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charts/chart3.xml" ContentType="application/vnd.openxmlformats-officedocument.drawingml.chart+xml"/>
  <Override PartName="/xl/theme/themeOverride3.xml" ContentType="application/vnd.openxmlformats-officedocument.themeOverrid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7.xml" ContentType="application/vnd.openxmlformats-officedocument.drawingml.chartshapes+xml"/>
  <Override PartName="/xl/drawings/drawing8.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9.xml" ContentType="application/vnd.openxmlformats-officedocument.drawingml.chartshapes+xml"/>
  <Override PartName="/xl/drawings/drawing10.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5.xml" ContentType="application/vnd.openxmlformats-officedocument.drawingml.chartshapes+xml"/>
  <Override PartName="/xl/drawings/drawing16.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7.xml" ContentType="application/vnd.openxmlformats-officedocument.drawingml.chartshapes+xml"/>
  <Override PartName="/xl/drawings/drawing18.xml" ContentType="application/vnd.openxmlformats-officedocument.drawing+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drawings/drawing19.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20.xml" ContentType="application/vnd.openxmlformats-officedocument.drawingml.chartshapes+xml"/>
  <Override PartName="/xl/charts/chart11.xml" ContentType="application/vnd.openxmlformats-officedocument.drawingml.chart+xml"/>
  <Override PartName="/xl/theme/themeOverride11.xml" ContentType="application/vnd.openxmlformats-officedocument.themeOverride+xml"/>
  <Override PartName="/xl/drawings/drawing21.xml" ContentType="application/vnd.openxmlformats-officedocument.drawingml.chartshapes+xml"/>
  <Override PartName="/xl/drawings/drawing22.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3.xml" ContentType="application/vnd.openxmlformats-officedocument.drawingml.chartshapes+xml"/>
  <Override PartName="/xl/charts/chart13.xml" ContentType="application/vnd.openxmlformats-officedocument.drawingml.chart+xml"/>
  <Override PartName="/xl/theme/themeOverride13.xml" ContentType="application/vnd.openxmlformats-officedocument.themeOverride+xml"/>
  <Override PartName="/xl/drawings/drawing24.xml" ContentType="application/vnd.openxmlformats-officedocument.drawingml.chartshapes+xml"/>
  <Override PartName="/xl/drawings/drawing25.xml" ContentType="application/vnd.openxmlformats-officedocument.drawing+xml"/>
  <Override PartName="/xl/charts/chart14.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4.xml" ContentType="application/vnd.openxmlformats-officedocument.themeOverride+xml"/>
  <Override PartName="/xl/drawings/drawing26.xml" ContentType="application/vnd.openxmlformats-officedocument.drawingml.chartshapes+xml"/>
  <Override PartName="/xl/drawings/drawing27.xml" ContentType="application/vnd.openxmlformats-officedocument.drawing+xml"/>
  <Override PartName="/xl/charts/chart1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5.xml" ContentType="application/vnd.openxmlformats-officedocument.themeOverride+xml"/>
  <Override PartName="/xl/drawings/drawing28.xml" ContentType="application/vnd.openxmlformats-officedocument.drawingml.chartshapes+xml"/>
  <Override PartName="/xl/drawings/drawing29.xml" ContentType="application/vnd.openxmlformats-officedocument.drawing+xml"/>
  <Override PartName="/xl/charts/chart16.xml" ContentType="application/vnd.openxmlformats-officedocument.drawingml.chart+xml"/>
  <Override PartName="/xl/theme/themeOverride16.xml" ContentType="application/vnd.openxmlformats-officedocument.themeOverride+xml"/>
  <Override PartName="/xl/drawings/drawing30.xml" ContentType="application/vnd.openxmlformats-officedocument.drawingml.chartshapes+xml"/>
  <Override PartName="/xl/drawings/drawing31.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32.xml" ContentType="application/vnd.openxmlformats-officedocument.drawingml.chartshapes+xml"/>
  <Override PartName="/xl/drawings/drawing33.xml" ContentType="application/vnd.openxmlformats-officedocument.drawing+xml"/>
  <Override PartName="/xl/charts/chart18.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8.xml" ContentType="application/vnd.openxmlformats-officedocument.themeOverride+xml"/>
  <Override PartName="/xl/drawings/drawing34.xml" ContentType="application/vnd.openxmlformats-officedocument.drawingml.chartshapes+xml"/>
  <Override PartName="/xl/drawings/drawing35.xml" ContentType="application/vnd.openxmlformats-officedocument.drawing+xml"/>
  <Override PartName="/xl/charts/chart19.xml" ContentType="application/vnd.openxmlformats-officedocument.drawingml.chart+xml"/>
  <Override PartName="/xl/theme/themeOverride19.xml" ContentType="application/vnd.openxmlformats-officedocument.themeOverride+xml"/>
  <Override PartName="/xl/drawings/drawing3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1393CD5D-38FF-4547-ABE9-234118A38199}" xr6:coauthVersionLast="47" xr6:coauthVersionMax="47" xr10:uidLastSave="{00000000-0000-0000-0000-000000000000}"/>
  <bookViews>
    <workbookView xWindow="-120" yWindow="-120" windowWidth="29040" windowHeight="15720" firstSheet="1" activeTab="5" xr2:uid="{78BB029A-841F-4A97-AAB9-20FAB4F70897}"/>
  </bookViews>
  <sheets>
    <sheet name="CHARTS&gt;&gt;" sheetId="13" r:id="rId1"/>
    <sheet name="Chart - r v g 26-30" sheetId="26" r:id="rId2"/>
    <sheet name="Chart - GGDBT &amp; GNDBT" sheetId="99" r:id="rId3"/>
    <sheet name="Chart - GNDBT" sheetId="116" r:id="rId4"/>
    <sheet name="Chart - debt interest" sheetId="65" r:id="rId5"/>
    <sheet name="Chart - OBR PSNB" sheetId="62" r:id="rId6"/>
    <sheet name="Chart - CPI inflation" sheetId="59" r:id="rId7"/>
    <sheet name="Chart - Output per hour" sheetId="117" r:id="rId8"/>
    <sheet name="Chart - term premium" sheetId="29" r:id="rId9"/>
    <sheet name="DATA&gt;&gt;" sheetId="14" r:id="rId10"/>
    <sheet name="Chart Data" sheetId="6" r:id="rId11"/>
    <sheet name="HAVERQ" sheetId="63" r:id="rId12"/>
    <sheet name="OBR Agg (per cent of GDP)" sheetId="60" r:id="rId13"/>
    <sheet name="OBR_MAR26_C4.6" sheetId="64" r:id="rId14"/>
    <sheet name="Foreign Share of Govt Debt (%)" sheetId="86" r:id="rId15"/>
    <sheet name="IL Gilt Share" sheetId="93" r:id="rId16"/>
    <sheet name="DataA" sheetId="22" r:id="rId17"/>
    <sheet name="Data Q to A" sheetId="9" r:id="rId18"/>
    <sheet name="DataQ" sheetId="5" r:id="rId19"/>
    <sheet name="GMWQ" sheetId="2" r:id="rId20"/>
    <sheet name="GMWA" sheetId="19" r:id="rId21"/>
    <sheet name="NOT USED&gt;&gt;" sheetId="27" r:id="rId22"/>
    <sheet name="Chart - GGDBT &amp; GB 2026" sheetId="55" r:id="rId23"/>
    <sheet name="Chart - GGDBT &amp; GB 2026 bar " sheetId="51" r:id="rId24"/>
    <sheet name="Chart - Deficit &amp; debt 26" sheetId="16" r:id="rId25"/>
    <sheet name="Chart - Deficit &amp; debt 25-26" sheetId="45" r:id="rId26"/>
    <sheet name="Chart - Budget deficit" sheetId="12" r:id="rId27"/>
    <sheet name="Chart - Gross debt" sheetId="15" r:id="rId28"/>
    <sheet name="Chart - Deficit &amp; debt 25-30" sheetId="17" r:id="rId29"/>
    <sheet name="Chart - OBR PSND" sheetId="61"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s>
  <definedNames>
    <definedName name="_DLX1.INC">HAVERQ!$D$1:$AD$6</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3" i="6" l="1"/>
  <c r="BH4" i="6"/>
  <c r="BH5" i="6"/>
  <c r="BH6" i="6"/>
  <c r="BH7" i="6"/>
  <c r="BH8" i="6"/>
  <c r="BH9" i="6"/>
  <c r="BH10" i="6"/>
  <c r="BH11" i="6"/>
  <c r="BH12" i="6"/>
  <c r="BH13" i="6"/>
  <c r="BH14" i="6"/>
  <c r="BH15" i="6"/>
  <c r="BH16" i="6"/>
  <c r="BH17" i="6"/>
  <c r="BH18" i="6"/>
  <c r="BH19" i="6"/>
  <c r="A12" i="63"/>
  <c r="A13" i="63"/>
  <c r="A17" i="63" s="1"/>
  <c r="A21" i="63" s="1"/>
  <c r="A25" i="63" s="1"/>
  <c r="A29" i="63" s="1"/>
  <c r="A33" i="63" s="1"/>
  <c r="A37" i="63" s="1"/>
  <c r="A41" i="63" s="1"/>
  <c r="A45" i="63" s="1"/>
  <c r="A49" i="63" s="1"/>
  <c r="A53" i="63" s="1"/>
  <c r="A57" i="63" s="1"/>
  <c r="A61" i="63" s="1"/>
  <c r="A65" i="63" s="1"/>
  <c r="A69" i="63" s="1"/>
  <c r="A73" i="63" s="1"/>
  <c r="A77" i="63" s="1"/>
  <c r="A81" i="63" s="1"/>
  <c r="A85" i="63" s="1"/>
  <c r="A89" i="63" s="1"/>
  <c r="A93" i="63" s="1"/>
  <c r="A97" i="63" s="1"/>
  <c r="A101" i="63" s="1"/>
  <c r="A105" i="63" s="1"/>
  <c r="A109" i="63" s="1"/>
  <c r="A113" i="63" s="1"/>
  <c r="A117" i="63" s="1"/>
  <c r="A121" i="63" s="1"/>
  <c r="A125" i="63" s="1"/>
  <c r="A129" i="63" s="1"/>
  <c r="A133" i="63" s="1"/>
  <c r="A137" i="63" s="1"/>
  <c r="A141" i="63" s="1"/>
  <c r="A145" i="63" s="1"/>
  <c r="A149" i="63" s="1"/>
  <c r="A153" i="63" s="1"/>
  <c r="A157" i="63" s="1"/>
  <c r="A161" i="63" s="1"/>
  <c r="A165" i="63" s="1"/>
  <c r="A169" i="63" s="1"/>
  <c r="A173" i="63" s="1"/>
  <c r="A177" i="63" s="1"/>
  <c r="A181" i="63" s="1"/>
  <c r="A185" i="63" s="1"/>
  <c r="A189" i="63" s="1"/>
  <c r="A193" i="63" s="1"/>
  <c r="A197" i="63" s="1"/>
  <c r="A201" i="63" s="1"/>
  <c r="A205" i="63" s="1"/>
  <c r="A209" i="63" s="1"/>
  <c r="A213" i="63" s="1"/>
  <c r="A217" i="63" s="1"/>
  <c r="A221" i="63" s="1"/>
  <c r="A225" i="63" s="1"/>
  <c r="A229" i="63" s="1"/>
  <c r="A233" i="63" s="1"/>
  <c r="A237" i="63" s="1"/>
  <c r="A241" i="63" s="1"/>
  <c r="A245" i="63" s="1"/>
  <c r="A249" i="63" s="1"/>
  <c r="A253" i="63" s="1"/>
  <c r="A257" i="63" s="1"/>
  <c r="A261" i="63" s="1"/>
  <c r="A265" i="63" s="1"/>
  <c r="A269" i="63" s="1"/>
  <c r="A14" i="63"/>
  <c r="A18" i="63" s="1"/>
  <c r="A22" i="63" s="1"/>
  <c r="A26" i="63" s="1"/>
  <c r="A30" i="63" s="1"/>
  <c r="A34" i="63" s="1"/>
  <c r="A38" i="63" s="1"/>
  <c r="A42" i="63" s="1"/>
  <c r="A46" i="63" s="1"/>
  <c r="A50" i="63" s="1"/>
  <c r="A54" i="63" s="1"/>
  <c r="A58" i="63" s="1"/>
  <c r="A62" i="63" s="1"/>
  <c r="A66" i="63" s="1"/>
  <c r="A70" i="63" s="1"/>
  <c r="A74" i="63" s="1"/>
  <c r="A78" i="63" s="1"/>
  <c r="A82" i="63" s="1"/>
  <c r="A86" i="63" s="1"/>
  <c r="A90" i="63" s="1"/>
  <c r="A94" i="63" s="1"/>
  <c r="A98" i="63" s="1"/>
  <c r="A102" i="63" s="1"/>
  <c r="A106" i="63" s="1"/>
  <c r="A110" i="63" s="1"/>
  <c r="A114" i="63" s="1"/>
  <c r="A118" i="63" s="1"/>
  <c r="A122" i="63" s="1"/>
  <c r="A126" i="63" s="1"/>
  <c r="A130" i="63" s="1"/>
  <c r="A134" i="63" s="1"/>
  <c r="A138" i="63" s="1"/>
  <c r="A142" i="63" s="1"/>
  <c r="A146" i="63" s="1"/>
  <c r="A150" i="63" s="1"/>
  <c r="A154" i="63" s="1"/>
  <c r="A158" i="63" s="1"/>
  <c r="A162" i="63" s="1"/>
  <c r="A166" i="63" s="1"/>
  <c r="A170" i="63" s="1"/>
  <c r="A174" i="63" s="1"/>
  <c r="A178" i="63" s="1"/>
  <c r="A182" i="63" s="1"/>
  <c r="A186" i="63" s="1"/>
  <c r="A190" i="63" s="1"/>
  <c r="A194" i="63" s="1"/>
  <c r="A198" i="63" s="1"/>
  <c r="A202" i="63" s="1"/>
  <c r="A206" i="63" s="1"/>
  <c r="A210" i="63" s="1"/>
  <c r="A214" i="63" s="1"/>
  <c r="A218" i="63" s="1"/>
  <c r="A222" i="63" s="1"/>
  <c r="A226" i="63" s="1"/>
  <c r="A230" i="63" s="1"/>
  <c r="A234" i="63" s="1"/>
  <c r="A238" i="63" s="1"/>
  <c r="A242" i="63" s="1"/>
  <c r="A246" i="63" s="1"/>
  <c r="A250" i="63" s="1"/>
  <c r="A254" i="63" s="1"/>
  <c r="A258" i="63" s="1"/>
  <c r="A262" i="63" s="1"/>
  <c r="A266" i="63" s="1"/>
  <c r="A270" i="63" s="1"/>
  <c r="A16" i="63"/>
  <c r="A20" i="63"/>
  <c r="A24" i="63"/>
  <c r="A28" i="63" s="1"/>
  <c r="A32" i="63" s="1"/>
  <c r="A36" i="63" s="1"/>
  <c r="A40" i="63" s="1"/>
  <c r="A44" i="63" s="1"/>
  <c r="A48" i="63" s="1"/>
  <c r="A52" i="63" s="1"/>
  <c r="A56" i="63" s="1"/>
  <c r="A60" i="63" s="1"/>
  <c r="A64" i="63" s="1"/>
  <c r="A68" i="63" s="1"/>
  <c r="A72" i="63" s="1"/>
  <c r="A76" i="63" s="1"/>
  <c r="A80" i="63" s="1"/>
  <c r="A84" i="63" s="1"/>
  <c r="A88" i="63" s="1"/>
  <c r="A92" i="63" s="1"/>
  <c r="A96" i="63" s="1"/>
  <c r="A100" i="63" s="1"/>
  <c r="A104" i="63" s="1"/>
  <c r="A108" i="63" s="1"/>
  <c r="A112" i="63" s="1"/>
  <c r="A116" i="63" s="1"/>
  <c r="A120" i="63" s="1"/>
  <c r="A124" i="63" s="1"/>
  <c r="A128" i="63" s="1"/>
  <c r="A132" i="63" s="1"/>
  <c r="A136" i="63" s="1"/>
  <c r="A140" i="63" s="1"/>
  <c r="A144" i="63" s="1"/>
  <c r="A148" i="63" s="1"/>
  <c r="A152" i="63" s="1"/>
  <c r="A156" i="63" s="1"/>
  <c r="A160" i="63" s="1"/>
  <c r="A164" i="63" s="1"/>
  <c r="A168" i="63" s="1"/>
  <c r="A172" i="63" s="1"/>
  <c r="A176" i="63" s="1"/>
  <c r="A180" i="63" s="1"/>
  <c r="A184" i="63" s="1"/>
  <c r="A188" i="63" s="1"/>
  <c r="A192" i="63" s="1"/>
  <c r="A196" i="63" s="1"/>
  <c r="A200" i="63" s="1"/>
  <c r="A204" i="63" s="1"/>
  <c r="A208" i="63" s="1"/>
  <c r="A212" i="63" s="1"/>
  <c r="A216" i="63" s="1"/>
  <c r="A220" i="63" s="1"/>
  <c r="A224" i="63" s="1"/>
  <c r="A228" i="63" s="1"/>
  <c r="A232" i="63" s="1"/>
  <c r="A236" i="63" s="1"/>
  <c r="A240" i="63" s="1"/>
  <c r="A244" i="63" s="1"/>
  <c r="A248" i="63" s="1"/>
  <c r="A252" i="63" s="1"/>
  <c r="A256" i="63" s="1"/>
  <c r="A260" i="63" s="1"/>
  <c r="A264" i="63" s="1"/>
  <c r="A268" i="63" s="1"/>
  <c r="A11" i="63"/>
  <c r="AP4" i="6"/>
  <c r="AG4" i="6"/>
  <c r="A15" i="63" l="1"/>
  <c r="EA3" i="6"/>
  <c r="EG4" i="6"/>
  <c r="EG3" i="6"/>
  <c r="ED4" i="6"/>
  <c r="ED3" i="6"/>
  <c r="EA4" i="6"/>
  <c r="DV266" i="6"/>
  <c r="DU266" i="6"/>
  <c r="DV265" i="6"/>
  <c r="DU265" i="6"/>
  <c r="DV264" i="6"/>
  <c r="DU264" i="6"/>
  <c r="DV263" i="6"/>
  <c r="DU263" i="6"/>
  <c r="DV262" i="6"/>
  <c r="DU262" i="6"/>
  <c r="DV261" i="6"/>
  <c r="DU261" i="6"/>
  <c r="DV260" i="6"/>
  <c r="DU260" i="6"/>
  <c r="DV259" i="6"/>
  <c r="DU259" i="6"/>
  <c r="DV258" i="6"/>
  <c r="DU258" i="6"/>
  <c r="DV257" i="6"/>
  <c r="DU257" i="6"/>
  <c r="DV256" i="6"/>
  <c r="DU256" i="6"/>
  <c r="DV255" i="6"/>
  <c r="DU255" i="6"/>
  <c r="DV254" i="6"/>
  <c r="DU254" i="6"/>
  <c r="DV253" i="6"/>
  <c r="DU253" i="6"/>
  <c r="DV252" i="6"/>
  <c r="DU252" i="6"/>
  <c r="DV251" i="6"/>
  <c r="DU251" i="6"/>
  <c r="DV250" i="6"/>
  <c r="DU250" i="6"/>
  <c r="DV249" i="6"/>
  <c r="DU249" i="6"/>
  <c r="DV248" i="6"/>
  <c r="DU248" i="6"/>
  <c r="DV247" i="6"/>
  <c r="DU247" i="6"/>
  <c r="DV246" i="6"/>
  <c r="DU246" i="6"/>
  <c r="DV245" i="6"/>
  <c r="DU245" i="6"/>
  <c r="DV244" i="6"/>
  <c r="DU244" i="6"/>
  <c r="DV243" i="6"/>
  <c r="DU243" i="6"/>
  <c r="DV242" i="6"/>
  <c r="DU242" i="6"/>
  <c r="DV241" i="6"/>
  <c r="DU241" i="6"/>
  <c r="DV240" i="6"/>
  <c r="DU240" i="6"/>
  <c r="DV239" i="6"/>
  <c r="DU239" i="6"/>
  <c r="DV238" i="6"/>
  <c r="DU238" i="6"/>
  <c r="DV237" i="6"/>
  <c r="DU237" i="6"/>
  <c r="DV236" i="6"/>
  <c r="DU236" i="6"/>
  <c r="DV235" i="6"/>
  <c r="DU235" i="6"/>
  <c r="DV234" i="6"/>
  <c r="DU234" i="6"/>
  <c r="DV233" i="6"/>
  <c r="DU233" i="6"/>
  <c r="DV232" i="6"/>
  <c r="DU232" i="6"/>
  <c r="DV231" i="6"/>
  <c r="DU231" i="6"/>
  <c r="DV230" i="6"/>
  <c r="DU230" i="6"/>
  <c r="DV229" i="6"/>
  <c r="DU229" i="6"/>
  <c r="DV228" i="6"/>
  <c r="DU228" i="6"/>
  <c r="DV227" i="6"/>
  <c r="DU227" i="6"/>
  <c r="DV226" i="6"/>
  <c r="DU226" i="6"/>
  <c r="DV225" i="6"/>
  <c r="DU225" i="6"/>
  <c r="DV224" i="6"/>
  <c r="DU224" i="6"/>
  <c r="DV223" i="6"/>
  <c r="DU223" i="6"/>
  <c r="DV222" i="6"/>
  <c r="DU222" i="6"/>
  <c r="DV221" i="6"/>
  <c r="DU221" i="6"/>
  <c r="DV220" i="6"/>
  <c r="DU220" i="6"/>
  <c r="DV219" i="6"/>
  <c r="DU219" i="6"/>
  <c r="DV218" i="6"/>
  <c r="DU218" i="6"/>
  <c r="DV217" i="6"/>
  <c r="DU217" i="6"/>
  <c r="DV216" i="6"/>
  <c r="DU216" i="6"/>
  <c r="DV215" i="6"/>
  <c r="DU215" i="6"/>
  <c r="DV214" i="6"/>
  <c r="DU214" i="6"/>
  <c r="DV213" i="6"/>
  <c r="DU213" i="6"/>
  <c r="DV212" i="6"/>
  <c r="DU212" i="6"/>
  <c r="DV211" i="6"/>
  <c r="DU211" i="6"/>
  <c r="DV210" i="6"/>
  <c r="DU210" i="6"/>
  <c r="DV209" i="6"/>
  <c r="DU209" i="6"/>
  <c r="DV208" i="6"/>
  <c r="DU208" i="6"/>
  <c r="DV207" i="6"/>
  <c r="DU207" i="6"/>
  <c r="DV206" i="6"/>
  <c r="DU206" i="6"/>
  <c r="DV205" i="6"/>
  <c r="DU205" i="6"/>
  <c r="DV204" i="6"/>
  <c r="DU204" i="6"/>
  <c r="DV203" i="6"/>
  <c r="DU203" i="6"/>
  <c r="DV202" i="6"/>
  <c r="DU202" i="6"/>
  <c r="DV201" i="6"/>
  <c r="DU201" i="6"/>
  <c r="DV200" i="6"/>
  <c r="DU200" i="6"/>
  <c r="DV199" i="6"/>
  <c r="DU199" i="6"/>
  <c r="DV198" i="6"/>
  <c r="DU198" i="6"/>
  <c r="DV197" i="6"/>
  <c r="DU197" i="6"/>
  <c r="DV196" i="6"/>
  <c r="DU196" i="6"/>
  <c r="DV195" i="6"/>
  <c r="DU195" i="6"/>
  <c r="DV194" i="6"/>
  <c r="DU194" i="6"/>
  <c r="DV193" i="6"/>
  <c r="DU193" i="6"/>
  <c r="DV192" i="6"/>
  <c r="DU192" i="6"/>
  <c r="DV191" i="6"/>
  <c r="DU191" i="6"/>
  <c r="DV190" i="6"/>
  <c r="DU190" i="6"/>
  <c r="DV189" i="6"/>
  <c r="DU189" i="6"/>
  <c r="DV188" i="6"/>
  <c r="DU188" i="6"/>
  <c r="DV187" i="6"/>
  <c r="DU187" i="6"/>
  <c r="DV186" i="6"/>
  <c r="DU186" i="6"/>
  <c r="DV185" i="6"/>
  <c r="DU185" i="6"/>
  <c r="DV184" i="6"/>
  <c r="DU184" i="6"/>
  <c r="DV183" i="6"/>
  <c r="DU183" i="6"/>
  <c r="DV182" i="6"/>
  <c r="DU182" i="6"/>
  <c r="DV181" i="6"/>
  <c r="DU181" i="6"/>
  <c r="DV180" i="6"/>
  <c r="DU180" i="6"/>
  <c r="DV179" i="6"/>
  <c r="DU179" i="6"/>
  <c r="DV178" i="6"/>
  <c r="DU178" i="6"/>
  <c r="DV177" i="6"/>
  <c r="DU177" i="6"/>
  <c r="DV176" i="6"/>
  <c r="DU176" i="6"/>
  <c r="DV175" i="6"/>
  <c r="DU175" i="6"/>
  <c r="DV174" i="6"/>
  <c r="DU174" i="6"/>
  <c r="DV173" i="6"/>
  <c r="DU173" i="6"/>
  <c r="DV172" i="6"/>
  <c r="DU172" i="6"/>
  <c r="DV171" i="6"/>
  <c r="DU171" i="6"/>
  <c r="DV170" i="6"/>
  <c r="DU170" i="6"/>
  <c r="DV169" i="6"/>
  <c r="DU169" i="6"/>
  <c r="DV168" i="6"/>
  <c r="DU168" i="6"/>
  <c r="DV167" i="6"/>
  <c r="DU167" i="6"/>
  <c r="DV166" i="6"/>
  <c r="DU166" i="6"/>
  <c r="DV165" i="6"/>
  <c r="DU165" i="6"/>
  <c r="DV164" i="6"/>
  <c r="DU164" i="6"/>
  <c r="DV163" i="6"/>
  <c r="DU163" i="6"/>
  <c r="DV162" i="6"/>
  <c r="DU162" i="6"/>
  <c r="DV161" i="6"/>
  <c r="DU161" i="6"/>
  <c r="DV160" i="6"/>
  <c r="DU160" i="6"/>
  <c r="DV159" i="6"/>
  <c r="DU159" i="6"/>
  <c r="DV158" i="6"/>
  <c r="DU158" i="6"/>
  <c r="DV157" i="6"/>
  <c r="DU157" i="6"/>
  <c r="DV156" i="6"/>
  <c r="DU156" i="6"/>
  <c r="DV155" i="6"/>
  <c r="DU155" i="6"/>
  <c r="DV154" i="6"/>
  <c r="DU154" i="6"/>
  <c r="DV153" i="6"/>
  <c r="DU153" i="6"/>
  <c r="DV152" i="6"/>
  <c r="DU152" i="6"/>
  <c r="DV151" i="6"/>
  <c r="DU151" i="6"/>
  <c r="DV150" i="6"/>
  <c r="DU150" i="6"/>
  <c r="DV149" i="6"/>
  <c r="DU149" i="6"/>
  <c r="DV148" i="6"/>
  <c r="DU148" i="6"/>
  <c r="DV147" i="6"/>
  <c r="DU147" i="6"/>
  <c r="DV146" i="6"/>
  <c r="DU146" i="6"/>
  <c r="DV145" i="6"/>
  <c r="DU145" i="6"/>
  <c r="DV144" i="6"/>
  <c r="DU144" i="6"/>
  <c r="DV143" i="6"/>
  <c r="DU143" i="6"/>
  <c r="DV142" i="6"/>
  <c r="DU142" i="6"/>
  <c r="DV141" i="6"/>
  <c r="DU141" i="6"/>
  <c r="DV140" i="6"/>
  <c r="DU140" i="6"/>
  <c r="DV139" i="6"/>
  <c r="DU139" i="6"/>
  <c r="DV138" i="6"/>
  <c r="DU138" i="6"/>
  <c r="DV137" i="6"/>
  <c r="DU137" i="6"/>
  <c r="DV136" i="6"/>
  <c r="DU136" i="6"/>
  <c r="DV135" i="6"/>
  <c r="DU135" i="6"/>
  <c r="DV134" i="6"/>
  <c r="DU134" i="6"/>
  <c r="DV133" i="6"/>
  <c r="DU133" i="6"/>
  <c r="DV132" i="6"/>
  <c r="DU132" i="6"/>
  <c r="DV131" i="6"/>
  <c r="DU131" i="6"/>
  <c r="DV130" i="6"/>
  <c r="DU130" i="6"/>
  <c r="DV129" i="6"/>
  <c r="DU129" i="6"/>
  <c r="DV128" i="6"/>
  <c r="DU128" i="6"/>
  <c r="DV127" i="6"/>
  <c r="DU127" i="6"/>
  <c r="DV126" i="6"/>
  <c r="DU126" i="6"/>
  <c r="DV125" i="6"/>
  <c r="DU125" i="6"/>
  <c r="DV124" i="6"/>
  <c r="DU124" i="6"/>
  <c r="DV123" i="6"/>
  <c r="DU123" i="6"/>
  <c r="DV122" i="6"/>
  <c r="DU122" i="6"/>
  <c r="DV121" i="6"/>
  <c r="DU121" i="6"/>
  <c r="DV120" i="6"/>
  <c r="DU120" i="6"/>
  <c r="DV119" i="6"/>
  <c r="DU119" i="6"/>
  <c r="DV118" i="6"/>
  <c r="DU118" i="6"/>
  <c r="DV117" i="6"/>
  <c r="DU117" i="6"/>
  <c r="DV116" i="6"/>
  <c r="DU116" i="6"/>
  <c r="DV115" i="6"/>
  <c r="DU115" i="6"/>
  <c r="DV114" i="6"/>
  <c r="DU114" i="6"/>
  <c r="DV113" i="6"/>
  <c r="DU113" i="6"/>
  <c r="DV112" i="6"/>
  <c r="DU112" i="6"/>
  <c r="DV111" i="6"/>
  <c r="DU111" i="6"/>
  <c r="DV110" i="6"/>
  <c r="DU110" i="6"/>
  <c r="DV109" i="6"/>
  <c r="DU109" i="6"/>
  <c r="DV108" i="6"/>
  <c r="DU108" i="6"/>
  <c r="DV107" i="6"/>
  <c r="DU107" i="6"/>
  <c r="DV106" i="6"/>
  <c r="DU106" i="6"/>
  <c r="DV105" i="6"/>
  <c r="DU105" i="6"/>
  <c r="DV104" i="6"/>
  <c r="DU104" i="6"/>
  <c r="DV103" i="6"/>
  <c r="DU103" i="6"/>
  <c r="DV102" i="6"/>
  <c r="DU102" i="6"/>
  <c r="DV101" i="6"/>
  <c r="DU101" i="6"/>
  <c r="DV100" i="6"/>
  <c r="DU100" i="6"/>
  <c r="DV99" i="6"/>
  <c r="DU99" i="6"/>
  <c r="DV98" i="6"/>
  <c r="DU98" i="6"/>
  <c r="DV97" i="6"/>
  <c r="DU97" i="6"/>
  <c r="DV96" i="6"/>
  <c r="DU96" i="6"/>
  <c r="DV95" i="6"/>
  <c r="DU95" i="6"/>
  <c r="DV94" i="6"/>
  <c r="DU94" i="6"/>
  <c r="DV93" i="6"/>
  <c r="DU93" i="6"/>
  <c r="DV92" i="6"/>
  <c r="DU92" i="6"/>
  <c r="DV91" i="6"/>
  <c r="DU91" i="6"/>
  <c r="DV90" i="6"/>
  <c r="DU90" i="6"/>
  <c r="DV89" i="6"/>
  <c r="DU89" i="6"/>
  <c r="DV88" i="6"/>
  <c r="DU88" i="6"/>
  <c r="DV87" i="6"/>
  <c r="DU87" i="6"/>
  <c r="DV86" i="6"/>
  <c r="DU86" i="6"/>
  <c r="DV85" i="6"/>
  <c r="DU85" i="6"/>
  <c r="DV84" i="6"/>
  <c r="DU84" i="6"/>
  <c r="DV83" i="6"/>
  <c r="DU83" i="6"/>
  <c r="DV82" i="6"/>
  <c r="DU82" i="6"/>
  <c r="DV81" i="6"/>
  <c r="DU81" i="6"/>
  <c r="DV80" i="6"/>
  <c r="DU80" i="6"/>
  <c r="DV79" i="6"/>
  <c r="DU79" i="6"/>
  <c r="DV78" i="6"/>
  <c r="DU78" i="6"/>
  <c r="DV77" i="6"/>
  <c r="DU77" i="6"/>
  <c r="DV76" i="6"/>
  <c r="DU76" i="6"/>
  <c r="DV75" i="6"/>
  <c r="DU75" i="6"/>
  <c r="DV74" i="6"/>
  <c r="DU74" i="6"/>
  <c r="DV73" i="6"/>
  <c r="DU73" i="6"/>
  <c r="DV72" i="6"/>
  <c r="DU72" i="6"/>
  <c r="DV71" i="6"/>
  <c r="DU71" i="6"/>
  <c r="DV70" i="6"/>
  <c r="DU70" i="6"/>
  <c r="DV69" i="6"/>
  <c r="DU69" i="6"/>
  <c r="DV68" i="6"/>
  <c r="DU68" i="6"/>
  <c r="DV67" i="6"/>
  <c r="DU67" i="6"/>
  <c r="DV66" i="6"/>
  <c r="DU66" i="6"/>
  <c r="DV65" i="6"/>
  <c r="DU65" i="6"/>
  <c r="DV64" i="6"/>
  <c r="DU64" i="6"/>
  <c r="DV63" i="6"/>
  <c r="DU63" i="6"/>
  <c r="DV62" i="6"/>
  <c r="DU62" i="6"/>
  <c r="DV61" i="6"/>
  <c r="DU61" i="6"/>
  <c r="DV60" i="6"/>
  <c r="DU60" i="6"/>
  <c r="DV59" i="6"/>
  <c r="DU59" i="6"/>
  <c r="DV58" i="6"/>
  <c r="DU58" i="6"/>
  <c r="DV57" i="6"/>
  <c r="DU57" i="6"/>
  <c r="DV56" i="6"/>
  <c r="DU56" i="6"/>
  <c r="DV55" i="6"/>
  <c r="DU55" i="6"/>
  <c r="DV54" i="6"/>
  <c r="DU54" i="6"/>
  <c r="DV53" i="6"/>
  <c r="DU53" i="6"/>
  <c r="DV52" i="6"/>
  <c r="DU52" i="6"/>
  <c r="DV51" i="6"/>
  <c r="DU51" i="6"/>
  <c r="DV50" i="6"/>
  <c r="DU50" i="6"/>
  <c r="DV49" i="6"/>
  <c r="DU49" i="6"/>
  <c r="DV48" i="6"/>
  <c r="DU48" i="6"/>
  <c r="DV47" i="6"/>
  <c r="DU47" i="6"/>
  <c r="DV46" i="6"/>
  <c r="DU46" i="6"/>
  <c r="DV45" i="6"/>
  <c r="DU45" i="6"/>
  <c r="DV44" i="6"/>
  <c r="DU44" i="6"/>
  <c r="DV43" i="6"/>
  <c r="DU43" i="6"/>
  <c r="DV42" i="6"/>
  <c r="DU42" i="6"/>
  <c r="DU41" i="6"/>
  <c r="DU40" i="6"/>
  <c r="DU39" i="6"/>
  <c r="DU38" i="6"/>
  <c r="DU37" i="6"/>
  <c r="DU36" i="6"/>
  <c r="DU35" i="6"/>
  <c r="DU34" i="6"/>
  <c r="DU33" i="6"/>
  <c r="DU32" i="6"/>
  <c r="DU31" i="6"/>
  <c r="DU30" i="6"/>
  <c r="DU29" i="6"/>
  <c r="DU28" i="6"/>
  <c r="DU27" i="6"/>
  <c r="DU26" i="6"/>
  <c r="DU25" i="6"/>
  <c r="DU24" i="6"/>
  <c r="DU23" i="6"/>
  <c r="DU22" i="6"/>
  <c r="A19" i="63" l="1"/>
  <c r="EA6" i="6"/>
  <c r="EA5" i="6"/>
  <c r="ED6" i="6"/>
  <c r="EG6" i="6"/>
  <c r="ED5" i="6"/>
  <c r="EG5" i="6"/>
  <c r="A23" i="63" l="1"/>
  <c r="DX196" i="6"/>
  <c r="DX212" i="6"/>
  <c r="DX228" i="6"/>
  <c r="DX216" i="6"/>
  <c r="DX219" i="6"/>
  <c r="DX205" i="6"/>
  <c r="DX222" i="6"/>
  <c r="DX207" i="6"/>
  <c r="DX241" i="6"/>
  <c r="DX197" i="6"/>
  <c r="DX213" i="6"/>
  <c r="DX229" i="6"/>
  <c r="DX220" i="6"/>
  <c r="DX239" i="6"/>
  <c r="DX198" i="6"/>
  <c r="DX214" i="6"/>
  <c r="DX230" i="6"/>
  <c r="DX200" i="6"/>
  <c r="DX235" i="6"/>
  <c r="DX204" i="6"/>
  <c r="DX237" i="6"/>
  <c r="DX206" i="6"/>
  <c r="DX240" i="6"/>
  <c r="DX225" i="6"/>
  <c r="DX199" i="6"/>
  <c r="DX215" i="6"/>
  <c r="DX231" i="6"/>
  <c r="DX232" i="6"/>
  <c r="DX236" i="6"/>
  <c r="DX224" i="6"/>
  <c r="DX201" i="6"/>
  <c r="DX217" i="6"/>
  <c r="DX233" i="6"/>
  <c r="DX202" i="6"/>
  <c r="DX218" i="6"/>
  <c r="DX234" i="6"/>
  <c r="DX203" i="6"/>
  <c r="DX221" i="6"/>
  <c r="DX238" i="6"/>
  <c r="DX223" i="6"/>
  <c r="DX209" i="6"/>
  <c r="DX210" i="6"/>
  <c r="DX226" i="6"/>
  <c r="DX242" i="6"/>
  <c r="DX211" i="6"/>
  <c r="DX227" i="6"/>
  <c r="DX195" i="6"/>
  <c r="DX208" i="6"/>
  <c r="DW44" i="6"/>
  <c r="DW60" i="6"/>
  <c r="DW76" i="6"/>
  <c r="DW92" i="6"/>
  <c r="DW108" i="6"/>
  <c r="DW124" i="6"/>
  <c r="DW140" i="6"/>
  <c r="DW156" i="6"/>
  <c r="DW172" i="6"/>
  <c r="DW188" i="6"/>
  <c r="DW115" i="6"/>
  <c r="DW68" i="6"/>
  <c r="DW116" i="6"/>
  <c r="DW149" i="6"/>
  <c r="DW88" i="6"/>
  <c r="DW152" i="6"/>
  <c r="DW45" i="6"/>
  <c r="DW61" i="6"/>
  <c r="DW77" i="6"/>
  <c r="DW93" i="6"/>
  <c r="DW109" i="6"/>
  <c r="DW125" i="6"/>
  <c r="DW141" i="6"/>
  <c r="DW157" i="6"/>
  <c r="DW173" i="6"/>
  <c r="DW189" i="6"/>
  <c r="DW48" i="6"/>
  <c r="DW51" i="6"/>
  <c r="DW99" i="6"/>
  <c r="DW163" i="6"/>
  <c r="DW148" i="6"/>
  <c r="DW53" i="6"/>
  <c r="DW85" i="6"/>
  <c r="DW165" i="6"/>
  <c r="DW86" i="6"/>
  <c r="DW102" i="6"/>
  <c r="DW134" i="6"/>
  <c r="DW72" i="6"/>
  <c r="DW136" i="6"/>
  <c r="DW73" i="6"/>
  <c r="DW121" i="6"/>
  <c r="DW46" i="6"/>
  <c r="DW62" i="6"/>
  <c r="DW78" i="6"/>
  <c r="DW94" i="6"/>
  <c r="DW110" i="6"/>
  <c r="DW126" i="6"/>
  <c r="DW142" i="6"/>
  <c r="DW158" i="6"/>
  <c r="DW174" i="6"/>
  <c r="DW190" i="6"/>
  <c r="DW64" i="6"/>
  <c r="DW80" i="6"/>
  <c r="DW96" i="6"/>
  <c r="DW112" i="6"/>
  <c r="DW128" i="6"/>
  <c r="DW144" i="6"/>
  <c r="DW160" i="6"/>
  <c r="DW192" i="6"/>
  <c r="DW147" i="6"/>
  <c r="DW132" i="6"/>
  <c r="DW117" i="6"/>
  <c r="DW166" i="6"/>
  <c r="DW55" i="6"/>
  <c r="DW184" i="6"/>
  <c r="DW185" i="6"/>
  <c r="DW47" i="6"/>
  <c r="DW63" i="6"/>
  <c r="DW79" i="6"/>
  <c r="DW95" i="6"/>
  <c r="DW111" i="6"/>
  <c r="DW127" i="6"/>
  <c r="DW143" i="6"/>
  <c r="DW159" i="6"/>
  <c r="DW175" i="6"/>
  <c r="DW191" i="6"/>
  <c r="DW176" i="6"/>
  <c r="DW67" i="6"/>
  <c r="DW83" i="6"/>
  <c r="DW131" i="6"/>
  <c r="DW43" i="6"/>
  <c r="DW84" i="6"/>
  <c r="DW164" i="6"/>
  <c r="DW69" i="6"/>
  <c r="DW101" i="6"/>
  <c r="DW181" i="6"/>
  <c r="DW54" i="6"/>
  <c r="DW118" i="6"/>
  <c r="DW71" i="6"/>
  <c r="DW119" i="6"/>
  <c r="DW151" i="6"/>
  <c r="DW183" i="6"/>
  <c r="DW104" i="6"/>
  <c r="DW89" i="6"/>
  <c r="DW105" i="6"/>
  <c r="DW169" i="6"/>
  <c r="DW49" i="6"/>
  <c r="DW65" i="6"/>
  <c r="DW81" i="6"/>
  <c r="DW97" i="6"/>
  <c r="DW113" i="6"/>
  <c r="DW129" i="6"/>
  <c r="DW145" i="6"/>
  <c r="DW161" i="6"/>
  <c r="DW177" i="6"/>
  <c r="DW193" i="6"/>
  <c r="DW50" i="6"/>
  <c r="DW66" i="6"/>
  <c r="DW82" i="6"/>
  <c r="DW98" i="6"/>
  <c r="DW114" i="6"/>
  <c r="DW130" i="6"/>
  <c r="DW146" i="6"/>
  <c r="DW162" i="6"/>
  <c r="DW178" i="6"/>
  <c r="DW194" i="6"/>
  <c r="DW179" i="6"/>
  <c r="DW52" i="6"/>
  <c r="DW100" i="6"/>
  <c r="DW180" i="6"/>
  <c r="DW133" i="6"/>
  <c r="DW182" i="6"/>
  <c r="DW56" i="6"/>
  <c r="DW168" i="6"/>
  <c r="DW153" i="6"/>
  <c r="DW58" i="6"/>
  <c r="DW74" i="6"/>
  <c r="DW90" i="6"/>
  <c r="DW106" i="6"/>
  <c r="DW122" i="6"/>
  <c r="DW138" i="6"/>
  <c r="DW154" i="6"/>
  <c r="DW170" i="6"/>
  <c r="DW186" i="6"/>
  <c r="DW59" i="6"/>
  <c r="DW75" i="6"/>
  <c r="DW91" i="6"/>
  <c r="DW107" i="6"/>
  <c r="DW123" i="6"/>
  <c r="DW139" i="6"/>
  <c r="DW155" i="6"/>
  <c r="DW171" i="6"/>
  <c r="DW187" i="6"/>
  <c r="DW70" i="6"/>
  <c r="DW150" i="6"/>
  <c r="DW87" i="6"/>
  <c r="DW103" i="6"/>
  <c r="DW135" i="6"/>
  <c r="DW167" i="6"/>
  <c r="DW120" i="6"/>
  <c r="DW57" i="6"/>
  <c r="DW137" i="6"/>
  <c r="A27" i="63" l="1"/>
  <c r="D59" i="5"/>
  <c r="D63" i="5" s="1"/>
  <c r="D67" i="5" s="1"/>
  <c r="D71" i="5" s="1"/>
  <c r="D75" i="5" s="1"/>
  <c r="D79" i="5" s="1"/>
  <c r="D83" i="5" s="1"/>
  <c r="D87" i="5" s="1"/>
  <c r="D91" i="5" s="1"/>
  <c r="D95" i="5" s="1"/>
  <c r="D99" i="5" s="1"/>
  <c r="D103" i="5" s="1"/>
  <c r="D107" i="5" s="1"/>
  <c r="D111" i="5" s="1"/>
  <c r="D115" i="5" s="1"/>
  <c r="D119" i="5" s="1"/>
  <c r="D123" i="5" s="1"/>
  <c r="D127" i="5" s="1"/>
  <c r="D131" i="5" s="1"/>
  <c r="D135" i="5" s="1"/>
  <c r="D139" i="5" s="1"/>
  <c r="D143" i="5" s="1"/>
  <c r="D147" i="5" s="1"/>
  <c r="D151" i="5" s="1"/>
  <c r="D155" i="5" s="1"/>
  <c r="D159" i="5" s="1"/>
  <c r="D163" i="5" s="1"/>
  <c r="D167" i="5" s="1"/>
  <c r="D171" i="5" s="1"/>
  <c r="D175" i="5" s="1"/>
  <c r="D179" i="5" s="1"/>
  <c r="D183" i="5" s="1"/>
  <c r="D187" i="5" s="1"/>
  <c r="D191" i="5" s="1"/>
  <c r="D195" i="5" s="1"/>
  <c r="D199" i="5" s="1"/>
  <c r="D203" i="5" s="1"/>
  <c r="D207" i="5" s="1"/>
  <c r="D211" i="5" s="1"/>
  <c r="D215" i="5" s="1"/>
  <c r="D219" i="5" s="1"/>
  <c r="D223" i="5" s="1"/>
  <c r="D227" i="5" s="1"/>
  <c r="D231" i="5" s="1"/>
  <c r="D235" i="5" s="1"/>
  <c r="D239" i="5" s="1"/>
  <c r="D243" i="5" s="1"/>
  <c r="D247" i="5" s="1"/>
  <c r="D251" i="5" s="1"/>
  <c r="D255" i="5" s="1"/>
  <c r="D259" i="5" s="1"/>
  <c r="D263" i="5" s="1"/>
  <c r="D267" i="5" s="1"/>
  <c r="D271" i="5" s="1"/>
  <c r="D275" i="5" s="1"/>
  <c r="D279" i="5" s="1"/>
  <c r="D283" i="5" s="1"/>
  <c r="D287" i="5" s="1"/>
  <c r="D291" i="5" s="1"/>
  <c r="D295" i="5" s="1"/>
  <c r="D299" i="5" s="1"/>
  <c r="D303" i="5" s="1"/>
  <c r="D307" i="5" s="1"/>
  <c r="D311" i="5" s="1"/>
  <c r="D315" i="5" s="1"/>
  <c r="D319" i="5" s="1"/>
  <c r="D323" i="5" s="1"/>
  <c r="D327" i="5" s="1"/>
  <c r="D331" i="5" s="1"/>
  <c r="D335" i="5" s="1"/>
  <c r="D339" i="5" s="1"/>
  <c r="D343" i="5" s="1"/>
  <c r="D347" i="5" s="1"/>
  <c r="D351" i="5" s="1"/>
  <c r="D355" i="5" s="1"/>
  <c r="D359" i="5" s="1"/>
  <c r="D58" i="5"/>
  <c r="D62" i="5" s="1"/>
  <c r="D66" i="5" s="1"/>
  <c r="D70" i="5" s="1"/>
  <c r="D74" i="5" s="1"/>
  <c r="D78" i="5" s="1"/>
  <c r="D82" i="5" s="1"/>
  <c r="D86" i="5" s="1"/>
  <c r="D90" i="5" s="1"/>
  <c r="D94" i="5" s="1"/>
  <c r="D98" i="5" s="1"/>
  <c r="D102" i="5" s="1"/>
  <c r="D106" i="5" s="1"/>
  <c r="D110" i="5" s="1"/>
  <c r="D114" i="5" s="1"/>
  <c r="D118" i="5" s="1"/>
  <c r="D122" i="5" s="1"/>
  <c r="D126" i="5" s="1"/>
  <c r="D130" i="5" s="1"/>
  <c r="D134" i="5" s="1"/>
  <c r="D138" i="5" s="1"/>
  <c r="D142" i="5" s="1"/>
  <c r="D146" i="5" s="1"/>
  <c r="D150" i="5" s="1"/>
  <c r="D154" i="5" s="1"/>
  <c r="D158" i="5" s="1"/>
  <c r="D162" i="5" s="1"/>
  <c r="D166" i="5" s="1"/>
  <c r="D170" i="5" s="1"/>
  <c r="D174" i="5" s="1"/>
  <c r="D178" i="5" s="1"/>
  <c r="D182" i="5" s="1"/>
  <c r="D186" i="5" s="1"/>
  <c r="D190" i="5" s="1"/>
  <c r="D194" i="5" s="1"/>
  <c r="D198" i="5" s="1"/>
  <c r="D202" i="5" s="1"/>
  <c r="D206" i="5" s="1"/>
  <c r="D210" i="5" s="1"/>
  <c r="D214" i="5" s="1"/>
  <c r="D218" i="5" s="1"/>
  <c r="D222" i="5" s="1"/>
  <c r="D226" i="5" s="1"/>
  <c r="D230" i="5" s="1"/>
  <c r="D234" i="5" s="1"/>
  <c r="D238" i="5" s="1"/>
  <c r="D242" i="5" s="1"/>
  <c r="D246" i="5" s="1"/>
  <c r="D250" i="5" s="1"/>
  <c r="D254" i="5" s="1"/>
  <c r="D258" i="5" s="1"/>
  <c r="D262" i="5" s="1"/>
  <c r="D266" i="5" s="1"/>
  <c r="D270" i="5" s="1"/>
  <c r="D274" i="5" s="1"/>
  <c r="D278" i="5" s="1"/>
  <c r="D282" i="5" s="1"/>
  <c r="D286" i="5" s="1"/>
  <c r="D290" i="5" s="1"/>
  <c r="D294" i="5" s="1"/>
  <c r="D298" i="5" s="1"/>
  <c r="D302" i="5" s="1"/>
  <c r="D306" i="5" s="1"/>
  <c r="D310" i="5" s="1"/>
  <c r="D314" i="5" s="1"/>
  <c r="D318" i="5" s="1"/>
  <c r="D322" i="5" s="1"/>
  <c r="D326" i="5" s="1"/>
  <c r="D330" i="5" s="1"/>
  <c r="D334" i="5" s="1"/>
  <c r="D338" i="5" s="1"/>
  <c r="D342" i="5" s="1"/>
  <c r="D346" i="5" s="1"/>
  <c r="D350" i="5" s="1"/>
  <c r="D354" i="5" s="1"/>
  <c r="D358" i="5" s="1"/>
  <c r="D57" i="5"/>
  <c r="D61" i="5" s="1"/>
  <c r="D65" i="5" s="1"/>
  <c r="D69" i="5" s="1"/>
  <c r="D73" i="5" s="1"/>
  <c r="D77" i="5" s="1"/>
  <c r="D81" i="5" s="1"/>
  <c r="D85" i="5" s="1"/>
  <c r="D89" i="5" s="1"/>
  <c r="D93" i="5" s="1"/>
  <c r="D97" i="5" s="1"/>
  <c r="D101" i="5" s="1"/>
  <c r="D105" i="5" s="1"/>
  <c r="D109" i="5" s="1"/>
  <c r="D113" i="5" s="1"/>
  <c r="D117" i="5" s="1"/>
  <c r="D121" i="5" s="1"/>
  <c r="D125" i="5" s="1"/>
  <c r="D129" i="5" s="1"/>
  <c r="D133" i="5" s="1"/>
  <c r="D137" i="5" s="1"/>
  <c r="D141" i="5" s="1"/>
  <c r="D145" i="5" s="1"/>
  <c r="D149" i="5" s="1"/>
  <c r="D153" i="5" s="1"/>
  <c r="D157" i="5" s="1"/>
  <c r="D161" i="5" s="1"/>
  <c r="D165" i="5" s="1"/>
  <c r="D169" i="5" s="1"/>
  <c r="D173" i="5" s="1"/>
  <c r="D177" i="5" s="1"/>
  <c r="D181" i="5" s="1"/>
  <c r="D185" i="5" s="1"/>
  <c r="D189" i="5" s="1"/>
  <c r="D193" i="5" s="1"/>
  <c r="D197" i="5" s="1"/>
  <c r="D201" i="5" s="1"/>
  <c r="D205" i="5" s="1"/>
  <c r="D209" i="5" s="1"/>
  <c r="D213" i="5" s="1"/>
  <c r="D217" i="5" s="1"/>
  <c r="D221" i="5" s="1"/>
  <c r="D225" i="5" s="1"/>
  <c r="D229" i="5" s="1"/>
  <c r="D233" i="5" s="1"/>
  <c r="D237" i="5" s="1"/>
  <c r="D241" i="5" s="1"/>
  <c r="D245" i="5" s="1"/>
  <c r="D249" i="5" s="1"/>
  <c r="D253" i="5" s="1"/>
  <c r="D257" i="5" s="1"/>
  <c r="D261" i="5" s="1"/>
  <c r="D265" i="5" s="1"/>
  <c r="D269" i="5" s="1"/>
  <c r="D273" i="5" s="1"/>
  <c r="D277" i="5" s="1"/>
  <c r="D281" i="5" s="1"/>
  <c r="D285" i="5" s="1"/>
  <c r="D289" i="5" s="1"/>
  <c r="D293" i="5" s="1"/>
  <c r="D297" i="5" s="1"/>
  <c r="D301" i="5" s="1"/>
  <c r="D305" i="5" s="1"/>
  <c r="D309" i="5" s="1"/>
  <c r="D313" i="5" s="1"/>
  <c r="D317" i="5" s="1"/>
  <c r="D321" i="5" s="1"/>
  <c r="D325" i="5" s="1"/>
  <c r="D329" i="5" s="1"/>
  <c r="D333" i="5" s="1"/>
  <c r="D337" i="5" s="1"/>
  <c r="D341" i="5" s="1"/>
  <c r="D345" i="5" s="1"/>
  <c r="D349" i="5" s="1"/>
  <c r="D353" i="5" s="1"/>
  <c r="D357" i="5" s="1"/>
  <c r="D31" i="5"/>
  <c r="D35" i="5" s="1"/>
  <c r="D39" i="5" s="1"/>
  <c r="D43" i="5" s="1"/>
  <c r="D47" i="5" s="1"/>
  <c r="D51" i="5" s="1"/>
  <c r="D55" i="5" s="1"/>
  <c r="D30" i="5"/>
  <c r="D34" i="5" s="1"/>
  <c r="D38" i="5" s="1"/>
  <c r="D42" i="5" s="1"/>
  <c r="D46" i="5" s="1"/>
  <c r="D50" i="5" s="1"/>
  <c r="D54" i="5" s="1"/>
  <c r="D27" i="5"/>
  <c r="D26" i="5"/>
  <c r="D15" i="5"/>
  <c r="D19" i="5" s="1"/>
  <c r="D23" i="5" s="1"/>
  <c r="D14" i="5"/>
  <c r="D18" i="5" s="1"/>
  <c r="D22" i="5" s="1"/>
  <c r="D13" i="5"/>
  <c r="D17" i="5" s="1"/>
  <c r="D21" i="5" s="1"/>
  <c r="D25" i="5" s="1"/>
  <c r="D29" i="5" s="1"/>
  <c r="D33" i="5" s="1"/>
  <c r="D37" i="5" s="1"/>
  <c r="D41" i="5" s="1"/>
  <c r="D45" i="5" s="1"/>
  <c r="D49" i="5" s="1"/>
  <c r="D53" i="5" s="1"/>
  <c r="D16" i="5"/>
  <c r="D20" i="5" s="1"/>
  <c r="D24" i="5" s="1"/>
  <c r="D28" i="5" s="1"/>
  <c r="D32" i="5" s="1"/>
  <c r="D36" i="5" s="1"/>
  <c r="D40" i="5" s="1"/>
  <c r="D44" i="5" s="1"/>
  <c r="D48" i="5" s="1"/>
  <c r="D52" i="5" s="1"/>
  <c r="D56" i="5" s="1"/>
  <c r="D60" i="5" s="1"/>
  <c r="D64" i="5" s="1"/>
  <c r="D68" i="5" s="1"/>
  <c r="D72" i="5" s="1"/>
  <c r="D76" i="5" s="1"/>
  <c r="D80" i="5" s="1"/>
  <c r="D84" i="5" s="1"/>
  <c r="D88" i="5" s="1"/>
  <c r="D92" i="5" s="1"/>
  <c r="D96" i="5" s="1"/>
  <c r="D100" i="5" s="1"/>
  <c r="D104" i="5" s="1"/>
  <c r="D108" i="5" s="1"/>
  <c r="D112" i="5" s="1"/>
  <c r="D116" i="5" s="1"/>
  <c r="D120" i="5" s="1"/>
  <c r="D124" i="5" s="1"/>
  <c r="D128" i="5" s="1"/>
  <c r="D132" i="5" s="1"/>
  <c r="D136" i="5" s="1"/>
  <c r="D140" i="5" s="1"/>
  <c r="D144" i="5" s="1"/>
  <c r="D148" i="5" s="1"/>
  <c r="D152" i="5" s="1"/>
  <c r="D156" i="5" s="1"/>
  <c r="D160" i="5" s="1"/>
  <c r="D164" i="5" s="1"/>
  <c r="D168" i="5" s="1"/>
  <c r="D172" i="5" s="1"/>
  <c r="D176" i="5" s="1"/>
  <c r="D180" i="5" s="1"/>
  <c r="D184" i="5" s="1"/>
  <c r="D188" i="5" s="1"/>
  <c r="D192" i="5" s="1"/>
  <c r="D196" i="5" s="1"/>
  <c r="D200" i="5" s="1"/>
  <c r="D204" i="5" s="1"/>
  <c r="D208" i="5" s="1"/>
  <c r="D212" i="5" s="1"/>
  <c r="D216" i="5" s="1"/>
  <c r="D220" i="5" s="1"/>
  <c r="D224" i="5" s="1"/>
  <c r="D228" i="5" s="1"/>
  <c r="D232" i="5" s="1"/>
  <c r="D236" i="5" s="1"/>
  <c r="D240" i="5" s="1"/>
  <c r="D244" i="5" s="1"/>
  <c r="D248" i="5" s="1"/>
  <c r="D252" i="5" s="1"/>
  <c r="D256" i="5" s="1"/>
  <c r="D260" i="5" s="1"/>
  <c r="D264" i="5" s="1"/>
  <c r="D268" i="5" s="1"/>
  <c r="D272" i="5" s="1"/>
  <c r="D276" i="5" s="1"/>
  <c r="D280" i="5" s="1"/>
  <c r="D284" i="5" s="1"/>
  <c r="D288" i="5" s="1"/>
  <c r="D292" i="5" s="1"/>
  <c r="D296" i="5" s="1"/>
  <c r="D300" i="5" s="1"/>
  <c r="D304" i="5" s="1"/>
  <c r="D308" i="5" s="1"/>
  <c r="D312" i="5" s="1"/>
  <c r="D316" i="5" s="1"/>
  <c r="D320" i="5" s="1"/>
  <c r="D324" i="5" s="1"/>
  <c r="D328" i="5" s="1"/>
  <c r="D332" i="5" s="1"/>
  <c r="D336" i="5" s="1"/>
  <c r="D340" i="5" s="1"/>
  <c r="D344" i="5" s="1"/>
  <c r="D348" i="5" s="1"/>
  <c r="D352" i="5" s="1"/>
  <c r="D356" i="5" s="1"/>
  <c r="AL6" i="9"/>
  <c r="AL5" i="9"/>
  <c r="AL4" i="9"/>
  <c r="AL3" i="9"/>
  <c r="AK6" i="9"/>
  <c r="AK5" i="9"/>
  <c r="AK4" i="9"/>
  <c r="AK3" i="9"/>
  <c r="AO8" i="6"/>
  <c r="AC6" i="9"/>
  <c r="AB6" i="9"/>
  <c r="AA6" i="9"/>
  <c r="Z6" i="9"/>
  <c r="Y6" i="9"/>
  <c r="X6" i="9"/>
  <c r="W6" i="9"/>
  <c r="AC5" i="9"/>
  <c r="AB5" i="9"/>
  <c r="AA5" i="9"/>
  <c r="Z5" i="9"/>
  <c r="Y5" i="9"/>
  <c r="X5" i="9"/>
  <c r="W5" i="9"/>
  <c r="AC4" i="9"/>
  <c r="AB4" i="9"/>
  <c r="AA4" i="9"/>
  <c r="Z4" i="9"/>
  <c r="Y4" i="9"/>
  <c r="X4" i="9"/>
  <c r="W4" i="9"/>
  <c r="AC3" i="9"/>
  <c r="AB3" i="9"/>
  <c r="AA3" i="9"/>
  <c r="Z3" i="9"/>
  <c r="Y3" i="9"/>
  <c r="X3" i="9"/>
  <c r="W3" i="9"/>
  <c r="CG4" i="6"/>
  <c r="CH4" i="6"/>
  <c r="CG5" i="6"/>
  <c r="CH5" i="6"/>
  <c r="CG6" i="6"/>
  <c r="CH6" i="6"/>
  <c r="CG7" i="6"/>
  <c r="CH7" i="6"/>
  <c r="CG8" i="6"/>
  <c r="CH8" i="6"/>
  <c r="CG9" i="6"/>
  <c r="CH9" i="6"/>
  <c r="CG10" i="6"/>
  <c r="CH10" i="6"/>
  <c r="CG11" i="6"/>
  <c r="CH11" i="6"/>
  <c r="CG12" i="6"/>
  <c r="CH12" i="6"/>
  <c r="CG13" i="6"/>
  <c r="CH13" i="6"/>
  <c r="CG14" i="6"/>
  <c r="CH14" i="6"/>
  <c r="CG15" i="6"/>
  <c r="CH15" i="6"/>
  <c r="CG16" i="6"/>
  <c r="CH16" i="6"/>
  <c r="CG17" i="6"/>
  <c r="CH17" i="6"/>
  <c r="CG18" i="6"/>
  <c r="CH18" i="6"/>
  <c r="CG19" i="6"/>
  <c r="CH19" i="6"/>
  <c r="CG20" i="6"/>
  <c r="CH20" i="6"/>
  <c r="CG21" i="6"/>
  <c r="CH21" i="6"/>
  <c r="CG22" i="6"/>
  <c r="CH22" i="6"/>
  <c r="CG23" i="6"/>
  <c r="CH23" i="6"/>
  <c r="CG24" i="6"/>
  <c r="CH24" i="6"/>
  <c r="CG25" i="6"/>
  <c r="CH25" i="6"/>
  <c r="CG26" i="6"/>
  <c r="CH26" i="6"/>
  <c r="CG27" i="6"/>
  <c r="CH27" i="6"/>
  <c r="CG28" i="6"/>
  <c r="CH28" i="6"/>
  <c r="CG29" i="6"/>
  <c r="CH29" i="6"/>
  <c r="CG30" i="6"/>
  <c r="CH30" i="6"/>
  <c r="CG31" i="6"/>
  <c r="CH31" i="6"/>
  <c r="CG32" i="6"/>
  <c r="CH32" i="6"/>
  <c r="CG33" i="6"/>
  <c r="CH33" i="6"/>
  <c r="CG34" i="6"/>
  <c r="CH34" i="6"/>
  <c r="CG35" i="6"/>
  <c r="CH35" i="6"/>
  <c r="CG36" i="6"/>
  <c r="CH36" i="6"/>
  <c r="CG37" i="6"/>
  <c r="CH37" i="6"/>
  <c r="CG38" i="6"/>
  <c r="CH38" i="6"/>
  <c r="CG39" i="6"/>
  <c r="CH39" i="6"/>
  <c r="CG40" i="6"/>
  <c r="CH40" i="6"/>
  <c r="CG41" i="6"/>
  <c r="CH41" i="6"/>
  <c r="CG42" i="6"/>
  <c r="CH42" i="6"/>
  <c r="CG43" i="6"/>
  <c r="CH43" i="6"/>
  <c r="CG44" i="6"/>
  <c r="CH44" i="6"/>
  <c r="CG45" i="6"/>
  <c r="CH45" i="6"/>
  <c r="CG46" i="6"/>
  <c r="CH46" i="6"/>
  <c r="CG47" i="6"/>
  <c r="CH47" i="6"/>
  <c r="CG48" i="6"/>
  <c r="CH48" i="6"/>
  <c r="CG49" i="6"/>
  <c r="CH49" i="6"/>
  <c r="CG50" i="6"/>
  <c r="CH50" i="6"/>
  <c r="CG51" i="6"/>
  <c r="CH51" i="6"/>
  <c r="CG52" i="6"/>
  <c r="CH52" i="6"/>
  <c r="CG53" i="6"/>
  <c r="CH53" i="6"/>
  <c r="CG54" i="6"/>
  <c r="CH54" i="6"/>
  <c r="CG55" i="6"/>
  <c r="CH55" i="6"/>
  <c r="CG56" i="6"/>
  <c r="CH56" i="6"/>
  <c r="CG57" i="6"/>
  <c r="CH57" i="6"/>
  <c r="CG58" i="6"/>
  <c r="CH58" i="6"/>
  <c r="CG59" i="6"/>
  <c r="CH59" i="6"/>
  <c r="CG60" i="6"/>
  <c r="CH60" i="6"/>
  <c r="CG61" i="6"/>
  <c r="CH61" i="6"/>
  <c r="CG62" i="6"/>
  <c r="CH62" i="6"/>
  <c r="CG63" i="6"/>
  <c r="CH63" i="6"/>
  <c r="CG64" i="6"/>
  <c r="CH64" i="6"/>
  <c r="CG65" i="6"/>
  <c r="CH65" i="6"/>
  <c r="CG66" i="6"/>
  <c r="CH66" i="6"/>
  <c r="CG67" i="6"/>
  <c r="CH67" i="6"/>
  <c r="CG68" i="6"/>
  <c r="CH68" i="6"/>
  <c r="CG69" i="6"/>
  <c r="CH69" i="6"/>
  <c r="CG70" i="6"/>
  <c r="CH70" i="6"/>
  <c r="CG71" i="6"/>
  <c r="CH71" i="6"/>
  <c r="CG72" i="6"/>
  <c r="CH72" i="6"/>
  <c r="CG73" i="6"/>
  <c r="CH73" i="6"/>
  <c r="CH3" i="6"/>
  <c r="CG3" i="6"/>
  <c r="DC3" i="6" a="1"/>
  <c r="DC3" i="6" s="1"/>
  <c r="CK3" i="6" a="1"/>
  <c r="CL3" i="6" s="1"/>
  <c r="DD22" i="6"/>
  <c r="DE22" i="6"/>
  <c r="DF22" i="6"/>
  <c r="DG22" i="6"/>
  <c r="DH22" i="6"/>
  <c r="DI22" i="6"/>
  <c r="DC22" i="6"/>
  <c r="CL22" i="6"/>
  <c r="CM22" i="6"/>
  <c r="CN22" i="6"/>
  <c r="CO22" i="6"/>
  <c r="CP22" i="6"/>
  <c r="CQ22" i="6"/>
  <c r="CK22" i="6"/>
  <c r="A31" i="63" l="1"/>
  <c r="DH3" i="6"/>
  <c r="DI3" i="6"/>
  <c r="DF3" i="6"/>
  <c r="DG3" i="6"/>
  <c r="DD3" i="6"/>
  <c r="CS3" i="6"/>
  <c r="CU3" i="6"/>
  <c r="CR3" i="6"/>
  <c r="DE3" i="6"/>
  <c r="CQ3" i="6"/>
  <c r="CT3" i="6"/>
  <c r="CP3" i="6"/>
  <c r="DJ3" i="6"/>
  <c r="CO3" i="6"/>
  <c r="CN3" i="6"/>
  <c r="CM3" i="6"/>
  <c r="CK3" i="6"/>
  <c r="DM3" i="6"/>
  <c r="DL3" i="6"/>
  <c r="DK3" i="6"/>
  <c r="DD21" i="6"/>
  <c r="DE21" i="6"/>
  <c r="DF21" i="6"/>
  <c r="DG21" i="6"/>
  <c r="DH21" i="6"/>
  <c r="DI21" i="6"/>
  <c r="DC21" i="6"/>
  <c r="CL21" i="6"/>
  <c r="CM21" i="6"/>
  <c r="CN21" i="6"/>
  <c r="CO21" i="6"/>
  <c r="CP21" i="6"/>
  <c r="CQ21" i="6"/>
  <c r="CK21" i="6"/>
  <c r="DE20" i="6"/>
  <c r="DF20" i="6"/>
  <c r="DG20" i="6"/>
  <c r="DH20" i="6"/>
  <c r="DI20" i="6"/>
  <c r="DJ20" i="6"/>
  <c r="DD20" i="6"/>
  <c r="CM20" i="6"/>
  <c r="CN20" i="6"/>
  <c r="CO20" i="6"/>
  <c r="CP20" i="6"/>
  <c r="CQ20" i="6"/>
  <c r="CR20" i="6"/>
  <c r="CL20" i="6"/>
  <c r="DE19" i="6"/>
  <c r="DF19" i="6"/>
  <c r="DG19" i="6"/>
  <c r="DH19" i="6"/>
  <c r="DI19" i="6"/>
  <c r="DJ19" i="6"/>
  <c r="DD19" i="6"/>
  <c r="CM19" i="6"/>
  <c r="CN19" i="6"/>
  <c r="CO19" i="6"/>
  <c r="CP19" i="6"/>
  <c r="CQ19" i="6"/>
  <c r="CR19" i="6"/>
  <c r="CL19" i="6"/>
  <c r="DF18" i="6"/>
  <c r="DG18" i="6"/>
  <c r="DH18" i="6"/>
  <c r="DI18" i="6"/>
  <c r="DJ18" i="6"/>
  <c r="DK18" i="6"/>
  <c r="DE18" i="6"/>
  <c r="CN18" i="6"/>
  <c r="CO18" i="6"/>
  <c r="CP18" i="6"/>
  <c r="CQ18" i="6"/>
  <c r="CR18" i="6"/>
  <c r="CS18" i="6"/>
  <c r="CM18" i="6"/>
  <c r="DF17" i="6"/>
  <c r="DG17" i="6"/>
  <c r="DH17" i="6"/>
  <c r="DI17" i="6"/>
  <c r="DJ17" i="6"/>
  <c r="DK17" i="6"/>
  <c r="DE17" i="6"/>
  <c r="CN17" i="6"/>
  <c r="CO17" i="6"/>
  <c r="CP17" i="6"/>
  <c r="CQ17" i="6"/>
  <c r="CR17" i="6"/>
  <c r="CS17" i="6"/>
  <c r="CM17" i="6"/>
  <c r="DG16" i="6"/>
  <c r="DH16" i="6"/>
  <c r="DI16" i="6"/>
  <c r="DJ16" i="6"/>
  <c r="DK16" i="6"/>
  <c r="DL16" i="6"/>
  <c r="DF16" i="6"/>
  <c r="CO16" i="6"/>
  <c r="CP16" i="6"/>
  <c r="CQ16" i="6"/>
  <c r="CR16" i="6"/>
  <c r="CS16" i="6"/>
  <c r="CT16" i="6"/>
  <c r="CN16" i="6"/>
  <c r="DH15" i="6"/>
  <c r="DI15" i="6"/>
  <c r="DJ15" i="6"/>
  <c r="DK15" i="6"/>
  <c r="DL15" i="6"/>
  <c r="DM15" i="6"/>
  <c r="DG15" i="6"/>
  <c r="CP15" i="6"/>
  <c r="CQ15" i="6"/>
  <c r="CR15" i="6"/>
  <c r="CS15" i="6"/>
  <c r="CT15" i="6"/>
  <c r="CU15" i="6"/>
  <c r="CO15" i="6"/>
  <c r="DH14" i="6"/>
  <c r="DI14" i="6"/>
  <c r="DJ14" i="6"/>
  <c r="DK14" i="6"/>
  <c r="DL14" i="6"/>
  <c r="DM14" i="6"/>
  <c r="DG14" i="6"/>
  <c r="CP14" i="6"/>
  <c r="CQ14" i="6"/>
  <c r="CR14" i="6"/>
  <c r="CS14" i="6"/>
  <c r="CT14" i="6"/>
  <c r="CU14" i="6"/>
  <c r="CO14" i="6"/>
  <c r="DH13" i="6"/>
  <c r="DI13" i="6"/>
  <c r="DJ13" i="6"/>
  <c r="DK13" i="6"/>
  <c r="DL13" i="6"/>
  <c r="DM13" i="6"/>
  <c r="DN13" i="6"/>
  <c r="DG13" i="6"/>
  <c r="CP13" i="6"/>
  <c r="CQ13" i="6"/>
  <c r="CR13" i="6"/>
  <c r="CS13" i="6"/>
  <c r="CT13" i="6"/>
  <c r="CU13" i="6"/>
  <c r="CV13" i="6"/>
  <c r="CO13" i="6"/>
  <c r="DH12" i="6"/>
  <c r="DI12" i="6"/>
  <c r="DJ12" i="6"/>
  <c r="DK12" i="6"/>
  <c r="DL12" i="6"/>
  <c r="DM12" i="6"/>
  <c r="DN12" i="6"/>
  <c r="DG12" i="6"/>
  <c r="CP12" i="6"/>
  <c r="CQ12" i="6"/>
  <c r="CR12" i="6"/>
  <c r="CS12" i="6"/>
  <c r="CT12" i="6"/>
  <c r="CU12" i="6"/>
  <c r="CV12" i="6"/>
  <c r="CO12" i="6"/>
  <c r="DJ11" i="6"/>
  <c r="DK11" i="6"/>
  <c r="DL11" i="6"/>
  <c r="DM11" i="6"/>
  <c r="DN11" i="6"/>
  <c r="DO11" i="6"/>
  <c r="DI11" i="6"/>
  <c r="CR11" i="6"/>
  <c r="CS11" i="6"/>
  <c r="CT11" i="6"/>
  <c r="CU11" i="6"/>
  <c r="CV11" i="6"/>
  <c r="CW11" i="6"/>
  <c r="CQ11" i="6"/>
  <c r="A35" i="63" l="1"/>
  <c r="DJ10" i="6"/>
  <c r="DK10" i="6"/>
  <c r="DL10" i="6"/>
  <c r="DM10" i="6"/>
  <c r="DN10" i="6"/>
  <c r="DO10" i="6"/>
  <c r="DI10" i="6"/>
  <c r="CR10" i="6"/>
  <c r="CS10" i="6"/>
  <c r="CT10" i="6"/>
  <c r="CU10" i="6"/>
  <c r="CV10" i="6"/>
  <c r="CW10" i="6"/>
  <c r="CQ10" i="6"/>
  <c r="DK9" i="6"/>
  <c r="DL9" i="6"/>
  <c r="DM9" i="6"/>
  <c r="DN9" i="6"/>
  <c r="DO9" i="6"/>
  <c r="DP9" i="6"/>
  <c r="DJ9" i="6"/>
  <c r="CS9" i="6"/>
  <c r="CT9" i="6"/>
  <c r="CU9" i="6"/>
  <c r="CV9" i="6"/>
  <c r="CW9" i="6"/>
  <c r="CX9" i="6"/>
  <c r="CR9" i="6"/>
  <c r="DK8" i="6"/>
  <c r="DL8" i="6"/>
  <c r="DM8" i="6"/>
  <c r="DN8" i="6"/>
  <c r="DO8" i="6"/>
  <c r="DP8" i="6"/>
  <c r="DJ8" i="6"/>
  <c r="CS8" i="6"/>
  <c r="CT8" i="6"/>
  <c r="CU8" i="6"/>
  <c r="CV8" i="6"/>
  <c r="CW8" i="6"/>
  <c r="CX8" i="6"/>
  <c r="CR8" i="6"/>
  <c r="A39" i="63" l="1"/>
  <c r="DL7" i="6"/>
  <c r="DM7" i="6"/>
  <c r="DN7" i="6"/>
  <c r="DO7" i="6"/>
  <c r="DP7" i="6"/>
  <c r="DQ7" i="6"/>
  <c r="DK7" i="6"/>
  <c r="CT7" i="6"/>
  <c r="CU7" i="6"/>
  <c r="CV7" i="6"/>
  <c r="CW7" i="6"/>
  <c r="CX7" i="6"/>
  <c r="CY7" i="6"/>
  <c r="CS7" i="6"/>
  <c r="DL6" i="6"/>
  <c r="DM6" i="6"/>
  <c r="DN6" i="6"/>
  <c r="DO6" i="6"/>
  <c r="DP6" i="6"/>
  <c r="DQ6" i="6"/>
  <c r="DK6" i="6"/>
  <c r="CT6" i="6"/>
  <c r="CU6" i="6"/>
  <c r="CV6" i="6"/>
  <c r="CW6" i="6"/>
  <c r="CX6" i="6"/>
  <c r="CY6" i="6"/>
  <c r="CS6" i="6"/>
  <c r="DM5" i="6"/>
  <c r="DN5" i="6"/>
  <c r="DO5" i="6"/>
  <c r="DP5" i="6"/>
  <c r="DQ5" i="6"/>
  <c r="DR5" i="6"/>
  <c r="DL5" i="6"/>
  <c r="CU5" i="6"/>
  <c r="CV5" i="6"/>
  <c r="CW5" i="6"/>
  <c r="CX5" i="6"/>
  <c r="CY5" i="6"/>
  <c r="CZ5" i="6"/>
  <c r="CT5" i="6"/>
  <c r="DM4" i="6"/>
  <c r="DN4" i="6"/>
  <c r="DO4" i="6"/>
  <c r="DP4" i="6"/>
  <c r="DQ4" i="6"/>
  <c r="DR4" i="6"/>
  <c r="DL4" i="6"/>
  <c r="CU4" i="6"/>
  <c r="CV4" i="6"/>
  <c r="CW4" i="6"/>
  <c r="CX4" i="6"/>
  <c r="CY4" i="6"/>
  <c r="CZ4" i="6"/>
  <c r="CT4" i="6"/>
  <c r="A43" i="63" l="1"/>
  <c r="AZ12" i="6"/>
  <c r="BA12" i="6"/>
  <c r="BB12" i="6"/>
  <c r="BC12" i="6"/>
  <c r="BD12" i="6"/>
  <c r="BE12" i="6"/>
  <c r="AY12" i="6"/>
  <c r="A47" i="63" l="1"/>
  <c r="U2" i="6"/>
  <c r="T2" i="6"/>
  <c r="S2" i="6"/>
  <c r="R2" i="6"/>
  <c r="Q2" i="6"/>
  <c r="P2" i="6"/>
  <c r="O2" i="6"/>
  <c r="N2" i="6"/>
  <c r="M2" i="6"/>
  <c r="L2" i="6"/>
  <c r="K2" i="6"/>
  <c r="J2" i="6"/>
  <c r="I2" i="6"/>
  <c r="H2" i="6"/>
  <c r="G2" i="6"/>
  <c r="F2" i="6"/>
  <c r="E2" i="6"/>
  <c r="D2" i="6"/>
  <c r="C2" i="6"/>
  <c r="B2" i="6"/>
  <c r="B6" i="22" a="1"/>
  <c r="B6" i="22" s="1"/>
  <c r="CP3" i="22"/>
  <c r="CO3" i="22"/>
  <c r="CN3" i="22"/>
  <c r="CL3" i="22"/>
  <c r="CK3" i="22"/>
  <c r="CJ3" i="22"/>
  <c r="CI3" i="22"/>
  <c r="CH3" i="22"/>
  <c r="CG3" i="22"/>
  <c r="CF3" i="22"/>
  <c r="B1" i="22"/>
  <c r="B17" i="22" s="1" a="1"/>
  <c r="B17" i="22" s="1"/>
  <c r="A9" i="22"/>
  <c r="A10" i="22" s="1"/>
  <c r="A8" i="22"/>
  <c r="CD4" i="22"/>
  <c r="CC4" i="22"/>
  <c r="CB4" i="22"/>
  <c r="CA4" i="22"/>
  <c r="BZ4" i="22"/>
  <c r="BY4" i="22"/>
  <c r="BX4" i="22"/>
  <c r="BW4" i="22"/>
  <c r="BV4" i="22"/>
  <c r="BU4" i="22"/>
  <c r="BT4" i="22"/>
  <c r="BS4" i="22"/>
  <c r="BR4" i="22"/>
  <c r="BQ4" i="22"/>
  <c r="BP4" i="22"/>
  <c r="BO4" i="22"/>
  <c r="BN4" i="22"/>
  <c r="BM4" i="22"/>
  <c r="BL4" i="22"/>
  <c r="BK4" i="22"/>
  <c r="CD2" i="22"/>
  <c r="CC2" i="22"/>
  <c r="CB2" i="22"/>
  <c r="CA2" i="22"/>
  <c r="BZ2" i="22"/>
  <c r="BY2" i="22"/>
  <c r="BX2" i="22"/>
  <c r="BW2" i="22"/>
  <c r="BV2" i="22"/>
  <c r="BU2" i="22"/>
  <c r="BT2" i="22"/>
  <c r="BS2" i="22"/>
  <c r="BR2" i="22"/>
  <c r="BQ2" i="22"/>
  <c r="BP2" i="22"/>
  <c r="BO2" i="22"/>
  <c r="BN2" i="22"/>
  <c r="BM2" i="22"/>
  <c r="BL2" i="22"/>
  <c r="BK2" i="22"/>
  <c r="A51" i="63" l="1"/>
  <c r="BD1" i="22"/>
  <c r="BD19" i="22" s="1" a="1"/>
  <c r="BD19" i="22" s="1"/>
  <c r="G1" i="22"/>
  <c r="AG1" i="22"/>
  <c r="AN1" i="22"/>
  <c r="AN17" i="22" s="1" a="1"/>
  <c r="AN17" i="22" s="1"/>
  <c r="E1" i="22"/>
  <c r="AU1" i="22"/>
  <c r="AU7" i="22" s="1" a="1"/>
  <c r="AU7" i="22" s="1"/>
  <c r="K1" i="22"/>
  <c r="Q1" i="22"/>
  <c r="Q10" i="22" s="1" a="1"/>
  <c r="Q10" i="22" s="1"/>
  <c r="S1" i="22"/>
  <c r="S10" i="22" s="1" a="1"/>
  <c r="S10" i="22" s="1"/>
  <c r="BG1" i="22"/>
  <c r="BG19" i="22" s="1" a="1"/>
  <c r="BG19" i="22" s="1"/>
  <c r="U1" i="22"/>
  <c r="U7" i="22" s="1" a="1"/>
  <c r="U7" i="22" s="1"/>
  <c r="AQ1" i="22"/>
  <c r="AQ14" i="22" s="1" a="1"/>
  <c r="AQ14" i="22" s="1"/>
  <c r="AS1" i="22"/>
  <c r="AS9" i="22" s="1" a="1"/>
  <c r="AS9" i="22" s="1"/>
  <c r="BE1" i="22"/>
  <c r="BE77" i="22" s="1" a="1"/>
  <c r="BE77" i="22" s="1"/>
  <c r="X1" i="22"/>
  <c r="X17" i="22" s="1" a="1"/>
  <c r="X17" i="22" s="1"/>
  <c r="H1" i="22"/>
  <c r="H20" i="22" s="1" a="1"/>
  <c r="H20" i="22" s="1"/>
  <c r="BA1" i="22"/>
  <c r="BA14" i="22" s="1" a="1"/>
  <c r="BA14" i="22" s="1"/>
  <c r="AA1" i="22"/>
  <c r="AA18" i="22" s="1" a="1"/>
  <c r="AA18" i="22" s="1"/>
  <c r="AE1" i="22"/>
  <c r="AE8" i="22" s="1" a="1"/>
  <c r="AE8" i="22" s="1"/>
  <c r="AK1" i="22"/>
  <c r="AK18" i="22" s="1" a="1"/>
  <c r="AK18" i="22" s="1"/>
  <c r="AW1" i="22"/>
  <c r="O1" i="22"/>
  <c r="O18" i="22" s="1" a="1"/>
  <c r="O18" i="22" s="1"/>
  <c r="AF1" i="22"/>
  <c r="AF19" i="22" s="1" a="1"/>
  <c r="AF19" i="22" s="1"/>
  <c r="K91" i="22" a="1"/>
  <c r="K91" i="22" s="1"/>
  <c r="K87" i="22" a="1"/>
  <c r="K87" i="22" s="1"/>
  <c r="K89" i="22" a="1"/>
  <c r="K89" i="22" s="1"/>
  <c r="K93" i="22" a="1"/>
  <c r="K93" i="22" s="1"/>
  <c r="K90" i="22" a="1"/>
  <c r="K90" i="22" s="1"/>
  <c r="K94" i="22" a="1"/>
  <c r="K94" i="22" s="1"/>
  <c r="K92" i="22" a="1"/>
  <c r="K92" i="22" s="1"/>
  <c r="K88" i="22" a="1"/>
  <c r="K88" i="22" s="1"/>
  <c r="K86" i="22" a="1"/>
  <c r="K86" i="22" s="1"/>
  <c r="K81" i="22" a="1"/>
  <c r="K81" i="22" s="1"/>
  <c r="K79" i="22" a="1"/>
  <c r="K79" i="22" s="1"/>
  <c r="K84" i="22" a="1"/>
  <c r="K84" i="22" s="1"/>
  <c r="K82" i="22" a="1"/>
  <c r="K82" i="22" s="1"/>
  <c r="K80" i="22" a="1"/>
  <c r="K80" i="22" s="1"/>
  <c r="K78" i="22" a="1"/>
  <c r="K78" i="22" s="1"/>
  <c r="K85" i="22" a="1"/>
  <c r="K85" i="22" s="1"/>
  <c r="K83" i="22" a="1"/>
  <c r="K83" i="22" s="1"/>
  <c r="K76" i="22" a="1"/>
  <c r="K76" i="22" s="1"/>
  <c r="K75" i="22" a="1"/>
  <c r="K75" i="22" s="1"/>
  <c r="K71" i="22" a="1"/>
  <c r="K71" i="22" s="1"/>
  <c r="K70" i="22" a="1"/>
  <c r="K70" i="22" s="1"/>
  <c r="K69" i="22" a="1"/>
  <c r="K69" i="22" s="1"/>
  <c r="K74" i="22" a="1"/>
  <c r="K74" i="22" s="1"/>
  <c r="K77" i="22" a="1"/>
  <c r="K77" i="22" s="1"/>
  <c r="K73" i="22" a="1"/>
  <c r="K73" i="22" s="1"/>
  <c r="K72" i="22" a="1"/>
  <c r="K72" i="22" s="1"/>
  <c r="K68" i="22" a="1"/>
  <c r="K68" i="22" s="1"/>
  <c r="K66" i="22" a="1"/>
  <c r="K66" i="22" s="1"/>
  <c r="K67" i="22" a="1"/>
  <c r="K67" i="22" s="1"/>
  <c r="K62" i="22" a="1"/>
  <c r="K62" i="22" s="1"/>
  <c r="K64" i="22" a="1"/>
  <c r="K64" i="22" s="1"/>
  <c r="K61" i="22" a="1"/>
  <c r="K61" i="22" s="1"/>
  <c r="K63" i="22" a="1"/>
  <c r="K63" i="22" s="1"/>
  <c r="K65" i="22" a="1"/>
  <c r="K65" i="22" s="1"/>
  <c r="K59" i="22" a="1"/>
  <c r="K59" i="22" s="1"/>
  <c r="K54" i="22" a="1"/>
  <c r="K54" i="22" s="1"/>
  <c r="K52" i="22" a="1"/>
  <c r="K52" i="22" s="1"/>
  <c r="K56" i="22" a="1"/>
  <c r="K56" i="22" s="1"/>
  <c r="K57" i="22" a="1"/>
  <c r="K57" i="22" s="1"/>
  <c r="K60" i="22" a="1"/>
  <c r="K60" i="22" s="1"/>
  <c r="K53" i="22" a="1"/>
  <c r="K53" i="22" s="1"/>
  <c r="K55" i="22" a="1"/>
  <c r="K55" i="22" s="1"/>
  <c r="K58" i="22" a="1"/>
  <c r="K58" i="22" s="1"/>
  <c r="K43" i="22" a="1"/>
  <c r="K43" i="22" s="1"/>
  <c r="K47" i="22" a="1"/>
  <c r="K47" i="22" s="1"/>
  <c r="K42" i="22" a="1"/>
  <c r="K42" i="22" s="1"/>
  <c r="K40" i="22" a="1"/>
  <c r="K40" i="22" s="1"/>
  <c r="K50" i="22" a="1"/>
  <c r="K50" i="22" s="1"/>
  <c r="K48" i="22" a="1"/>
  <c r="K48" i="22" s="1"/>
  <c r="K51" i="22" a="1"/>
  <c r="K51" i="22" s="1"/>
  <c r="K46" i="22" a="1"/>
  <c r="K46" i="22" s="1"/>
  <c r="K45" i="22" a="1"/>
  <c r="K45" i="22" s="1"/>
  <c r="K41" i="22" a="1"/>
  <c r="K41" i="22" s="1"/>
  <c r="K44" i="22" a="1"/>
  <c r="K44" i="22" s="1"/>
  <c r="K49" i="22" a="1"/>
  <c r="K49" i="22" s="1"/>
  <c r="K38" i="22" a="1"/>
  <c r="K38" i="22" s="1"/>
  <c r="K32" i="22" a="1"/>
  <c r="K32" i="22" s="1"/>
  <c r="K30" i="22" a="1"/>
  <c r="K30" i="22" s="1"/>
  <c r="K24" i="22" a="1"/>
  <c r="K24" i="22" s="1"/>
  <c r="K33" i="22" a="1"/>
  <c r="K33" i="22" s="1"/>
  <c r="K28" i="22" a="1"/>
  <c r="K28" i="22" s="1"/>
  <c r="K27" i="22" a="1"/>
  <c r="K27" i="22" s="1"/>
  <c r="K37" i="22" a="1"/>
  <c r="K37" i="22" s="1"/>
  <c r="K20" i="22" a="1"/>
  <c r="K20" i="22" s="1"/>
  <c r="K34" i="22" a="1"/>
  <c r="K34" i="22" s="1"/>
  <c r="K31" i="22" a="1"/>
  <c r="K31" i="22" s="1"/>
  <c r="K29" i="22" a="1"/>
  <c r="K29" i="22" s="1"/>
  <c r="K25" i="22" a="1"/>
  <c r="K25" i="22" s="1"/>
  <c r="K39" i="22" a="1"/>
  <c r="K39" i="22" s="1"/>
  <c r="K35" i="22" a="1"/>
  <c r="K35" i="22" s="1"/>
  <c r="K23" i="22" a="1"/>
  <c r="K23" i="22" s="1"/>
  <c r="K22" i="22" a="1"/>
  <c r="K22" i="22" s="1"/>
  <c r="K36" i="22" a="1"/>
  <c r="K36" i="22" s="1"/>
  <c r="K26" i="22" a="1"/>
  <c r="K26" i="22" s="1"/>
  <c r="AW87" i="22" a="1"/>
  <c r="AW87" i="22" s="1"/>
  <c r="AW86" i="22" a="1"/>
  <c r="AW86" i="22" s="1"/>
  <c r="AW89" i="22" a="1"/>
  <c r="AW89" i="22" s="1"/>
  <c r="AW92" i="22" a="1"/>
  <c r="AW92" i="22" s="1"/>
  <c r="AW94" i="22" a="1"/>
  <c r="AW94" i="22" s="1"/>
  <c r="AW93" i="22" a="1"/>
  <c r="AW93" i="22" s="1"/>
  <c r="AW91" i="22" a="1"/>
  <c r="AW91" i="22" s="1"/>
  <c r="AW90" i="22" a="1"/>
  <c r="AW90" i="22" s="1"/>
  <c r="AW88" i="22" a="1"/>
  <c r="AW88" i="22" s="1"/>
  <c r="AW81" i="22" a="1"/>
  <c r="AW81" i="22" s="1"/>
  <c r="AW84" i="22" a="1"/>
  <c r="AW84" i="22" s="1"/>
  <c r="AW82" i="22" a="1"/>
  <c r="AW82" i="22" s="1"/>
  <c r="AW80" i="22" a="1"/>
  <c r="AW80" i="22" s="1"/>
  <c r="AW78" i="22" a="1"/>
  <c r="AW78" i="22" s="1"/>
  <c r="AW77" i="22" a="1"/>
  <c r="AW77" i="22" s="1"/>
  <c r="AW79" i="22" a="1"/>
  <c r="AW79" i="22" s="1"/>
  <c r="AW83" i="22" a="1"/>
  <c r="AW83" i="22" s="1"/>
  <c r="AW85" i="22" a="1"/>
  <c r="AW85" i="22" s="1"/>
  <c r="AW69" i="22" a="1"/>
  <c r="AW69" i="22" s="1"/>
  <c r="AW73" i="22" a="1"/>
  <c r="AW73" i="22" s="1"/>
  <c r="AW74" i="22" a="1"/>
  <c r="AW74" i="22" s="1"/>
  <c r="AW70" i="22" a="1"/>
  <c r="AW70" i="22" s="1"/>
  <c r="AW76" i="22" a="1"/>
  <c r="AW76" i="22" s="1"/>
  <c r="AW72" i="22" a="1"/>
  <c r="AW72" i="22" s="1"/>
  <c r="AW68" i="22" a="1"/>
  <c r="AW68" i="22" s="1"/>
  <c r="AW75" i="22" a="1"/>
  <c r="AW75" i="22" s="1"/>
  <c r="AW62" i="22" a="1"/>
  <c r="AW62" i="22" s="1"/>
  <c r="AW65" i="22" a="1"/>
  <c r="AW65" i="22" s="1"/>
  <c r="AW71" i="22" a="1"/>
  <c r="AW71" i="22" s="1"/>
  <c r="AW61" i="22" a="1"/>
  <c r="AW61" i="22" s="1"/>
  <c r="AW64" i="22" a="1"/>
  <c r="AW64" i="22" s="1"/>
  <c r="AW66" i="22" a="1"/>
  <c r="AW66" i="22" s="1"/>
  <c r="AW63" i="22" a="1"/>
  <c r="AW63" i="22" s="1"/>
  <c r="AW60" i="22" a="1"/>
  <c r="AW60" i="22" s="1"/>
  <c r="AW67" i="22" a="1"/>
  <c r="AW67" i="22" s="1"/>
  <c r="AW54" i="22" a="1"/>
  <c r="AW54" i="22" s="1"/>
  <c r="AW55" i="22" a="1"/>
  <c r="AW55" i="22" s="1"/>
  <c r="AW53" i="22" a="1"/>
  <c r="AW53" i="22" s="1"/>
  <c r="AW52" i="22" a="1"/>
  <c r="AW52" i="22" s="1"/>
  <c r="AW51" i="22" a="1"/>
  <c r="AW51" i="22" s="1"/>
  <c r="AW58" i="22" a="1"/>
  <c r="AW58" i="22" s="1"/>
  <c r="AW57" i="22" a="1"/>
  <c r="AW57" i="22" s="1"/>
  <c r="AW56" i="22" a="1"/>
  <c r="AW56" i="22" s="1"/>
  <c r="AW59" i="22" a="1"/>
  <c r="AW59" i="22" s="1"/>
  <c r="AW45" i="22" a="1"/>
  <c r="AW45" i="22" s="1"/>
  <c r="AW44" i="22" a="1"/>
  <c r="AW44" i="22" s="1"/>
  <c r="AW49" i="22" a="1"/>
  <c r="AW49" i="22" s="1"/>
  <c r="AW40" i="22" a="1"/>
  <c r="AW40" i="22" s="1"/>
  <c r="AW39" i="22" a="1"/>
  <c r="AW39" i="22" s="1"/>
  <c r="AW38" i="22" a="1"/>
  <c r="AW38" i="22" s="1"/>
  <c r="AW43" i="22" a="1"/>
  <c r="AW43" i="22" s="1"/>
  <c r="AW41" i="22" a="1"/>
  <c r="AW41" i="22" s="1"/>
  <c r="AW42" i="22" a="1"/>
  <c r="AW42" i="22" s="1"/>
  <c r="AW50" i="22" a="1"/>
  <c r="AW50" i="22" s="1"/>
  <c r="AW48" i="22" a="1"/>
  <c r="AW48" i="22" s="1"/>
  <c r="AW47" i="22" a="1"/>
  <c r="AW47" i="22" s="1"/>
  <c r="AW46" i="22" a="1"/>
  <c r="AW46" i="22" s="1"/>
  <c r="AW37" i="22" a="1"/>
  <c r="AW37" i="22" s="1"/>
  <c r="AW23" i="22" a="1"/>
  <c r="AW23" i="22" s="1"/>
  <c r="AW28" i="22" a="1"/>
  <c r="AW28" i="22" s="1"/>
  <c r="AW26" i="22" a="1"/>
  <c r="AW26" i="22" s="1"/>
  <c r="AW31" i="22" a="1"/>
  <c r="AW31" i="22" s="1"/>
  <c r="AW22" i="22" a="1"/>
  <c r="AW22" i="22" s="1"/>
  <c r="AW30" i="22" a="1"/>
  <c r="AW30" i="22" s="1"/>
  <c r="AW25" i="22" a="1"/>
  <c r="AW25" i="22" s="1"/>
  <c r="AW21" i="22" a="1"/>
  <c r="AW21" i="22" s="1"/>
  <c r="AW32" i="22" a="1"/>
  <c r="AW32" i="22" s="1"/>
  <c r="AW24" i="22" a="1"/>
  <c r="AW24" i="22" s="1"/>
  <c r="AW20" i="22" a="1"/>
  <c r="AW20" i="22" s="1"/>
  <c r="AW33" i="22" a="1"/>
  <c r="AW33" i="22" s="1"/>
  <c r="AW27" i="22" a="1"/>
  <c r="AW27" i="22" s="1"/>
  <c r="AW35" i="22" a="1"/>
  <c r="AW35" i="22" s="1"/>
  <c r="AW34" i="22" a="1"/>
  <c r="AW34" i="22" s="1"/>
  <c r="AW36" i="22" a="1"/>
  <c r="AW36" i="22" s="1"/>
  <c r="AW29" i="22" a="1"/>
  <c r="AW29" i="22" s="1"/>
  <c r="AG7" i="22" a="1"/>
  <c r="AG7" i="22" s="1"/>
  <c r="AW7" i="22" a="1"/>
  <c r="AW7" i="22" s="1"/>
  <c r="G9" i="22" a="1"/>
  <c r="G9" i="22" s="1"/>
  <c r="AF9" i="22" a="1"/>
  <c r="AF9" i="22" s="1"/>
  <c r="AE10" i="22" a="1"/>
  <c r="AE10" i="22" s="1"/>
  <c r="B12" i="22" a="1"/>
  <c r="B12" i="22" s="1"/>
  <c r="G12" i="22" a="1"/>
  <c r="G12" i="22" s="1"/>
  <c r="S12" i="22" a="1"/>
  <c r="S12" i="22" s="1"/>
  <c r="AE12" i="22" a="1"/>
  <c r="AE12" i="22" s="1"/>
  <c r="AQ12" i="22" a="1"/>
  <c r="AQ12" i="22" s="1"/>
  <c r="BG12" i="22" a="1"/>
  <c r="BG12" i="22" s="1"/>
  <c r="K13" i="22" a="1"/>
  <c r="K13" i="22" s="1"/>
  <c r="Q13" i="22" a="1"/>
  <c r="Q13" i="22" s="1"/>
  <c r="AS13" i="22" a="1"/>
  <c r="AS13" i="22" s="1"/>
  <c r="G14" i="22" a="1"/>
  <c r="G14" i="22" s="1"/>
  <c r="X14" i="22" a="1"/>
  <c r="X14" i="22" s="1"/>
  <c r="E15" i="22" a="1"/>
  <c r="E15" i="22" s="1"/>
  <c r="K16" i="22" a="1"/>
  <c r="K16" i="22" s="1"/>
  <c r="AG16" i="22" a="1"/>
  <c r="AG16" i="22" s="1"/>
  <c r="S18" i="22" a="1"/>
  <c r="S18" i="22" s="1"/>
  <c r="AF18" i="22" a="1"/>
  <c r="AF18" i="22" s="1"/>
  <c r="H19" i="22" a="1"/>
  <c r="H19" i="22" s="1"/>
  <c r="U19" i="22" a="1"/>
  <c r="U19" i="22" s="1"/>
  <c r="BA19" i="22" a="1"/>
  <c r="BA19" i="22" s="1"/>
  <c r="B20" i="22" a="1"/>
  <c r="B20" i="22" s="1"/>
  <c r="E21" i="22" a="1"/>
  <c r="E21" i="22" s="1"/>
  <c r="AK89" i="22" a="1"/>
  <c r="AK89" i="22" s="1"/>
  <c r="AK93" i="22" a="1"/>
  <c r="AK93" i="22" s="1"/>
  <c r="AK84" i="22" a="1"/>
  <c r="AK84" i="22" s="1"/>
  <c r="AK74" i="22" a="1"/>
  <c r="AK74" i="22" s="1"/>
  <c r="AK75" i="22" a="1"/>
  <c r="AK75" i="22" s="1"/>
  <c r="AK62" i="22" a="1"/>
  <c r="AK62" i="22" s="1"/>
  <c r="AK63" i="22" a="1"/>
  <c r="AK63" i="22" s="1"/>
  <c r="AK51" i="22" a="1"/>
  <c r="AK51" i="22" s="1"/>
  <c r="AK59" i="22" a="1"/>
  <c r="AK59" i="22" s="1"/>
  <c r="AK42" i="22" a="1"/>
  <c r="AK42" i="22" s="1"/>
  <c r="AK37" i="22" a="1"/>
  <c r="AK37" i="22" s="1"/>
  <c r="AK34" i="22" a="1"/>
  <c r="AK34" i="22" s="1"/>
  <c r="AK28" i="22" a="1"/>
  <c r="AK28" i="22" s="1"/>
  <c r="AK23" i="22" a="1"/>
  <c r="AK23" i="22" s="1"/>
  <c r="AK30" i="22" a="1"/>
  <c r="AK30" i="22" s="1"/>
  <c r="BE7" i="22" a="1"/>
  <c r="BE7" i="22" s="1"/>
  <c r="M1" i="22"/>
  <c r="Y1" i="22"/>
  <c r="AM1" i="22"/>
  <c r="AY1" i="22"/>
  <c r="B7" i="22" a="1"/>
  <c r="B7" i="22" s="1"/>
  <c r="AA9" i="22" a="1"/>
  <c r="AA9" i="22" s="1"/>
  <c r="AG9" i="22" a="1"/>
  <c r="AG9" i="22" s="1"/>
  <c r="BG9" i="22" a="1"/>
  <c r="BG9" i="22" s="1"/>
  <c r="E10" i="22" a="1"/>
  <c r="E10" i="22" s="1"/>
  <c r="U10" i="22" a="1"/>
  <c r="U10" i="22" s="1"/>
  <c r="BA10" i="22" a="1"/>
  <c r="BA10" i="22" s="1"/>
  <c r="H12" i="22" a="1"/>
  <c r="H12" i="22" s="1"/>
  <c r="AF12" i="22" a="1"/>
  <c r="AF12" i="22" s="1"/>
  <c r="BD13" i="22" a="1"/>
  <c r="BD13" i="22" s="1"/>
  <c r="H14" i="22" a="1"/>
  <c r="H14" i="22" s="1"/>
  <c r="S14" i="22" a="1"/>
  <c r="S14" i="22" s="1"/>
  <c r="AW14" i="22" a="1"/>
  <c r="AW14" i="22" s="1"/>
  <c r="AN15" i="22" a="1"/>
  <c r="AN15" i="22" s="1"/>
  <c r="BD15" i="22" a="1"/>
  <c r="BD15" i="22" s="1"/>
  <c r="G16" i="22" a="1"/>
  <c r="G16" i="22" s="1"/>
  <c r="G17" i="22" a="1"/>
  <c r="G17" i="22" s="1"/>
  <c r="B18" i="22" a="1"/>
  <c r="B18" i="22" s="1"/>
  <c r="G18" i="22" a="1"/>
  <c r="G18" i="22" s="1"/>
  <c r="AS18" i="22" a="1"/>
  <c r="AS18" i="22" s="1"/>
  <c r="BD18" i="22" a="1"/>
  <c r="BD18" i="22" s="1"/>
  <c r="AA19" i="22" a="1"/>
  <c r="AA19" i="22" s="1"/>
  <c r="AN19" i="22" a="1"/>
  <c r="AN19" i="22" s="1"/>
  <c r="AU19" i="22" a="1"/>
  <c r="AU19" i="22" s="1"/>
  <c r="H21" i="22" a="1"/>
  <c r="H21" i="22" s="1"/>
  <c r="K7" i="22" a="1"/>
  <c r="K7" i="22" s="1"/>
  <c r="AA7" i="22" a="1"/>
  <c r="AA7" i="22" s="1"/>
  <c r="AQ7" i="22" a="1"/>
  <c r="AQ7" i="22" s="1"/>
  <c r="K8" i="22" a="1"/>
  <c r="K8" i="22" s="1"/>
  <c r="AW8" i="22" a="1"/>
  <c r="AW8" i="22" s="1"/>
  <c r="BD8" i="22" a="1"/>
  <c r="BD8" i="22" s="1"/>
  <c r="B9" i="22" a="1"/>
  <c r="B9" i="22" s="1"/>
  <c r="H9" i="22" a="1"/>
  <c r="H9" i="22" s="1"/>
  <c r="U9" i="22" a="1"/>
  <c r="U9" i="22" s="1"/>
  <c r="AN9" i="22" a="1"/>
  <c r="AN9" i="22" s="1"/>
  <c r="AU9" i="22" a="1"/>
  <c r="AU9" i="22" s="1"/>
  <c r="BA9" i="22" a="1"/>
  <c r="BA9" i="22" s="1"/>
  <c r="K10" i="22" a="1"/>
  <c r="K10" i="22" s="1"/>
  <c r="AA10" i="22" a="1"/>
  <c r="AA10" i="22" s="1"/>
  <c r="AF10" i="22" a="1"/>
  <c r="AF10" i="22" s="1"/>
  <c r="AQ10" i="22" a="1"/>
  <c r="AQ10" i="22" s="1"/>
  <c r="E11" i="22" a="1"/>
  <c r="E11" i="22" s="1"/>
  <c r="AE11" i="22" a="1"/>
  <c r="AE11" i="22" s="1"/>
  <c r="AU11" i="22" a="1"/>
  <c r="AU11" i="22" s="1"/>
  <c r="AW12" i="22" a="1"/>
  <c r="AW12" i="22" s="1"/>
  <c r="AN13" i="22" a="1"/>
  <c r="AN13" i="22" s="1"/>
  <c r="BE13" i="22" a="1"/>
  <c r="BE13" i="22" s="1"/>
  <c r="B14" i="22" a="1"/>
  <c r="B14" i="22" s="1"/>
  <c r="AE14" i="22" a="1"/>
  <c r="AE14" i="22" s="1"/>
  <c r="G15" i="22" a="1"/>
  <c r="G15" i="22" s="1"/>
  <c r="S15" i="22" a="1"/>
  <c r="S15" i="22" s="1"/>
  <c r="X15" i="22" a="1"/>
  <c r="X15" i="22" s="1"/>
  <c r="B16" i="22" a="1"/>
  <c r="B16" i="22" s="1"/>
  <c r="AN16" i="22" a="1"/>
  <c r="AN16" i="22" s="1"/>
  <c r="BD16" i="22" a="1"/>
  <c r="BD16" i="22" s="1"/>
  <c r="BD17" i="22" a="1"/>
  <c r="BD17" i="22" s="1"/>
  <c r="AG18" i="22" a="1"/>
  <c r="AG18" i="22" s="1"/>
  <c r="Q19" i="22" a="1"/>
  <c r="Q19" i="22" s="1"/>
  <c r="K21" i="22" a="1"/>
  <c r="K21" i="22" s="1"/>
  <c r="Q7" i="22" a="1"/>
  <c r="Q7" i="22" s="1"/>
  <c r="O85" i="22" a="1"/>
  <c r="O85" i="22" s="1"/>
  <c r="O83" i="22" a="1"/>
  <c r="O83" i="22" s="1"/>
  <c r="O41" i="22" a="1"/>
  <c r="O41" i="22" s="1"/>
  <c r="O38" i="22" a="1"/>
  <c r="O38" i="22" s="1"/>
  <c r="O37" i="22" a="1"/>
  <c r="O37" i="22" s="1"/>
  <c r="O27" i="22" a="1"/>
  <c r="O27" i="22" s="1"/>
  <c r="AA90" i="22" a="1"/>
  <c r="AA90" i="22" s="1"/>
  <c r="AA87" i="22" a="1"/>
  <c r="AA87" i="22" s="1"/>
  <c r="AA92" i="22" a="1"/>
  <c r="AA92" i="22" s="1"/>
  <c r="AA94" i="22" a="1"/>
  <c r="AA94" i="22" s="1"/>
  <c r="AA89" i="22" a="1"/>
  <c r="AA89" i="22" s="1"/>
  <c r="AA88" i="22" a="1"/>
  <c r="AA88" i="22" s="1"/>
  <c r="AA91" i="22" a="1"/>
  <c r="AA91" i="22" s="1"/>
  <c r="AA93" i="22" a="1"/>
  <c r="AA93" i="22" s="1"/>
  <c r="AA82" i="22" a="1"/>
  <c r="AA82" i="22" s="1"/>
  <c r="AA78" i="22" a="1"/>
  <c r="AA78" i="22" s="1"/>
  <c r="AA83" i="22" a="1"/>
  <c r="AA83" i="22" s="1"/>
  <c r="AA85" i="22" a="1"/>
  <c r="AA85" i="22" s="1"/>
  <c r="AA81" i="22" a="1"/>
  <c r="AA81" i="22" s="1"/>
  <c r="AA80" i="22" a="1"/>
  <c r="AA80" i="22" s="1"/>
  <c r="AA86" i="22" a="1"/>
  <c r="AA86" i="22" s="1"/>
  <c r="AA84" i="22" a="1"/>
  <c r="AA84" i="22" s="1"/>
  <c r="AA79" i="22" a="1"/>
  <c r="AA79" i="22" s="1"/>
  <c r="AA75" i="22" a="1"/>
  <c r="AA75" i="22" s="1"/>
  <c r="AA77" i="22" a="1"/>
  <c r="AA77" i="22" s="1"/>
  <c r="AA73" i="22" a="1"/>
  <c r="AA73" i="22" s="1"/>
  <c r="AA71" i="22" a="1"/>
  <c r="AA71" i="22" s="1"/>
  <c r="AA76" i="22" a="1"/>
  <c r="AA76" i="22" s="1"/>
  <c r="AA72" i="22" a="1"/>
  <c r="AA72" i="22" s="1"/>
  <c r="AA70" i="22" a="1"/>
  <c r="AA70" i="22" s="1"/>
  <c r="AA69" i="22" a="1"/>
  <c r="AA69" i="22" s="1"/>
  <c r="AA74" i="22" a="1"/>
  <c r="AA74" i="22" s="1"/>
  <c r="AA68" i="22" a="1"/>
  <c r="AA68" i="22" s="1"/>
  <c r="AA67" i="22" a="1"/>
  <c r="AA67" i="22" s="1"/>
  <c r="AA65" i="22" a="1"/>
  <c r="AA65" i="22" s="1"/>
  <c r="AA63" i="22" a="1"/>
  <c r="AA63" i="22" s="1"/>
  <c r="AA66" i="22" a="1"/>
  <c r="AA66" i="22" s="1"/>
  <c r="AA60" i="22" a="1"/>
  <c r="AA60" i="22" s="1"/>
  <c r="AA62" i="22" a="1"/>
  <c r="AA62" i="22" s="1"/>
  <c r="AA64" i="22" a="1"/>
  <c r="AA64" i="22" s="1"/>
  <c r="AA61" i="22" a="1"/>
  <c r="AA61" i="22" s="1"/>
  <c r="AA58" i="22" a="1"/>
  <c r="AA58" i="22" s="1"/>
  <c r="AA52" i="22" a="1"/>
  <c r="AA52" i="22" s="1"/>
  <c r="AA53" i="22" a="1"/>
  <c r="AA53" i="22" s="1"/>
  <c r="AA59" i="22" a="1"/>
  <c r="AA59" i="22" s="1"/>
  <c r="AA55" i="22" a="1"/>
  <c r="AA55" i="22" s="1"/>
  <c r="AA57" i="22" a="1"/>
  <c r="AA57" i="22" s="1"/>
  <c r="AA56" i="22" a="1"/>
  <c r="AA56" i="22" s="1"/>
  <c r="AA54" i="22" a="1"/>
  <c r="AA54" i="22" s="1"/>
  <c r="AA39" i="22" a="1"/>
  <c r="AA39" i="22" s="1"/>
  <c r="AA38" i="22" a="1"/>
  <c r="AA38" i="22" s="1"/>
  <c r="AA44" i="22" a="1"/>
  <c r="AA44" i="22" s="1"/>
  <c r="AA50" i="22" a="1"/>
  <c r="AA50" i="22" s="1"/>
  <c r="AA48" i="22" a="1"/>
  <c r="AA48" i="22" s="1"/>
  <c r="AA47" i="22" a="1"/>
  <c r="AA47" i="22" s="1"/>
  <c r="AA43" i="22" a="1"/>
  <c r="AA43" i="22" s="1"/>
  <c r="AA41" i="22" a="1"/>
  <c r="AA41" i="22" s="1"/>
  <c r="AA40" i="22" a="1"/>
  <c r="AA40" i="22" s="1"/>
  <c r="AA45" i="22" a="1"/>
  <c r="AA45" i="22" s="1"/>
  <c r="AA46" i="22" a="1"/>
  <c r="AA46" i="22" s="1"/>
  <c r="AA51" i="22" a="1"/>
  <c r="AA51" i="22" s="1"/>
  <c r="AA49" i="22" a="1"/>
  <c r="AA49" i="22" s="1"/>
  <c r="AA42" i="22" a="1"/>
  <c r="AA42" i="22" s="1"/>
  <c r="AA37" i="22" a="1"/>
  <c r="AA37" i="22" s="1"/>
  <c r="AA25" i="22" a="1"/>
  <c r="AA25" i="22" s="1"/>
  <c r="AA22" i="22" a="1"/>
  <c r="AA22" i="22" s="1"/>
  <c r="AA20" i="22" a="1"/>
  <c r="AA20" i="22" s="1"/>
  <c r="AA36" i="22" a="1"/>
  <c r="AA36" i="22" s="1"/>
  <c r="AA30" i="22" a="1"/>
  <c r="AA30" i="22" s="1"/>
  <c r="AA24" i="22" a="1"/>
  <c r="AA24" i="22" s="1"/>
  <c r="AA32" i="22" a="1"/>
  <c r="AA32" i="22" s="1"/>
  <c r="AA28" i="22" a="1"/>
  <c r="AA28" i="22" s="1"/>
  <c r="AA27" i="22" a="1"/>
  <c r="AA27" i="22" s="1"/>
  <c r="AA33" i="22" a="1"/>
  <c r="AA33" i="22" s="1"/>
  <c r="AA31" i="22" a="1"/>
  <c r="AA31" i="22" s="1"/>
  <c r="AA29" i="22" a="1"/>
  <c r="AA29" i="22" s="1"/>
  <c r="AA35" i="22" a="1"/>
  <c r="AA35" i="22" s="1"/>
  <c r="AA23" i="22" a="1"/>
  <c r="AA23" i="22" s="1"/>
  <c r="AA34" i="22" a="1"/>
  <c r="AA34" i="22" s="1"/>
  <c r="AA26" i="22" a="1"/>
  <c r="AA26" i="22" s="1"/>
  <c r="AN88" i="22" a="1"/>
  <c r="AN88" i="22" s="1"/>
  <c r="AN93" i="22" a="1"/>
  <c r="AN93" i="22" s="1"/>
  <c r="AN90" i="22" a="1"/>
  <c r="AN90" i="22" s="1"/>
  <c r="AN86" i="22" a="1"/>
  <c r="AN86" i="22" s="1"/>
  <c r="AN94" i="22" a="1"/>
  <c r="AN94" i="22" s="1"/>
  <c r="AN92" i="22" a="1"/>
  <c r="AN92" i="22" s="1"/>
  <c r="AN89" i="22" a="1"/>
  <c r="AN89" i="22" s="1"/>
  <c r="AN91" i="22" a="1"/>
  <c r="AN91" i="22" s="1"/>
  <c r="AN87" i="22" a="1"/>
  <c r="AN87" i="22" s="1"/>
  <c r="AN85" i="22" a="1"/>
  <c r="AN85" i="22" s="1"/>
  <c r="AN78" i="22" a="1"/>
  <c r="AN78" i="22" s="1"/>
  <c r="AN83" i="22" a="1"/>
  <c r="AN83" i="22" s="1"/>
  <c r="AN80" i="22" a="1"/>
  <c r="AN80" i="22" s="1"/>
  <c r="AN81" i="22" a="1"/>
  <c r="AN81" i="22" s="1"/>
  <c r="AN84" i="22" a="1"/>
  <c r="AN84" i="22" s="1"/>
  <c r="AN82" i="22" a="1"/>
  <c r="AN82" i="22" s="1"/>
  <c r="AN79" i="22" a="1"/>
  <c r="AN79" i="22" s="1"/>
  <c r="AN76" i="22" a="1"/>
  <c r="AN76" i="22" s="1"/>
  <c r="AN77" i="22" a="1"/>
  <c r="AN77" i="22" s="1"/>
  <c r="AN75" i="22" a="1"/>
  <c r="AN75" i="22" s="1"/>
  <c r="AN72" i="22" a="1"/>
  <c r="AN72" i="22" s="1"/>
  <c r="AN71" i="22" a="1"/>
  <c r="AN71" i="22" s="1"/>
  <c r="AN70" i="22" a="1"/>
  <c r="AN70" i="22" s="1"/>
  <c r="AN74" i="22" a="1"/>
  <c r="AN74" i="22" s="1"/>
  <c r="AN69" i="22" a="1"/>
  <c r="AN69" i="22" s="1"/>
  <c r="AN73" i="22" a="1"/>
  <c r="AN73" i="22" s="1"/>
  <c r="AN63" i="22" a="1"/>
  <c r="AN63" i="22" s="1"/>
  <c r="AN60" i="22" a="1"/>
  <c r="AN60" i="22" s="1"/>
  <c r="AN67" i="22" a="1"/>
  <c r="AN67" i="22" s="1"/>
  <c r="AN66" i="22" a="1"/>
  <c r="AN66" i="22" s="1"/>
  <c r="AN68" i="22" a="1"/>
  <c r="AN68" i="22" s="1"/>
  <c r="AN62" i="22" a="1"/>
  <c r="AN62" i="22" s="1"/>
  <c r="AN65" i="22" a="1"/>
  <c r="AN65" i="22" s="1"/>
  <c r="AN64" i="22" a="1"/>
  <c r="AN64" i="22" s="1"/>
  <c r="AN61" i="22" a="1"/>
  <c r="AN61" i="22" s="1"/>
  <c r="AN56" i="22" a="1"/>
  <c r="AN56" i="22" s="1"/>
  <c r="AN57" i="22" a="1"/>
  <c r="AN57" i="22" s="1"/>
  <c r="AN59" i="22" a="1"/>
  <c r="AN59" i="22" s="1"/>
  <c r="AN54" i="22" a="1"/>
  <c r="AN54" i="22" s="1"/>
  <c r="AN53" i="22" a="1"/>
  <c r="AN53" i="22" s="1"/>
  <c r="AN52" i="22" a="1"/>
  <c r="AN52" i="22" s="1"/>
  <c r="AN51" i="22" a="1"/>
  <c r="AN51" i="22" s="1"/>
  <c r="AN43" i="22" a="1"/>
  <c r="AN43" i="22" s="1"/>
  <c r="AN49" i="22" a="1"/>
  <c r="AN49" i="22" s="1"/>
  <c r="AN47" i="22" a="1"/>
  <c r="AN47" i="22" s="1"/>
  <c r="AN45" i="22" a="1"/>
  <c r="AN45" i="22" s="1"/>
  <c r="AN44" i="22" a="1"/>
  <c r="AN44" i="22" s="1"/>
  <c r="AN46" i="22" a="1"/>
  <c r="AN46" i="22" s="1"/>
  <c r="AN41" i="22" a="1"/>
  <c r="AN41" i="22" s="1"/>
  <c r="AN58" i="22" a="1"/>
  <c r="AN58" i="22" s="1"/>
  <c r="AN55" i="22" a="1"/>
  <c r="AN55" i="22" s="1"/>
  <c r="AN50" i="22" a="1"/>
  <c r="AN50" i="22" s="1"/>
  <c r="AN48" i="22" a="1"/>
  <c r="AN48" i="22" s="1"/>
  <c r="AN39" i="22" a="1"/>
  <c r="AN39" i="22" s="1"/>
  <c r="AN42" i="22" a="1"/>
  <c r="AN42" i="22" s="1"/>
  <c r="AN40" i="22" a="1"/>
  <c r="AN40" i="22" s="1"/>
  <c r="AN36" i="22" a="1"/>
  <c r="AN36" i="22" s="1"/>
  <c r="AN29" i="22" a="1"/>
  <c r="AN29" i="22" s="1"/>
  <c r="AN32" i="22" a="1"/>
  <c r="AN32" i="22" s="1"/>
  <c r="AN23" i="22" a="1"/>
  <c r="AN23" i="22" s="1"/>
  <c r="AN38" i="22" a="1"/>
  <c r="AN38" i="22" s="1"/>
  <c r="AN33" i="22" a="1"/>
  <c r="AN33" i="22" s="1"/>
  <c r="AN26" i="22" a="1"/>
  <c r="AN26" i="22" s="1"/>
  <c r="AN34" i="22" a="1"/>
  <c r="AN34" i="22" s="1"/>
  <c r="AN35" i="22" a="1"/>
  <c r="AN35" i="22" s="1"/>
  <c r="AN30" i="22" a="1"/>
  <c r="AN30" i="22" s="1"/>
  <c r="AN31" i="22" a="1"/>
  <c r="AN31" i="22" s="1"/>
  <c r="AN24" i="22" a="1"/>
  <c r="AN24" i="22" s="1"/>
  <c r="AN27" i="22" a="1"/>
  <c r="AN27" i="22" s="1"/>
  <c r="AN22" i="22" a="1"/>
  <c r="AN22" i="22" s="1"/>
  <c r="AN37" i="22" a="1"/>
  <c r="AN37" i="22" s="1"/>
  <c r="AN28" i="22" a="1"/>
  <c r="AN28" i="22" s="1"/>
  <c r="AN25" i="22" a="1"/>
  <c r="AN25" i="22" s="1"/>
  <c r="BA94" i="22" a="1"/>
  <c r="BA94" i="22" s="1"/>
  <c r="BA93" i="22" a="1"/>
  <c r="BA93" i="22" s="1"/>
  <c r="BA91" i="22" a="1"/>
  <c r="BA91" i="22" s="1"/>
  <c r="BA90" i="22" a="1"/>
  <c r="BA90" i="22" s="1"/>
  <c r="BA88" i="22" a="1"/>
  <c r="BA88" i="22" s="1"/>
  <c r="BA87" i="22" a="1"/>
  <c r="BA87" i="22" s="1"/>
  <c r="BA89" i="22" a="1"/>
  <c r="BA89" i="22" s="1"/>
  <c r="BA92" i="22" a="1"/>
  <c r="BA92" i="22" s="1"/>
  <c r="BA80" i="22" a="1"/>
  <c r="BA80" i="22" s="1"/>
  <c r="BA79" i="22" a="1"/>
  <c r="BA79" i="22" s="1"/>
  <c r="BA86" i="22" a="1"/>
  <c r="BA86" i="22" s="1"/>
  <c r="BA83" i="22" a="1"/>
  <c r="BA83" i="22" s="1"/>
  <c r="BA85" i="22" a="1"/>
  <c r="BA85" i="22" s="1"/>
  <c r="BA81" i="22" a="1"/>
  <c r="BA81" i="22" s="1"/>
  <c r="BA84" i="22" a="1"/>
  <c r="BA84" i="22" s="1"/>
  <c r="BA77" i="22" a="1"/>
  <c r="BA77" i="22" s="1"/>
  <c r="BA82" i="22" a="1"/>
  <c r="BA82" i="22" s="1"/>
  <c r="BA78" i="22" a="1"/>
  <c r="BA78" i="22" s="1"/>
  <c r="BA68" i="22" a="1"/>
  <c r="BA68" i="22" s="1"/>
  <c r="BA75" i="22" a="1"/>
  <c r="BA75" i="22" s="1"/>
  <c r="BA71" i="22" a="1"/>
  <c r="BA71" i="22" s="1"/>
  <c r="BA73" i="22" a="1"/>
  <c r="BA73" i="22" s="1"/>
  <c r="BA69" i="22" a="1"/>
  <c r="BA69" i="22" s="1"/>
  <c r="BA76" i="22" a="1"/>
  <c r="BA76" i="22" s="1"/>
  <c r="BA74" i="22" a="1"/>
  <c r="BA74" i="22" s="1"/>
  <c r="BA72" i="22" a="1"/>
  <c r="BA72" i="22" s="1"/>
  <c r="BA70" i="22" a="1"/>
  <c r="BA70" i="22" s="1"/>
  <c r="BA60" i="22" a="1"/>
  <c r="BA60" i="22" s="1"/>
  <c r="BA63" i="22" a="1"/>
  <c r="BA63" i="22" s="1"/>
  <c r="BA67" i="22" a="1"/>
  <c r="BA67" i="22" s="1"/>
  <c r="BA65" i="22" a="1"/>
  <c r="BA65" i="22" s="1"/>
  <c r="BA62" i="22" a="1"/>
  <c r="BA62" i="22" s="1"/>
  <c r="BA66" i="22" a="1"/>
  <c r="BA66" i="22" s="1"/>
  <c r="BA64" i="22" a="1"/>
  <c r="BA64" i="22" s="1"/>
  <c r="BA61" i="22" a="1"/>
  <c r="BA61" i="22" s="1"/>
  <c r="BA59" i="22" a="1"/>
  <c r="BA59" i="22" s="1"/>
  <c r="BA54" i="22" a="1"/>
  <c r="BA54" i="22" s="1"/>
  <c r="BA56" i="22" a="1"/>
  <c r="BA56" i="22" s="1"/>
  <c r="BA55" i="22" a="1"/>
  <c r="BA55" i="22" s="1"/>
  <c r="BA51" i="22" a="1"/>
  <c r="BA51" i="22" s="1"/>
  <c r="BA58" i="22" a="1"/>
  <c r="BA58" i="22" s="1"/>
  <c r="BA57" i="22" a="1"/>
  <c r="BA57" i="22" s="1"/>
  <c r="BA53" i="22" a="1"/>
  <c r="BA53" i="22" s="1"/>
  <c r="BA47" i="22" a="1"/>
  <c r="BA47" i="22" s="1"/>
  <c r="BA45" i="22" a="1"/>
  <c r="BA45" i="22" s="1"/>
  <c r="BA44" i="22" a="1"/>
  <c r="BA44" i="22" s="1"/>
  <c r="BA50" i="22" a="1"/>
  <c r="BA50" i="22" s="1"/>
  <c r="BA48" i="22" a="1"/>
  <c r="BA48" i="22" s="1"/>
  <c r="BA46" i="22" a="1"/>
  <c r="BA46" i="22" s="1"/>
  <c r="BA39" i="22" a="1"/>
  <c r="BA39" i="22" s="1"/>
  <c r="BA40" i="22" a="1"/>
  <c r="BA40" i="22" s="1"/>
  <c r="BA43" i="22" a="1"/>
  <c r="BA43" i="22" s="1"/>
  <c r="BA49" i="22" a="1"/>
  <c r="BA49" i="22" s="1"/>
  <c r="BA41" i="22" a="1"/>
  <c r="BA41" i="22" s="1"/>
  <c r="BA52" i="22" a="1"/>
  <c r="BA52" i="22" s="1"/>
  <c r="BA42" i="22" a="1"/>
  <c r="BA42" i="22" s="1"/>
  <c r="BA34" i="22" a="1"/>
  <c r="BA34" i="22" s="1"/>
  <c r="BA24" i="22" a="1"/>
  <c r="BA24" i="22" s="1"/>
  <c r="BA38" i="22" a="1"/>
  <c r="BA38" i="22" s="1"/>
  <c r="BA35" i="22" a="1"/>
  <c r="BA35" i="22" s="1"/>
  <c r="BA27" i="22" a="1"/>
  <c r="BA27" i="22" s="1"/>
  <c r="BA29" i="22" a="1"/>
  <c r="BA29" i="22" s="1"/>
  <c r="BA28" i="22" a="1"/>
  <c r="BA28" i="22" s="1"/>
  <c r="BA36" i="22" a="1"/>
  <c r="BA36" i="22" s="1"/>
  <c r="BA25" i="22" a="1"/>
  <c r="BA25" i="22" s="1"/>
  <c r="BA23" i="22" a="1"/>
  <c r="BA23" i="22" s="1"/>
  <c r="BA22" i="22" a="1"/>
  <c r="BA22" i="22" s="1"/>
  <c r="BA37" i="22" a="1"/>
  <c r="BA37" i="22" s="1"/>
  <c r="BA32" i="22" a="1"/>
  <c r="BA32" i="22" s="1"/>
  <c r="BA31" i="22" a="1"/>
  <c r="BA31" i="22" s="1"/>
  <c r="BA26" i="22" a="1"/>
  <c r="BA26" i="22" s="1"/>
  <c r="BA21" i="22" a="1"/>
  <c r="BA21" i="22" s="1"/>
  <c r="BA33" i="22" a="1"/>
  <c r="BA33" i="22" s="1"/>
  <c r="BA30" i="22" a="1"/>
  <c r="BA30" i="22" s="1"/>
  <c r="B94" i="22" a="1"/>
  <c r="B94" i="22" s="1"/>
  <c r="B91" i="22" a="1"/>
  <c r="B91" i="22" s="1"/>
  <c r="B89" i="22" a="1"/>
  <c r="B89" i="22" s="1"/>
  <c r="B93" i="22" a="1"/>
  <c r="B93" i="22" s="1"/>
  <c r="B90" i="22" a="1"/>
  <c r="B90" i="22" s="1"/>
  <c r="B87" i="22" a="1"/>
  <c r="B87" i="22" s="1"/>
  <c r="B88" i="22" a="1"/>
  <c r="B88" i="22" s="1"/>
  <c r="B92" i="22" a="1"/>
  <c r="B92" i="22" s="1"/>
  <c r="B82" i="22" a="1"/>
  <c r="B82" i="22" s="1"/>
  <c r="B86" i="22" a="1"/>
  <c r="B86" i="22" s="1"/>
  <c r="B78" i="22" a="1"/>
  <c r="B78" i="22" s="1"/>
  <c r="B83" i="22" a="1"/>
  <c r="B83" i="22" s="1"/>
  <c r="B81" i="22" a="1"/>
  <c r="B81" i="22" s="1"/>
  <c r="B79" i="22" a="1"/>
  <c r="B79" i="22" s="1"/>
  <c r="B84" i="22" a="1"/>
  <c r="B84" i="22" s="1"/>
  <c r="B80" i="22" a="1"/>
  <c r="B80" i="22" s="1"/>
  <c r="B85" i="22" a="1"/>
  <c r="B85" i="22" s="1"/>
  <c r="B74" i="22" a="1"/>
  <c r="B74" i="22" s="1"/>
  <c r="B76" i="22" a="1"/>
  <c r="B76" i="22" s="1"/>
  <c r="B77" i="22" a="1"/>
  <c r="B77" i="22" s="1"/>
  <c r="B73" i="22" a="1"/>
  <c r="B73" i="22" s="1"/>
  <c r="B72" i="22" a="1"/>
  <c r="B72" i="22" s="1"/>
  <c r="B75" i="22" a="1"/>
  <c r="B75" i="22" s="1"/>
  <c r="B70" i="22" a="1"/>
  <c r="B70" i="22" s="1"/>
  <c r="B71" i="22" a="1"/>
  <c r="B71" i="22" s="1"/>
  <c r="B69" i="22" a="1"/>
  <c r="B69" i="22" s="1"/>
  <c r="B60" i="22" a="1"/>
  <c r="B60" i="22" s="1"/>
  <c r="B68" i="22" a="1"/>
  <c r="B68" i="22" s="1"/>
  <c r="B63" i="22" a="1"/>
  <c r="B63" i="22" s="1"/>
  <c r="B67" i="22" a="1"/>
  <c r="B67" i="22" s="1"/>
  <c r="B65" i="22" a="1"/>
  <c r="B65" i="22" s="1"/>
  <c r="B62" i="22" a="1"/>
  <c r="B62" i="22" s="1"/>
  <c r="B66" i="22" a="1"/>
  <c r="B66" i="22" s="1"/>
  <c r="B64" i="22" a="1"/>
  <c r="B64" i="22" s="1"/>
  <c r="B61" i="22" a="1"/>
  <c r="B61" i="22" s="1"/>
  <c r="B57" i="22" a="1"/>
  <c r="B57" i="22" s="1"/>
  <c r="B56" i="22" a="1"/>
  <c r="B56" i="22" s="1"/>
  <c r="B55" i="22" a="1"/>
  <c r="B55" i="22" s="1"/>
  <c r="B58" i="22" a="1"/>
  <c r="B58" i="22" s="1"/>
  <c r="B52" i="22" a="1"/>
  <c r="B52" i="22" s="1"/>
  <c r="B59" i="22" a="1"/>
  <c r="B59" i="22" s="1"/>
  <c r="B54" i="22" a="1"/>
  <c r="B54" i="22" s="1"/>
  <c r="B53" i="22" a="1"/>
  <c r="B53" i="22" s="1"/>
  <c r="B51" i="22" a="1"/>
  <c r="B51" i="22" s="1"/>
  <c r="B49" i="22" a="1"/>
  <c r="B49" i="22" s="1"/>
  <c r="B46" i="22" a="1"/>
  <c r="B46" i="22" s="1"/>
  <c r="B43" i="22" a="1"/>
  <c r="B43" i="22" s="1"/>
  <c r="B50" i="22" a="1"/>
  <c r="B50" i="22" s="1"/>
  <c r="B48" i="22" a="1"/>
  <c r="B48" i="22" s="1"/>
  <c r="B42" i="22" a="1"/>
  <c r="B42" i="22" s="1"/>
  <c r="B47" i="22" a="1"/>
  <c r="B47" i="22" s="1"/>
  <c r="B40" i="22" a="1"/>
  <c r="B40" i="22" s="1"/>
  <c r="B45" i="22" a="1"/>
  <c r="B45" i="22" s="1"/>
  <c r="B44" i="22" a="1"/>
  <c r="B44" i="22" s="1"/>
  <c r="B41" i="22" a="1"/>
  <c r="B41" i="22" s="1"/>
  <c r="B39" i="22" a="1"/>
  <c r="B39" i="22" s="1"/>
  <c r="B38" i="22" a="1"/>
  <c r="B38" i="22" s="1"/>
  <c r="B37" i="22" a="1"/>
  <c r="B37" i="22" s="1"/>
  <c r="B33" i="22" a="1"/>
  <c r="B33" i="22" s="1"/>
  <c r="B28" i="22" a="1"/>
  <c r="B28" i="22" s="1"/>
  <c r="B26" i="22" a="1"/>
  <c r="B26" i="22" s="1"/>
  <c r="B34" i="22" a="1"/>
  <c r="B34" i="22" s="1"/>
  <c r="B32" i="22" a="1"/>
  <c r="B32" i="22" s="1"/>
  <c r="B30" i="22" a="1"/>
  <c r="B30" i="22" s="1"/>
  <c r="B22" i="22" a="1"/>
  <c r="B22" i="22" s="1"/>
  <c r="B35" i="22" a="1"/>
  <c r="B35" i="22" s="1"/>
  <c r="B24" i="22" a="1"/>
  <c r="B24" i="22" s="1"/>
  <c r="B36" i="22" a="1"/>
  <c r="B36" i="22" s="1"/>
  <c r="B27" i="22" a="1"/>
  <c r="B27" i="22" s="1"/>
  <c r="B31" i="22" a="1"/>
  <c r="B31" i="22" s="1"/>
  <c r="B29" i="22" a="1"/>
  <c r="B29" i="22" s="1"/>
  <c r="B25" i="22" a="1"/>
  <c r="B25" i="22" s="1"/>
  <c r="B23" i="22" a="1"/>
  <c r="B23" i="22" s="1"/>
  <c r="AE6" i="22" a="1"/>
  <c r="AE6" i="22" s="1"/>
  <c r="AU6" i="22" a="1"/>
  <c r="AU6" i="22" s="1"/>
  <c r="C1" i="22"/>
  <c r="P1" i="22"/>
  <c r="AC1" i="22"/>
  <c r="AO1" i="22"/>
  <c r="BC1" i="22"/>
  <c r="X6" i="22" a="1"/>
  <c r="X6" i="22" s="1"/>
  <c r="AF6" i="22" a="1"/>
  <c r="AF6" i="22" s="1"/>
  <c r="AN6" i="22" a="1"/>
  <c r="AN6" i="22" s="1"/>
  <c r="BD6" i="22" a="1"/>
  <c r="BD6" i="22" s="1"/>
  <c r="BG7" i="22" a="1"/>
  <c r="BG7" i="22" s="1"/>
  <c r="E8" i="22" a="1"/>
  <c r="E8" i="22" s="1"/>
  <c r="AG10" i="22" a="1"/>
  <c r="AG10" i="22" s="1"/>
  <c r="AW10" i="22" a="1"/>
  <c r="AW10" i="22" s="1"/>
  <c r="AF11" i="22" a="1"/>
  <c r="AF11" i="22" s="1"/>
  <c r="AG12" i="22" a="1"/>
  <c r="AG12" i="22" s="1"/>
  <c r="BD12" i="22" a="1"/>
  <c r="BD12" i="22" s="1"/>
  <c r="B13" i="22" a="1"/>
  <c r="B13" i="22" s="1"/>
  <c r="G13" i="22" a="1"/>
  <c r="G13" i="22" s="1"/>
  <c r="AU13" i="22" a="1"/>
  <c r="AU13" i="22" s="1"/>
  <c r="AF14" i="22" a="1"/>
  <c r="AF14" i="22" s="1"/>
  <c r="H15" i="22" a="1"/>
  <c r="H15" i="22" s="1"/>
  <c r="BE15" i="22" a="1"/>
  <c r="BE15" i="22" s="1"/>
  <c r="H16" i="22" a="1"/>
  <c r="H16" i="22" s="1"/>
  <c r="S16" i="22" a="1"/>
  <c r="S16" i="22" s="1"/>
  <c r="X16" i="22" a="1"/>
  <c r="X16" i="22" s="1"/>
  <c r="BE16" i="22" a="1"/>
  <c r="BE16" i="22" s="1"/>
  <c r="E19" i="22" a="1"/>
  <c r="E19" i="22" s="1"/>
  <c r="AW19" i="22" a="1"/>
  <c r="AW19" i="22" s="1"/>
  <c r="AN20" i="22" a="1"/>
  <c r="AN20" i="22" s="1"/>
  <c r="BA20" i="22" a="1"/>
  <c r="BA20" i="22" s="1"/>
  <c r="E93" i="22" a="1"/>
  <c r="E93" i="22" s="1"/>
  <c r="E90" i="22" a="1"/>
  <c r="E90" i="22" s="1"/>
  <c r="E88" i="22" a="1"/>
  <c r="E88" i="22" s="1"/>
  <c r="E94" i="22" a="1"/>
  <c r="E94" i="22" s="1"/>
  <c r="E92" i="22" a="1"/>
  <c r="E92" i="22" s="1"/>
  <c r="E91" i="22" a="1"/>
  <c r="E91" i="22" s="1"/>
  <c r="E89" i="22" a="1"/>
  <c r="E89" i="22" s="1"/>
  <c r="E87" i="22" a="1"/>
  <c r="E87" i="22" s="1"/>
  <c r="E81" i="22" a="1"/>
  <c r="E81" i="22" s="1"/>
  <c r="E79" i="22" a="1"/>
  <c r="E79" i="22" s="1"/>
  <c r="E80" i="22" a="1"/>
  <c r="E80" i="22" s="1"/>
  <c r="E84" i="22" a="1"/>
  <c r="E84" i="22" s="1"/>
  <c r="E85" i="22" a="1"/>
  <c r="E85" i="22" s="1"/>
  <c r="E82" i="22" a="1"/>
  <c r="E82" i="22" s="1"/>
  <c r="E78" i="22" a="1"/>
  <c r="E78" i="22" s="1"/>
  <c r="E86" i="22" a="1"/>
  <c r="E86" i="22" s="1"/>
  <c r="E83" i="22" a="1"/>
  <c r="E83" i="22" s="1"/>
  <c r="E77" i="22" a="1"/>
  <c r="E77" i="22" s="1"/>
  <c r="E75" i="22" a="1"/>
  <c r="E75" i="22" s="1"/>
  <c r="E70" i="22" a="1"/>
  <c r="E70" i="22" s="1"/>
  <c r="E71" i="22" a="1"/>
  <c r="E71" i="22" s="1"/>
  <c r="E69" i="22" a="1"/>
  <c r="E69" i="22" s="1"/>
  <c r="E74" i="22" a="1"/>
  <c r="E74" i="22" s="1"/>
  <c r="E76" i="22" a="1"/>
  <c r="E76" i="22" s="1"/>
  <c r="E73" i="22" a="1"/>
  <c r="E73" i="22" s="1"/>
  <c r="E66" i="22" a="1"/>
  <c r="E66" i="22" s="1"/>
  <c r="E62" i="22" a="1"/>
  <c r="E62" i="22" s="1"/>
  <c r="E72" i="22" a="1"/>
  <c r="E72" i="22" s="1"/>
  <c r="E64" i="22" a="1"/>
  <c r="E64" i="22" s="1"/>
  <c r="E61" i="22" a="1"/>
  <c r="E61" i="22" s="1"/>
  <c r="E63" i="22" a="1"/>
  <c r="E63" i="22" s="1"/>
  <c r="E68" i="22" a="1"/>
  <c r="E68" i="22" s="1"/>
  <c r="E65" i="22" a="1"/>
  <c r="E65" i="22" s="1"/>
  <c r="E67" i="22" a="1"/>
  <c r="E67" i="22" s="1"/>
  <c r="E54" i="22" a="1"/>
  <c r="E54" i="22" s="1"/>
  <c r="E53" i="22" a="1"/>
  <c r="E53" i="22" s="1"/>
  <c r="E57" i="22" a="1"/>
  <c r="E57" i="22" s="1"/>
  <c r="E56" i="22" a="1"/>
  <c r="E56" i="22" s="1"/>
  <c r="E55" i="22" a="1"/>
  <c r="E55" i="22" s="1"/>
  <c r="E58" i="22" a="1"/>
  <c r="E58" i="22" s="1"/>
  <c r="E60" i="22" a="1"/>
  <c r="E60" i="22" s="1"/>
  <c r="E45" i="22" a="1"/>
  <c r="E45" i="22" s="1"/>
  <c r="E43" i="22" a="1"/>
  <c r="E43" i="22" s="1"/>
  <c r="E59" i="22" a="1"/>
  <c r="E59" i="22" s="1"/>
  <c r="E50" i="22" a="1"/>
  <c r="E50" i="22" s="1"/>
  <c r="E48" i="22" a="1"/>
  <c r="E48" i="22" s="1"/>
  <c r="E44" i="22" a="1"/>
  <c r="E44" i="22" s="1"/>
  <c r="E42" i="22" a="1"/>
  <c r="E42" i="22" s="1"/>
  <c r="E40" i="22" a="1"/>
  <c r="E40" i="22" s="1"/>
  <c r="E47" i="22" a="1"/>
  <c r="E47" i="22" s="1"/>
  <c r="E51" i="22" a="1"/>
  <c r="E51" i="22" s="1"/>
  <c r="E41" i="22" a="1"/>
  <c r="E41" i="22" s="1"/>
  <c r="E46" i="22" a="1"/>
  <c r="E46" i="22" s="1"/>
  <c r="E49" i="22" a="1"/>
  <c r="E49" i="22" s="1"/>
  <c r="E52" i="22" a="1"/>
  <c r="E52" i="22" s="1"/>
  <c r="E37" i="22" a="1"/>
  <c r="E37" i="22" s="1"/>
  <c r="E24" i="22" a="1"/>
  <c r="E24" i="22" s="1"/>
  <c r="E27" i="22" a="1"/>
  <c r="E27" i="22" s="1"/>
  <c r="E39" i="22" a="1"/>
  <c r="E39" i="22" s="1"/>
  <c r="E33" i="22" a="1"/>
  <c r="E33" i="22" s="1"/>
  <c r="E31" i="22" a="1"/>
  <c r="E31" i="22" s="1"/>
  <c r="E29" i="22" a="1"/>
  <c r="E29" i="22" s="1"/>
  <c r="E28" i="22" a="1"/>
  <c r="E28" i="22" s="1"/>
  <c r="E38" i="22" a="1"/>
  <c r="E38" i="22" s="1"/>
  <c r="E25" i="22" a="1"/>
  <c r="E25" i="22" s="1"/>
  <c r="E23" i="22" a="1"/>
  <c r="E23" i="22" s="1"/>
  <c r="E26" i="22" a="1"/>
  <c r="E26" i="22" s="1"/>
  <c r="E35" i="22" a="1"/>
  <c r="E35" i="22" s="1"/>
  <c r="E32" i="22" a="1"/>
  <c r="E32" i="22" s="1"/>
  <c r="E22" i="22" a="1"/>
  <c r="E22" i="22" s="1"/>
  <c r="E36" i="22" a="1"/>
  <c r="E36" i="22" s="1"/>
  <c r="E34" i="22" a="1"/>
  <c r="E34" i="22" s="1"/>
  <c r="E30" i="22" a="1"/>
  <c r="E30" i="22" s="1"/>
  <c r="Q89" i="22" a="1"/>
  <c r="Q89" i="22" s="1"/>
  <c r="Q92" i="22" a="1"/>
  <c r="Q92" i="22" s="1"/>
  <c r="Q88" i="22" a="1"/>
  <c r="Q88" i="22" s="1"/>
  <c r="Q87" i="22" a="1"/>
  <c r="Q87" i="22" s="1"/>
  <c r="Q85" i="22" a="1"/>
  <c r="Q85" i="22" s="1"/>
  <c r="Q81" i="22" a="1"/>
  <c r="Q81" i="22" s="1"/>
  <c r="Q84" i="22" a="1"/>
  <c r="Q84" i="22" s="1"/>
  <c r="Q80" i="22" a="1"/>
  <c r="Q80" i="22" s="1"/>
  <c r="Q79" i="22" a="1"/>
  <c r="Q79" i="22" s="1"/>
  <c r="Q78" i="22" a="1"/>
  <c r="Q78" i="22" s="1"/>
  <c r="Q71" i="22" a="1"/>
  <c r="Q71" i="22" s="1"/>
  <c r="Q70" i="22" a="1"/>
  <c r="Q70" i="22" s="1"/>
  <c r="Q73" i="22" a="1"/>
  <c r="Q73" i="22" s="1"/>
  <c r="Q77" i="22" a="1"/>
  <c r="Q77" i="22" s="1"/>
  <c r="Q74" i="22" a="1"/>
  <c r="Q74" i="22" s="1"/>
  <c r="Q66" i="22" a="1"/>
  <c r="Q66" i="22" s="1"/>
  <c r="Q62" i="22" a="1"/>
  <c r="Q62" i="22" s="1"/>
  <c r="Q68" i="22" a="1"/>
  <c r="Q68" i="22" s="1"/>
  <c r="Q67" i="22" a="1"/>
  <c r="Q67" i="22" s="1"/>
  <c r="Q61" i="22" a="1"/>
  <c r="Q61" i="22" s="1"/>
  <c r="Q60" i="22" a="1"/>
  <c r="Q60" i="22" s="1"/>
  <c r="Q57" i="22" a="1"/>
  <c r="Q57" i="22" s="1"/>
  <c r="Q56" i="22" a="1"/>
  <c r="Q56" i="22" s="1"/>
  <c r="Q52" i="22" a="1"/>
  <c r="Q52" i="22" s="1"/>
  <c r="Q58" i="22" a="1"/>
  <c r="Q58" i="22" s="1"/>
  <c r="Q53" i="22" a="1"/>
  <c r="Q53" i="22" s="1"/>
  <c r="Q45" i="22" a="1"/>
  <c r="Q45" i="22" s="1"/>
  <c r="Q43" i="22" a="1"/>
  <c r="Q43" i="22" s="1"/>
  <c r="Q40" i="22" a="1"/>
  <c r="Q40" i="22" s="1"/>
  <c r="Q39" i="22" a="1"/>
  <c r="Q39" i="22" s="1"/>
  <c r="Q42" i="22" a="1"/>
  <c r="Q42" i="22" s="1"/>
  <c r="Q50" i="22" a="1"/>
  <c r="Q50" i="22" s="1"/>
  <c r="Q48" i="22" a="1"/>
  <c r="Q48" i="22" s="1"/>
  <c r="Q59" i="22" a="1"/>
  <c r="Q59" i="22" s="1"/>
  <c r="Q41" i="22" a="1"/>
  <c r="Q41" i="22" s="1"/>
  <c r="Q23" i="22" a="1"/>
  <c r="Q23" i="22" s="1"/>
  <c r="Q28" i="22" a="1"/>
  <c r="Q28" i="22" s="1"/>
  <c r="Q26" i="22" a="1"/>
  <c r="Q26" i="22" s="1"/>
  <c r="Q38" i="22" a="1"/>
  <c r="Q38" i="22" s="1"/>
  <c r="Q33" i="22" a="1"/>
  <c r="Q33" i="22" s="1"/>
  <c r="Q35" i="22" a="1"/>
  <c r="Q35" i="22" s="1"/>
  <c r="Q27" i="22" a="1"/>
  <c r="Q27" i="22" s="1"/>
  <c r="Q22" i="22" a="1"/>
  <c r="Q22" i="22" s="1"/>
  <c r="Q25" i="22" a="1"/>
  <c r="Q25" i="22" s="1"/>
  <c r="Q32" i="22" a="1"/>
  <c r="Q32" i="22" s="1"/>
  <c r="Q31" i="22" a="1"/>
  <c r="Q31" i="22" s="1"/>
  <c r="Q29" i="22" a="1"/>
  <c r="Q29" i="22" s="1"/>
  <c r="AE89" i="22" a="1"/>
  <c r="AE89" i="22" s="1"/>
  <c r="AE94" i="22" a="1"/>
  <c r="AE94" i="22" s="1"/>
  <c r="AE91" i="22" a="1"/>
  <c r="AE91" i="22" s="1"/>
  <c r="AE88" i="22" a="1"/>
  <c r="AE88" i="22" s="1"/>
  <c r="AE93" i="22" a="1"/>
  <c r="AE93" i="22" s="1"/>
  <c r="AE90" i="22" a="1"/>
  <c r="AE90" i="22" s="1"/>
  <c r="AE87" i="22" a="1"/>
  <c r="AE87" i="22" s="1"/>
  <c r="AE92" i="22" a="1"/>
  <c r="AE92" i="22" s="1"/>
  <c r="AE81" i="22" a="1"/>
  <c r="AE81" i="22" s="1"/>
  <c r="AE85" i="22" a="1"/>
  <c r="AE85" i="22" s="1"/>
  <c r="AE84" i="22" a="1"/>
  <c r="AE84" i="22" s="1"/>
  <c r="AE82" i="22" a="1"/>
  <c r="AE82" i="22" s="1"/>
  <c r="AE79" i="22" a="1"/>
  <c r="AE79" i="22" s="1"/>
  <c r="AE78" i="22" a="1"/>
  <c r="AE78" i="22" s="1"/>
  <c r="AE86" i="22" a="1"/>
  <c r="AE86" i="22" s="1"/>
  <c r="AE83" i="22" a="1"/>
  <c r="AE83" i="22" s="1"/>
  <c r="AE80" i="22" a="1"/>
  <c r="AE80" i="22" s="1"/>
  <c r="AE75" i="22" a="1"/>
  <c r="AE75" i="22" s="1"/>
  <c r="AE73" i="22" a="1"/>
  <c r="AE73" i="22" s="1"/>
  <c r="AE77" i="22" a="1"/>
  <c r="AE77" i="22" s="1"/>
  <c r="AE76" i="22" a="1"/>
  <c r="AE76" i="22" s="1"/>
  <c r="AE71" i="22" a="1"/>
  <c r="AE71" i="22" s="1"/>
  <c r="AE72" i="22" a="1"/>
  <c r="AE72" i="22" s="1"/>
  <c r="AE70" i="22" a="1"/>
  <c r="AE70" i="22" s="1"/>
  <c r="AE69" i="22" a="1"/>
  <c r="AE69" i="22" s="1"/>
  <c r="AE74" i="22" a="1"/>
  <c r="AE74" i="22" s="1"/>
  <c r="AE68" i="22" a="1"/>
  <c r="AE68" i="22" s="1"/>
  <c r="AE62" i="22" a="1"/>
  <c r="AE62" i="22" s="1"/>
  <c r="AE61" i="22" a="1"/>
  <c r="AE61" i="22" s="1"/>
  <c r="AE64" i="22" a="1"/>
  <c r="AE64" i="22" s="1"/>
  <c r="AE65" i="22" a="1"/>
  <c r="AE65" i="22" s="1"/>
  <c r="AE67" i="22" a="1"/>
  <c r="AE67" i="22" s="1"/>
  <c r="AE63" i="22" a="1"/>
  <c r="AE63" i="22" s="1"/>
  <c r="AE66" i="22" a="1"/>
  <c r="AE66" i="22" s="1"/>
  <c r="AE60" i="22" a="1"/>
  <c r="AE60" i="22" s="1"/>
  <c r="AE58" i="22" a="1"/>
  <c r="AE58" i="22" s="1"/>
  <c r="AE59" i="22" a="1"/>
  <c r="AE59" i="22" s="1"/>
  <c r="AE56" i="22" a="1"/>
  <c r="AE56" i="22" s="1"/>
  <c r="AE55" i="22" a="1"/>
  <c r="AE55" i="22" s="1"/>
  <c r="AE52" i="22" a="1"/>
  <c r="AE52" i="22" s="1"/>
  <c r="AE57" i="22" a="1"/>
  <c r="AE57" i="22" s="1"/>
  <c r="AE53" i="22" a="1"/>
  <c r="AE53" i="22" s="1"/>
  <c r="AE54" i="22" a="1"/>
  <c r="AE54" i="22" s="1"/>
  <c r="AE51" i="22" a="1"/>
  <c r="AE51" i="22" s="1"/>
  <c r="AE42" i="22" a="1"/>
  <c r="AE42" i="22" s="1"/>
  <c r="AE49" i="22" a="1"/>
  <c r="AE49" i="22" s="1"/>
  <c r="AE44" i="22" a="1"/>
  <c r="AE44" i="22" s="1"/>
  <c r="AE39" i="22" a="1"/>
  <c r="AE39" i="22" s="1"/>
  <c r="AE45" i="22" a="1"/>
  <c r="AE45" i="22" s="1"/>
  <c r="AE43" i="22" a="1"/>
  <c r="AE43" i="22" s="1"/>
  <c r="AE40" i="22" a="1"/>
  <c r="AE40" i="22" s="1"/>
  <c r="AE37" i="22" a="1"/>
  <c r="AE37" i="22" s="1"/>
  <c r="AE50" i="22" a="1"/>
  <c r="AE50" i="22" s="1"/>
  <c r="AE48" i="22" a="1"/>
  <c r="AE48" i="22" s="1"/>
  <c r="AE47" i="22" a="1"/>
  <c r="AE47" i="22" s="1"/>
  <c r="AE46" i="22" a="1"/>
  <c r="AE46" i="22" s="1"/>
  <c r="AE41" i="22" a="1"/>
  <c r="AE41" i="22" s="1"/>
  <c r="AE34" i="22" a="1"/>
  <c r="AE34" i="22" s="1"/>
  <c r="AE31" i="22" a="1"/>
  <c r="AE31" i="22" s="1"/>
  <c r="AE38" i="22" a="1"/>
  <c r="AE38" i="22" s="1"/>
  <c r="AE35" i="22" a="1"/>
  <c r="AE35" i="22" s="1"/>
  <c r="AE29" i="22" a="1"/>
  <c r="AE29" i="22" s="1"/>
  <c r="AE21" i="22" a="1"/>
  <c r="AE21" i="22" s="1"/>
  <c r="AE23" i="22" a="1"/>
  <c r="AE23" i="22" s="1"/>
  <c r="AE22" i="22" a="1"/>
  <c r="AE22" i="22" s="1"/>
  <c r="AE26" i="22" a="1"/>
  <c r="AE26" i="22" s="1"/>
  <c r="AE25" i="22" a="1"/>
  <c r="AE25" i="22" s="1"/>
  <c r="AE20" i="22" a="1"/>
  <c r="AE20" i="22" s="1"/>
  <c r="AE36" i="22" a="1"/>
  <c r="AE36" i="22" s="1"/>
  <c r="AE32" i="22" a="1"/>
  <c r="AE32" i="22" s="1"/>
  <c r="AE30" i="22" a="1"/>
  <c r="AE30" i="22" s="1"/>
  <c r="AE28" i="22" a="1"/>
  <c r="AE28" i="22" s="1"/>
  <c r="AE33" i="22" a="1"/>
  <c r="AE33" i="22" s="1"/>
  <c r="AE24" i="22" a="1"/>
  <c r="AE24" i="22" s="1"/>
  <c r="AE27" i="22" a="1"/>
  <c r="AE27" i="22" s="1"/>
  <c r="AQ92" i="22" a="1"/>
  <c r="AQ92" i="22" s="1"/>
  <c r="AQ89" i="22" a="1"/>
  <c r="AQ89" i="22" s="1"/>
  <c r="AQ94" i="22" a="1"/>
  <c r="AQ94" i="22" s="1"/>
  <c r="AQ87" i="22" a="1"/>
  <c r="AQ87" i="22" s="1"/>
  <c r="AQ91" i="22" a="1"/>
  <c r="AQ91" i="22" s="1"/>
  <c r="AQ88" i="22" a="1"/>
  <c r="AQ88" i="22" s="1"/>
  <c r="AQ93" i="22" a="1"/>
  <c r="AQ93" i="22" s="1"/>
  <c r="AQ90" i="22" a="1"/>
  <c r="AQ90" i="22" s="1"/>
  <c r="AQ85" i="22" a="1"/>
  <c r="AQ85" i="22" s="1"/>
  <c r="AQ78" i="22" a="1"/>
  <c r="AQ78" i="22" s="1"/>
  <c r="AQ83" i="22" a="1"/>
  <c r="AQ83" i="22" s="1"/>
  <c r="AQ70" i="22" a="1"/>
  <c r="AQ70" i="22" s="1"/>
  <c r="AQ69" i="22" a="1"/>
  <c r="AQ69" i="22" s="1"/>
  <c r="AQ74" i="22" a="1"/>
  <c r="AQ74" i="22" s="1"/>
  <c r="AQ73" i="22" a="1"/>
  <c r="AQ73" i="22" s="1"/>
  <c r="AQ76" i="22" a="1"/>
  <c r="AQ76" i="22" s="1"/>
  <c r="AQ72" i="22" a="1"/>
  <c r="AQ72" i="22" s="1"/>
  <c r="AQ68" i="22" a="1"/>
  <c r="AQ68" i="22" s="1"/>
  <c r="AQ64" i="22" a="1"/>
  <c r="AQ64" i="22" s="1"/>
  <c r="AQ66" i="22" a="1"/>
  <c r="AQ66" i="22" s="1"/>
  <c r="AQ63" i="22" a="1"/>
  <c r="AQ63" i="22" s="1"/>
  <c r="AQ67" i="22" a="1"/>
  <c r="AQ67" i="22" s="1"/>
  <c r="AQ60" i="22" a="1"/>
  <c r="AQ60" i="22" s="1"/>
  <c r="AQ54" i="22" a="1"/>
  <c r="AQ54" i="22" s="1"/>
  <c r="AQ53" i="22" a="1"/>
  <c r="AQ53" i="22" s="1"/>
  <c r="AQ52" i="22" a="1"/>
  <c r="AQ52" i="22" s="1"/>
  <c r="AQ56" i="22" a="1"/>
  <c r="AQ56" i="22" s="1"/>
  <c r="AQ58" i="22" a="1"/>
  <c r="AQ58" i="22" s="1"/>
  <c r="AQ59" i="22" a="1"/>
  <c r="AQ59" i="22" s="1"/>
  <c r="AQ48" i="22" a="1"/>
  <c r="AQ48" i="22" s="1"/>
  <c r="AQ43" i="22" a="1"/>
  <c r="AQ43" i="22" s="1"/>
  <c r="AQ42" i="22" a="1"/>
  <c r="AQ42" i="22" s="1"/>
  <c r="AQ40" i="22" a="1"/>
  <c r="AQ40" i="22" s="1"/>
  <c r="AQ38" i="22" a="1"/>
  <c r="AQ38" i="22" s="1"/>
  <c r="AQ37" i="22" a="1"/>
  <c r="AQ37" i="22" s="1"/>
  <c r="AQ45" i="22" a="1"/>
  <c r="AQ45" i="22" s="1"/>
  <c r="AQ44" i="22" a="1"/>
  <c r="AQ44" i="22" s="1"/>
  <c r="AQ51" i="22" a="1"/>
  <c r="AQ51" i="22" s="1"/>
  <c r="AQ25" i="22" a="1"/>
  <c r="AQ25" i="22" s="1"/>
  <c r="AQ22" i="22" a="1"/>
  <c r="AQ22" i="22" s="1"/>
  <c r="AQ28" i="22" a="1"/>
  <c r="AQ28" i="22" s="1"/>
  <c r="AQ27" i="22" a="1"/>
  <c r="AQ27" i="22" s="1"/>
  <c r="AQ32" i="22" a="1"/>
  <c r="AQ32" i="22" s="1"/>
  <c r="AQ20" i="22" a="1"/>
  <c r="AQ20" i="22" s="1"/>
  <c r="AQ29" i="22" a="1"/>
  <c r="AQ29" i="22" s="1"/>
  <c r="AQ36" i="22" a="1"/>
  <c r="AQ36" i="22" s="1"/>
  <c r="AQ34" i="22" a="1"/>
  <c r="AQ34" i="22" s="1"/>
  <c r="AQ33" i="22" a="1"/>
  <c r="AQ33" i="22" s="1"/>
  <c r="BD90" i="22" a="1"/>
  <c r="BD90" i="22" s="1"/>
  <c r="BD88" i="22" a="1"/>
  <c r="BD88" i="22" s="1"/>
  <c r="BD89" i="22" a="1"/>
  <c r="BD89" i="22" s="1"/>
  <c r="BD86" i="22" a="1"/>
  <c r="BD86" i="22" s="1"/>
  <c r="BD92" i="22" a="1"/>
  <c r="BD92" i="22" s="1"/>
  <c r="BD94" i="22" a="1"/>
  <c r="BD94" i="22" s="1"/>
  <c r="BD93" i="22" a="1"/>
  <c r="BD93" i="22" s="1"/>
  <c r="BD91" i="22" a="1"/>
  <c r="BD91" i="22" s="1"/>
  <c r="BD87" i="22" a="1"/>
  <c r="BD87" i="22" s="1"/>
  <c r="BD84" i="22" a="1"/>
  <c r="BD84" i="22" s="1"/>
  <c r="BD81" i="22" a="1"/>
  <c r="BD81" i="22" s="1"/>
  <c r="BD82" i="22" a="1"/>
  <c r="BD82" i="22" s="1"/>
  <c r="BD77" i="22" a="1"/>
  <c r="BD77" i="22" s="1"/>
  <c r="BD80" i="22" a="1"/>
  <c r="BD80" i="22" s="1"/>
  <c r="BD79" i="22" a="1"/>
  <c r="BD79" i="22" s="1"/>
  <c r="BD78" i="22" a="1"/>
  <c r="BD78" i="22" s="1"/>
  <c r="BD83" i="22" a="1"/>
  <c r="BD83" i="22" s="1"/>
  <c r="BD85" i="22" a="1"/>
  <c r="BD85" i="22" s="1"/>
  <c r="BD75" i="22" a="1"/>
  <c r="BD75" i="22" s="1"/>
  <c r="BD73" i="22" a="1"/>
  <c r="BD73" i="22" s="1"/>
  <c r="BD71" i="22" a="1"/>
  <c r="BD71" i="22" s="1"/>
  <c r="BD69" i="22" a="1"/>
  <c r="BD69" i="22" s="1"/>
  <c r="BD76" i="22" a="1"/>
  <c r="BD76" i="22" s="1"/>
  <c r="BD74" i="22" a="1"/>
  <c r="BD74" i="22" s="1"/>
  <c r="BD70" i="22" a="1"/>
  <c r="BD70" i="22" s="1"/>
  <c r="BD72" i="22" a="1"/>
  <c r="BD72" i="22" s="1"/>
  <c r="BD68" i="22" a="1"/>
  <c r="BD68" i="22" s="1"/>
  <c r="BD67" i="22" a="1"/>
  <c r="BD67" i="22" s="1"/>
  <c r="BD65" i="22" a="1"/>
  <c r="BD65" i="22" s="1"/>
  <c r="BD62" i="22" a="1"/>
  <c r="BD62" i="22" s="1"/>
  <c r="BD66" i="22" a="1"/>
  <c r="BD66" i="22" s="1"/>
  <c r="BD64" i="22" a="1"/>
  <c r="BD64" i="22" s="1"/>
  <c r="BD61" i="22" a="1"/>
  <c r="BD61" i="22" s="1"/>
  <c r="BD63" i="22" a="1"/>
  <c r="BD63" i="22" s="1"/>
  <c r="BD60" i="22" a="1"/>
  <c r="BD60" i="22" s="1"/>
  <c r="BD54" i="22" a="1"/>
  <c r="BD54" i="22" s="1"/>
  <c r="BD57" i="22" a="1"/>
  <c r="BD57" i="22" s="1"/>
  <c r="BD56" i="22" a="1"/>
  <c r="BD56" i="22" s="1"/>
  <c r="BD55" i="22" a="1"/>
  <c r="BD55" i="22" s="1"/>
  <c r="BD58" i="22" a="1"/>
  <c r="BD58" i="22" s="1"/>
  <c r="BD53" i="22" a="1"/>
  <c r="BD53" i="22" s="1"/>
  <c r="BD51" i="22" a="1"/>
  <c r="BD51" i="22" s="1"/>
  <c r="BD52" i="22" a="1"/>
  <c r="BD52" i="22" s="1"/>
  <c r="BD43" i="22" a="1"/>
  <c r="BD43" i="22" s="1"/>
  <c r="BD59" i="22" a="1"/>
  <c r="BD59" i="22" s="1"/>
  <c r="BD36" i="22" a="1"/>
  <c r="BD36" i="22" s="1"/>
  <c r="BD49" i="22" a="1"/>
  <c r="BD49" i="22" s="1"/>
  <c r="BD45" i="22" a="1"/>
  <c r="BD45" i="22" s="1"/>
  <c r="BD44" i="22" a="1"/>
  <c r="BD44" i="22" s="1"/>
  <c r="BD41" i="22" a="1"/>
  <c r="BD41" i="22" s="1"/>
  <c r="BD42" i="22" a="1"/>
  <c r="BD42" i="22" s="1"/>
  <c r="BD47" i="22" a="1"/>
  <c r="BD47" i="22" s="1"/>
  <c r="BD46" i="22" a="1"/>
  <c r="BD46" i="22" s="1"/>
  <c r="BD50" i="22" a="1"/>
  <c r="BD50" i="22" s="1"/>
  <c r="BD48" i="22" a="1"/>
  <c r="BD48" i="22" s="1"/>
  <c r="BD40" i="22" a="1"/>
  <c r="BD40" i="22" s="1"/>
  <c r="BD39" i="22" a="1"/>
  <c r="BD39" i="22" s="1"/>
  <c r="BD38" i="22" a="1"/>
  <c r="BD38" i="22" s="1"/>
  <c r="BD37" i="22" a="1"/>
  <c r="BD37" i="22" s="1"/>
  <c r="BD32" i="22" a="1"/>
  <c r="BD32" i="22" s="1"/>
  <c r="BD29" i="22" a="1"/>
  <c r="BD29" i="22" s="1"/>
  <c r="BD22" i="22" a="1"/>
  <c r="BD22" i="22" s="1"/>
  <c r="BD31" i="22" a="1"/>
  <c r="BD31" i="22" s="1"/>
  <c r="BD25" i="22" a="1"/>
  <c r="BD25" i="22" s="1"/>
  <c r="BD23" i="22" a="1"/>
  <c r="BD23" i="22" s="1"/>
  <c r="BD21" i="22" a="1"/>
  <c r="BD21" i="22" s="1"/>
  <c r="BD26" i="22" a="1"/>
  <c r="BD26" i="22" s="1"/>
  <c r="BD34" i="22" a="1"/>
  <c r="BD34" i="22" s="1"/>
  <c r="BD20" i="22" a="1"/>
  <c r="BD20" i="22" s="1"/>
  <c r="BD35" i="22" a="1"/>
  <c r="BD35" i="22" s="1"/>
  <c r="BD33" i="22" a="1"/>
  <c r="BD33" i="22" s="1"/>
  <c r="BD30" i="22" a="1"/>
  <c r="BD30" i="22" s="1"/>
  <c r="BD24" i="22" a="1"/>
  <c r="BD24" i="22" s="1"/>
  <c r="BD27" i="22" a="1"/>
  <c r="BD27" i="22" s="1"/>
  <c r="BD28" i="22" a="1"/>
  <c r="BD28" i="22" s="1"/>
  <c r="Q6" i="22" a="1"/>
  <c r="Q6" i="22" s="1"/>
  <c r="E7" i="22" a="1"/>
  <c r="E7" i="22" s="1"/>
  <c r="BA7" i="22" a="1"/>
  <c r="BA7" i="22" s="1"/>
  <c r="S8" i="22" a="1"/>
  <c r="S8" i="22" s="1"/>
  <c r="AF8" i="22" a="1"/>
  <c r="AF8" i="22" s="1"/>
  <c r="BE8" i="22" a="1"/>
  <c r="BE8" i="22" s="1"/>
  <c r="G10" i="22" a="1"/>
  <c r="G10" i="22" s="1"/>
  <c r="K11" i="22" a="1"/>
  <c r="K11" i="22" s="1"/>
  <c r="Q11" i="22" a="1"/>
  <c r="Q11" i="22" s="1"/>
  <c r="AA11" i="22" a="1"/>
  <c r="AA11" i="22" s="1"/>
  <c r="AG11" i="22" a="1"/>
  <c r="AG11" i="22" s="1"/>
  <c r="AQ11" i="22" a="1"/>
  <c r="AQ11" i="22" s="1"/>
  <c r="AW11" i="22" a="1"/>
  <c r="AW11" i="22" s="1"/>
  <c r="K12" i="22" a="1"/>
  <c r="K12" i="22" s="1"/>
  <c r="AA12" i="22" a="1"/>
  <c r="AA12" i="22" s="1"/>
  <c r="AS12" i="22" a="1"/>
  <c r="AS12" i="22" s="1"/>
  <c r="BA13" i="22" a="1"/>
  <c r="BA13" i="22" s="1"/>
  <c r="U14" i="22" a="1"/>
  <c r="U14" i="22" s="1"/>
  <c r="AA14" i="22" a="1"/>
  <c r="AA14" i="22" s="1"/>
  <c r="BD14" i="22" a="1"/>
  <c r="BD14" i="22" s="1"/>
  <c r="B15" i="22" a="1"/>
  <c r="B15" i="22" s="1"/>
  <c r="AE15" i="22" a="1"/>
  <c r="AE15" i="22" s="1"/>
  <c r="AU15" i="22" a="1"/>
  <c r="AU15" i="22" s="1"/>
  <c r="BA15" i="22" a="1"/>
  <c r="BA15" i="22" s="1"/>
  <c r="AU16" i="22" a="1"/>
  <c r="AU16" i="22" s="1"/>
  <c r="AE17" i="22" a="1"/>
  <c r="AE17" i="22" s="1"/>
  <c r="BA17" i="22" a="1"/>
  <c r="BA17" i="22" s="1"/>
  <c r="AN18" i="22" a="1"/>
  <c r="AN18" i="22" s="1"/>
  <c r="AU18" i="22" a="1"/>
  <c r="AU18" i="22" s="1"/>
  <c r="BG18" i="22" a="1"/>
  <c r="BG18" i="22" s="1"/>
  <c r="K19" i="22" a="1"/>
  <c r="K19" i="22" s="1"/>
  <c r="U21" i="22" a="1"/>
  <c r="U21" i="22" s="1"/>
  <c r="X94" i="22" a="1"/>
  <c r="X94" i="22" s="1"/>
  <c r="X89" i="22" a="1"/>
  <c r="X89" i="22" s="1"/>
  <c r="X93" i="22" a="1"/>
  <c r="X93" i="22" s="1"/>
  <c r="X91" i="22" a="1"/>
  <c r="X91" i="22" s="1"/>
  <c r="X86" i="22" a="1"/>
  <c r="X86" i="22" s="1"/>
  <c r="X90" i="22" a="1"/>
  <c r="X90" i="22" s="1"/>
  <c r="X87" i="22" a="1"/>
  <c r="X87" i="22" s="1"/>
  <c r="X85" i="22" a="1"/>
  <c r="X85" i="22" s="1"/>
  <c r="X81" i="22" a="1"/>
  <c r="X81" i="22" s="1"/>
  <c r="X84" i="22" a="1"/>
  <c r="X84" i="22" s="1"/>
  <c r="X80" i="22" a="1"/>
  <c r="X80" i="22" s="1"/>
  <c r="X83" i="22" a="1"/>
  <c r="X83" i="22" s="1"/>
  <c r="X71" i="22" a="1"/>
  <c r="X71" i="22" s="1"/>
  <c r="X73" i="22" a="1"/>
  <c r="X73" i="22" s="1"/>
  <c r="X70" i="22" a="1"/>
  <c r="X70" i="22" s="1"/>
  <c r="X69" i="22" a="1"/>
  <c r="X69" i="22" s="1"/>
  <c r="X76" i="22" a="1"/>
  <c r="X76" i="22" s="1"/>
  <c r="X74" i="22" a="1"/>
  <c r="X74" i="22" s="1"/>
  <c r="X72" i="22" a="1"/>
  <c r="X72" i="22" s="1"/>
  <c r="X62" i="22" a="1"/>
  <c r="X62" i="22" s="1"/>
  <c r="X64" i="22" a="1"/>
  <c r="X64" i="22" s="1"/>
  <c r="X61" i="22" a="1"/>
  <c r="X61" i="22" s="1"/>
  <c r="X60" i="22" a="1"/>
  <c r="X60" i="22" s="1"/>
  <c r="X66" i="22" a="1"/>
  <c r="X66" i="22" s="1"/>
  <c r="X56" i="22" a="1"/>
  <c r="X56" i="22" s="1"/>
  <c r="X55" i="22" a="1"/>
  <c r="X55" i="22" s="1"/>
  <c r="X54" i="22" a="1"/>
  <c r="X54" i="22" s="1"/>
  <c r="X58" i="22" a="1"/>
  <c r="X58" i="22" s="1"/>
  <c r="X52" i="22" a="1"/>
  <c r="X52" i="22" s="1"/>
  <c r="X53" i="22" a="1"/>
  <c r="X53" i="22" s="1"/>
  <c r="X47" i="22" a="1"/>
  <c r="X47" i="22" s="1"/>
  <c r="X43" i="22" a="1"/>
  <c r="X43" i="22" s="1"/>
  <c r="X46" i="22" a="1"/>
  <c r="X46" i="22" s="1"/>
  <c r="X42" i="22" a="1"/>
  <c r="X42" i="22" s="1"/>
  <c r="X50" i="22" a="1"/>
  <c r="X50" i="22" s="1"/>
  <c r="X41" i="22" a="1"/>
  <c r="X41" i="22" s="1"/>
  <c r="X39" i="22" a="1"/>
  <c r="X39" i="22" s="1"/>
  <c r="X44" i="22" a="1"/>
  <c r="X44" i="22" s="1"/>
  <c r="X40" i="22" a="1"/>
  <c r="X40" i="22" s="1"/>
  <c r="X31" i="22" a="1"/>
  <c r="X31" i="22" s="1"/>
  <c r="X29" i="22" a="1"/>
  <c r="X29" i="22" s="1"/>
  <c r="X23" i="22" a="1"/>
  <c r="X23" i="22" s="1"/>
  <c r="X21" i="22" a="1"/>
  <c r="X21" i="22" s="1"/>
  <c r="X37" i="22" a="1"/>
  <c r="X37" i="22" s="1"/>
  <c r="X35" i="22" a="1"/>
  <c r="X35" i="22" s="1"/>
  <c r="X20" i="22" a="1"/>
  <c r="X20" i="22" s="1"/>
  <c r="X36" i="22" a="1"/>
  <c r="X36" i="22" s="1"/>
  <c r="X25" i="22" a="1"/>
  <c r="X25" i="22" s="1"/>
  <c r="X24" i="22" a="1"/>
  <c r="X24" i="22" s="1"/>
  <c r="X38" i="22" a="1"/>
  <c r="X38" i="22" s="1"/>
  <c r="X27" i="22" a="1"/>
  <c r="X27" i="22" s="1"/>
  <c r="X32" i="22" a="1"/>
  <c r="X32" i="22" s="1"/>
  <c r="X28" i="22" a="1"/>
  <c r="X28" i="22" s="1"/>
  <c r="G8" i="22" a="1"/>
  <c r="G8" i="22" s="1"/>
  <c r="AS8" i="22" a="1"/>
  <c r="AS8" i="22" s="1"/>
  <c r="K9" i="22" a="1"/>
  <c r="K9" i="22" s="1"/>
  <c r="AQ9" i="22" a="1"/>
  <c r="AQ9" i="22" s="1"/>
  <c r="AW9" i="22" a="1"/>
  <c r="AW9" i="22" s="1"/>
  <c r="B10" i="22" a="1"/>
  <c r="B10" i="22" s="1"/>
  <c r="AS10" i="22" a="1"/>
  <c r="AS10" i="22" s="1"/>
  <c r="E12" i="22" a="1"/>
  <c r="E12" i="22" s="1"/>
  <c r="AN12" i="22" a="1"/>
  <c r="AN12" i="22" s="1"/>
  <c r="BE12" i="22" a="1"/>
  <c r="BE12" i="22" s="1"/>
  <c r="O13" i="22" a="1"/>
  <c r="O13" i="22" s="1"/>
  <c r="AE13" i="22" a="1"/>
  <c r="AE13" i="22" s="1"/>
  <c r="BG13" i="22" a="1"/>
  <c r="BG13" i="22" s="1"/>
  <c r="E14" i="22" a="1"/>
  <c r="E14" i="22" s="1"/>
  <c r="Q14" i="22" a="1"/>
  <c r="Q14" i="22" s="1"/>
  <c r="AG14" i="22" a="1"/>
  <c r="AG14" i="22" s="1"/>
  <c r="AN14" i="22" a="1"/>
  <c r="AN14" i="22" s="1"/>
  <c r="AF15" i="22" a="1"/>
  <c r="AF15" i="22" s="1"/>
  <c r="AQ15" i="22" a="1"/>
  <c r="AQ15" i="22" s="1"/>
  <c r="O16" i="22" a="1"/>
  <c r="O16" i="22" s="1"/>
  <c r="AE16" i="22" a="1"/>
  <c r="AE16" i="22" s="1"/>
  <c r="BG16" i="22" a="1"/>
  <c r="BG16" i="22" s="1"/>
  <c r="U17" i="22" a="1"/>
  <c r="U17" i="22" s="1"/>
  <c r="AK17" i="22" a="1"/>
  <c r="AK17" i="22" s="1"/>
  <c r="AU17" i="22" a="1"/>
  <c r="AU17" i="22" s="1"/>
  <c r="K18" i="22" a="1"/>
  <c r="K18" i="22" s="1"/>
  <c r="Q18" i="22" a="1"/>
  <c r="Q18" i="22" s="1"/>
  <c r="BA18" i="22" a="1"/>
  <c r="BA18" i="22" s="1"/>
  <c r="S19" i="22" a="1"/>
  <c r="S19" i="22" s="1"/>
  <c r="X19" i="22" a="1"/>
  <c r="X19" i="22" s="1"/>
  <c r="AE19" i="22" a="1"/>
  <c r="AE19" i="22" s="1"/>
  <c r="AK19" i="22" a="1"/>
  <c r="AK19" i="22" s="1"/>
  <c r="AQ19" i="22" a="1"/>
  <c r="AQ19" i="22" s="1"/>
  <c r="S20" i="22" a="1"/>
  <c r="S20" i="22" s="1"/>
  <c r="AF20" i="22" a="1"/>
  <c r="AF20" i="22" s="1"/>
  <c r="AS20" i="22" a="1"/>
  <c r="AS20" i="22" s="1"/>
  <c r="AA21" i="22" a="1"/>
  <c r="AA21" i="22" s="1"/>
  <c r="AW6" i="22" a="1"/>
  <c r="AW6" i="22" s="1"/>
  <c r="S6" i="22" a="1"/>
  <c r="S6" i="22" s="1"/>
  <c r="AQ6" i="22" a="1"/>
  <c r="AQ6" i="22" s="1"/>
  <c r="BG6" i="22" a="1"/>
  <c r="BG6" i="22" s="1"/>
  <c r="G7" i="22" a="1"/>
  <c r="G7" i="22" s="1"/>
  <c r="O7" i="22" a="1"/>
  <c r="O7" i="22" s="1"/>
  <c r="AE7" i="22" a="1"/>
  <c r="AE7" i="22" s="1"/>
  <c r="BT7" i="22" s="1"/>
  <c r="H8" i="22" a="1"/>
  <c r="H8" i="22" s="1"/>
  <c r="AA8" i="22" a="1"/>
  <c r="AA8" i="22" s="1"/>
  <c r="AN8" i="22" a="1"/>
  <c r="AN8" i="22" s="1"/>
  <c r="E9" i="22" a="1"/>
  <c r="E9" i="22" s="1"/>
  <c r="X9" i="22" a="1"/>
  <c r="X9" i="22" s="1"/>
  <c r="AE9" i="22" a="1"/>
  <c r="AE9" i="22" s="1"/>
  <c r="AK9" i="22" a="1"/>
  <c r="AK9" i="22" s="1"/>
  <c r="BD9" i="22" a="1"/>
  <c r="BD9" i="22" s="1"/>
  <c r="H10" i="22" a="1"/>
  <c r="H10" i="22" s="1"/>
  <c r="X10" i="22" a="1"/>
  <c r="X10" i="22" s="1"/>
  <c r="AN10" i="22" a="1"/>
  <c r="AN10" i="22" s="1"/>
  <c r="BD10" i="22" a="1"/>
  <c r="BD10" i="22" s="1"/>
  <c r="B11" i="22" a="1"/>
  <c r="B11" i="22" s="1"/>
  <c r="G11" i="22" a="1"/>
  <c r="G11" i="22" s="1"/>
  <c r="Q12" i="22" a="1"/>
  <c r="Q12" i="22" s="1"/>
  <c r="AF13" i="22" a="1"/>
  <c r="AF13" i="22" s="1"/>
  <c r="AQ13" i="22" a="1"/>
  <c r="AQ13" i="22" s="1"/>
  <c r="AW13" i="22" a="1"/>
  <c r="AW13" i="22" s="1"/>
  <c r="K14" i="22" a="1"/>
  <c r="K14" i="22" s="1"/>
  <c r="AA15" i="22" a="1"/>
  <c r="AA15" i="22" s="1"/>
  <c r="AK15" i="22" a="1"/>
  <c r="AK15" i="22" s="1"/>
  <c r="AA16" i="22" a="1"/>
  <c r="AA16" i="22" s="1"/>
  <c r="AK16" i="22" a="1"/>
  <c r="AK16" i="22" s="1"/>
  <c r="BA16" i="22" a="1"/>
  <c r="BA16" i="22" s="1"/>
  <c r="E17" i="22" a="1"/>
  <c r="E17" i="22" s="1"/>
  <c r="AF17" i="22" a="1"/>
  <c r="AF17" i="22" s="1"/>
  <c r="AQ17" i="22" a="1"/>
  <c r="AQ17" i="22" s="1"/>
  <c r="BG17" i="22" a="1"/>
  <c r="BG17" i="22" s="1"/>
  <c r="E18" i="22" a="1"/>
  <c r="E18" i="22" s="1"/>
  <c r="G88" i="22" a="1"/>
  <c r="G88" i="22" s="1"/>
  <c r="G94" i="22" a="1"/>
  <c r="G94" i="22" s="1"/>
  <c r="G92" i="22" a="1"/>
  <c r="G92" i="22" s="1"/>
  <c r="G91" i="22" a="1"/>
  <c r="G91" i="22" s="1"/>
  <c r="G89" i="22" a="1"/>
  <c r="G89" i="22" s="1"/>
  <c r="G87" i="22" a="1"/>
  <c r="G87" i="22" s="1"/>
  <c r="G93" i="22" a="1"/>
  <c r="G93" i="22" s="1"/>
  <c r="G90" i="22" a="1"/>
  <c r="G90" i="22" s="1"/>
  <c r="G80" i="22" a="1"/>
  <c r="G80" i="22" s="1"/>
  <c r="G84" i="22" a="1"/>
  <c r="G84" i="22" s="1"/>
  <c r="G82" i="22" a="1"/>
  <c r="G82" i="22" s="1"/>
  <c r="G78" i="22" a="1"/>
  <c r="G78" i="22" s="1"/>
  <c r="G85" i="22" a="1"/>
  <c r="G85" i="22" s="1"/>
  <c r="G86" i="22" a="1"/>
  <c r="G86" i="22" s="1"/>
  <c r="G83" i="22" a="1"/>
  <c r="G83" i="22" s="1"/>
  <c r="G81" i="22" a="1"/>
  <c r="G81" i="22" s="1"/>
  <c r="G79" i="22" a="1"/>
  <c r="G79" i="22" s="1"/>
  <c r="G69" i="22" a="1"/>
  <c r="G69" i="22" s="1"/>
  <c r="G74" i="22" a="1"/>
  <c r="G74" i="22" s="1"/>
  <c r="G76" i="22" a="1"/>
  <c r="G76" i="22" s="1"/>
  <c r="G68" i="22" a="1"/>
  <c r="G68" i="22" s="1"/>
  <c r="G77" i="22" a="1"/>
  <c r="G77" i="22" s="1"/>
  <c r="G73" i="22" a="1"/>
  <c r="G73" i="22" s="1"/>
  <c r="G72" i="22" a="1"/>
  <c r="G72" i="22" s="1"/>
  <c r="G75" i="22" a="1"/>
  <c r="G75" i="22" s="1"/>
  <c r="G71" i="22" a="1"/>
  <c r="G71" i="22" s="1"/>
  <c r="G70" i="22" a="1"/>
  <c r="G70" i="22" s="1"/>
  <c r="G64" i="22" a="1"/>
  <c r="G64" i="22" s="1"/>
  <c r="G61" i="22" a="1"/>
  <c r="G61" i="22" s="1"/>
  <c r="G63" i="22" a="1"/>
  <c r="G63" i="22" s="1"/>
  <c r="G65" i="22" a="1"/>
  <c r="G65" i="22" s="1"/>
  <c r="G67" i="22" a="1"/>
  <c r="G67" i="22" s="1"/>
  <c r="G66" i="22" a="1"/>
  <c r="G66" i="22" s="1"/>
  <c r="G62" i="22" a="1"/>
  <c r="G62" i="22" s="1"/>
  <c r="G57" i="22" a="1"/>
  <c r="G57" i="22" s="1"/>
  <c r="G56" i="22" a="1"/>
  <c r="G56" i="22" s="1"/>
  <c r="G53" i="22" a="1"/>
  <c r="G53" i="22" s="1"/>
  <c r="G58" i="22" a="1"/>
  <c r="G58" i="22" s="1"/>
  <c r="G55" i="22" a="1"/>
  <c r="G55" i="22" s="1"/>
  <c r="G60" i="22" a="1"/>
  <c r="G60" i="22" s="1"/>
  <c r="G59" i="22" a="1"/>
  <c r="G59" i="22" s="1"/>
  <c r="G54" i="22" a="1"/>
  <c r="G54" i="22" s="1"/>
  <c r="G52" i="22" a="1"/>
  <c r="G52" i="22" s="1"/>
  <c r="G47" i="22" a="1"/>
  <c r="G47" i="22" s="1"/>
  <c r="G46" i="22" a="1"/>
  <c r="G46" i="22" s="1"/>
  <c r="G51" i="22" a="1"/>
  <c r="G51" i="22" s="1"/>
  <c r="G41" i="22" a="1"/>
  <c r="G41" i="22" s="1"/>
  <c r="G49" i="22" a="1"/>
  <c r="G49" i="22" s="1"/>
  <c r="G45" i="22" a="1"/>
  <c r="G45" i="22" s="1"/>
  <c r="G44" i="22" a="1"/>
  <c r="G44" i="22" s="1"/>
  <c r="G43" i="22" a="1"/>
  <c r="G43" i="22" s="1"/>
  <c r="G42" i="22" a="1"/>
  <c r="G42" i="22" s="1"/>
  <c r="G39" i="22" a="1"/>
  <c r="G39" i="22" s="1"/>
  <c r="G50" i="22" a="1"/>
  <c r="G50" i="22" s="1"/>
  <c r="G48" i="22" a="1"/>
  <c r="G48" i="22" s="1"/>
  <c r="G40" i="22" a="1"/>
  <c r="G40" i="22" s="1"/>
  <c r="G20" i="22" a="1"/>
  <c r="G20" i="22" s="1"/>
  <c r="G33" i="22" a="1"/>
  <c r="G33" i="22" s="1"/>
  <c r="G31" i="22" a="1"/>
  <c r="G31" i="22" s="1"/>
  <c r="G29" i="22" a="1"/>
  <c r="G29" i="22" s="1"/>
  <c r="G28" i="22" a="1"/>
  <c r="G28" i="22" s="1"/>
  <c r="G38" i="22" a="1"/>
  <c r="G38" i="22" s="1"/>
  <c r="G25" i="22" a="1"/>
  <c r="G25" i="22" s="1"/>
  <c r="G23" i="22" a="1"/>
  <c r="G23" i="22" s="1"/>
  <c r="G26" i="22" a="1"/>
  <c r="G26" i="22" s="1"/>
  <c r="G22" i="22" a="1"/>
  <c r="G22" i="22" s="1"/>
  <c r="G36" i="22" a="1"/>
  <c r="G36" i="22" s="1"/>
  <c r="G35" i="22" a="1"/>
  <c r="G35" i="22" s="1"/>
  <c r="G34" i="22" a="1"/>
  <c r="G34" i="22" s="1"/>
  <c r="G32" i="22" a="1"/>
  <c r="G32" i="22" s="1"/>
  <c r="G30" i="22" a="1"/>
  <c r="G30" i="22" s="1"/>
  <c r="G24" i="22" a="1"/>
  <c r="G24" i="22" s="1"/>
  <c r="G37" i="22" a="1"/>
  <c r="G37" i="22" s="1"/>
  <c r="G27" i="22" a="1"/>
  <c r="G27" i="22" s="1"/>
  <c r="G21" i="22" a="1"/>
  <c r="G21" i="22" s="1"/>
  <c r="S93" i="22" a="1"/>
  <c r="S93" i="22" s="1"/>
  <c r="S91" i="22" a="1"/>
  <c r="S91" i="22" s="1"/>
  <c r="S90" i="22" a="1"/>
  <c r="S90" i="22" s="1"/>
  <c r="S94" i="22" a="1"/>
  <c r="S94" i="22" s="1"/>
  <c r="S92" i="22" a="1"/>
  <c r="S92" i="22" s="1"/>
  <c r="S88" i="22" a="1"/>
  <c r="S88" i="22" s="1"/>
  <c r="S87" i="22" a="1"/>
  <c r="S87" i="22" s="1"/>
  <c r="S89" i="22" a="1"/>
  <c r="S89" i="22" s="1"/>
  <c r="S84" i="22" a="1"/>
  <c r="S84" i="22" s="1"/>
  <c r="S78" i="22" a="1"/>
  <c r="S78" i="22" s="1"/>
  <c r="S86" i="22" a="1"/>
  <c r="S86" i="22" s="1"/>
  <c r="S85" i="22" a="1"/>
  <c r="S85" i="22" s="1"/>
  <c r="S81" i="22" a="1"/>
  <c r="S81" i="22" s="1"/>
  <c r="S75" i="22" a="1"/>
  <c r="S75" i="22" s="1"/>
  <c r="S71" i="22" a="1"/>
  <c r="S71" i="22" s="1"/>
  <c r="S69" i="22" a="1"/>
  <c r="S69" i="22" s="1"/>
  <c r="S70" i="22" a="1"/>
  <c r="S70" i="22" s="1"/>
  <c r="S77" i="22" a="1"/>
  <c r="S77" i="22" s="1"/>
  <c r="S73" i="22" a="1"/>
  <c r="S73" i="22" s="1"/>
  <c r="S72" i="22" a="1"/>
  <c r="S72" i="22" s="1"/>
  <c r="S68" i="22" a="1"/>
  <c r="S68" i="22" s="1"/>
  <c r="S67" i="22" a="1"/>
  <c r="S67" i="22" s="1"/>
  <c r="S61" i="22" a="1"/>
  <c r="S61" i="22" s="1"/>
  <c r="S63" i="22" a="1"/>
  <c r="S63" i="22" s="1"/>
  <c r="S60" i="22" a="1"/>
  <c r="S60" i="22" s="1"/>
  <c r="S66" i="22" a="1"/>
  <c r="S66" i="22" s="1"/>
  <c r="S62" i="22" a="1"/>
  <c r="S62" i="22" s="1"/>
  <c r="S57" i="22" a="1"/>
  <c r="S57" i="22" s="1"/>
  <c r="S52" i="22" a="1"/>
  <c r="S52" i="22" s="1"/>
  <c r="S58" i="22" a="1"/>
  <c r="S58" i="22" s="1"/>
  <c r="S59" i="22" a="1"/>
  <c r="S59" i="22" s="1"/>
  <c r="S53" i="22" a="1"/>
  <c r="S53" i="22" s="1"/>
  <c r="S55" i="22" a="1"/>
  <c r="S55" i="22" s="1"/>
  <c r="S51" i="22" a="1"/>
  <c r="S51" i="22" s="1"/>
  <c r="S42" i="22" a="1"/>
  <c r="S42" i="22" s="1"/>
  <c r="S48" i="22" a="1"/>
  <c r="S48" i="22" s="1"/>
  <c r="S45" i="22" a="1"/>
  <c r="S45" i="22" s="1"/>
  <c r="S41" i="22" a="1"/>
  <c r="S41" i="22" s="1"/>
  <c r="S38" i="22" a="1"/>
  <c r="S38" i="22" s="1"/>
  <c r="S56" i="22" a="1"/>
  <c r="S56" i="22" s="1"/>
  <c r="S47" i="22" a="1"/>
  <c r="S47" i="22" s="1"/>
  <c r="S43" i="22" a="1"/>
  <c r="S43" i="22" s="1"/>
  <c r="S40" i="22" a="1"/>
  <c r="S40" i="22" s="1"/>
  <c r="S49" i="22" a="1"/>
  <c r="S49" i="22" s="1"/>
  <c r="S33" i="22" a="1"/>
  <c r="S33" i="22" s="1"/>
  <c r="S21" i="22" a="1"/>
  <c r="S21" i="22" s="1"/>
  <c r="S35" i="22" a="1"/>
  <c r="S35" i="22" s="1"/>
  <c r="S24" i="22" a="1"/>
  <c r="S24" i="22" s="1"/>
  <c r="S39" i="22" a="1"/>
  <c r="S39" i="22" s="1"/>
  <c r="S27" i="22" a="1"/>
  <c r="S27" i="22" s="1"/>
  <c r="S25" i="22" a="1"/>
  <c r="S25" i="22" s="1"/>
  <c r="S22" i="22" a="1"/>
  <c r="S22" i="22" s="1"/>
  <c r="S32" i="22" a="1"/>
  <c r="S32" i="22" s="1"/>
  <c r="S31" i="22" a="1"/>
  <c r="S31" i="22" s="1"/>
  <c r="S29" i="22" a="1"/>
  <c r="S29" i="22" s="1"/>
  <c r="S23" i="22" a="1"/>
  <c r="S23" i="22" s="1"/>
  <c r="AF91" i="22" a="1"/>
  <c r="AF91" i="22" s="1"/>
  <c r="AF88" i="22" a="1"/>
  <c r="AF88" i="22" s="1"/>
  <c r="AF93" i="22" a="1"/>
  <c r="AF93" i="22" s="1"/>
  <c r="AF86" i="22" a="1"/>
  <c r="AF86" i="22" s="1"/>
  <c r="AF90" i="22" a="1"/>
  <c r="AF90" i="22" s="1"/>
  <c r="AF87" i="22" a="1"/>
  <c r="AF87" i="22" s="1"/>
  <c r="AF92" i="22" a="1"/>
  <c r="AF92" i="22" s="1"/>
  <c r="AF89" i="22" a="1"/>
  <c r="AF89" i="22" s="1"/>
  <c r="AF94" i="22" a="1"/>
  <c r="AF94" i="22" s="1"/>
  <c r="AF85" i="22" a="1"/>
  <c r="AF85" i="22" s="1"/>
  <c r="AF84" i="22" a="1"/>
  <c r="AF84" i="22" s="1"/>
  <c r="AF79" i="22" a="1"/>
  <c r="AF79" i="22" s="1"/>
  <c r="AF82" i="22" a="1"/>
  <c r="AF82" i="22" s="1"/>
  <c r="AF78" i="22" a="1"/>
  <c r="AF78" i="22" s="1"/>
  <c r="AF83" i="22" a="1"/>
  <c r="AF83" i="22" s="1"/>
  <c r="AF80" i="22" a="1"/>
  <c r="AF80" i="22" s="1"/>
  <c r="AF81" i="22" a="1"/>
  <c r="AF81" i="22" s="1"/>
  <c r="AF77" i="22" a="1"/>
  <c r="AF77" i="22" s="1"/>
  <c r="AF75" i="22" a="1"/>
  <c r="AF75" i="22" s="1"/>
  <c r="AF73" i="22" a="1"/>
  <c r="AF73" i="22" s="1"/>
  <c r="AF76" i="22" a="1"/>
  <c r="AF76" i="22" s="1"/>
  <c r="AF71" i="22" a="1"/>
  <c r="AF71" i="22" s="1"/>
  <c r="AF70" i="22" a="1"/>
  <c r="AF70" i="22" s="1"/>
  <c r="AF72" i="22" a="1"/>
  <c r="AF72" i="22" s="1"/>
  <c r="AF69" i="22" a="1"/>
  <c r="AF69" i="22" s="1"/>
  <c r="AF74" i="22" a="1"/>
  <c r="AF74" i="22" s="1"/>
  <c r="AF61" i="22" a="1"/>
  <c r="AF61" i="22" s="1"/>
  <c r="AF64" i="22" a="1"/>
  <c r="AF64" i="22" s="1"/>
  <c r="AF67" i="22" a="1"/>
  <c r="AF67" i="22" s="1"/>
  <c r="AF65" i="22" a="1"/>
  <c r="AF65" i="22" s="1"/>
  <c r="AF63" i="22" a="1"/>
  <c r="AF63" i="22" s="1"/>
  <c r="AF60" i="22" a="1"/>
  <c r="AF60" i="22" s="1"/>
  <c r="AF66" i="22" a="1"/>
  <c r="AF66" i="22" s="1"/>
  <c r="AF62" i="22" a="1"/>
  <c r="AF62" i="22" s="1"/>
  <c r="AF68" i="22" a="1"/>
  <c r="AF68" i="22" s="1"/>
  <c r="AF58" i="22" a="1"/>
  <c r="AF58" i="22" s="1"/>
  <c r="AF51" i="22" a="1"/>
  <c r="AF51" i="22" s="1"/>
  <c r="AF59" i="22" a="1"/>
  <c r="AF59" i="22" s="1"/>
  <c r="AF56" i="22" a="1"/>
  <c r="AF56" i="22" s="1"/>
  <c r="AF55" i="22" a="1"/>
  <c r="AF55" i="22" s="1"/>
  <c r="AF52" i="22" a="1"/>
  <c r="AF52" i="22" s="1"/>
  <c r="AF57" i="22" a="1"/>
  <c r="AF57" i="22" s="1"/>
  <c r="AF53" i="22" a="1"/>
  <c r="AF53" i="22" s="1"/>
  <c r="AF54" i="22" a="1"/>
  <c r="AF54" i="22" s="1"/>
  <c r="AF44" i="22" a="1"/>
  <c r="AF44" i="22" s="1"/>
  <c r="AF42" i="22" a="1"/>
  <c r="AF42" i="22" s="1"/>
  <c r="AF49" i="22" a="1"/>
  <c r="AF49" i="22" s="1"/>
  <c r="AF45" i="22" a="1"/>
  <c r="AF45" i="22" s="1"/>
  <c r="AF39" i="22" a="1"/>
  <c r="AF39" i="22" s="1"/>
  <c r="AF40" i="22" a="1"/>
  <c r="AF40" i="22" s="1"/>
  <c r="AF37" i="22" a="1"/>
  <c r="AF37" i="22" s="1"/>
  <c r="AF43" i="22" a="1"/>
  <c r="AF43" i="22" s="1"/>
  <c r="AF47" i="22" a="1"/>
  <c r="AF47" i="22" s="1"/>
  <c r="AF50" i="22" a="1"/>
  <c r="AF50" i="22" s="1"/>
  <c r="AF48" i="22" a="1"/>
  <c r="AF48" i="22" s="1"/>
  <c r="AF46" i="22" a="1"/>
  <c r="AF46" i="22" s="1"/>
  <c r="AF41" i="22" a="1"/>
  <c r="AF41" i="22" s="1"/>
  <c r="AF38" i="22" a="1"/>
  <c r="AF38" i="22" s="1"/>
  <c r="AF35" i="22" a="1"/>
  <c r="AF35" i="22" s="1"/>
  <c r="AF29" i="22" a="1"/>
  <c r="AF29" i="22" s="1"/>
  <c r="AF21" i="22" a="1"/>
  <c r="AF21" i="22" s="1"/>
  <c r="AF23" i="22" a="1"/>
  <c r="AF23" i="22" s="1"/>
  <c r="AF22" i="22" a="1"/>
  <c r="AF22" i="22" s="1"/>
  <c r="AF26" i="22" a="1"/>
  <c r="AF26" i="22" s="1"/>
  <c r="AF25" i="22" a="1"/>
  <c r="AF25" i="22" s="1"/>
  <c r="AF36" i="22" a="1"/>
  <c r="AF36" i="22" s="1"/>
  <c r="AF32" i="22" a="1"/>
  <c r="AF32" i="22" s="1"/>
  <c r="AF28" i="22" a="1"/>
  <c r="AF28" i="22" s="1"/>
  <c r="AF30" i="22" a="1"/>
  <c r="AF30" i="22" s="1"/>
  <c r="AF33" i="22" a="1"/>
  <c r="AF33" i="22" s="1"/>
  <c r="AF24" i="22" a="1"/>
  <c r="AF24" i="22" s="1"/>
  <c r="AF34" i="22" a="1"/>
  <c r="AF34" i="22" s="1"/>
  <c r="AF27" i="22" a="1"/>
  <c r="AF27" i="22" s="1"/>
  <c r="AF31" i="22" a="1"/>
  <c r="AF31" i="22" s="1"/>
  <c r="AS94" i="22" a="1"/>
  <c r="AS94" i="22" s="1"/>
  <c r="AS91" i="22" a="1"/>
  <c r="AS91" i="22" s="1"/>
  <c r="AS93" i="22" a="1"/>
  <c r="AS93" i="22" s="1"/>
  <c r="AS88" i="22" a="1"/>
  <c r="AS88" i="22" s="1"/>
  <c r="AS89" i="22" a="1"/>
  <c r="AS89" i="22" s="1"/>
  <c r="AS87" i="22" a="1"/>
  <c r="AS87" i="22" s="1"/>
  <c r="AS77" i="22" a="1"/>
  <c r="AS77" i="22" s="1"/>
  <c r="AS79" i="22" a="1"/>
  <c r="AS79" i="22" s="1"/>
  <c r="AS78" i="22" a="1"/>
  <c r="AS78" i="22" s="1"/>
  <c r="AS85" i="22" a="1"/>
  <c r="AS85" i="22" s="1"/>
  <c r="AS83" i="22" a="1"/>
  <c r="AS83" i="22" s="1"/>
  <c r="AS86" i="22" a="1"/>
  <c r="AS86" i="22" s="1"/>
  <c r="AS84" i="22" a="1"/>
  <c r="AS84" i="22" s="1"/>
  <c r="AS81" i="22" a="1"/>
  <c r="AS81" i="22" s="1"/>
  <c r="AS76" i="22" a="1"/>
  <c r="AS76" i="22" s="1"/>
  <c r="AS72" i="22" a="1"/>
  <c r="AS72" i="22" s="1"/>
  <c r="AS71" i="22" a="1"/>
  <c r="AS71" i="22" s="1"/>
  <c r="AS69" i="22" a="1"/>
  <c r="AS69" i="22" s="1"/>
  <c r="AS73" i="22" a="1"/>
  <c r="AS73" i="22" s="1"/>
  <c r="AS61" i="22" a="1"/>
  <c r="AS61" i="22" s="1"/>
  <c r="AS66" i="22" a="1"/>
  <c r="AS66" i="22" s="1"/>
  <c r="AS64" i="22" a="1"/>
  <c r="AS64" i="22" s="1"/>
  <c r="AS63" i="22" a="1"/>
  <c r="AS63" i="22" s="1"/>
  <c r="AS67" i="22" a="1"/>
  <c r="AS67" i="22" s="1"/>
  <c r="AS60" i="22" a="1"/>
  <c r="AS60" i="22" s="1"/>
  <c r="AS65" i="22" a="1"/>
  <c r="AS65" i="22" s="1"/>
  <c r="AS62" i="22" a="1"/>
  <c r="AS62" i="22" s="1"/>
  <c r="AS57" i="22" a="1"/>
  <c r="AS57" i="22" s="1"/>
  <c r="AS51" i="22" a="1"/>
  <c r="AS51" i="22" s="1"/>
  <c r="AS58" i="22" a="1"/>
  <c r="AS58" i="22" s="1"/>
  <c r="AS54" i="22" a="1"/>
  <c r="AS54" i="22" s="1"/>
  <c r="AS52" i="22" a="1"/>
  <c r="AS52" i="22" s="1"/>
  <c r="AS45" i="22" a="1"/>
  <c r="AS45" i="22" s="1"/>
  <c r="AS44" i="22" a="1"/>
  <c r="AS44" i="22" s="1"/>
  <c r="AS43" i="22" a="1"/>
  <c r="AS43" i="22" s="1"/>
  <c r="AS50" i="22" a="1"/>
  <c r="AS50" i="22" s="1"/>
  <c r="AS48" i="22" a="1"/>
  <c r="AS48" i="22" s="1"/>
  <c r="AS42" i="22" a="1"/>
  <c r="AS42" i="22" s="1"/>
  <c r="AS36" i="22" a="1"/>
  <c r="AS36" i="22" s="1"/>
  <c r="AS47" i="22" a="1"/>
  <c r="AS47" i="22" s="1"/>
  <c r="AS41" i="22" a="1"/>
  <c r="AS41" i="22" s="1"/>
  <c r="AS40" i="22" a="1"/>
  <c r="AS40" i="22" s="1"/>
  <c r="AS37" i="22" a="1"/>
  <c r="AS37" i="22" s="1"/>
  <c r="AS24" i="22" a="1"/>
  <c r="AS24" i="22" s="1"/>
  <c r="AS27" i="22" a="1"/>
  <c r="AS27" i="22" s="1"/>
  <c r="AS33" i="22" a="1"/>
  <c r="AS33" i="22" s="1"/>
  <c r="AS29" i="22" a="1"/>
  <c r="AS29" i="22" s="1"/>
  <c r="AS35" i="22" a="1"/>
  <c r="AS35" i="22" s="1"/>
  <c r="AS34" i="22" a="1"/>
  <c r="AS34" i="22" s="1"/>
  <c r="AS23" i="22" a="1"/>
  <c r="AS23" i="22" s="1"/>
  <c r="AS26" i="22" a="1"/>
  <c r="AS26" i="22" s="1"/>
  <c r="AS38" i="22" a="1"/>
  <c r="AS38" i="22" s="1"/>
  <c r="AS28" i="22" a="1"/>
  <c r="AS28" i="22" s="1"/>
  <c r="AS25" i="22" a="1"/>
  <c r="AS25" i="22" s="1"/>
  <c r="AS21" i="22" a="1"/>
  <c r="AS21" i="22" s="1"/>
  <c r="BE86" i="22" a="1"/>
  <c r="BE86" i="22" s="1"/>
  <c r="BE92" i="22" a="1"/>
  <c r="BE92" i="22" s="1"/>
  <c r="BE94" i="22" a="1"/>
  <c r="BE94" i="22" s="1"/>
  <c r="BE93" i="22" a="1"/>
  <c r="BE93" i="22" s="1"/>
  <c r="BE91" i="22" a="1"/>
  <c r="BE91" i="22" s="1"/>
  <c r="BE87" i="22" a="1"/>
  <c r="BE87" i="22" s="1"/>
  <c r="BE90" i="22" a="1"/>
  <c r="BE90" i="22" s="1"/>
  <c r="BE88" i="22" a="1"/>
  <c r="BE88" i="22" s="1"/>
  <c r="BE82" i="22" a="1"/>
  <c r="BE82" i="22" s="1"/>
  <c r="BE79" i="22" a="1"/>
  <c r="BE79" i="22" s="1"/>
  <c r="BE78" i="22" a="1"/>
  <c r="BE78" i="22" s="1"/>
  <c r="BE85" i="22" a="1"/>
  <c r="BE85" i="22" s="1"/>
  <c r="BE81" i="22" a="1"/>
  <c r="BE81" i="22" s="1"/>
  <c r="BE69" i="22" a="1"/>
  <c r="BE69" i="22" s="1"/>
  <c r="BE76" i="22" a="1"/>
  <c r="BE76" i="22" s="1"/>
  <c r="BE74" i="22" a="1"/>
  <c r="BE74" i="22" s="1"/>
  <c r="BE72" i="22" a="1"/>
  <c r="BE72" i="22" s="1"/>
  <c r="BE70" i="22" a="1"/>
  <c r="BE70" i="22" s="1"/>
  <c r="BE68" i="22" a="1"/>
  <c r="BE68" i="22" s="1"/>
  <c r="BE75" i="22" a="1"/>
  <c r="BE75" i="22" s="1"/>
  <c r="BE73" i="22" a="1"/>
  <c r="BE73" i="22" s="1"/>
  <c r="BE71" i="22" a="1"/>
  <c r="BE71" i="22" s="1"/>
  <c r="BE66" i="22" a="1"/>
  <c r="BE66" i="22" s="1"/>
  <c r="BE63" i="22" a="1"/>
  <c r="BE63" i="22" s="1"/>
  <c r="BE65" i="22" a="1"/>
  <c r="BE65" i="22" s="1"/>
  <c r="BE67" i="22" a="1"/>
  <c r="BE67" i="22" s="1"/>
  <c r="BE56" i="22" a="1"/>
  <c r="BE56" i="22" s="1"/>
  <c r="BE58" i="22" a="1"/>
  <c r="BE58" i="22" s="1"/>
  <c r="BE53" i="22" a="1"/>
  <c r="BE53" i="22" s="1"/>
  <c r="BE52" i="22" a="1"/>
  <c r="BE52" i="22" s="1"/>
  <c r="BE59" i="22" a="1"/>
  <c r="BE59" i="22" s="1"/>
  <c r="BE54" i="22" a="1"/>
  <c r="BE54" i="22" s="1"/>
  <c r="BE45" i="22" a="1"/>
  <c r="BE45" i="22" s="1"/>
  <c r="BE41" i="22" a="1"/>
  <c r="BE41" i="22" s="1"/>
  <c r="BE55" i="22" a="1"/>
  <c r="BE55" i="22" s="1"/>
  <c r="BE42" i="22" a="1"/>
  <c r="BE42" i="22" s="1"/>
  <c r="BE57" i="22" a="1"/>
  <c r="BE57" i="22" s="1"/>
  <c r="BE46" i="22" a="1"/>
  <c r="BE46" i="22" s="1"/>
  <c r="BE50" i="22" a="1"/>
  <c r="BE50" i="22" s="1"/>
  <c r="BE48" i="22" a="1"/>
  <c r="BE48" i="22" s="1"/>
  <c r="BE40" i="22" a="1"/>
  <c r="BE40" i="22" s="1"/>
  <c r="BE43" i="22" a="1"/>
  <c r="BE43" i="22" s="1"/>
  <c r="BE39" i="22" a="1"/>
  <c r="BE39" i="22" s="1"/>
  <c r="BE38" i="22" a="1"/>
  <c r="BE38" i="22" s="1"/>
  <c r="BE36" i="22" a="1"/>
  <c r="BE36" i="22" s="1"/>
  <c r="BE23" i="22" a="1"/>
  <c r="BE23" i="22" s="1"/>
  <c r="BE21" i="22" a="1"/>
  <c r="BE21" i="22" s="1"/>
  <c r="BE37" i="22" a="1"/>
  <c r="BE37" i="22" s="1"/>
  <c r="BE34" i="22" a="1"/>
  <c r="BE34" i="22" s="1"/>
  <c r="BE33" i="22" a="1"/>
  <c r="BE33" i="22" s="1"/>
  <c r="BE20" i="22" a="1"/>
  <c r="BE20" i="22" s="1"/>
  <c r="BE30" i="22" a="1"/>
  <c r="BE30" i="22" s="1"/>
  <c r="BE24" i="22" a="1"/>
  <c r="BE24" i="22" s="1"/>
  <c r="BE28" i="22" a="1"/>
  <c r="BE28" i="22" s="1"/>
  <c r="BE27" i="22" a="1"/>
  <c r="BE27" i="22" s="1"/>
  <c r="BE22" i="22" a="1"/>
  <c r="BE22" i="22" s="1"/>
  <c r="BE32" i="22" a="1"/>
  <c r="BE32" i="22" s="1"/>
  <c r="H88" i="22" a="1"/>
  <c r="H88" i="22" s="1"/>
  <c r="H92" i="22" a="1"/>
  <c r="H92" i="22" s="1"/>
  <c r="H89" i="22" a="1"/>
  <c r="H89" i="22" s="1"/>
  <c r="H90" i="22" a="1"/>
  <c r="H90" i="22" s="1"/>
  <c r="H93" i="22" a="1"/>
  <c r="H93" i="22" s="1"/>
  <c r="H82" i="22" a="1"/>
  <c r="H82" i="22" s="1"/>
  <c r="H78" i="22" a="1"/>
  <c r="H78" i="22" s="1"/>
  <c r="H85" i="22" a="1"/>
  <c r="H85" i="22" s="1"/>
  <c r="H86" i="22" a="1"/>
  <c r="H86" i="22" s="1"/>
  <c r="H83" i="22" a="1"/>
  <c r="H83" i="22" s="1"/>
  <c r="H81" i="22" a="1"/>
  <c r="H81" i="22" s="1"/>
  <c r="H79" i="22" a="1"/>
  <c r="H79" i="22" s="1"/>
  <c r="H74" i="22" a="1"/>
  <c r="H74" i="22" s="1"/>
  <c r="H77" i="22" a="1"/>
  <c r="H77" i="22" s="1"/>
  <c r="H73" i="22" a="1"/>
  <c r="H73" i="22" s="1"/>
  <c r="H75" i="22" a="1"/>
  <c r="H75" i="22" s="1"/>
  <c r="H71" i="22" a="1"/>
  <c r="H71" i="22" s="1"/>
  <c r="H70" i="22" a="1"/>
  <c r="H70" i="22" s="1"/>
  <c r="H69" i="22" a="1"/>
  <c r="H69" i="22" s="1"/>
  <c r="H63" i="22" a="1"/>
  <c r="H63" i="22" s="1"/>
  <c r="H60" i="22" a="1"/>
  <c r="H60" i="22" s="1"/>
  <c r="H65" i="22" a="1"/>
  <c r="H65" i="22" s="1"/>
  <c r="H68" i="22" a="1"/>
  <c r="H68" i="22" s="1"/>
  <c r="H67" i="22" a="1"/>
  <c r="H67" i="22" s="1"/>
  <c r="H64" i="22" a="1"/>
  <c r="H64" i="22" s="1"/>
  <c r="H61" i="22" a="1"/>
  <c r="H61" i="22" s="1"/>
  <c r="H53" i="22" a="1"/>
  <c r="H53" i="22" s="1"/>
  <c r="H55" i="22" a="1"/>
  <c r="H55" i="22" s="1"/>
  <c r="H59" i="22" a="1"/>
  <c r="H59" i="22" s="1"/>
  <c r="H54" i="22" a="1"/>
  <c r="H54" i="22" s="1"/>
  <c r="H56" i="22" a="1"/>
  <c r="H56" i="22" s="1"/>
  <c r="H51" i="22" a="1"/>
  <c r="H51" i="22" s="1"/>
  <c r="H41" i="22" a="1"/>
  <c r="H41" i="22" s="1"/>
  <c r="H49" i="22" a="1"/>
  <c r="H49" i="22" s="1"/>
  <c r="H45" i="22" a="1"/>
  <c r="H45" i="22" s="1"/>
  <c r="H44" i="22" a="1"/>
  <c r="H44" i="22" s="1"/>
  <c r="H40" i="22" a="1"/>
  <c r="H40" i="22" s="1"/>
  <c r="H39" i="22" a="1"/>
  <c r="H39" i="22" s="1"/>
  <c r="H52" i="22" a="1"/>
  <c r="H52" i="22" s="1"/>
  <c r="H48" i="22" a="1"/>
  <c r="H48" i="22" s="1"/>
  <c r="H47" i="22" a="1"/>
  <c r="H47" i="22" s="1"/>
  <c r="H46" i="22" a="1"/>
  <c r="H46" i="22" s="1"/>
  <c r="H37" i="22" a="1"/>
  <c r="H37" i="22" s="1"/>
  <c r="H31" i="22" a="1"/>
  <c r="H31" i="22" s="1"/>
  <c r="H29" i="22" a="1"/>
  <c r="H29" i="22" s="1"/>
  <c r="H25" i="22" a="1"/>
  <c r="H25" i="22" s="1"/>
  <c r="H23" i="22" a="1"/>
  <c r="H23" i="22" s="1"/>
  <c r="H36" i="22" a="1"/>
  <c r="H36" i="22" s="1"/>
  <c r="H22" i="22" a="1"/>
  <c r="H22" i="22" s="1"/>
  <c r="H35" i="22" a="1"/>
  <c r="H35" i="22" s="1"/>
  <c r="H30" i="22" a="1"/>
  <c r="H30" i="22" s="1"/>
  <c r="H27" i="22" a="1"/>
  <c r="H27" i="22" s="1"/>
  <c r="H33" i="22" a="1"/>
  <c r="H33" i="22" s="1"/>
  <c r="H28" i="22" a="1"/>
  <c r="H28" i="22" s="1"/>
  <c r="U87" i="22" a="1"/>
  <c r="U87" i="22" s="1"/>
  <c r="U94" i="22" a="1"/>
  <c r="U94" i="22" s="1"/>
  <c r="U92" i="22" a="1"/>
  <c r="U92" i="22" s="1"/>
  <c r="U88" i="22" a="1"/>
  <c r="U88" i="22" s="1"/>
  <c r="U93" i="22" a="1"/>
  <c r="U93" i="22" s="1"/>
  <c r="U89" i="22" a="1"/>
  <c r="U89" i="22" s="1"/>
  <c r="U86" i="22" a="1"/>
  <c r="U86" i="22" s="1"/>
  <c r="U83" i="22" a="1"/>
  <c r="U83" i="22" s="1"/>
  <c r="U81" i="22" a="1"/>
  <c r="U81" i="22" s="1"/>
  <c r="U84" i="22" a="1"/>
  <c r="U84" i="22" s="1"/>
  <c r="U79" i="22" a="1"/>
  <c r="U79" i="22" s="1"/>
  <c r="U82" i="22" a="1"/>
  <c r="U82" i="22" s="1"/>
  <c r="U78" i="22" a="1"/>
  <c r="U78" i="22" s="1"/>
  <c r="U77" i="22" a="1"/>
  <c r="U77" i="22" s="1"/>
  <c r="U73" i="22" a="1"/>
  <c r="U73" i="22" s="1"/>
  <c r="U70" i="22" a="1"/>
  <c r="U70" i="22" s="1"/>
  <c r="U72" i="22" a="1"/>
  <c r="U72" i="22" s="1"/>
  <c r="U76" i="22" a="1"/>
  <c r="U76" i="22" s="1"/>
  <c r="U71" i="22" a="1"/>
  <c r="U71" i="22" s="1"/>
  <c r="U68" i="22" a="1"/>
  <c r="U68" i="22" s="1"/>
  <c r="U60" i="22" a="1"/>
  <c r="U60" i="22" s="1"/>
  <c r="U66" i="22" a="1"/>
  <c r="U66" i="22" s="1"/>
  <c r="U62" i="22" a="1"/>
  <c r="U62" i="22" s="1"/>
  <c r="U69" i="22" a="1"/>
  <c r="U69" i="22" s="1"/>
  <c r="U67" i="22" a="1"/>
  <c r="U67" i="22" s="1"/>
  <c r="U64" i="22" a="1"/>
  <c r="U64" i="22" s="1"/>
  <c r="U61" i="22" a="1"/>
  <c r="U61" i="22" s="1"/>
  <c r="U58" i="22" a="1"/>
  <c r="U58" i="22" s="1"/>
  <c r="U59" i="22" a="1"/>
  <c r="U59" i="22" s="1"/>
  <c r="U53" i="22" a="1"/>
  <c r="U53" i="22" s="1"/>
  <c r="U54" i="22" a="1"/>
  <c r="U54" i="22" s="1"/>
  <c r="U57" i="22" a="1"/>
  <c r="U57" i="22" s="1"/>
  <c r="U50" i="22" a="1"/>
  <c r="U50" i="22" s="1"/>
  <c r="U39" i="22" a="1"/>
  <c r="U39" i="22" s="1"/>
  <c r="U41" i="22" a="1"/>
  <c r="U41" i="22" s="1"/>
  <c r="U52" i="22" a="1"/>
  <c r="U52" i="22" s="1"/>
  <c r="U40" i="22" a="1"/>
  <c r="U40" i="22" s="1"/>
  <c r="U38" i="22" a="1"/>
  <c r="U38" i="22" s="1"/>
  <c r="U37" i="22" a="1"/>
  <c r="U37" i="22" s="1"/>
  <c r="U47" i="22" a="1"/>
  <c r="U47" i="22" s="1"/>
  <c r="U43" i="22" a="1"/>
  <c r="U43" i="22" s="1"/>
  <c r="U51" i="22" a="1"/>
  <c r="U51" i="22" s="1"/>
  <c r="U46" i="22" a="1"/>
  <c r="U46" i="22" s="1"/>
  <c r="U42" i="22" a="1"/>
  <c r="U42" i="22" s="1"/>
  <c r="U25" i="22" a="1"/>
  <c r="U25" i="22" s="1"/>
  <c r="U36" i="22" a="1"/>
  <c r="U36" i="22" s="1"/>
  <c r="U27" i="22" a="1"/>
  <c r="U27" i="22" s="1"/>
  <c r="U32" i="22" a="1"/>
  <c r="U32" i="22" s="1"/>
  <c r="U31" i="22" a="1"/>
  <c r="U31" i="22" s="1"/>
  <c r="U29" i="22" a="1"/>
  <c r="U29" i="22" s="1"/>
  <c r="U28" i="22" a="1"/>
  <c r="U28" i="22" s="1"/>
  <c r="U23" i="22" a="1"/>
  <c r="U23" i="22" s="1"/>
  <c r="U33" i="22" a="1"/>
  <c r="U33" i="22" s="1"/>
  <c r="U26" i="22" a="1"/>
  <c r="U26" i="22" s="1"/>
  <c r="U22" i="22" a="1"/>
  <c r="U22" i="22" s="1"/>
  <c r="AG93" i="22" a="1"/>
  <c r="AG93" i="22" s="1"/>
  <c r="AG87" i="22" a="1"/>
  <c r="AG87" i="22" s="1"/>
  <c r="AG90" i="22" a="1"/>
  <c r="AG90" i="22" s="1"/>
  <c r="AG92" i="22" a="1"/>
  <c r="AG92" i="22" s="1"/>
  <c r="AG89" i="22" a="1"/>
  <c r="AG89" i="22" s="1"/>
  <c r="AG94" i="22" a="1"/>
  <c r="AG94" i="22" s="1"/>
  <c r="AG91" i="22" a="1"/>
  <c r="AG91" i="22" s="1"/>
  <c r="AG88" i="22" a="1"/>
  <c r="AG88" i="22" s="1"/>
  <c r="AG82" i="22" a="1"/>
  <c r="AG82" i="22" s="1"/>
  <c r="AG79" i="22" a="1"/>
  <c r="AG79" i="22" s="1"/>
  <c r="AG78" i="22" a="1"/>
  <c r="AG78" i="22" s="1"/>
  <c r="AG86" i="22" a="1"/>
  <c r="AG86" i="22" s="1"/>
  <c r="AG83" i="22" a="1"/>
  <c r="AG83" i="22" s="1"/>
  <c r="AG80" i="22" a="1"/>
  <c r="AG80" i="22" s="1"/>
  <c r="AG84" i="22" a="1"/>
  <c r="AG84" i="22" s="1"/>
  <c r="AG81" i="22" a="1"/>
  <c r="AG81" i="22" s="1"/>
  <c r="AG85" i="22" a="1"/>
  <c r="AG85" i="22" s="1"/>
  <c r="AG73" i="22" a="1"/>
  <c r="AG73" i="22" s="1"/>
  <c r="AG77" i="22" a="1"/>
  <c r="AG77" i="22" s="1"/>
  <c r="AG76" i="22" a="1"/>
  <c r="AG76" i="22" s="1"/>
  <c r="AG75" i="22" a="1"/>
  <c r="AG75" i="22" s="1"/>
  <c r="AG72" i="22" a="1"/>
  <c r="AG72" i="22" s="1"/>
  <c r="AG71" i="22" a="1"/>
  <c r="AG71" i="22" s="1"/>
  <c r="AG70" i="22" a="1"/>
  <c r="AG70" i="22" s="1"/>
  <c r="AG69" i="22" a="1"/>
  <c r="AG69" i="22" s="1"/>
  <c r="AG74" i="22" a="1"/>
  <c r="AG74" i="22" s="1"/>
  <c r="AG68" i="22" a="1"/>
  <c r="AG68" i="22" s="1"/>
  <c r="AG64" i="22" a="1"/>
  <c r="AG64" i="22" s="1"/>
  <c r="AG67" i="22" a="1"/>
  <c r="AG67" i="22" s="1"/>
  <c r="AG65" i="22" a="1"/>
  <c r="AG65" i="22" s="1"/>
  <c r="AG63" i="22" a="1"/>
  <c r="AG63" i="22" s="1"/>
  <c r="AG60" i="22" a="1"/>
  <c r="AG60" i="22" s="1"/>
  <c r="AG66" i="22" a="1"/>
  <c r="AG66" i="22" s="1"/>
  <c r="AG62" i="22" a="1"/>
  <c r="AG62" i="22" s="1"/>
  <c r="AG61" i="22" a="1"/>
  <c r="AG61" i="22" s="1"/>
  <c r="AG58" i="22" a="1"/>
  <c r="AG58" i="22" s="1"/>
  <c r="AG59" i="22" a="1"/>
  <c r="AG59" i="22" s="1"/>
  <c r="AG55" i="22" a="1"/>
  <c r="AG55" i="22" s="1"/>
  <c r="AG57" i="22" a="1"/>
  <c r="AG57" i="22" s="1"/>
  <c r="AG56" i="22" a="1"/>
  <c r="AG56" i="22" s="1"/>
  <c r="AG52" i="22" a="1"/>
  <c r="AG52" i="22" s="1"/>
  <c r="AG54" i="22" a="1"/>
  <c r="AG54" i="22" s="1"/>
  <c r="AG53" i="22" a="1"/>
  <c r="AG53" i="22" s="1"/>
  <c r="AG45" i="22" a="1"/>
  <c r="AG45" i="22" s="1"/>
  <c r="AG44" i="22" a="1"/>
  <c r="AG44" i="22" s="1"/>
  <c r="AG42" i="22" a="1"/>
  <c r="AG42" i="22" s="1"/>
  <c r="AG39" i="22" a="1"/>
  <c r="AG39" i="22" s="1"/>
  <c r="AG49" i="22" a="1"/>
  <c r="AG49" i="22" s="1"/>
  <c r="AG40" i="22" a="1"/>
  <c r="AG40" i="22" s="1"/>
  <c r="AG38" i="22" a="1"/>
  <c r="AG38" i="22" s="1"/>
  <c r="AG37" i="22" a="1"/>
  <c r="AG37" i="22" s="1"/>
  <c r="AG43" i="22" a="1"/>
  <c r="AG43" i="22" s="1"/>
  <c r="AG47" i="22" a="1"/>
  <c r="AG47" i="22" s="1"/>
  <c r="AG50" i="22" a="1"/>
  <c r="AG50" i="22" s="1"/>
  <c r="AG48" i="22" a="1"/>
  <c r="AG48" i="22" s="1"/>
  <c r="AG46" i="22" a="1"/>
  <c r="AG46" i="22" s="1"/>
  <c r="AG41" i="22" a="1"/>
  <c r="AG41" i="22" s="1"/>
  <c r="AG51" i="22" a="1"/>
  <c r="AG51" i="22" s="1"/>
  <c r="AG23" i="22" a="1"/>
  <c r="AG23" i="22" s="1"/>
  <c r="AG22" i="22" a="1"/>
  <c r="AG22" i="22" s="1"/>
  <c r="AG20" i="22" a="1"/>
  <c r="AG20" i="22" s="1"/>
  <c r="AG32" i="22" a="1"/>
  <c r="AG32" i="22" s="1"/>
  <c r="AG28" i="22" a="1"/>
  <c r="AG28" i="22" s="1"/>
  <c r="AG26" i="22" a="1"/>
  <c r="AG26" i="22" s="1"/>
  <c r="AG25" i="22" a="1"/>
  <c r="AG25" i="22" s="1"/>
  <c r="AG36" i="22" a="1"/>
  <c r="AG36" i="22" s="1"/>
  <c r="AG30" i="22" a="1"/>
  <c r="AG30" i="22" s="1"/>
  <c r="AG33" i="22" a="1"/>
  <c r="AG33" i="22" s="1"/>
  <c r="AG24" i="22" a="1"/>
  <c r="AG24" i="22" s="1"/>
  <c r="AG34" i="22" a="1"/>
  <c r="AG34" i="22" s="1"/>
  <c r="AG27" i="22" a="1"/>
  <c r="AG27" i="22" s="1"/>
  <c r="AG35" i="22" a="1"/>
  <c r="AG35" i="22" s="1"/>
  <c r="AG31" i="22" a="1"/>
  <c r="AG31" i="22" s="1"/>
  <c r="AG29" i="22" a="1"/>
  <c r="AG29" i="22" s="1"/>
  <c r="AG21" i="22" a="1"/>
  <c r="AG21" i="22" s="1"/>
  <c r="AU91" i="22" a="1"/>
  <c r="AU91" i="22" s="1"/>
  <c r="AU93" i="22" a="1"/>
  <c r="AU93" i="22" s="1"/>
  <c r="AU86" i="22" a="1"/>
  <c r="AU86" i="22" s="1"/>
  <c r="AU92" i="22" a="1"/>
  <c r="AU92" i="22" s="1"/>
  <c r="AU87" i="22" a="1"/>
  <c r="AU87" i="22" s="1"/>
  <c r="AU79" i="22" a="1"/>
  <c r="AU79" i="22" s="1"/>
  <c r="AU85" i="22" a="1"/>
  <c r="AU85" i="22" s="1"/>
  <c r="AU83" i="22" a="1"/>
  <c r="AU83" i="22" s="1"/>
  <c r="AU84" i="22" a="1"/>
  <c r="AU84" i="22" s="1"/>
  <c r="AU81" i="22" a="1"/>
  <c r="AU81" i="22" s="1"/>
  <c r="AU82" i="22" a="1"/>
  <c r="AU82" i="22" s="1"/>
  <c r="AU80" i="22" a="1"/>
  <c r="AU80" i="22" s="1"/>
  <c r="AU78" i="22" a="1"/>
  <c r="AU78" i="22" s="1"/>
  <c r="AU77" i="22" a="1"/>
  <c r="AU77" i="22" s="1"/>
  <c r="AU69" i="22" a="1"/>
  <c r="AU69" i="22" s="1"/>
  <c r="AU74" i="22" a="1"/>
  <c r="AU74" i="22" s="1"/>
  <c r="AU70" i="22" a="1"/>
  <c r="AU70" i="22" s="1"/>
  <c r="AU68" i="22" a="1"/>
  <c r="AU68" i="22" s="1"/>
  <c r="AU63" i="22" a="1"/>
  <c r="AU63" i="22" s="1"/>
  <c r="AU60" i="22" a="1"/>
  <c r="AU60" i="22" s="1"/>
  <c r="AU72" i="22" a="1"/>
  <c r="AU72" i="22" s="1"/>
  <c r="AU67" i="22" a="1"/>
  <c r="AU67" i="22" s="1"/>
  <c r="AU65" i="22" a="1"/>
  <c r="AU65" i="22" s="1"/>
  <c r="AU62" i="22" a="1"/>
  <c r="AU62" i="22" s="1"/>
  <c r="AU61" i="22" a="1"/>
  <c r="AU61" i="22" s="1"/>
  <c r="AU64" i="22" a="1"/>
  <c r="AU64" i="22" s="1"/>
  <c r="AU54" i="22" a="1"/>
  <c r="AU54" i="22" s="1"/>
  <c r="AU53" i="22" a="1"/>
  <c r="AU53" i="22" s="1"/>
  <c r="AU57" i="22" a="1"/>
  <c r="AU57" i="22" s="1"/>
  <c r="AU56" i="22" a="1"/>
  <c r="AU56" i="22" s="1"/>
  <c r="AU47" i="22" a="1"/>
  <c r="AU47" i="22" s="1"/>
  <c r="AU46" i="22" a="1"/>
  <c r="AU46" i="22" s="1"/>
  <c r="AU51" i="22" a="1"/>
  <c r="AU51" i="22" s="1"/>
  <c r="AU49" i="22" a="1"/>
  <c r="AU49" i="22" s="1"/>
  <c r="AU58" i="22" a="1"/>
  <c r="AU58" i="22" s="1"/>
  <c r="AU45" i="22" a="1"/>
  <c r="AU45" i="22" s="1"/>
  <c r="AU44" i="22" a="1"/>
  <c r="AU44" i="22" s="1"/>
  <c r="AU39" i="22" a="1"/>
  <c r="AU39" i="22" s="1"/>
  <c r="AU40" i="22" a="1"/>
  <c r="AU40" i="22" s="1"/>
  <c r="AU42" i="22" a="1"/>
  <c r="AU42" i="22" s="1"/>
  <c r="AU48" i="22" a="1"/>
  <c r="AU48" i="22" s="1"/>
  <c r="AU35" i="22" a="1"/>
  <c r="AU35" i="22" s="1"/>
  <c r="AU34" i="22" a="1"/>
  <c r="AU34" i="22" s="1"/>
  <c r="AU33" i="22" a="1"/>
  <c r="AU33" i="22" s="1"/>
  <c r="AU29" i="22" a="1"/>
  <c r="AU29" i="22" s="1"/>
  <c r="AU36" i="22" a="1"/>
  <c r="AU36" i="22" s="1"/>
  <c r="AU23" i="22" a="1"/>
  <c r="AU23" i="22" s="1"/>
  <c r="AU26" i="22" a="1"/>
  <c r="AU26" i="22" s="1"/>
  <c r="AU38" i="22" a="1"/>
  <c r="AU38" i="22" s="1"/>
  <c r="AU31" i="22" a="1"/>
  <c r="AU31" i="22" s="1"/>
  <c r="AU25" i="22" a="1"/>
  <c r="AU25" i="22" s="1"/>
  <c r="AU22" i="22" a="1"/>
  <c r="AU22" i="22" s="1"/>
  <c r="AU32" i="22" a="1"/>
  <c r="AU32" i="22" s="1"/>
  <c r="AU27" i="22" a="1"/>
  <c r="AU27" i="22" s="1"/>
  <c r="BG92" i="22" a="1"/>
  <c r="BG92" i="22" s="1"/>
  <c r="BG94" i="22" a="1"/>
  <c r="BG94" i="22" s="1"/>
  <c r="BG91" i="22" a="1"/>
  <c r="BG91" i="22" s="1"/>
  <c r="BG93" i="22" a="1"/>
  <c r="BG93" i="22" s="1"/>
  <c r="BG87" i="22" a="1"/>
  <c r="BG87" i="22" s="1"/>
  <c r="BG90" i="22" a="1"/>
  <c r="BG90" i="22" s="1"/>
  <c r="BG88" i="22" a="1"/>
  <c r="BG88" i="22" s="1"/>
  <c r="BG89" i="22" a="1"/>
  <c r="BG89" i="22" s="1"/>
  <c r="BG83" i="22" a="1"/>
  <c r="BG83" i="22" s="1"/>
  <c r="BG79" i="22" a="1"/>
  <c r="BG79" i="22" s="1"/>
  <c r="BG85" i="22" a="1"/>
  <c r="BG85" i="22" s="1"/>
  <c r="BG81" i="22" a="1"/>
  <c r="BG81" i="22" s="1"/>
  <c r="BG82" i="22" a="1"/>
  <c r="BG82" i="22" s="1"/>
  <c r="BG74" i="22" a="1"/>
  <c r="BG74" i="22" s="1"/>
  <c r="BG68" i="22" a="1"/>
  <c r="BG68" i="22" s="1"/>
  <c r="BG75" i="22" a="1"/>
  <c r="BG75" i="22" s="1"/>
  <c r="BG73" i="22" a="1"/>
  <c r="BG73" i="22" s="1"/>
  <c r="BG77" i="22" a="1"/>
  <c r="BG77" i="22" s="1"/>
  <c r="BG72" i="22" a="1"/>
  <c r="BG72" i="22" s="1"/>
  <c r="BG71" i="22" a="1"/>
  <c r="BG71" i="22" s="1"/>
  <c r="BG63" i="22" a="1"/>
  <c r="BG63" i="22" s="1"/>
  <c r="BG70" i="22" a="1"/>
  <c r="BG70" i="22" s="1"/>
  <c r="BG67" i="22" a="1"/>
  <c r="BG67" i="22" s="1"/>
  <c r="BG64" i="22" a="1"/>
  <c r="BG64" i="22" s="1"/>
  <c r="BG62" i="22" a="1"/>
  <c r="BG62" i="22" s="1"/>
  <c r="BG66" i="22" a="1"/>
  <c r="BG66" i="22" s="1"/>
  <c r="BG61" i="22" a="1"/>
  <c r="BG61" i="22" s="1"/>
  <c r="BG52" i="22" a="1"/>
  <c r="BG52" i="22" s="1"/>
  <c r="BG59" i="22" a="1"/>
  <c r="BG59" i="22" s="1"/>
  <c r="BG55" i="22" a="1"/>
  <c r="BG55" i="22" s="1"/>
  <c r="BG54" i="22" a="1"/>
  <c r="BG54" i="22" s="1"/>
  <c r="BG57" i="22" a="1"/>
  <c r="BG57" i="22" s="1"/>
  <c r="BG51" i="22" a="1"/>
  <c r="BG51" i="22" s="1"/>
  <c r="BG58" i="22" a="1"/>
  <c r="BG58" i="22" s="1"/>
  <c r="BG39" i="22" a="1"/>
  <c r="BG39" i="22" s="1"/>
  <c r="BG48" i="22" a="1"/>
  <c r="BG48" i="22" s="1"/>
  <c r="BG43" i="22" a="1"/>
  <c r="BG43" i="22" s="1"/>
  <c r="BG40" i="22" a="1"/>
  <c r="BG40" i="22" s="1"/>
  <c r="BG37" i="22" a="1"/>
  <c r="BG37" i="22" s="1"/>
  <c r="BG45" i="22" a="1"/>
  <c r="BG45" i="22" s="1"/>
  <c r="BG44" i="22" a="1"/>
  <c r="BG44" i="22" s="1"/>
  <c r="BG49" i="22" a="1"/>
  <c r="BG49" i="22" s="1"/>
  <c r="BG47" i="22" a="1"/>
  <c r="BG47" i="22" s="1"/>
  <c r="BG42" i="22" a="1"/>
  <c r="BG42" i="22" s="1"/>
  <c r="BG20" i="22" a="1"/>
  <c r="BG20" i="22" s="1"/>
  <c r="BG30" i="22" a="1"/>
  <c r="BG30" i="22" s="1"/>
  <c r="BG28" i="22" a="1"/>
  <c r="BG28" i="22" s="1"/>
  <c r="BG25" i="22" a="1"/>
  <c r="BG25" i="22" s="1"/>
  <c r="BG22" i="22" a="1"/>
  <c r="BG22" i="22" s="1"/>
  <c r="BG38" i="22" a="1"/>
  <c r="BG38" i="22" s="1"/>
  <c r="BG32" i="22" a="1"/>
  <c r="BG32" i="22" s="1"/>
  <c r="BG29" i="22" a="1"/>
  <c r="BG29" i="22" s="1"/>
  <c r="BG21" i="22" a="1"/>
  <c r="BG21" i="22" s="1"/>
  <c r="BG36" i="22" a="1"/>
  <c r="BG36" i="22" s="1"/>
  <c r="BG31" i="22" a="1"/>
  <c r="BG31" i="22" s="1"/>
  <c r="BG23" i="22" a="1"/>
  <c r="BG23" i="22" s="1"/>
  <c r="BG26" i="22" a="1"/>
  <c r="BG26" i="22" s="1"/>
  <c r="K6" i="22" a="1"/>
  <c r="K6" i="22" s="1"/>
  <c r="AA6" i="22" a="1"/>
  <c r="AA6" i="22" s="1"/>
  <c r="I1" i="22"/>
  <c r="W1" i="22"/>
  <c r="AI1" i="22"/>
  <c r="AV1" i="22"/>
  <c r="BI1" i="22"/>
  <c r="H7" i="22" a="1"/>
  <c r="H7" i="22" s="1"/>
  <c r="X7" i="22" a="1"/>
  <c r="X7" i="22" s="1"/>
  <c r="AF7" i="22" a="1"/>
  <c r="AF7" i="22" s="1"/>
  <c r="AN7" i="22" a="1"/>
  <c r="AN7" i="22" s="1"/>
  <c r="BD7" i="22" a="1"/>
  <c r="BD7" i="22" s="1"/>
  <c r="B8" i="22" a="1"/>
  <c r="B8" i="22" s="1"/>
  <c r="BA8" i="22" a="1"/>
  <c r="BA8" i="22" s="1"/>
  <c r="S9" i="22" a="1"/>
  <c r="S9" i="22" s="1"/>
  <c r="BE9" i="22" a="1"/>
  <c r="BE9" i="22" s="1"/>
  <c r="BE10" i="22" a="1"/>
  <c r="BE10" i="22" s="1"/>
  <c r="X11" i="22" a="1"/>
  <c r="X11" i="22" s="1"/>
  <c r="AN11" i="22" a="1"/>
  <c r="AN11" i="22" s="1"/>
  <c r="BD11" i="22" a="1"/>
  <c r="BD11" i="22" s="1"/>
  <c r="X12" i="22" a="1"/>
  <c r="X12" i="22" s="1"/>
  <c r="AU12" i="22" a="1"/>
  <c r="AU12" i="22" s="1"/>
  <c r="BA12" i="22" a="1"/>
  <c r="BA12" i="22" s="1"/>
  <c r="E13" i="22" a="1"/>
  <c r="E13" i="22" s="1"/>
  <c r="AA13" i="22" a="1"/>
  <c r="AA13" i="22" s="1"/>
  <c r="AG13" i="22" a="1"/>
  <c r="AG13" i="22" s="1"/>
  <c r="K15" i="22" a="1"/>
  <c r="K15" i="22" s="1"/>
  <c r="AG15" i="22" a="1"/>
  <c r="AG15" i="22" s="1"/>
  <c r="AW15" i="22" a="1"/>
  <c r="AW15" i="22" s="1"/>
  <c r="E16" i="22" a="1"/>
  <c r="E16" i="22" s="1"/>
  <c r="U16" i="22" a="1"/>
  <c r="U16" i="22" s="1"/>
  <c r="AF16" i="22" a="1"/>
  <c r="AF16" i="22" s="1"/>
  <c r="AQ16" i="22" a="1"/>
  <c r="AQ16" i="22" s="1"/>
  <c r="AW16" i="22" a="1"/>
  <c r="AW16" i="22" s="1"/>
  <c r="K17" i="22" a="1"/>
  <c r="K17" i="22" s="1"/>
  <c r="AA17" i="22" a="1"/>
  <c r="AA17" i="22" s="1"/>
  <c r="AG17" i="22" a="1"/>
  <c r="AG17" i="22" s="1"/>
  <c r="AW17" i="22" a="1"/>
  <c r="AW17" i="22" s="1"/>
  <c r="X18" i="22" a="1"/>
  <c r="X18" i="22" s="1"/>
  <c r="AE18" i="22" a="1"/>
  <c r="AE18" i="22" s="1"/>
  <c r="AQ18" i="22" a="1"/>
  <c r="AQ18" i="22" s="1"/>
  <c r="AW18" i="22" a="1"/>
  <c r="AW18" i="22" s="1"/>
  <c r="B19" i="22" a="1"/>
  <c r="B19" i="22" s="1"/>
  <c r="AG19" i="22" a="1"/>
  <c r="AG19" i="22" s="1"/>
  <c r="AS19" i="22" a="1"/>
  <c r="AS19" i="22" s="1"/>
  <c r="U20" i="22" a="1"/>
  <c r="U20" i="22" s="1"/>
  <c r="AU20" i="22" a="1"/>
  <c r="AU20" i="22" s="1"/>
  <c r="B21" i="22" a="1"/>
  <c r="B21" i="22" s="1"/>
  <c r="AN21" i="22" a="1"/>
  <c r="AN21" i="22" s="1"/>
  <c r="A11" i="22"/>
  <c r="J1" i="22"/>
  <c r="R1" i="22"/>
  <c r="Z1" i="22"/>
  <c r="AH1" i="22"/>
  <c r="AP1" i="22"/>
  <c r="AX1" i="22"/>
  <c r="BF1" i="22"/>
  <c r="D1" i="22"/>
  <c r="L1" i="22"/>
  <c r="T1" i="22"/>
  <c r="AB1" i="22"/>
  <c r="AJ1" i="22"/>
  <c r="AR1" i="22"/>
  <c r="AZ1" i="22"/>
  <c r="BH1" i="22"/>
  <c r="F1" i="22"/>
  <c r="N1" i="22"/>
  <c r="V1" i="22"/>
  <c r="AD1" i="22"/>
  <c r="AL1" i="22"/>
  <c r="AT1" i="22"/>
  <c r="BB1" i="22"/>
  <c r="O61" i="22" l="1" a="1"/>
  <c r="O61" i="22" s="1"/>
  <c r="BP11" i="22"/>
  <c r="BP7" i="22"/>
  <c r="O20" i="22" a="1"/>
  <c r="O20" i="22" s="1"/>
  <c r="O67" i="22" a="1"/>
  <c r="O67" i="22" s="1"/>
  <c r="O63" i="22" a="1"/>
  <c r="O63" i="22" s="1"/>
  <c r="O84" i="22" a="1"/>
  <c r="O84" i="22" s="1"/>
  <c r="O86" i="22" a="1"/>
  <c r="O86" i="22" s="1"/>
  <c r="O17" i="22" a="1"/>
  <c r="O17" i="22" s="1"/>
  <c r="O81" i="22" a="1"/>
  <c r="O81" i="22" s="1"/>
  <c r="O29" i="22" a="1"/>
  <c r="O29" i="22" s="1"/>
  <c r="O94" i="22" a="1"/>
  <c r="O94" i="22" s="1"/>
  <c r="O14" i="22" a="1"/>
  <c r="O14" i="22" s="1"/>
  <c r="O49" i="22" a="1"/>
  <c r="O49" i="22" s="1"/>
  <c r="O55" i="22" a="1"/>
  <c r="O55" i="22" s="1"/>
  <c r="O21" i="22" a="1"/>
  <c r="O21" i="22" s="1"/>
  <c r="O56" i="22" a="1"/>
  <c r="O56" i="22" s="1"/>
  <c r="O52" i="22" a="1"/>
  <c r="O52" i="22" s="1"/>
  <c r="A55" i="63"/>
  <c r="A59" i="63" s="1"/>
  <c r="A63" i="63" s="1"/>
  <c r="A67" i="63" s="1"/>
  <c r="A71" i="63" s="1"/>
  <c r="A75" i="63" s="1"/>
  <c r="A79" i="63" s="1"/>
  <c r="A83" i="63" s="1"/>
  <c r="A87" i="63" s="1"/>
  <c r="A91" i="63" s="1"/>
  <c r="A95" i="63" s="1"/>
  <c r="A99" i="63" s="1"/>
  <c r="A103" i="63" s="1"/>
  <c r="A107" i="63" s="1"/>
  <c r="A111" i="63" s="1"/>
  <c r="A115" i="63" s="1"/>
  <c r="A119" i="63" s="1"/>
  <c r="A123" i="63" s="1"/>
  <c r="A127" i="63" s="1"/>
  <c r="A131" i="63" s="1"/>
  <c r="A135" i="63" s="1"/>
  <c r="A139" i="63" s="1"/>
  <c r="A143" i="63" s="1"/>
  <c r="A147" i="63" s="1"/>
  <c r="A151" i="63" s="1"/>
  <c r="A155" i="63" s="1"/>
  <c r="A159" i="63" s="1"/>
  <c r="A163" i="63" s="1"/>
  <c r="A167" i="63" s="1"/>
  <c r="A171" i="63" s="1"/>
  <c r="A175" i="63" s="1"/>
  <c r="A179" i="63" s="1"/>
  <c r="A183" i="63" s="1"/>
  <c r="A187" i="63" s="1"/>
  <c r="A191" i="63" s="1"/>
  <c r="A195" i="63" s="1"/>
  <c r="A199" i="63" s="1"/>
  <c r="A203" i="63" s="1"/>
  <c r="A207" i="63" s="1"/>
  <c r="A211" i="63" s="1"/>
  <c r="A215" i="63" s="1"/>
  <c r="A219" i="63" s="1"/>
  <c r="A223" i="63" s="1"/>
  <c r="A227" i="63" s="1"/>
  <c r="A231" i="63" s="1"/>
  <c r="A235" i="63" s="1"/>
  <c r="A239" i="63" s="1"/>
  <c r="A243" i="63" s="1"/>
  <c r="A247" i="63" s="1"/>
  <c r="A251" i="63" s="1"/>
  <c r="A255" i="63" s="1"/>
  <c r="A259" i="63" s="1"/>
  <c r="A263" i="63" s="1"/>
  <c r="A267" i="63" s="1"/>
  <c r="A271" i="63" s="1"/>
  <c r="BH20" i="6"/>
  <c r="H11" i="22" a="1"/>
  <c r="H11" i="22" s="1"/>
  <c r="BG27" i="22" a="1"/>
  <c r="BG27" i="22" s="1"/>
  <c r="BG50" i="22" a="1"/>
  <c r="BG50" i="22" s="1"/>
  <c r="BG65" i="22" a="1"/>
  <c r="BG65" i="22" s="1"/>
  <c r="BG84" i="22" a="1"/>
  <c r="BG84" i="22" s="1"/>
  <c r="AU24" i="22" a="1"/>
  <c r="AU24" i="22" s="1"/>
  <c r="AU37" i="22" a="1"/>
  <c r="AU37" i="22" s="1"/>
  <c r="AU55" i="22" a="1"/>
  <c r="AU55" i="22" s="1"/>
  <c r="AU76" i="22" a="1"/>
  <c r="AU76" i="22" s="1"/>
  <c r="AU94" i="22" a="1"/>
  <c r="AU94" i="22" s="1"/>
  <c r="U24" i="22" a="1"/>
  <c r="U24" i="22" s="1"/>
  <c r="U48" i="22" a="1"/>
  <c r="U48" i="22" s="1"/>
  <c r="U63" i="22" a="1"/>
  <c r="U63" i="22" s="1"/>
  <c r="U80" i="22" a="1"/>
  <c r="U80" i="22" s="1"/>
  <c r="H24" i="22" a="1"/>
  <c r="H24" i="22" s="1"/>
  <c r="H50" i="22" a="1"/>
  <c r="H50" i="22" s="1"/>
  <c r="H58" i="22" a="1"/>
  <c r="H58" i="22" s="1"/>
  <c r="H72" i="22" a="1"/>
  <c r="H72" i="22" s="1"/>
  <c r="H87" i="22" a="1"/>
  <c r="H87" i="22" s="1"/>
  <c r="BE35" i="22" a="1"/>
  <c r="BE35" i="22" s="1"/>
  <c r="BE51" i="22" a="1"/>
  <c r="BE51" i="22" s="1"/>
  <c r="BE60" i="22" a="1"/>
  <c r="BE60" i="22" s="1"/>
  <c r="BE84" i="22" a="1"/>
  <c r="BE84" i="22" s="1"/>
  <c r="BE89" i="22" a="1"/>
  <c r="BE89" i="22" s="1"/>
  <c r="AS32" i="22" a="1"/>
  <c r="AS32" i="22" s="1"/>
  <c r="AS53" i="22" a="1"/>
  <c r="AS53" i="22" s="1"/>
  <c r="AS70" i="22" a="1"/>
  <c r="AS70" i="22" s="1"/>
  <c r="AS80" i="22" a="1"/>
  <c r="AS80" i="22" s="1"/>
  <c r="S34" i="22" a="1"/>
  <c r="S34" i="22" s="1"/>
  <c r="S50" i="22" a="1"/>
  <c r="S50" i="22" s="1"/>
  <c r="S65" i="22" a="1"/>
  <c r="S65" i="22" s="1"/>
  <c r="S83" i="22" a="1"/>
  <c r="S83" i="22" s="1"/>
  <c r="X30" i="22" a="1"/>
  <c r="X30" i="22" s="1"/>
  <c r="X48" i="22" a="1"/>
  <c r="X48" i="22" s="1"/>
  <c r="X57" i="22" a="1"/>
  <c r="X57" i="22" s="1"/>
  <c r="X77" i="22" a="1"/>
  <c r="X77" i="22" s="1"/>
  <c r="X88" i="22" a="1"/>
  <c r="X88" i="22" s="1"/>
  <c r="AQ24" i="22" a="1"/>
  <c r="AQ24" i="22" s="1"/>
  <c r="AQ50" i="22" a="1"/>
  <c r="AQ50" i="22" s="1"/>
  <c r="AQ61" i="22" a="1"/>
  <c r="AQ61" i="22" s="1"/>
  <c r="AQ80" i="22" a="1"/>
  <c r="AQ80" i="22" s="1"/>
  <c r="Q34" i="22" a="1"/>
  <c r="Q34" i="22" s="1"/>
  <c r="Q44" i="22" a="1"/>
  <c r="Q44" i="22" s="1"/>
  <c r="Q55" i="22" a="1"/>
  <c r="Q55" i="22" s="1"/>
  <c r="Q69" i="22" a="1"/>
  <c r="Q69" i="22" s="1"/>
  <c r="Q94" i="22" a="1"/>
  <c r="Q94" i="22" s="1"/>
  <c r="X13" i="22" a="1"/>
  <c r="X13" i="22" s="1"/>
  <c r="H6" i="22" a="1"/>
  <c r="H6" i="22" s="1"/>
  <c r="O23" i="22" a="1"/>
  <c r="O23" i="22" s="1"/>
  <c r="O60" i="22" a="1"/>
  <c r="O60" i="22" s="1"/>
  <c r="BE18" i="22" a="1"/>
  <c r="BE18" i="22" s="1"/>
  <c r="Q17" i="22" a="1"/>
  <c r="Q17" i="22" s="1"/>
  <c r="BG24" i="22" a="1"/>
  <c r="BG24" i="22" s="1"/>
  <c r="BG46" i="22" a="1"/>
  <c r="BG46" i="22" s="1"/>
  <c r="BG60" i="22" a="1"/>
  <c r="BG60" i="22" s="1"/>
  <c r="BG78" i="22" a="1"/>
  <c r="BG78" i="22" s="1"/>
  <c r="AU21" i="22" a="1"/>
  <c r="AU21" i="22" s="1"/>
  <c r="AU50" i="22" a="1"/>
  <c r="AU50" i="22" s="1"/>
  <c r="AU52" i="22" a="1"/>
  <c r="AU52" i="22" s="1"/>
  <c r="AU73" i="22" a="1"/>
  <c r="AU73" i="22" s="1"/>
  <c r="AU89" i="22" a="1"/>
  <c r="AU89" i="22" s="1"/>
  <c r="U35" i="22" a="1"/>
  <c r="U35" i="22" s="1"/>
  <c r="U45" i="22" a="1"/>
  <c r="U45" i="22" s="1"/>
  <c r="U65" i="22" a="1"/>
  <c r="U65" i="22" s="1"/>
  <c r="U85" i="22" a="1"/>
  <c r="U85" i="22" s="1"/>
  <c r="H32" i="22" a="1"/>
  <c r="H32" i="22" s="1"/>
  <c r="H38" i="22" a="1"/>
  <c r="H38" i="22" s="1"/>
  <c r="H57" i="22" a="1"/>
  <c r="H57" i="22" s="1"/>
  <c r="H76" i="22" a="1"/>
  <c r="H76" i="22" s="1"/>
  <c r="H91" i="22" a="1"/>
  <c r="H91" i="22" s="1"/>
  <c r="BE26" i="22" a="1"/>
  <c r="BE26" i="22" s="1"/>
  <c r="BE47" i="22" a="1"/>
  <c r="BE47" i="22" s="1"/>
  <c r="BE61" i="22" a="1"/>
  <c r="BE61" i="22" s="1"/>
  <c r="BE83" i="22" a="1"/>
  <c r="BE83" i="22" s="1"/>
  <c r="AS22" i="22" a="1"/>
  <c r="AS22" i="22" s="1"/>
  <c r="AS39" i="22" a="1"/>
  <c r="AS39" i="22" s="1"/>
  <c r="AS59" i="22" a="1"/>
  <c r="AS59" i="22" s="1"/>
  <c r="E4" i="6" s="1"/>
  <c r="AS74" i="22" a="1"/>
  <c r="AS74" i="22" s="1"/>
  <c r="AS82" i="22" a="1"/>
  <c r="AS82" i="22" s="1"/>
  <c r="S30" i="22" a="1"/>
  <c r="S30" i="22" s="1"/>
  <c r="S46" i="22" a="1"/>
  <c r="S46" i="22" s="1"/>
  <c r="S64" i="22" a="1"/>
  <c r="S64" i="22" s="1"/>
  <c r="S82" i="22" a="1"/>
  <c r="S82" i="22" s="1"/>
  <c r="BG15" i="22" a="1"/>
  <c r="BG15" i="22" s="1"/>
  <c r="X22" i="22" a="1"/>
  <c r="X22" i="22" s="1"/>
  <c r="X59" i="22" a="1"/>
  <c r="X59" i="22" s="1"/>
  <c r="X68" i="22" a="1"/>
  <c r="X68" i="22" s="1"/>
  <c r="X75" i="22" a="1"/>
  <c r="X75" i="22" s="1"/>
  <c r="X92" i="22" a="1"/>
  <c r="X92" i="22" s="1"/>
  <c r="AQ31" i="22" a="1"/>
  <c r="AQ31" i="22" s="1"/>
  <c r="AQ39" i="22" a="1"/>
  <c r="AQ39" i="22" s="1"/>
  <c r="AQ65" i="22" a="1"/>
  <c r="AQ65" i="22" s="1"/>
  <c r="AQ86" i="22" a="1"/>
  <c r="AQ86" i="22" s="1"/>
  <c r="Q36" i="22" a="1"/>
  <c r="Q36" i="22" s="1"/>
  <c r="Q46" i="22" a="1"/>
  <c r="Q46" i="22" s="1"/>
  <c r="Q54" i="22" a="1"/>
  <c r="Q54" i="22" s="1"/>
  <c r="Q75" i="22" a="1"/>
  <c r="Q75" i="22" s="1"/>
  <c r="Q90" i="22" a="1"/>
  <c r="Q90" i="22" s="1"/>
  <c r="O25" i="22" a="1"/>
  <c r="O25" i="22" s="1"/>
  <c r="O65" i="22" a="1"/>
  <c r="O65" i="22" s="1"/>
  <c r="H18" i="22" a="1"/>
  <c r="H18" i="22" s="1"/>
  <c r="AS17" i="22" a="1"/>
  <c r="AS17" i="22" s="1"/>
  <c r="Q16" i="22" a="1"/>
  <c r="Q16" i="22" s="1"/>
  <c r="BE11" i="22" a="1"/>
  <c r="BE11" i="22" s="1"/>
  <c r="AQ21" i="22" a="1"/>
  <c r="AQ21" i="22" s="1"/>
  <c r="AQ41" i="22" a="1"/>
  <c r="AQ41" i="22" s="1"/>
  <c r="AQ62" i="22" a="1"/>
  <c r="AQ62" i="22" s="1"/>
  <c r="AQ79" i="22" a="1"/>
  <c r="AQ79" i="22" s="1"/>
  <c r="Q20" i="22" a="1"/>
  <c r="Q20" i="22" s="1"/>
  <c r="Q51" i="22" a="1"/>
  <c r="Q51" i="22" s="1"/>
  <c r="Q72" i="22" a="1"/>
  <c r="Q72" i="22" s="1"/>
  <c r="Q76" i="22" a="1"/>
  <c r="Q76" i="22" s="1"/>
  <c r="Q91" i="22" a="1"/>
  <c r="Q91" i="22" s="1"/>
  <c r="O34" i="22" a="1"/>
  <c r="O34" i="22" s="1"/>
  <c r="O69" i="22" a="1"/>
  <c r="O69" i="22" s="1"/>
  <c r="U11" i="22" a="1"/>
  <c r="U11" i="22" s="1"/>
  <c r="AQ8" i="22" a="1"/>
  <c r="AQ8" i="22" s="1"/>
  <c r="S11" i="22" a="1"/>
  <c r="S11" i="22" s="1"/>
  <c r="X63" i="22" a="1"/>
  <c r="X63" i="22" s="1"/>
  <c r="AQ26" i="22" a="1"/>
  <c r="AQ26" i="22" s="1"/>
  <c r="AQ71" i="22" a="1"/>
  <c r="AQ71" i="22" s="1"/>
  <c r="Q24" i="22" a="1"/>
  <c r="Q24" i="22" s="1"/>
  <c r="Q37" i="22" a="1"/>
  <c r="Q37" i="22" s="1"/>
  <c r="Q63" i="22" a="1"/>
  <c r="Q63" i="22" s="1"/>
  <c r="Q83" i="22" a="1"/>
  <c r="Q83" i="22" s="1"/>
  <c r="Q93" i="22" a="1"/>
  <c r="Q93" i="22" s="1"/>
  <c r="U18" i="22" a="1"/>
  <c r="U18" i="22" s="1"/>
  <c r="O35" i="22" a="1"/>
  <c r="O35" i="22" s="1"/>
  <c r="O70" i="22" a="1"/>
  <c r="O70" i="22" s="1"/>
  <c r="S17" i="22" a="1"/>
  <c r="S17" i="22" s="1"/>
  <c r="O11" i="22" a="1"/>
  <c r="O11" i="22" s="1"/>
  <c r="X8" i="22" a="1"/>
  <c r="X8" i="22" s="1"/>
  <c r="Q15" i="22" a="1"/>
  <c r="Q15" i="22" s="1"/>
  <c r="AU10" i="22" a="1"/>
  <c r="AU10" i="22" s="1"/>
  <c r="X45" i="22" a="1"/>
  <c r="X45" i="22" s="1"/>
  <c r="AQ46" i="22" a="1"/>
  <c r="AQ46" i="22" s="1"/>
  <c r="AU8" i="22" a="1"/>
  <c r="AU8" i="22" s="1"/>
  <c r="BG33" i="22" a="1"/>
  <c r="BG33" i="22" s="1"/>
  <c r="BG34" i="22" a="1"/>
  <c r="BG34" i="22" s="1"/>
  <c r="BG53" i="22" a="1"/>
  <c r="BG53" i="22" s="1"/>
  <c r="BG69" i="22" a="1"/>
  <c r="BG69" i="22" s="1"/>
  <c r="BG86" i="22" a="1"/>
  <c r="BG86" i="22" s="1"/>
  <c r="AU28" i="22" a="1"/>
  <c r="AU28" i="22" s="1"/>
  <c r="AU41" i="22" a="1"/>
  <c r="AU41" i="22" s="1"/>
  <c r="AU59" i="22" a="1"/>
  <c r="AU59" i="22" s="1"/>
  <c r="AU71" i="22" a="1"/>
  <c r="AU71" i="22" s="1"/>
  <c r="AU90" i="22" a="1"/>
  <c r="AU90" i="22" s="1"/>
  <c r="U30" i="22" a="1"/>
  <c r="U30" i="22" s="1"/>
  <c r="U44" i="22" a="1"/>
  <c r="U44" i="22" s="1"/>
  <c r="U55" i="22" a="1"/>
  <c r="U55" i="22" s="1"/>
  <c r="U75" i="22" a="1"/>
  <c r="U75" i="22" s="1"/>
  <c r="U90" i="22" a="1"/>
  <c r="U90" i="22" s="1"/>
  <c r="H26" i="22" a="1"/>
  <c r="H26" i="22" s="1"/>
  <c r="H42" i="22" a="1"/>
  <c r="H42" i="22" s="1"/>
  <c r="H62" i="22" a="1"/>
  <c r="H62" i="22" s="1"/>
  <c r="H80" i="22" a="1"/>
  <c r="H80" i="22" s="1"/>
  <c r="H94" i="22" a="1"/>
  <c r="H94" i="22" s="1"/>
  <c r="BE25" i="22" a="1"/>
  <c r="BE25" i="22" s="1"/>
  <c r="BE49" i="22" a="1"/>
  <c r="BE49" i="22" s="1"/>
  <c r="BE64" i="22" a="1"/>
  <c r="BE64" i="22" s="1"/>
  <c r="BE80" i="22" a="1"/>
  <c r="BE80" i="22" s="1"/>
  <c r="AS30" i="22" a="1"/>
  <c r="AS30" i="22" s="1"/>
  <c r="AS46" i="22" a="1"/>
  <c r="AS46" i="22" s="1"/>
  <c r="AS55" i="22" a="1"/>
  <c r="AS55" i="22" s="1"/>
  <c r="AS75" i="22" a="1"/>
  <c r="AS75" i="22" s="1"/>
  <c r="AS92" i="22" a="1"/>
  <c r="AS92" i="22" s="1"/>
  <c r="S26" i="22" a="1"/>
  <c r="S26" i="22" s="1"/>
  <c r="S36" i="22" a="1"/>
  <c r="S36" i="22" s="1"/>
  <c r="S44" i="22" a="1"/>
  <c r="S44" i="22" s="1"/>
  <c r="S74" i="22" a="1"/>
  <c r="S74" i="22" s="1"/>
  <c r="S79" i="22" a="1"/>
  <c r="S79" i="22" s="1"/>
  <c r="BG8" i="22" a="1"/>
  <c r="BG8" i="22" s="1"/>
  <c r="U15" i="22" a="1"/>
  <c r="U15" i="22" s="1"/>
  <c r="Q9" i="22" a="1"/>
  <c r="Q9" i="22" s="1"/>
  <c r="BZ9" i="22" s="1"/>
  <c r="X33" i="22" a="1"/>
  <c r="X33" i="22" s="1"/>
  <c r="X49" i="22" a="1"/>
  <c r="X49" i="22" s="1"/>
  <c r="X65" i="22" a="1"/>
  <c r="X65" i="22" s="1"/>
  <c r="X82" i="22" a="1"/>
  <c r="X82" i="22" s="1"/>
  <c r="BE19" i="22" a="1"/>
  <c r="BE19" i="22" s="1"/>
  <c r="S13" i="22" a="1"/>
  <c r="S13" i="22" s="1"/>
  <c r="AS7" i="22" a="1"/>
  <c r="AS7" i="22" s="1"/>
  <c r="AQ35" i="22" a="1"/>
  <c r="AQ35" i="22" s="1"/>
  <c r="AQ49" i="22" a="1"/>
  <c r="AQ49" i="22" s="1"/>
  <c r="AQ55" i="22" a="1"/>
  <c r="AQ55" i="22" s="1"/>
  <c r="AQ77" i="22" a="1"/>
  <c r="AQ77" i="22" s="1"/>
  <c r="AQ84" i="22" a="1"/>
  <c r="AQ84" i="22" s="1"/>
  <c r="Q21" i="22" a="1"/>
  <c r="Q21" i="22" s="1"/>
  <c r="Q47" i="22" a="1"/>
  <c r="Q47" i="22" s="1"/>
  <c r="Q65" i="22" a="1"/>
  <c r="Q65" i="22" s="1"/>
  <c r="Q82" i="22" a="1"/>
  <c r="Q82" i="22" s="1"/>
  <c r="BE17" i="22" a="1"/>
  <c r="BE17" i="22" s="1"/>
  <c r="U12" i="22" a="1"/>
  <c r="U12" i="22" s="1"/>
  <c r="O44" i="22" a="1"/>
  <c r="O44" i="22" s="1"/>
  <c r="O74" i="22" a="1"/>
  <c r="O74" i="22" s="1"/>
  <c r="Q8" i="22" a="1"/>
  <c r="Q8" i="22" s="1"/>
  <c r="X26" i="22" a="1"/>
  <c r="X26" i="22" s="1"/>
  <c r="X78" i="22" a="1"/>
  <c r="X78" i="22" s="1"/>
  <c r="AQ30" i="22" a="1"/>
  <c r="AQ30" i="22" s="1"/>
  <c r="AQ82" i="22" a="1"/>
  <c r="AQ82" i="22" s="1"/>
  <c r="AU14" i="22" a="1"/>
  <c r="AU14" i="22" s="1"/>
  <c r="U8" i="22" a="1"/>
  <c r="U8" i="22" s="1"/>
  <c r="BG35" i="22" a="1"/>
  <c r="BG35" i="22" s="1"/>
  <c r="BG41" i="22" a="1"/>
  <c r="BG41" i="22" s="1"/>
  <c r="BG56" i="22" a="1"/>
  <c r="BG56" i="22" s="1"/>
  <c r="BG76" i="22" a="1"/>
  <c r="BG76" i="22" s="1"/>
  <c r="BG80" i="22" a="1"/>
  <c r="BG80" i="22" s="1"/>
  <c r="AU30" i="22" a="1"/>
  <c r="AU30" i="22" s="1"/>
  <c r="AU43" i="22" a="1"/>
  <c r="AU43" i="22" s="1"/>
  <c r="AU66" i="22" a="1"/>
  <c r="AU66" i="22" s="1"/>
  <c r="AU75" i="22" a="1"/>
  <c r="AU75" i="22" s="1"/>
  <c r="AU88" i="22" a="1"/>
  <c r="AU88" i="22" s="1"/>
  <c r="U34" i="22" a="1"/>
  <c r="U34" i="22" s="1"/>
  <c r="U49" i="22" a="1"/>
  <c r="U49" i="22" s="1"/>
  <c r="U56" i="22" a="1"/>
  <c r="U56" i="22" s="1"/>
  <c r="U74" i="22" a="1"/>
  <c r="U74" i="22" s="1"/>
  <c r="U91" i="22" a="1"/>
  <c r="U91" i="22" s="1"/>
  <c r="H34" i="22" a="1"/>
  <c r="H34" i="22" s="1"/>
  <c r="H43" i="22" a="1"/>
  <c r="H43" i="22" s="1"/>
  <c r="H66" i="22" a="1"/>
  <c r="H66" i="22" s="1"/>
  <c r="H84" i="22" a="1"/>
  <c r="H84" i="22" s="1"/>
  <c r="BE29" i="22" a="1"/>
  <c r="BE29" i="22" s="1"/>
  <c r="BE31" i="22" a="1"/>
  <c r="BE31" i="22" s="1"/>
  <c r="BE44" i="22" a="1"/>
  <c r="BE44" i="22" s="1"/>
  <c r="BE62" i="22" a="1"/>
  <c r="BE62" i="22" s="1"/>
  <c r="AS31" i="22" a="1"/>
  <c r="AS31" i="22" s="1"/>
  <c r="AS49" i="22" a="1"/>
  <c r="AS49" i="22" s="1"/>
  <c r="AS56" i="22" a="1"/>
  <c r="AS56" i="22" s="1"/>
  <c r="AS68" i="22" a="1"/>
  <c r="AS68" i="22" s="1"/>
  <c r="AS90" i="22" a="1"/>
  <c r="AS90" i="22" s="1"/>
  <c r="S28" i="22" a="1"/>
  <c r="S28" i="22" s="1"/>
  <c r="S37" i="22" a="1"/>
  <c r="S37" i="22" s="1"/>
  <c r="S54" i="22" a="1"/>
  <c r="S54" i="22" s="1"/>
  <c r="S76" i="22" a="1"/>
  <c r="S76" i="22" s="1"/>
  <c r="S80" i="22" a="1"/>
  <c r="S80" i="22" s="1"/>
  <c r="AS14" i="22" a="1"/>
  <c r="AS14" i="22" s="1"/>
  <c r="X34" i="22" a="1"/>
  <c r="X34" i="22" s="1"/>
  <c r="X51" i="22" a="1"/>
  <c r="X51" i="22" s="1"/>
  <c r="X67" i="22" a="1"/>
  <c r="X67" i="22" s="1"/>
  <c r="X79" i="22" a="1"/>
  <c r="X79" i="22" s="1"/>
  <c r="H13" i="22" a="1"/>
  <c r="H13" i="22" s="1"/>
  <c r="AQ23" i="22" a="1"/>
  <c r="AQ23" i="22" s="1"/>
  <c r="AQ47" i="22" a="1"/>
  <c r="AQ47" i="22" s="1"/>
  <c r="AQ57" i="22" a="1"/>
  <c r="AQ57" i="22" s="1"/>
  <c r="AQ75" i="22" a="1"/>
  <c r="AQ75" i="22" s="1"/>
  <c r="AQ81" i="22" a="1"/>
  <c r="AQ81" i="22" s="1"/>
  <c r="Q30" i="22" a="1"/>
  <c r="Q30" i="22" s="1"/>
  <c r="Q49" i="22" a="1"/>
  <c r="Q49" i="22" s="1"/>
  <c r="Q64" i="22" a="1"/>
  <c r="Q64" i="22" s="1"/>
  <c r="Q86" i="22" a="1"/>
  <c r="Q86" i="22" s="1"/>
  <c r="H17" i="22" a="1"/>
  <c r="H17" i="22" s="1"/>
  <c r="BG11" i="22" a="1"/>
  <c r="BG11" i="22" s="1"/>
  <c r="S7" i="22" a="1"/>
  <c r="S7" i="22" s="1"/>
  <c r="O48" i="22" a="1"/>
  <c r="O48" i="22" s="1"/>
  <c r="O78" i="22" a="1"/>
  <c r="O78" i="22" s="1"/>
  <c r="AS16" i="22" a="1"/>
  <c r="AS16" i="22" s="1"/>
  <c r="BG10" i="22" a="1"/>
  <c r="BG10" i="22" s="1"/>
  <c r="AS15" i="22" a="1"/>
  <c r="AS15" i="22" s="1"/>
  <c r="BG14" i="22" a="1"/>
  <c r="BG14" i="22" s="1"/>
  <c r="BP9" i="22"/>
  <c r="S4" i="6"/>
  <c r="O32" i="22" a="1"/>
  <c r="O32" i="22" s="1"/>
  <c r="O45" i="22" a="1"/>
  <c r="O45" i="22" s="1"/>
  <c r="O64" i="22" a="1"/>
  <c r="O64" i="22" s="1"/>
  <c r="O73" i="22" a="1"/>
  <c r="O73" i="22" s="1"/>
  <c r="O92" i="22" a="1"/>
  <c r="O92" i="22" s="1"/>
  <c r="O39" i="22" a="1"/>
  <c r="O39" i="22" s="1"/>
  <c r="O82" i="22" a="1"/>
  <c r="O82" i="22" s="1"/>
  <c r="O19" i="22" a="1"/>
  <c r="O19" i="22" s="1"/>
  <c r="O36" i="22" a="1"/>
  <c r="O36" i="22" s="1"/>
  <c r="O40" i="22" a="1"/>
  <c r="O40" i="22" s="1"/>
  <c r="O62" i="22" a="1"/>
  <c r="O62" i="22" s="1"/>
  <c r="O79" i="22" a="1"/>
  <c r="O79" i="22" s="1"/>
  <c r="O9" i="22" a="1"/>
  <c r="O9" i="22" s="1"/>
  <c r="O6" i="22" a="1"/>
  <c r="O6" i="22" s="1"/>
  <c r="O31" i="22" a="1"/>
  <c r="O31" i="22" s="1"/>
  <c r="O68" i="22" a="1"/>
  <c r="O68" i="22" s="1"/>
  <c r="O22" i="22" a="1"/>
  <c r="O22" i="22" s="1"/>
  <c r="O43" i="22" a="1"/>
  <c r="O43" i="22" s="1"/>
  <c r="O66" i="22" a="1"/>
  <c r="O66" i="22" s="1"/>
  <c r="O80" i="22" a="1"/>
  <c r="O80" i="22" s="1"/>
  <c r="O24" i="22" a="1"/>
  <c r="O24" i="22" s="1"/>
  <c r="O50" i="22" a="1"/>
  <c r="O50" i="22" s="1"/>
  <c r="O57" i="22" a="1"/>
  <c r="O57" i="22" s="1"/>
  <c r="O71" i="22" a="1"/>
  <c r="O71" i="22" s="1"/>
  <c r="O89" i="22" a="1"/>
  <c r="O89" i="22" s="1"/>
  <c r="O33" i="22" a="1"/>
  <c r="O33" i="22" s="1"/>
  <c r="O51" i="22" a="1"/>
  <c r="O51" i="22" s="1"/>
  <c r="O54" i="22" a="1"/>
  <c r="O54" i="22" s="1"/>
  <c r="O75" i="22" a="1"/>
  <c r="O75" i="22" s="1"/>
  <c r="O90" i="22" a="1"/>
  <c r="O90" i="22" s="1"/>
  <c r="O28" i="22" a="1"/>
  <c r="O28" i="22" s="1"/>
  <c r="O42" i="22" a="1"/>
  <c r="O42" i="22" s="1"/>
  <c r="O59" i="22" a="1"/>
  <c r="O59" i="22" s="1"/>
  <c r="O72" i="22" a="1"/>
  <c r="O72" i="22" s="1"/>
  <c r="O93" i="22" a="1"/>
  <c r="O93" i="22" s="1"/>
  <c r="O8" i="22" a="1"/>
  <c r="O8" i="22" s="1"/>
  <c r="O15" i="22" a="1"/>
  <c r="O15" i="22" s="1"/>
  <c r="O30" i="22" a="1"/>
  <c r="O30" i="22" s="1"/>
  <c r="O46" i="22" a="1"/>
  <c r="O46" i="22" s="1"/>
  <c r="O58" i="22" a="1"/>
  <c r="O58" i="22" s="1"/>
  <c r="O76" i="22" a="1"/>
  <c r="O76" i="22" s="1"/>
  <c r="O91" i="22" a="1"/>
  <c r="O91" i="22" s="1"/>
  <c r="O10" i="22" a="1"/>
  <c r="O10" i="22" s="1"/>
  <c r="O12" i="22" a="1"/>
  <c r="O12" i="22" s="1"/>
  <c r="O26" i="22" a="1"/>
  <c r="O26" i="22" s="1"/>
  <c r="O47" i="22" a="1"/>
  <c r="O47" i="22" s="1"/>
  <c r="O53" i="22" a="1"/>
  <c r="O53" i="22" s="1"/>
  <c r="O77" i="22" a="1"/>
  <c r="O77" i="22" s="1"/>
  <c r="O88" i="22" a="1"/>
  <c r="O88" i="22" s="1"/>
  <c r="AK21" i="22" a="1"/>
  <c r="AK21" i="22" s="1"/>
  <c r="AK41" i="22" a="1"/>
  <c r="AK41" i="22" s="1"/>
  <c r="AK60" i="22" a="1"/>
  <c r="AK60" i="22" s="1"/>
  <c r="AK78" i="22" a="1"/>
  <c r="AK78" i="22" s="1"/>
  <c r="AK8" i="22" a="1"/>
  <c r="AK8" i="22" s="1"/>
  <c r="BZ8" i="22" s="1"/>
  <c r="AK27" i="22" a="1"/>
  <c r="AK27" i="22" s="1"/>
  <c r="AK44" i="22" a="1"/>
  <c r="AK44" i="22" s="1"/>
  <c r="AK61" i="22" a="1"/>
  <c r="AK61" i="22" s="1"/>
  <c r="AK79" i="22" a="1"/>
  <c r="AK79" i="22" s="1"/>
  <c r="AK31" i="22" a="1"/>
  <c r="AK31" i="22" s="1"/>
  <c r="AK45" i="22" a="1"/>
  <c r="AK45" i="22" s="1"/>
  <c r="AK64" i="22" a="1"/>
  <c r="AK64" i="22" s="1"/>
  <c r="AK82" i="22" a="1"/>
  <c r="AK82" i="22" s="1"/>
  <c r="BE14" i="22" a="1"/>
  <c r="BE14" i="22" s="1"/>
  <c r="BE6" i="22" a="1"/>
  <c r="BE6" i="22" s="1"/>
  <c r="M4" i="6"/>
  <c r="AK12" i="22" a="1"/>
  <c r="AK12" i="22" s="1"/>
  <c r="AK6" i="22" a="1"/>
  <c r="AK6" i="22" s="1"/>
  <c r="AK24" i="22" a="1"/>
  <c r="AK24" i="22" s="1"/>
  <c r="AK46" i="22" a="1"/>
  <c r="AK46" i="22" s="1"/>
  <c r="AK65" i="22" a="1"/>
  <c r="AK65" i="22" s="1"/>
  <c r="AK85" i="22" a="1"/>
  <c r="AK85" i="22" s="1"/>
  <c r="AS11" i="22" a="1"/>
  <c r="AS11" i="22" s="1"/>
  <c r="AS6" i="22" a="1"/>
  <c r="AS6" i="22" s="1"/>
  <c r="AK35" i="22" a="1"/>
  <c r="AK35" i="22" s="1"/>
  <c r="AK47" i="22" a="1"/>
  <c r="AK47" i="22" s="1"/>
  <c r="AK56" i="22" a="1"/>
  <c r="AK56" i="22" s="1"/>
  <c r="AK70" i="22" a="1"/>
  <c r="AK70" i="22" s="1"/>
  <c r="AK81" i="22" a="1"/>
  <c r="AK81" i="22" s="1"/>
  <c r="U13" i="22" a="1"/>
  <c r="U13" i="22" s="1"/>
  <c r="U6" i="22" a="1"/>
  <c r="U6" i="22" s="1"/>
  <c r="AK11" i="22" a="1"/>
  <c r="AK11" i="22" s="1"/>
  <c r="AK33" i="22" a="1"/>
  <c r="AK33" i="22" s="1"/>
  <c r="AK49" i="22" a="1"/>
  <c r="AK49" i="22" s="1"/>
  <c r="AK57" i="22" a="1"/>
  <c r="AK57" i="22" s="1"/>
  <c r="AK71" i="22" a="1"/>
  <c r="AK71" i="22" s="1"/>
  <c r="AK86" i="22" a="1"/>
  <c r="AK86" i="22" s="1"/>
  <c r="AK10" i="22" a="1"/>
  <c r="AK10" i="22" s="1"/>
  <c r="BZ10" i="22" s="1"/>
  <c r="AK26" i="22" a="1"/>
  <c r="AK26" i="22" s="1"/>
  <c r="AK43" i="22" a="1"/>
  <c r="AK43" i="22" s="1"/>
  <c r="AK55" i="22" a="1"/>
  <c r="AK55" i="22" s="1"/>
  <c r="AK72" i="22" a="1"/>
  <c r="AK72" i="22" s="1"/>
  <c r="AK90" i="22" a="1"/>
  <c r="AK90" i="22" s="1"/>
  <c r="AK13" i="22" a="1"/>
  <c r="AK13" i="22" s="1"/>
  <c r="AK32" i="22" a="1"/>
  <c r="AK32" i="22" s="1"/>
  <c r="AK38" i="22" a="1"/>
  <c r="AK38" i="22" s="1"/>
  <c r="AK58" i="22" a="1"/>
  <c r="AK58" i="22" s="1"/>
  <c r="AK76" i="22" a="1"/>
  <c r="AK76" i="22" s="1"/>
  <c r="AK87" i="22" a="1"/>
  <c r="AK87" i="22" s="1"/>
  <c r="AK36" i="22" a="1"/>
  <c r="AK36" i="22" s="1"/>
  <c r="AK39" i="22" a="1"/>
  <c r="AK39" i="22" s="1"/>
  <c r="AK53" i="22" a="1"/>
  <c r="AK53" i="22" s="1"/>
  <c r="AK68" i="22" a="1"/>
  <c r="AK68" i="22" s="1"/>
  <c r="AK88" i="22" a="1"/>
  <c r="AK88" i="22" s="1"/>
  <c r="AK7" i="22" a="1"/>
  <c r="AK7" i="22" s="1"/>
  <c r="BZ7" i="22" s="1"/>
  <c r="AK20" i="22" a="1"/>
  <c r="AK20" i="22" s="1"/>
  <c r="AK40" i="22" a="1"/>
  <c r="AK40" i="22" s="1"/>
  <c r="AK54" i="22" a="1"/>
  <c r="AK54" i="22" s="1"/>
  <c r="AK73" i="22" a="1"/>
  <c r="AK73" i="22" s="1"/>
  <c r="AK91" i="22" a="1"/>
  <c r="AK91" i="22" s="1"/>
  <c r="E20" i="22" a="1"/>
  <c r="E20" i="22" s="1"/>
  <c r="E6" i="22" a="1"/>
  <c r="E6" i="22" s="1"/>
  <c r="O87" i="22" a="1"/>
  <c r="O87" i="22" s="1"/>
  <c r="AK29" i="22" a="1"/>
  <c r="AK29" i="22" s="1"/>
  <c r="AK48" i="22" a="1"/>
  <c r="AK48" i="22" s="1"/>
  <c r="AK66" i="22" a="1"/>
  <c r="AK66" i="22" s="1"/>
  <c r="AK80" i="22" a="1"/>
  <c r="AK80" i="22" s="1"/>
  <c r="AK94" i="22" a="1"/>
  <c r="AK94" i="22" s="1"/>
  <c r="AG8" i="22" a="1"/>
  <c r="AG8" i="22" s="1"/>
  <c r="AG6" i="22" a="1"/>
  <c r="AG6" i="22" s="1"/>
  <c r="AK22" i="22" a="1"/>
  <c r="AK22" i="22" s="1"/>
  <c r="AK50" i="22" a="1"/>
  <c r="AK50" i="22" s="1"/>
  <c r="AK67" i="22" a="1"/>
  <c r="AK67" i="22" s="1"/>
  <c r="AK83" i="22" a="1"/>
  <c r="AK83" i="22" s="1"/>
  <c r="AK92" i="22" a="1"/>
  <c r="AK92" i="22" s="1"/>
  <c r="G19" i="22" a="1"/>
  <c r="G19" i="22" s="1"/>
  <c r="G6" i="22" a="1"/>
  <c r="G6" i="22" s="1"/>
  <c r="AK14" i="22" a="1"/>
  <c r="AK14" i="22" s="1"/>
  <c r="AK25" i="22" a="1"/>
  <c r="AK25" i="22" s="1"/>
  <c r="AK52" i="22" a="1"/>
  <c r="AK52" i="22" s="1"/>
  <c r="AK69" i="22" a="1"/>
  <c r="AK69" i="22" s="1"/>
  <c r="AK77" i="22" a="1"/>
  <c r="AK77" i="22" s="1"/>
  <c r="BA11" i="22" a="1"/>
  <c r="BA11" i="22" s="1"/>
  <c r="BA6" i="22" a="1"/>
  <c r="BA6" i="22" s="1"/>
  <c r="W94" i="22" a="1"/>
  <c r="W94" i="22" s="1"/>
  <c r="W92" i="22" a="1"/>
  <c r="W92" i="22" s="1"/>
  <c r="W89" i="22" a="1"/>
  <c r="W89" i="22" s="1"/>
  <c r="W88" i="22" a="1"/>
  <c r="W88" i="22" s="1"/>
  <c r="W93" i="22" a="1"/>
  <c r="W93" i="22" s="1"/>
  <c r="W91" i="22" a="1"/>
  <c r="W91" i="22" s="1"/>
  <c r="W90" i="22" a="1"/>
  <c r="W90" i="22" s="1"/>
  <c r="W87" i="22" a="1"/>
  <c r="W87" i="22" s="1"/>
  <c r="W83" i="22" a="1"/>
  <c r="W83" i="22" s="1"/>
  <c r="W86" i="22" a="1"/>
  <c r="W86" i="22" s="1"/>
  <c r="W85" i="22" a="1"/>
  <c r="W85" i="22" s="1"/>
  <c r="W81" i="22" a="1"/>
  <c r="W81" i="22" s="1"/>
  <c r="W80" i="22" a="1"/>
  <c r="W80" i="22" s="1"/>
  <c r="W79" i="22" a="1"/>
  <c r="W79" i="22" s="1"/>
  <c r="W84" i="22" a="1"/>
  <c r="W84" i="22" s="1"/>
  <c r="W82" i="22" a="1"/>
  <c r="W82" i="22" s="1"/>
  <c r="W78" i="22" a="1"/>
  <c r="W78" i="22" s="1"/>
  <c r="W76" i="22" a="1"/>
  <c r="W76" i="22" s="1"/>
  <c r="W74" i="22" a="1"/>
  <c r="W74" i="22" s="1"/>
  <c r="W75" i="22" a="1"/>
  <c r="W75" i="22" s="1"/>
  <c r="W71" i="22" a="1"/>
  <c r="W71" i="22" s="1"/>
  <c r="W77" i="22" a="1"/>
  <c r="W77" i="22" s="1"/>
  <c r="W69" i="22" a="1"/>
  <c r="W69" i="22" s="1"/>
  <c r="W73" i="22" a="1"/>
  <c r="W73" i="22" s="1"/>
  <c r="W70" i="22" a="1"/>
  <c r="W70" i="22" s="1"/>
  <c r="W62" i="22" a="1"/>
  <c r="W62" i="22" s="1"/>
  <c r="W64" i="22" a="1"/>
  <c r="W64" i="22" s="1"/>
  <c r="W61" i="22" a="1"/>
  <c r="W61" i="22" s="1"/>
  <c r="W67" i="22" a="1"/>
  <c r="W67" i="22" s="1"/>
  <c r="W65" i="22" a="1"/>
  <c r="W65" i="22" s="1"/>
  <c r="W72" i="22" a="1"/>
  <c r="W72" i="22" s="1"/>
  <c r="W63" i="22" a="1"/>
  <c r="W63" i="22" s="1"/>
  <c r="W60" i="22" a="1"/>
  <c r="W60" i="22" s="1"/>
  <c r="W68" i="22" a="1"/>
  <c r="W68" i="22" s="1"/>
  <c r="W66" i="22" a="1"/>
  <c r="W66" i="22" s="1"/>
  <c r="W59" i="22" a="1"/>
  <c r="W59" i="22" s="1"/>
  <c r="W57" i="22" a="1"/>
  <c r="W57" i="22" s="1"/>
  <c r="W56" i="22" a="1"/>
  <c r="W56" i="22" s="1"/>
  <c r="W55" i="22" a="1"/>
  <c r="W55" i="22" s="1"/>
  <c r="W54" i="22" a="1"/>
  <c r="W54" i="22" s="1"/>
  <c r="W58" i="22" a="1"/>
  <c r="W58" i="22" s="1"/>
  <c r="W52" i="22" a="1"/>
  <c r="W52" i="22" s="1"/>
  <c r="W41" i="22" a="1"/>
  <c r="W41" i="22" s="1"/>
  <c r="W44" i="22" a="1"/>
  <c r="W44" i="22" s="1"/>
  <c r="W43" i="22" a="1"/>
  <c r="W43" i="22" s="1"/>
  <c r="W40" i="22" a="1"/>
  <c r="W40" i="22" s="1"/>
  <c r="W47" i="22" a="1"/>
  <c r="W47" i="22" s="1"/>
  <c r="W46" i="22" a="1"/>
  <c r="W46" i="22" s="1"/>
  <c r="W53" i="22" a="1"/>
  <c r="W53" i="22" s="1"/>
  <c r="W51" i="22" a="1"/>
  <c r="W51" i="22" s="1"/>
  <c r="W49" i="22" a="1"/>
  <c r="W49" i="22" s="1"/>
  <c r="W45" i="22" a="1"/>
  <c r="W45" i="22" s="1"/>
  <c r="W42" i="22" a="1"/>
  <c r="W42" i="22" s="1"/>
  <c r="W50" i="22" a="1"/>
  <c r="W50" i="22" s="1"/>
  <c r="W48" i="22" a="1"/>
  <c r="W48" i="22" s="1"/>
  <c r="W39" i="22" a="1"/>
  <c r="W39" i="22" s="1"/>
  <c r="W32" i="22" a="1"/>
  <c r="W32" i="22" s="1"/>
  <c r="W31" i="22" a="1"/>
  <c r="W31" i="22" s="1"/>
  <c r="W29" i="22" a="1"/>
  <c r="W29" i="22" s="1"/>
  <c r="W28" i="22" a="1"/>
  <c r="W28" i="22" s="1"/>
  <c r="W23" i="22" a="1"/>
  <c r="W23" i="22" s="1"/>
  <c r="W37" i="22" a="1"/>
  <c r="W37" i="22" s="1"/>
  <c r="W34" i="22" a="1"/>
  <c r="W34" i="22" s="1"/>
  <c r="W33" i="22" a="1"/>
  <c r="W33" i="22" s="1"/>
  <c r="W26" i="22" a="1"/>
  <c r="W26" i="22" s="1"/>
  <c r="W21" i="22" a="1"/>
  <c r="W21" i="22" s="1"/>
  <c r="W35" i="22" a="1"/>
  <c r="W35" i="22" s="1"/>
  <c r="W22" i="22" a="1"/>
  <c r="W22" i="22" s="1"/>
  <c r="W20" i="22" a="1"/>
  <c r="W20" i="22" s="1"/>
  <c r="W30" i="22" a="1"/>
  <c r="W30" i="22" s="1"/>
  <c r="W36" i="22" a="1"/>
  <c r="W36" i="22" s="1"/>
  <c r="W25" i="22" a="1"/>
  <c r="W25" i="22" s="1"/>
  <c r="W24" i="22" a="1"/>
  <c r="W24" i="22" s="1"/>
  <c r="W38" i="22" a="1"/>
  <c r="W38" i="22" s="1"/>
  <c r="W27" i="22" a="1"/>
  <c r="W27" i="22" s="1"/>
  <c r="W14" i="22" a="1"/>
  <c r="W14" i="22" s="1"/>
  <c r="W18" i="22" a="1"/>
  <c r="W18" i="22" s="1"/>
  <c r="W11" i="22" a="1"/>
  <c r="W11" i="22" s="1"/>
  <c r="W7" i="22" a="1"/>
  <c r="W7" i="22" s="1"/>
  <c r="W12" i="22" a="1"/>
  <c r="W12" i="22" s="1"/>
  <c r="W10" i="22" a="1"/>
  <c r="W10" i="22" s="1"/>
  <c r="W9" i="22" a="1"/>
  <c r="W9" i="22" s="1"/>
  <c r="W19" i="22" a="1"/>
  <c r="W19" i="22" s="1"/>
  <c r="W16" i="22" a="1"/>
  <c r="W16" i="22" s="1"/>
  <c r="W6" i="22" a="1"/>
  <c r="W6" i="22" s="1"/>
  <c r="W17" i="22" a="1"/>
  <c r="W17" i="22" s="1"/>
  <c r="W13" i="22" a="1"/>
  <c r="W13" i="22" s="1"/>
  <c r="W8" i="22" a="1"/>
  <c r="W8" i="22" s="1"/>
  <c r="W15" i="22" a="1"/>
  <c r="W15" i="22" s="1"/>
  <c r="AL94" i="22" a="1"/>
  <c r="AL94" i="22" s="1"/>
  <c r="AL89" i="22" a="1"/>
  <c r="AL89" i="22" s="1"/>
  <c r="AL91" i="22" a="1"/>
  <c r="AL91" i="22" s="1"/>
  <c r="AL88" i="22" a="1"/>
  <c r="AL88" i="22" s="1"/>
  <c r="AL87" i="22" a="1"/>
  <c r="AL87" i="22" s="1"/>
  <c r="AL93" i="22" a="1"/>
  <c r="AL93" i="22" s="1"/>
  <c r="AL86" i="22" a="1"/>
  <c r="AL86" i="22" s="1"/>
  <c r="AL90" i="22" a="1"/>
  <c r="AL90" i="22" s="1"/>
  <c r="AL92" i="22" a="1"/>
  <c r="AL92" i="22" s="1"/>
  <c r="AL84" i="22" a="1"/>
  <c r="AL84" i="22" s="1"/>
  <c r="AL79" i="22" a="1"/>
  <c r="AL79" i="22" s="1"/>
  <c r="AL85" i="22" a="1"/>
  <c r="AL85" i="22" s="1"/>
  <c r="AL82" i="22" a="1"/>
  <c r="AL82" i="22" s="1"/>
  <c r="AL78" i="22" a="1"/>
  <c r="AL78" i="22" s="1"/>
  <c r="AL83" i="22" a="1"/>
  <c r="AL83" i="22" s="1"/>
  <c r="AL80" i="22" a="1"/>
  <c r="AL80" i="22" s="1"/>
  <c r="AL81" i="22" a="1"/>
  <c r="AL81" i="22" s="1"/>
  <c r="AL74" i="22" a="1"/>
  <c r="AL74" i="22" s="1"/>
  <c r="AL76" i="22" a="1"/>
  <c r="AL76" i="22" s="1"/>
  <c r="AL73" i="22" a="1"/>
  <c r="AL73" i="22" s="1"/>
  <c r="AL68" i="22" a="1"/>
  <c r="AL68" i="22" s="1"/>
  <c r="AL77" i="22" a="1"/>
  <c r="AL77" i="22" s="1"/>
  <c r="AL75" i="22" a="1"/>
  <c r="AL75" i="22" s="1"/>
  <c r="AL72" i="22" a="1"/>
  <c r="AL72" i="22" s="1"/>
  <c r="AL71" i="22" a="1"/>
  <c r="AL71" i="22" s="1"/>
  <c r="AL70" i="22" a="1"/>
  <c r="AL70" i="22" s="1"/>
  <c r="AL69" i="22" a="1"/>
  <c r="AL69" i="22" s="1"/>
  <c r="AL65" i="22" a="1"/>
  <c r="AL65" i="22" s="1"/>
  <c r="AL64" i="22" a="1"/>
  <c r="AL64" i="22" s="1"/>
  <c r="AL61" i="22" a="1"/>
  <c r="AL61" i="22" s="1"/>
  <c r="AL60" i="22" a="1"/>
  <c r="AL60" i="22" s="1"/>
  <c r="AL67" i="22" a="1"/>
  <c r="AL67" i="22" s="1"/>
  <c r="AL66" i="22" a="1"/>
  <c r="AL66" i="22" s="1"/>
  <c r="AL63" i="22" a="1"/>
  <c r="AL63" i="22" s="1"/>
  <c r="AL62" i="22" a="1"/>
  <c r="AL62" i="22" s="1"/>
  <c r="AL58" i="22" a="1"/>
  <c r="AL58" i="22" s="1"/>
  <c r="AL55" i="22" a="1"/>
  <c r="AL55" i="22" s="1"/>
  <c r="AL57" i="22" a="1"/>
  <c r="AL57" i="22" s="1"/>
  <c r="AL56" i="22" a="1"/>
  <c r="AL56" i="22" s="1"/>
  <c r="AL59" i="22" a="1"/>
  <c r="AL59" i="22" s="1"/>
  <c r="AL54" i="22" a="1"/>
  <c r="AL54" i="22" s="1"/>
  <c r="AL53" i="22" a="1"/>
  <c r="AL53" i="22" s="1"/>
  <c r="AL52" i="22" a="1"/>
  <c r="AL52" i="22" s="1"/>
  <c r="AL50" i="22" a="1"/>
  <c r="AL50" i="22" s="1"/>
  <c r="AL48" i="22" a="1"/>
  <c r="AL48" i="22" s="1"/>
  <c r="AL42" i="22" a="1"/>
  <c r="AL42" i="22" s="1"/>
  <c r="AL39" i="22" a="1"/>
  <c r="AL39" i="22" s="1"/>
  <c r="AL38" i="22" a="1"/>
  <c r="AL38" i="22" s="1"/>
  <c r="AL51" i="22" a="1"/>
  <c r="AL51" i="22" s="1"/>
  <c r="AL43" i="22" a="1"/>
  <c r="AL43" i="22" s="1"/>
  <c r="AL40" i="22" a="1"/>
  <c r="AL40" i="22" s="1"/>
  <c r="AL49" i="22" a="1"/>
  <c r="AL49" i="22" s="1"/>
  <c r="AL47" i="22" a="1"/>
  <c r="AL47" i="22" s="1"/>
  <c r="AL46" i="22" a="1"/>
  <c r="AL46" i="22" s="1"/>
  <c r="AL45" i="22" a="1"/>
  <c r="AL45" i="22" s="1"/>
  <c r="AL44" i="22" a="1"/>
  <c r="AL44" i="22" s="1"/>
  <c r="AL41" i="22" a="1"/>
  <c r="AL41" i="22" s="1"/>
  <c r="AL37" i="22" a="1"/>
  <c r="AL37" i="22" s="1"/>
  <c r="AL27" i="22" a="1"/>
  <c r="AL27" i="22" s="1"/>
  <c r="AL21" i="22" a="1"/>
  <c r="AL21" i="22" s="1"/>
  <c r="AL25" i="22" a="1"/>
  <c r="AL25" i="22" s="1"/>
  <c r="AL22" i="22" a="1"/>
  <c r="AL22" i="22" s="1"/>
  <c r="AL36" i="22" a="1"/>
  <c r="AL36" i="22" s="1"/>
  <c r="AL29" i="22" a="1"/>
  <c r="AL29" i="22" s="1"/>
  <c r="AL28" i="22" a="1"/>
  <c r="AL28" i="22" s="1"/>
  <c r="AL32" i="22" a="1"/>
  <c r="AL32" i="22" s="1"/>
  <c r="AL23" i="22" a="1"/>
  <c r="AL23" i="22" s="1"/>
  <c r="AL26" i="22" a="1"/>
  <c r="AL26" i="22" s="1"/>
  <c r="AL33" i="22" a="1"/>
  <c r="AL33" i="22" s="1"/>
  <c r="AL35" i="22" a="1"/>
  <c r="AL35" i="22" s="1"/>
  <c r="AL30" i="22" a="1"/>
  <c r="AL30" i="22" s="1"/>
  <c r="AL34" i="22" a="1"/>
  <c r="AL34" i="22" s="1"/>
  <c r="AL31" i="22" a="1"/>
  <c r="AL31" i="22" s="1"/>
  <c r="AL24" i="22" a="1"/>
  <c r="AL24" i="22" s="1"/>
  <c r="AL17" i="22" a="1"/>
  <c r="AL17" i="22" s="1"/>
  <c r="AL16" i="22" a="1"/>
  <c r="AL16" i="22" s="1"/>
  <c r="AL15" i="22" a="1"/>
  <c r="AL15" i="22" s="1"/>
  <c r="AL9" i="22" a="1"/>
  <c r="AL9" i="22" s="1"/>
  <c r="AL19" i="22" a="1"/>
  <c r="AL19" i="22" s="1"/>
  <c r="AL13" i="22" a="1"/>
  <c r="AL13" i="22" s="1"/>
  <c r="AL7" i="22" a="1"/>
  <c r="AL7" i="22" s="1"/>
  <c r="AL11" i="22" a="1"/>
  <c r="AL11" i="22" s="1"/>
  <c r="AL8" i="22" a="1"/>
  <c r="AL8" i="22" s="1"/>
  <c r="AL14" i="22" a="1"/>
  <c r="AL14" i="22" s="1"/>
  <c r="AL12" i="22" a="1"/>
  <c r="AL12" i="22" s="1"/>
  <c r="AL10" i="22" a="1"/>
  <c r="AL10" i="22" s="1"/>
  <c r="AL20" i="22" a="1"/>
  <c r="AL20" i="22" s="1"/>
  <c r="AL18" i="22" a="1"/>
  <c r="AL18" i="22" s="1"/>
  <c r="AL6" i="22" a="1"/>
  <c r="AL6" i="22" s="1"/>
  <c r="AJ92" i="22" a="1"/>
  <c r="AJ92" i="22" s="1"/>
  <c r="AJ94" i="22" a="1"/>
  <c r="AJ94" i="22" s="1"/>
  <c r="AJ89" i="22" a="1"/>
  <c r="AJ89" i="22" s="1"/>
  <c r="AJ91" i="22" a="1"/>
  <c r="AJ91" i="22" s="1"/>
  <c r="AJ88" i="22" a="1"/>
  <c r="AJ88" i="22" s="1"/>
  <c r="AJ87" i="22" a="1"/>
  <c r="AJ87" i="22" s="1"/>
  <c r="AJ93" i="22" a="1"/>
  <c r="AJ93" i="22" s="1"/>
  <c r="AJ86" i="22" a="1"/>
  <c r="AJ86" i="22" s="1"/>
  <c r="AJ90" i="22" a="1"/>
  <c r="AJ90" i="22" s="1"/>
  <c r="AJ80" i="22" a="1"/>
  <c r="AJ80" i="22" s="1"/>
  <c r="AJ81" i="22" a="1"/>
  <c r="AJ81" i="22" s="1"/>
  <c r="AJ84" i="22" a="1"/>
  <c r="AJ84" i="22" s="1"/>
  <c r="AJ85" i="22" a="1"/>
  <c r="AJ85" i="22" s="1"/>
  <c r="AJ79" i="22" a="1"/>
  <c r="AJ79" i="22" s="1"/>
  <c r="AJ78" i="22" a="1"/>
  <c r="AJ78" i="22" s="1"/>
  <c r="AJ82" i="22" a="1"/>
  <c r="AJ82" i="22" s="1"/>
  <c r="AJ83" i="22" a="1"/>
  <c r="AJ83" i="22" s="1"/>
  <c r="AJ69" i="22" a="1"/>
  <c r="AJ69" i="22" s="1"/>
  <c r="AJ74" i="22" a="1"/>
  <c r="AJ74" i="22" s="1"/>
  <c r="AJ73" i="22" a="1"/>
  <c r="AJ73" i="22" s="1"/>
  <c r="AJ68" i="22" a="1"/>
  <c r="AJ68" i="22" s="1"/>
  <c r="AJ76" i="22" a="1"/>
  <c r="AJ76" i="22" s="1"/>
  <c r="AJ77" i="22" a="1"/>
  <c r="AJ77" i="22" s="1"/>
  <c r="AJ75" i="22" a="1"/>
  <c r="AJ75" i="22" s="1"/>
  <c r="AJ72" i="22" a="1"/>
  <c r="AJ72" i="22" s="1"/>
  <c r="AJ62" i="22" a="1"/>
  <c r="AJ62" i="22" s="1"/>
  <c r="AJ65" i="22" a="1"/>
  <c r="AJ65" i="22" s="1"/>
  <c r="AJ64" i="22" a="1"/>
  <c r="AJ64" i="22" s="1"/>
  <c r="AJ61" i="22" a="1"/>
  <c r="AJ61" i="22" s="1"/>
  <c r="AJ71" i="22" a="1"/>
  <c r="AJ71" i="22" s="1"/>
  <c r="AJ70" i="22" a="1"/>
  <c r="AJ70" i="22" s="1"/>
  <c r="AJ60" i="22" a="1"/>
  <c r="AJ60" i="22" s="1"/>
  <c r="AJ67" i="22" a="1"/>
  <c r="AJ67" i="22" s="1"/>
  <c r="AJ66" i="22" a="1"/>
  <c r="AJ66" i="22" s="1"/>
  <c r="AJ63" i="22" a="1"/>
  <c r="AJ63" i="22" s="1"/>
  <c r="AJ52" i="22" a="1"/>
  <c r="AJ52" i="22" s="1"/>
  <c r="AJ54" i="22" a="1"/>
  <c r="AJ54" i="22" s="1"/>
  <c r="AJ53" i="22" a="1"/>
  <c r="AJ53" i="22" s="1"/>
  <c r="AJ58" i="22" a="1"/>
  <c r="AJ58" i="22" s="1"/>
  <c r="AJ51" i="22" a="1"/>
  <c r="AJ51" i="22" s="1"/>
  <c r="AJ56" i="22" a="1"/>
  <c r="AJ56" i="22" s="1"/>
  <c r="AJ55" i="22" a="1"/>
  <c r="AJ55" i="22" s="1"/>
  <c r="AJ57" i="22" a="1"/>
  <c r="AJ57" i="22" s="1"/>
  <c r="AJ41" i="22" a="1"/>
  <c r="AJ41" i="22" s="1"/>
  <c r="AJ50" i="22" a="1"/>
  <c r="AJ50" i="22" s="1"/>
  <c r="AJ48" i="22" a="1"/>
  <c r="AJ48" i="22" s="1"/>
  <c r="AJ46" i="22" a="1"/>
  <c r="AJ46" i="22" s="1"/>
  <c r="AJ45" i="22" a="1"/>
  <c r="AJ45" i="22" s="1"/>
  <c r="AJ44" i="22" a="1"/>
  <c r="AJ44" i="22" s="1"/>
  <c r="AJ59" i="22" a="1"/>
  <c r="AJ59" i="22" s="1"/>
  <c r="AJ42" i="22" a="1"/>
  <c r="AJ42" i="22" s="1"/>
  <c r="AJ39" i="22" a="1"/>
  <c r="AJ39" i="22" s="1"/>
  <c r="AJ40" i="22" a="1"/>
  <c r="AJ40" i="22" s="1"/>
  <c r="AJ49" i="22" a="1"/>
  <c r="AJ49" i="22" s="1"/>
  <c r="AJ43" i="22" a="1"/>
  <c r="AJ43" i="22" s="1"/>
  <c r="AJ47" i="22" a="1"/>
  <c r="AJ47" i="22" s="1"/>
  <c r="AJ33" i="22" a="1"/>
  <c r="AJ33" i="22" s="1"/>
  <c r="AJ30" i="22" a="1"/>
  <c r="AJ30" i="22" s="1"/>
  <c r="AJ37" i="22" a="1"/>
  <c r="AJ37" i="22" s="1"/>
  <c r="AJ35" i="22" a="1"/>
  <c r="AJ35" i="22" s="1"/>
  <c r="AJ34" i="22" a="1"/>
  <c r="AJ34" i="22" s="1"/>
  <c r="AJ24" i="22" a="1"/>
  <c r="AJ24" i="22" s="1"/>
  <c r="AJ31" i="22" a="1"/>
  <c r="AJ31" i="22" s="1"/>
  <c r="AJ27" i="22" a="1"/>
  <c r="AJ27" i="22" s="1"/>
  <c r="AJ21" i="22" a="1"/>
  <c r="AJ21" i="22" s="1"/>
  <c r="AJ25" i="22" a="1"/>
  <c r="AJ25" i="22" s="1"/>
  <c r="AJ29" i="22" a="1"/>
  <c r="AJ29" i="22" s="1"/>
  <c r="AJ22" i="22" a="1"/>
  <c r="AJ22" i="22" s="1"/>
  <c r="AJ38" i="22" a="1"/>
  <c r="AJ38" i="22" s="1"/>
  <c r="AJ32" i="22" a="1"/>
  <c r="AJ32" i="22" s="1"/>
  <c r="AJ28" i="22" a="1"/>
  <c r="AJ28" i="22" s="1"/>
  <c r="AJ23" i="22" a="1"/>
  <c r="AJ23" i="22" s="1"/>
  <c r="AJ36" i="22" a="1"/>
  <c r="AJ36" i="22" s="1"/>
  <c r="AJ26" i="22" a="1"/>
  <c r="AJ26" i="22" s="1"/>
  <c r="AJ6" i="22" a="1"/>
  <c r="AJ6" i="22" s="1"/>
  <c r="AJ18" i="22" a="1"/>
  <c r="AJ18" i="22" s="1"/>
  <c r="AJ9" i="22" a="1"/>
  <c r="AJ9" i="22" s="1"/>
  <c r="AJ19" i="22" a="1"/>
  <c r="AJ19" i="22" s="1"/>
  <c r="AJ17" i="22" a="1"/>
  <c r="AJ17" i="22" s="1"/>
  <c r="AJ16" i="22" a="1"/>
  <c r="AJ16" i="22" s="1"/>
  <c r="AJ15" i="22" a="1"/>
  <c r="AJ15" i="22" s="1"/>
  <c r="AJ13" i="22" a="1"/>
  <c r="AJ13" i="22" s="1"/>
  <c r="AJ7" i="22" a="1"/>
  <c r="AJ7" i="22" s="1"/>
  <c r="AJ11" i="22" a="1"/>
  <c r="AJ11" i="22" s="1"/>
  <c r="AJ8" i="22" a="1"/>
  <c r="AJ8" i="22" s="1"/>
  <c r="AJ20" i="22" a="1"/>
  <c r="AJ20" i="22" s="1"/>
  <c r="AJ14" i="22" a="1"/>
  <c r="AJ14" i="22" s="1"/>
  <c r="AJ12" i="22" a="1"/>
  <c r="AJ12" i="22" s="1"/>
  <c r="AJ10" i="22" a="1"/>
  <c r="AJ10" i="22" s="1"/>
  <c r="AD92" i="22" a="1"/>
  <c r="AD92" i="22" s="1"/>
  <c r="AD94" i="22" a="1"/>
  <c r="AD94" i="22" s="1"/>
  <c r="AD89" i="22" a="1"/>
  <c r="AD89" i="22" s="1"/>
  <c r="AD88" i="22" a="1"/>
  <c r="AD88" i="22" s="1"/>
  <c r="AD91" i="22" a="1"/>
  <c r="AD91" i="22" s="1"/>
  <c r="AD93" i="22" a="1"/>
  <c r="AD93" i="22" s="1"/>
  <c r="AD86" i="22" a="1"/>
  <c r="AD86" i="22" s="1"/>
  <c r="AD90" i="22" a="1"/>
  <c r="AD90" i="22" s="1"/>
  <c r="AD87" i="22" a="1"/>
  <c r="AD87" i="22" s="1"/>
  <c r="AD81" i="22" a="1"/>
  <c r="AD81" i="22" s="1"/>
  <c r="AD80" i="22" a="1"/>
  <c r="AD80" i="22" s="1"/>
  <c r="AD85" i="22" a="1"/>
  <c r="AD85" i="22" s="1"/>
  <c r="AD84" i="22" a="1"/>
  <c r="AD84" i="22" s="1"/>
  <c r="AD82" i="22" a="1"/>
  <c r="AD82" i="22" s="1"/>
  <c r="AD79" i="22" a="1"/>
  <c r="AD79" i="22" s="1"/>
  <c r="AD78" i="22" a="1"/>
  <c r="AD78" i="22" s="1"/>
  <c r="AD77" i="22" a="1"/>
  <c r="AD77" i="22" s="1"/>
  <c r="AD83" i="22" a="1"/>
  <c r="AD83" i="22" s="1"/>
  <c r="AD74" i="22" a="1"/>
  <c r="AD74" i="22" s="1"/>
  <c r="AD73" i="22" a="1"/>
  <c r="AD73" i="22" s="1"/>
  <c r="AD76" i="22" a="1"/>
  <c r="AD76" i="22" s="1"/>
  <c r="AD75" i="22" a="1"/>
  <c r="AD75" i="22" s="1"/>
  <c r="AD71" i="22" a="1"/>
  <c r="AD71" i="22" s="1"/>
  <c r="AD72" i="22" a="1"/>
  <c r="AD72" i="22" s="1"/>
  <c r="AD70" i="22" a="1"/>
  <c r="AD70" i="22" s="1"/>
  <c r="AD69" i="22" a="1"/>
  <c r="AD69" i="22" s="1"/>
  <c r="AD68" i="22" a="1"/>
  <c r="AD68" i="22" s="1"/>
  <c r="AD62" i="22" a="1"/>
  <c r="AD62" i="22" s="1"/>
  <c r="AD64" i="22" a="1"/>
  <c r="AD64" i="22" s="1"/>
  <c r="AD61" i="22" a="1"/>
  <c r="AD61" i="22" s="1"/>
  <c r="AD65" i="22" a="1"/>
  <c r="AD65" i="22" s="1"/>
  <c r="AD67" i="22" a="1"/>
  <c r="AD67" i="22" s="1"/>
  <c r="AD66" i="22" a="1"/>
  <c r="AD66" i="22" s="1"/>
  <c r="AD63" i="22" a="1"/>
  <c r="AD63" i="22" s="1"/>
  <c r="AD60" i="22" a="1"/>
  <c r="AD60" i="22" s="1"/>
  <c r="AD57" i="22" a="1"/>
  <c r="AD57" i="22" s="1"/>
  <c r="AD54" i="22" a="1"/>
  <c r="AD54" i="22" s="1"/>
  <c r="AD58" i="22" a="1"/>
  <c r="AD58" i="22" s="1"/>
  <c r="AD52" i="22" a="1"/>
  <c r="AD52" i="22" s="1"/>
  <c r="AD50" i="22" a="1"/>
  <c r="AD50" i="22" s="1"/>
  <c r="AD48" i="22" a="1"/>
  <c r="AD48" i="22" s="1"/>
  <c r="AD47" i="22" a="1"/>
  <c r="AD47" i="22" s="1"/>
  <c r="AD41" i="22" a="1"/>
  <c r="AD41" i="22" s="1"/>
  <c r="AD46" i="22" a="1"/>
  <c r="AD46" i="22" s="1"/>
  <c r="AD53" i="22" a="1"/>
  <c r="AD53" i="22" s="1"/>
  <c r="AD51" i="22" a="1"/>
  <c r="AD51" i="22" s="1"/>
  <c r="AD42" i="22" a="1"/>
  <c r="AD42" i="22" s="1"/>
  <c r="AD56" i="22" a="1"/>
  <c r="AD56" i="22" s="1"/>
  <c r="AD49" i="22" a="1"/>
  <c r="AD49" i="22" s="1"/>
  <c r="AD39" i="22" a="1"/>
  <c r="AD39" i="22" s="1"/>
  <c r="AD59" i="22" a="1"/>
  <c r="AD59" i="22" s="1"/>
  <c r="AD44" i="22" a="1"/>
  <c r="AD44" i="22" s="1"/>
  <c r="AD38" i="22" a="1"/>
  <c r="AD38" i="22" s="1"/>
  <c r="AD45" i="22" a="1"/>
  <c r="AD45" i="22" s="1"/>
  <c r="AD43" i="22" a="1"/>
  <c r="AD43" i="22" s="1"/>
  <c r="AD40" i="22" a="1"/>
  <c r="AD40" i="22" s="1"/>
  <c r="AD55" i="22" a="1"/>
  <c r="AD55" i="22" s="1"/>
  <c r="AD33" i="22" a="1"/>
  <c r="AD33" i="22" s="1"/>
  <c r="AD27" i="22" a="1"/>
  <c r="AD27" i="22" s="1"/>
  <c r="AD31" i="22" a="1"/>
  <c r="AD31" i="22" s="1"/>
  <c r="AD34" i="22" a="1"/>
  <c r="AD34" i="22" s="1"/>
  <c r="AD29" i="22" a="1"/>
  <c r="AD29" i="22" s="1"/>
  <c r="AD21" i="22" a="1"/>
  <c r="AD21" i="22" s="1"/>
  <c r="AD35" i="22" a="1"/>
  <c r="AD35" i="22" s="1"/>
  <c r="AD23" i="22" a="1"/>
  <c r="AD23" i="22" s="1"/>
  <c r="AD22" i="22" a="1"/>
  <c r="AD22" i="22" s="1"/>
  <c r="AD26" i="22" a="1"/>
  <c r="AD26" i="22" s="1"/>
  <c r="AD25" i="22" a="1"/>
  <c r="AD25" i="22" s="1"/>
  <c r="AD36" i="22" a="1"/>
  <c r="AD36" i="22" s="1"/>
  <c r="AD37" i="22" a="1"/>
  <c r="AD37" i="22" s="1"/>
  <c r="AD32" i="22" a="1"/>
  <c r="AD32" i="22" s="1"/>
  <c r="AD30" i="22" a="1"/>
  <c r="AD30" i="22" s="1"/>
  <c r="AD28" i="22" a="1"/>
  <c r="AD28" i="22" s="1"/>
  <c r="AD24" i="22" a="1"/>
  <c r="AD24" i="22" s="1"/>
  <c r="AD12" i="22" a="1"/>
  <c r="AD12" i="22" s="1"/>
  <c r="AD10" i="22" a="1"/>
  <c r="AD10" i="22" s="1"/>
  <c r="AD18" i="22" a="1"/>
  <c r="AD18" i="22" s="1"/>
  <c r="AD9" i="22" a="1"/>
  <c r="AD9" i="22" s="1"/>
  <c r="AD7" i="22" a="1"/>
  <c r="AD7" i="22" s="1"/>
  <c r="AD20" i="22" a="1"/>
  <c r="AD20" i="22" s="1"/>
  <c r="AD19" i="22" a="1"/>
  <c r="AD19" i="22" s="1"/>
  <c r="AD13" i="22" a="1"/>
  <c r="AD13" i="22" s="1"/>
  <c r="AD16" i="22" a="1"/>
  <c r="AD16" i="22" s="1"/>
  <c r="AD15" i="22" a="1"/>
  <c r="AD15" i="22" s="1"/>
  <c r="AD17" i="22" a="1"/>
  <c r="AD17" i="22" s="1"/>
  <c r="AD8" i="22" a="1"/>
  <c r="AD8" i="22" s="1"/>
  <c r="AD6" i="22" a="1"/>
  <c r="AD6" i="22" s="1"/>
  <c r="AD14" i="22" a="1"/>
  <c r="AD14" i="22" s="1"/>
  <c r="AD11" i="22" a="1"/>
  <c r="AD11" i="22" s="1"/>
  <c r="AB87" i="22" a="1"/>
  <c r="AB87" i="22" s="1"/>
  <c r="AB92" i="22" a="1"/>
  <c r="AB92" i="22" s="1"/>
  <c r="AB94" i="22" a="1"/>
  <c r="AB94" i="22" s="1"/>
  <c r="AB89" i="22" a="1"/>
  <c r="AB89" i="22" s="1"/>
  <c r="AB88" i="22" a="1"/>
  <c r="AB88" i="22" s="1"/>
  <c r="AB91" i="22" a="1"/>
  <c r="AB91" i="22" s="1"/>
  <c r="AB93" i="22" a="1"/>
  <c r="AB93" i="22" s="1"/>
  <c r="AB86" i="22" a="1"/>
  <c r="AB86" i="22" s="1"/>
  <c r="AB90" i="22" a="1"/>
  <c r="AB90" i="22" s="1"/>
  <c r="AB78" i="22" a="1"/>
  <c r="AB78" i="22" s="1"/>
  <c r="AB83" i="22" a="1"/>
  <c r="AB83" i="22" s="1"/>
  <c r="AB85" i="22" a="1"/>
  <c r="AB85" i="22" s="1"/>
  <c r="AB81" i="22" a="1"/>
  <c r="AB81" i="22" s="1"/>
  <c r="AB80" i="22" a="1"/>
  <c r="AB80" i="22" s="1"/>
  <c r="AB84" i="22" a="1"/>
  <c r="AB84" i="22" s="1"/>
  <c r="AB79" i="22" a="1"/>
  <c r="AB79" i="22" s="1"/>
  <c r="AB82" i="22" a="1"/>
  <c r="AB82" i="22" s="1"/>
  <c r="AB77" i="22" a="1"/>
  <c r="AB77" i="22" s="1"/>
  <c r="AB76" i="22" a="1"/>
  <c r="AB76" i="22" s="1"/>
  <c r="AB72" i="22" a="1"/>
  <c r="AB72" i="22" s="1"/>
  <c r="AB70" i="22" a="1"/>
  <c r="AB70" i="22" s="1"/>
  <c r="AB69" i="22" a="1"/>
  <c r="AB69" i="22" s="1"/>
  <c r="AB74" i="22" a="1"/>
  <c r="AB74" i="22" s="1"/>
  <c r="AB75" i="22" a="1"/>
  <c r="AB75" i="22" s="1"/>
  <c r="AB73" i="22" a="1"/>
  <c r="AB73" i="22" s="1"/>
  <c r="AB63" i="22" a="1"/>
  <c r="AB63" i="22" s="1"/>
  <c r="AB66" i="22" a="1"/>
  <c r="AB66" i="22" s="1"/>
  <c r="AB60" i="22" a="1"/>
  <c r="AB60" i="22" s="1"/>
  <c r="AB68" i="22" a="1"/>
  <c r="AB68" i="22" s="1"/>
  <c r="AB62" i="22" a="1"/>
  <c r="AB62" i="22" s="1"/>
  <c r="AB71" i="22" a="1"/>
  <c r="AB71" i="22" s="1"/>
  <c r="AB64" i="22" a="1"/>
  <c r="AB64" i="22" s="1"/>
  <c r="AB61" i="22" a="1"/>
  <c r="AB61" i="22" s="1"/>
  <c r="AB67" i="22" a="1"/>
  <c r="AB67" i="22" s="1"/>
  <c r="AB65" i="22" a="1"/>
  <c r="AB65" i="22" s="1"/>
  <c r="AB58" i="22" a="1"/>
  <c r="AB58" i="22" s="1"/>
  <c r="AB52" i="22" a="1"/>
  <c r="AB52" i="22" s="1"/>
  <c r="AB55" i="22" a="1"/>
  <c r="AB55" i="22" s="1"/>
  <c r="AB53" i="22" a="1"/>
  <c r="AB53" i="22" s="1"/>
  <c r="AB59" i="22" a="1"/>
  <c r="AB59" i="22" s="1"/>
  <c r="AB56" i="22" a="1"/>
  <c r="AB56" i="22" s="1"/>
  <c r="AB57" i="22" a="1"/>
  <c r="AB57" i="22" s="1"/>
  <c r="AB54" i="22" a="1"/>
  <c r="AB54" i="22" s="1"/>
  <c r="AB44" i="22" a="1"/>
  <c r="AB44" i="22" s="1"/>
  <c r="AB39" i="22" a="1"/>
  <c r="AB39" i="22" s="1"/>
  <c r="AB40" i="22" a="1"/>
  <c r="AB40" i="22" s="1"/>
  <c r="AB37" i="22" a="1"/>
  <c r="AB37" i="22" s="1"/>
  <c r="AB50" i="22" a="1"/>
  <c r="AB50" i="22" s="1"/>
  <c r="AB48" i="22" a="1"/>
  <c r="AB48" i="22" s="1"/>
  <c r="AB47" i="22" a="1"/>
  <c r="AB47" i="22" s="1"/>
  <c r="AB45" i="22" a="1"/>
  <c r="AB45" i="22" s="1"/>
  <c r="AB43" i="22" a="1"/>
  <c r="AB43" i="22" s="1"/>
  <c r="AB41" i="22" a="1"/>
  <c r="AB41" i="22" s="1"/>
  <c r="AB51" i="22" a="1"/>
  <c r="AB51" i="22" s="1"/>
  <c r="AB46" i="22" a="1"/>
  <c r="AB46" i="22" s="1"/>
  <c r="AB49" i="22" a="1"/>
  <c r="AB49" i="22" s="1"/>
  <c r="AB42" i="22" a="1"/>
  <c r="AB42" i="22" s="1"/>
  <c r="AB30" i="22" a="1"/>
  <c r="AB30" i="22" s="1"/>
  <c r="AB32" i="22" a="1"/>
  <c r="AB32" i="22" s="1"/>
  <c r="AB28" i="22" a="1"/>
  <c r="AB28" i="22" s="1"/>
  <c r="AB24" i="22" a="1"/>
  <c r="AB24" i="22" s="1"/>
  <c r="AB27" i="22" a="1"/>
  <c r="AB27" i="22" s="1"/>
  <c r="AB38" i="22" a="1"/>
  <c r="AB38" i="22" s="1"/>
  <c r="AB33" i="22" a="1"/>
  <c r="AB33" i="22" s="1"/>
  <c r="AB31" i="22" a="1"/>
  <c r="AB31" i="22" s="1"/>
  <c r="AB29" i="22" a="1"/>
  <c r="AB29" i="22" s="1"/>
  <c r="AB21" i="22" a="1"/>
  <c r="AB21" i="22" s="1"/>
  <c r="AB35" i="22" a="1"/>
  <c r="AB35" i="22" s="1"/>
  <c r="AB34" i="22" a="1"/>
  <c r="AB34" i="22" s="1"/>
  <c r="AB23" i="22" a="1"/>
  <c r="AB23" i="22" s="1"/>
  <c r="AB26" i="22" a="1"/>
  <c r="AB26" i="22" s="1"/>
  <c r="AB25" i="22" a="1"/>
  <c r="AB25" i="22" s="1"/>
  <c r="AB22" i="22" a="1"/>
  <c r="AB22" i="22" s="1"/>
  <c r="AB36" i="22" a="1"/>
  <c r="AB36" i="22" s="1"/>
  <c r="AB8" i="22" a="1"/>
  <c r="AB8" i="22" s="1"/>
  <c r="AB6" i="22" a="1"/>
  <c r="AB6" i="22" s="1"/>
  <c r="AB14" i="22" a="1"/>
  <c r="AB14" i="22" s="1"/>
  <c r="AB12" i="22" a="1"/>
  <c r="AB12" i="22" s="1"/>
  <c r="AB11" i="22" a="1"/>
  <c r="AB11" i="22" s="1"/>
  <c r="BQ11" i="22" s="1"/>
  <c r="AB10" i="22" a="1"/>
  <c r="AB10" i="22" s="1"/>
  <c r="AB20" i="22" a="1"/>
  <c r="AB20" i="22" s="1"/>
  <c r="AB18" i="22" a="1"/>
  <c r="AB18" i="22" s="1"/>
  <c r="AB9" i="22" a="1"/>
  <c r="AB9" i="22" s="1"/>
  <c r="BQ9" i="22" s="1"/>
  <c r="AB7" i="22" a="1"/>
  <c r="AB7" i="22" s="1"/>
  <c r="BQ7" i="22" s="1"/>
  <c r="AB19" i="22" a="1"/>
  <c r="AB19" i="22" s="1"/>
  <c r="AB13" i="22" a="1"/>
  <c r="AB13" i="22" s="1"/>
  <c r="AB17" i="22" a="1"/>
  <c r="AB17" i="22" s="1"/>
  <c r="AB16" i="22" a="1"/>
  <c r="AB16" i="22" s="1"/>
  <c r="AB15" i="22" a="1"/>
  <c r="AB15" i="22" s="1"/>
  <c r="BF89" i="22" a="1"/>
  <c r="BF89" i="22" s="1"/>
  <c r="BF86" i="22" a="1"/>
  <c r="BF86" i="22" s="1"/>
  <c r="BF92" i="22" a="1"/>
  <c r="BF92" i="22" s="1"/>
  <c r="BF94" i="22" a="1"/>
  <c r="BF94" i="22" s="1"/>
  <c r="BF93" i="22" a="1"/>
  <c r="BF93" i="22" s="1"/>
  <c r="BF91" i="22" a="1"/>
  <c r="BF91" i="22" s="1"/>
  <c r="BF87" i="22" a="1"/>
  <c r="BF87" i="22" s="1"/>
  <c r="BF90" i="22" a="1"/>
  <c r="BF90" i="22" s="1"/>
  <c r="BF88" i="22" a="1"/>
  <c r="BF88" i="22" s="1"/>
  <c r="BF82" i="22" a="1"/>
  <c r="BF82" i="22" s="1"/>
  <c r="BF83" i="22" a="1"/>
  <c r="BF83" i="22" s="1"/>
  <c r="BF80" i="22" a="1"/>
  <c r="BF80" i="22" s="1"/>
  <c r="BF79" i="22" a="1"/>
  <c r="BF79" i="22" s="1"/>
  <c r="BF78" i="22" a="1"/>
  <c r="BF78" i="22" s="1"/>
  <c r="BF85" i="22" a="1"/>
  <c r="BF85" i="22" s="1"/>
  <c r="BF84" i="22" a="1"/>
  <c r="BF84" i="22" s="1"/>
  <c r="BF81" i="22" a="1"/>
  <c r="BF81" i="22" s="1"/>
  <c r="BF77" i="22" a="1"/>
  <c r="BF77" i="22" s="1"/>
  <c r="BF76" i="22" a="1"/>
  <c r="BF76" i="22" s="1"/>
  <c r="BF74" i="22" a="1"/>
  <c r="BF74" i="22" s="1"/>
  <c r="BF70" i="22" a="1"/>
  <c r="BF70" i="22" s="1"/>
  <c r="BF68" i="22" a="1"/>
  <c r="BF68" i="22" s="1"/>
  <c r="BF75" i="22" a="1"/>
  <c r="BF75" i="22" s="1"/>
  <c r="BF73" i="22" a="1"/>
  <c r="BF73" i="22" s="1"/>
  <c r="BF71" i="22" a="1"/>
  <c r="BF71" i="22" s="1"/>
  <c r="BF72" i="22" a="1"/>
  <c r="BF72" i="22" s="1"/>
  <c r="BF66" i="22" a="1"/>
  <c r="BF66" i="22" s="1"/>
  <c r="BF61" i="22" a="1"/>
  <c r="BF61" i="22" s="1"/>
  <c r="BF69" i="22" a="1"/>
  <c r="BF69" i="22" s="1"/>
  <c r="BF63" i="22" a="1"/>
  <c r="BF63" i="22" s="1"/>
  <c r="BF60" i="22" a="1"/>
  <c r="BF60" i="22" s="1"/>
  <c r="BF65" i="22" a="1"/>
  <c r="BF65" i="22" s="1"/>
  <c r="BF67" i="22" a="1"/>
  <c r="BF67" i="22" s="1"/>
  <c r="BF62" i="22" a="1"/>
  <c r="BF62" i="22" s="1"/>
  <c r="BF64" i="22" a="1"/>
  <c r="BF64" i="22" s="1"/>
  <c r="BF58" i="22" a="1"/>
  <c r="BF58" i="22" s="1"/>
  <c r="BF53" i="22" a="1"/>
  <c r="BF53" i="22" s="1"/>
  <c r="BF52" i="22" a="1"/>
  <c r="BF52" i="22" s="1"/>
  <c r="BF59" i="22" a="1"/>
  <c r="BF59" i="22" s="1"/>
  <c r="BF54" i="22" a="1"/>
  <c r="BF54" i="22" s="1"/>
  <c r="BF57" i="22" a="1"/>
  <c r="BF57" i="22" s="1"/>
  <c r="BF55" i="22" a="1"/>
  <c r="BF55" i="22" s="1"/>
  <c r="BF49" i="22" a="1"/>
  <c r="BF49" i="22" s="1"/>
  <c r="BF47" i="22" a="1"/>
  <c r="BF47" i="22" s="1"/>
  <c r="BF41" i="22" a="1"/>
  <c r="BF41" i="22" s="1"/>
  <c r="BF42" i="22" a="1"/>
  <c r="BF42" i="22" s="1"/>
  <c r="BF51" i="22" a="1"/>
  <c r="BF51" i="22" s="1"/>
  <c r="BF46" i="22" a="1"/>
  <c r="BF46" i="22" s="1"/>
  <c r="BF50" i="22" a="1"/>
  <c r="BF50" i="22" s="1"/>
  <c r="BF48" i="22" a="1"/>
  <c r="BF48" i="22" s="1"/>
  <c r="BF43" i="22" a="1"/>
  <c r="BF43" i="22" s="1"/>
  <c r="BF40" i="22" a="1"/>
  <c r="BF40" i="22" s="1"/>
  <c r="BF39" i="22" a="1"/>
  <c r="BF39" i="22" s="1"/>
  <c r="BF37" i="22" a="1"/>
  <c r="BF37" i="22" s="1"/>
  <c r="BF45" i="22" a="1"/>
  <c r="BF45" i="22" s="1"/>
  <c r="BF44" i="22" a="1"/>
  <c r="BF44" i="22" s="1"/>
  <c r="BF56" i="22" a="1"/>
  <c r="BF56" i="22" s="1"/>
  <c r="BF35" i="22" a="1"/>
  <c r="BF35" i="22" s="1"/>
  <c r="BF26" i="22" a="1"/>
  <c r="BF26" i="22" s="1"/>
  <c r="BF34" i="22" a="1"/>
  <c r="BF34" i="22" s="1"/>
  <c r="BF33" i="22" a="1"/>
  <c r="BF33" i="22" s="1"/>
  <c r="BF30" i="22" a="1"/>
  <c r="BF30" i="22" s="1"/>
  <c r="BF24" i="22" a="1"/>
  <c r="BF24" i="22" s="1"/>
  <c r="BF28" i="22" a="1"/>
  <c r="BF28" i="22" s="1"/>
  <c r="BF27" i="22" a="1"/>
  <c r="BF27" i="22" s="1"/>
  <c r="BF22" i="22" a="1"/>
  <c r="BF22" i="22" s="1"/>
  <c r="BF38" i="22" a="1"/>
  <c r="BF38" i="22" s="1"/>
  <c r="BF32" i="22" a="1"/>
  <c r="BF32" i="22" s="1"/>
  <c r="BF29" i="22" a="1"/>
  <c r="BF29" i="22" s="1"/>
  <c r="BF25" i="22" a="1"/>
  <c r="BF25" i="22" s="1"/>
  <c r="BF21" i="22" a="1"/>
  <c r="BF21" i="22" s="1"/>
  <c r="BF36" i="22" a="1"/>
  <c r="BF36" i="22" s="1"/>
  <c r="BF31" i="22" a="1"/>
  <c r="BF31" i="22" s="1"/>
  <c r="BF23" i="22" a="1"/>
  <c r="BF23" i="22" s="1"/>
  <c r="BF14" i="22" a="1"/>
  <c r="BF14" i="22" s="1"/>
  <c r="BF12" i="22" a="1"/>
  <c r="BF12" i="22" s="1"/>
  <c r="BF20" i="22" a="1"/>
  <c r="BF20" i="22" s="1"/>
  <c r="BF19" i="22" a="1"/>
  <c r="BF19" i="22" s="1"/>
  <c r="BF17" i="22" a="1"/>
  <c r="BF17" i="22" s="1"/>
  <c r="BF8" i="22" a="1"/>
  <c r="BF8" i="22" s="1"/>
  <c r="BF6" i="22" a="1"/>
  <c r="BF6" i="22" s="1"/>
  <c r="BF16" i="22" a="1"/>
  <c r="BF16" i="22" s="1"/>
  <c r="BF15" i="22" a="1"/>
  <c r="BF15" i="22" s="1"/>
  <c r="BF18" i="22" a="1"/>
  <c r="BF18" i="22" s="1"/>
  <c r="BF13" i="22" a="1"/>
  <c r="BF13" i="22" s="1"/>
  <c r="BF11" i="22" a="1"/>
  <c r="BF11" i="22" s="1"/>
  <c r="BF7" i="22" a="1"/>
  <c r="BF7" i="22" s="1"/>
  <c r="BF10" i="22" a="1"/>
  <c r="BF10" i="22" s="1"/>
  <c r="BF9" i="22" a="1"/>
  <c r="BF9" i="22" s="1"/>
  <c r="AV93" i="22" a="1"/>
  <c r="AV93" i="22" s="1"/>
  <c r="AV90" i="22" a="1"/>
  <c r="AV90" i="22" s="1"/>
  <c r="AV88" i="22" a="1"/>
  <c r="AV88" i="22" s="1"/>
  <c r="AV86" i="22" a="1"/>
  <c r="AV86" i="22" s="1"/>
  <c r="AV87" i="22" a="1"/>
  <c r="AV87" i="22" s="1"/>
  <c r="AV92" i="22" a="1"/>
  <c r="AV92" i="22" s="1"/>
  <c r="AV89" i="22" a="1"/>
  <c r="AV89" i="22" s="1"/>
  <c r="AV94" i="22" a="1"/>
  <c r="AV94" i="22" s="1"/>
  <c r="AV91" i="22" a="1"/>
  <c r="AV91" i="22" s="1"/>
  <c r="AV85" i="22" a="1"/>
  <c r="AV85" i="22" s="1"/>
  <c r="AV83" i="22" a="1"/>
  <c r="AV83" i="22" s="1"/>
  <c r="AV81" i="22" a="1"/>
  <c r="AV81" i="22" s="1"/>
  <c r="AV84" i="22" a="1"/>
  <c r="AV84" i="22" s="1"/>
  <c r="AV82" i="22" a="1"/>
  <c r="AV82" i="22" s="1"/>
  <c r="AV80" i="22" a="1"/>
  <c r="AV80" i="22" s="1"/>
  <c r="AV79" i="22" a="1"/>
  <c r="AV79" i="22" s="1"/>
  <c r="AV78" i="22" a="1"/>
  <c r="AV78" i="22" s="1"/>
  <c r="AV75" i="22" a="1"/>
  <c r="AV75" i="22" s="1"/>
  <c r="AV71" i="22" a="1"/>
  <c r="AV71" i="22" s="1"/>
  <c r="AV69" i="22" a="1"/>
  <c r="AV69" i="22" s="1"/>
  <c r="AV77" i="22" a="1"/>
  <c r="AV77" i="22" s="1"/>
  <c r="AV74" i="22" a="1"/>
  <c r="AV74" i="22" s="1"/>
  <c r="AV73" i="22" a="1"/>
  <c r="AV73" i="22" s="1"/>
  <c r="AV70" i="22" a="1"/>
  <c r="AV70" i="22" s="1"/>
  <c r="AV76" i="22" a="1"/>
  <c r="AV76" i="22" s="1"/>
  <c r="AV68" i="22" a="1"/>
  <c r="AV68" i="22" s="1"/>
  <c r="AV72" i="22" a="1"/>
  <c r="AV72" i="22" s="1"/>
  <c r="AV67" i="22" a="1"/>
  <c r="AV67" i="22" s="1"/>
  <c r="AV62" i="22" a="1"/>
  <c r="AV62" i="22" s="1"/>
  <c r="AV65" i="22" a="1"/>
  <c r="AV65" i="22" s="1"/>
  <c r="AV61" i="22" a="1"/>
  <c r="AV61" i="22" s="1"/>
  <c r="AV64" i="22" a="1"/>
  <c r="AV64" i="22" s="1"/>
  <c r="AV66" i="22" a="1"/>
  <c r="AV66" i="22" s="1"/>
  <c r="AV63" i="22" a="1"/>
  <c r="AV63" i="22" s="1"/>
  <c r="AV60" i="22" a="1"/>
  <c r="AV60" i="22" s="1"/>
  <c r="AV59" i="22" a="1"/>
  <c r="AV59" i="22" s="1"/>
  <c r="AV54" i="22" a="1"/>
  <c r="AV54" i="22" s="1"/>
  <c r="AV53" i="22" a="1"/>
  <c r="AV53" i="22" s="1"/>
  <c r="AV55" i="22" a="1"/>
  <c r="AV55" i="22" s="1"/>
  <c r="AV52" i="22" a="1"/>
  <c r="AV52" i="22" s="1"/>
  <c r="AV58" i="22" a="1"/>
  <c r="AV58" i="22" s="1"/>
  <c r="AV57" i="22" a="1"/>
  <c r="AV57" i="22" s="1"/>
  <c r="AV56" i="22" a="1"/>
  <c r="AV56" i="22" s="1"/>
  <c r="AV51" i="22" a="1"/>
  <c r="AV51" i="22" s="1"/>
  <c r="AV46" i="22" a="1"/>
  <c r="AV46" i="22" s="1"/>
  <c r="AV49" i="22" a="1"/>
  <c r="AV49" i="22" s="1"/>
  <c r="AV45" i="22" a="1"/>
  <c r="AV45" i="22" s="1"/>
  <c r="AV44" i="22" a="1"/>
  <c r="AV44" i="22" s="1"/>
  <c r="AV40" i="22" a="1"/>
  <c r="AV40" i="22" s="1"/>
  <c r="AV39" i="22" a="1"/>
  <c r="AV39" i="22" s="1"/>
  <c r="AV37" i="22" a="1"/>
  <c r="AV37" i="22" s="1"/>
  <c r="AV43" i="22" a="1"/>
  <c r="AV43" i="22" s="1"/>
  <c r="AV41" i="22" a="1"/>
  <c r="AV41" i="22" s="1"/>
  <c r="AV42" i="22" a="1"/>
  <c r="AV42" i="22" s="1"/>
  <c r="AV50" i="22" a="1"/>
  <c r="AV50" i="22" s="1"/>
  <c r="AV48" i="22" a="1"/>
  <c r="AV48" i="22" s="1"/>
  <c r="AV47" i="22" a="1"/>
  <c r="AV47" i="22" s="1"/>
  <c r="AV36" i="22" a="1"/>
  <c r="AV36" i="22" s="1"/>
  <c r="AV35" i="22" a="1"/>
  <c r="AV35" i="22" s="1"/>
  <c r="AV29" i="22" a="1"/>
  <c r="AV29" i="22" s="1"/>
  <c r="AV23" i="22" a="1"/>
  <c r="AV23" i="22" s="1"/>
  <c r="AV26" i="22" a="1"/>
  <c r="AV26" i="22" s="1"/>
  <c r="AV28" i="22" a="1"/>
  <c r="AV28" i="22" s="1"/>
  <c r="AV22" i="22" a="1"/>
  <c r="AV22" i="22" s="1"/>
  <c r="AV38" i="22" a="1"/>
  <c r="AV38" i="22" s="1"/>
  <c r="AV31" i="22" a="1"/>
  <c r="AV31" i="22" s="1"/>
  <c r="AV30" i="22" a="1"/>
  <c r="AV30" i="22" s="1"/>
  <c r="AV25" i="22" a="1"/>
  <c r="AV25" i="22" s="1"/>
  <c r="AV21" i="22" a="1"/>
  <c r="AV21" i="22" s="1"/>
  <c r="AV32" i="22" a="1"/>
  <c r="AV32" i="22" s="1"/>
  <c r="AV24" i="22" a="1"/>
  <c r="AV24" i="22" s="1"/>
  <c r="AV27" i="22" a="1"/>
  <c r="AV27" i="22" s="1"/>
  <c r="AV20" i="22" a="1"/>
  <c r="AV20" i="22" s="1"/>
  <c r="AV34" i="22" a="1"/>
  <c r="AV34" i="22" s="1"/>
  <c r="AV33" i="22" a="1"/>
  <c r="AV33" i="22" s="1"/>
  <c r="AV7" i="22" a="1"/>
  <c r="AV7" i="22" s="1"/>
  <c r="AV17" i="22" a="1"/>
  <c r="AV17" i="22" s="1"/>
  <c r="AV15" i="22" a="1"/>
  <c r="AV15" i="22" s="1"/>
  <c r="AV18" i="22" a="1"/>
  <c r="AV18" i="22" s="1"/>
  <c r="AV16" i="22" a="1"/>
  <c r="AV16" i="22" s="1"/>
  <c r="AV13" i="22" a="1"/>
  <c r="AV13" i="22" s="1"/>
  <c r="AV9" i="22" a="1"/>
  <c r="AV9" i="22" s="1"/>
  <c r="AV11" i="22" a="1"/>
  <c r="AV11" i="22" s="1"/>
  <c r="AV6" i="22" a="1"/>
  <c r="AV6" i="22" s="1"/>
  <c r="AV19" i="22" a="1"/>
  <c r="AV19" i="22" s="1"/>
  <c r="AV10" i="22" a="1"/>
  <c r="AV10" i="22" s="1"/>
  <c r="AV12" i="22" a="1"/>
  <c r="AV12" i="22" s="1"/>
  <c r="AV14" i="22" a="1"/>
  <c r="AV14" i="22" s="1"/>
  <c r="AV8" i="22" a="1"/>
  <c r="AV8" i="22" s="1"/>
  <c r="BC90" i="22" a="1"/>
  <c r="BC90" i="22" s="1"/>
  <c r="BC88" i="22" a="1"/>
  <c r="BC88" i="22" s="1"/>
  <c r="BC87" i="22" a="1"/>
  <c r="BC87" i="22" s="1"/>
  <c r="BC89" i="22" a="1"/>
  <c r="BC89" i="22" s="1"/>
  <c r="BC86" i="22" a="1"/>
  <c r="BC86" i="22" s="1"/>
  <c r="BC92" i="22" a="1"/>
  <c r="BC92" i="22" s="1"/>
  <c r="BC94" i="22" a="1"/>
  <c r="BC94" i="22" s="1"/>
  <c r="BC93" i="22" a="1"/>
  <c r="BC93" i="22" s="1"/>
  <c r="BC91" i="22" a="1"/>
  <c r="BC91" i="22" s="1"/>
  <c r="BC85" i="22" a="1"/>
  <c r="BC85" i="22" s="1"/>
  <c r="BC84" i="22" a="1"/>
  <c r="BC84" i="22" s="1"/>
  <c r="BC81" i="22" a="1"/>
  <c r="BC81" i="22" s="1"/>
  <c r="BC82" i="22" a="1"/>
  <c r="BC82" i="22" s="1"/>
  <c r="BC79" i="22" a="1"/>
  <c r="BC79" i="22" s="1"/>
  <c r="BC78" i="22" a="1"/>
  <c r="BC78" i="22" s="1"/>
  <c r="BC80" i="22" a="1"/>
  <c r="BC80" i="22" s="1"/>
  <c r="BC83" i="22" a="1"/>
  <c r="BC83" i="22" s="1"/>
  <c r="BC77" i="22" a="1"/>
  <c r="BC77" i="22" s="1"/>
  <c r="BC75" i="22" a="1"/>
  <c r="BC75" i="22" s="1"/>
  <c r="BC71" i="22" a="1"/>
  <c r="BC71" i="22" s="1"/>
  <c r="BC73" i="22" a="1"/>
  <c r="BC73" i="22" s="1"/>
  <c r="BC69" i="22" a="1"/>
  <c r="BC69" i="22" s="1"/>
  <c r="BC76" i="22" a="1"/>
  <c r="BC76" i="22" s="1"/>
  <c r="BC74" i="22" a="1"/>
  <c r="BC74" i="22" s="1"/>
  <c r="BC72" i="22" a="1"/>
  <c r="BC72" i="22" s="1"/>
  <c r="BC70" i="22" a="1"/>
  <c r="BC70" i="22" s="1"/>
  <c r="BC68" i="22" a="1"/>
  <c r="BC68" i="22" s="1"/>
  <c r="BC67" i="22" a="1"/>
  <c r="BC67" i="22" s="1"/>
  <c r="BC65" i="22" a="1"/>
  <c r="BC65" i="22" s="1"/>
  <c r="BC62" i="22" a="1"/>
  <c r="BC62" i="22" s="1"/>
  <c r="BC66" i="22" a="1"/>
  <c r="BC66" i="22" s="1"/>
  <c r="BC64" i="22" a="1"/>
  <c r="BC64" i="22" s="1"/>
  <c r="BC61" i="22" a="1"/>
  <c r="BC61" i="22" s="1"/>
  <c r="BC63" i="22" a="1"/>
  <c r="BC63" i="22" s="1"/>
  <c r="BC60" i="22" a="1"/>
  <c r="BC60" i="22" s="1"/>
  <c r="BC59" i="22" a="1"/>
  <c r="BC59" i="22" s="1"/>
  <c r="BC54" i="22" a="1"/>
  <c r="BC54" i="22" s="1"/>
  <c r="BC57" i="22" a="1"/>
  <c r="BC57" i="22" s="1"/>
  <c r="BC56" i="22" a="1"/>
  <c r="BC56" i="22" s="1"/>
  <c r="BC58" i="22" a="1"/>
  <c r="BC58" i="22" s="1"/>
  <c r="BC55" i="22" a="1"/>
  <c r="BC55" i="22" s="1"/>
  <c r="BC53" i="22" a="1"/>
  <c r="BC53" i="22" s="1"/>
  <c r="BC51" i="22" a="1"/>
  <c r="BC51" i="22" s="1"/>
  <c r="BC52" i="22" a="1"/>
  <c r="BC52" i="22" s="1"/>
  <c r="BC39" i="22" a="1"/>
  <c r="BC39" i="22" s="1"/>
  <c r="BC40" i="22" a="1"/>
  <c r="BC40" i="22" s="1"/>
  <c r="BC38" i="22" a="1"/>
  <c r="BC38" i="22" s="1"/>
  <c r="BC37" i="22" a="1"/>
  <c r="BC37" i="22" s="1"/>
  <c r="BC43" i="22" a="1"/>
  <c r="BC43" i="22" s="1"/>
  <c r="BC49" i="22" a="1"/>
  <c r="BC49" i="22" s="1"/>
  <c r="BC45" i="22" a="1"/>
  <c r="BC45" i="22" s="1"/>
  <c r="BC44" i="22" a="1"/>
  <c r="BC44" i="22" s="1"/>
  <c r="BC42" i="22" a="1"/>
  <c r="BC42" i="22" s="1"/>
  <c r="BC41" i="22" a="1"/>
  <c r="BC41" i="22" s="1"/>
  <c r="BC47" i="22" a="1"/>
  <c r="BC47" i="22" s="1"/>
  <c r="BC46" i="22" a="1"/>
  <c r="BC46" i="22" s="1"/>
  <c r="BC50" i="22" a="1"/>
  <c r="BC50" i="22" s="1"/>
  <c r="BC48" i="22" a="1"/>
  <c r="BC48" i="22" s="1"/>
  <c r="BC19" i="22" a="1"/>
  <c r="BC19" i="22" s="1"/>
  <c r="BC29" i="22" a="1"/>
  <c r="BC29" i="22" s="1"/>
  <c r="BC28" i="22" a="1"/>
  <c r="BC28" i="22" s="1"/>
  <c r="BC36" i="22" a="1"/>
  <c r="BC36" i="22" s="1"/>
  <c r="BC32" i="22" a="1"/>
  <c r="BC32" i="22" s="1"/>
  <c r="BC31" i="22" a="1"/>
  <c r="BC31" i="22" s="1"/>
  <c r="BC25" i="22" a="1"/>
  <c r="BC25" i="22" s="1"/>
  <c r="BC23" i="22" a="1"/>
  <c r="BC23" i="22" s="1"/>
  <c r="BC22" i="22" a="1"/>
  <c r="BC22" i="22" s="1"/>
  <c r="BC26" i="22" a="1"/>
  <c r="BC26" i="22" s="1"/>
  <c r="BC21" i="22" a="1"/>
  <c r="BC21" i="22" s="1"/>
  <c r="BC34" i="22" a="1"/>
  <c r="BC34" i="22" s="1"/>
  <c r="BC20" i="22" a="1"/>
  <c r="BC20" i="22" s="1"/>
  <c r="BC35" i="22" a="1"/>
  <c r="BC35" i="22" s="1"/>
  <c r="BC33" i="22" a="1"/>
  <c r="BC33" i="22" s="1"/>
  <c r="BC30" i="22" a="1"/>
  <c r="BC30" i="22" s="1"/>
  <c r="BC24" i="22" a="1"/>
  <c r="BC24" i="22" s="1"/>
  <c r="BC27" i="22" a="1"/>
  <c r="BC27" i="22" s="1"/>
  <c r="BC15" i="22" a="1"/>
  <c r="BC15" i="22" s="1"/>
  <c r="BC13" i="22" a="1"/>
  <c r="BC13" i="22" s="1"/>
  <c r="BC11" i="22" a="1"/>
  <c r="BC11" i="22" s="1"/>
  <c r="BC7" i="22" a="1"/>
  <c r="BC7" i="22" s="1"/>
  <c r="BC10" i="22" a="1"/>
  <c r="BC10" i="22" s="1"/>
  <c r="BC9" i="22" a="1"/>
  <c r="BC9" i="22" s="1"/>
  <c r="BC14" i="22" a="1"/>
  <c r="BC14" i="22" s="1"/>
  <c r="BC6" i="22" a="1"/>
  <c r="BC6" i="22" s="1"/>
  <c r="BC16" i="22" a="1"/>
  <c r="BC16" i="22" s="1"/>
  <c r="BC12" i="22" a="1"/>
  <c r="BC12" i="22" s="1"/>
  <c r="BC8" i="22" a="1"/>
  <c r="BC8" i="22" s="1"/>
  <c r="BC18" i="22" a="1"/>
  <c r="BC18" i="22" s="1"/>
  <c r="BC17" i="22" a="1"/>
  <c r="BC17" i="22" s="1"/>
  <c r="M94" i="22" a="1"/>
  <c r="M94" i="22" s="1"/>
  <c r="M92" i="22" a="1"/>
  <c r="M92" i="22" s="1"/>
  <c r="M88" i="22" a="1"/>
  <c r="M88" i="22" s="1"/>
  <c r="M87" i="22" a="1"/>
  <c r="M87" i="22" s="1"/>
  <c r="M91" i="22" a="1"/>
  <c r="M91" i="22" s="1"/>
  <c r="M93" i="22" a="1"/>
  <c r="M93" i="22" s="1"/>
  <c r="M90" i="22" a="1"/>
  <c r="M90" i="22" s="1"/>
  <c r="M89" i="22" a="1"/>
  <c r="M89" i="22" s="1"/>
  <c r="M79" i="22" a="1"/>
  <c r="M79" i="22" s="1"/>
  <c r="M84" i="22" a="1"/>
  <c r="M84" i="22" s="1"/>
  <c r="M80" i="22" a="1"/>
  <c r="M80" i="22" s="1"/>
  <c r="M82" i="22" a="1"/>
  <c r="M82" i="22" s="1"/>
  <c r="M78" i="22" a="1"/>
  <c r="M78" i="22" s="1"/>
  <c r="M85" i="22" a="1"/>
  <c r="M85" i="22" s="1"/>
  <c r="M83" i="22" a="1"/>
  <c r="M83" i="22" s="1"/>
  <c r="M86" i="22" a="1"/>
  <c r="M86" i="22" s="1"/>
  <c r="M81" i="22" a="1"/>
  <c r="M81" i="22" s="1"/>
  <c r="M75" i="22" a="1"/>
  <c r="M75" i="22" s="1"/>
  <c r="M70" i="22" a="1"/>
  <c r="M70" i="22" s="1"/>
  <c r="M69" i="22" a="1"/>
  <c r="M69" i="22" s="1"/>
  <c r="M74" i="22" a="1"/>
  <c r="M74" i="22" s="1"/>
  <c r="M73" i="22" a="1"/>
  <c r="M73" i="22" s="1"/>
  <c r="M77" i="22" a="1"/>
  <c r="M77" i="22" s="1"/>
  <c r="M76" i="22" a="1"/>
  <c r="M76" i="22" s="1"/>
  <c r="M72" i="22" a="1"/>
  <c r="M72" i="22" s="1"/>
  <c r="M71" i="22" a="1"/>
  <c r="M71" i="22" s="1"/>
  <c r="M61" i="22" a="1"/>
  <c r="M61" i="22" s="1"/>
  <c r="M64" i="22" a="1"/>
  <c r="M64" i="22" s="1"/>
  <c r="M65" i="22" a="1"/>
  <c r="M65" i="22" s="1"/>
  <c r="M63" i="22" a="1"/>
  <c r="M63" i="22" s="1"/>
  <c r="M66" i="22" a="1"/>
  <c r="M66" i="22" s="1"/>
  <c r="M68" i="22" a="1"/>
  <c r="M68" i="22" s="1"/>
  <c r="M67" i="22" a="1"/>
  <c r="M67" i="22" s="1"/>
  <c r="M62" i="22" a="1"/>
  <c r="M62" i="22" s="1"/>
  <c r="M57" i="22" a="1"/>
  <c r="M57" i="22" s="1"/>
  <c r="M56" i="22" a="1"/>
  <c r="M56" i="22" s="1"/>
  <c r="M55" i="22" a="1"/>
  <c r="M55" i="22" s="1"/>
  <c r="M53" i="22" a="1"/>
  <c r="M53" i="22" s="1"/>
  <c r="M60" i="22" a="1"/>
  <c r="M60" i="22" s="1"/>
  <c r="M58" i="22" a="1"/>
  <c r="M58" i="22" s="1"/>
  <c r="M59" i="22" a="1"/>
  <c r="M59" i="22" s="1"/>
  <c r="M54" i="22" a="1"/>
  <c r="M54" i="22" s="1"/>
  <c r="M45" i="22" a="1"/>
  <c r="M45" i="22" s="1"/>
  <c r="M51" i="22" a="1"/>
  <c r="M51" i="22" s="1"/>
  <c r="M50" i="22" a="1"/>
  <c r="M50" i="22" s="1"/>
  <c r="M48" i="22" a="1"/>
  <c r="M48" i="22" s="1"/>
  <c r="M46" i="22" a="1"/>
  <c r="M46" i="22" s="1"/>
  <c r="M44" i="22" a="1"/>
  <c r="M44" i="22" s="1"/>
  <c r="M41" i="22" a="1"/>
  <c r="M41" i="22" s="1"/>
  <c r="M52" i="22" a="1"/>
  <c r="M52" i="22" s="1"/>
  <c r="M49" i="22" a="1"/>
  <c r="M49" i="22" s="1"/>
  <c r="M40" i="22" a="1"/>
  <c r="M40" i="22" s="1"/>
  <c r="M43" i="22" a="1"/>
  <c r="M43" i="22" s="1"/>
  <c r="M39" i="22" a="1"/>
  <c r="M39" i="22" s="1"/>
  <c r="M47" i="22" a="1"/>
  <c r="M47" i="22" s="1"/>
  <c r="M42" i="22" a="1"/>
  <c r="M42" i="22" s="1"/>
  <c r="M38" i="22" a="1"/>
  <c r="M38" i="22" s="1"/>
  <c r="M33" i="22" a="1"/>
  <c r="M33" i="22" s="1"/>
  <c r="M24" i="22" a="1"/>
  <c r="M24" i="22" s="1"/>
  <c r="M27" i="22" a="1"/>
  <c r="M27" i="22" s="1"/>
  <c r="M37" i="22" a="1"/>
  <c r="M37" i="22" s="1"/>
  <c r="M25" i="22" a="1"/>
  <c r="M25" i="22" s="1"/>
  <c r="M35" i="22" a="1"/>
  <c r="M35" i="22" s="1"/>
  <c r="M34" i="22" a="1"/>
  <c r="M34" i="22" s="1"/>
  <c r="M31" i="22" a="1"/>
  <c r="M31" i="22" s="1"/>
  <c r="M29" i="22" a="1"/>
  <c r="M29" i="22" s="1"/>
  <c r="M22" i="22" a="1"/>
  <c r="M22" i="22" s="1"/>
  <c r="M36" i="22" a="1"/>
  <c r="M36" i="22" s="1"/>
  <c r="M23" i="22" a="1"/>
  <c r="M23" i="22" s="1"/>
  <c r="M32" i="22" a="1"/>
  <c r="M32" i="22" s="1"/>
  <c r="M26" i="22" a="1"/>
  <c r="M26" i="22" s="1"/>
  <c r="M30" i="22" a="1"/>
  <c r="M30" i="22" s="1"/>
  <c r="M28" i="22" a="1"/>
  <c r="M28" i="22" s="1"/>
  <c r="M21" i="22" a="1"/>
  <c r="M21" i="22" s="1"/>
  <c r="M18" i="22" a="1"/>
  <c r="M18" i="22" s="1"/>
  <c r="M19" i="22" a="1"/>
  <c r="M19" i="22" s="1"/>
  <c r="M11" i="22" a="1"/>
  <c r="M11" i="22" s="1"/>
  <c r="BV11" i="22" s="1"/>
  <c r="M10" i="22" a="1"/>
  <c r="M10" i="22" s="1"/>
  <c r="M8" i="22" a="1"/>
  <c r="M8" i="22" s="1"/>
  <c r="M7" i="22" a="1"/>
  <c r="M7" i="22" s="1"/>
  <c r="BV7" i="22" s="1"/>
  <c r="M16" i="22" a="1"/>
  <c r="M16" i="22" s="1"/>
  <c r="M15" i="22" a="1"/>
  <c r="M15" i="22" s="1"/>
  <c r="M17" i="22" a="1"/>
  <c r="M17" i="22" s="1"/>
  <c r="M13" i="22" a="1"/>
  <c r="M13" i="22" s="1"/>
  <c r="M20" i="22" a="1"/>
  <c r="M20" i="22" s="1"/>
  <c r="M14" i="22" a="1"/>
  <c r="M14" i="22" s="1"/>
  <c r="M6" i="22" a="1"/>
  <c r="M6" i="22" s="1"/>
  <c r="M12" i="22" a="1"/>
  <c r="M12" i="22" s="1"/>
  <c r="M9" i="22" a="1"/>
  <c r="M9" i="22" s="1"/>
  <c r="V87" i="22" a="1"/>
  <c r="V87" i="22" s="1"/>
  <c r="V94" i="22" a="1"/>
  <c r="V94" i="22" s="1"/>
  <c r="V92" i="22" a="1"/>
  <c r="V92" i="22" s="1"/>
  <c r="V88" i="22" a="1"/>
  <c r="V88" i="22" s="1"/>
  <c r="V89" i="22" a="1"/>
  <c r="V89" i="22" s="1"/>
  <c r="V93" i="22" a="1"/>
  <c r="V93" i="22" s="1"/>
  <c r="V86" i="22" a="1"/>
  <c r="V86" i="22" s="1"/>
  <c r="V91" i="22" a="1"/>
  <c r="V91" i="22" s="1"/>
  <c r="V90" i="22" a="1"/>
  <c r="V90" i="22" s="1"/>
  <c r="V83" i="22" a="1"/>
  <c r="V83" i="22" s="1"/>
  <c r="V85" i="22" a="1"/>
  <c r="V85" i="22" s="1"/>
  <c r="V81" i="22" a="1"/>
  <c r="V81" i="22" s="1"/>
  <c r="V80" i="22" a="1"/>
  <c r="V80" i="22" s="1"/>
  <c r="V79" i="22" a="1"/>
  <c r="V79" i="22" s="1"/>
  <c r="V84" i="22" a="1"/>
  <c r="V84" i="22" s="1"/>
  <c r="V82" i="22" a="1"/>
  <c r="V82" i="22" s="1"/>
  <c r="V78" i="22" a="1"/>
  <c r="V78" i="22" s="1"/>
  <c r="V73" i="22" a="1"/>
  <c r="V73" i="22" s="1"/>
  <c r="V76" i="22" a="1"/>
  <c r="V76" i="22" s="1"/>
  <c r="V72" i="22" a="1"/>
  <c r="V72" i="22" s="1"/>
  <c r="V74" i="22" a="1"/>
  <c r="V74" i="22" s="1"/>
  <c r="V68" i="22" a="1"/>
  <c r="V68" i="22" s="1"/>
  <c r="V75" i="22" a="1"/>
  <c r="V75" i="22" s="1"/>
  <c r="V71" i="22" a="1"/>
  <c r="V71" i="22" s="1"/>
  <c r="V77" i="22" a="1"/>
  <c r="V77" i="22" s="1"/>
  <c r="V69" i="22" a="1"/>
  <c r="V69" i="22" s="1"/>
  <c r="V63" i="22" a="1"/>
  <c r="V63" i="22" s="1"/>
  <c r="V66" i="22" a="1"/>
  <c r="V66" i="22" s="1"/>
  <c r="V62" i="22" a="1"/>
  <c r="V62" i="22" s="1"/>
  <c r="V64" i="22" a="1"/>
  <c r="V64" i="22" s="1"/>
  <c r="V67" i="22" a="1"/>
  <c r="V67" i="22" s="1"/>
  <c r="V65" i="22" a="1"/>
  <c r="V65" i="22" s="1"/>
  <c r="V61" i="22" a="1"/>
  <c r="V61" i="22" s="1"/>
  <c r="V70" i="22" a="1"/>
  <c r="V70" i="22" s="1"/>
  <c r="V60" i="22" a="1"/>
  <c r="V60" i="22" s="1"/>
  <c r="V53" i="22" a="1"/>
  <c r="V53" i="22" s="1"/>
  <c r="V59" i="22" a="1"/>
  <c r="V59" i="22" s="1"/>
  <c r="V56" i="22" a="1"/>
  <c r="V56" i="22" s="1"/>
  <c r="V55" i="22" a="1"/>
  <c r="V55" i="22" s="1"/>
  <c r="V54" i="22" a="1"/>
  <c r="V54" i="22" s="1"/>
  <c r="V57" i="22" a="1"/>
  <c r="V57" i="22" s="1"/>
  <c r="V58" i="22" a="1"/>
  <c r="V58" i="22" s="1"/>
  <c r="V52" i="22" a="1"/>
  <c r="V52" i="22" s="1"/>
  <c r="V50" i="22" a="1"/>
  <c r="V50" i="22" s="1"/>
  <c r="V48" i="22" a="1"/>
  <c r="V48" i="22" s="1"/>
  <c r="V39" i="22" a="1"/>
  <c r="V39" i="22" s="1"/>
  <c r="V41" i="22" a="1"/>
  <c r="V41" i="22" s="1"/>
  <c r="V43" i="22" a="1"/>
  <c r="V43" i="22" s="1"/>
  <c r="V40" i="22" a="1"/>
  <c r="V40" i="22" s="1"/>
  <c r="V47" i="22" a="1"/>
  <c r="V47" i="22" s="1"/>
  <c r="V44" i="22" a="1"/>
  <c r="V44" i="22" s="1"/>
  <c r="V51" i="22" a="1"/>
  <c r="V51" i="22" s="1"/>
  <c r="V49" i="22" a="1"/>
  <c r="V49" i="22" s="1"/>
  <c r="V46" i="22" a="1"/>
  <c r="V46" i="22" s="1"/>
  <c r="V42" i="22" a="1"/>
  <c r="V42" i="22" s="1"/>
  <c r="V45" i="22" a="1"/>
  <c r="V45" i="22" s="1"/>
  <c r="V38" i="22" a="1"/>
  <c r="V38" i="22" s="1"/>
  <c r="V27" i="22" a="1"/>
  <c r="V27" i="22" s="1"/>
  <c r="V32" i="22" a="1"/>
  <c r="V32" i="22" s="1"/>
  <c r="V31" i="22" a="1"/>
  <c r="V31" i="22" s="1"/>
  <c r="V29" i="22" a="1"/>
  <c r="V29" i="22" s="1"/>
  <c r="V28" i="22" a="1"/>
  <c r="V28" i="22" s="1"/>
  <c r="V23" i="22" a="1"/>
  <c r="V23" i="22" s="1"/>
  <c r="V37" i="22" a="1"/>
  <c r="V37" i="22" s="1"/>
  <c r="V33" i="22" a="1"/>
  <c r="V33" i="22" s="1"/>
  <c r="V26" i="22" a="1"/>
  <c r="V26" i="22" s="1"/>
  <c r="V21" i="22" a="1"/>
  <c r="V21" i="22" s="1"/>
  <c r="V34" i="22" a="1"/>
  <c r="V34" i="22" s="1"/>
  <c r="V22" i="22" a="1"/>
  <c r="V22" i="22" s="1"/>
  <c r="V35" i="22" a="1"/>
  <c r="V35" i="22" s="1"/>
  <c r="V30" i="22" a="1"/>
  <c r="V30" i="22" s="1"/>
  <c r="V20" i="22" a="1"/>
  <c r="V20" i="22" s="1"/>
  <c r="V36" i="22" a="1"/>
  <c r="V36" i="22" s="1"/>
  <c r="V25" i="22" a="1"/>
  <c r="V25" i="22" s="1"/>
  <c r="V24" i="22" a="1"/>
  <c r="V24" i="22" s="1"/>
  <c r="V17" i="22" a="1"/>
  <c r="V17" i="22" s="1"/>
  <c r="V15" i="22" a="1"/>
  <c r="V15" i="22" s="1"/>
  <c r="V14" i="22" a="1"/>
  <c r="V14" i="22" s="1"/>
  <c r="V7" i="22" a="1"/>
  <c r="V7" i="22" s="1"/>
  <c r="BK7" i="22" s="1"/>
  <c r="V18" i="22" a="1"/>
  <c r="V18" i="22" s="1"/>
  <c r="V12" i="22" a="1"/>
  <c r="V12" i="22" s="1"/>
  <c r="V11" i="22" a="1"/>
  <c r="V11" i="22" s="1"/>
  <c r="BK11" i="22" s="1"/>
  <c r="V9" i="22" a="1"/>
  <c r="V9" i="22" s="1"/>
  <c r="BK9" i="22" s="1"/>
  <c r="V19" i="22" a="1"/>
  <c r="V19" i="22" s="1"/>
  <c r="V10" i="22" a="1"/>
  <c r="V10" i="22" s="1"/>
  <c r="V6" i="22" a="1"/>
  <c r="V6" i="22" s="1"/>
  <c r="V8" i="22" a="1"/>
  <c r="V8" i="22" s="1"/>
  <c r="BK8" i="22" s="1"/>
  <c r="V16" i="22" a="1"/>
  <c r="V16" i="22" s="1"/>
  <c r="V13" i="22" a="1"/>
  <c r="V13" i="22" s="1"/>
  <c r="T87" i="22" a="1"/>
  <c r="T87" i="22" s="1"/>
  <c r="T94" i="22" a="1"/>
  <c r="T94" i="22" s="1"/>
  <c r="T92" i="22" a="1"/>
  <c r="T92" i="22" s="1"/>
  <c r="T88" i="22" a="1"/>
  <c r="T88" i="22" s="1"/>
  <c r="T89" i="22" a="1"/>
  <c r="T89" i="22" s="1"/>
  <c r="T86" i="22" a="1"/>
  <c r="T86" i="22" s="1"/>
  <c r="T93" i="22" a="1"/>
  <c r="T93" i="22" s="1"/>
  <c r="T91" i="22" a="1"/>
  <c r="T91" i="22" s="1"/>
  <c r="T90" i="22" a="1"/>
  <c r="T90" i="22" s="1"/>
  <c r="T78" i="22" a="1"/>
  <c r="T78" i="22" s="1"/>
  <c r="T82" i="22" a="1"/>
  <c r="T82" i="22" s="1"/>
  <c r="T83" i="22" a="1"/>
  <c r="T83" i="22" s="1"/>
  <c r="T85" i="22" a="1"/>
  <c r="T85" i="22" s="1"/>
  <c r="T81" i="22" a="1"/>
  <c r="T81" i="22" s="1"/>
  <c r="T84" i="22" a="1"/>
  <c r="T84" i="22" s="1"/>
  <c r="T80" i="22" a="1"/>
  <c r="T80" i="22" s="1"/>
  <c r="T79" i="22" a="1"/>
  <c r="T79" i="22" s="1"/>
  <c r="T75" i="22" a="1"/>
  <c r="T75" i="22" s="1"/>
  <c r="T69" i="22" a="1"/>
  <c r="T69" i="22" s="1"/>
  <c r="T77" i="22" a="1"/>
  <c r="T77" i="22" s="1"/>
  <c r="T73" i="22" a="1"/>
  <c r="T73" i="22" s="1"/>
  <c r="T70" i="22" a="1"/>
  <c r="T70" i="22" s="1"/>
  <c r="T72" i="22" a="1"/>
  <c r="T72" i="22" s="1"/>
  <c r="T76" i="22" a="1"/>
  <c r="T76" i="22" s="1"/>
  <c r="T74" i="22" a="1"/>
  <c r="T74" i="22" s="1"/>
  <c r="T68" i="22" a="1"/>
  <c r="T68" i="22" s="1"/>
  <c r="T67" i="22" a="1"/>
  <c r="T67" i="22" s="1"/>
  <c r="T64" i="22" a="1"/>
  <c r="T64" i="22" s="1"/>
  <c r="T61" i="22" a="1"/>
  <c r="T61" i="22" s="1"/>
  <c r="T65" i="22" a="1"/>
  <c r="T65" i="22" s="1"/>
  <c r="T60" i="22" a="1"/>
  <c r="T60" i="22" s="1"/>
  <c r="T63" i="22" a="1"/>
  <c r="T63" i="22" s="1"/>
  <c r="T66" i="22" a="1"/>
  <c r="T66" i="22" s="1"/>
  <c r="T62" i="22" a="1"/>
  <c r="T62" i="22" s="1"/>
  <c r="T71" i="22" a="1"/>
  <c r="T71" i="22" s="1"/>
  <c r="T52" i="22" a="1"/>
  <c r="T52" i="22" s="1"/>
  <c r="T58" i="22" a="1"/>
  <c r="T58" i="22" s="1"/>
  <c r="T59" i="22" a="1"/>
  <c r="T59" i="22" s="1"/>
  <c r="T53" i="22" a="1"/>
  <c r="T53" i="22" s="1"/>
  <c r="T56" i="22" a="1"/>
  <c r="T56" i="22" s="1"/>
  <c r="T54" i="22" a="1"/>
  <c r="T54" i="22" s="1"/>
  <c r="T55" i="22" a="1"/>
  <c r="T55" i="22" s="1"/>
  <c r="T46" i="22" a="1"/>
  <c r="T46" i="22" s="1"/>
  <c r="T42" i="22" a="1"/>
  <c r="T42" i="22" s="1"/>
  <c r="T50" i="22" a="1"/>
  <c r="T50" i="22" s="1"/>
  <c r="T48" i="22" a="1"/>
  <c r="T48" i="22" s="1"/>
  <c r="T45" i="22" a="1"/>
  <c r="T45" i="22" s="1"/>
  <c r="T57" i="22" a="1"/>
  <c r="T57" i="22" s="1"/>
  <c r="T41" i="22" a="1"/>
  <c r="T41" i="22" s="1"/>
  <c r="T39" i="22" a="1"/>
  <c r="T39" i="22" s="1"/>
  <c r="T40" i="22" a="1"/>
  <c r="T40" i="22" s="1"/>
  <c r="T47" i="22" a="1"/>
  <c r="T47" i="22" s="1"/>
  <c r="T43" i="22" a="1"/>
  <c r="T43" i="22" s="1"/>
  <c r="T37" i="22" a="1"/>
  <c r="T37" i="22" s="1"/>
  <c r="T49" i="22" a="1"/>
  <c r="T49" i="22" s="1"/>
  <c r="T44" i="22" a="1"/>
  <c r="T44" i="22" s="1"/>
  <c r="T51" i="22" a="1"/>
  <c r="T51" i="22" s="1"/>
  <c r="T34" i="22" a="1"/>
  <c r="T34" i="22" s="1"/>
  <c r="T30" i="22" a="1"/>
  <c r="T30" i="22" s="1"/>
  <c r="T38" i="22" a="1"/>
  <c r="T38" i="22" s="1"/>
  <c r="T35" i="22" a="1"/>
  <c r="T35" i="22" s="1"/>
  <c r="T25" i="22" a="1"/>
  <c r="T25" i="22" s="1"/>
  <c r="T24" i="22" a="1"/>
  <c r="T24" i="22" s="1"/>
  <c r="T22" i="22" a="1"/>
  <c r="T22" i="22" s="1"/>
  <c r="T36" i="22" a="1"/>
  <c r="T36" i="22" s="1"/>
  <c r="T27" i="22" a="1"/>
  <c r="T27" i="22" s="1"/>
  <c r="T32" i="22" a="1"/>
  <c r="T32" i="22" s="1"/>
  <c r="T31" i="22" a="1"/>
  <c r="T31" i="22" s="1"/>
  <c r="T29" i="22" a="1"/>
  <c r="T29" i="22" s="1"/>
  <c r="T28" i="22" a="1"/>
  <c r="T28" i="22" s="1"/>
  <c r="T23" i="22" a="1"/>
  <c r="T23" i="22" s="1"/>
  <c r="T33" i="22" a="1"/>
  <c r="T33" i="22" s="1"/>
  <c r="T26" i="22" a="1"/>
  <c r="T26" i="22" s="1"/>
  <c r="T21" i="22" a="1"/>
  <c r="T21" i="22" s="1"/>
  <c r="T19" i="22" a="1"/>
  <c r="T19" i="22" s="1"/>
  <c r="T6" i="22" a="1"/>
  <c r="T6" i="22" s="1"/>
  <c r="T20" i="22" a="1"/>
  <c r="T20" i="22" s="1"/>
  <c r="T16" i="22" a="1"/>
  <c r="T16" i="22" s="1"/>
  <c r="T13" i="22" a="1"/>
  <c r="T13" i="22" s="1"/>
  <c r="T8" i="22" a="1"/>
  <c r="T8" i="22" s="1"/>
  <c r="T17" i="22" a="1"/>
  <c r="T17" i="22" s="1"/>
  <c r="T15" i="22" a="1"/>
  <c r="T15" i="22" s="1"/>
  <c r="T7" i="22" a="1"/>
  <c r="T7" i="22" s="1"/>
  <c r="T14" i="22" a="1"/>
  <c r="T14" i="22" s="1"/>
  <c r="T18" i="22" a="1"/>
  <c r="T18" i="22" s="1"/>
  <c r="T12" i="22" a="1"/>
  <c r="T12" i="22" s="1"/>
  <c r="T11" i="22" a="1"/>
  <c r="T11" i="22" s="1"/>
  <c r="T9" i="22" a="1"/>
  <c r="T9" i="22" s="1"/>
  <c r="CC9" i="22" s="1"/>
  <c r="T10" i="22" a="1"/>
  <c r="T10" i="22" s="1"/>
  <c r="CC10" i="22" s="1"/>
  <c r="AX87" i="22" a="1"/>
  <c r="AX87" i="22" s="1"/>
  <c r="AX86" i="22" a="1"/>
  <c r="AX86" i="22" s="1"/>
  <c r="AX89" i="22" a="1"/>
  <c r="AX89" i="22" s="1"/>
  <c r="AX92" i="22" a="1"/>
  <c r="AX92" i="22" s="1"/>
  <c r="AX94" i="22" a="1"/>
  <c r="AX94" i="22" s="1"/>
  <c r="AX93" i="22" a="1"/>
  <c r="AX93" i="22" s="1"/>
  <c r="AX91" i="22" a="1"/>
  <c r="AX91" i="22" s="1"/>
  <c r="AX90" i="22" a="1"/>
  <c r="AX90" i="22" s="1"/>
  <c r="AX88" i="22" a="1"/>
  <c r="AX88" i="22" s="1"/>
  <c r="AX84" i="22" a="1"/>
  <c r="AX84" i="22" s="1"/>
  <c r="AX77" i="22" a="1"/>
  <c r="AX77" i="22" s="1"/>
  <c r="AX82" i="22" a="1"/>
  <c r="AX82" i="22" s="1"/>
  <c r="AX80" i="22" a="1"/>
  <c r="AX80" i="22" s="1"/>
  <c r="AX79" i="22" a="1"/>
  <c r="AX79" i="22" s="1"/>
  <c r="AX78" i="22" a="1"/>
  <c r="AX78" i="22" s="1"/>
  <c r="AX83" i="22" a="1"/>
  <c r="AX83" i="22" s="1"/>
  <c r="AX85" i="22" a="1"/>
  <c r="AX85" i="22" s="1"/>
  <c r="AX81" i="22" a="1"/>
  <c r="AX81" i="22" s="1"/>
  <c r="AX73" i="22" a="1"/>
  <c r="AX73" i="22" s="1"/>
  <c r="AX76" i="22" a="1"/>
  <c r="AX76" i="22" s="1"/>
  <c r="AX74" i="22" a="1"/>
  <c r="AX74" i="22" s="1"/>
  <c r="AX70" i="22" a="1"/>
  <c r="AX70" i="22" s="1"/>
  <c r="AX72" i="22" a="1"/>
  <c r="AX72" i="22" s="1"/>
  <c r="AX68" i="22" a="1"/>
  <c r="AX68" i="22" s="1"/>
  <c r="AX75" i="22" a="1"/>
  <c r="AX75" i="22" s="1"/>
  <c r="AX71" i="22" a="1"/>
  <c r="AX71" i="22" s="1"/>
  <c r="AX65" i="22" a="1"/>
  <c r="AX65" i="22" s="1"/>
  <c r="AX64" i="22" a="1"/>
  <c r="AX64" i="22" s="1"/>
  <c r="AX61" i="22" a="1"/>
  <c r="AX61" i="22" s="1"/>
  <c r="AX69" i="22" a="1"/>
  <c r="AX69" i="22" s="1"/>
  <c r="AX66" i="22" a="1"/>
  <c r="AX66" i="22" s="1"/>
  <c r="AX60" i="22" a="1"/>
  <c r="AX60" i="22" s="1"/>
  <c r="AX63" i="22" a="1"/>
  <c r="AX63" i="22" s="1"/>
  <c r="AX67" i="22" a="1"/>
  <c r="AX67" i="22" s="1"/>
  <c r="AX62" i="22" a="1"/>
  <c r="AX62" i="22" s="1"/>
  <c r="AX55" i="22" a="1"/>
  <c r="AX55" i="22" s="1"/>
  <c r="AX53" i="22" a="1"/>
  <c r="AX53" i="22" s="1"/>
  <c r="AX58" i="22" a="1"/>
  <c r="AX58" i="22" s="1"/>
  <c r="AX56" i="22" a="1"/>
  <c r="AX56" i="22" s="1"/>
  <c r="AX52" i="22" a="1"/>
  <c r="AX52" i="22" s="1"/>
  <c r="AX51" i="22" a="1"/>
  <c r="AX51" i="22" s="1"/>
  <c r="AX57" i="22" a="1"/>
  <c r="AX57" i="22" s="1"/>
  <c r="AX59" i="22" a="1"/>
  <c r="AX59" i="22" s="1"/>
  <c r="AX49" i="22" a="1"/>
  <c r="AX49" i="22" s="1"/>
  <c r="AX43" i="22" a="1"/>
  <c r="AX43" i="22" s="1"/>
  <c r="AX40" i="22" a="1"/>
  <c r="AX40" i="22" s="1"/>
  <c r="AX37" i="22" a="1"/>
  <c r="AX37" i="22" s="1"/>
  <c r="AX36" i="22" a="1"/>
  <c r="AX36" i="22" s="1"/>
  <c r="AX41" i="22" a="1"/>
  <c r="AX41" i="22" s="1"/>
  <c r="AX47" i="22" a="1"/>
  <c r="AX47" i="22" s="1"/>
  <c r="AX42" i="22" a="1"/>
  <c r="AX42" i="22" s="1"/>
  <c r="AX50" i="22" a="1"/>
  <c r="AX50" i="22" s="1"/>
  <c r="AX48" i="22" a="1"/>
  <c r="AX48" i="22" s="1"/>
  <c r="AX54" i="22" a="1"/>
  <c r="AX54" i="22" s="1"/>
  <c r="AX46" i="22" a="1"/>
  <c r="AX46" i="22" s="1"/>
  <c r="AX45" i="22" a="1"/>
  <c r="AX45" i="22" s="1"/>
  <c r="AX44" i="22" a="1"/>
  <c r="AX44" i="22" s="1"/>
  <c r="AX39" i="22" a="1"/>
  <c r="AX39" i="22" s="1"/>
  <c r="AX38" i="22" a="1"/>
  <c r="AX38" i="22" s="1"/>
  <c r="AX31" i="22" a="1"/>
  <c r="AX31" i="22" s="1"/>
  <c r="AX28" i="22" a="1"/>
  <c r="AX28" i="22" s="1"/>
  <c r="AX26" i="22" a="1"/>
  <c r="AX26" i="22" s="1"/>
  <c r="AX25" i="22" a="1"/>
  <c r="AX25" i="22" s="1"/>
  <c r="AX22" i="22" a="1"/>
  <c r="AX22" i="22" s="1"/>
  <c r="AX21" i="22" a="1"/>
  <c r="AX21" i="22" s="1"/>
  <c r="AX32" i="22" a="1"/>
  <c r="AX32" i="22" s="1"/>
  <c r="AX30" i="22" a="1"/>
  <c r="AX30" i="22" s="1"/>
  <c r="AX24" i="22" a="1"/>
  <c r="AX24" i="22" s="1"/>
  <c r="AX20" i="22" a="1"/>
  <c r="AX20" i="22" s="1"/>
  <c r="AX33" i="22" a="1"/>
  <c r="AX33" i="22" s="1"/>
  <c r="AX27" i="22" a="1"/>
  <c r="AX27" i="22" s="1"/>
  <c r="AX35" i="22" a="1"/>
  <c r="AX35" i="22" s="1"/>
  <c r="AX34" i="22" a="1"/>
  <c r="AX34" i="22" s="1"/>
  <c r="AX29" i="22" a="1"/>
  <c r="AX29" i="22" s="1"/>
  <c r="AX23" i="22" a="1"/>
  <c r="AX23" i="22" s="1"/>
  <c r="AX11" i="22" a="1"/>
  <c r="AX11" i="22" s="1"/>
  <c r="AX9" i="22" a="1"/>
  <c r="AX9" i="22" s="1"/>
  <c r="AX19" i="22" a="1"/>
  <c r="AX19" i="22" s="1"/>
  <c r="AX6" i="22" a="1"/>
  <c r="AX6" i="22" s="1"/>
  <c r="AX10" i="22" a="1"/>
  <c r="AX10" i="22" s="1"/>
  <c r="AX14" i="22" a="1"/>
  <c r="AX14" i="22" s="1"/>
  <c r="AX12" i="22" a="1"/>
  <c r="AX12" i="22" s="1"/>
  <c r="AX8" i="22" a="1"/>
  <c r="AX8" i="22" s="1"/>
  <c r="AX7" i="22" a="1"/>
  <c r="AX7" i="22" s="1"/>
  <c r="AX18" i="22" a="1"/>
  <c r="AX18" i="22" s="1"/>
  <c r="AX17" i="22" a="1"/>
  <c r="AX17" i="22" s="1"/>
  <c r="AX16" i="22" a="1"/>
  <c r="AX16" i="22" s="1"/>
  <c r="AX15" i="22" a="1"/>
  <c r="AX15" i="22" s="1"/>
  <c r="AX13" i="22" a="1"/>
  <c r="AX13" i="22" s="1"/>
  <c r="N94" i="22" a="1"/>
  <c r="N94" i="22" s="1"/>
  <c r="N92" i="22" a="1"/>
  <c r="N92" i="22" s="1"/>
  <c r="N88" i="22" a="1"/>
  <c r="N88" i="22" s="1"/>
  <c r="N87" i="22" a="1"/>
  <c r="N87" i="22" s="1"/>
  <c r="N86" i="22" a="1"/>
  <c r="N86" i="22" s="1"/>
  <c r="N91" i="22" a="1"/>
  <c r="N91" i="22" s="1"/>
  <c r="N93" i="22" a="1"/>
  <c r="N93" i="22" s="1"/>
  <c r="N90" i="22" a="1"/>
  <c r="N90" i="22" s="1"/>
  <c r="N89" i="22" a="1"/>
  <c r="N89" i="22" s="1"/>
  <c r="N84" i="22" a="1"/>
  <c r="N84" i="22" s="1"/>
  <c r="N82" i="22" a="1"/>
  <c r="N82" i="22" s="1"/>
  <c r="N80" i="22" a="1"/>
  <c r="N80" i="22" s="1"/>
  <c r="N78" i="22" a="1"/>
  <c r="N78" i="22" s="1"/>
  <c r="N85" i="22" a="1"/>
  <c r="N85" i="22" s="1"/>
  <c r="N83" i="22" a="1"/>
  <c r="N83" i="22" s="1"/>
  <c r="N81" i="22" a="1"/>
  <c r="N81" i="22" s="1"/>
  <c r="N79" i="22" a="1"/>
  <c r="N79" i="22" s="1"/>
  <c r="N74" i="22" a="1"/>
  <c r="N74" i="22" s="1"/>
  <c r="N73" i="22" a="1"/>
  <c r="N73" i="22" s="1"/>
  <c r="N77" i="22" a="1"/>
  <c r="N77" i="22" s="1"/>
  <c r="N76" i="22" a="1"/>
  <c r="N76" i="22" s="1"/>
  <c r="N68" i="22" a="1"/>
  <c r="N68" i="22" s="1"/>
  <c r="N72" i="22" a="1"/>
  <c r="N72" i="22" s="1"/>
  <c r="N75" i="22" a="1"/>
  <c r="N75" i="22" s="1"/>
  <c r="N71" i="22" a="1"/>
  <c r="N71" i="22" s="1"/>
  <c r="N70" i="22" a="1"/>
  <c r="N70" i="22" s="1"/>
  <c r="N69" i="22" a="1"/>
  <c r="N69" i="22" s="1"/>
  <c r="N65" i="22" a="1"/>
  <c r="N65" i="22" s="1"/>
  <c r="N63" i="22" a="1"/>
  <c r="N63" i="22" s="1"/>
  <c r="N60" i="22" a="1"/>
  <c r="N60" i="22" s="1"/>
  <c r="N66" i="22" a="1"/>
  <c r="N66" i="22" s="1"/>
  <c r="N62" i="22" a="1"/>
  <c r="N62" i="22" s="1"/>
  <c r="N67" i="22" a="1"/>
  <c r="N67" i="22" s="1"/>
  <c r="N64" i="22" a="1"/>
  <c r="N64" i="22" s="1"/>
  <c r="N61" i="22" a="1"/>
  <c r="N61" i="22" s="1"/>
  <c r="N53" i="22" a="1"/>
  <c r="N53" i="22" s="1"/>
  <c r="N58" i="22" a="1"/>
  <c r="N58" i="22" s="1"/>
  <c r="N59" i="22" a="1"/>
  <c r="N59" i="22" s="1"/>
  <c r="N54" i="22" a="1"/>
  <c r="N54" i="22" s="1"/>
  <c r="N57" i="22" a="1"/>
  <c r="N57" i="22" s="1"/>
  <c r="N52" i="22" a="1"/>
  <c r="N52" i="22" s="1"/>
  <c r="N51" i="22" a="1"/>
  <c r="N51" i="22" s="1"/>
  <c r="N50" i="22" a="1"/>
  <c r="N50" i="22" s="1"/>
  <c r="N48" i="22" a="1"/>
  <c r="N48" i="22" s="1"/>
  <c r="N44" i="22" a="1"/>
  <c r="N44" i="22" s="1"/>
  <c r="N55" i="22" a="1"/>
  <c r="N55" i="22" s="1"/>
  <c r="N41" i="22" a="1"/>
  <c r="N41" i="22" s="1"/>
  <c r="N49" i="22" a="1"/>
  <c r="N49" i="22" s="1"/>
  <c r="N43" i="22" a="1"/>
  <c r="N43" i="22" s="1"/>
  <c r="N40" i="22" a="1"/>
  <c r="N40" i="22" s="1"/>
  <c r="N39" i="22" a="1"/>
  <c r="N39" i="22" s="1"/>
  <c r="N38" i="22" a="1"/>
  <c r="N38" i="22" s="1"/>
  <c r="N37" i="22" a="1"/>
  <c r="N37" i="22" s="1"/>
  <c r="N47" i="22" a="1"/>
  <c r="N47" i="22" s="1"/>
  <c r="N45" i="22" a="1"/>
  <c r="N45" i="22" s="1"/>
  <c r="N42" i="22" a="1"/>
  <c r="N42" i="22" s="1"/>
  <c r="N56" i="22" a="1"/>
  <c r="N56" i="22" s="1"/>
  <c r="N46" i="22" a="1"/>
  <c r="N46" i="22" s="1"/>
  <c r="N27" i="22" a="1"/>
  <c r="N27" i="22" s="1"/>
  <c r="N35" i="22" a="1"/>
  <c r="N35" i="22" s="1"/>
  <c r="N34" i="22" a="1"/>
  <c r="N34" i="22" s="1"/>
  <c r="N25" i="22" a="1"/>
  <c r="N25" i="22" s="1"/>
  <c r="N22" i="22" a="1"/>
  <c r="N22" i="22" s="1"/>
  <c r="N36" i="22" a="1"/>
  <c r="N36" i="22" s="1"/>
  <c r="N31" i="22" a="1"/>
  <c r="N31" i="22" s="1"/>
  <c r="N29" i="22" a="1"/>
  <c r="N29" i="22" s="1"/>
  <c r="N23" i="22" a="1"/>
  <c r="N23" i="22" s="1"/>
  <c r="N32" i="22" a="1"/>
  <c r="N32" i="22" s="1"/>
  <c r="N26" i="22" a="1"/>
  <c r="N26" i="22" s="1"/>
  <c r="N30" i="22" a="1"/>
  <c r="N30" i="22" s="1"/>
  <c r="N28" i="22" a="1"/>
  <c r="N28" i="22" s="1"/>
  <c r="N21" i="22" a="1"/>
  <c r="N21" i="22" s="1"/>
  <c r="N33" i="22" a="1"/>
  <c r="N33" i="22" s="1"/>
  <c r="N24" i="22" a="1"/>
  <c r="N24" i="22" s="1"/>
  <c r="N19" i="22" a="1"/>
  <c r="N19" i="22" s="1"/>
  <c r="N10" i="22" a="1"/>
  <c r="N10" i="22" s="1"/>
  <c r="N8" i="22" a="1"/>
  <c r="N8" i="22" s="1"/>
  <c r="N7" i="22" a="1"/>
  <c r="N7" i="22" s="1"/>
  <c r="N17" i="22" a="1"/>
  <c r="N17" i="22" s="1"/>
  <c r="N16" i="22" a="1"/>
  <c r="N16" i="22" s="1"/>
  <c r="N15" i="22" a="1"/>
  <c r="N15" i="22" s="1"/>
  <c r="N13" i="22" a="1"/>
  <c r="N13" i="22" s="1"/>
  <c r="N20" i="22" a="1"/>
  <c r="N20" i="22" s="1"/>
  <c r="N14" i="22" a="1"/>
  <c r="N14" i="22" s="1"/>
  <c r="N12" i="22" a="1"/>
  <c r="N12" i="22" s="1"/>
  <c r="N9" i="22" a="1"/>
  <c r="N9" i="22" s="1"/>
  <c r="N6" i="22" a="1"/>
  <c r="N6" i="22" s="1"/>
  <c r="N18" i="22" a="1"/>
  <c r="N18" i="22" s="1"/>
  <c r="N11" i="22" a="1"/>
  <c r="N11" i="22" s="1"/>
  <c r="L90" i="22" a="1"/>
  <c r="L90" i="22" s="1"/>
  <c r="L89" i="22" a="1"/>
  <c r="L89" i="22" s="1"/>
  <c r="L93" i="22" a="1"/>
  <c r="L93" i="22" s="1"/>
  <c r="L94" i="22" a="1"/>
  <c r="L94" i="22" s="1"/>
  <c r="L92" i="22" a="1"/>
  <c r="L92" i="22" s="1"/>
  <c r="L88" i="22" a="1"/>
  <c r="L88" i="22" s="1"/>
  <c r="L87" i="22" a="1"/>
  <c r="L87" i="22" s="1"/>
  <c r="L86" i="22" a="1"/>
  <c r="L86" i="22" s="1"/>
  <c r="L91" i="22" a="1"/>
  <c r="L91" i="22" s="1"/>
  <c r="L81" i="22" a="1"/>
  <c r="L81" i="22" s="1"/>
  <c r="L79" i="22" a="1"/>
  <c r="L79" i="22" s="1"/>
  <c r="L84" i="22" a="1"/>
  <c r="L84" i="22" s="1"/>
  <c r="L82" i="22" a="1"/>
  <c r="L82" i="22" s="1"/>
  <c r="L80" i="22" a="1"/>
  <c r="L80" i="22" s="1"/>
  <c r="L78" i="22" a="1"/>
  <c r="L78" i="22" s="1"/>
  <c r="L85" i="22" a="1"/>
  <c r="L85" i="22" s="1"/>
  <c r="L83" i="22" a="1"/>
  <c r="L83" i="22" s="1"/>
  <c r="L75" i="22" a="1"/>
  <c r="L75" i="22" s="1"/>
  <c r="L71" i="22" a="1"/>
  <c r="L71" i="22" s="1"/>
  <c r="L70" i="22" a="1"/>
  <c r="L70" i="22" s="1"/>
  <c r="L69" i="22" a="1"/>
  <c r="L69" i="22" s="1"/>
  <c r="L74" i="22" a="1"/>
  <c r="L74" i="22" s="1"/>
  <c r="L77" i="22" a="1"/>
  <c r="L77" i="22" s="1"/>
  <c r="L73" i="22" a="1"/>
  <c r="L73" i="22" s="1"/>
  <c r="L76" i="22" a="1"/>
  <c r="L76" i="22" s="1"/>
  <c r="L72" i="22" a="1"/>
  <c r="L72" i="22" s="1"/>
  <c r="L67" i="22" a="1"/>
  <c r="L67" i="22" s="1"/>
  <c r="L62" i="22" a="1"/>
  <c r="L62" i="22" s="1"/>
  <c r="L64" i="22" a="1"/>
  <c r="L64" i="22" s="1"/>
  <c r="L61" i="22" a="1"/>
  <c r="L61" i="22" s="1"/>
  <c r="L63" i="22" a="1"/>
  <c r="L63" i="22" s="1"/>
  <c r="L65" i="22" a="1"/>
  <c r="L65" i="22" s="1"/>
  <c r="L60" i="22" a="1"/>
  <c r="L60" i="22" s="1"/>
  <c r="L66" i="22" a="1"/>
  <c r="L66" i="22" s="1"/>
  <c r="L68" i="22" a="1"/>
  <c r="L68" i="22" s="1"/>
  <c r="L52" i="22" a="1"/>
  <c r="L52" i="22" s="1"/>
  <c r="L56" i="22" a="1"/>
  <c r="L56" i="22" s="1"/>
  <c r="L57" i="22" a="1"/>
  <c r="L57" i="22" s="1"/>
  <c r="L55" i="22" a="1"/>
  <c r="L55" i="22" s="1"/>
  <c r="L53" i="22" a="1"/>
  <c r="L53" i="22" s="1"/>
  <c r="L58" i="22" a="1"/>
  <c r="L58" i="22" s="1"/>
  <c r="L59" i="22" a="1"/>
  <c r="L59" i="22" s="1"/>
  <c r="L47" i="22" a="1"/>
  <c r="L47" i="22" s="1"/>
  <c r="L42" i="22" a="1"/>
  <c r="L42" i="22" s="1"/>
  <c r="L51" i="22" a="1"/>
  <c r="L51" i="22" s="1"/>
  <c r="L50" i="22" a="1"/>
  <c r="L50" i="22" s="1"/>
  <c r="L48" i="22" a="1"/>
  <c r="L48" i="22" s="1"/>
  <c r="L45" i="22" a="1"/>
  <c r="L45" i="22" s="1"/>
  <c r="L46" i="22" a="1"/>
  <c r="L46" i="22" s="1"/>
  <c r="L54" i="22" a="1"/>
  <c r="L54" i="22" s="1"/>
  <c r="L44" i="22" a="1"/>
  <c r="L44" i="22" s="1"/>
  <c r="L41" i="22" a="1"/>
  <c r="L41" i="22" s="1"/>
  <c r="L49" i="22" a="1"/>
  <c r="L49" i="22" s="1"/>
  <c r="L43" i="22" a="1"/>
  <c r="L43" i="22" s="1"/>
  <c r="L40" i="22" a="1"/>
  <c r="L40" i="22" s="1"/>
  <c r="L39" i="22" a="1"/>
  <c r="L39" i="22" s="1"/>
  <c r="L30" i="22" a="1"/>
  <c r="L30" i="22" s="1"/>
  <c r="L21" i="22" a="1"/>
  <c r="L21" i="22" s="1"/>
  <c r="L28" i="22" a="1"/>
  <c r="L28" i="22" s="1"/>
  <c r="L24" i="22" a="1"/>
  <c r="L24" i="22" s="1"/>
  <c r="L33" i="22" a="1"/>
  <c r="L33" i="22" s="1"/>
  <c r="L27" i="22" a="1"/>
  <c r="L27" i="22" s="1"/>
  <c r="L37" i="22" a="1"/>
  <c r="L37" i="22" s="1"/>
  <c r="L25" i="22" a="1"/>
  <c r="L25" i="22" s="1"/>
  <c r="L20" i="22" a="1"/>
  <c r="L20" i="22" s="1"/>
  <c r="L34" i="22" a="1"/>
  <c r="L34" i="22" s="1"/>
  <c r="L31" i="22" a="1"/>
  <c r="L31" i="22" s="1"/>
  <c r="L29" i="22" a="1"/>
  <c r="L29" i="22" s="1"/>
  <c r="L22" i="22" a="1"/>
  <c r="L22" i="22" s="1"/>
  <c r="L35" i="22" a="1"/>
  <c r="L35" i="22" s="1"/>
  <c r="L23" i="22" a="1"/>
  <c r="L23" i="22" s="1"/>
  <c r="L36" i="22" a="1"/>
  <c r="L36" i="22" s="1"/>
  <c r="L32" i="22" a="1"/>
  <c r="L32" i="22" s="1"/>
  <c r="L26" i="22" a="1"/>
  <c r="L26" i="22" s="1"/>
  <c r="L38" i="22" a="1"/>
  <c r="L38" i="22" s="1"/>
  <c r="L14" i="22" a="1"/>
  <c r="L14" i="22" s="1"/>
  <c r="L9" i="22" a="1"/>
  <c r="L9" i="22" s="1"/>
  <c r="BU9" i="22" s="1"/>
  <c r="L6" i="22" a="1"/>
  <c r="L6" i="22" s="1"/>
  <c r="L18" i="22" a="1"/>
  <c r="L18" i="22" s="1"/>
  <c r="L12" i="22" a="1"/>
  <c r="L12" i="22" s="1"/>
  <c r="L19" i="22" a="1"/>
  <c r="L19" i="22" s="1"/>
  <c r="L11" i="22" a="1"/>
  <c r="L11" i="22" s="1"/>
  <c r="BU11" i="22" s="1"/>
  <c r="L10" i="22" a="1"/>
  <c r="L10" i="22" s="1"/>
  <c r="BU10" i="22" s="1"/>
  <c r="L8" i="22" a="1"/>
  <c r="L8" i="22" s="1"/>
  <c r="L7" i="22" a="1"/>
  <c r="L7" i="22" s="1"/>
  <c r="L16" i="22" a="1"/>
  <c r="L16" i="22" s="1"/>
  <c r="L17" i="22" a="1"/>
  <c r="L17" i="22" s="1"/>
  <c r="L15" i="22" a="1"/>
  <c r="L15" i="22" s="1"/>
  <c r="L13" i="22" a="1"/>
  <c r="L13" i="22" s="1"/>
  <c r="AP90" i="22" a="1"/>
  <c r="AP90" i="22" s="1"/>
  <c r="AP86" i="22" a="1"/>
  <c r="AP86" i="22" s="1"/>
  <c r="AP92" i="22" a="1"/>
  <c r="AP92" i="22" s="1"/>
  <c r="AP89" i="22" a="1"/>
  <c r="AP89" i="22" s="1"/>
  <c r="AP94" i="22" a="1"/>
  <c r="AP94" i="22" s="1"/>
  <c r="AP87" i="22" a="1"/>
  <c r="AP87" i="22" s="1"/>
  <c r="AP91" i="22" a="1"/>
  <c r="AP91" i="22" s="1"/>
  <c r="AP88" i="22" a="1"/>
  <c r="AP88" i="22" s="1"/>
  <c r="AP93" i="22" a="1"/>
  <c r="AP93" i="22" s="1"/>
  <c r="AP81" i="22" a="1"/>
  <c r="AP81" i="22" s="1"/>
  <c r="AP84" i="22" a="1"/>
  <c r="AP84" i="22" s="1"/>
  <c r="AP82" i="22" a="1"/>
  <c r="AP82" i="22" s="1"/>
  <c r="AP79" i="22" a="1"/>
  <c r="AP79" i="22" s="1"/>
  <c r="AP77" i="22" a="1"/>
  <c r="AP77" i="22" s="1"/>
  <c r="AP85" i="22" a="1"/>
  <c r="AP85" i="22" s="1"/>
  <c r="AP78" i="22" a="1"/>
  <c r="AP78" i="22" s="1"/>
  <c r="AP83" i="22" a="1"/>
  <c r="AP83" i="22" s="1"/>
  <c r="AP80" i="22" a="1"/>
  <c r="AP80" i="22" s="1"/>
  <c r="AP71" i="22" a="1"/>
  <c r="AP71" i="22" s="1"/>
  <c r="AP70" i="22" a="1"/>
  <c r="AP70" i="22" s="1"/>
  <c r="AP69" i="22" a="1"/>
  <c r="AP69" i="22" s="1"/>
  <c r="AP74" i="22" a="1"/>
  <c r="AP74" i="22" s="1"/>
  <c r="AP73" i="22" a="1"/>
  <c r="AP73" i="22" s="1"/>
  <c r="AP76" i="22" a="1"/>
  <c r="AP76" i="22" s="1"/>
  <c r="AP68" i="22" a="1"/>
  <c r="AP68" i="22" s="1"/>
  <c r="AP72" i="22" a="1"/>
  <c r="AP72" i="22" s="1"/>
  <c r="AP75" i="22" a="1"/>
  <c r="AP75" i="22" s="1"/>
  <c r="AP67" i="22" a="1"/>
  <c r="AP67" i="22" s="1"/>
  <c r="AP62" i="22" a="1"/>
  <c r="AP62" i="22" s="1"/>
  <c r="AP65" i="22" a="1"/>
  <c r="AP65" i="22" s="1"/>
  <c r="AP64" i="22" a="1"/>
  <c r="AP64" i="22" s="1"/>
  <c r="AP61" i="22" a="1"/>
  <c r="AP61" i="22" s="1"/>
  <c r="AP66" i="22" a="1"/>
  <c r="AP66" i="22" s="1"/>
  <c r="AP63" i="22" a="1"/>
  <c r="AP63" i="22" s="1"/>
  <c r="AP60" i="22" a="1"/>
  <c r="AP60" i="22" s="1"/>
  <c r="AP59" i="22" a="1"/>
  <c r="AP59" i="22" s="1"/>
  <c r="AP54" i="22" a="1"/>
  <c r="AP54" i="22" s="1"/>
  <c r="AP53" i="22" a="1"/>
  <c r="AP53" i="22" s="1"/>
  <c r="AP52" i="22" a="1"/>
  <c r="AP52" i="22" s="1"/>
  <c r="AP58" i="22" a="1"/>
  <c r="AP58" i="22" s="1"/>
  <c r="AP56" i="22" a="1"/>
  <c r="AP56" i="22" s="1"/>
  <c r="AP55" i="22" a="1"/>
  <c r="AP55" i="22" s="1"/>
  <c r="AP51" i="22" a="1"/>
  <c r="AP51" i="22" s="1"/>
  <c r="AP57" i="22" a="1"/>
  <c r="AP57" i="22" s="1"/>
  <c r="AP49" i="22" a="1"/>
  <c r="AP49" i="22" s="1"/>
  <c r="AP46" i="22" a="1"/>
  <c r="AP46" i="22" s="1"/>
  <c r="AP41" i="22" a="1"/>
  <c r="AP41" i="22" s="1"/>
  <c r="AP39" i="22" a="1"/>
  <c r="AP39" i="22" s="1"/>
  <c r="AP50" i="22" a="1"/>
  <c r="AP50" i="22" s="1"/>
  <c r="AP48" i="22" a="1"/>
  <c r="AP48" i="22" s="1"/>
  <c r="AP43" i="22" a="1"/>
  <c r="AP43" i="22" s="1"/>
  <c r="AP40" i="22" a="1"/>
  <c r="AP40" i="22" s="1"/>
  <c r="AP42" i="22" a="1"/>
  <c r="AP42" i="22" s="1"/>
  <c r="AP37" i="22" a="1"/>
  <c r="AP37" i="22" s="1"/>
  <c r="AP47" i="22" a="1"/>
  <c r="AP47" i="22" s="1"/>
  <c r="AP45" i="22" a="1"/>
  <c r="AP45" i="22" s="1"/>
  <c r="AP44" i="22" a="1"/>
  <c r="AP44" i="22" s="1"/>
  <c r="AP34" i="22" a="1"/>
  <c r="AP34" i="22" s="1"/>
  <c r="AP33" i="22" a="1"/>
  <c r="AP33" i="22" s="1"/>
  <c r="AP26" i="22" a="1"/>
  <c r="AP26" i="22" s="1"/>
  <c r="AP38" i="22" a="1"/>
  <c r="AP38" i="22" s="1"/>
  <c r="AP35" i="22" a="1"/>
  <c r="AP35" i="22" s="1"/>
  <c r="AP30" i="22" a="1"/>
  <c r="AP30" i="22" s="1"/>
  <c r="AP21" i="22" a="1"/>
  <c r="AP21" i="22" s="1"/>
  <c r="AP31" i="22" a="1"/>
  <c r="AP31" i="22" s="1"/>
  <c r="AP24" i="22" a="1"/>
  <c r="AP24" i="22" s="1"/>
  <c r="AP22" i="22" a="1"/>
  <c r="AP22" i="22" s="1"/>
  <c r="AP28" i="22" a="1"/>
  <c r="AP28" i="22" s="1"/>
  <c r="AP27" i="22" a="1"/>
  <c r="AP27" i="22" s="1"/>
  <c r="AP25" i="22" a="1"/>
  <c r="AP25" i="22" s="1"/>
  <c r="AP32" i="22" a="1"/>
  <c r="AP32" i="22" s="1"/>
  <c r="AP29" i="22" a="1"/>
  <c r="AP29" i="22" s="1"/>
  <c r="AP36" i="22" a="1"/>
  <c r="AP36" i="22" s="1"/>
  <c r="AP23" i="22" a="1"/>
  <c r="AP23" i="22" s="1"/>
  <c r="AP12" i="22" a="1"/>
  <c r="AP12" i="22" s="1"/>
  <c r="AP18" i="22" a="1"/>
  <c r="AP18" i="22" s="1"/>
  <c r="AP16" i="22" a="1"/>
  <c r="AP16" i="22" s="1"/>
  <c r="AP13" i="22" a="1"/>
  <c r="AP13" i="22" s="1"/>
  <c r="AP6" i="22" a="1"/>
  <c r="AP6" i="22" s="1"/>
  <c r="AP20" i="22" a="1"/>
  <c r="AP20" i="22" s="1"/>
  <c r="AP19" i="22" a="1"/>
  <c r="AP19" i="22" s="1"/>
  <c r="AP17" i="22" a="1"/>
  <c r="AP17" i="22" s="1"/>
  <c r="AP15" i="22" a="1"/>
  <c r="AP15" i="22" s="1"/>
  <c r="AP9" i="22" a="1"/>
  <c r="AP9" i="22" s="1"/>
  <c r="AP11" i="22" a="1"/>
  <c r="AP11" i="22" s="1"/>
  <c r="AP14" i="22" a="1"/>
  <c r="AP14" i="22" s="1"/>
  <c r="AP8" i="22" a="1"/>
  <c r="AP8" i="22" s="1"/>
  <c r="AP7" i="22" a="1"/>
  <c r="AP7" i="22" s="1"/>
  <c r="AP10" i="22" a="1"/>
  <c r="AP10" i="22" s="1"/>
  <c r="AI90" i="22" a="1"/>
  <c r="AI90" i="22" s="1"/>
  <c r="AI92" i="22" a="1"/>
  <c r="AI92" i="22" s="1"/>
  <c r="AI89" i="22" a="1"/>
  <c r="AI89" i="22" s="1"/>
  <c r="AI94" i="22" a="1"/>
  <c r="AI94" i="22" s="1"/>
  <c r="AI91" i="22" a="1"/>
  <c r="AI91" i="22" s="1"/>
  <c r="AI88" i="22" a="1"/>
  <c r="AI88" i="22" s="1"/>
  <c r="AI93" i="22" a="1"/>
  <c r="AI93" i="22" s="1"/>
  <c r="AI87" i="22" a="1"/>
  <c r="AI87" i="22" s="1"/>
  <c r="AI86" i="22" a="1"/>
  <c r="AI86" i="22" s="1"/>
  <c r="AI83" i="22" a="1"/>
  <c r="AI83" i="22" s="1"/>
  <c r="AI80" i="22" a="1"/>
  <c r="AI80" i="22" s="1"/>
  <c r="AI84" i="22" a="1"/>
  <c r="AI84" i="22" s="1"/>
  <c r="AI81" i="22" a="1"/>
  <c r="AI81" i="22" s="1"/>
  <c r="AI85" i="22" a="1"/>
  <c r="AI85" i="22" s="1"/>
  <c r="AI79" i="22" a="1"/>
  <c r="AI79" i="22" s="1"/>
  <c r="AI78" i="22" a="1"/>
  <c r="AI78" i="22" s="1"/>
  <c r="AI82" i="22" a="1"/>
  <c r="AI82" i="22" s="1"/>
  <c r="AI71" i="22" a="1"/>
  <c r="AI71" i="22" s="1"/>
  <c r="AI70" i="22" a="1"/>
  <c r="AI70" i="22" s="1"/>
  <c r="AI69" i="22" a="1"/>
  <c r="AI69" i="22" s="1"/>
  <c r="AI74" i="22" a="1"/>
  <c r="AI74" i="22" s="1"/>
  <c r="AI76" i="22" a="1"/>
  <c r="AI76" i="22" s="1"/>
  <c r="AI73" i="22" a="1"/>
  <c r="AI73" i="22" s="1"/>
  <c r="AI77" i="22" a="1"/>
  <c r="AI77" i="22" s="1"/>
  <c r="AI75" i="22" a="1"/>
  <c r="AI75" i="22" s="1"/>
  <c r="AI66" i="22" a="1"/>
  <c r="AI66" i="22" s="1"/>
  <c r="AI62" i="22" a="1"/>
  <c r="AI62" i="22" s="1"/>
  <c r="AI72" i="22" a="1"/>
  <c r="AI72" i="22" s="1"/>
  <c r="AI64" i="22" a="1"/>
  <c r="AI64" i="22" s="1"/>
  <c r="AI61" i="22" a="1"/>
  <c r="AI61" i="22" s="1"/>
  <c r="AI68" i="22" a="1"/>
  <c r="AI68" i="22" s="1"/>
  <c r="AI65" i="22" a="1"/>
  <c r="AI65" i="22" s="1"/>
  <c r="AI67" i="22" a="1"/>
  <c r="AI67" i="22" s="1"/>
  <c r="AI63" i="22" a="1"/>
  <c r="AI63" i="22" s="1"/>
  <c r="AI60" i="22" a="1"/>
  <c r="AI60" i="22" s="1"/>
  <c r="AI59" i="22" a="1"/>
  <c r="AI59" i="22" s="1"/>
  <c r="AI57" i="22" a="1"/>
  <c r="AI57" i="22" s="1"/>
  <c r="AI56" i="22" a="1"/>
  <c r="AI56" i="22" s="1"/>
  <c r="AI55" i="22" a="1"/>
  <c r="AI55" i="22" s="1"/>
  <c r="AI52" i="22" a="1"/>
  <c r="AI52" i="22" s="1"/>
  <c r="AI54" i="22" a="1"/>
  <c r="AI54" i="22" s="1"/>
  <c r="AI53" i="22" a="1"/>
  <c r="AI53" i="22" s="1"/>
  <c r="AI58" i="22" a="1"/>
  <c r="AI58" i="22" s="1"/>
  <c r="AI47" i="22" a="1"/>
  <c r="AI47" i="22" s="1"/>
  <c r="AI41" i="22" a="1"/>
  <c r="AI41" i="22" s="1"/>
  <c r="AI50" i="22" a="1"/>
  <c r="AI50" i="22" s="1"/>
  <c r="AI48" i="22" a="1"/>
  <c r="AI48" i="22" s="1"/>
  <c r="AI46" i="22" a="1"/>
  <c r="AI46" i="22" s="1"/>
  <c r="AI45" i="22" a="1"/>
  <c r="AI45" i="22" s="1"/>
  <c r="AI44" i="22" a="1"/>
  <c r="AI44" i="22" s="1"/>
  <c r="AI51" i="22" a="1"/>
  <c r="AI51" i="22" s="1"/>
  <c r="AI42" i="22" a="1"/>
  <c r="AI42" i="22" s="1"/>
  <c r="AI39" i="22" a="1"/>
  <c r="AI39" i="22" s="1"/>
  <c r="AI49" i="22" a="1"/>
  <c r="AI49" i="22" s="1"/>
  <c r="AI43" i="22" a="1"/>
  <c r="AI43" i="22" s="1"/>
  <c r="AI40" i="22" a="1"/>
  <c r="AI40" i="22" s="1"/>
  <c r="AI30" i="22" a="1"/>
  <c r="AI30" i="22" s="1"/>
  <c r="AI37" i="22" a="1"/>
  <c r="AI37" i="22" s="1"/>
  <c r="AI35" i="22" a="1"/>
  <c r="AI35" i="22" s="1"/>
  <c r="AI34" i="22" a="1"/>
  <c r="AI34" i="22" s="1"/>
  <c r="AI33" i="22" a="1"/>
  <c r="AI33" i="22" s="1"/>
  <c r="AI24" i="22" a="1"/>
  <c r="AI24" i="22" s="1"/>
  <c r="AI31" i="22" a="1"/>
  <c r="AI31" i="22" s="1"/>
  <c r="AI27" i="22" a="1"/>
  <c r="AI27" i="22" s="1"/>
  <c r="AI21" i="22" a="1"/>
  <c r="AI21" i="22" s="1"/>
  <c r="AI29" i="22" a="1"/>
  <c r="AI29" i="22" s="1"/>
  <c r="AI25" i="22" a="1"/>
  <c r="AI25" i="22" s="1"/>
  <c r="AI38" i="22" a="1"/>
  <c r="AI38" i="22" s="1"/>
  <c r="AI23" i="22" a="1"/>
  <c r="AI23" i="22" s="1"/>
  <c r="AI22" i="22" a="1"/>
  <c r="AI22" i="22" s="1"/>
  <c r="AI20" i="22" a="1"/>
  <c r="AI20" i="22" s="1"/>
  <c r="AI36" i="22" a="1"/>
  <c r="AI36" i="22" s="1"/>
  <c r="AI32" i="22" a="1"/>
  <c r="AI32" i="22" s="1"/>
  <c r="AI28" i="22" a="1"/>
  <c r="AI28" i="22" s="1"/>
  <c r="AI26" i="22" a="1"/>
  <c r="AI26" i="22" s="1"/>
  <c r="AI14" i="22" a="1"/>
  <c r="AI14" i="22" s="1"/>
  <c r="AI12" i="22" a="1"/>
  <c r="AI12" i="22" s="1"/>
  <c r="AI10" i="22" a="1"/>
  <c r="AI10" i="22" s="1"/>
  <c r="BX10" i="22" s="1"/>
  <c r="AI6" i="22" a="1"/>
  <c r="AI6" i="22" s="1"/>
  <c r="AI18" i="22" a="1"/>
  <c r="AI18" i="22" s="1"/>
  <c r="AI17" i="22" a="1"/>
  <c r="AI17" i="22" s="1"/>
  <c r="AI16" i="22" a="1"/>
  <c r="AI16" i="22" s="1"/>
  <c r="AI9" i="22" a="1"/>
  <c r="AI9" i="22" s="1"/>
  <c r="AI7" i="22" a="1"/>
  <c r="AI7" i="22" s="1"/>
  <c r="BX7" i="22" s="1"/>
  <c r="AI19" i="22" a="1"/>
  <c r="AI19" i="22" s="1"/>
  <c r="AI15" i="22" a="1"/>
  <c r="AI15" i="22" s="1"/>
  <c r="AI13" i="22" a="1"/>
  <c r="AI13" i="22" s="1"/>
  <c r="AI11" i="22" a="1"/>
  <c r="AI11" i="22" s="1"/>
  <c r="AI8" i="22" a="1"/>
  <c r="AI8" i="22" s="1"/>
  <c r="BX8" i="22" s="1"/>
  <c r="G4" i="6"/>
  <c r="P4" i="6"/>
  <c r="AO93" i="22" a="1"/>
  <c r="AO93" i="22" s="1"/>
  <c r="AO90" i="22" a="1"/>
  <c r="AO90" i="22" s="1"/>
  <c r="AO89" i="22" a="1"/>
  <c r="AO89" i="22" s="1"/>
  <c r="AO94" i="22" a="1"/>
  <c r="AO94" i="22" s="1"/>
  <c r="AO92" i="22" a="1"/>
  <c r="AO92" i="22" s="1"/>
  <c r="AO87" i="22" a="1"/>
  <c r="AO87" i="22" s="1"/>
  <c r="AO91" i="22" a="1"/>
  <c r="AO91" i="22" s="1"/>
  <c r="AO88" i="22" a="1"/>
  <c r="AO88" i="22" s="1"/>
  <c r="AO80" i="22" a="1"/>
  <c r="AO80" i="22" s="1"/>
  <c r="AO83" i="22" a="1"/>
  <c r="AO83" i="22" s="1"/>
  <c r="AO81" i="22" a="1"/>
  <c r="AO81" i="22" s="1"/>
  <c r="AO84" i="22" a="1"/>
  <c r="AO84" i="22" s="1"/>
  <c r="AO86" i="22" a="1"/>
  <c r="AO86" i="22" s="1"/>
  <c r="AO82" i="22" a="1"/>
  <c r="AO82" i="22" s="1"/>
  <c r="AO79" i="22" a="1"/>
  <c r="AO79" i="22" s="1"/>
  <c r="AO85" i="22" a="1"/>
  <c r="AO85" i="22" s="1"/>
  <c r="AO78" i="22" a="1"/>
  <c r="AO78" i="22" s="1"/>
  <c r="AO77" i="22" a="1"/>
  <c r="AO77" i="22" s="1"/>
  <c r="AO75" i="22" a="1"/>
  <c r="AO75" i="22" s="1"/>
  <c r="AO71" i="22" a="1"/>
  <c r="AO71" i="22" s="1"/>
  <c r="AO70" i="22" a="1"/>
  <c r="AO70" i="22" s="1"/>
  <c r="AO69" i="22" a="1"/>
  <c r="AO69" i="22" s="1"/>
  <c r="AO74" i="22" a="1"/>
  <c r="AO74" i="22" s="1"/>
  <c r="AO73" i="22" a="1"/>
  <c r="AO73" i="22" s="1"/>
  <c r="AO76" i="22" a="1"/>
  <c r="AO76" i="22" s="1"/>
  <c r="AO68" i="22" a="1"/>
  <c r="AO68" i="22" s="1"/>
  <c r="AO66" i="22" a="1"/>
  <c r="AO66" i="22" s="1"/>
  <c r="AO63" i="22" a="1"/>
  <c r="AO63" i="22" s="1"/>
  <c r="AO60" i="22" a="1"/>
  <c r="AO60" i="22" s="1"/>
  <c r="AO67" i="22" a="1"/>
  <c r="AO67" i="22" s="1"/>
  <c r="AO72" i="22" a="1"/>
  <c r="AO72" i="22" s="1"/>
  <c r="AO62" i="22" a="1"/>
  <c r="AO62" i="22" s="1"/>
  <c r="AO65" i="22" a="1"/>
  <c r="AO65" i="22" s="1"/>
  <c r="AO64" i="22" a="1"/>
  <c r="AO64" i="22" s="1"/>
  <c r="AO61" i="22" a="1"/>
  <c r="AO61" i="22" s="1"/>
  <c r="AO57" i="22" a="1"/>
  <c r="AO57" i="22" s="1"/>
  <c r="AO59" i="22" a="1"/>
  <c r="AO59" i="22" s="1"/>
  <c r="AO54" i="22" a="1"/>
  <c r="AO54" i="22" s="1"/>
  <c r="AO53" i="22" a="1"/>
  <c r="AO53" i="22" s="1"/>
  <c r="AO52" i="22" a="1"/>
  <c r="AO52" i="22" s="1"/>
  <c r="AO58" i="22" a="1"/>
  <c r="AO58" i="22" s="1"/>
  <c r="AO55" i="22" a="1"/>
  <c r="AO55" i="22" s="1"/>
  <c r="AO47" i="22" a="1"/>
  <c r="AO47" i="22" s="1"/>
  <c r="AO45" i="22" a="1"/>
  <c r="AO45" i="22" s="1"/>
  <c r="AO44" i="22" a="1"/>
  <c r="AO44" i="22" s="1"/>
  <c r="AO49" i="22" a="1"/>
  <c r="AO49" i="22" s="1"/>
  <c r="AO56" i="22" a="1"/>
  <c r="AO56" i="22" s="1"/>
  <c r="AO46" i="22" a="1"/>
  <c r="AO46" i="22" s="1"/>
  <c r="AO41" i="22" a="1"/>
  <c r="AO41" i="22" s="1"/>
  <c r="AO39" i="22" a="1"/>
  <c r="AO39" i="22" s="1"/>
  <c r="AO50" i="22" a="1"/>
  <c r="AO50" i="22" s="1"/>
  <c r="AO48" i="22" a="1"/>
  <c r="AO48" i="22" s="1"/>
  <c r="AO40" i="22" a="1"/>
  <c r="AO40" i="22" s="1"/>
  <c r="AO38" i="22" a="1"/>
  <c r="AO38" i="22" s="1"/>
  <c r="AO51" i="22" a="1"/>
  <c r="AO51" i="22" s="1"/>
  <c r="AO43" i="22" a="1"/>
  <c r="AO43" i="22" s="1"/>
  <c r="AO42" i="22" a="1"/>
  <c r="AO42" i="22" s="1"/>
  <c r="AO36" i="22" a="1"/>
  <c r="AO36" i="22" s="1"/>
  <c r="AO23" i="22" a="1"/>
  <c r="AO23" i="22" s="1"/>
  <c r="AO33" i="22" a="1"/>
  <c r="AO33" i="22" s="1"/>
  <c r="AO26" i="22" a="1"/>
  <c r="AO26" i="22" s="1"/>
  <c r="AO34" i="22" a="1"/>
  <c r="AO34" i="22" s="1"/>
  <c r="AO35" i="22" a="1"/>
  <c r="AO35" i="22" s="1"/>
  <c r="AO30" i="22" a="1"/>
  <c r="AO30" i="22" s="1"/>
  <c r="AO31" i="22" a="1"/>
  <c r="AO31" i="22" s="1"/>
  <c r="AO24" i="22" a="1"/>
  <c r="AO24" i="22" s="1"/>
  <c r="AO22" i="22" a="1"/>
  <c r="AO22" i="22" s="1"/>
  <c r="AO21" i="22" a="1"/>
  <c r="AO21" i="22" s="1"/>
  <c r="AO28" i="22" a="1"/>
  <c r="AO28" i="22" s="1"/>
  <c r="AO27" i="22" a="1"/>
  <c r="AO27" i="22" s="1"/>
  <c r="AO37" i="22" a="1"/>
  <c r="AO37" i="22" s="1"/>
  <c r="AO25" i="22" a="1"/>
  <c r="AO25" i="22" s="1"/>
  <c r="AO20" i="22" a="1"/>
  <c r="AO20" i="22" s="1"/>
  <c r="AO32" i="22" a="1"/>
  <c r="AO32" i="22" s="1"/>
  <c r="AO29" i="22" a="1"/>
  <c r="AO29" i="22" s="1"/>
  <c r="AO14" i="22" a="1"/>
  <c r="AO14" i="22" s="1"/>
  <c r="AO10" i="22" a="1"/>
  <c r="AO10" i="22" s="1"/>
  <c r="AO12" i="22" a="1"/>
  <c r="AO12" i="22" s="1"/>
  <c r="AO18" i="22" a="1"/>
  <c r="AO18" i="22" s="1"/>
  <c r="AO16" i="22" a="1"/>
  <c r="AO16" i="22" s="1"/>
  <c r="AO6" i="22" a="1"/>
  <c r="AO6" i="22" s="1"/>
  <c r="AO17" i="22" a="1"/>
  <c r="AO17" i="22" s="1"/>
  <c r="AO13" i="22" a="1"/>
  <c r="AO13" i="22" s="1"/>
  <c r="AO9" i="22" a="1"/>
  <c r="AO9" i="22" s="1"/>
  <c r="AO19" i="22" a="1"/>
  <c r="AO19" i="22" s="1"/>
  <c r="AO15" i="22" a="1"/>
  <c r="AO15" i="22" s="1"/>
  <c r="AO8" i="22" a="1"/>
  <c r="AO8" i="22" s="1"/>
  <c r="AO7" i="22" a="1"/>
  <c r="AO7" i="22" s="1"/>
  <c r="CD7" i="22" s="1"/>
  <c r="AO11" i="22" a="1"/>
  <c r="AO11" i="22" s="1"/>
  <c r="CD11" i="22" s="1"/>
  <c r="AC92" i="22" a="1"/>
  <c r="AC92" i="22" s="1"/>
  <c r="AC94" i="22" a="1"/>
  <c r="AC94" i="22" s="1"/>
  <c r="AC89" i="22" a="1"/>
  <c r="AC89" i="22" s="1"/>
  <c r="AC88" i="22" a="1"/>
  <c r="AC88" i="22" s="1"/>
  <c r="AC91" i="22" a="1"/>
  <c r="AC91" i="22" s="1"/>
  <c r="AC93" i="22" a="1"/>
  <c r="AC93" i="22" s="1"/>
  <c r="AC90" i="22" a="1"/>
  <c r="AC90" i="22" s="1"/>
  <c r="AC87" i="22" a="1"/>
  <c r="AC87" i="22" s="1"/>
  <c r="AC83" i="22" a="1"/>
  <c r="AC83" i="22" s="1"/>
  <c r="AC80" i="22" a="1"/>
  <c r="AC80" i="22" s="1"/>
  <c r="AC85" i="22" a="1"/>
  <c r="AC85" i="22" s="1"/>
  <c r="AC81" i="22" a="1"/>
  <c r="AC81" i="22" s="1"/>
  <c r="AC84" i="22" a="1"/>
  <c r="AC84" i="22" s="1"/>
  <c r="AC86" i="22" a="1"/>
  <c r="AC86" i="22" s="1"/>
  <c r="AC79" i="22" a="1"/>
  <c r="AC79" i="22" s="1"/>
  <c r="AC82" i="22" a="1"/>
  <c r="AC82" i="22" s="1"/>
  <c r="AC78" i="22" a="1"/>
  <c r="AC78" i="22" s="1"/>
  <c r="AC74" i="22" a="1"/>
  <c r="AC74" i="22" s="1"/>
  <c r="AC68" i="22" a="1"/>
  <c r="AC68" i="22" s="1"/>
  <c r="AC73" i="22" a="1"/>
  <c r="AC73" i="22" s="1"/>
  <c r="AC77" i="22" a="1"/>
  <c r="AC77" i="22" s="1"/>
  <c r="AC75" i="22" a="1"/>
  <c r="AC75" i="22" s="1"/>
  <c r="AC76" i="22" a="1"/>
  <c r="AC76" i="22" s="1"/>
  <c r="AC71" i="22" a="1"/>
  <c r="AC71" i="22" s="1"/>
  <c r="AC60" i="22" a="1"/>
  <c r="AC60" i="22" s="1"/>
  <c r="AC62" i="22" a="1"/>
  <c r="AC62" i="22" s="1"/>
  <c r="AC61" i="22" a="1"/>
  <c r="AC61" i="22" s="1"/>
  <c r="AC72" i="22" a="1"/>
  <c r="AC72" i="22" s="1"/>
  <c r="AC65" i="22" a="1"/>
  <c r="AC65" i="22" s="1"/>
  <c r="AC64" i="22" a="1"/>
  <c r="AC64" i="22" s="1"/>
  <c r="AC70" i="22" a="1"/>
  <c r="AC70" i="22" s="1"/>
  <c r="AC69" i="22" a="1"/>
  <c r="AC69" i="22" s="1"/>
  <c r="AC67" i="22" a="1"/>
  <c r="AC67" i="22" s="1"/>
  <c r="AC66" i="22" a="1"/>
  <c r="AC66" i="22" s="1"/>
  <c r="AC63" i="22" a="1"/>
  <c r="AC63" i="22" s="1"/>
  <c r="AC59" i="22" a="1"/>
  <c r="AC59" i="22" s="1"/>
  <c r="AC55" i="22" a="1"/>
  <c r="AC55" i="22" s="1"/>
  <c r="AC53" i="22" a="1"/>
  <c r="AC53" i="22" s="1"/>
  <c r="AC56" i="22" a="1"/>
  <c r="AC56" i="22" s="1"/>
  <c r="AC57" i="22" a="1"/>
  <c r="AC57" i="22" s="1"/>
  <c r="AC54" i="22" a="1"/>
  <c r="AC54" i="22" s="1"/>
  <c r="AC45" i="22" a="1"/>
  <c r="AC45" i="22" s="1"/>
  <c r="AC43" i="22" a="1"/>
  <c r="AC43" i="22" s="1"/>
  <c r="AC50" i="22" a="1"/>
  <c r="AC50" i="22" s="1"/>
  <c r="AC48" i="22" a="1"/>
  <c r="AC48" i="22" s="1"/>
  <c r="AC47" i="22" a="1"/>
  <c r="AC47" i="22" s="1"/>
  <c r="AC41" i="22" a="1"/>
  <c r="AC41" i="22" s="1"/>
  <c r="AC52" i="22" a="1"/>
  <c r="AC52" i="22" s="1"/>
  <c r="AC46" i="22" a="1"/>
  <c r="AC46" i="22" s="1"/>
  <c r="AC51" i="22" a="1"/>
  <c r="AC51" i="22" s="1"/>
  <c r="AC49" i="22" a="1"/>
  <c r="AC49" i="22" s="1"/>
  <c r="AC42" i="22" a="1"/>
  <c r="AC42" i="22" s="1"/>
  <c r="AC39" i="22" a="1"/>
  <c r="AC39" i="22" s="1"/>
  <c r="AC58" i="22" a="1"/>
  <c r="AC58" i="22" s="1"/>
  <c r="AC44" i="22" a="1"/>
  <c r="AC44" i="22" s="1"/>
  <c r="AC40" i="22" a="1"/>
  <c r="AC40" i="22" s="1"/>
  <c r="AC38" i="22" a="1"/>
  <c r="AC38" i="22" s="1"/>
  <c r="AC37" i="22" a="1"/>
  <c r="AC37" i="22" s="1"/>
  <c r="AC36" i="22" a="1"/>
  <c r="AC36" i="22" s="1"/>
  <c r="AC24" i="22" a="1"/>
  <c r="AC24" i="22" s="1"/>
  <c r="AC33" i="22" a="1"/>
  <c r="AC33" i="22" s="1"/>
  <c r="AC27" i="22" a="1"/>
  <c r="AC27" i="22" s="1"/>
  <c r="AC31" i="22" a="1"/>
  <c r="AC31" i="22" s="1"/>
  <c r="AC29" i="22" a="1"/>
  <c r="AC29" i="22" s="1"/>
  <c r="AC21" i="22" a="1"/>
  <c r="AC21" i="22" s="1"/>
  <c r="AC35" i="22" a="1"/>
  <c r="AC35" i="22" s="1"/>
  <c r="AC34" i="22" a="1"/>
  <c r="AC34" i="22" s="1"/>
  <c r="AC23" i="22" a="1"/>
  <c r="AC23" i="22" s="1"/>
  <c r="AC26" i="22" a="1"/>
  <c r="AC26" i="22" s="1"/>
  <c r="AC25" i="22" a="1"/>
  <c r="AC25" i="22" s="1"/>
  <c r="AC22" i="22" a="1"/>
  <c r="AC22" i="22" s="1"/>
  <c r="AC20" i="22" a="1"/>
  <c r="AC20" i="22" s="1"/>
  <c r="AC32" i="22" a="1"/>
  <c r="AC32" i="22" s="1"/>
  <c r="AC30" i="22" a="1"/>
  <c r="AC30" i="22" s="1"/>
  <c r="AC28" i="22" a="1"/>
  <c r="AC28" i="22" s="1"/>
  <c r="AC14" i="22" a="1"/>
  <c r="AC14" i="22" s="1"/>
  <c r="AC12" i="22" a="1"/>
  <c r="AC12" i="22" s="1"/>
  <c r="AC11" i="22" a="1"/>
  <c r="AC11" i="22" s="1"/>
  <c r="AC10" i="22" a="1"/>
  <c r="AC10" i="22" s="1"/>
  <c r="AC18" i="22" a="1"/>
  <c r="AC18" i="22" s="1"/>
  <c r="AC9" i="22" a="1"/>
  <c r="AC9" i="22" s="1"/>
  <c r="AC7" i="22" a="1"/>
  <c r="AC7" i="22" s="1"/>
  <c r="AC19" i="22" a="1"/>
  <c r="AC19" i="22" s="1"/>
  <c r="AC16" i="22" a="1"/>
  <c r="AC16" i="22" s="1"/>
  <c r="AC13" i="22" a="1"/>
  <c r="AC13" i="22" s="1"/>
  <c r="AC17" i="22" a="1"/>
  <c r="AC17" i="22" s="1"/>
  <c r="AC15" i="22" a="1"/>
  <c r="AC15" i="22" s="1"/>
  <c r="AC8" i="22" a="1"/>
  <c r="AC8" i="22" s="1"/>
  <c r="AC6" i="22" a="1"/>
  <c r="AC6" i="22" s="1"/>
  <c r="P94" i="22" a="1"/>
  <c r="P94" i="22" s="1"/>
  <c r="P92" i="22" a="1"/>
  <c r="P92" i="22" s="1"/>
  <c r="P88" i="22" a="1"/>
  <c r="P88" i="22" s="1"/>
  <c r="P87" i="22" a="1"/>
  <c r="P87" i="22" s="1"/>
  <c r="P86" i="22" a="1"/>
  <c r="P86" i="22" s="1"/>
  <c r="P91" i="22" a="1"/>
  <c r="P91" i="22" s="1"/>
  <c r="P90" i="22" a="1"/>
  <c r="P90" i="22" s="1"/>
  <c r="P93" i="22" a="1"/>
  <c r="P93" i="22" s="1"/>
  <c r="P89" i="22" a="1"/>
  <c r="P89" i="22" s="1"/>
  <c r="P85" i="22" a="1"/>
  <c r="P85" i="22" s="1"/>
  <c r="P83" i="22" a="1"/>
  <c r="P83" i="22" s="1"/>
  <c r="P81" i="22" a="1"/>
  <c r="P81" i="22" s="1"/>
  <c r="P79" i="22" a="1"/>
  <c r="P79" i="22" s="1"/>
  <c r="P84" i="22" a="1"/>
  <c r="P84" i="22" s="1"/>
  <c r="P80" i="22" a="1"/>
  <c r="P80" i="22" s="1"/>
  <c r="P78" i="22" a="1"/>
  <c r="P78" i="22" s="1"/>
  <c r="P82" i="22" a="1"/>
  <c r="P82" i="22" s="1"/>
  <c r="P74" i="22" a="1"/>
  <c r="P74" i="22" s="1"/>
  <c r="P73" i="22" a="1"/>
  <c r="P73" i="22" s="1"/>
  <c r="P77" i="22" a="1"/>
  <c r="P77" i="22" s="1"/>
  <c r="P76" i="22" a="1"/>
  <c r="P76" i="22" s="1"/>
  <c r="P72" i="22" a="1"/>
  <c r="P72" i="22" s="1"/>
  <c r="P75" i="22" a="1"/>
  <c r="P75" i="22" s="1"/>
  <c r="P71" i="22" a="1"/>
  <c r="P71" i="22" s="1"/>
  <c r="P70" i="22" a="1"/>
  <c r="P70" i="22" s="1"/>
  <c r="P69" i="22" a="1"/>
  <c r="P69" i="22" s="1"/>
  <c r="P66" i="22" a="1"/>
  <c r="P66" i="22" s="1"/>
  <c r="P62" i="22" a="1"/>
  <c r="P62" i="22" s="1"/>
  <c r="P68" i="22" a="1"/>
  <c r="P68" i="22" s="1"/>
  <c r="P67" i="22" a="1"/>
  <c r="P67" i="22" s="1"/>
  <c r="P61" i="22" a="1"/>
  <c r="P61" i="22" s="1"/>
  <c r="P64" i="22" a="1"/>
  <c r="P64" i="22" s="1"/>
  <c r="P65" i="22" a="1"/>
  <c r="P65" i="22" s="1"/>
  <c r="P63" i="22" a="1"/>
  <c r="P63" i="22" s="1"/>
  <c r="P60" i="22" a="1"/>
  <c r="P60" i="22" s="1"/>
  <c r="P59" i="22" a="1"/>
  <c r="P59" i="22" s="1"/>
  <c r="P54" i="22" a="1"/>
  <c r="P54" i="22" s="1"/>
  <c r="P57" i="22" a="1"/>
  <c r="P57" i="22" s="1"/>
  <c r="P56" i="22" a="1"/>
  <c r="P56" i="22" s="1"/>
  <c r="P55" i="22" a="1"/>
  <c r="P55" i="22" s="1"/>
  <c r="P41" i="22" a="1"/>
  <c r="P41" i="22" s="1"/>
  <c r="P58" i="22" a="1"/>
  <c r="P58" i="22" s="1"/>
  <c r="P38" i="22" a="1"/>
  <c r="P38" i="22" s="1"/>
  <c r="P49" i="22" a="1"/>
  <c r="P49" i="22" s="1"/>
  <c r="P45" i="22" a="1"/>
  <c r="P45" i="22" s="1"/>
  <c r="P43" i="22" a="1"/>
  <c r="P43" i="22" s="1"/>
  <c r="P40" i="22" a="1"/>
  <c r="P40" i="22" s="1"/>
  <c r="P47" i="22" a="1"/>
  <c r="P47" i="22" s="1"/>
  <c r="P53" i="22" a="1"/>
  <c r="P53" i="22" s="1"/>
  <c r="P52" i="22" a="1"/>
  <c r="P52" i="22" s="1"/>
  <c r="P46" i="22" a="1"/>
  <c r="P46" i="22" s="1"/>
  <c r="P42" i="22" a="1"/>
  <c r="P42" i="22" s="1"/>
  <c r="P51" i="22" a="1"/>
  <c r="P51" i="22" s="1"/>
  <c r="P44" i="22" a="1"/>
  <c r="P44" i="22" s="1"/>
  <c r="P50" i="22" a="1"/>
  <c r="P50" i="22" s="1"/>
  <c r="P48" i="22" a="1"/>
  <c r="P48" i="22" s="1"/>
  <c r="P37" i="22" a="1"/>
  <c r="P37" i="22" s="1"/>
  <c r="P31" i="22" a="1"/>
  <c r="P31" i="22" s="1"/>
  <c r="P29" i="22" a="1"/>
  <c r="P29" i="22" s="1"/>
  <c r="P32" i="22" a="1"/>
  <c r="P32" i="22" s="1"/>
  <c r="P23" i="22" a="1"/>
  <c r="P23" i="22" s="1"/>
  <c r="P26" i="22" a="1"/>
  <c r="P26" i="22" s="1"/>
  <c r="P28" i="22" a="1"/>
  <c r="P28" i="22" s="1"/>
  <c r="P39" i="22" a="1"/>
  <c r="P39" i="22" s="1"/>
  <c r="P30" i="22" a="1"/>
  <c r="P30" i="22" s="1"/>
  <c r="P21" i="22" a="1"/>
  <c r="P21" i="22" s="1"/>
  <c r="P33" i="22" a="1"/>
  <c r="P33" i="22" s="1"/>
  <c r="P24" i="22" a="1"/>
  <c r="P24" i="22" s="1"/>
  <c r="P34" i="22" a="1"/>
  <c r="P34" i="22" s="1"/>
  <c r="P27" i="22" a="1"/>
  <c r="P27" i="22" s="1"/>
  <c r="P20" i="22" a="1"/>
  <c r="P20" i="22" s="1"/>
  <c r="P36" i="22" a="1"/>
  <c r="P36" i="22" s="1"/>
  <c r="P35" i="22" a="1"/>
  <c r="P35" i="22" s="1"/>
  <c r="P25" i="22" a="1"/>
  <c r="P25" i="22" s="1"/>
  <c r="P22" i="22" a="1"/>
  <c r="P22" i="22" s="1"/>
  <c r="P17" i="22" a="1"/>
  <c r="P17" i="22" s="1"/>
  <c r="P15" i="22" a="1"/>
  <c r="P15" i="22" s="1"/>
  <c r="P13" i="22" a="1"/>
  <c r="P13" i="22" s="1"/>
  <c r="P7" i="22" a="1"/>
  <c r="P7" i="22" s="1"/>
  <c r="P16" i="22" a="1"/>
  <c r="P16" i="22" s="1"/>
  <c r="P12" i="22" a="1"/>
  <c r="P12" i="22" s="1"/>
  <c r="P14" i="22" a="1"/>
  <c r="P14" i="22" s="1"/>
  <c r="P9" i="22" a="1"/>
  <c r="P9" i="22" s="1"/>
  <c r="BY9" i="22" s="1"/>
  <c r="P18" i="22" a="1"/>
  <c r="P18" i="22" s="1"/>
  <c r="P11" i="22" a="1"/>
  <c r="P11" i="22" s="1"/>
  <c r="P6" i="22" a="1"/>
  <c r="P6" i="22" s="1"/>
  <c r="P10" i="22" a="1"/>
  <c r="P10" i="22" s="1"/>
  <c r="P19" i="22" a="1"/>
  <c r="P19" i="22" s="1"/>
  <c r="P8" i="22" a="1"/>
  <c r="P8" i="22" s="1"/>
  <c r="F93" i="22" a="1"/>
  <c r="F93" i="22" s="1"/>
  <c r="F90" i="22" a="1"/>
  <c r="F90" i="22" s="1"/>
  <c r="F88" i="22" a="1"/>
  <c r="F88" i="22" s="1"/>
  <c r="F94" i="22" a="1"/>
  <c r="F94" i="22" s="1"/>
  <c r="F92" i="22" a="1"/>
  <c r="F92" i="22" s="1"/>
  <c r="F91" i="22" a="1"/>
  <c r="F91" i="22" s="1"/>
  <c r="F89" i="22" a="1"/>
  <c r="F89" i="22" s="1"/>
  <c r="F87" i="22" a="1"/>
  <c r="F87" i="22" s="1"/>
  <c r="F81" i="22" a="1"/>
  <c r="F81" i="22" s="1"/>
  <c r="F80" i="22" a="1"/>
  <c r="F80" i="22" s="1"/>
  <c r="F84" i="22" a="1"/>
  <c r="F84" i="22" s="1"/>
  <c r="F85" i="22" a="1"/>
  <c r="F85" i="22" s="1"/>
  <c r="F82" i="22" a="1"/>
  <c r="F82" i="22" s="1"/>
  <c r="F78" i="22" a="1"/>
  <c r="F78" i="22" s="1"/>
  <c r="F86" i="22" a="1"/>
  <c r="F86" i="22" s="1"/>
  <c r="F83" i="22" a="1"/>
  <c r="F83" i="22" s="1"/>
  <c r="F79" i="22" a="1"/>
  <c r="F79" i="22" s="1"/>
  <c r="F75" i="22" a="1"/>
  <c r="F75" i="22" s="1"/>
  <c r="F71" i="22" a="1"/>
  <c r="F71" i="22" s="1"/>
  <c r="F69" i="22" a="1"/>
  <c r="F69" i="22" s="1"/>
  <c r="F74" i="22" a="1"/>
  <c r="F74" i="22" s="1"/>
  <c r="F76" i="22" a="1"/>
  <c r="F76" i="22" s="1"/>
  <c r="F77" i="22" a="1"/>
  <c r="F77" i="22" s="1"/>
  <c r="F73" i="22" a="1"/>
  <c r="F73" i="22" s="1"/>
  <c r="F72" i="22" a="1"/>
  <c r="F72" i="22" s="1"/>
  <c r="F70" i="22" a="1"/>
  <c r="F70" i="22" s="1"/>
  <c r="F64" i="22" a="1"/>
  <c r="F64" i="22" s="1"/>
  <c r="F61" i="22" a="1"/>
  <c r="F61" i="22" s="1"/>
  <c r="F60" i="22" a="1"/>
  <c r="F60" i="22" s="1"/>
  <c r="F65" i="22" a="1"/>
  <c r="F65" i="22" s="1"/>
  <c r="F63" i="22" a="1"/>
  <c r="F63" i="22" s="1"/>
  <c r="F68" i="22" a="1"/>
  <c r="F68" i="22" s="1"/>
  <c r="F67" i="22" a="1"/>
  <c r="F67" i="22" s="1"/>
  <c r="F66" i="22" a="1"/>
  <c r="F66" i="22" s="1"/>
  <c r="F62" i="22" a="1"/>
  <c r="F62" i="22" s="1"/>
  <c r="F53" i="22" a="1"/>
  <c r="F53" i="22" s="1"/>
  <c r="F58" i="22" a="1"/>
  <c r="F58" i="22" s="1"/>
  <c r="F57" i="22" a="1"/>
  <c r="F57" i="22" s="1"/>
  <c r="F56" i="22" a="1"/>
  <c r="F56" i="22" s="1"/>
  <c r="F55" i="22" a="1"/>
  <c r="F55" i="22" s="1"/>
  <c r="F59" i="22" a="1"/>
  <c r="F59" i="22" s="1"/>
  <c r="F54" i="22" a="1"/>
  <c r="F54" i="22" s="1"/>
  <c r="F52" i="22" a="1"/>
  <c r="F52" i="22" s="1"/>
  <c r="F50" i="22" a="1"/>
  <c r="F50" i="22" s="1"/>
  <c r="F48" i="22" a="1"/>
  <c r="F48" i="22" s="1"/>
  <c r="F40" i="22" a="1"/>
  <c r="F40" i="22" s="1"/>
  <c r="F47" i="22" a="1"/>
  <c r="F47" i="22" s="1"/>
  <c r="F37" i="22" a="1"/>
  <c r="F37" i="22" s="1"/>
  <c r="F51" i="22" a="1"/>
  <c r="F51" i="22" s="1"/>
  <c r="F46" i="22" a="1"/>
  <c r="F46" i="22" s="1"/>
  <c r="F41" i="22" a="1"/>
  <c r="F41" i="22" s="1"/>
  <c r="F49" i="22" a="1"/>
  <c r="F49" i="22" s="1"/>
  <c r="F45" i="22" a="1"/>
  <c r="F45" i="22" s="1"/>
  <c r="F43" i="22" a="1"/>
  <c r="F43" i="22" s="1"/>
  <c r="F44" i="22" a="1"/>
  <c r="F44" i="22" s="1"/>
  <c r="F42" i="22" a="1"/>
  <c r="F42" i="22" s="1"/>
  <c r="F27" i="22" a="1"/>
  <c r="F27" i="22" s="1"/>
  <c r="F21" i="22" a="1"/>
  <c r="F21" i="22" s="1"/>
  <c r="F39" i="22" a="1"/>
  <c r="F39" i="22" s="1"/>
  <c r="F33" i="22" a="1"/>
  <c r="F33" i="22" s="1"/>
  <c r="F31" i="22" a="1"/>
  <c r="F31" i="22" s="1"/>
  <c r="F29" i="22" a="1"/>
  <c r="F29" i="22" s="1"/>
  <c r="F28" i="22" a="1"/>
  <c r="F28" i="22" s="1"/>
  <c r="F38" i="22" a="1"/>
  <c r="F38" i="22" s="1"/>
  <c r="F25" i="22" a="1"/>
  <c r="F25" i="22" s="1"/>
  <c r="F23" i="22" a="1"/>
  <c r="F23" i="22" s="1"/>
  <c r="F26" i="22" a="1"/>
  <c r="F26" i="22" s="1"/>
  <c r="F22" i="22" a="1"/>
  <c r="F22" i="22" s="1"/>
  <c r="F36" i="22" a="1"/>
  <c r="F36" i="22" s="1"/>
  <c r="F35" i="22" a="1"/>
  <c r="F35" i="22" s="1"/>
  <c r="F32" i="22" a="1"/>
  <c r="F32" i="22" s="1"/>
  <c r="F34" i="22" a="1"/>
  <c r="F34" i="22" s="1"/>
  <c r="F30" i="22" a="1"/>
  <c r="F30" i="22" s="1"/>
  <c r="F24" i="22" a="1"/>
  <c r="F24" i="22" s="1"/>
  <c r="F18" i="22" a="1"/>
  <c r="F18" i="22" s="1"/>
  <c r="F9" i="22" a="1"/>
  <c r="F9" i="22" s="1"/>
  <c r="F14" i="22" a="1"/>
  <c r="F14" i="22" s="1"/>
  <c r="F12" i="22" a="1"/>
  <c r="F12" i="22" s="1"/>
  <c r="F19" i="22" a="1"/>
  <c r="F19" i="22" s="1"/>
  <c r="F7" i="22" a="1"/>
  <c r="F7" i="22" s="1"/>
  <c r="F20" i="22" a="1"/>
  <c r="F20" i="22" s="1"/>
  <c r="F11" i="22" a="1"/>
  <c r="F11" i="22" s="1"/>
  <c r="F8" i="22" a="1"/>
  <c r="F8" i="22" s="1"/>
  <c r="F10" i="22" a="1"/>
  <c r="F10" i="22" s="1"/>
  <c r="F15" i="22" a="1"/>
  <c r="F15" i="22" s="1"/>
  <c r="F13" i="22" a="1"/>
  <c r="F13" i="22" s="1"/>
  <c r="F6" i="22" a="1"/>
  <c r="F6" i="22" s="1"/>
  <c r="F17" i="22" a="1"/>
  <c r="F17" i="22" s="1"/>
  <c r="F16" i="22" a="1"/>
  <c r="F16" i="22" s="1"/>
  <c r="D89" i="22" a="1"/>
  <c r="D89" i="22" s="1"/>
  <c r="D87" i="22" a="1"/>
  <c r="D87" i="22" s="1"/>
  <c r="D93" i="22" a="1"/>
  <c r="D93" i="22" s="1"/>
  <c r="D90" i="22" a="1"/>
  <c r="D90" i="22" s="1"/>
  <c r="D88" i="22" a="1"/>
  <c r="D88" i="22" s="1"/>
  <c r="D94" i="22" a="1"/>
  <c r="D94" i="22" s="1"/>
  <c r="D92" i="22" a="1"/>
  <c r="D92" i="22" s="1"/>
  <c r="D91" i="22" a="1"/>
  <c r="D91" i="22" s="1"/>
  <c r="D83" i="22" a="1"/>
  <c r="D83" i="22" s="1"/>
  <c r="D81" i="22" a="1"/>
  <c r="D81" i="22" s="1"/>
  <c r="D79" i="22" a="1"/>
  <c r="D79" i="22" s="1"/>
  <c r="D80" i="22" a="1"/>
  <c r="D80" i="22" s="1"/>
  <c r="D84" i="22" a="1"/>
  <c r="D84" i="22" s="1"/>
  <c r="D85" i="22" a="1"/>
  <c r="D85" i="22" s="1"/>
  <c r="D82" i="22" a="1"/>
  <c r="D82" i="22" s="1"/>
  <c r="D86" i="22" a="1"/>
  <c r="D86" i="22" s="1"/>
  <c r="D73" i="22" a="1"/>
  <c r="D73" i="22" s="1"/>
  <c r="D77" i="22" a="1"/>
  <c r="D77" i="22" s="1"/>
  <c r="D72" i="22" a="1"/>
  <c r="D72" i="22" s="1"/>
  <c r="D75" i="22" a="1"/>
  <c r="D75" i="22" s="1"/>
  <c r="D70" i="22" a="1"/>
  <c r="D70" i="22" s="1"/>
  <c r="D78" i="22" a="1"/>
  <c r="D78" i="22" s="1"/>
  <c r="D71" i="22" a="1"/>
  <c r="D71" i="22" s="1"/>
  <c r="D69" i="22" a="1"/>
  <c r="D69" i="22" s="1"/>
  <c r="D74" i="22" a="1"/>
  <c r="D74" i="22" s="1"/>
  <c r="D76" i="22" a="1"/>
  <c r="D76" i="22" s="1"/>
  <c r="D67" i="22" a="1"/>
  <c r="D67" i="22" s="1"/>
  <c r="D62" i="22" a="1"/>
  <c r="D62" i="22" s="1"/>
  <c r="D66" i="22" a="1"/>
  <c r="D66" i="22" s="1"/>
  <c r="D64" i="22" a="1"/>
  <c r="D64" i="22" s="1"/>
  <c r="D61" i="22" a="1"/>
  <c r="D61" i="22" s="1"/>
  <c r="D63" i="22" a="1"/>
  <c r="D63" i="22" s="1"/>
  <c r="D68" i="22" a="1"/>
  <c r="D68" i="22" s="1"/>
  <c r="D65" i="22" a="1"/>
  <c r="D65" i="22" s="1"/>
  <c r="D59" i="22" a="1"/>
  <c r="D59" i="22" s="1"/>
  <c r="D52" i="22" a="1"/>
  <c r="D52" i="22" s="1"/>
  <c r="D54" i="22" a="1"/>
  <c r="D54" i="22" s="1"/>
  <c r="D53" i="22" a="1"/>
  <c r="D53" i="22" s="1"/>
  <c r="D56" i="22" a="1"/>
  <c r="D56" i="22" s="1"/>
  <c r="D58" i="22" a="1"/>
  <c r="D58" i="22" s="1"/>
  <c r="D57" i="22" a="1"/>
  <c r="D57" i="22" s="1"/>
  <c r="D55" i="22" a="1"/>
  <c r="D55" i="22" s="1"/>
  <c r="D60" i="22" a="1"/>
  <c r="D60" i="22" s="1"/>
  <c r="D43" i="22" a="1"/>
  <c r="D43" i="22" s="1"/>
  <c r="D50" i="22" a="1"/>
  <c r="D50" i="22" s="1"/>
  <c r="D48" i="22" a="1"/>
  <c r="D48" i="22" s="1"/>
  <c r="D45" i="22" a="1"/>
  <c r="D45" i="22" s="1"/>
  <c r="D44" i="22" a="1"/>
  <c r="D44" i="22" s="1"/>
  <c r="D42" i="22" a="1"/>
  <c r="D42" i="22" s="1"/>
  <c r="D40" i="22" a="1"/>
  <c r="D40" i="22" s="1"/>
  <c r="D47" i="22" a="1"/>
  <c r="D47" i="22" s="1"/>
  <c r="D39" i="22" a="1"/>
  <c r="D39" i="22" s="1"/>
  <c r="D38" i="22" a="1"/>
  <c r="D38" i="22" s="1"/>
  <c r="D37" i="22" a="1"/>
  <c r="D37" i="22" s="1"/>
  <c r="D41" i="22" a="1"/>
  <c r="D41" i="22" s="1"/>
  <c r="D51" i="22" a="1"/>
  <c r="D51" i="22" s="1"/>
  <c r="D49" i="22" a="1"/>
  <c r="D49" i="22" s="1"/>
  <c r="D46" i="22" a="1"/>
  <c r="D46" i="22" s="1"/>
  <c r="D35" i="22" a="1"/>
  <c r="D35" i="22" s="1"/>
  <c r="D34" i="22" a="1"/>
  <c r="D34" i="22" s="1"/>
  <c r="D32" i="22" a="1"/>
  <c r="D32" i="22" s="1"/>
  <c r="D30" i="22" a="1"/>
  <c r="D30" i="22" s="1"/>
  <c r="D22" i="22" a="1"/>
  <c r="D22" i="22" s="1"/>
  <c r="D36" i="22" a="1"/>
  <c r="D36" i="22" s="1"/>
  <c r="D24" i="22" a="1"/>
  <c r="D24" i="22" s="1"/>
  <c r="D27" i="22" a="1"/>
  <c r="D27" i="22" s="1"/>
  <c r="D21" i="22" a="1"/>
  <c r="D21" i="22" s="1"/>
  <c r="D31" i="22" a="1"/>
  <c r="D31" i="22" s="1"/>
  <c r="D29" i="22" a="1"/>
  <c r="D29" i="22" s="1"/>
  <c r="D33" i="22" a="1"/>
  <c r="D33" i="22" s="1"/>
  <c r="D28" i="22" a="1"/>
  <c r="D28" i="22" s="1"/>
  <c r="D25" i="22" a="1"/>
  <c r="D25" i="22" s="1"/>
  <c r="D23" i="22" a="1"/>
  <c r="D23" i="22" s="1"/>
  <c r="D26" i="22" a="1"/>
  <c r="D26" i="22" s="1"/>
  <c r="D15" i="22" a="1"/>
  <c r="D15" i="22" s="1"/>
  <c r="D6" i="22" a="1"/>
  <c r="D6" i="22" s="1"/>
  <c r="D13" i="22" a="1"/>
  <c r="D13" i="22" s="1"/>
  <c r="D17" i="22" a="1"/>
  <c r="D17" i="22" s="1"/>
  <c r="D16" i="22" a="1"/>
  <c r="D16" i="22" s="1"/>
  <c r="D9" i="22" a="1"/>
  <c r="D9" i="22" s="1"/>
  <c r="BM9" i="22" s="1"/>
  <c r="D18" i="22" a="1"/>
  <c r="D18" i="22" s="1"/>
  <c r="D14" i="22" a="1"/>
  <c r="D14" i="22" s="1"/>
  <c r="D12" i="22" a="1"/>
  <c r="D12" i="22" s="1"/>
  <c r="D7" i="22" a="1"/>
  <c r="D7" i="22" s="1"/>
  <c r="D20" i="22" a="1"/>
  <c r="D20" i="22" s="1"/>
  <c r="D19" i="22" a="1"/>
  <c r="D19" i="22" s="1"/>
  <c r="D11" i="22" a="1"/>
  <c r="D11" i="22" s="1"/>
  <c r="D8" i="22" a="1"/>
  <c r="D8" i="22" s="1"/>
  <c r="D10" i="22" a="1"/>
  <c r="D10" i="22" s="1"/>
  <c r="AH93" i="22" a="1"/>
  <c r="AH93" i="22" s="1"/>
  <c r="AH87" i="22" a="1"/>
  <c r="AH87" i="22" s="1"/>
  <c r="AH90" i="22" a="1"/>
  <c r="AH90" i="22" s="1"/>
  <c r="AH92" i="22" a="1"/>
  <c r="AH92" i="22" s="1"/>
  <c r="AH89" i="22" a="1"/>
  <c r="AH89" i="22" s="1"/>
  <c r="AH94" i="22" a="1"/>
  <c r="AH94" i="22" s="1"/>
  <c r="AH91" i="22" a="1"/>
  <c r="AH91" i="22" s="1"/>
  <c r="AH88" i="22" a="1"/>
  <c r="AH88" i="22" s="1"/>
  <c r="AH86" i="22" a="1"/>
  <c r="AH86" i="22" s="1"/>
  <c r="AH83" i="22" a="1"/>
  <c r="AH83" i="22" s="1"/>
  <c r="AH80" i="22" a="1"/>
  <c r="AH80" i="22" s="1"/>
  <c r="AH81" i="22" a="1"/>
  <c r="AH81" i="22" s="1"/>
  <c r="AH84" i="22" a="1"/>
  <c r="AH84" i="22" s="1"/>
  <c r="AH85" i="22" a="1"/>
  <c r="AH85" i="22" s="1"/>
  <c r="AH79" i="22" a="1"/>
  <c r="AH79" i="22" s="1"/>
  <c r="AH82" i="22" a="1"/>
  <c r="AH82" i="22" s="1"/>
  <c r="AH78" i="22" a="1"/>
  <c r="AH78" i="22" s="1"/>
  <c r="AH77" i="22" a="1"/>
  <c r="AH77" i="22" s="1"/>
  <c r="AH75" i="22" a="1"/>
  <c r="AH75" i="22" s="1"/>
  <c r="AH72" i="22" a="1"/>
  <c r="AH72" i="22" s="1"/>
  <c r="AH71" i="22" a="1"/>
  <c r="AH71" i="22" s="1"/>
  <c r="AH70" i="22" a="1"/>
  <c r="AH70" i="22" s="1"/>
  <c r="AH69" i="22" a="1"/>
  <c r="AH69" i="22" s="1"/>
  <c r="AH74" i="22" a="1"/>
  <c r="AH74" i="22" s="1"/>
  <c r="AH68" i="22" a="1"/>
  <c r="AH68" i="22" s="1"/>
  <c r="AH76" i="22" a="1"/>
  <c r="AH76" i="22" s="1"/>
  <c r="AH73" i="22" a="1"/>
  <c r="AH73" i="22" s="1"/>
  <c r="AH67" i="22" a="1"/>
  <c r="AH67" i="22" s="1"/>
  <c r="AH60" i="22" a="1"/>
  <c r="AH60" i="22" s="1"/>
  <c r="AH63" i="22" a="1"/>
  <c r="AH63" i="22" s="1"/>
  <c r="AH66" i="22" a="1"/>
  <c r="AH66" i="22" s="1"/>
  <c r="AH62" i="22" a="1"/>
  <c r="AH62" i="22" s="1"/>
  <c r="AH64" i="22" a="1"/>
  <c r="AH64" i="22" s="1"/>
  <c r="AH61" i="22" a="1"/>
  <c r="AH61" i="22" s="1"/>
  <c r="AH65" i="22" a="1"/>
  <c r="AH65" i="22" s="1"/>
  <c r="AH59" i="22" a="1"/>
  <c r="AH59" i="22" s="1"/>
  <c r="AH57" i="22" a="1"/>
  <c r="AH57" i="22" s="1"/>
  <c r="AH56" i="22" a="1"/>
  <c r="AH56" i="22" s="1"/>
  <c r="AH55" i="22" a="1"/>
  <c r="AH55" i="22" s="1"/>
  <c r="AH52" i="22" a="1"/>
  <c r="AH52" i="22" s="1"/>
  <c r="AH54" i="22" a="1"/>
  <c r="AH54" i="22" s="1"/>
  <c r="AH53" i="22" a="1"/>
  <c r="AH53" i="22" s="1"/>
  <c r="AH49" i="22" a="1"/>
  <c r="AH49" i="22" s="1"/>
  <c r="AH43" i="22" a="1"/>
  <c r="AH43" i="22" s="1"/>
  <c r="AH40" i="22" a="1"/>
  <c r="AH40" i="22" s="1"/>
  <c r="AH47" i="22" a="1"/>
  <c r="AH47" i="22" s="1"/>
  <c r="AH50" i="22" a="1"/>
  <c r="AH50" i="22" s="1"/>
  <c r="AH48" i="22" a="1"/>
  <c r="AH48" i="22" s="1"/>
  <c r="AH46" i="22" a="1"/>
  <c r="AH46" i="22" s="1"/>
  <c r="AH41" i="22" a="1"/>
  <c r="AH41" i="22" s="1"/>
  <c r="AH58" i="22" a="1"/>
  <c r="AH58" i="22" s="1"/>
  <c r="AH51" i="22" a="1"/>
  <c r="AH51" i="22" s="1"/>
  <c r="AH45" i="22" a="1"/>
  <c r="AH45" i="22" s="1"/>
  <c r="AH44" i="22" a="1"/>
  <c r="AH44" i="22" s="1"/>
  <c r="AH42" i="22" a="1"/>
  <c r="AH42" i="22" s="1"/>
  <c r="AH39" i="22" a="1"/>
  <c r="AH39" i="22" s="1"/>
  <c r="AH36" i="22" a="1"/>
  <c r="AH36" i="22" s="1"/>
  <c r="AH32" i="22" a="1"/>
  <c r="AH32" i="22" s="1"/>
  <c r="AH28" i="22" a="1"/>
  <c r="AH28" i="22" s="1"/>
  <c r="AH26" i="22" a="1"/>
  <c r="AH26" i="22" s="1"/>
  <c r="AH30" i="22" a="1"/>
  <c r="AH30" i="22" s="1"/>
  <c r="AH37" i="22" a="1"/>
  <c r="AH37" i="22" s="1"/>
  <c r="AH34" i="22" a="1"/>
  <c r="AH34" i="22" s="1"/>
  <c r="AH33" i="22" a="1"/>
  <c r="AH33" i="22" s="1"/>
  <c r="AH24" i="22" a="1"/>
  <c r="AH24" i="22" s="1"/>
  <c r="AH35" i="22" a="1"/>
  <c r="AH35" i="22" s="1"/>
  <c r="AH31" i="22" a="1"/>
  <c r="AH31" i="22" s="1"/>
  <c r="AH27" i="22" a="1"/>
  <c r="AH27" i="22" s="1"/>
  <c r="AH29" i="22" a="1"/>
  <c r="AH29" i="22" s="1"/>
  <c r="AH38" i="22" a="1"/>
  <c r="AH38" i="22" s="1"/>
  <c r="AH25" i="22" a="1"/>
  <c r="AH25" i="22" s="1"/>
  <c r="AH23" i="22" a="1"/>
  <c r="AH23" i="22" s="1"/>
  <c r="AH22" i="22" a="1"/>
  <c r="AH22" i="22" s="1"/>
  <c r="AH20" i="22" a="1"/>
  <c r="AH20" i="22" s="1"/>
  <c r="AH8" i="22" a="1"/>
  <c r="AH8" i="22" s="1"/>
  <c r="AH21" i="22" a="1"/>
  <c r="AH21" i="22" s="1"/>
  <c r="AH14" i="22" a="1"/>
  <c r="AH14" i="22" s="1"/>
  <c r="AH11" i="22" a="1"/>
  <c r="AH11" i="22" s="1"/>
  <c r="AH6" i="22" a="1"/>
  <c r="AH6" i="22" s="1"/>
  <c r="AH12" i="22" a="1"/>
  <c r="AH12" i="22" s="1"/>
  <c r="AH10" i="22" a="1"/>
  <c r="AH10" i="22" s="1"/>
  <c r="AH18" i="22" a="1"/>
  <c r="AH18" i="22" s="1"/>
  <c r="AH9" i="22" a="1"/>
  <c r="AH9" i="22" s="1"/>
  <c r="AH19" i="22" a="1"/>
  <c r="AH19" i="22" s="1"/>
  <c r="AH17" i="22" a="1"/>
  <c r="AH17" i="22" s="1"/>
  <c r="AH16" i="22" a="1"/>
  <c r="AH16" i="22" s="1"/>
  <c r="AH15" i="22" a="1"/>
  <c r="AH15" i="22" s="1"/>
  <c r="AH7" i="22" a="1"/>
  <c r="AH7" i="22" s="1"/>
  <c r="AH13" i="22" a="1"/>
  <c r="AH13" i="22" s="1"/>
  <c r="BH94" i="22" a="1"/>
  <c r="BH94" i="22" s="1"/>
  <c r="BH91" i="22" a="1"/>
  <c r="BH91" i="22" s="1"/>
  <c r="BH87" i="22" a="1"/>
  <c r="BH87" i="22" s="1"/>
  <c r="BH93" i="22" a="1"/>
  <c r="BH93" i="22" s="1"/>
  <c r="BH90" i="22" a="1"/>
  <c r="BH90" i="22" s="1"/>
  <c r="BH88" i="22" a="1"/>
  <c r="BH88" i="22" s="1"/>
  <c r="BH89" i="22" a="1"/>
  <c r="BH89" i="22" s="1"/>
  <c r="BH86" i="22" a="1"/>
  <c r="BH86" i="22" s="1"/>
  <c r="BH92" i="22" a="1"/>
  <c r="BH92" i="22" s="1"/>
  <c r="BH83" i="22" a="1"/>
  <c r="BH83" i="22" s="1"/>
  <c r="BH79" i="22" a="1"/>
  <c r="BH79" i="22" s="1"/>
  <c r="BH78" i="22" a="1"/>
  <c r="BH78" i="22" s="1"/>
  <c r="BH84" i="22" a="1"/>
  <c r="BH84" i="22" s="1"/>
  <c r="BH85" i="22" a="1"/>
  <c r="BH85" i="22" s="1"/>
  <c r="BH81" i="22" a="1"/>
  <c r="BH81" i="22" s="1"/>
  <c r="BH77" i="22" a="1"/>
  <c r="BH77" i="22" s="1"/>
  <c r="BH82" i="22" a="1"/>
  <c r="BH82" i="22" s="1"/>
  <c r="BH80" i="22" a="1"/>
  <c r="BH80" i="22" s="1"/>
  <c r="BH68" i="22" a="1"/>
  <c r="BH68" i="22" s="1"/>
  <c r="BH75" i="22" a="1"/>
  <c r="BH75" i="22" s="1"/>
  <c r="BH73" i="22" a="1"/>
  <c r="BH73" i="22" s="1"/>
  <c r="BH72" i="22" a="1"/>
  <c r="BH72" i="22" s="1"/>
  <c r="BH71" i="22" a="1"/>
  <c r="BH71" i="22" s="1"/>
  <c r="BH76" i="22" a="1"/>
  <c r="BH76" i="22" s="1"/>
  <c r="BH74" i="22" a="1"/>
  <c r="BH74" i="22" s="1"/>
  <c r="BH69" i="22" a="1"/>
  <c r="BH69" i="22" s="1"/>
  <c r="BH70" i="22" a="1"/>
  <c r="BH70" i="22" s="1"/>
  <c r="BH63" i="22" a="1"/>
  <c r="BH63" i="22" s="1"/>
  <c r="BH60" i="22" a="1"/>
  <c r="BH60" i="22" s="1"/>
  <c r="BH65" i="22" a="1"/>
  <c r="BH65" i="22" s="1"/>
  <c r="BH67" i="22" a="1"/>
  <c r="BH67" i="22" s="1"/>
  <c r="BH64" i="22" a="1"/>
  <c r="BH64" i="22" s="1"/>
  <c r="BH62" i="22" a="1"/>
  <c r="BH62" i="22" s="1"/>
  <c r="BH66" i="22" a="1"/>
  <c r="BH66" i="22" s="1"/>
  <c r="BH61" i="22" a="1"/>
  <c r="BH61" i="22" s="1"/>
  <c r="BH52" i="22" a="1"/>
  <c r="BH52" i="22" s="1"/>
  <c r="BH59" i="22" a="1"/>
  <c r="BH59" i="22" s="1"/>
  <c r="BH55" i="22" a="1"/>
  <c r="BH55" i="22" s="1"/>
  <c r="BH56" i="22" a="1"/>
  <c r="BH56" i="22" s="1"/>
  <c r="BH54" i="22" a="1"/>
  <c r="BH54" i="22" s="1"/>
  <c r="BH57" i="22" a="1"/>
  <c r="BH57" i="22" s="1"/>
  <c r="BH53" i="22" a="1"/>
  <c r="BH53" i="22" s="1"/>
  <c r="BH58" i="22" a="1"/>
  <c r="BH58" i="22" s="1"/>
  <c r="BH51" i="22" a="1"/>
  <c r="BH51" i="22" s="1"/>
  <c r="BH46" i="22" a="1"/>
  <c r="BH46" i="22" s="1"/>
  <c r="BH43" i="22" a="1"/>
  <c r="BH43" i="22" s="1"/>
  <c r="BH40" i="22" a="1"/>
  <c r="BH40" i="22" s="1"/>
  <c r="BH39" i="22" a="1"/>
  <c r="BH39" i="22" s="1"/>
  <c r="BH38" i="22" a="1"/>
  <c r="BH38" i="22" s="1"/>
  <c r="BH50" i="22" a="1"/>
  <c r="BH50" i="22" s="1"/>
  <c r="BH48" i="22" a="1"/>
  <c r="BH48" i="22" s="1"/>
  <c r="BH45" i="22" a="1"/>
  <c r="BH45" i="22" s="1"/>
  <c r="BH44" i="22" a="1"/>
  <c r="BH44" i="22" s="1"/>
  <c r="BH49" i="22" a="1"/>
  <c r="BH49" i="22" s="1"/>
  <c r="BH47" i="22" a="1"/>
  <c r="BH47" i="22" s="1"/>
  <c r="BH42" i="22" a="1"/>
  <c r="BH42" i="22" s="1"/>
  <c r="BH41" i="22" a="1"/>
  <c r="BH41" i="22" s="1"/>
  <c r="BH37" i="22" a="1"/>
  <c r="BH37" i="22" s="1"/>
  <c r="BH30" i="22" a="1"/>
  <c r="BH30" i="22" s="1"/>
  <c r="BH28" i="22" a="1"/>
  <c r="BH28" i="22" s="1"/>
  <c r="BH24" i="22" a="1"/>
  <c r="BH24" i="22" s="1"/>
  <c r="BH27" i="22" a="1"/>
  <c r="BH27" i="22" s="1"/>
  <c r="BH25" i="22" a="1"/>
  <c r="BH25" i="22" s="1"/>
  <c r="BH22" i="22" a="1"/>
  <c r="BH22" i="22" s="1"/>
  <c r="BH32" i="22" a="1"/>
  <c r="BH32" i="22" s="1"/>
  <c r="BH29" i="22" a="1"/>
  <c r="BH29" i="22" s="1"/>
  <c r="BH21" i="22" a="1"/>
  <c r="BH21" i="22" s="1"/>
  <c r="BH36" i="22" a="1"/>
  <c r="BH36" i="22" s="1"/>
  <c r="BH33" i="22" a="1"/>
  <c r="BH33" i="22" s="1"/>
  <c r="BH31" i="22" a="1"/>
  <c r="BH31" i="22" s="1"/>
  <c r="BH23" i="22" a="1"/>
  <c r="BH23" i="22" s="1"/>
  <c r="BH35" i="22" a="1"/>
  <c r="BH35" i="22" s="1"/>
  <c r="BH34" i="22" a="1"/>
  <c r="BH34" i="22" s="1"/>
  <c r="BH26" i="22" a="1"/>
  <c r="BH26" i="22" s="1"/>
  <c r="BH19" i="22" a="1"/>
  <c r="BH19" i="22" s="1"/>
  <c r="BH17" i="22" a="1"/>
  <c r="BH17" i="22" s="1"/>
  <c r="BH16" i="22" a="1"/>
  <c r="BH16" i="22" s="1"/>
  <c r="BH15" i="22" a="1"/>
  <c r="BH15" i="22" s="1"/>
  <c r="BH13" i="22" a="1"/>
  <c r="BH13" i="22" s="1"/>
  <c r="BH8" i="22" a="1"/>
  <c r="BH8" i="22" s="1"/>
  <c r="BH6" i="22" a="1"/>
  <c r="BH6" i="22" s="1"/>
  <c r="BH20" i="22" a="1"/>
  <c r="BH20" i="22" s="1"/>
  <c r="BH18" i="22" a="1"/>
  <c r="BH18" i="22" s="1"/>
  <c r="BH11" i="22" a="1"/>
  <c r="BH11" i="22" s="1"/>
  <c r="BH10" i="22" a="1"/>
  <c r="BH10" i="22" s="1"/>
  <c r="BH7" i="22" a="1"/>
  <c r="BH7" i="22" s="1"/>
  <c r="BH9" i="22" a="1"/>
  <c r="BH9" i="22" s="1"/>
  <c r="BH14" i="22" a="1"/>
  <c r="BH14" i="22" s="1"/>
  <c r="BH12" i="22" a="1"/>
  <c r="BH12" i="22" s="1"/>
  <c r="Z93" i="22" a="1"/>
  <c r="Z93" i="22" s="1"/>
  <c r="Z91" i="22" a="1"/>
  <c r="Z91" i="22" s="1"/>
  <c r="Z90" i="22" a="1"/>
  <c r="Z90" i="22" s="1"/>
  <c r="Z87" i="22" a="1"/>
  <c r="Z87" i="22" s="1"/>
  <c r="Z92" i="22" a="1"/>
  <c r="Z92" i="22" s="1"/>
  <c r="Z94" i="22" a="1"/>
  <c r="Z94" i="22" s="1"/>
  <c r="Z89" i="22" a="1"/>
  <c r="Z89" i="22" s="1"/>
  <c r="Z88" i="22" a="1"/>
  <c r="Z88" i="22" s="1"/>
  <c r="Z84" i="22" a="1"/>
  <c r="Z84" i="22" s="1"/>
  <c r="Z79" i="22" a="1"/>
  <c r="Z79" i="22" s="1"/>
  <c r="Z82" i="22" a="1"/>
  <c r="Z82" i="22" s="1"/>
  <c r="Z78" i="22" a="1"/>
  <c r="Z78" i="22" s="1"/>
  <c r="Z83" i="22" a="1"/>
  <c r="Z83" i="22" s="1"/>
  <c r="Z85" i="22" a="1"/>
  <c r="Z85" i="22" s="1"/>
  <c r="Z86" i="22" a="1"/>
  <c r="Z86" i="22" s="1"/>
  <c r="Z81" i="22" a="1"/>
  <c r="Z81" i="22" s="1"/>
  <c r="Z80" i="22" a="1"/>
  <c r="Z80" i="22" s="1"/>
  <c r="Z75" i="22" a="1"/>
  <c r="Z75" i="22" s="1"/>
  <c r="Z77" i="22" a="1"/>
  <c r="Z77" i="22" s="1"/>
  <c r="Z73" i="22" a="1"/>
  <c r="Z73" i="22" s="1"/>
  <c r="Z71" i="22" a="1"/>
  <c r="Z71" i="22" s="1"/>
  <c r="Z76" i="22" a="1"/>
  <c r="Z76" i="22" s="1"/>
  <c r="Z70" i="22" a="1"/>
  <c r="Z70" i="22" s="1"/>
  <c r="Z69" i="22" a="1"/>
  <c r="Z69" i="22" s="1"/>
  <c r="Z72" i="22" a="1"/>
  <c r="Z72" i="22" s="1"/>
  <c r="Z74" i="22" a="1"/>
  <c r="Z74" i="22" s="1"/>
  <c r="Z68" i="22" a="1"/>
  <c r="Z68" i="22" s="1"/>
  <c r="Z64" i="22" a="1"/>
  <c r="Z64" i="22" s="1"/>
  <c r="Z61" i="22" a="1"/>
  <c r="Z61" i="22" s="1"/>
  <c r="Z67" i="22" a="1"/>
  <c r="Z67" i="22" s="1"/>
  <c r="Z65" i="22" a="1"/>
  <c r="Z65" i="22" s="1"/>
  <c r="Z63" i="22" a="1"/>
  <c r="Z63" i="22" s="1"/>
  <c r="Z60" i="22" a="1"/>
  <c r="Z60" i="22" s="1"/>
  <c r="Z66" i="22" a="1"/>
  <c r="Z66" i="22" s="1"/>
  <c r="Z62" i="22" a="1"/>
  <c r="Z62" i="22" s="1"/>
  <c r="Z58" i="22" a="1"/>
  <c r="Z58" i="22" s="1"/>
  <c r="Z52" i="22" a="1"/>
  <c r="Z52" i="22" s="1"/>
  <c r="Z51" i="22" a="1"/>
  <c r="Z51" i="22" s="1"/>
  <c r="Z53" i="22" a="1"/>
  <c r="Z53" i="22" s="1"/>
  <c r="Z59" i="22" a="1"/>
  <c r="Z59" i="22" s="1"/>
  <c r="Z57" i="22" a="1"/>
  <c r="Z57" i="22" s="1"/>
  <c r="Z55" i="22" a="1"/>
  <c r="Z55" i="22" s="1"/>
  <c r="Z54" i="22" a="1"/>
  <c r="Z54" i="22" s="1"/>
  <c r="Z56" i="22" a="1"/>
  <c r="Z56" i="22" s="1"/>
  <c r="Z49" i="22" a="1"/>
  <c r="Z49" i="22" s="1"/>
  <c r="Z42" i="22" a="1"/>
  <c r="Z42" i="22" s="1"/>
  <c r="Z39" i="22" a="1"/>
  <c r="Z39" i="22" s="1"/>
  <c r="Z38" i="22" a="1"/>
  <c r="Z38" i="22" s="1"/>
  <c r="Z50" i="22" a="1"/>
  <c r="Z50" i="22" s="1"/>
  <c r="Z48" i="22" a="1"/>
  <c r="Z48" i="22" s="1"/>
  <c r="Z47" i="22" a="1"/>
  <c r="Z47" i="22" s="1"/>
  <c r="Z44" i="22" a="1"/>
  <c r="Z44" i="22" s="1"/>
  <c r="Z43" i="22" a="1"/>
  <c r="Z43" i="22" s="1"/>
  <c r="Z41" i="22" a="1"/>
  <c r="Z41" i="22" s="1"/>
  <c r="Z40" i="22" a="1"/>
  <c r="Z40" i="22" s="1"/>
  <c r="Z45" i="22" a="1"/>
  <c r="Z45" i="22" s="1"/>
  <c r="Z46" i="22" a="1"/>
  <c r="Z46" i="22" s="1"/>
  <c r="Z34" i="22" a="1"/>
  <c r="Z34" i="22" s="1"/>
  <c r="Z26" i="22" a="1"/>
  <c r="Z26" i="22" s="1"/>
  <c r="Z37" i="22" a="1"/>
  <c r="Z37" i="22" s="1"/>
  <c r="Z22" i="22" a="1"/>
  <c r="Z22" i="22" s="1"/>
  <c r="Z36" i="22" a="1"/>
  <c r="Z36" i="22" s="1"/>
  <c r="Z30" i="22" a="1"/>
  <c r="Z30" i="22" s="1"/>
  <c r="Z25" i="22" a="1"/>
  <c r="Z25" i="22" s="1"/>
  <c r="Z24" i="22" a="1"/>
  <c r="Z24" i="22" s="1"/>
  <c r="Z32" i="22" a="1"/>
  <c r="Z32" i="22" s="1"/>
  <c r="Z28" i="22" a="1"/>
  <c r="Z28" i="22" s="1"/>
  <c r="Z27" i="22" a="1"/>
  <c r="Z27" i="22" s="1"/>
  <c r="Z31" i="22" a="1"/>
  <c r="Z31" i="22" s="1"/>
  <c r="Z29" i="22" a="1"/>
  <c r="Z29" i="22" s="1"/>
  <c r="Z21" i="22" a="1"/>
  <c r="Z21" i="22" s="1"/>
  <c r="Z35" i="22" a="1"/>
  <c r="Z35" i="22" s="1"/>
  <c r="Z33" i="22" a="1"/>
  <c r="Z33" i="22" s="1"/>
  <c r="Z23" i="22" a="1"/>
  <c r="Z23" i="22" s="1"/>
  <c r="Z17" i="22" a="1"/>
  <c r="Z17" i="22" s="1"/>
  <c r="Z16" i="22" a="1"/>
  <c r="Z16" i="22" s="1"/>
  <c r="Z15" i="22" a="1"/>
  <c r="Z15" i="22" s="1"/>
  <c r="Z13" i="22" a="1"/>
  <c r="Z13" i="22" s="1"/>
  <c r="Z8" i="22" a="1"/>
  <c r="Z8" i="22" s="1"/>
  <c r="Z6" i="22" a="1"/>
  <c r="Z6" i="22" s="1"/>
  <c r="Z20" i="22" a="1"/>
  <c r="Z20" i="22" s="1"/>
  <c r="Z14" i="22" a="1"/>
  <c r="Z14" i="22" s="1"/>
  <c r="Z12" i="22" a="1"/>
  <c r="Z12" i="22" s="1"/>
  <c r="Z11" i="22" a="1"/>
  <c r="Z11" i="22" s="1"/>
  <c r="Z18" i="22" a="1"/>
  <c r="Z18" i="22" s="1"/>
  <c r="Z7" i="22" a="1"/>
  <c r="Z7" i="22" s="1"/>
  <c r="Z19" i="22" a="1"/>
  <c r="Z19" i="22" s="1"/>
  <c r="Z10" i="22" a="1"/>
  <c r="Z10" i="22" s="1"/>
  <c r="Z9" i="22" a="1"/>
  <c r="Z9" i="22" s="1"/>
  <c r="BB93" i="22" a="1"/>
  <c r="BB93" i="22" s="1"/>
  <c r="BB91" i="22" a="1"/>
  <c r="BB91" i="22" s="1"/>
  <c r="BB90" i="22" a="1"/>
  <c r="BB90" i="22" s="1"/>
  <c r="BB88" i="22" a="1"/>
  <c r="BB88" i="22" s="1"/>
  <c r="BB87" i="22" a="1"/>
  <c r="BB87" i="22" s="1"/>
  <c r="BB86" i="22" a="1"/>
  <c r="BB86" i="22" s="1"/>
  <c r="BB89" i="22" a="1"/>
  <c r="BB89" i="22" s="1"/>
  <c r="BB92" i="22" a="1"/>
  <c r="BB92" i="22" s="1"/>
  <c r="BB94" i="22" a="1"/>
  <c r="BB94" i="22" s="1"/>
  <c r="BB83" i="22" a="1"/>
  <c r="BB83" i="22" s="1"/>
  <c r="BB85" i="22" a="1"/>
  <c r="BB85" i="22" s="1"/>
  <c r="BB81" i="22" a="1"/>
  <c r="BB81" i="22" s="1"/>
  <c r="BB84" i="22" a="1"/>
  <c r="BB84" i="22" s="1"/>
  <c r="BB77" i="22" a="1"/>
  <c r="BB77" i="22" s="1"/>
  <c r="BB82" i="22" a="1"/>
  <c r="BB82" i="22" s="1"/>
  <c r="BB79" i="22" a="1"/>
  <c r="BB79" i="22" s="1"/>
  <c r="BB78" i="22" a="1"/>
  <c r="BB78" i="22" s="1"/>
  <c r="BB80" i="22" a="1"/>
  <c r="BB80" i="22" s="1"/>
  <c r="BB75" i="22" a="1"/>
  <c r="BB75" i="22" s="1"/>
  <c r="BB71" i="22" a="1"/>
  <c r="BB71" i="22" s="1"/>
  <c r="BB73" i="22" a="1"/>
  <c r="BB73" i="22" s="1"/>
  <c r="BB69" i="22" a="1"/>
  <c r="BB69" i="22" s="1"/>
  <c r="BB76" i="22" a="1"/>
  <c r="BB76" i="22" s="1"/>
  <c r="BB74" i="22" a="1"/>
  <c r="BB74" i="22" s="1"/>
  <c r="BB72" i="22" a="1"/>
  <c r="BB72" i="22" s="1"/>
  <c r="BB70" i="22" a="1"/>
  <c r="BB70" i="22" s="1"/>
  <c r="BB63" i="22" a="1"/>
  <c r="BB63" i="22" s="1"/>
  <c r="BB67" i="22" a="1"/>
  <c r="BB67" i="22" s="1"/>
  <c r="BB65" i="22" a="1"/>
  <c r="BB65" i="22" s="1"/>
  <c r="BB68" i="22" a="1"/>
  <c r="BB68" i="22" s="1"/>
  <c r="BB62" i="22" a="1"/>
  <c r="BB62" i="22" s="1"/>
  <c r="BB66" i="22" a="1"/>
  <c r="BB66" i="22" s="1"/>
  <c r="BB64" i="22" a="1"/>
  <c r="BB64" i="22" s="1"/>
  <c r="BB61" i="22" a="1"/>
  <c r="BB61" i="22" s="1"/>
  <c r="BB60" i="22" a="1"/>
  <c r="BB60" i="22" s="1"/>
  <c r="BB59" i="22" a="1"/>
  <c r="BB59" i="22" s="1"/>
  <c r="BB54" i="22" a="1"/>
  <c r="BB54" i="22" s="1"/>
  <c r="BB56" i="22" a="1"/>
  <c r="BB56" i="22" s="1"/>
  <c r="BB58" i="22" a="1"/>
  <c r="BB58" i="22" s="1"/>
  <c r="BB57" i="22" a="1"/>
  <c r="BB57" i="22" s="1"/>
  <c r="BB55" i="22" a="1"/>
  <c r="BB55" i="22" s="1"/>
  <c r="BB53" i="22" a="1"/>
  <c r="BB53" i="22" s="1"/>
  <c r="BB52" i="22" a="1"/>
  <c r="BB52" i="22" s="1"/>
  <c r="BB50" i="22" a="1"/>
  <c r="BB50" i="22" s="1"/>
  <c r="BB48" i="22" a="1"/>
  <c r="BB48" i="22" s="1"/>
  <c r="BB46" i="22" a="1"/>
  <c r="BB46" i="22" s="1"/>
  <c r="BB39" i="22" a="1"/>
  <c r="BB39" i="22" s="1"/>
  <c r="BB40" i="22" a="1"/>
  <c r="BB40" i="22" s="1"/>
  <c r="BB43" i="22" a="1"/>
  <c r="BB43" i="22" s="1"/>
  <c r="BB38" i="22" a="1"/>
  <c r="BB38" i="22" s="1"/>
  <c r="BB37" i="22" a="1"/>
  <c r="BB37" i="22" s="1"/>
  <c r="BB36" i="22" a="1"/>
  <c r="BB36" i="22" s="1"/>
  <c r="BB51" i="22" a="1"/>
  <c r="BB51" i="22" s="1"/>
  <c r="BB49" i="22" a="1"/>
  <c r="BB49" i="22" s="1"/>
  <c r="BB42" i="22" a="1"/>
  <c r="BB42" i="22" s="1"/>
  <c r="BB41" i="22" a="1"/>
  <c r="BB41" i="22" s="1"/>
  <c r="BB45" i="22" a="1"/>
  <c r="BB45" i="22" s="1"/>
  <c r="BB44" i="22" a="1"/>
  <c r="BB44" i="22" s="1"/>
  <c r="BB47" i="22" a="1"/>
  <c r="BB47" i="22" s="1"/>
  <c r="BB27" i="22" a="1"/>
  <c r="BB27" i="22" s="1"/>
  <c r="BB29" i="22" a="1"/>
  <c r="BB29" i="22" s="1"/>
  <c r="BB28" i="22" a="1"/>
  <c r="BB28" i="22" s="1"/>
  <c r="BB32" i="22" a="1"/>
  <c r="BB32" i="22" s="1"/>
  <c r="BB31" i="22" a="1"/>
  <c r="BB31" i="22" s="1"/>
  <c r="BB25" i="22" a="1"/>
  <c r="BB25" i="22" s="1"/>
  <c r="BB23" i="22" a="1"/>
  <c r="BB23" i="22" s="1"/>
  <c r="BB22" i="22" a="1"/>
  <c r="BB22" i="22" s="1"/>
  <c r="BB26" i="22" a="1"/>
  <c r="BB26" i="22" s="1"/>
  <c r="BB21" i="22" a="1"/>
  <c r="BB21" i="22" s="1"/>
  <c r="BB34" i="22" a="1"/>
  <c r="BB34" i="22" s="1"/>
  <c r="BB33" i="22" a="1"/>
  <c r="BB33" i="22" s="1"/>
  <c r="BB30" i="22" a="1"/>
  <c r="BB30" i="22" s="1"/>
  <c r="BB20" i="22" a="1"/>
  <c r="BB20" i="22" s="1"/>
  <c r="BB35" i="22" a="1"/>
  <c r="BB35" i="22" s="1"/>
  <c r="BB24" i="22" a="1"/>
  <c r="BB24" i="22" s="1"/>
  <c r="BB16" i="22" a="1"/>
  <c r="BB16" i="22" s="1"/>
  <c r="BB18" i="22" a="1"/>
  <c r="BB18" i="22" s="1"/>
  <c r="BB17" i="22" a="1"/>
  <c r="BB17" i="22" s="1"/>
  <c r="BB15" i="22" a="1"/>
  <c r="BB15" i="22" s="1"/>
  <c r="BB13" i="22" a="1"/>
  <c r="BB13" i="22" s="1"/>
  <c r="BB7" i="22" a="1"/>
  <c r="BB7" i="22" s="1"/>
  <c r="BB11" i="22" a="1"/>
  <c r="BB11" i="22" s="1"/>
  <c r="BB9" i="22" a="1"/>
  <c r="BB9" i="22" s="1"/>
  <c r="BB14" i="22" a="1"/>
  <c r="BB14" i="22" s="1"/>
  <c r="BB10" i="22" a="1"/>
  <c r="BB10" i="22" s="1"/>
  <c r="BB19" i="22" a="1"/>
  <c r="BB19" i="22" s="1"/>
  <c r="BB6" i="22" a="1"/>
  <c r="BB6" i="22" s="1"/>
  <c r="BB12" i="22" a="1"/>
  <c r="BB12" i="22" s="1"/>
  <c r="BB8" i="22" a="1"/>
  <c r="BB8" i="22" s="1"/>
  <c r="AZ92" i="22" a="1"/>
  <c r="AZ92" i="22" s="1"/>
  <c r="AZ94" i="22" a="1"/>
  <c r="AZ94" i="22" s="1"/>
  <c r="AZ93" i="22" a="1"/>
  <c r="AZ93" i="22" s="1"/>
  <c r="AZ91" i="22" a="1"/>
  <c r="AZ91" i="22" s="1"/>
  <c r="AZ90" i="22" a="1"/>
  <c r="AZ90" i="22" s="1"/>
  <c r="AZ88" i="22" a="1"/>
  <c r="AZ88" i="22" s="1"/>
  <c r="AZ87" i="22" a="1"/>
  <c r="AZ87" i="22" s="1"/>
  <c r="AZ86" i="22" a="1"/>
  <c r="AZ86" i="22" s="1"/>
  <c r="AZ89" i="22" a="1"/>
  <c r="AZ89" i="22" s="1"/>
  <c r="AZ82" i="22" a="1"/>
  <c r="AZ82" i="22" s="1"/>
  <c r="AZ78" i="22" a="1"/>
  <c r="AZ78" i="22" s="1"/>
  <c r="AZ80" i="22" a="1"/>
  <c r="AZ80" i="22" s="1"/>
  <c r="AZ79" i="22" a="1"/>
  <c r="AZ79" i="22" s="1"/>
  <c r="AZ83" i="22" a="1"/>
  <c r="AZ83" i="22" s="1"/>
  <c r="AZ85" i="22" a="1"/>
  <c r="AZ85" i="22" s="1"/>
  <c r="AZ81" i="22" a="1"/>
  <c r="AZ81" i="22" s="1"/>
  <c r="AZ84" i="22" a="1"/>
  <c r="AZ84" i="22" s="1"/>
  <c r="AZ77" i="22" a="1"/>
  <c r="AZ77" i="22" s="1"/>
  <c r="AZ76" i="22" a="1"/>
  <c r="AZ76" i="22" s="1"/>
  <c r="AZ74" i="22" a="1"/>
  <c r="AZ74" i="22" s="1"/>
  <c r="AZ68" i="22" a="1"/>
  <c r="AZ68" i="22" s="1"/>
  <c r="AZ75" i="22" a="1"/>
  <c r="AZ75" i="22" s="1"/>
  <c r="AZ71" i="22" a="1"/>
  <c r="AZ71" i="22" s="1"/>
  <c r="AZ73" i="22" a="1"/>
  <c r="AZ73" i="22" s="1"/>
  <c r="AZ69" i="22" a="1"/>
  <c r="AZ69" i="22" s="1"/>
  <c r="AZ66" i="22" a="1"/>
  <c r="AZ66" i="22" s="1"/>
  <c r="AZ64" i="22" a="1"/>
  <c r="AZ64" i="22" s="1"/>
  <c r="AZ61" i="22" a="1"/>
  <c r="AZ61" i="22" s="1"/>
  <c r="AZ72" i="22" a="1"/>
  <c r="AZ72" i="22" s="1"/>
  <c r="AZ60" i="22" a="1"/>
  <c r="AZ60" i="22" s="1"/>
  <c r="AZ63" i="22" a="1"/>
  <c r="AZ63" i="22" s="1"/>
  <c r="AZ70" i="22" a="1"/>
  <c r="AZ70" i="22" s="1"/>
  <c r="AZ67" i="22" a="1"/>
  <c r="AZ67" i="22" s="1"/>
  <c r="AZ62" i="22" a="1"/>
  <c r="AZ62" i="22" s="1"/>
  <c r="AZ65" i="22" a="1"/>
  <c r="AZ65" i="22" s="1"/>
  <c r="AZ57" i="22" a="1"/>
  <c r="AZ57" i="22" s="1"/>
  <c r="AZ52" i="22" a="1"/>
  <c r="AZ52" i="22" s="1"/>
  <c r="AZ59" i="22" a="1"/>
  <c r="AZ59" i="22" s="1"/>
  <c r="AZ54" i="22" a="1"/>
  <c r="AZ54" i="22" s="1"/>
  <c r="AZ56" i="22" a="1"/>
  <c r="AZ56" i="22" s="1"/>
  <c r="AZ55" i="22" a="1"/>
  <c r="AZ55" i="22" s="1"/>
  <c r="AZ42" i="22" a="1"/>
  <c r="AZ42" i="22" s="1"/>
  <c r="AZ47" i="22" a="1"/>
  <c r="AZ47" i="22" s="1"/>
  <c r="AZ50" i="22" a="1"/>
  <c r="AZ50" i="22" s="1"/>
  <c r="AZ48" i="22" a="1"/>
  <c r="AZ48" i="22" s="1"/>
  <c r="AZ45" i="22" a="1"/>
  <c r="AZ45" i="22" s="1"/>
  <c r="AZ44" i="22" a="1"/>
  <c r="AZ44" i="22" s="1"/>
  <c r="AZ58" i="22" a="1"/>
  <c r="AZ58" i="22" s="1"/>
  <c r="AZ46" i="22" a="1"/>
  <c r="AZ46" i="22" s="1"/>
  <c r="AZ39" i="22" a="1"/>
  <c r="AZ39" i="22" s="1"/>
  <c r="AZ43" i="22" a="1"/>
  <c r="AZ43" i="22" s="1"/>
  <c r="AZ40" i="22" a="1"/>
  <c r="AZ40" i="22" s="1"/>
  <c r="AZ38" i="22" a="1"/>
  <c r="AZ38" i="22" s="1"/>
  <c r="AZ51" i="22" a="1"/>
  <c r="AZ51" i="22" s="1"/>
  <c r="AZ49" i="22" a="1"/>
  <c r="AZ49" i="22" s="1"/>
  <c r="AZ53" i="22" a="1"/>
  <c r="AZ53" i="22" s="1"/>
  <c r="AZ41" i="22" a="1"/>
  <c r="AZ41" i="22" s="1"/>
  <c r="AZ33" i="22" a="1"/>
  <c r="AZ33" i="22" s="1"/>
  <c r="AZ30" i="22" a="1"/>
  <c r="AZ30" i="22" s="1"/>
  <c r="AZ34" i="22" a="1"/>
  <c r="AZ34" i="22" s="1"/>
  <c r="AZ24" i="22" a="1"/>
  <c r="AZ24" i="22" s="1"/>
  <c r="AZ35" i="22" a="1"/>
  <c r="AZ35" i="22" s="1"/>
  <c r="AZ27" i="22" a="1"/>
  <c r="AZ27" i="22" s="1"/>
  <c r="AZ29" i="22" a="1"/>
  <c r="AZ29" i="22" s="1"/>
  <c r="AZ36" i="22" a="1"/>
  <c r="AZ36" i="22" s="1"/>
  <c r="AZ28" i="22" a="1"/>
  <c r="AZ28" i="22" s="1"/>
  <c r="AZ25" i="22" a="1"/>
  <c r="AZ25" i="22" s="1"/>
  <c r="AZ23" i="22" a="1"/>
  <c r="AZ23" i="22" s="1"/>
  <c r="AZ37" i="22" a="1"/>
  <c r="AZ37" i="22" s="1"/>
  <c r="AZ31" i="22" a="1"/>
  <c r="AZ31" i="22" s="1"/>
  <c r="AZ26" i="22" a="1"/>
  <c r="AZ26" i="22" s="1"/>
  <c r="AZ22" i="22" a="1"/>
  <c r="AZ22" i="22" s="1"/>
  <c r="AZ21" i="22" a="1"/>
  <c r="AZ21" i="22" s="1"/>
  <c r="AZ32" i="22" a="1"/>
  <c r="AZ32" i="22" s="1"/>
  <c r="AZ19" i="22" a="1"/>
  <c r="AZ19" i="22" s="1"/>
  <c r="AZ6" i="22" a="1"/>
  <c r="AZ6" i="22" s="1"/>
  <c r="AZ14" i="22" a="1"/>
  <c r="AZ14" i="22" s="1"/>
  <c r="AZ12" i="22" a="1"/>
  <c r="AZ12" i="22" s="1"/>
  <c r="AZ8" i="22" a="1"/>
  <c r="AZ8" i="22" s="1"/>
  <c r="AZ16" i="22" a="1"/>
  <c r="AZ16" i="22" s="1"/>
  <c r="AZ18" i="22" a="1"/>
  <c r="AZ18" i="22" s="1"/>
  <c r="AZ17" i="22" a="1"/>
  <c r="AZ17" i="22" s="1"/>
  <c r="AZ13" i="22" a="1"/>
  <c r="AZ13" i="22" s="1"/>
  <c r="AZ7" i="22" a="1"/>
  <c r="AZ7" i="22" s="1"/>
  <c r="AZ20" i="22" a="1"/>
  <c r="AZ20" i="22" s="1"/>
  <c r="AZ15" i="22" a="1"/>
  <c r="AZ15" i="22" s="1"/>
  <c r="AZ11" i="22" a="1"/>
  <c r="AZ11" i="22" s="1"/>
  <c r="AZ9" i="22" a="1"/>
  <c r="AZ9" i="22" s="1"/>
  <c r="AZ10" i="22" a="1"/>
  <c r="AZ10" i="22" s="1"/>
  <c r="R93" i="22" a="1"/>
  <c r="R93" i="22" s="1"/>
  <c r="R91" i="22" a="1"/>
  <c r="R91" i="22" s="1"/>
  <c r="R90" i="22" a="1"/>
  <c r="R90" i="22" s="1"/>
  <c r="R89" i="22" a="1"/>
  <c r="R89" i="22" s="1"/>
  <c r="R94" i="22" a="1"/>
  <c r="R94" i="22" s="1"/>
  <c r="R92" i="22" a="1"/>
  <c r="R92" i="22" s="1"/>
  <c r="R88" i="22" a="1"/>
  <c r="R88" i="22" s="1"/>
  <c r="R87" i="22" a="1"/>
  <c r="R87" i="22" s="1"/>
  <c r="R81" i="22" a="1"/>
  <c r="R81" i="22" s="1"/>
  <c r="R79" i="22" a="1"/>
  <c r="R79" i="22" s="1"/>
  <c r="R84" i="22" a="1"/>
  <c r="R84" i="22" s="1"/>
  <c r="R80" i="22" a="1"/>
  <c r="R80" i="22" s="1"/>
  <c r="R78" i="22" a="1"/>
  <c r="R78" i="22" s="1"/>
  <c r="R86" i="22" a="1"/>
  <c r="R86" i="22" s="1"/>
  <c r="R82" i="22" a="1"/>
  <c r="R82" i="22" s="1"/>
  <c r="R83" i="22" a="1"/>
  <c r="R83" i="22" s="1"/>
  <c r="R85" i="22" a="1"/>
  <c r="R85" i="22" s="1"/>
  <c r="R75" i="22" a="1"/>
  <c r="R75" i="22" s="1"/>
  <c r="R71" i="22" a="1"/>
  <c r="R71" i="22" s="1"/>
  <c r="R69" i="22" a="1"/>
  <c r="R69" i="22" s="1"/>
  <c r="R70" i="22" a="1"/>
  <c r="R70" i="22" s="1"/>
  <c r="R77" i="22" a="1"/>
  <c r="R77" i="22" s="1"/>
  <c r="R73" i="22" a="1"/>
  <c r="R73" i="22" s="1"/>
  <c r="R76" i="22" a="1"/>
  <c r="R76" i="22" s="1"/>
  <c r="R74" i="22" a="1"/>
  <c r="R74" i="22" s="1"/>
  <c r="R72" i="22" a="1"/>
  <c r="R72" i="22" s="1"/>
  <c r="R68" i="22" a="1"/>
  <c r="R68" i="22" s="1"/>
  <c r="R67" i="22" a="1"/>
  <c r="R67" i="22" s="1"/>
  <c r="R64" i="22" a="1"/>
  <c r="R64" i="22" s="1"/>
  <c r="R61" i="22" a="1"/>
  <c r="R61" i="22" s="1"/>
  <c r="R65" i="22" a="1"/>
  <c r="R65" i="22" s="1"/>
  <c r="R63" i="22" a="1"/>
  <c r="R63" i="22" s="1"/>
  <c r="R66" i="22" a="1"/>
  <c r="R66" i="22" s="1"/>
  <c r="R62" i="22" a="1"/>
  <c r="R62" i="22" s="1"/>
  <c r="R55" i="22" a="1"/>
  <c r="R55" i="22" s="1"/>
  <c r="R60" i="22" a="1"/>
  <c r="R60" i="22" s="1"/>
  <c r="R56" i="22" a="1"/>
  <c r="R56" i="22" s="1"/>
  <c r="R57" i="22" a="1"/>
  <c r="R57" i="22" s="1"/>
  <c r="R52" i="22" a="1"/>
  <c r="R52" i="22" s="1"/>
  <c r="R58" i="22" a="1"/>
  <c r="R58" i="22" s="1"/>
  <c r="R53" i="22" a="1"/>
  <c r="R53" i="22" s="1"/>
  <c r="R59" i="22" a="1"/>
  <c r="R59" i="22" s="1"/>
  <c r="R49" i="22" a="1"/>
  <c r="R49" i="22" s="1"/>
  <c r="R51" i="22" a="1"/>
  <c r="R51" i="22" s="1"/>
  <c r="R46" i="22" a="1"/>
  <c r="R46" i="22" s="1"/>
  <c r="R44" i="22" a="1"/>
  <c r="R44" i="22" s="1"/>
  <c r="R42" i="22" a="1"/>
  <c r="R42" i="22" s="1"/>
  <c r="R54" i="22" a="1"/>
  <c r="R54" i="22" s="1"/>
  <c r="R50" i="22" a="1"/>
  <c r="R50" i="22" s="1"/>
  <c r="R48" i="22" a="1"/>
  <c r="R48" i="22" s="1"/>
  <c r="R45" i="22" a="1"/>
  <c r="R45" i="22" s="1"/>
  <c r="R41" i="22" a="1"/>
  <c r="R41" i="22" s="1"/>
  <c r="R39" i="22" a="1"/>
  <c r="R39" i="22" s="1"/>
  <c r="R47" i="22" a="1"/>
  <c r="R47" i="22" s="1"/>
  <c r="R43" i="22" a="1"/>
  <c r="R43" i="22" s="1"/>
  <c r="R40" i="22" a="1"/>
  <c r="R40" i="22" s="1"/>
  <c r="R28" i="22" a="1"/>
  <c r="R28" i="22" s="1"/>
  <c r="R26" i="22" a="1"/>
  <c r="R26" i="22" s="1"/>
  <c r="R21" i="22" a="1"/>
  <c r="R21" i="22" s="1"/>
  <c r="R38" i="22" a="1"/>
  <c r="R38" i="22" s="1"/>
  <c r="R33" i="22" a="1"/>
  <c r="R33" i="22" s="1"/>
  <c r="R30" i="22" a="1"/>
  <c r="R30" i="22" s="1"/>
  <c r="R24" i="22" a="1"/>
  <c r="R24" i="22" s="1"/>
  <c r="R20" i="22" a="1"/>
  <c r="R20" i="22" s="1"/>
  <c r="R36" i="22" a="1"/>
  <c r="R36" i="22" s="1"/>
  <c r="R35" i="22" a="1"/>
  <c r="R35" i="22" s="1"/>
  <c r="R34" i="22" a="1"/>
  <c r="R34" i="22" s="1"/>
  <c r="R27" i="22" a="1"/>
  <c r="R27" i="22" s="1"/>
  <c r="R25" i="22" a="1"/>
  <c r="R25" i="22" s="1"/>
  <c r="R22" i="22" a="1"/>
  <c r="R22" i="22" s="1"/>
  <c r="R32" i="22" a="1"/>
  <c r="R32" i="22" s="1"/>
  <c r="R31" i="22" a="1"/>
  <c r="R31" i="22" s="1"/>
  <c r="R29" i="22" a="1"/>
  <c r="R29" i="22" s="1"/>
  <c r="R37" i="22" a="1"/>
  <c r="R37" i="22" s="1"/>
  <c r="R23" i="22" a="1"/>
  <c r="R23" i="22" s="1"/>
  <c r="R14" i="22" a="1"/>
  <c r="R14" i="22" s="1"/>
  <c r="R12" i="22" a="1"/>
  <c r="R12" i="22" s="1"/>
  <c r="R18" i="22" a="1"/>
  <c r="R18" i="22" s="1"/>
  <c r="R11" i="22" a="1"/>
  <c r="R11" i="22" s="1"/>
  <c r="R9" i="22" a="1"/>
  <c r="R9" i="22" s="1"/>
  <c r="R6" i="22" a="1"/>
  <c r="R6" i="22" s="1"/>
  <c r="R19" i="22" a="1"/>
  <c r="R19" i="22" s="1"/>
  <c r="R10" i="22" a="1"/>
  <c r="R10" i="22" s="1"/>
  <c r="R8" i="22" a="1"/>
  <c r="R8" i="22" s="1"/>
  <c r="R13" i="22" a="1"/>
  <c r="R13" i="22" s="1"/>
  <c r="R17" i="22" a="1"/>
  <c r="R17" i="22" s="1"/>
  <c r="R16" i="22" a="1"/>
  <c r="R16" i="22" s="1"/>
  <c r="R15" i="22" a="1"/>
  <c r="R15" i="22" s="1"/>
  <c r="R7" i="22" a="1"/>
  <c r="R7" i="22" s="1"/>
  <c r="C91" i="22" a="1"/>
  <c r="C91" i="22" s="1"/>
  <c r="C89" i="22" a="1"/>
  <c r="C89" i="22" s="1"/>
  <c r="C93" i="22" a="1"/>
  <c r="C93" i="22" s="1"/>
  <c r="C90" i="22" a="1"/>
  <c r="C90" i="22" s="1"/>
  <c r="C87" i="22" a="1"/>
  <c r="C87" i="22" s="1"/>
  <c r="C88" i="22" a="1"/>
  <c r="C88" i="22" s="1"/>
  <c r="C92" i="22" a="1"/>
  <c r="C92" i="22" s="1"/>
  <c r="C94" i="22" a="1"/>
  <c r="C94" i="22" s="1"/>
  <c r="C86" i="22" a="1"/>
  <c r="C86" i="22" s="1"/>
  <c r="C83" i="22" a="1"/>
  <c r="C83" i="22" s="1"/>
  <c r="C81" i="22" a="1"/>
  <c r="C81" i="22" s="1"/>
  <c r="C80" i="22" a="1"/>
  <c r="C80" i="22" s="1"/>
  <c r="C79" i="22" a="1"/>
  <c r="C79" i="22" s="1"/>
  <c r="C84" i="22" a="1"/>
  <c r="C84" i="22" s="1"/>
  <c r="C85" i="22" a="1"/>
  <c r="C85" i="22" s="1"/>
  <c r="C82" i="22" a="1"/>
  <c r="C82" i="22" s="1"/>
  <c r="C76" i="22" a="1"/>
  <c r="C76" i="22" s="1"/>
  <c r="C77" i="22" a="1"/>
  <c r="C77" i="22" s="1"/>
  <c r="C73" i="22" a="1"/>
  <c r="C73" i="22" s="1"/>
  <c r="C72" i="22" a="1"/>
  <c r="C72" i="22" s="1"/>
  <c r="C75" i="22" a="1"/>
  <c r="C75" i="22" s="1"/>
  <c r="C70" i="22" a="1"/>
  <c r="C70" i="22" s="1"/>
  <c r="C78" i="22" a="1"/>
  <c r="C78" i="22" s="1"/>
  <c r="C71" i="22" a="1"/>
  <c r="C71" i="22" s="1"/>
  <c r="C69" i="22" a="1"/>
  <c r="C69" i="22" s="1"/>
  <c r="C74" i="22" a="1"/>
  <c r="C74" i="22" s="1"/>
  <c r="C68" i="22" a="1"/>
  <c r="C68" i="22" s="1"/>
  <c r="C67" i="22" a="1"/>
  <c r="C67" i="22" s="1"/>
  <c r="C65" i="22" a="1"/>
  <c r="C65" i="22" s="1"/>
  <c r="C62" i="22" a="1"/>
  <c r="C62" i="22" s="1"/>
  <c r="C66" i="22" a="1"/>
  <c r="C66" i="22" s="1"/>
  <c r="C64" i="22" a="1"/>
  <c r="C64" i="22" s="1"/>
  <c r="C61" i="22" a="1"/>
  <c r="C61" i="22" s="1"/>
  <c r="C63" i="22" a="1"/>
  <c r="C63" i="22" s="1"/>
  <c r="C60" i="22" a="1"/>
  <c r="C60" i="22" s="1"/>
  <c r="C58" i="22" a="1"/>
  <c r="C58" i="22" s="1"/>
  <c r="C59" i="22" a="1"/>
  <c r="C59" i="22" s="1"/>
  <c r="C52" i="22" a="1"/>
  <c r="C52" i="22" s="1"/>
  <c r="C54" i="22" a="1"/>
  <c r="C54" i="22" s="1"/>
  <c r="C53" i="22" a="1"/>
  <c r="C53" i="22" s="1"/>
  <c r="C56" i="22" a="1"/>
  <c r="C56" i="22" s="1"/>
  <c r="C43" i="22" a="1"/>
  <c r="C43" i="22" s="1"/>
  <c r="C50" i="22" a="1"/>
  <c r="C50" i="22" s="1"/>
  <c r="C48" i="22" a="1"/>
  <c r="C48" i="22" s="1"/>
  <c r="C42" i="22" a="1"/>
  <c r="C42" i="22" s="1"/>
  <c r="C55" i="22" a="1"/>
  <c r="C55" i="22" s="1"/>
  <c r="C47" i="22" a="1"/>
  <c r="C47" i="22" s="1"/>
  <c r="C45" i="22" a="1"/>
  <c r="C45" i="22" s="1"/>
  <c r="C44" i="22" a="1"/>
  <c r="C44" i="22" s="1"/>
  <c r="C40" i="22" a="1"/>
  <c r="C40" i="22" s="1"/>
  <c r="C41" i="22" a="1"/>
  <c r="C41" i="22" s="1"/>
  <c r="C38" i="22" a="1"/>
  <c r="C38" i="22" s="1"/>
  <c r="C57" i="22" a="1"/>
  <c r="C57" i="22" s="1"/>
  <c r="C51" i="22" a="1"/>
  <c r="C51" i="22" s="1"/>
  <c r="C49" i="22" a="1"/>
  <c r="C49" i="22" s="1"/>
  <c r="C46" i="22" a="1"/>
  <c r="C46" i="22" s="1"/>
  <c r="C35" i="22" a="1"/>
  <c r="C35" i="22" s="1"/>
  <c r="C34" i="22" a="1"/>
  <c r="C34" i="22" s="1"/>
  <c r="C32" i="22" a="1"/>
  <c r="C32" i="22" s="1"/>
  <c r="C30" i="22" a="1"/>
  <c r="C30" i="22" s="1"/>
  <c r="C22" i="22" a="1"/>
  <c r="C22" i="22" s="1"/>
  <c r="C37" i="22" a="1"/>
  <c r="C37" i="22" s="1"/>
  <c r="C24" i="22" a="1"/>
  <c r="C24" i="22" s="1"/>
  <c r="C39" i="22" a="1"/>
  <c r="C39" i="22" s="1"/>
  <c r="C36" i="22" a="1"/>
  <c r="C36" i="22" s="1"/>
  <c r="C27" i="22" a="1"/>
  <c r="C27" i="22" s="1"/>
  <c r="C21" i="22" a="1"/>
  <c r="C21" i="22" s="1"/>
  <c r="C31" i="22" a="1"/>
  <c r="C31" i="22" s="1"/>
  <c r="C29" i="22" a="1"/>
  <c r="C29" i="22" s="1"/>
  <c r="C25" i="22" a="1"/>
  <c r="C25" i="22" s="1"/>
  <c r="C23" i="22" a="1"/>
  <c r="C23" i="22" s="1"/>
  <c r="C33" i="22" a="1"/>
  <c r="C33" i="22" s="1"/>
  <c r="C28" i="22" a="1"/>
  <c r="C28" i="22" s="1"/>
  <c r="C26" i="22" a="1"/>
  <c r="C26" i="22" s="1"/>
  <c r="C10" i="22" a="1"/>
  <c r="C10" i="22" s="1"/>
  <c r="C6" i="22" a="1"/>
  <c r="C6" i="22" s="1"/>
  <c r="C15" i="22" a="1"/>
  <c r="C15" i="22" s="1"/>
  <c r="C17" i="22" a="1"/>
  <c r="C17" i="22" s="1"/>
  <c r="C16" i="22" a="1"/>
  <c r="C16" i="22" s="1"/>
  <c r="C13" i="22" a="1"/>
  <c r="C13" i="22" s="1"/>
  <c r="C18" i="22" a="1"/>
  <c r="C18" i="22" s="1"/>
  <c r="C14" i="22" a="1"/>
  <c r="C14" i="22" s="1"/>
  <c r="C9" i="22" a="1"/>
  <c r="C9" i="22" s="1"/>
  <c r="C7" i="22" a="1"/>
  <c r="C7" i="22" s="1"/>
  <c r="BL7" i="22" s="1"/>
  <c r="C12" i="22" a="1"/>
  <c r="C12" i="22" s="1"/>
  <c r="C20" i="22" a="1"/>
  <c r="C20" i="22" s="1"/>
  <c r="C19" i="22" a="1"/>
  <c r="C19" i="22" s="1"/>
  <c r="C11" i="22" a="1"/>
  <c r="C11" i="22" s="1"/>
  <c r="C8" i="22" a="1"/>
  <c r="C8" i="22" s="1"/>
  <c r="AT91" i="22" a="1"/>
  <c r="AT91" i="22" s="1"/>
  <c r="AT93" i="22" a="1"/>
  <c r="AT93" i="22" s="1"/>
  <c r="AT88" i="22" a="1"/>
  <c r="AT88" i="22" s="1"/>
  <c r="AT90" i="22" a="1"/>
  <c r="AT90" i="22" s="1"/>
  <c r="AT86" i="22" a="1"/>
  <c r="AT86" i="22" s="1"/>
  <c r="AT92" i="22" a="1"/>
  <c r="AT92" i="22" s="1"/>
  <c r="AT89" i="22" a="1"/>
  <c r="AT89" i="22" s="1"/>
  <c r="AT87" i="22" a="1"/>
  <c r="AT87" i="22" s="1"/>
  <c r="AT94" i="22" a="1"/>
  <c r="AT94" i="22" s="1"/>
  <c r="AT80" i="22" a="1"/>
  <c r="AT80" i="22" s="1"/>
  <c r="AT79" i="22" a="1"/>
  <c r="AT79" i="22" s="1"/>
  <c r="AT78" i="22" a="1"/>
  <c r="AT78" i="22" s="1"/>
  <c r="AT85" i="22" a="1"/>
  <c r="AT85" i="22" s="1"/>
  <c r="AT83" i="22" a="1"/>
  <c r="AT83" i="22" s="1"/>
  <c r="AT84" i="22" a="1"/>
  <c r="AT84" i="22" s="1"/>
  <c r="AT81" i="22" a="1"/>
  <c r="AT81" i="22" s="1"/>
  <c r="AT82" i="22" a="1"/>
  <c r="AT82" i="22" s="1"/>
  <c r="AT76" i="22" a="1"/>
  <c r="AT76" i="22" s="1"/>
  <c r="AT72" i="22" a="1"/>
  <c r="AT72" i="22" s="1"/>
  <c r="AT75" i="22" a="1"/>
  <c r="AT75" i="22" s="1"/>
  <c r="AT71" i="22" a="1"/>
  <c r="AT71" i="22" s="1"/>
  <c r="AT77" i="22" a="1"/>
  <c r="AT77" i="22" s="1"/>
  <c r="AT69" i="22" a="1"/>
  <c r="AT69" i="22" s="1"/>
  <c r="AT74" i="22" a="1"/>
  <c r="AT74" i="22" s="1"/>
  <c r="AT73" i="22" a="1"/>
  <c r="AT73" i="22" s="1"/>
  <c r="AT70" i="22" a="1"/>
  <c r="AT70" i="22" s="1"/>
  <c r="AT66" i="22" a="1"/>
  <c r="AT66" i="22" s="1"/>
  <c r="AT63" i="22" a="1"/>
  <c r="AT63" i="22" s="1"/>
  <c r="AT60" i="22" a="1"/>
  <c r="AT60" i="22" s="1"/>
  <c r="AT67" i="22" a="1"/>
  <c r="AT67" i="22" s="1"/>
  <c r="AT68" i="22" a="1"/>
  <c r="AT68" i="22" s="1"/>
  <c r="AT65" i="22" a="1"/>
  <c r="AT65" i="22" s="1"/>
  <c r="AT62" i="22" a="1"/>
  <c r="AT62" i="22" s="1"/>
  <c r="AT64" i="22" a="1"/>
  <c r="AT64" i="22" s="1"/>
  <c r="AT61" i="22" a="1"/>
  <c r="AT61" i="22" s="1"/>
  <c r="AT58" i="22" a="1"/>
  <c r="AT58" i="22" s="1"/>
  <c r="AT56" i="22" a="1"/>
  <c r="AT56" i="22" s="1"/>
  <c r="AT55" i="22" a="1"/>
  <c r="AT55" i="22" s="1"/>
  <c r="AT59" i="22" a="1"/>
  <c r="AT59" i="22" s="1"/>
  <c r="AT54" i="22" a="1"/>
  <c r="AT54" i="22" s="1"/>
  <c r="AT53" i="22" a="1"/>
  <c r="AT53" i="22" s="1"/>
  <c r="AT52" i="22" a="1"/>
  <c r="AT52" i="22" s="1"/>
  <c r="AT50" i="22" a="1"/>
  <c r="AT50" i="22" s="1"/>
  <c r="AT48" i="22" a="1"/>
  <c r="AT48" i="22" s="1"/>
  <c r="AT47" i="22" a="1"/>
  <c r="AT47" i="22" s="1"/>
  <c r="AT51" i="22" a="1"/>
  <c r="AT51" i="22" s="1"/>
  <c r="AT46" i="22" a="1"/>
  <c r="AT46" i="22" s="1"/>
  <c r="AT49" i="22" a="1"/>
  <c r="AT49" i="22" s="1"/>
  <c r="AT57" i="22" a="1"/>
  <c r="AT57" i="22" s="1"/>
  <c r="AT45" i="22" a="1"/>
  <c r="AT45" i="22" s="1"/>
  <c r="AT44" i="22" a="1"/>
  <c r="AT44" i="22" s="1"/>
  <c r="AT43" i="22" a="1"/>
  <c r="AT43" i="22" s="1"/>
  <c r="AT41" i="22" a="1"/>
  <c r="AT41" i="22" s="1"/>
  <c r="AT40" i="22" a="1"/>
  <c r="AT40" i="22" s="1"/>
  <c r="AT39" i="22" a="1"/>
  <c r="AT39" i="22" s="1"/>
  <c r="AT42" i="22" a="1"/>
  <c r="AT42" i="22" s="1"/>
  <c r="AT36" i="22" a="1"/>
  <c r="AT36" i="22" s="1"/>
  <c r="AT27" i="22" a="1"/>
  <c r="AT27" i="22" s="1"/>
  <c r="AT37" i="22" a="1"/>
  <c r="AT37" i="22" s="1"/>
  <c r="AT35" i="22" a="1"/>
  <c r="AT35" i="22" s="1"/>
  <c r="AT34" i="22" a="1"/>
  <c r="AT34" i="22" s="1"/>
  <c r="AT33" i="22" a="1"/>
  <c r="AT33" i="22" s="1"/>
  <c r="AT29" i="22" a="1"/>
  <c r="AT29" i="22" s="1"/>
  <c r="AT23" i="22" a="1"/>
  <c r="AT23" i="22" s="1"/>
  <c r="AT26" i="22" a="1"/>
  <c r="AT26" i="22" s="1"/>
  <c r="AT38" i="22" a="1"/>
  <c r="AT38" i="22" s="1"/>
  <c r="AT31" i="22" a="1"/>
  <c r="AT31" i="22" s="1"/>
  <c r="AT30" i="22" a="1"/>
  <c r="AT30" i="22" s="1"/>
  <c r="AT28" i="22" a="1"/>
  <c r="AT28" i="22" s="1"/>
  <c r="AT25" i="22" a="1"/>
  <c r="AT25" i="22" s="1"/>
  <c r="AT22" i="22" a="1"/>
  <c r="AT22" i="22" s="1"/>
  <c r="AT21" i="22" a="1"/>
  <c r="AT21" i="22" s="1"/>
  <c r="AT32" i="22" a="1"/>
  <c r="AT32" i="22" s="1"/>
  <c r="AT24" i="22" a="1"/>
  <c r="AT24" i="22" s="1"/>
  <c r="AT20" i="22" a="1"/>
  <c r="AT20" i="22" s="1"/>
  <c r="AT14" i="22" a="1"/>
  <c r="AT14" i="22" s="1"/>
  <c r="AT10" i="22" a="1"/>
  <c r="AT10" i="22" s="1"/>
  <c r="AT8" i="22" a="1"/>
  <c r="AT8" i="22" s="1"/>
  <c r="AT12" i="22" a="1"/>
  <c r="AT12" i="22" s="1"/>
  <c r="AT7" i="22" a="1"/>
  <c r="AT7" i="22" s="1"/>
  <c r="AT17" i="22" a="1"/>
  <c r="AT17" i="22" s="1"/>
  <c r="AT16" i="22" a="1"/>
  <c r="AT16" i="22" s="1"/>
  <c r="AT15" i="22" a="1"/>
  <c r="AT15" i="22" s="1"/>
  <c r="AT18" i="22" a="1"/>
  <c r="AT18" i="22" s="1"/>
  <c r="AT13" i="22" a="1"/>
  <c r="AT13" i="22" s="1"/>
  <c r="AT9" i="22" a="1"/>
  <c r="AT9" i="22" s="1"/>
  <c r="AT6" i="22" a="1"/>
  <c r="AT6" i="22" s="1"/>
  <c r="AT19" i="22" a="1"/>
  <c r="AT19" i="22" s="1"/>
  <c r="AT11" i="22" a="1"/>
  <c r="AT11" i="22" s="1"/>
  <c r="AR92" i="22" a="1"/>
  <c r="AR92" i="22" s="1"/>
  <c r="AR89" i="22" a="1"/>
  <c r="AR89" i="22" s="1"/>
  <c r="AR94" i="22" a="1"/>
  <c r="AR94" i="22" s="1"/>
  <c r="AR87" i="22" a="1"/>
  <c r="AR87" i="22" s="1"/>
  <c r="AR91" i="22" a="1"/>
  <c r="AR91" i="22" s="1"/>
  <c r="AR88" i="22" a="1"/>
  <c r="AR88" i="22" s="1"/>
  <c r="AR93" i="22" a="1"/>
  <c r="AR93" i="22" s="1"/>
  <c r="AR90" i="22" a="1"/>
  <c r="AR90" i="22" s="1"/>
  <c r="AR86" i="22" a="1"/>
  <c r="AR86" i="22" s="1"/>
  <c r="AR84" i="22" a="1"/>
  <c r="AR84" i="22" s="1"/>
  <c r="AR82" i="22" a="1"/>
  <c r="AR82" i="22" s="1"/>
  <c r="AR77" i="22" a="1"/>
  <c r="AR77" i="22" s="1"/>
  <c r="AR79" i="22" a="1"/>
  <c r="AR79" i="22" s="1"/>
  <c r="AR85" i="22" a="1"/>
  <c r="AR85" i="22" s="1"/>
  <c r="AR80" i="22" a="1"/>
  <c r="AR80" i="22" s="1"/>
  <c r="AR78" i="22" a="1"/>
  <c r="AR78" i="22" s="1"/>
  <c r="AR83" i="22" a="1"/>
  <c r="AR83" i="22" s="1"/>
  <c r="AR81" i="22" a="1"/>
  <c r="AR81" i="22" s="1"/>
  <c r="AR74" i="22" a="1"/>
  <c r="AR74" i="22" s="1"/>
  <c r="AR73" i="22" a="1"/>
  <c r="AR73" i="22" s="1"/>
  <c r="AR76" i="22" a="1"/>
  <c r="AR76" i="22" s="1"/>
  <c r="AR72" i="22" a="1"/>
  <c r="AR72" i="22" s="1"/>
  <c r="AR68" i="22" a="1"/>
  <c r="AR68" i="22" s="1"/>
  <c r="AR75" i="22" a="1"/>
  <c r="AR75" i="22" s="1"/>
  <c r="AR71" i="22" a="1"/>
  <c r="AR71" i="22" s="1"/>
  <c r="AR62" i="22" a="1"/>
  <c r="AR62" i="22" s="1"/>
  <c r="AR65" i="22" a="1"/>
  <c r="AR65" i="22" s="1"/>
  <c r="AR64" i="22" a="1"/>
  <c r="AR64" i="22" s="1"/>
  <c r="AR61" i="22" a="1"/>
  <c r="AR61" i="22" s="1"/>
  <c r="AR66" i="22" a="1"/>
  <c r="AR66" i="22" s="1"/>
  <c r="AR70" i="22" a="1"/>
  <c r="AR70" i="22" s="1"/>
  <c r="AR69" i="22" a="1"/>
  <c r="AR69" i="22" s="1"/>
  <c r="AR63" i="22" a="1"/>
  <c r="AR63" i="22" s="1"/>
  <c r="AR67" i="22" a="1"/>
  <c r="AR67" i="22" s="1"/>
  <c r="AR60" i="22" a="1"/>
  <c r="AR60" i="22" s="1"/>
  <c r="AR52" i="22" a="1"/>
  <c r="AR52" i="22" s="1"/>
  <c r="AR56" i="22" a="1"/>
  <c r="AR56" i="22" s="1"/>
  <c r="AR58" i="22" a="1"/>
  <c r="AR58" i="22" s="1"/>
  <c r="AR57" i="22" a="1"/>
  <c r="AR57" i="22" s="1"/>
  <c r="AR55" i="22" a="1"/>
  <c r="AR55" i="22" s="1"/>
  <c r="AR59" i="22" a="1"/>
  <c r="AR59" i="22" s="1"/>
  <c r="AR53" i="22" a="1"/>
  <c r="AR53" i="22" s="1"/>
  <c r="AR41" i="22" a="1"/>
  <c r="AR41" i="22" s="1"/>
  <c r="AR39" i="22" a="1"/>
  <c r="AR39" i="22" s="1"/>
  <c r="AR40" i="22" a="1"/>
  <c r="AR40" i="22" s="1"/>
  <c r="AR38" i="22" a="1"/>
  <c r="AR38" i="22" s="1"/>
  <c r="AR37" i="22" a="1"/>
  <c r="AR37" i="22" s="1"/>
  <c r="AR50" i="22" a="1"/>
  <c r="AR50" i="22" s="1"/>
  <c r="AR48" i="22" a="1"/>
  <c r="AR48" i="22" s="1"/>
  <c r="AR45" i="22" a="1"/>
  <c r="AR45" i="22" s="1"/>
  <c r="AR44" i="22" a="1"/>
  <c r="AR44" i="22" s="1"/>
  <c r="AR43" i="22" a="1"/>
  <c r="AR43" i="22" s="1"/>
  <c r="AR42" i="22" a="1"/>
  <c r="AR42" i="22" s="1"/>
  <c r="AR51" i="22" a="1"/>
  <c r="AR51" i="22" s="1"/>
  <c r="AR47" i="22" a="1"/>
  <c r="AR47" i="22" s="1"/>
  <c r="AR49" i="22" a="1"/>
  <c r="AR49" i="22" s="1"/>
  <c r="AR54" i="22" a="1"/>
  <c r="AR54" i="22" s="1"/>
  <c r="AR46" i="22" a="1"/>
  <c r="AR46" i="22" s="1"/>
  <c r="AR30" i="22" a="1"/>
  <c r="AR30" i="22" s="1"/>
  <c r="AR25" i="22" a="1"/>
  <c r="AR25" i="22" s="1"/>
  <c r="AR21" i="22" a="1"/>
  <c r="AR21" i="22" s="1"/>
  <c r="AR31" i="22" a="1"/>
  <c r="AR31" i="22" s="1"/>
  <c r="AR28" i="22" a="1"/>
  <c r="AR28" i="22" s="1"/>
  <c r="AR24" i="22" a="1"/>
  <c r="AR24" i="22" s="1"/>
  <c r="AR22" i="22" a="1"/>
  <c r="AR22" i="22" s="1"/>
  <c r="AR32" i="22" a="1"/>
  <c r="AR32" i="22" s="1"/>
  <c r="AR27" i="22" a="1"/>
  <c r="AR27" i="22" s="1"/>
  <c r="AR20" i="22" a="1"/>
  <c r="AR20" i="22" s="1"/>
  <c r="AR29" i="22" a="1"/>
  <c r="AR29" i="22" s="1"/>
  <c r="AR36" i="22" a="1"/>
  <c r="AR36" i="22" s="1"/>
  <c r="AR34" i="22" a="1"/>
  <c r="AR34" i="22" s="1"/>
  <c r="AR33" i="22" a="1"/>
  <c r="AR33" i="22" s="1"/>
  <c r="AR23" i="22" a="1"/>
  <c r="AR23" i="22" s="1"/>
  <c r="AR35" i="22" a="1"/>
  <c r="AR35" i="22" s="1"/>
  <c r="AR26" i="22" a="1"/>
  <c r="AR26" i="22" s="1"/>
  <c r="AR15" i="22" a="1"/>
  <c r="AR15" i="22" s="1"/>
  <c r="AR13" i="22" a="1"/>
  <c r="AR13" i="22" s="1"/>
  <c r="AR9" i="22" a="1"/>
  <c r="AR9" i="22" s="1"/>
  <c r="AR6" i="22" a="1"/>
  <c r="AR6" i="22" s="1"/>
  <c r="AR19" i="22" a="1"/>
  <c r="AR19" i="22" s="1"/>
  <c r="AR11" i="22" a="1"/>
  <c r="AR11" i="22" s="1"/>
  <c r="AR10" i="22" a="1"/>
  <c r="AR10" i="22" s="1"/>
  <c r="AR14" i="22" a="1"/>
  <c r="AR14" i="22" s="1"/>
  <c r="AR8" i="22" a="1"/>
  <c r="AR8" i="22" s="1"/>
  <c r="AR7" i="22" a="1"/>
  <c r="AR7" i="22" s="1"/>
  <c r="AR12" i="22" a="1"/>
  <c r="AR12" i="22" s="1"/>
  <c r="AR16" i="22" a="1"/>
  <c r="AR16" i="22" s="1"/>
  <c r="AR18" i="22" a="1"/>
  <c r="AR18" i="22" s="1"/>
  <c r="AR17" i="22" a="1"/>
  <c r="AR17" i="22" s="1"/>
  <c r="J91" i="22" a="1"/>
  <c r="J91" i="22" s="1"/>
  <c r="J87" i="22" a="1"/>
  <c r="J87" i="22" s="1"/>
  <c r="J89" i="22" a="1"/>
  <c r="J89" i="22" s="1"/>
  <c r="J93" i="22" a="1"/>
  <c r="J93" i="22" s="1"/>
  <c r="J90" i="22" a="1"/>
  <c r="J90" i="22" s="1"/>
  <c r="J94" i="22" a="1"/>
  <c r="J94" i="22" s="1"/>
  <c r="J92" i="22" a="1"/>
  <c r="J92" i="22" s="1"/>
  <c r="J88" i="22" a="1"/>
  <c r="J88" i="22" s="1"/>
  <c r="J83" i="22" a="1"/>
  <c r="J83" i="22" s="1"/>
  <c r="J86" i="22" a="1"/>
  <c r="J86" i="22" s="1"/>
  <c r="J81" i="22" a="1"/>
  <c r="J81" i="22" s="1"/>
  <c r="J79" i="22" a="1"/>
  <c r="J79" i="22" s="1"/>
  <c r="J84" i="22" a="1"/>
  <c r="J84" i="22" s="1"/>
  <c r="J82" i="22" a="1"/>
  <c r="J82" i="22" s="1"/>
  <c r="J80" i="22" a="1"/>
  <c r="J80" i="22" s="1"/>
  <c r="J85" i="22" a="1"/>
  <c r="J85" i="22" s="1"/>
  <c r="J77" i="22" a="1"/>
  <c r="J77" i="22" s="1"/>
  <c r="J73" i="22" a="1"/>
  <c r="J73" i="22" s="1"/>
  <c r="J76" i="22" a="1"/>
  <c r="J76" i="22" s="1"/>
  <c r="J72" i="22" a="1"/>
  <c r="J72" i="22" s="1"/>
  <c r="J78" i="22" a="1"/>
  <c r="J78" i="22" s="1"/>
  <c r="J75" i="22" a="1"/>
  <c r="J75" i="22" s="1"/>
  <c r="J71" i="22" a="1"/>
  <c r="J71" i="22" s="1"/>
  <c r="J70" i="22" a="1"/>
  <c r="J70" i="22" s="1"/>
  <c r="J69" i="22" a="1"/>
  <c r="J69" i="22" s="1"/>
  <c r="J74" i="22" a="1"/>
  <c r="J74" i="22" s="1"/>
  <c r="J65" i="22" a="1"/>
  <c r="J65" i="22" s="1"/>
  <c r="J68" i="22" a="1"/>
  <c r="J68" i="22" s="1"/>
  <c r="J67" i="22" a="1"/>
  <c r="J67" i="22" s="1"/>
  <c r="J66" i="22" a="1"/>
  <c r="J66" i="22" s="1"/>
  <c r="J62" i="22" a="1"/>
  <c r="J62" i="22" s="1"/>
  <c r="J64" i="22" a="1"/>
  <c r="J64" i="22" s="1"/>
  <c r="J61" i="22" a="1"/>
  <c r="J61" i="22" s="1"/>
  <c r="J63" i="22" a="1"/>
  <c r="J63" i="22" s="1"/>
  <c r="J60" i="22" a="1"/>
  <c r="J60" i="22" s="1"/>
  <c r="J54" i="22" a="1"/>
  <c r="J54" i="22" s="1"/>
  <c r="J59" i="22" a="1"/>
  <c r="J59" i="22" s="1"/>
  <c r="J52" i="22" a="1"/>
  <c r="J52" i="22" s="1"/>
  <c r="J56" i="22" a="1"/>
  <c r="J56" i="22" s="1"/>
  <c r="J57" i="22" a="1"/>
  <c r="J57" i="22" s="1"/>
  <c r="J55" i="22" a="1"/>
  <c r="J55" i="22" s="1"/>
  <c r="J53" i="22" a="1"/>
  <c r="J53" i="22" s="1"/>
  <c r="J49" i="22" a="1"/>
  <c r="J49" i="22" s="1"/>
  <c r="J44" i="22" a="1"/>
  <c r="J44" i="22" s="1"/>
  <c r="J43" i="22" a="1"/>
  <c r="J43" i="22" s="1"/>
  <c r="J39" i="22" a="1"/>
  <c r="J39" i="22" s="1"/>
  <c r="J58" i="22" a="1"/>
  <c r="J58" i="22" s="1"/>
  <c r="J47" i="22" a="1"/>
  <c r="J47" i="22" s="1"/>
  <c r="J40" i="22" a="1"/>
  <c r="J40" i="22" s="1"/>
  <c r="J42" i="22" a="1"/>
  <c r="J42" i="22" s="1"/>
  <c r="J38" i="22" a="1"/>
  <c r="J38" i="22" s="1"/>
  <c r="J50" i="22" a="1"/>
  <c r="J50" i="22" s="1"/>
  <c r="J48" i="22" a="1"/>
  <c r="J48" i="22" s="1"/>
  <c r="J51" i="22" a="1"/>
  <c r="J51" i="22" s="1"/>
  <c r="J46" i="22" a="1"/>
  <c r="J46" i="22" s="1"/>
  <c r="J45" i="22" a="1"/>
  <c r="J45" i="22" s="1"/>
  <c r="J41" i="22" a="1"/>
  <c r="J41" i="22" s="1"/>
  <c r="J36" i="22" a="1"/>
  <c r="J36" i="22" s="1"/>
  <c r="J35" i="22" a="1"/>
  <c r="J35" i="22" s="1"/>
  <c r="J26" i="22" a="1"/>
  <c r="J26" i="22" s="1"/>
  <c r="J32" i="22" a="1"/>
  <c r="J32" i="22" s="1"/>
  <c r="J30" i="22" a="1"/>
  <c r="J30" i="22" s="1"/>
  <c r="J21" i="22" a="1"/>
  <c r="J21" i="22" s="1"/>
  <c r="J24" i="22" a="1"/>
  <c r="J24" i="22" s="1"/>
  <c r="J28" i="22" a="1"/>
  <c r="J28" i="22" s="1"/>
  <c r="J27" i="22" a="1"/>
  <c r="J27" i="22" s="1"/>
  <c r="J37" i="22" a="1"/>
  <c r="J37" i="22" s="1"/>
  <c r="J33" i="22" a="1"/>
  <c r="J33" i="22" s="1"/>
  <c r="J31" i="22" a="1"/>
  <c r="J31" i="22" s="1"/>
  <c r="J29" i="22" a="1"/>
  <c r="J29" i="22" s="1"/>
  <c r="J34" i="22" a="1"/>
  <c r="J34" i="22" s="1"/>
  <c r="J25" i="22" a="1"/>
  <c r="J25" i="22" s="1"/>
  <c r="J23" i="22" a="1"/>
  <c r="J23" i="22" s="1"/>
  <c r="J22" i="22" a="1"/>
  <c r="J22" i="22" s="1"/>
  <c r="J13" i="22" a="1"/>
  <c r="J13" i="22" s="1"/>
  <c r="J16" i="22" a="1"/>
  <c r="J16" i="22" s="1"/>
  <c r="J15" i="22" a="1"/>
  <c r="J15" i="22" s="1"/>
  <c r="J17" i="22" a="1"/>
  <c r="J17" i="22" s="1"/>
  <c r="J14" i="22" a="1"/>
  <c r="J14" i="22" s="1"/>
  <c r="J6" i="22" a="1"/>
  <c r="J6" i="22" s="1"/>
  <c r="J18" i="22" a="1"/>
  <c r="J18" i="22" s="1"/>
  <c r="J9" i="22" a="1"/>
  <c r="J9" i="22" s="1"/>
  <c r="J19" i="22" a="1"/>
  <c r="J19" i="22" s="1"/>
  <c r="J12" i="22" a="1"/>
  <c r="J12" i="22" s="1"/>
  <c r="J11" i="22" a="1"/>
  <c r="J11" i="22" s="1"/>
  <c r="J8" i="22" a="1"/>
  <c r="J8" i="22" s="1"/>
  <c r="J7" i="22" a="1"/>
  <c r="J7" i="22" s="1"/>
  <c r="J20" i="22" a="1"/>
  <c r="J20" i="22" s="1"/>
  <c r="J10" i="22" a="1"/>
  <c r="J10" i="22" s="1"/>
  <c r="AY89" i="22" a="1"/>
  <c r="AY89" i="22" s="1"/>
  <c r="AY92" i="22" a="1"/>
  <c r="AY92" i="22" s="1"/>
  <c r="AY94" i="22" a="1"/>
  <c r="AY94" i="22" s="1"/>
  <c r="AY93" i="22" a="1"/>
  <c r="AY93" i="22" s="1"/>
  <c r="AY91" i="22" a="1"/>
  <c r="AY91" i="22" s="1"/>
  <c r="AY90" i="22" a="1"/>
  <c r="AY90" i="22" s="1"/>
  <c r="AY88" i="22" a="1"/>
  <c r="AY88" i="22" s="1"/>
  <c r="AY87" i="22" a="1"/>
  <c r="AY87" i="22" s="1"/>
  <c r="AY84" i="22" a="1"/>
  <c r="AY84" i="22" s="1"/>
  <c r="AY82" i="22" a="1"/>
  <c r="AY82" i="22" s="1"/>
  <c r="AY78" i="22" a="1"/>
  <c r="AY78" i="22" s="1"/>
  <c r="AY77" i="22" a="1"/>
  <c r="AY77" i="22" s="1"/>
  <c r="AY80" i="22" a="1"/>
  <c r="AY80" i="22" s="1"/>
  <c r="AY79" i="22" a="1"/>
  <c r="AY79" i="22" s="1"/>
  <c r="AY86" i="22" a="1"/>
  <c r="AY86" i="22" s="1"/>
  <c r="AY83" i="22" a="1"/>
  <c r="AY83" i="22" s="1"/>
  <c r="AY85" i="22" a="1"/>
  <c r="AY85" i="22" s="1"/>
  <c r="AY81" i="22" a="1"/>
  <c r="AY81" i="22" s="1"/>
  <c r="AY73" i="22" a="1"/>
  <c r="AY73" i="22" s="1"/>
  <c r="AY76" i="22" a="1"/>
  <c r="AY76" i="22" s="1"/>
  <c r="AY74" i="22" a="1"/>
  <c r="AY74" i="22" s="1"/>
  <c r="AY72" i="22" a="1"/>
  <c r="AY72" i="22" s="1"/>
  <c r="AY70" i="22" a="1"/>
  <c r="AY70" i="22" s="1"/>
  <c r="AY68" i="22" a="1"/>
  <c r="AY68" i="22" s="1"/>
  <c r="AY75" i="22" a="1"/>
  <c r="AY75" i="22" s="1"/>
  <c r="AY71" i="22" a="1"/>
  <c r="AY71" i="22" s="1"/>
  <c r="AY69" i="22" a="1"/>
  <c r="AY69" i="22" s="1"/>
  <c r="AY65" i="22" a="1"/>
  <c r="AY65" i="22" s="1"/>
  <c r="AY64" i="22" a="1"/>
  <c r="AY64" i="22" s="1"/>
  <c r="AY61" i="22" a="1"/>
  <c r="AY61" i="22" s="1"/>
  <c r="AY66" i="22" a="1"/>
  <c r="AY66" i="22" s="1"/>
  <c r="AY63" i="22" a="1"/>
  <c r="AY63" i="22" s="1"/>
  <c r="AY60" i="22" a="1"/>
  <c r="AY60" i="22" s="1"/>
  <c r="AY67" i="22" a="1"/>
  <c r="AY67" i="22" s="1"/>
  <c r="AY62" i="22" a="1"/>
  <c r="AY62" i="22" s="1"/>
  <c r="AY56" i="22" a="1"/>
  <c r="AY56" i="22" s="1"/>
  <c r="AY53" i="22" a="1"/>
  <c r="AY53" i="22" s="1"/>
  <c r="AY58" i="22" a="1"/>
  <c r="AY58" i="22" s="1"/>
  <c r="AY57" i="22" a="1"/>
  <c r="AY57" i="22" s="1"/>
  <c r="AY52" i="22" a="1"/>
  <c r="AY52" i="22" s="1"/>
  <c r="AY51" i="22" a="1"/>
  <c r="AY51" i="22" s="1"/>
  <c r="AY59" i="22" a="1"/>
  <c r="AY59" i="22" s="1"/>
  <c r="AY54" i="22" a="1"/>
  <c r="AY54" i="22" s="1"/>
  <c r="AY41" i="22" a="1"/>
  <c r="AY41" i="22" s="1"/>
  <c r="AY42" i="22" a="1"/>
  <c r="AY42" i="22" s="1"/>
  <c r="AY47" i="22" a="1"/>
  <c r="AY47" i="22" s="1"/>
  <c r="AY55" i="22" a="1"/>
  <c r="AY55" i="22" s="1"/>
  <c r="AY50" i="22" a="1"/>
  <c r="AY50" i="22" s="1"/>
  <c r="AY48" i="22" a="1"/>
  <c r="AY48" i="22" s="1"/>
  <c r="AY45" i="22" a="1"/>
  <c r="AY45" i="22" s="1"/>
  <c r="AY44" i="22" a="1"/>
  <c r="AY44" i="22" s="1"/>
  <c r="AY46" i="22" a="1"/>
  <c r="AY46" i="22" s="1"/>
  <c r="AY39" i="22" a="1"/>
  <c r="AY39" i="22" s="1"/>
  <c r="AY49" i="22" a="1"/>
  <c r="AY49" i="22" s="1"/>
  <c r="AY43" i="22" a="1"/>
  <c r="AY43" i="22" s="1"/>
  <c r="AY40" i="22" a="1"/>
  <c r="AY40" i="22" s="1"/>
  <c r="AY22" i="22" a="1"/>
  <c r="AY22" i="22" s="1"/>
  <c r="AY21" i="22" a="1"/>
  <c r="AY21" i="22" s="1"/>
  <c r="AY32" i="22" a="1"/>
  <c r="AY32" i="22" s="1"/>
  <c r="AY30" i="22" a="1"/>
  <c r="AY30" i="22" s="1"/>
  <c r="AY38" i="22" a="1"/>
  <c r="AY38" i="22" s="1"/>
  <c r="AY33" i="22" a="1"/>
  <c r="AY33" i="22" s="1"/>
  <c r="AY24" i="22" a="1"/>
  <c r="AY24" i="22" s="1"/>
  <c r="AY35" i="22" a="1"/>
  <c r="AY35" i="22" s="1"/>
  <c r="AY34" i="22" a="1"/>
  <c r="AY34" i="22" s="1"/>
  <c r="AY27" i="22" a="1"/>
  <c r="AY27" i="22" s="1"/>
  <c r="AY29" i="22" a="1"/>
  <c r="AY29" i="22" s="1"/>
  <c r="AY36" i="22" a="1"/>
  <c r="AY36" i="22" s="1"/>
  <c r="AY23" i="22" a="1"/>
  <c r="AY23" i="22" s="1"/>
  <c r="AY37" i="22" a="1"/>
  <c r="AY37" i="22" s="1"/>
  <c r="AY31" i="22" a="1"/>
  <c r="AY31" i="22" s="1"/>
  <c r="AY28" i="22" a="1"/>
  <c r="AY28" i="22" s="1"/>
  <c r="AY26" i="22" a="1"/>
  <c r="AY26" i="22" s="1"/>
  <c r="AY25" i="22" a="1"/>
  <c r="AY25" i="22" s="1"/>
  <c r="AY9" i="22" a="1"/>
  <c r="AY9" i="22" s="1"/>
  <c r="AY19" i="22" a="1"/>
  <c r="AY19" i="22" s="1"/>
  <c r="AY10" i="22" a="1"/>
  <c r="AY10" i="22" s="1"/>
  <c r="AY6" i="22" a="1"/>
  <c r="AY6" i="22" s="1"/>
  <c r="AY14" i="22" a="1"/>
  <c r="AY14" i="22" s="1"/>
  <c r="AY12" i="22" a="1"/>
  <c r="AY12" i="22" s="1"/>
  <c r="AY8" i="22" a="1"/>
  <c r="AY8" i="22" s="1"/>
  <c r="AY7" i="22" a="1"/>
  <c r="AY7" i="22" s="1"/>
  <c r="AY18" i="22" a="1"/>
  <c r="AY18" i="22" s="1"/>
  <c r="AY16" i="22" a="1"/>
  <c r="AY16" i="22" s="1"/>
  <c r="AY13" i="22" a="1"/>
  <c r="AY13" i="22" s="1"/>
  <c r="AY20" i="22" a="1"/>
  <c r="AY20" i="22" s="1"/>
  <c r="AY17" i="22" a="1"/>
  <c r="AY17" i="22" s="1"/>
  <c r="AY15" i="22" a="1"/>
  <c r="AY15" i="22" s="1"/>
  <c r="AY11" i="22" a="1"/>
  <c r="AY11" i="22" s="1"/>
  <c r="C4" i="6"/>
  <c r="AM91" i="22" a="1"/>
  <c r="AM91" i="22" s="1"/>
  <c r="AM88" i="22" a="1"/>
  <c r="AM88" i="22" s="1"/>
  <c r="AM87" i="22" a="1"/>
  <c r="AM87" i="22" s="1"/>
  <c r="AM93" i="22" a="1"/>
  <c r="AM93" i="22" s="1"/>
  <c r="AM90" i="22" a="1"/>
  <c r="AM90" i="22" s="1"/>
  <c r="AM92" i="22" a="1"/>
  <c r="AM92" i="22" s="1"/>
  <c r="AM94" i="22" a="1"/>
  <c r="AM94" i="22" s="1"/>
  <c r="AM89" i="22" a="1"/>
  <c r="AM89" i="22" s="1"/>
  <c r="AM82" i="22" a="1"/>
  <c r="AM82" i="22" s="1"/>
  <c r="AM79" i="22" a="1"/>
  <c r="AM79" i="22" s="1"/>
  <c r="AM85" i="22" a="1"/>
  <c r="AM85" i="22" s="1"/>
  <c r="AM78" i="22" a="1"/>
  <c r="AM78" i="22" s="1"/>
  <c r="AM77" i="22" a="1"/>
  <c r="AM77" i="22" s="1"/>
  <c r="AM80" i="22" a="1"/>
  <c r="AM80" i="22" s="1"/>
  <c r="AM83" i="22" a="1"/>
  <c r="AM83" i="22" s="1"/>
  <c r="AM81" i="22" a="1"/>
  <c r="AM81" i="22" s="1"/>
  <c r="AM86" i="22" a="1"/>
  <c r="AM86" i="22" s="1"/>
  <c r="AM84" i="22" a="1"/>
  <c r="AM84" i="22" s="1"/>
  <c r="AM76" i="22" a="1"/>
  <c r="AM76" i="22" s="1"/>
  <c r="AM73" i="22" a="1"/>
  <c r="AM73" i="22" s="1"/>
  <c r="AM68" i="22" a="1"/>
  <c r="AM68" i="22" s="1"/>
  <c r="AM75" i="22" a="1"/>
  <c r="AM75" i="22" s="1"/>
  <c r="AM72" i="22" a="1"/>
  <c r="AM72" i="22" s="1"/>
  <c r="AM71" i="22" a="1"/>
  <c r="AM71" i="22" s="1"/>
  <c r="AM70" i="22" a="1"/>
  <c r="AM70" i="22" s="1"/>
  <c r="AM74" i="22" a="1"/>
  <c r="AM74" i="22" s="1"/>
  <c r="AM69" i="22" a="1"/>
  <c r="AM69" i="22" s="1"/>
  <c r="AM64" i="22" a="1"/>
  <c r="AM64" i="22" s="1"/>
  <c r="AM61" i="22" a="1"/>
  <c r="AM61" i="22" s="1"/>
  <c r="AM63" i="22" a="1"/>
  <c r="AM63" i="22" s="1"/>
  <c r="AM60" i="22" a="1"/>
  <c r="AM60" i="22" s="1"/>
  <c r="AM67" i="22" a="1"/>
  <c r="AM67" i="22" s="1"/>
  <c r="AM66" i="22" a="1"/>
  <c r="AM66" i="22" s="1"/>
  <c r="AM62" i="22" a="1"/>
  <c r="AM62" i="22" s="1"/>
  <c r="AM65" i="22" a="1"/>
  <c r="AM65" i="22" s="1"/>
  <c r="AM58" i="22" a="1"/>
  <c r="AM58" i="22" s="1"/>
  <c r="AM55" i="22" a="1"/>
  <c r="AM55" i="22" s="1"/>
  <c r="AM57" i="22" a="1"/>
  <c r="AM57" i="22" s="1"/>
  <c r="AM56" i="22" a="1"/>
  <c r="AM56" i="22" s="1"/>
  <c r="AM59" i="22" a="1"/>
  <c r="AM59" i="22" s="1"/>
  <c r="AM54" i="22" a="1"/>
  <c r="AM54" i="22" s="1"/>
  <c r="AM53" i="22" a="1"/>
  <c r="AM53" i="22" s="1"/>
  <c r="AM52" i="22" a="1"/>
  <c r="AM52" i="22" s="1"/>
  <c r="AM42" i="22" a="1"/>
  <c r="AM42" i="22" s="1"/>
  <c r="AM51" i="22" a="1"/>
  <c r="AM51" i="22" s="1"/>
  <c r="AM43" i="22" a="1"/>
  <c r="AM43" i="22" s="1"/>
  <c r="AM40" i="22" a="1"/>
  <c r="AM40" i="22" s="1"/>
  <c r="AM37" i="22" a="1"/>
  <c r="AM37" i="22" s="1"/>
  <c r="AM36" i="22" a="1"/>
  <c r="AM36" i="22" s="1"/>
  <c r="AM49" i="22" a="1"/>
  <c r="AM49" i="22" s="1"/>
  <c r="AM47" i="22" a="1"/>
  <c r="AM47" i="22" s="1"/>
  <c r="AM46" i="22" a="1"/>
  <c r="AM46" i="22" s="1"/>
  <c r="AM45" i="22" a="1"/>
  <c r="AM45" i="22" s="1"/>
  <c r="AM44" i="22" a="1"/>
  <c r="AM44" i="22" s="1"/>
  <c r="AM41" i="22" a="1"/>
  <c r="AM41" i="22" s="1"/>
  <c r="AM50" i="22" a="1"/>
  <c r="AM50" i="22" s="1"/>
  <c r="AM48" i="22" a="1"/>
  <c r="AM48" i="22" s="1"/>
  <c r="AM39" i="22" a="1"/>
  <c r="AM39" i="22" s="1"/>
  <c r="AM38" i="22" a="1"/>
  <c r="AM38" i="22" s="1"/>
  <c r="AM25" i="22" a="1"/>
  <c r="AM25" i="22" s="1"/>
  <c r="AM22" i="22" a="1"/>
  <c r="AM22" i="22" s="1"/>
  <c r="AM20" i="22" a="1"/>
  <c r="AM20" i="22" s="1"/>
  <c r="AM29" i="22" a="1"/>
  <c r="AM29" i="22" s="1"/>
  <c r="AM28" i="22" a="1"/>
  <c r="AM28" i="22" s="1"/>
  <c r="AM32" i="22" a="1"/>
  <c r="AM32" i="22" s="1"/>
  <c r="AM23" i="22" a="1"/>
  <c r="AM23" i="22" s="1"/>
  <c r="AM26" i="22" a="1"/>
  <c r="AM26" i="22" s="1"/>
  <c r="AM33" i="22" a="1"/>
  <c r="AM33" i="22" s="1"/>
  <c r="AM35" i="22" a="1"/>
  <c r="AM35" i="22" s="1"/>
  <c r="AM34" i="22" a="1"/>
  <c r="AM34" i="22" s="1"/>
  <c r="AM30" i="22" a="1"/>
  <c r="AM30" i="22" s="1"/>
  <c r="AM31" i="22" a="1"/>
  <c r="AM31" i="22" s="1"/>
  <c r="AM24" i="22" a="1"/>
  <c r="AM24" i="22" s="1"/>
  <c r="AM27" i="22" a="1"/>
  <c r="AM27" i="22" s="1"/>
  <c r="AM21" i="22" a="1"/>
  <c r="AM21" i="22" s="1"/>
  <c r="AM19" i="22" a="1"/>
  <c r="AM19" i="22" s="1"/>
  <c r="AM11" i="22" a="1"/>
  <c r="AM11" i="22" s="1"/>
  <c r="CB11" i="22" s="1"/>
  <c r="AM7" i="22" a="1"/>
  <c r="AM7" i="22" s="1"/>
  <c r="AM8" i="22" a="1"/>
  <c r="AM8" i="22" s="1"/>
  <c r="CB8" i="22" s="1"/>
  <c r="AM14" i="22" a="1"/>
  <c r="AM14" i="22" s="1"/>
  <c r="AM12" i="22" a="1"/>
  <c r="AM12" i="22" s="1"/>
  <c r="AM10" i="22" a="1"/>
  <c r="AM10" i="22" s="1"/>
  <c r="CB10" i="22" s="1"/>
  <c r="AM18" i="22" a="1"/>
  <c r="AM18" i="22" s="1"/>
  <c r="AM6" i="22" a="1"/>
  <c r="AM6" i="22" s="1"/>
  <c r="AM17" i="22" a="1"/>
  <c r="AM17" i="22" s="1"/>
  <c r="AM16" i="22" a="1"/>
  <c r="AM16" i="22" s="1"/>
  <c r="AM15" i="22" a="1"/>
  <c r="AM15" i="22" s="1"/>
  <c r="AM13" i="22" a="1"/>
  <c r="AM13" i="22" s="1"/>
  <c r="AM9" i="22" a="1"/>
  <c r="AM9" i="22" s="1"/>
  <c r="I92" i="22" a="1"/>
  <c r="I92" i="22" s="1"/>
  <c r="I91" i="22" a="1"/>
  <c r="I91" i="22" s="1"/>
  <c r="I87" i="22" a="1"/>
  <c r="I87" i="22" s="1"/>
  <c r="I89" i="22" a="1"/>
  <c r="I89" i="22" s="1"/>
  <c r="I93" i="22" a="1"/>
  <c r="I93" i="22" s="1"/>
  <c r="I90" i="22" a="1"/>
  <c r="I90" i="22" s="1"/>
  <c r="I94" i="22" a="1"/>
  <c r="I94" i="22" s="1"/>
  <c r="I88" i="22" a="1"/>
  <c r="I88" i="22" s="1"/>
  <c r="I85" i="22" a="1"/>
  <c r="I85" i="22" s="1"/>
  <c r="I86" i="22" a="1"/>
  <c r="I86" i="22" s="1"/>
  <c r="I83" i="22" a="1"/>
  <c r="I83" i="22" s="1"/>
  <c r="I81" i="22" a="1"/>
  <c r="I81" i="22" s="1"/>
  <c r="I79" i="22" a="1"/>
  <c r="I79" i="22" s="1"/>
  <c r="I84" i="22" a="1"/>
  <c r="I84" i="22" s="1"/>
  <c r="I80" i="22" a="1"/>
  <c r="I80" i="22" s="1"/>
  <c r="I82" i="22" a="1"/>
  <c r="I82" i="22" s="1"/>
  <c r="I78" i="22" a="1"/>
  <c r="I78" i="22" s="1"/>
  <c r="I74" i="22" a="1"/>
  <c r="I74" i="22" s="1"/>
  <c r="I77" i="22" a="1"/>
  <c r="I77" i="22" s="1"/>
  <c r="I73" i="22" a="1"/>
  <c r="I73" i="22" s="1"/>
  <c r="I76" i="22" a="1"/>
  <c r="I76" i="22" s="1"/>
  <c r="I72" i="22" a="1"/>
  <c r="I72" i="22" s="1"/>
  <c r="I75" i="22" a="1"/>
  <c r="I75" i="22" s="1"/>
  <c r="I71" i="22" a="1"/>
  <c r="I71" i="22" s="1"/>
  <c r="I70" i="22" a="1"/>
  <c r="I70" i="22" s="1"/>
  <c r="I69" i="22" a="1"/>
  <c r="I69" i="22" s="1"/>
  <c r="I63" i="22" a="1"/>
  <c r="I63" i="22" s="1"/>
  <c r="I60" i="22" a="1"/>
  <c r="I60" i="22" s="1"/>
  <c r="I65" i="22" a="1"/>
  <c r="I65" i="22" s="1"/>
  <c r="I68" i="22" a="1"/>
  <c r="I68" i="22" s="1"/>
  <c r="I67" i="22" a="1"/>
  <c r="I67" i="22" s="1"/>
  <c r="I66" i="22" a="1"/>
  <c r="I66" i="22" s="1"/>
  <c r="I62" i="22" a="1"/>
  <c r="I62" i="22" s="1"/>
  <c r="I64" i="22" a="1"/>
  <c r="I64" i="22" s="1"/>
  <c r="I61" i="22" a="1"/>
  <c r="I61" i="22" s="1"/>
  <c r="I58" i="22" a="1"/>
  <c r="I58" i="22" s="1"/>
  <c r="I54" i="22" a="1"/>
  <c r="I54" i="22" s="1"/>
  <c r="I59" i="22" a="1"/>
  <c r="I59" i="22" s="1"/>
  <c r="I52" i="22" a="1"/>
  <c r="I52" i="22" s="1"/>
  <c r="I56" i="22" a="1"/>
  <c r="I56" i="22" s="1"/>
  <c r="I45" i="22" a="1"/>
  <c r="I45" i="22" s="1"/>
  <c r="I49" i="22" a="1"/>
  <c r="I49" i="22" s="1"/>
  <c r="I44" i="22" a="1"/>
  <c r="I44" i="22" s="1"/>
  <c r="I43" i="22" a="1"/>
  <c r="I43" i="22" s="1"/>
  <c r="I55" i="22" a="1"/>
  <c r="I55" i="22" s="1"/>
  <c r="I40" i="22" a="1"/>
  <c r="I40" i="22" s="1"/>
  <c r="I39" i="22" a="1"/>
  <c r="I39" i="22" s="1"/>
  <c r="I47" i="22" a="1"/>
  <c r="I47" i="22" s="1"/>
  <c r="I42" i="22" a="1"/>
  <c r="I42" i="22" s="1"/>
  <c r="I57" i="22" a="1"/>
  <c r="I57" i="22" s="1"/>
  <c r="I53" i="22" a="1"/>
  <c r="I53" i="22" s="1"/>
  <c r="I50" i="22" a="1"/>
  <c r="I50" i="22" s="1"/>
  <c r="I48" i="22" a="1"/>
  <c r="I48" i="22" s="1"/>
  <c r="I37" i="22" a="1"/>
  <c r="I37" i="22" s="1"/>
  <c r="I51" i="22" a="1"/>
  <c r="I51" i="22" s="1"/>
  <c r="I46" i="22" a="1"/>
  <c r="I46" i="22" s="1"/>
  <c r="I41" i="22" a="1"/>
  <c r="I41" i="22" s="1"/>
  <c r="I25" i="22" a="1"/>
  <c r="I25" i="22" s="1"/>
  <c r="I23" i="22" a="1"/>
  <c r="I23" i="22" s="1"/>
  <c r="I38" i="22" a="1"/>
  <c r="I38" i="22" s="1"/>
  <c r="I36" i="22" a="1"/>
  <c r="I36" i="22" s="1"/>
  <c r="I34" i="22" a="1"/>
  <c r="I34" i="22" s="1"/>
  <c r="I26" i="22" a="1"/>
  <c r="I26" i="22" s="1"/>
  <c r="I22" i="22" a="1"/>
  <c r="I22" i="22" s="1"/>
  <c r="I35" i="22" a="1"/>
  <c r="I35" i="22" s="1"/>
  <c r="I32" i="22" a="1"/>
  <c r="I32" i="22" s="1"/>
  <c r="I30" i="22" a="1"/>
  <c r="I30" i="22" s="1"/>
  <c r="I24" i="22" a="1"/>
  <c r="I24" i="22" s="1"/>
  <c r="I21" i="22" a="1"/>
  <c r="I21" i="22" s="1"/>
  <c r="I28" i="22" a="1"/>
  <c r="I28" i="22" s="1"/>
  <c r="I27" i="22" a="1"/>
  <c r="I27" i="22" s="1"/>
  <c r="I33" i="22" a="1"/>
  <c r="I33" i="22" s="1"/>
  <c r="I31" i="22" a="1"/>
  <c r="I31" i="22" s="1"/>
  <c r="I29" i="22" a="1"/>
  <c r="I29" i="22" s="1"/>
  <c r="I20" i="22" a="1"/>
  <c r="I20" i="22" s="1"/>
  <c r="I10" i="22" a="1"/>
  <c r="I10" i="22" s="1"/>
  <c r="BR10" i="22" s="1"/>
  <c r="I16" i="22" a="1"/>
  <c r="I16" i="22" s="1"/>
  <c r="I13" i="22" a="1"/>
  <c r="I13" i="22" s="1"/>
  <c r="I6" i="22" a="1"/>
  <c r="I6" i="22" s="1"/>
  <c r="I17" i="22" a="1"/>
  <c r="I17" i="22" s="1"/>
  <c r="I15" i="22" a="1"/>
  <c r="I15" i="22" s="1"/>
  <c r="I18" i="22" a="1"/>
  <c r="I18" i="22" s="1"/>
  <c r="I14" i="22" a="1"/>
  <c r="I14" i="22" s="1"/>
  <c r="I9" i="22" a="1"/>
  <c r="I9" i="22" s="1"/>
  <c r="BR9" i="22" s="1"/>
  <c r="I12" i="22" a="1"/>
  <c r="I12" i="22" s="1"/>
  <c r="I19" i="22" a="1"/>
  <c r="I19" i="22" s="1"/>
  <c r="I8" i="22" a="1"/>
  <c r="I8" i="22" s="1"/>
  <c r="BR8" i="22" s="1"/>
  <c r="I11" i="22" a="1"/>
  <c r="I11" i="22" s="1"/>
  <c r="BR11" i="22" s="1"/>
  <c r="I7" i="22" a="1"/>
  <c r="I7" i="22" s="1"/>
  <c r="BR7" i="22" s="1"/>
  <c r="BI94" i="22" a="1"/>
  <c r="BI94" i="22" s="1"/>
  <c r="BI91" i="22" a="1"/>
  <c r="BI91" i="22" s="1"/>
  <c r="BI93" i="22" a="1"/>
  <c r="BI93" i="22" s="1"/>
  <c r="BI90" i="22" a="1"/>
  <c r="BI90" i="22" s="1"/>
  <c r="BI88" i="22" a="1"/>
  <c r="BI88" i="22" s="1"/>
  <c r="BI89" i="22" a="1"/>
  <c r="BI89" i="22" s="1"/>
  <c r="BI92" i="22" a="1"/>
  <c r="BI92" i="22" s="1"/>
  <c r="BI87" i="22" a="1"/>
  <c r="BI87" i="22" s="1"/>
  <c r="BI86" i="22" a="1"/>
  <c r="BI86" i="22" s="1"/>
  <c r="BI84" i="22" a="1"/>
  <c r="BI84" i="22" s="1"/>
  <c r="BI85" i="22" a="1"/>
  <c r="BI85" i="22" s="1"/>
  <c r="BI81" i="22" a="1"/>
  <c r="BI81" i="22" s="1"/>
  <c r="BI82" i="22" a="1"/>
  <c r="BI82" i="22" s="1"/>
  <c r="BI80" i="22" a="1"/>
  <c r="BI80" i="22" s="1"/>
  <c r="BI78" i="22" a="1"/>
  <c r="BI78" i="22" s="1"/>
  <c r="BI83" i="22" a="1"/>
  <c r="BI83" i="22" s="1"/>
  <c r="BI79" i="22" a="1"/>
  <c r="BI79" i="22" s="1"/>
  <c r="BI73" i="22" a="1"/>
  <c r="BI73" i="22" s="1"/>
  <c r="BI75" i="22" a="1"/>
  <c r="BI75" i="22" s="1"/>
  <c r="BI76" i="22" a="1"/>
  <c r="BI76" i="22" s="1"/>
  <c r="BI72" i="22" a="1"/>
  <c r="BI72" i="22" s="1"/>
  <c r="BI71" i="22" a="1"/>
  <c r="BI71" i="22" s="1"/>
  <c r="BI77" i="22" a="1"/>
  <c r="BI77" i="22" s="1"/>
  <c r="BI74" i="22" a="1"/>
  <c r="BI74" i="22" s="1"/>
  <c r="BI69" i="22" a="1"/>
  <c r="BI69" i="22" s="1"/>
  <c r="BI70" i="22" a="1"/>
  <c r="BI70" i="22" s="1"/>
  <c r="BI65" i="22" a="1"/>
  <c r="BI65" i="22" s="1"/>
  <c r="BI60" i="22" a="1"/>
  <c r="BI60" i="22" s="1"/>
  <c r="BI59" i="22" a="1"/>
  <c r="BI59" i="22" s="1"/>
  <c r="BI68" i="22" a="1"/>
  <c r="BI68" i="22" s="1"/>
  <c r="BI67" i="22" a="1"/>
  <c r="BI67" i="22" s="1"/>
  <c r="BI66" i="22" a="1"/>
  <c r="BI66" i="22" s="1"/>
  <c r="BI64" i="22" a="1"/>
  <c r="BI64" i="22" s="1"/>
  <c r="BI62" i="22" a="1"/>
  <c r="BI62" i="22" s="1"/>
  <c r="BI61" i="22" a="1"/>
  <c r="BI61" i="22" s="1"/>
  <c r="BI63" i="22" a="1"/>
  <c r="BI63" i="22" s="1"/>
  <c r="BI55" i="22" a="1"/>
  <c r="BI55" i="22" s="1"/>
  <c r="BI56" i="22" a="1"/>
  <c r="BI56" i="22" s="1"/>
  <c r="BI54" i="22" a="1"/>
  <c r="BI54" i="22" s="1"/>
  <c r="BI57" i="22" a="1"/>
  <c r="BI57" i="22" s="1"/>
  <c r="BI51" i="22" a="1"/>
  <c r="BI51" i="22" s="1"/>
  <c r="BI53" i="22" a="1"/>
  <c r="BI53" i="22" s="1"/>
  <c r="BI58" i="22" a="1"/>
  <c r="BI58" i="22" s="1"/>
  <c r="BI44" i="22" a="1"/>
  <c r="BI44" i="22" s="1"/>
  <c r="BI50" i="22" a="1"/>
  <c r="BI50" i="22" s="1"/>
  <c r="BI48" i="22" a="1"/>
  <c r="BI48" i="22" s="1"/>
  <c r="BI45" i="22" a="1"/>
  <c r="BI45" i="22" s="1"/>
  <c r="BI49" i="22" a="1"/>
  <c r="BI49" i="22" s="1"/>
  <c r="BI47" i="22" a="1"/>
  <c r="BI47" i="22" s="1"/>
  <c r="BI42" i="22" a="1"/>
  <c r="BI42" i="22" s="1"/>
  <c r="BI41" i="22" a="1"/>
  <c r="BI41" i="22" s="1"/>
  <c r="BI52" i="22" a="1"/>
  <c r="BI52" i="22" s="1"/>
  <c r="BI46" i="22" a="1"/>
  <c r="BI46" i="22" s="1"/>
  <c r="BI43" i="22" a="1"/>
  <c r="BI43" i="22" s="1"/>
  <c r="BI40" i="22" a="1"/>
  <c r="BI40" i="22" s="1"/>
  <c r="BI39" i="22" a="1"/>
  <c r="BI39" i="22" s="1"/>
  <c r="BI24" i="22" a="1"/>
  <c r="BI24" i="22" s="1"/>
  <c r="BI22" i="22" a="1"/>
  <c r="BI22" i="22" s="1"/>
  <c r="BI19" i="22" a="1"/>
  <c r="BI19" i="22" s="1"/>
  <c r="BI27" i="22" a="1"/>
  <c r="BI27" i="22" s="1"/>
  <c r="BI25" i="22" a="1"/>
  <c r="BI25" i="22" s="1"/>
  <c r="BI32" i="22" a="1"/>
  <c r="BI32" i="22" s="1"/>
  <c r="BI33" i="22" a="1"/>
  <c r="BI33" i="22" s="1"/>
  <c r="BI31" i="22" a="1"/>
  <c r="BI31" i="22" s="1"/>
  <c r="BI29" i="22" a="1"/>
  <c r="BI29" i="22" s="1"/>
  <c r="BI21" i="22" a="1"/>
  <c r="BI21" i="22" s="1"/>
  <c r="BI38" i="22" a="1"/>
  <c r="BI38" i="22" s="1"/>
  <c r="BI36" i="22" a="1"/>
  <c r="BI36" i="22" s="1"/>
  <c r="BI23" i="22" a="1"/>
  <c r="BI23" i="22" s="1"/>
  <c r="BI35" i="22" a="1"/>
  <c r="BI35" i="22" s="1"/>
  <c r="BI34" i="22" a="1"/>
  <c r="BI34" i="22" s="1"/>
  <c r="BI26" i="22" a="1"/>
  <c r="BI26" i="22" s="1"/>
  <c r="BI20" i="22" a="1"/>
  <c r="BI20" i="22" s="1"/>
  <c r="BI37" i="22" a="1"/>
  <c r="BI37" i="22" s="1"/>
  <c r="BI30" i="22" a="1"/>
  <c r="BI30" i="22" s="1"/>
  <c r="BI28" i="22" a="1"/>
  <c r="BI28" i="22" s="1"/>
  <c r="BI11" i="22" a="1"/>
  <c r="BI11" i="22" s="1"/>
  <c r="BI18" i="22" a="1"/>
  <c r="BI18" i="22" s="1"/>
  <c r="BI10" i="22" a="1"/>
  <c r="BI10" i="22" s="1"/>
  <c r="BI7" i="22" a="1"/>
  <c r="BI7" i="22" s="1"/>
  <c r="BI9" i="22" a="1"/>
  <c r="BI9" i="22" s="1"/>
  <c r="BI14" i="22" a="1"/>
  <c r="BI14" i="22" s="1"/>
  <c r="BI12" i="22" a="1"/>
  <c r="BI12" i="22" s="1"/>
  <c r="BI16" i="22" a="1"/>
  <c r="BI16" i="22" s="1"/>
  <c r="BI8" i="22" a="1"/>
  <c r="BI8" i="22" s="1"/>
  <c r="BI6" i="22" a="1"/>
  <c r="BI6" i="22" s="1"/>
  <c r="BI17" i="22" a="1"/>
  <c r="BI17" i="22" s="1"/>
  <c r="BI15" i="22" a="1"/>
  <c r="BI15" i="22" s="1"/>
  <c r="BI13" i="22" a="1"/>
  <c r="BI13" i="22" s="1"/>
  <c r="Q4" i="6"/>
  <c r="Y93" i="22" a="1"/>
  <c r="Y93" i="22" s="1"/>
  <c r="Y91" i="22" a="1"/>
  <c r="Y91" i="22" s="1"/>
  <c r="Y90" i="22" a="1"/>
  <c r="Y90" i="22" s="1"/>
  <c r="Y87" i="22" a="1"/>
  <c r="Y87" i="22" s="1"/>
  <c r="Y94" i="22" a="1"/>
  <c r="Y94" i="22" s="1"/>
  <c r="Y92" i="22" a="1"/>
  <c r="Y92" i="22" s="1"/>
  <c r="Y89" i="22" a="1"/>
  <c r="Y89" i="22" s="1"/>
  <c r="Y88" i="22" a="1"/>
  <c r="Y88" i="22" s="1"/>
  <c r="Y86" i="22" a="1"/>
  <c r="Y86" i="22" s="1"/>
  <c r="Y81" i="22" a="1"/>
  <c r="Y81" i="22" s="1"/>
  <c r="Y80" i="22" a="1"/>
  <c r="Y80" i="22" s="1"/>
  <c r="Y84" i="22" a="1"/>
  <c r="Y84" i="22" s="1"/>
  <c r="Y79" i="22" a="1"/>
  <c r="Y79" i="22" s="1"/>
  <c r="Y82" i="22" a="1"/>
  <c r="Y82" i="22" s="1"/>
  <c r="Y78" i="22" a="1"/>
  <c r="Y78" i="22" s="1"/>
  <c r="Y83" i="22" a="1"/>
  <c r="Y83" i="22" s="1"/>
  <c r="Y85" i="22" a="1"/>
  <c r="Y85" i="22" s="1"/>
  <c r="Y75" i="22" a="1"/>
  <c r="Y75" i="22" s="1"/>
  <c r="Y73" i="22" a="1"/>
  <c r="Y73" i="22" s="1"/>
  <c r="Y71" i="22" a="1"/>
  <c r="Y71" i="22" s="1"/>
  <c r="Y77" i="22" a="1"/>
  <c r="Y77" i="22" s="1"/>
  <c r="Y70" i="22" a="1"/>
  <c r="Y70" i="22" s="1"/>
  <c r="Y69" i="22" a="1"/>
  <c r="Y69" i="22" s="1"/>
  <c r="Y76" i="22" a="1"/>
  <c r="Y76" i="22" s="1"/>
  <c r="Y74" i="22" a="1"/>
  <c r="Y74" i="22" s="1"/>
  <c r="Y72" i="22" a="1"/>
  <c r="Y72" i="22" s="1"/>
  <c r="Y62" i="22" a="1"/>
  <c r="Y62" i="22" s="1"/>
  <c r="Y64" i="22" a="1"/>
  <c r="Y64" i="22" s="1"/>
  <c r="Y61" i="22" a="1"/>
  <c r="Y61" i="22" s="1"/>
  <c r="Y67" i="22" a="1"/>
  <c r="Y67" i="22" s="1"/>
  <c r="Y65" i="22" a="1"/>
  <c r="Y65" i="22" s="1"/>
  <c r="Y63" i="22" a="1"/>
  <c r="Y63" i="22" s="1"/>
  <c r="Y68" i="22" a="1"/>
  <c r="Y68" i="22" s="1"/>
  <c r="Y66" i="22" a="1"/>
  <c r="Y66" i="22" s="1"/>
  <c r="Y60" i="22" a="1"/>
  <c r="Y60" i="22" s="1"/>
  <c r="Y58" i="22" a="1"/>
  <c r="Y58" i="22" s="1"/>
  <c r="Y52" i="22" a="1"/>
  <c r="Y52" i="22" s="1"/>
  <c r="Y53" i="22" a="1"/>
  <c r="Y53" i="22" s="1"/>
  <c r="Y59" i="22" a="1"/>
  <c r="Y59" i="22" s="1"/>
  <c r="Y57" i="22" a="1"/>
  <c r="Y57" i="22" s="1"/>
  <c r="Y55" i="22" a="1"/>
  <c r="Y55" i="22" s="1"/>
  <c r="Y54" i="22" a="1"/>
  <c r="Y54" i="22" s="1"/>
  <c r="Y51" i="22" a="1"/>
  <c r="Y51" i="22" s="1"/>
  <c r="Y46" i="22" a="1"/>
  <c r="Y46" i="22" s="1"/>
  <c r="Y45" i="22" a="1"/>
  <c r="Y45" i="22" s="1"/>
  <c r="Y49" i="22" a="1"/>
  <c r="Y49" i="22" s="1"/>
  <c r="Y42" i="22" a="1"/>
  <c r="Y42" i="22" s="1"/>
  <c r="Y56" i="22" a="1"/>
  <c r="Y56" i="22" s="1"/>
  <c r="Y50" i="22" a="1"/>
  <c r="Y50" i="22" s="1"/>
  <c r="Y48" i="22" a="1"/>
  <c r="Y48" i="22" s="1"/>
  <c r="Y41" i="22" a="1"/>
  <c r="Y41" i="22" s="1"/>
  <c r="Y40" i="22" a="1"/>
  <c r="Y40" i="22" s="1"/>
  <c r="Y39" i="22" a="1"/>
  <c r="Y39" i="22" s="1"/>
  <c r="Y38" i="22" a="1"/>
  <c r="Y38" i="22" s="1"/>
  <c r="Y37" i="22" a="1"/>
  <c r="Y37" i="22" s="1"/>
  <c r="Y47" i="22" a="1"/>
  <c r="Y47" i="22" s="1"/>
  <c r="Y44" i="22" a="1"/>
  <c r="Y44" i="22" s="1"/>
  <c r="Y43" i="22" a="1"/>
  <c r="Y43" i="22" s="1"/>
  <c r="Y33" i="22" a="1"/>
  <c r="Y33" i="22" s="1"/>
  <c r="Y23" i="22" a="1"/>
  <c r="Y23" i="22" s="1"/>
  <c r="Y21" i="22" a="1"/>
  <c r="Y21" i="22" s="1"/>
  <c r="Y35" i="22" a="1"/>
  <c r="Y35" i="22" s="1"/>
  <c r="Y34" i="22" a="1"/>
  <c r="Y34" i="22" s="1"/>
  <c r="Y26" i="22" a="1"/>
  <c r="Y26" i="22" s="1"/>
  <c r="Y22" i="22" a="1"/>
  <c r="Y22" i="22" s="1"/>
  <c r="Y30" i="22" a="1"/>
  <c r="Y30" i="22" s="1"/>
  <c r="Y36" i="22" a="1"/>
  <c r="Y36" i="22" s="1"/>
  <c r="Y25" i="22" a="1"/>
  <c r="Y25" i="22" s="1"/>
  <c r="Y24" i="22" a="1"/>
  <c r="Y24" i="22" s="1"/>
  <c r="Y32" i="22" a="1"/>
  <c r="Y32" i="22" s="1"/>
  <c r="Y28" i="22" a="1"/>
  <c r="Y28" i="22" s="1"/>
  <c r="Y27" i="22" a="1"/>
  <c r="Y27" i="22" s="1"/>
  <c r="Y31" i="22" a="1"/>
  <c r="Y31" i="22" s="1"/>
  <c r="Y29" i="22" a="1"/>
  <c r="Y29" i="22" s="1"/>
  <c r="Y10" i="22" a="1"/>
  <c r="Y10" i="22" s="1"/>
  <c r="BN10" i="22" s="1"/>
  <c r="Y9" i="22" a="1"/>
  <c r="Y9" i="22" s="1"/>
  <c r="Y19" i="22" a="1"/>
  <c r="Y19" i="22" s="1"/>
  <c r="Y17" i="22" a="1"/>
  <c r="Y17" i="22" s="1"/>
  <c r="Y16" i="22" a="1"/>
  <c r="Y16" i="22" s="1"/>
  <c r="Y15" i="22" a="1"/>
  <c r="Y15" i="22" s="1"/>
  <c r="Y13" i="22" a="1"/>
  <c r="Y13" i="22" s="1"/>
  <c r="Y8" i="22" a="1"/>
  <c r="Y8" i="22" s="1"/>
  <c r="BN8" i="22" s="1"/>
  <c r="Y6" i="22" a="1"/>
  <c r="Y6" i="22" s="1"/>
  <c r="Y20" i="22" a="1"/>
  <c r="Y20" i="22" s="1"/>
  <c r="Y14" i="22" a="1"/>
  <c r="Y14" i="22" s="1"/>
  <c r="Y12" i="22" a="1"/>
  <c r="Y12" i="22" s="1"/>
  <c r="Y7" i="22" a="1"/>
  <c r="Y7" i="22" s="1"/>
  <c r="BN7" i="22" s="1"/>
  <c r="Y18" i="22" a="1"/>
  <c r="Y18" i="22" s="1"/>
  <c r="Y11" i="22" a="1"/>
  <c r="Y11" i="22" s="1"/>
  <c r="BN11" i="22" s="1"/>
  <c r="I4" i="6"/>
  <c r="BL11" i="22"/>
  <c r="BX11" i="22"/>
  <c r="CB9" i="22"/>
  <c r="CD9" i="22"/>
  <c r="BV9" i="22"/>
  <c r="BQ8" i="22"/>
  <c r="BQ10" i="22"/>
  <c r="BN9" i="22"/>
  <c r="CD10" i="22"/>
  <c r="BY10" i="22"/>
  <c r="BT8" i="22"/>
  <c r="CC7" i="22"/>
  <c r="CC8" i="22"/>
  <c r="BP8" i="22"/>
  <c r="BU7" i="22"/>
  <c r="BU8" i="22"/>
  <c r="BV10" i="22"/>
  <c r="BM7" i="22"/>
  <c r="BM8" i="22"/>
  <c r="BM10" i="22"/>
  <c r="BM11" i="22"/>
  <c r="CA11" i="22"/>
  <c r="CA10" i="22"/>
  <c r="BK10" i="22"/>
  <c r="BT11" i="22"/>
  <c r="BY11" i="22"/>
  <c r="A12" i="22"/>
  <c r="BZ11" i="22"/>
  <c r="BX9" i="22"/>
  <c r="BT10" i="22"/>
  <c r="BT9" i="22"/>
  <c r="BP10" i="22"/>
  <c r="CD8" i="22" l="1"/>
  <c r="T4" i="6"/>
  <c r="BH24" i="6"/>
  <c r="BH23" i="6"/>
  <c r="BH47" i="6"/>
  <c r="BH39" i="6"/>
  <c r="BH27" i="6"/>
  <c r="BH22" i="6"/>
  <c r="BH21" i="6"/>
  <c r="BH26" i="6"/>
  <c r="BH48" i="6"/>
  <c r="BH35" i="6"/>
  <c r="BH43" i="6"/>
  <c r="BH42" i="6"/>
  <c r="BH25" i="6"/>
  <c r="BH44" i="6"/>
  <c r="BH30" i="6"/>
  <c r="BH31" i="6"/>
  <c r="BH38" i="6"/>
  <c r="BH41" i="6"/>
  <c r="BH33" i="6"/>
  <c r="BH45" i="6"/>
  <c r="BH36" i="6"/>
  <c r="BH37" i="6"/>
  <c r="BH34" i="6"/>
  <c r="BH29" i="6"/>
  <c r="BH28" i="6"/>
  <c r="BH32" i="6"/>
  <c r="BH46" i="6"/>
  <c r="BH40" i="6"/>
  <c r="BY7" i="22"/>
  <c r="BL10" i="22"/>
  <c r="BV8" i="22"/>
  <c r="CB7" i="22"/>
  <c r="U4" i="6"/>
  <c r="BY8" i="22"/>
  <c r="CA9" i="22"/>
  <c r="BS10" i="22"/>
  <c r="BL8" i="22"/>
  <c r="BS11" i="22"/>
  <c r="BL9" i="22"/>
  <c r="R4" i="6"/>
  <c r="N4" i="6"/>
  <c r="J4" i="6"/>
  <c r="O4" i="6"/>
  <c r="K4" i="6"/>
  <c r="L4" i="6"/>
  <c r="B4" i="6"/>
  <c r="H4" i="6"/>
  <c r="D4" i="6"/>
  <c r="F4" i="6"/>
  <c r="BS9" i="22"/>
  <c r="BS8" i="22"/>
  <c r="CA8" i="22"/>
  <c r="BS7" i="22"/>
  <c r="CA7" i="22"/>
  <c r="A13" i="22"/>
  <c r="BP12" i="22"/>
  <c r="BM12" i="22"/>
  <c r="BU12" i="22"/>
  <c r="BO9" i="22"/>
  <c r="BW7" i="22"/>
  <c r="BO8" i="22"/>
  <c r="BO11" i="22"/>
  <c r="CC12" i="22"/>
  <c r="BO7" i="22"/>
  <c r="BW12" i="22"/>
  <c r="CC11" i="22"/>
  <c r="BO10" i="22"/>
  <c r="BW9" i="22"/>
  <c r="BW11" i="22"/>
  <c r="BW10" i="22"/>
  <c r="BO12" i="22"/>
  <c r="BW8" i="22"/>
  <c r="BX12" i="22" l="1"/>
  <c r="BZ12" i="22"/>
  <c r="CD12" i="22"/>
  <c r="CA12" i="22"/>
  <c r="BY12" i="22"/>
  <c r="BK12" i="22"/>
  <c r="BS12" i="22"/>
  <c r="BV12" i="22"/>
  <c r="BQ12" i="22"/>
  <c r="BT12" i="22"/>
  <c r="A14" i="22"/>
  <c r="BN13" i="22"/>
  <c r="BR13" i="22"/>
  <c r="BX13" i="22"/>
  <c r="BM13" i="22"/>
  <c r="BO13" i="22"/>
  <c r="BU13" i="22"/>
  <c r="CA13" i="22"/>
  <c r="CC13" i="22"/>
  <c r="BS13" i="22"/>
  <c r="BR12" i="22"/>
  <c r="CB12" i="22"/>
  <c r="BN12" i="22"/>
  <c r="BL12" i="22"/>
  <c r="BT13" i="22" l="1"/>
  <c r="BQ13" i="22"/>
  <c r="BP13" i="22"/>
  <c r="BW13" i="22"/>
  <c r="CB13" i="22"/>
  <c r="CD13" i="22"/>
  <c r="A15" i="22"/>
  <c r="CD14" i="22"/>
  <c r="BP14" i="22"/>
  <c r="BX14" i="22"/>
  <c r="BV14" i="22"/>
  <c r="CC14" i="22"/>
  <c r="BU14" i="22"/>
  <c r="BM14" i="22"/>
  <c r="BO14" i="22"/>
  <c r="BL13" i="22"/>
  <c r="BZ13" i="22"/>
  <c r="BK13" i="22"/>
  <c r="BY13" i="22"/>
  <c r="BV13" i="22"/>
  <c r="BQ14" i="22" l="1"/>
  <c r="BZ14" i="22"/>
  <c r="CB14" i="22"/>
  <c r="CA14" i="22"/>
  <c r="BL14" i="22"/>
  <c r="BN14" i="22"/>
  <c r="BR14" i="22"/>
  <c r="BK14" i="22"/>
  <c r="BT14" i="22"/>
  <c r="A16" i="22"/>
  <c r="BX15" i="22"/>
  <c r="BP15" i="22"/>
  <c r="BM15" i="22"/>
  <c r="BW15" i="22"/>
  <c r="BU15" i="22"/>
  <c r="BY14" i="22"/>
  <c r="BS14" i="22"/>
  <c r="BW14" i="22"/>
  <c r="CD15" i="22" l="1"/>
  <c r="BS15" i="22"/>
  <c r="CC15" i="22"/>
  <c r="BR15" i="22"/>
  <c r="BN15" i="22"/>
  <c r="BO15" i="22"/>
  <c r="CB15" i="22"/>
  <c r="BQ15" i="22"/>
  <c r="BV15" i="22"/>
  <c r="BL15" i="22"/>
  <c r="CA15" i="22"/>
  <c r="BT15" i="22"/>
  <c r="BZ15" i="22"/>
  <c r="BY15" i="22"/>
  <c r="BK15" i="22"/>
  <c r="A17" i="22"/>
  <c r="BZ16" i="22"/>
  <c r="BN16" i="22"/>
  <c r="BX16" i="22"/>
  <c r="CC16" i="22"/>
  <c r="BW16" i="22"/>
  <c r="BM16" i="22"/>
  <c r="BO16" i="22"/>
  <c r="BU16" i="22"/>
  <c r="BP16" i="22" l="1"/>
  <c r="BR16" i="22"/>
  <c r="CD16" i="22"/>
  <c r="BS16" i="22"/>
  <c r="CB16" i="22"/>
  <c r="BL16" i="22"/>
  <c r="CA16" i="22"/>
  <c r="BY16" i="22"/>
  <c r="BQ16" i="22"/>
  <c r="BK16" i="22"/>
  <c r="A18" i="22"/>
  <c r="BT17" i="22"/>
  <c r="BR17" i="22"/>
  <c r="BN17" i="22"/>
  <c r="CB17" i="22"/>
  <c r="BX17" i="22"/>
  <c r="CD17" i="22"/>
  <c r="CC17" i="22"/>
  <c r="BM17" i="22"/>
  <c r="BO17" i="22"/>
  <c r="BU17" i="22"/>
  <c r="BV16" i="22"/>
  <c r="BT16" i="22"/>
  <c r="BW17" i="22" l="1"/>
  <c r="BZ17" i="22"/>
  <c r="CA17" i="22"/>
  <c r="BS17" i="22"/>
  <c r="BK17" i="22"/>
  <c r="BY17" i="22"/>
  <c r="BL17" i="22"/>
  <c r="BP17" i="22"/>
  <c r="A19" i="22"/>
  <c r="BX18" i="22"/>
  <c r="BN18" i="22"/>
  <c r="BU18" i="22"/>
  <c r="CC18" i="22"/>
  <c r="BM18" i="22"/>
  <c r="BS18" i="22"/>
  <c r="BV17" i="22"/>
  <c r="BQ17" i="22"/>
  <c r="BR18" i="22" l="1"/>
  <c r="BP18" i="22"/>
  <c r="BK18" i="22"/>
  <c r="BQ18" i="22"/>
  <c r="BZ18" i="22"/>
  <c r="CB18" i="22"/>
  <c r="BY18" i="22"/>
  <c r="BW18" i="22"/>
  <c r="BT18" i="22"/>
  <c r="CD18" i="22"/>
  <c r="A20" i="22"/>
  <c r="BP19" i="22"/>
  <c r="BX19" i="22"/>
  <c r="BR19" i="22"/>
  <c r="BN19" i="22"/>
  <c r="BU19" i="22"/>
  <c r="BW19" i="22"/>
  <c r="BM19" i="22"/>
  <c r="CA18" i="22"/>
  <c r="BO18" i="22"/>
  <c r="BV18" i="22"/>
  <c r="BL18" i="22"/>
  <c r="CC19" i="22" l="1"/>
  <c r="CA19" i="22"/>
  <c r="BV19" i="22"/>
  <c r="BL19" i="22"/>
  <c r="BS19" i="22"/>
  <c r="BY19" i="22"/>
  <c r="A21" i="22"/>
  <c r="BX20" i="22"/>
  <c r="BR20" i="22"/>
  <c r="BN20" i="22"/>
  <c r="BS20" i="22"/>
  <c r="BU20" i="22"/>
  <c r="CC20" i="22"/>
  <c r="CA20" i="22"/>
  <c r="BM20" i="22"/>
  <c r="BZ19" i="22"/>
  <c r="CB19" i="22"/>
  <c r="BK19" i="22"/>
  <c r="BO19" i="22"/>
  <c r="BQ19" i="22"/>
  <c r="CD19" i="22"/>
  <c r="BT19" i="22"/>
  <c r="BZ20" i="22" l="1"/>
  <c r="BL20" i="22"/>
  <c r="BW20" i="22"/>
  <c r="BQ20" i="22"/>
  <c r="BY20" i="22"/>
  <c r="A22" i="22"/>
  <c r="BR21" i="22"/>
  <c r="BX21" i="22"/>
  <c r="CC21" i="22"/>
  <c r="CA21" i="22"/>
  <c r="BO20" i="22"/>
  <c r="BP20" i="22"/>
  <c r="BK20" i="22"/>
  <c r="BV20" i="22"/>
  <c r="CB20" i="22"/>
  <c r="CD20" i="22"/>
  <c r="BT20" i="22"/>
  <c r="BM21" i="22" l="1"/>
  <c r="BN21" i="22"/>
  <c r="BW21" i="22"/>
  <c r="BS21" i="22"/>
  <c r="BP21" i="22"/>
  <c r="BL21" i="22"/>
  <c r="BQ21" i="22"/>
  <c r="BZ21" i="22"/>
  <c r="BK21" i="22"/>
  <c r="BO21" i="22"/>
  <c r="BY21" i="22"/>
  <c r="A23" i="22"/>
  <c r="BZ22" i="22"/>
  <c r="BW22" i="22"/>
  <c r="BM22" i="22"/>
  <c r="CC22" i="22"/>
  <c r="BO22" i="22"/>
  <c r="BV21" i="22"/>
  <c r="CD21" i="22"/>
  <c r="CB21" i="22"/>
  <c r="BU21" i="22"/>
  <c r="BT21" i="22"/>
  <c r="BS22" i="22" l="1"/>
  <c r="CA22" i="22"/>
  <c r="BL22" i="22"/>
  <c r="BK22" i="22"/>
  <c r="BU22" i="22"/>
  <c r="BR22" i="22"/>
  <c r="BV22" i="22"/>
  <c r="CB22" i="22"/>
  <c r="BX22" i="22"/>
  <c r="BN22" i="22"/>
  <c r="BT22" i="22"/>
  <c r="BQ22" i="22"/>
  <c r="BP22" i="22"/>
  <c r="CD22" i="22"/>
  <c r="A24" i="22"/>
  <c r="BX23" i="22"/>
  <c r="CD23" i="22"/>
  <c r="BZ23" i="22"/>
  <c r="BP23" i="22"/>
  <c r="BR23" i="22"/>
  <c r="BU23" i="22"/>
  <c r="BO23" i="22"/>
  <c r="BM23" i="22"/>
  <c r="CC23" i="22"/>
  <c r="BW23" i="22"/>
  <c r="BS23" i="22"/>
  <c r="BY22" i="22"/>
  <c r="BV23" i="22" l="1"/>
  <c r="CB23" i="22"/>
  <c r="BQ23" i="22"/>
  <c r="BK23" i="22"/>
  <c r="BL23" i="22"/>
  <c r="A25" i="22"/>
  <c r="BX24" i="22"/>
  <c r="BN24" i="22"/>
  <c r="BU24" i="22"/>
  <c r="CC24" i="22"/>
  <c r="BW24" i="22"/>
  <c r="BM24" i="22"/>
  <c r="CA23" i="22"/>
  <c r="BT23" i="22"/>
  <c r="BN23" i="22"/>
  <c r="BY23" i="22"/>
  <c r="BQ24" i="22" l="1"/>
  <c r="BO24" i="22"/>
  <c r="BP24" i="22"/>
  <c r="BL24" i="22"/>
  <c r="BY24" i="22"/>
  <c r="BV24" i="22"/>
  <c r="CD24" i="22"/>
  <c r="BT24" i="22"/>
  <c r="CA24" i="22"/>
  <c r="BZ24" i="22"/>
  <c r="BS24" i="22"/>
  <c r="BR24" i="22"/>
  <c r="A26" i="22"/>
  <c r="BX25" i="22"/>
  <c r="BN25" i="22"/>
  <c r="BU25" i="22"/>
  <c r="CC25" i="22"/>
  <c r="BM25" i="22"/>
  <c r="BS25" i="22"/>
  <c r="CB24" i="22"/>
  <c r="BK24" i="22"/>
  <c r="CB25" i="22" l="1"/>
  <c r="BL25" i="22"/>
  <c r="BQ25" i="22"/>
  <c r="BW25" i="22"/>
  <c r="BP25" i="22"/>
  <c r="BK25" i="22"/>
  <c r="BV25" i="22"/>
  <c r="BT25" i="22"/>
  <c r="A27" i="22"/>
  <c r="BX26" i="22"/>
  <c r="BN26" i="22"/>
  <c r="BU26" i="22"/>
  <c r="CA26" i="22"/>
  <c r="CC26" i="22"/>
  <c r="BW26" i="22"/>
  <c r="BO25" i="22"/>
  <c r="CD25" i="22"/>
  <c r="BZ25" i="22"/>
  <c r="BY25" i="22"/>
  <c r="CA25" i="22"/>
  <c r="BR25" i="22"/>
  <c r="BM26" i="22" l="1"/>
  <c r="BO26" i="22"/>
  <c r="BZ26" i="22"/>
  <c r="BK26" i="22"/>
  <c r="BV26" i="22"/>
  <c r="BT26" i="22"/>
  <c r="BY26" i="22"/>
  <c r="BR26" i="22"/>
  <c r="CB26" i="22"/>
  <c r="BL26" i="22"/>
  <c r="BP26" i="22"/>
  <c r="A28" i="22"/>
  <c r="BX27" i="22"/>
  <c r="BR27" i="22"/>
  <c r="BZ27" i="22"/>
  <c r="BM27" i="22"/>
  <c r="BU27" i="22"/>
  <c r="CA27" i="22"/>
  <c r="CC27" i="22"/>
  <c r="BS26" i="22"/>
  <c r="CD26" i="22"/>
  <c r="BQ26" i="22"/>
  <c r="BV27" i="22" l="1"/>
  <c r="BK27" i="22"/>
  <c r="BP27" i="22"/>
  <c r="CB27" i="22"/>
  <c r="BS27" i="22"/>
  <c r="CD27" i="22"/>
  <c r="BN27" i="22"/>
  <c r="BL27" i="22"/>
  <c r="BW27" i="22"/>
  <c r="BY27" i="22"/>
  <c r="BO27" i="22"/>
  <c r="BT27" i="22"/>
  <c r="BQ27" i="22"/>
  <c r="A29" i="22"/>
  <c r="BN28" i="22"/>
  <c r="CD28" i="22"/>
  <c r="BP28" i="22"/>
  <c r="BX28" i="22"/>
  <c r="BM28" i="22"/>
  <c r="BS28" i="22"/>
  <c r="BU28" i="22"/>
  <c r="BO28" i="22"/>
  <c r="CA28" i="22"/>
  <c r="CC28" i="22" l="1"/>
  <c r="BW28" i="22"/>
  <c r="BZ28" i="22"/>
  <c r="BK28" i="22"/>
  <c r="CB28" i="22"/>
  <c r="BR28" i="22"/>
  <c r="BL28" i="22"/>
  <c r="A30" i="22"/>
  <c r="BZ29" i="22"/>
  <c r="BV29" i="22"/>
  <c r="BP29" i="22"/>
  <c r="BX29" i="22"/>
  <c r="CC29" i="22"/>
  <c r="BW29" i="22"/>
  <c r="BM29" i="22"/>
  <c r="BO29" i="22"/>
  <c r="BV28" i="22"/>
  <c r="BY28" i="22"/>
  <c r="BT28" i="22"/>
  <c r="BQ28" i="22"/>
  <c r="BN29" i="22" l="1"/>
  <c r="CA29" i="22"/>
  <c r="BS29" i="22"/>
  <c r="BQ29" i="22"/>
  <c r="BT29" i="22"/>
  <c r="A31" i="22"/>
  <c r="BV30" i="22"/>
  <c r="BN30" i="22"/>
  <c r="BP30" i="22"/>
  <c r="BX30" i="22"/>
  <c r="BM30" i="22"/>
  <c r="BS30" i="22"/>
  <c r="BU30" i="22"/>
  <c r="BO30" i="22"/>
  <c r="BY29" i="22"/>
  <c r="BR29" i="22"/>
  <c r="BK29" i="22"/>
  <c r="CD29" i="22"/>
  <c r="CB29" i="22"/>
  <c r="BU29" i="22"/>
  <c r="BL29" i="22"/>
  <c r="CD30" i="22" l="1"/>
  <c r="BR30" i="22"/>
  <c r="CC30" i="22"/>
  <c r="BK30" i="22"/>
  <c r="CB30" i="22"/>
  <c r="BL30" i="22"/>
  <c r="CA30" i="22"/>
  <c r="BQ30" i="22"/>
  <c r="A32" i="22"/>
  <c r="BX31" i="22"/>
  <c r="CA31" i="22"/>
  <c r="CC31" i="22"/>
  <c r="BW31" i="22"/>
  <c r="BM31" i="22"/>
  <c r="BT30" i="22"/>
  <c r="BZ30" i="22"/>
  <c r="BW30" i="22"/>
  <c r="BY30" i="22"/>
  <c r="BT31" i="22" l="1"/>
  <c r="BU31" i="22"/>
  <c r="BN31" i="22"/>
  <c r="BP31" i="22"/>
  <c r="BK31" i="22"/>
  <c r="CB31" i="22"/>
  <c r="BO31" i="22"/>
  <c r="BQ31" i="22"/>
  <c r="BV31" i="22"/>
  <c r="CD31" i="22"/>
  <c r="BL31" i="22"/>
  <c r="A33" i="22"/>
  <c r="BP32" i="22"/>
  <c r="CD32" i="22"/>
  <c r="BM32" i="22"/>
  <c r="CC32" i="22"/>
  <c r="CA32" i="22"/>
  <c r="BS31" i="22"/>
  <c r="BZ31" i="22"/>
  <c r="BY31" i="22"/>
  <c r="BR31" i="22"/>
  <c r="BU32" i="22" l="1"/>
  <c r="BX32" i="22"/>
  <c r="BZ32" i="22"/>
  <c r="BO32" i="22"/>
  <c r="BN32" i="22"/>
  <c r="BS32" i="22"/>
  <c r="BK32" i="22"/>
  <c r="BT32" i="22"/>
  <c r="BV32" i="22"/>
  <c r="BY32" i="22"/>
  <c r="CB32" i="22"/>
  <c r="BR32" i="22"/>
  <c r="A34" i="22"/>
  <c r="BN33" i="22"/>
  <c r="BP33" i="22"/>
  <c r="BX33" i="22"/>
  <c r="BW33" i="22"/>
  <c r="BM33" i="22"/>
  <c r="BU33" i="22"/>
  <c r="CA33" i="22"/>
  <c r="BW32" i="22"/>
  <c r="BQ32" i="22"/>
  <c r="BL32" i="22"/>
  <c r="CD33" i="22" l="1"/>
  <c r="BV33" i="22"/>
  <c r="CC33" i="22"/>
  <c r="BY33" i="22"/>
  <c r="BQ33" i="22"/>
  <c r="BT33" i="22"/>
  <c r="BK33" i="22"/>
  <c r="CB33" i="22"/>
  <c r="BS33" i="22"/>
  <c r="BR33" i="22"/>
  <c r="BL33" i="22"/>
  <c r="A35" i="22"/>
  <c r="BZ34" i="22"/>
  <c r="BX34" i="22"/>
  <c r="BP34" i="22"/>
  <c r="BS34" i="22"/>
  <c r="BU34" i="22"/>
  <c r="BO34" i="22"/>
  <c r="BO33" i="22"/>
  <c r="BZ33" i="22"/>
  <c r="BM34" i="22" l="1"/>
  <c r="BW34" i="22"/>
  <c r="BL34" i="22"/>
  <c r="CC34" i="22"/>
  <c r="BK34" i="22"/>
  <c r="BT34" i="22"/>
  <c r="BV34" i="22"/>
  <c r="CB34" i="22"/>
  <c r="BR34" i="22"/>
  <c r="A36" i="22"/>
  <c r="BN35" i="22"/>
  <c r="BX35" i="22"/>
  <c r="BO35" i="22"/>
  <c r="CC35" i="22"/>
  <c r="BM35" i="22"/>
  <c r="BU35" i="22"/>
  <c r="CA34" i="22"/>
  <c r="BQ34" i="22"/>
  <c r="CD34" i="22"/>
  <c r="BN34" i="22"/>
  <c r="BY34" i="22"/>
  <c r="BR35" i="22" l="1"/>
  <c r="BP35" i="22"/>
  <c r="CB35" i="22"/>
  <c r="BL35" i="22"/>
  <c r="BV35" i="22"/>
  <c r="BQ35" i="22"/>
  <c r="CA35" i="22"/>
  <c r="A37" i="22"/>
  <c r="BP36" i="22"/>
  <c r="BZ36" i="22"/>
  <c r="BN36" i="22"/>
  <c r="CC36" i="22"/>
  <c r="BM36" i="22"/>
  <c r="BY35" i="22"/>
  <c r="BZ35" i="22"/>
  <c r="CD35" i="22"/>
  <c r="BK35" i="22"/>
  <c r="BS35" i="22"/>
  <c r="BW35" i="22"/>
  <c r="BT35" i="22"/>
  <c r="BU36" i="22" l="1"/>
  <c r="BX36" i="22"/>
  <c r="CB36" i="22"/>
  <c r="BL36" i="22"/>
  <c r="CD36" i="22"/>
  <c r="BR36" i="22"/>
  <c r="BT36" i="22"/>
  <c r="BY36" i="22"/>
  <c r="A38" i="22"/>
  <c r="BX37" i="22"/>
  <c r="BP37" i="22"/>
  <c r="BZ37" i="22"/>
  <c r="BN37" i="22"/>
  <c r="BS37" i="22"/>
  <c r="BU37" i="22"/>
  <c r="CC37" i="22"/>
  <c r="BM37" i="22"/>
  <c r="BW37" i="22"/>
  <c r="BW36" i="22"/>
  <c r="BQ36" i="22"/>
  <c r="BO36" i="22"/>
  <c r="BK36" i="22"/>
  <c r="CA36" i="22"/>
  <c r="BS36" i="22"/>
  <c r="BV36" i="22"/>
  <c r="CB37" i="22" l="1"/>
  <c r="BL37" i="22"/>
  <c r="A39" i="22"/>
  <c r="BP38" i="22"/>
  <c r="BN38" i="22"/>
  <c r="BS38" i="22"/>
  <c r="BU38" i="22"/>
  <c r="BO38" i="22"/>
  <c r="CC38" i="22"/>
  <c r="BM38" i="22"/>
  <c r="CD37" i="22"/>
  <c r="BY37" i="22"/>
  <c r="BO37" i="22"/>
  <c r="BR37" i="22"/>
  <c r="BQ37" i="22"/>
  <c r="BT37" i="22"/>
  <c r="BK37" i="22"/>
  <c r="CA37" i="22"/>
  <c r="BV37" i="22"/>
  <c r="BX38" i="22" l="1"/>
  <c r="CA38" i="22"/>
  <c r="CB38" i="22"/>
  <c r="BL38" i="22"/>
  <c r="BY38" i="22"/>
  <c r="BW38" i="22"/>
  <c r="BV38" i="22"/>
  <c r="A40" i="22"/>
  <c r="CD39" i="22"/>
  <c r="BP39" i="22"/>
  <c r="BX39" i="22"/>
  <c r="BV39" i="22"/>
  <c r="BM39" i="22"/>
  <c r="BU39" i="22"/>
  <c r="CC39" i="22"/>
  <c r="BZ38" i="22"/>
  <c r="CD38" i="22"/>
  <c r="BT38" i="22"/>
  <c r="BQ38" i="22"/>
  <c r="BR38" i="22"/>
  <c r="BK38" i="22"/>
  <c r="BS39" i="22" l="1"/>
  <c r="CA39" i="22"/>
  <c r="BY39" i="22"/>
  <c r="BZ39" i="22"/>
  <c r="BO39" i="22"/>
  <c r="BK39" i="22"/>
  <c r="BT39" i="22"/>
  <c r="BQ39" i="22"/>
  <c r="BN39" i="22"/>
  <c r="BW39" i="22"/>
  <c r="BR39" i="22"/>
  <c r="CB39" i="22"/>
  <c r="BL39" i="22"/>
  <c r="A41" i="22"/>
  <c r="BX40" i="22"/>
  <c r="BZ40" i="22"/>
  <c r="CC40" i="22"/>
  <c r="BU40" i="22"/>
  <c r="BM40" i="22"/>
  <c r="BW40" i="22"/>
  <c r="CA40" i="22"/>
  <c r="BP40" i="22" l="1"/>
  <c r="BY40" i="22"/>
  <c r="BR40" i="22"/>
  <c r="BQ40" i="22"/>
  <c r="BS40" i="22"/>
  <c r="CD40" i="22"/>
  <c r="BN40" i="22"/>
  <c r="CB40" i="22"/>
  <c r="A42" i="22"/>
  <c r="BP41" i="22"/>
  <c r="BR41" i="22"/>
  <c r="BV41" i="22"/>
  <c r="BN41" i="22"/>
  <c r="BO41" i="22"/>
  <c r="BU41" i="22"/>
  <c r="BM41" i="22"/>
  <c r="CC41" i="22"/>
  <c r="BS41" i="22"/>
  <c r="BO40" i="22"/>
  <c r="BL40" i="22"/>
  <c r="BV40" i="22"/>
  <c r="BK40" i="22"/>
  <c r="BT40" i="22"/>
  <c r="BX41" i="22" l="1"/>
  <c r="BZ41" i="22"/>
  <c r="BK41" i="22"/>
  <c r="BW41" i="22"/>
  <c r="CD41" i="22"/>
  <c r="BT41" i="22"/>
  <c r="BY41" i="22"/>
  <c r="CB41" i="22"/>
  <c r="BL41" i="22"/>
  <c r="BQ41" i="22"/>
  <c r="CA41" i="22"/>
  <c r="A43" i="22"/>
  <c r="CD42" i="22"/>
  <c r="BX42" i="22"/>
  <c r="BR42" i="22"/>
  <c r="BZ42" i="22"/>
  <c r="BV42" i="22"/>
  <c r="BW42" i="22"/>
  <c r="BM42" i="22"/>
  <c r="BU42" i="22"/>
  <c r="CC42" i="22"/>
  <c r="CA42" i="22"/>
  <c r="BN42" i="22" l="1"/>
  <c r="BO42" i="22"/>
  <c r="BY42" i="22"/>
  <c r="BP42" i="22"/>
  <c r="A44" i="22"/>
  <c r="BN43" i="22"/>
  <c r="BP43" i="22"/>
  <c r="BX43" i="22"/>
  <c r="BR43" i="22"/>
  <c r="BM43" i="22"/>
  <c r="BU43" i="22"/>
  <c r="BO43" i="22"/>
  <c r="BS42" i="22"/>
  <c r="BQ42" i="22"/>
  <c r="BT42" i="22"/>
  <c r="BK42" i="22"/>
  <c r="CB42" i="22"/>
  <c r="BL42" i="22"/>
  <c r="CD43" i="22" l="1"/>
  <c r="CC43" i="22"/>
  <c r="BS43" i="22"/>
  <c r="BQ43" i="22"/>
  <c r="BT43" i="22"/>
  <c r="CA43" i="22"/>
  <c r="BK43" i="22"/>
  <c r="CB43" i="22"/>
  <c r="BV43" i="22"/>
  <c r="BL43" i="22"/>
  <c r="A45" i="22"/>
  <c r="BR44" i="22"/>
  <c r="BX44" i="22"/>
  <c r="CC44" i="22"/>
  <c r="BU44" i="22"/>
  <c r="BZ43" i="22"/>
  <c r="BY43" i="22"/>
  <c r="BW43" i="22"/>
  <c r="BP44" i="22" l="1"/>
  <c r="CD44" i="22"/>
  <c r="BM44" i="22"/>
  <c r="BN44" i="22"/>
  <c r="BW44" i="22"/>
  <c r="BQ44" i="22"/>
  <c r="BS44" i="22"/>
  <c r="CB44" i="22"/>
  <c r="CA44" i="22"/>
  <c r="BV44" i="22"/>
  <c r="BK44" i="22"/>
  <c r="BT44" i="22"/>
  <c r="A46" i="22"/>
  <c r="BP45" i="22"/>
  <c r="BX45" i="22"/>
  <c r="CC45" i="22"/>
  <c r="BM45" i="22"/>
  <c r="BU45" i="22"/>
  <c r="BS45" i="22"/>
  <c r="BZ44" i="22"/>
  <c r="BL44" i="22"/>
  <c r="BO44" i="22"/>
  <c r="BY44" i="22"/>
  <c r="BR45" i="22" l="1"/>
  <c r="BT45" i="22"/>
  <c r="CB45" i="22"/>
  <c r="CA45" i="22"/>
  <c r="BL45" i="22"/>
  <c r="BV45" i="22"/>
  <c r="BZ45" i="22"/>
  <c r="BY45" i="22"/>
  <c r="A47" i="22"/>
  <c r="BP46" i="22"/>
  <c r="BX46" i="22"/>
  <c r="BR46" i="22"/>
  <c r="BU46" i="22"/>
  <c r="BS46" i="22"/>
  <c r="BO46" i="22"/>
  <c r="CC46" i="22"/>
  <c r="BM46" i="22"/>
  <c r="BQ45" i="22"/>
  <c r="BO45" i="22"/>
  <c r="BK45" i="22"/>
  <c r="BN45" i="22"/>
  <c r="BW45" i="22"/>
  <c r="CD45" i="22"/>
  <c r="BN46" i="22" l="1"/>
  <c r="BW46" i="22"/>
  <c r="BZ46" i="22"/>
  <c r="BL46" i="22"/>
  <c r="BQ46" i="22"/>
  <c r="A48" i="22"/>
  <c r="BX47" i="22"/>
  <c r="CD47" i="22"/>
  <c r="BR47" i="22"/>
  <c r="BV47" i="22"/>
  <c r="BU47" i="22"/>
  <c r="BO47" i="22"/>
  <c r="CC47" i="22"/>
  <c r="CA47" i="22"/>
  <c r="BW47" i="22"/>
  <c r="BM47" i="22"/>
  <c r="CD46" i="22"/>
  <c r="BY46" i="22"/>
  <c r="BK46" i="22"/>
  <c r="CA46" i="22"/>
  <c r="BT46" i="22"/>
  <c r="BV46" i="22"/>
  <c r="CB46" i="22"/>
  <c r="BS47" i="22" l="1"/>
  <c r="BT47" i="22"/>
  <c r="BP47" i="22"/>
  <c r="CB47" i="22"/>
  <c r="BZ47" i="22"/>
  <c r="BL47" i="22"/>
  <c r="BQ47" i="22"/>
  <c r="A49" i="22"/>
  <c r="BP48" i="22"/>
  <c r="BZ48" i="22"/>
  <c r="CD48" i="22"/>
  <c r="BM48" i="22"/>
  <c r="BU48" i="22"/>
  <c r="CC48" i="22"/>
  <c r="BN47" i="22"/>
  <c r="BK47" i="22"/>
  <c r="BY47" i="22"/>
  <c r="BO48" i="22" l="1"/>
  <c r="BW48" i="22"/>
  <c r="BV48" i="22"/>
  <c r="BQ48" i="22"/>
  <c r="CB48" i="22"/>
  <c r="BN48" i="22"/>
  <c r="BL48" i="22"/>
  <c r="A50" i="22"/>
  <c r="BP49" i="22"/>
  <c r="BX49" i="22"/>
  <c r="BN49" i="22"/>
  <c r="BV49" i="22"/>
  <c r="CC49" i="22"/>
  <c r="BM49" i="22"/>
  <c r="BU49" i="22"/>
  <c r="BO49" i="22"/>
  <c r="BX48" i="22"/>
  <c r="BY48" i="22"/>
  <c r="CA48" i="22"/>
  <c r="BT48" i="22"/>
  <c r="BR48" i="22"/>
  <c r="BS48" i="22"/>
  <c r="BK48" i="22"/>
  <c r="BT49" i="22" l="1"/>
  <c r="BS49" i="22"/>
  <c r="BW49" i="22"/>
  <c r="BZ49" i="22"/>
  <c r="CB49" i="22"/>
  <c r="A51" i="22"/>
  <c r="BV50" i="22"/>
  <c r="BN50" i="22"/>
  <c r="BP50" i="22"/>
  <c r="BX50" i="22"/>
  <c r="CD50" i="22"/>
  <c r="BM50" i="22"/>
  <c r="BS50" i="22"/>
  <c r="BU50" i="22"/>
  <c r="BO50" i="22"/>
  <c r="BL49" i="22"/>
  <c r="BY49" i="22"/>
  <c r="CA49" i="22"/>
  <c r="BQ49" i="22"/>
  <c r="CD49" i="22"/>
  <c r="BR49" i="22"/>
  <c r="BK49" i="22"/>
  <c r="CC50" i="22" l="1"/>
  <c r="BZ50" i="22"/>
  <c r="BW50" i="22"/>
  <c r="BK50" i="22"/>
  <c r="CA50" i="22"/>
  <c r="BY50" i="22"/>
  <c r="BQ50" i="22"/>
  <c r="BT50" i="22"/>
  <c r="CB50" i="22"/>
  <c r="BR50" i="22"/>
  <c r="BL50" i="22"/>
  <c r="A52" i="22"/>
  <c r="BX51" i="22"/>
  <c r="BP51" i="22"/>
  <c r="BZ51" i="22"/>
  <c r="BR51" i="22"/>
  <c r="CC51" i="22"/>
  <c r="BW51" i="22"/>
  <c r="BM51" i="22"/>
  <c r="BU51" i="22" l="1"/>
  <c r="BN51" i="22"/>
  <c r="BO51" i="22"/>
  <c r="CB51" i="22"/>
  <c r="BL51" i="22"/>
  <c r="A53" i="22"/>
  <c r="BX52" i="22"/>
  <c r="BP52" i="22"/>
  <c r="BN52" i="22"/>
  <c r="CC52" i="22"/>
  <c r="CA52" i="22"/>
  <c r="BM52" i="22"/>
  <c r="BU52" i="22"/>
  <c r="CA51" i="22"/>
  <c r="BK51" i="22"/>
  <c r="BS51" i="22"/>
  <c r="BY51" i="22"/>
  <c r="CD51" i="22"/>
  <c r="BQ51" i="22"/>
  <c r="BV51" i="22"/>
  <c r="BT51" i="22"/>
  <c r="BR52" i="22" l="1"/>
  <c r="BV52" i="22"/>
  <c r="BZ52" i="22"/>
  <c r="BK52" i="22"/>
  <c r="BQ52" i="22"/>
  <c r="BW52" i="22"/>
  <c r="CD52" i="22"/>
  <c r="BY52" i="22"/>
  <c r="BO52" i="22"/>
  <c r="A54" i="22"/>
  <c r="BP53" i="22"/>
  <c r="BN53" i="22"/>
  <c r="BR53" i="22"/>
  <c r="BX53" i="22"/>
  <c r="BV53" i="22"/>
  <c r="BZ53" i="22"/>
  <c r="BU53" i="22"/>
  <c r="CC53" i="22"/>
  <c r="BS53" i="22"/>
  <c r="CB52" i="22"/>
  <c r="BS52" i="22"/>
  <c r="BT52" i="22"/>
  <c r="BL52" i="22"/>
  <c r="BM53" i="22" l="1"/>
  <c r="CA53" i="22"/>
  <c r="BT53" i="22"/>
  <c r="BL53" i="22"/>
  <c r="BK53" i="22"/>
  <c r="BY53" i="22"/>
  <c r="BQ53" i="22"/>
  <c r="A55" i="22"/>
  <c r="BP54" i="22"/>
  <c r="BX54" i="22"/>
  <c r="BZ54" i="22"/>
  <c r="BR54" i="22"/>
  <c r="BM54" i="22"/>
  <c r="BU54" i="22"/>
  <c r="CA54" i="22"/>
  <c r="CC54" i="22"/>
  <c r="CD53" i="22"/>
  <c r="BW53" i="22"/>
  <c r="CB53" i="22"/>
  <c r="BO53" i="22"/>
  <c r="BV54" i="22" l="1"/>
  <c r="BT54" i="22"/>
  <c r="BY54" i="22"/>
  <c r="CB54" i="22"/>
  <c r="BS54" i="22"/>
  <c r="BL54" i="22"/>
  <c r="BW54" i="22"/>
  <c r="BO54" i="22"/>
  <c r="BK54" i="22"/>
  <c r="A56" i="22"/>
  <c r="BX55" i="22"/>
  <c r="BM55" i="22"/>
  <c r="BU55" i="22"/>
  <c r="CA55" i="22"/>
  <c r="BS55" i="22"/>
  <c r="CC55" i="22"/>
  <c r="BN54" i="22"/>
  <c r="BQ54" i="22"/>
  <c r="CD54" i="22"/>
  <c r="BZ55" i="22" l="1"/>
  <c r="BR55" i="22"/>
  <c r="BN55" i="22"/>
  <c r="BK55" i="22"/>
  <c r="BW55" i="22"/>
  <c r="CD55" i="22"/>
  <c r="BT55" i="22"/>
  <c r="A57" i="22"/>
  <c r="BP56" i="22"/>
  <c r="BX56" i="22"/>
  <c r="CD56" i="22"/>
  <c r="CC56" i="22"/>
  <c r="BM56" i="22"/>
  <c r="BU56" i="22"/>
  <c r="CA56" i="22"/>
  <c r="BQ55" i="22"/>
  <c r="CB55" i="22"/>
  <c r="BO55" i="22"/>
  <c r="BV55" i="22"/>
  <c r="BY55" i="22"/>
  <c r="BP55" i="22"/>
  <c r="BL55" i="22"/>
  <c r="BO56" i="22" l="1"/>
  <c r="BR56" i="22"/>
  <c r="BL56" i="22"/>
  <c r="BS56" i="22"/>
  <c r="BK56" i="22"/>
  <c r="BW56" i="22"/>
  <c r="BT56" i="22"/>
  <c r="A58" i="22"/>
  <c r="BR57" i="22"/>
  <c r="BN57" i="22"/>
  <c r="BP57" i="22"/>
  <c r="BX57" i="22"/>
  <c r="CD57" i="22"/>
  <c r="CC57" i="22"/>
  <c r="BM57" i="22"/>
  <c r="BU57" i="22"/>
  <c r="CA57" i="22"/>
  <c r="BQ56" i="22"/>
  <c r="CB56" i="22"/>
  <c r="BV56" i="22"/>
  <c r="BY56" i="22"/>
  <c r="BN56" i="22"/>
  <c r="BZ56" i="22"/>
  <c r="BV57" i="22" l="1"/>
  <c r="BQ57" i="22"/>
  <c r="CB57" i="22"/>
  <c r="A59" i="22"/>
  <c r="BR58" i="22"/>
  <c r="BN58" i="22"/>
  <c r="BP58" i="22"/>
  <c r="BX58" i="22"/>
  <c r="CD58" i="22"/>
  <c r="CC58" i="22"/>
  <c r="BM58" i="22"/>
  <c r="BU58" i="22"/>
  <c r="BO57" i="22"/>
  <c r="BZ57" i="22"/>
  <c r="BY57" i="22"/>
  <c r="BS57" i="22"/>
  <c r="BL57" i="22"/>
  <c r="BT57" i="22"/>
  <c r="BW57" i="22"/>
  <c r="BK57" i="22"/>
  <c r="BS58" i="22" l="1"/>
  <c r="BL58" i="22"/>
  <c r="BT58" i="22"/>
  <c r="BK58" i="22"/>
  <c r="CB58" i="22"/>
  <c r="BW58" i="22"/>
  <c r="BQ58" i="22"/>
  <c r="BO58" i="22"/>
  <c r="CA58" i="22"/>
  <c r="BV58" i="22"/>
  <c r="A60" i="22"/>
  <c r="BZ59" i="22"/>
  <c r="BN59" i="22"/>
  <c r="BP59" i="22"/>
  <c r="BX59" i="22"/>
  <c r="BW59" i="22"/>
  <c r="CC59" i="22"/>
  <c r="BM59" i="22"/>
  <c r="BU59" i="22"/>
  <c r="BY58" i="22"/>
  <c r="BZ58" i="22"/>
  <c r="BR59" i="22" l="1"/>
  <c r="CA59" i="22"/>
  <c r="BT59" i="22"/>
  <c r="BL59" i="22"/>
  <c r="BK59" i="22"/>
  <c r="BV59" i="22"/>
  <c r="A61" i="22"/>
  <c r="BP60" i="22"/>
  <c r="BX60" i="22"/>
  <c r="BZ60" i="22"/>
  <c r="BR60" i="22"/>
  <c r="BN60" i="22"/>
  <c r="BU60" i="22"/>
  <c r="BM60" i="22"/>
  <c r="BS60" i="22"/>
  <c r="BS59" i="22"/>
  <c r="BO59" i="22"/>
  <c r="CD59" i="22"/>
  <c r="CB59" i="22"/>
  <c r="BY59" i="22"/>
  <c r="BQ59" i="22"/>
  <c r="BW60" i="22" l="1"/>
  <c r="CC60" i="22"/>
  <c r="BT60" i="22"/>
  <c r="CA60" i="22"/>
  <c r="CB60" i="22"/>
  <c r="BL60" i="22"/>
  <c r="CD60" i="22"/>
  <c r="BY60" i="22"/>
  <c r="BV60" i="22"/>
  <c r="BQ60" i="22"/>
  <c r="BO60" i="22"/>
  <c r="BK60" i="22"/>
  <c r="A62" i="22"/>
  <c r="BP61" i="22"/>
  <c r="BX61" i="22"/>
  <c r="BR61" i="22"/>
  <c r="BZ61" i="22"/>
  <c r="BN61" i="22"/>
  <c r="BV61" i="22"/>
  <c r="BU61" i="22"/>
  <c r="CC61" i="22"/>
  <c r="BS61" i="22"/>
  <c r="BO61" i="22"/>
  <c r="BW61" i="22"/>
  <c r="BM61" i="22"/>
  <c r="CD61" i="22" l="1"/>
  <c r="A63" i="22"/>
  <c r="BV62" i="22"/>
  <c r="BN62" i="22"/>
  <c r="BX62" i="22"/>
  <c r="CD62" i="22"/>
  <c r="CC62" i="22"/>
  <c r="BM62" i="22"/>
  <c r="BU62" i="22"/>
  <c r="BS62" i="22"/>
  <c r="BO62" i="22"/>
  <c r="CA62" i="22"/>
  <c r="BT61" i="22"/>
  <c r="BY61" i="22"/>
  <c r="CA61" i="22"/>
  <c r="CB61" i="22"/>
  <c r="BQ61" i="22"/>
  <c r="BK61" i="22"/>
  <c r="BL61" i="22"/>
  <c r="BZ62" i="22" l="1"/>
  <c r="BT62" i="22"/>
  <c r="BL62" i="22"/>
  <c r="BQ62" i="22"/>
  <c r="BW62" i="22"/>
  <c r="CB62" i="22"/>
  <c r="BR62" i="22"/>
  <c r="BY62" i="22"/>
  <c r="BK62" i="22"/>
  <c r="BP62" i="22"/>
  <c r="A64" i="22"/>
  <c r="BR63" i="22"/>
  <c r="BX63" i="22"/>
  <c r="BZ63" i="22"/>
  <c r="BV63" i="22"/>
  <c r="CC63" i="22"/>
  <c r="BM63" i="22"/>
  <c r="BU63" i="22"/>
  <c r="BP63" i="22" l="1"/>
  <c r="CD63" i="22"/>
  <c r="BY63" i="22"/>
  <c r="BW63" i="22"/>
  <c r="BQ63" i="22"/>
  <c r="CB63" i="22"/>
  <c r="BK63" i="22"/>
  <c r="BS63" i="22"/>
  <c r="BT63" i="22"/>
  <c r="A65" i="22"/>
  <c r="BP64" i="22"/>
  <c r="CD64" i="22"/>
  <c r="BW64" i="22"/>
  <c r="CC64" i="22"/>
  <c r="T3" i="6" s="1"/>
  <c r="BM64" i="22"/>
  <c r="D3" i="6" s="1"/>
  <c r="BU64" i="22"/>
  <c r="L3" i="6" s="1"/>
  <c r="BO64" i="22"/>
  <c r="CA63" i="22"/>
  <c r="BN63" i="22"/>
  <c r="BL63" i="22"/>
  <c r="BO63" i="22"/>
  <c r="G3" i="6" l="1"/>
  <c r="F3" i="6"/>
  <c r="U3" i="6"/>
  <c r="N3" i="6"/>
  <c r="BX64" i="22"/>
  <c r="O3" i="6" s="1"/>
  <c r="BS64" i="22"/>
  <c r="J3" i="6" s="1"/>
  <c r="A66" i="22"/>
  <c r="BX65" i="22"/>
  <c r="CC65" i="22"/>
  <c r="BM65" i="22"/>
  <c r="BU65" i="22"/>
  <c r="BV64" i="22"/>
  <c r="M3" i="6" s="1"/>
  <c r="BQ64" i="22"/>
  <c r="H3" i="6" s="1"/>
  <c r="BN64" i="22"/>
  <c r="E3" i="6" s="1"/>
  <c r="BL64" i="22"/>
  <c r="C3" i="6" s="1"/>
  <c r="BT64" i="22"/>
  <c r="K3" i="6" s="1"/>
  <c r="BK64" i="22"/>
  <c r="B3" i="6" s="1"/>
  <c r="BY64" i="22"/>
  <c r="P3" i="6" s="1"/>
  <c r="BZ64" i="22"/>
  <c r="Q3" i="6" s="1"/>
  <c r="CB64" i="22"/>
  <c r="S3" i="6" s="1"/>
  <c r="CA64" i="22"/>
  <c r="R3" i="6" s="1"/>
  <c r="BR64" i="22"/>
  <c r="I3" i="6" s="1"/>
  <c r="BP65" i="22" l="1"/>
  <c r="BZ65" i="22"/>
  <c r="CB65" i="22"/>
  <c r="CA65" i="22"/>
  <c r="BR65" i="22"/>
  <c r="BW65" i="22"/>
  <c r="BO65" i="22"/>
  <c r="CD65" i="22"/>
  <c r="BK65" i="22"/>
  <c r="BL65" i="22"/>
  <c r="BS65" i="22"/>
  <c r="BN65" i="22"/>
  <c r="BT65" i="22"/>
  <c r="A67" i="22"/>
  <c r="BP66" i="22"/>
  <c r="BX66" i="22"/>
  <c r="BN66" i="22"/>
  <c r="BU66" i="22"/>
  <c r="BW66" i="22"/>
  <c r="CC66" i="22"/>
  <c r="BM66" i="22"/>
  <c r="BY65" i="22"/>
  <c r="BV65" i="22"/>
  <c r="BQ65" i="22"/>
  <c r="BV66" i="22" l="1"/>
  <c r="BT66" i="22"/>
  <c r="BS66" i="22"/>
  <c r="BK66" i="22"/>
  <c r="BZ66" i="22"/>
  <c r="BY66" i="22"/>
  <c r="A68" i="22"/>
  <c r="BX67" i="22"/>
  <c r="BU67" i="22"/>
  <c r="CA67" i="22"/>
  <c r="CC67" i="22"/>
  <c r="BM67" i="22"/>
  <c r="BO66" i="22"/>
  <c r="BR66" i="22"/>
  <c r="BQ66" i="22"/>
  <c r="CD66" i="22"/>
  <c r="CB66" i="22"/>
  <c r="CA66" i="22"/>
  <c r="BL66" i="22"/>
  <c r="BR67" i="22" l="1"/>
  <c r="BP67" i="22"/>
  <c r="BZ67" i="22"/>
  <c r="BT67" i="22"/>
  <c r="BQ67" i="22"/>
  <c r="BK67" i="22"/>
  <c r="BW67" i="22"/>
  <c r="BS67" i="22"/>
  <c r="BV67" i="22"/>
  <c r="CD67" i="22"/>
  <c r="BO67" i="22"/>
  <c r="BN67" i="22"/>
  <c r="CB67" i="22"/>
  <c r="A69" i="22"/>
  <c r="BN68" i="22"/>
  <c r="BX68" i="22"/>
  <c r="BM68" i="22"/>
  <c r="CC68" i="22"/>
  <c r="BO68" i="22"/>
  <c r="BU68" i="22"/>
  <c r="BY67" i="22"/>
  <c r="BL67" i="22"/>
  <c r="BS68" i="22" l="1"/>
  <c r="CA68" i="22"/>
  <c r="BW68" i="22"/>
  <c r="CB68" i="22"/>
  <c r="BV68" i="22"/>
  <c r="BK68" i="22"/>
  <c r="BR68" i="22"/>
  <c r="BY68" i="22"/>
  <c r="BP68" i="22"/>
  <c r="BQ68" i="22"/>
  <c r="BT68" i="22"/>
  <c r="BZ68" i="22"/>
  <c r="CD68" i="22"/>
  <c r="BL68" i="22"/>
  <c r="A70" i="22"/>
  <c r="BN69" i="22"/>
  <c r="BP69" i="22"/>
  <c r="BU69" i="22"/>
  <c r="BM69" i="22"/>
  <c r="CA69" i="22"/>
  <c r="BS69" i="22"/>
  <c r="BX69" i="22" l="1"/>
  <c r="CC69" i="22"/>
  <c r="BT69" i="22"/>
  <c r="CD69" i="22"/>
  <c r="BO69" i="22"/>
  <c r="BW69" i="22"/>
  <c r="BZ69" i="22"/>
  <c r="A71" i="22"/>
  <c r="BP70" i="22"/>
  <c r="BR70" i="22"/>
  <c r="BX70" i="22"/>
  <c r="BO70" i="22"/>
  <c r="BU70" i="22"/>
  <c r="CC70" i="22"/>
  <c r="BM70" i="22"/>
  <c r="CB69" i="22"/>
  <c r="BV69" i="22"/>
  <c r="BL69" i="22"/>
  <c r="BY69" i="22"/>
  <c r="BR69" i="22"/>
  <c r="BK69" i="22"/>
  <c r="BQ69" i="22"/>
  <c r="BN70" i="22" l="1"/>
  <c r="BY70" i="22"/>
  <c r="A72" i="22"/>
  <c r="BX71" i="22"/>
  <c r="BP71" i="22"/>
  <c r="BR71" i="22"/>
  <c r="BN71" i="22"/>
  <c r="BS71" i="22"/>
  <c r="BU71" i="22"/>
  <c r="CC71" i="22"/>
  <c r="CA71" i="22"/>
  <c r="BM71" i="22"/>
  <c r="BV70" i="22"/>
  <c r="CB70" i="22"/>
  <c r="BL70" i="22"/>
  <c r="CD70" i="22"/>
  <c r="BK70" i="22"/>
  <c r="BS70" i="22"/>
  <c r="BW70" i="22"/>
  <c r="CA70" i="22"/>
  <c r="BZ70" i="22"/>
  <c r="BT70" i="22"/>
  <c r="BQ70" i="22"/>
  <c r="BZ71" i="22" l="1"/>
  <c r="BT71" i="22"/>
  <c r="CD71" i="22"/>
  <c r="BQ71" i="22"/>
  <c r="BY71" i="22"/>
  <c r="BW71" i="22"/>
  <c r="BK71" i="22"/>
  <c r="CB71" i="22"/>
  <c r="A73" i="22"/>
  <c r="BP72" i="22"/>
  <c r="BX72" i="22"/>
  <c r="CD72" i="22"/>
  <c r="BV72" i="22"/>
  <c r="BR72" i="22"/>
  <c r="BZ72" i="22"/>
  <c r="BN72" i="22"/>
  <c r="CC72" i="22"/>
  <c r="BU72" i="22"/>
  <c r="BM72" i="22"/>
  <c r="BS72" i="22"/>
  <c r="CA72" i="22"/>
  <c r="BO71" i="22"/>
  <c r="BV71" i="22"/>
  <c r="BL71" i="22"/>
  <c r="BL72" i="22" l="1"/>
  <c r="BW72" i="22"/>
  <c r="BO72" i="22"/>
  <c r="BK72" i="22"/>
  <c r="BT72" i="22"/>
  <c r="A74" i="22"/>
  <c r="BP73" i="22"/>
  <c r="BX73" i="22"/>
  <c r="CD73" i="22"/>
  <c r="BS73" i="22"/>
  <c r="BO73" i="22"/>
  <c r="BU73" i="22"/>
  <c r="BM73" i="22"/>
  <c r="CC73" i="22"/>
  <c r="CA73" i="22"/>
  <c r="CB72" i="22"/>
  <c r="BY72" i="22"/>
  <c r="BQ72" i="22"/>
  <c r="BV73" i="22" l="1"/>
  <c r="BN73" i="22"/>
  <c r="BW73" i="22"/>
  <c r="BT73" i="22"/>
  <c r="BY73" i="22"/>
  <c r="BK73" i="22"/>
  <c r="BL73" i="22"/>
  <c r="A75" i="22"/>
  <c r="BR74" i="22"/>
  <c r="CD74" i="22"/>
  <c r="CC74" i="22"/>
  <c r="BM74" i="22"/>
  <c r="BU74" i="22"/>
  <c r="BZ73" i="22"/>
  <c r="BQ73" i="22"/>
  <c r="BR73" i="22"/>
  <c r="CB73" i="22"/>
  <c r="BX74" i="22" l="1"/>
  <c r="BS74" i="22"/>
  <c r="BO74" i="22"/>
  <c r="CA74" i="22"/>
  <c r="BP74" i="22"/>
  <c r="CB74" i="22"/>
  <c r="BV74" i="22"/>
  <c r="BY74" i="22"/>
  <c r="BN74" i="22"/>
  <c r="BK74" i="22"/>
  <c r="A76" i="22"/>
  <c r="BX75" i="22"/>
  <c r="BR75" i="22"/>
  <c r="BV75" i="22"/>
  <c r="CC75" i="22"/>
  <c r="BM75" i="22"/>
  <c r="BU75" i="22"/>
  <c r="BT74" i="22"/>
  <c r="BZ74" i="22"/>
  <c r="BW74" i="22"/>
  <c r="BQ74" i="22"/>
  <c r="BL74" i="22"/>
  <c r="BP75" i="22" l="1"/>
  <c r="BW75" i="22"/>
  <c r="BL75" i="22"/>
  <c r="CA75" i="22"/>
  <c r="BZ75" i="22"/>
  <c r="CD75" i="22"/>
  <c r="BN75" i="22"/>
  <c r="CB75" i="22"/>
  <c r="BO75" i="22"/>
  <c r="BY75" i="22"/>
  <c r="BK75" i="22"/>
  <c r="BT75" i="22"/>
  <c r="BS75" i="22"/>
  <c r="BQ75" i="22"/>
  <c r="A77" i="22"/>
  <c r="CD76" i="22"/>
  <c r="BP76" i="22"/>
  <c r="BZ76" i="22"/>
  <c r="BM76" i="22"/>
  <c r="BU76" i="22"/>
  <c r="BO76" i="22"/>
  <c r="CC76" i="22" l="1"/>
  <c r="BX76" i="22"/>
  <c r="CA76" i="22"/>
  <c r="BK76" i="22"/>
  <c r="BN76" i="22"/>
  <c r="A78" i="22"/>
  <c r="BP77" i="22"/>
  <c r="BX77" i="22"/>
  <c r="CD77" i="22"/>
  <c r="BV77" i="22"/>
  <c r="CA77" i="22"/>
  <c r="BU77" i="22"/>
  <c r="CC77" i="22"/>
  <c r="BV76" i="22"/>
  <c r="BT76" i="22"/>
  <c r="BW76" i="22"/>
  <c r="BR76" i="22"/>
  <c r="BL76" i="22"/>
  <c r="BQ76" i="22"/>
  <c r="BS76" i="22"/>
  <c r="CB76" i="22"/>
  <c r="BY76" i="22"/>
  <c r="BS77" i="22" l="1"/>
  <c r="BW77" i="22"/>
  <c r="BO77" i="22"/>
  <c r="BR77" i="22"/>
  <c r="BL77" i="22"/>
  <c r="BM77" i="22"/>
  <c r="BN77" i="22"/>
  <c r="A79" i="22"/>
  <c r="BR78" i="22"/>
  <c r="BP78" i="22"/>
  <c r="BN78" i="22"/>
  <c r="CD78" i="22"/>
  <c r="BM78" i="22"/>
  <c r="BU78" i="22"/>
  <c r="CC78" i="22"/>
  <c r="BS78" i="22"/>
  <c r="BK77" i="22"/>
  <c r="BZ77" i="22"/>
  <c r="BT77" i="22"/>
  <c r="BQ77" i="22"/>
  <c r="BY77" i="22"/>
  <c r="CB77" i="22"/>
  <c r="BW78" i="22" l="1"/>
  <c r="CA78" i="22"/>
  <c r="BO78" i="22"/>
  <c r="BX78" i="22"/>
  <c r="A80" i="22"/>
  <c r="BX79" i="22"/>
  <c r="BP79" i="22"/>
  <c r="BR79" i="22"/>
  <c r="BU79" i="22"/>
  <c r="BW79" i="22"/>
  <c r="CC79" i="22"/>
  <c r="BS79" i="22"/>
  <c r="BM79" i="22"/>
  <c r="BQ78" i="22"/>
  <c r="BT78" i="22"/>
  <c r="BK78" i="22"/>
  <c r="CB78" i="22"/>
  <c r="BZ78" i="22"/>
  <c r="BV78" i="22"/>
  <c r="BY78" i="22"/>
  <c r="BL78" i="22"/>
  <c r="BN79" i="22" l="1"/>
  <c r="CA79" i="22"/>
  <c r="BL79" i="22"/>
  <c r="A81" i="22"/>
  <c r="BX80" i="22"/>
  <c r="CC80" i="22"/>
  <c r="BM80" i="22"/>
  <c r="BU80" i="22"/>
  <c r="BZ79" i="22"/>
  <c r="BQ79" i="22"/>
  <c r="BK79" i="22"/>
  <c r="CD79" i="22"/>
  <c r="BT79" i="22"/>
  <c r="BO79" i="22"/>
  <c r="BV79" i="22"/>
  <c r="BY79" i="22"/>
  <c r="CB79" i="22"/>
  <c r="BO80" i="22" l="1"/>
  <c r="BN80" i="22"/>
  <c r="BS80" i="22"/>
  <c r="CD80" i="22"/>
  <c r="BR80" i="22"/>
  <c r="CB80" i="22"/>
  <c r="BW80" i="22"/>
  <c r="BV80" i="22"/>
  <c r="BY80" i="22"/>
  <c r="BT80" i="22"/>
  <c r="BK80" i="22"/>
  <c r="CA80" i="22"/>
  <c r="BQ80" i="22"/>
  <c r="A82" i="22"/>
  <c r="CD81" i="22"/>
  <c r="BX81" i="22"/>
  <c r="BR81" i="22"/>
  <c r="BZ81" i="22"/>
  <c r="CC81" i="22"/>
  <c r="BM81" i="22"/>
  <c r="BU81" i="22"/>
  <c r="CA81" i="22"/>
  <c r="BZ80" i="22"/>
  <c r="BP80" i="22"/>
  <c r="BL80" i="22"/>
  <c r="BS81" i="22" l="1"/>
  <c r="BO81" i="22"/>
  <c r="BV81" i="22"/>
  <c r="BN81" i="22"/>
  <c r="BY81" i="22"/>
  <c r="BT81" i="22"/>
  <c r="BK81" i="22"/>
  <c r="BW81" i="22"/>
  <c r="BQ81" i="22"/>
  <c r="A83" i="22"/>
  <c r="BZ82" i="22"/>
  <c r="BP82" i="22"/>
  <c r="BX82" i="22"/>
  <c r="BS82" i="22"/>
  <c r="CC82" i="22"/>
  <c r="BM82" i="22"/>
  <c r="BU82" i="22"/>
  <c r="CA82" i="22"/>
  <c r="BL81" i="22"/>
  <c r="BP81" i="22"/>
  <c r="CB81" i="22"/>
  <c r="BW82" i="22" l="1"/>
  <c r="CD82" i="22"/>
  <c r="BO82" i="22"/>
  <c r="CB82" i="22"/>
  <c r="A84" i="22"/>
  <c r="BN83" i="22"/>
  <c r="BV83" i="22"/>
  <c r="CD83" i="22"/>
  <c r="BP83" i="22"/>
  <c r="BX83" i="22"/>
  <c r="CC83" i="22"/>
  <c r="BU83" i="22"/>
  <c r="BW83" i="22"/>
  <c r="BM83" i="22"/>
  <c r="BV82" i="22"/>
  <c r="BN82" i="22"/>
  <c r="BY82" i="22"/>
  <c r="BQ82" i="22"/>
  <c r="BR82" i="22"/>
  <c r="BK82" i="22"/>
  <c r="BT82" i="22"/>
  <c r="BL82" i="22"/>
  <c r="CA83" i="22" l="1"/>
  <c r="BL83" i="22"/>
  <c r="A85" i="22"/>
  <c r="BN84" i="22"/>
  <c r="CD84" i="22"/>
  <c r="BP84" i="22"/>
  <c r="BX84" i="22"/>
  <c r="CC84" i="22"/>
  <c r="BU84" i="22"/>
  <c r="BM84" i="22"/>
  <c r="BO83" i="22"/>
  <c r="BR83" i="22"/>
  <c r="CB83" i="22"/>
  <c r="BY83" i="22"/>
  <c r="BQ83" i="22"/>
  <c r="BK83" i="22"/>
  <c r="BS83" i="22"/>
  <c r="BZ83" i="22"/>
  <c r="BT83" i="22"/>
  <c r="BR84" i="22" l="1"/>
  <c r="A86" i="22"/>
  <c r="CD85" i="22"/>
  <c r="BU85" i="22"/>
  <c r="CC85" i="22"/>
  <c r="BM85" i="22"/>
  <c r="BO85" i="22"/>
  <c r="BS84" i="22"/>
  <c r="CA84" i="22"/>
  <c r="BQ84" i="22"/>
  <c r="BT84" i="22"/>
  <c r="BO84" i="22"/>
  <c r="BV84" i="22"/>
  <c r="BY84" i="22"/>
  <c r="CB84" i="22"/>
  <c r="BW84" i="22"/>
  <c r="BZ84" i="22"/>
  <c r="BK84" i="22"/>
  <c r="BL84" i="22"/>
  <c r="BX85" i="22" l="1"/>
  <c r="BW85" i="22"/>
  <c r="BP85" i="22"/>
  <c r="CA85" i="22"/>
  <c r="BV85" i="22"/>
  <c r="BN85" i="22"/>
  <c r="BT85" i="22"/>
  <c r="BZ85" i="22"/>
  <c r="BQ85" i="22"/>
  <c r="BR85" i="22"/>
  <c r="CB85" i="22"/>
  <c r="BK85" i="22"/>
  <c r="BL85" i="22"/>
  <c r="BS85" i="22"/>
  <c r="BY85" i="22"/>
  <c r="A87" i="22"/>
  <c r="BP86" i="22"/>
  <c r="BX86" i="22"/>
  <c r="BR86" i="22"/>
  <c r="BV86" i="22"/>
  <c r="BN86" i="22"/>
  <c r="BU86" i="22"/>
  <c r="BW86" i="22"/>
  <c r="CC86" i="22"/>
  <c r="BS86" i="22"/>
  <c r="BM86" i="22"/>
  <c r="BQ86" i="22" l="1"/>
  <c r="BK86" i="22"/>
  <c r="CD86" i="22"/>
  <c r="CB86" i="22"/>
  <c r="CA86" i="22"/>
  <c r="BO86" i="22"/>
  <c r="BL86" i="22"/>
  <c r="A88" i="22"/>
  <c r="BX87" i="22"/>
  <c r="BN87" i="22"/>
  <c r="BU87" i="22"/>
  <c r="BW87" i="22"/>
  <c r="BS87" i="22"/>
  <c r="BY86" i="22"/>
  <c r="BZ86" i="22"/>
  <c r="BT86" i="22"/>
  <c r="BZ87" i="22" l="1"/>
  <c r="CC87" i="22"/>
  <c r="BM87" i="22"/>
  <c r="BT87" i="22"/>
  <c r="BQ87" i="22"/>
  <c r="BK87" i="22"/>
  <c r="CB87" i="22"/>
  <c r="CA87" i="22"/>
  <c r="BO87" i="22"/>
  <c r="BV87" i="22"/>
  <c r="CD87" i="22"/>
  <c r="BL87" i="22"/>
  <c r="A89" i="22"/>
  <c r="BP88" i="22"/>
  <c r="BX88" i="22"/>
  <c r="BZ88" i="22"/>
  <c r="BR88" i="22"/>
  <c r="BV88" i="22"/>
  <c r="BU88" i="22"/>
  <c r="BO88" i="22"/>
  <c r="CC88" i="22"/>
  <c r="CA88" i="22"/>
  <c r="BR87" i="22"/>
  <c r="BP87" i="22"/>
  <c r="BY87" i="22"/>
  <c r="BS88" i="22" l="1"/>
  <c r="BM88" i="22"/>
  <c r="BK88" i="22"/>
  <c r="BW88" i="22"/>
  <c r="A90" i="22"/>
  <c r="BP89" i="22"/>
  <c r="BX89" i="22"/>
  <c r="CC89" i="22"/>
  <c r="BM89" i="22"/>
  <c r="BS89" i="22"/>
  <c r="BO89" i="22"/>
  <c r="BU89" i="22"/>
  <c r="CA89" i="22"/>
  <c r="CD88" i="22"/>
  <c r="CB88" i="22"/>
  <c r="BN88" i="22"/>
  <c r="BL88" i="22"/>
  <c r="BQ88" i="22"/>
  <c r="BT88" i="22"/>
  <c r="BY88" i="22"/>
  <c r="BN89" i="22" l="1"/>
  <c r="BY89" i="22"/>
  <c r="BV89" i="22"/>
  <c r="BQ89" i="22"/>
  <c r="BZ89" i="22"/>
  <c r="CD89" i="22"/>
  <c r="BL89" i="22"/>
  <c r="BT89" i="22"/>
  <c r="BR89" i="22"/>
  <c r="BW89" i="22"/>
  <c r="CB89" i="22"/>
  <c r="A91" i="22"/>
  <c r="BP90" i="22"/>
  <c r="CC90" i="22"/>
  <c r="BM90" i="22"/>
  <c r="BU90" i="22"/>
  <c r="CA90" i="22"/>
  <c r="BK89" i="22"/>
  <c r="BO90" i="22" l="1"/>
  <c r="BX90" i="22"/>
  <c r="BW90" i="22"/>
  <c r="CD90" i="22"/>
  <c r="BL90" i="22"/>
  <c r="CB90" i="22"/>
  <c r="A92" i="22"/>
  <c r="BV91" i="22"/>
  <c r="BX91" i="22"/>
  <c r="BN91" i="22"/>
  <c r="CD91" i="22"/>
  <c r="BP91" i="22"/>
  <c r="CC91" i="22"/>
  <c r="BW91" i="22"/>
  <c r="BM91" i="22"/>
  <c r="BS91" i="22"/>
  <c r="BU91" i="22"/>
  <c r="BV90" i="22"/>
  <c r="BK90" i="22"/>
  <c r="BZ90" i="22"/>
  <c r="BY90" i="22"/>
  <c r="BS90" i="22"/>
  <c r="BN90" i="22"/>
  <c r="BR90" i="22"/>
  <c r="BQ90" i="22"/>
  <c r="BT90" i="22"/>
  <c r="BR91" i="22" l="1"/>
  <c r="CB91" i="22"/>
  <c r="CA91" i="22"/>
  <c r="BZ91" i="22"/>
  <c r="BL91" i="22"/>
  <c r="BK91" i="22"/>
  <c r="A93" i="22"/>
  <c r="BP92" i="22"/>
  <c r="BV92" i="22"/>
  <c r="CD92" i="22"/>
  <c r="BO92" i="22"/>
  <c r="BU92" i="22"/>
  <c r="BM92" i="22"/>
  <c r="BW92" i="22"/>
  <c r="BT91" i="22"/>
  <c r="BY91" i="22"/>
  <c r="BQ91" i="22"/>
  <c r="BO91" i="22"/>
  <c r="BN92" i="22" l="1"/>
  <c r="CC92" i="22"/>
  <c r="BT92" i="22"/>
  <c r="CB92" i="22"/>
  <c r="CA92" i="22"/>
  <c r="BR92" i="22"/>
  <c r="BY92" i="22"/>
  <c r="A94" i="22"/>
  <c r="BP93" i="22"/>
  <c r="BX93" i="22"/>
  <c r="BN93" i="22"/>
  <c r="CD93" i="22"/>
  <c r="BM93" i="22"/>
  <c r="BU93" i="22"/>
  <c r="CC93" i="22"/>
  <c r="BS93" i="22"/>
  <c r="BX92" i="22"/>
  <c r="BK92" i="22"/>
  <c r="BQ92" i="22"/>
  <c r="BL92" i="22"/>
  <c r="BS92" i="22"/>
  <c r="BZ92" i="22"/>
  <c r="BR93" i="22" l="1"/>
  <c r="BY93" i="22"/>
  <c r="BL93" i="22"/>
  <c r="CA93" i="22"/>
  <c r="BZ93" i="22"/>
  <c r="A6" i="22"/>
  <c r="BP94" i="22"/>
  <c r="BX94" i="22"/>
  <c r="BN94" i="22"/>
  <c r="BO94" i="22"/>
  <c r="BM94" i="22"/>
  <c r="BU94" i="22"/>
  <c r="BW94" i="22"/>
  <c r="CC94" i="22"/>
  <c r="BV93" i="22"/>
  <c r="BT93" i="22"/>
  <c r="BQ93" i="22"/>
  <c r="BK93" i="22"/>
  <c r="BW93" i="22"/>
  <c r="BO93" i="22"/>
  <c r="CB93" i="22"/>
  <c r="BZ94" i="22" l="1"/>
  <c r="BV94" i="22"/>
  <c r="CB94" i="22"/>
  <c r="BK94" i="22"/>
  <c r="CD94" i="22"/>
  <c r="BY94" i="22"/>
  <c r="CA94" i="22"/>
  <c r="BL94" i="22"/>
  <c r="BT94" i="22"/>
  <c r="BQ94" i="22"/>
  <c r="BS94" i="22"/>
  <c r="BR94" i="22"/>
  <c r="AZ8" i="6" l="1"/>
  <c r="BA8" i="6"/>
  <c r="BB8" i="6"/>
  <c r="BC8" i="6"/>
  <c r="BD8" i="6"/>
  <c r="BE8" i="6"/>
  <c r="AY8" i="6"/>
  <c r="AZ7" i="6"/>
  <c r="BA7" i="6"/>
  <c r="BB7" i="6"/>
  <c r="BC7" i="6"/>
  <c r="BD7" i="6"/>
  <c r="BE7" i="6"/>
  <c r="AY7" i="6"/>
  <c r="AZ3" i="6"/>
  <c r="BA3" i="6"/>
  <c r="BB3" i="6"/>
  <c r="BC3" i="6"/>
  <c r="BD3" i="6"/>
  <c r="BE3" i="6"/>
  <c r="AY3" i="6"/>
  <c r="AZ2" i="6"/>
  <c r="BA2" i="6"/>
  <c r="BB2" i="6"/>
  <c r="BC2" i="6"/>
  <c r="BD2" i="6"/>
  <c r="BE2" i="6"/>
  <c r="AY2" i="6"/>
  <c r="AF8" i="6"/>
  <c r="W8" i="6"/>
  <c r="AJ6" i="9"/>
  <c r="AI6" i="9"/>
  <c r="AH6" i="9"/>
  <c r="AG6" i="9"/>
  <c r="AF6" i="9"/>
  <c r="AE6" i="9"/>
  <c r="AD6" i="9"/>
  <c r="AJ5" i="9"/>
  <c r="AI5" i="9"/>
  <c r="AH5" i="9"/>
  <c r="AG5" i="9"/>
  <c r="AF5" i="9"/>
  <c r="AE5" i="9"/>
  <c r="AD5" i="9"/>
  <c r="AJ4" i="9"/>
  <c r="AI4" i="9"/>
  <c r="AH4" i="9"/>
  <c r="AG4" i="9"/>
  <c r="AF4" i="9"/>
  <c r="AE4" i="9"/>
  <c r="AD4" i="9"/>
  <c r="AJ3" i="9"/>
  <c r="AI3" i="9"/>
  <c r="AH3" i="9"/>
  <c r="AG3" i="9"/>
  <c r="AF3" i="9"/>
  <c r="AE3" i="9"/>
  <c r="AD3" i="9"/>
  <c r="V6" i="9"/>
  <c r="U6" i="9"/>
  <c r="T6" i="9"/>
  <c r="S6" i="9"/>
  <c r="R6" i="9"/>
  <c r="Q6" i="9"/>
  <c r="V5" i="9"/>
  <c r="U5" i="9"/>
  <c r="T5" i="9"/>
  <c r="S5" i="9"/>
  <c r="R5" i="9"/>
  <c r="Q5" i="9"/>
  <c r="V4" i="9"/>
  <c r="U4" i="9"/>
  <c r="T4" i="9"/>
  <c r="S4" i="9"/>
  <c r="R4" i="9"/>
  <c r="Q4" i="9"/>
  <c r="V3" i="9"/>
  <c r="U3" i="9"/>
  <c r="T3" i="9"/>
  <c r="S3" i="9"/>
  <c r="R3" i="9"/>
  <c r="Q3" i="9"/>
  <c r="I6" i="9"/>
  <c r="I5" i="9"/>
  <c r="I4" i="9"/>
  <c r="I3" i="9"/>
  <c r="P6" i="9"/>
  <c r="O6" i="9"/>
  <c r="N6" i="9"/>
  <c r="M6" i="9"/>
  <c r="L6" i="9"/>
  <c r="K6" i="9"/>
  <c r="J6" i="9"/>
  <c r="P5" i="9"/>
  <c r="O5" i="9"/>
  <c r="N5" i="9"/>
  <c r="M5" i="9"/>
  <c r="L5" i="9"/>
  <c r="K5" i="9"/>
  <c r="J5" i="9"/>
  <c r="P4" i="9"/>
  <c r="O4" i="9"/>
  <c r="N4" i="9"/>
  <c r="M4" i="9"/>
  <c r="L4" i="9"/>
  <c r="K4" i="9"/>
  <c r="J4" i="9"/>
  <c r="P3" i="9"/>
  <c r="O3" i="9"/>
  <c r="N3" i="9"/>
  <c r="M3" i="9"/>
  <c r="L3" i="9"/>
  <c r="K3" i="9"/>
  <c r="J3" i="9"/>
  <c r="H6" i="9"/>
  <c r="G6" i="9"/>
  <c r="F6" i="9"/>
  <c r="E6" i="9"/>
  <c r="D6" i="9"/>
  <c r="C6" i="9"/>
  <c r="H5" i="9"/>
  <c r="G5" i="9"/>
  <c r="F5" i="9"/>
  <c r="E5" i="9"/>
  <c r="D5" i="9"/>
  <c r="C5" i="9"/>
  <c r="H4" i="9"/>
  <c r="G4" i="9"/>
  <c r="F4" i="9"/>
  <c r="E4" i="9"/>
  <c r="D4" i="9"/>
  <c r="C4" i="9"/>
  <c r="H3" i="9"/>
  <c r="G3" i="9"/>
  <c r="F3" i="9"/>
  <c r="E3" i="9"/>
  <c r="D3" i="9"/>
  <c r="C3" i="9"/>
  <c r="F14" i="5"/>
  <c r="B3" i="9"/>
  <c r="B4" i="9"/>
  <c r="B5" i="9"/>
  <c r="B6" i="9"/>
  <c r="F18" i="5" l="1"/>
  <c r="F22" i="5" s="1"/>
  <c r="F26" i="5" s="1"/>
  <c r="F30" i="5" s="1"/>
  <c r="F34" i="5" s="1"/>
  <c r="F38" i="5" s="1"/>
  <c r="F42" i="5" s="1"/>
  <c r="F46" i="5" s="1"/>
  <c r="F50" i="5" s="1"/>
  <c r="F54" i="5" s="1"/>
  <c r="F58" i="5" s="1"/>
  <c r="F62" i="5" s="1"/>
  <c r="F66" i="5" s="1"/>
  <c r="F70" i="5" s="1"/>
  <c r="F74" i="5" s="1"/>
  <c r="F78" i="5" s="1"/>
  <c r="F82" i="5" s="1"/>
  <c r="F86" i="5" s="1"/>
  <c r="F90" i="5" s="1"/>
  <c r="F94" i="5" s="1"/>
  <c r="F98" i="5" s="1"/>
  <c r="F102" i="5" s="1"/>
  <c r="F106" i="5" s="1"/>
  <c r="F110" i="5" s="1"/>
  <c r="F114" i="5" s="1"/>
  <c r="F118" i="5" s="1"/>
  <c r="F122" i="5" s="1"/>
  <c r="F126" i="5" s="1"/>
  <c r="F130" i="5" s="1"/>
  <c r="F134" i="5" s="1"/>
  <c r="F138" i="5" s="1"/>
  <c r="F142" i="5" s="1"/>
  <c r="F146" i="5" s="1"/>
  <c r="F150" i="5" s="1"/>
  <c r="F154" i="5" s="1"/>
  <c r="F158" i="5" s="1"/>
  <c r="F162" i="5" s="1"/>
  <c r="F166" i="5" s="1"/>
  <c r="F170" i="5" s="1"/>
  <c r="F174" i="5" s="1"/>
  <c r="F178" i="5" s="1"/>
  <c r="F182" i="5" s="1"/>
  <c r="F186" i="5" s="1"/>
  <c r="F190" i="5" s="1"/>
  <c r="F194" i="5" s="1"/>
  <c r="F198" i="5" s="1"/>
  <c r="F202" i="5" s="1"/>
  <c r="F206" i="5" s="1"/>
  <c r="F210" i="5" s="1"/>
  <c r="F214" i="5" s="1"/>
  <c r="F218" i="5" s="1"/>
  <c r="F222" i="5" s="1"/>
  <c r="F226" i="5" s="1"/>
  <c r="F230" i="5" s="1"/>
  <c r="F234" i="5" s="1"/>
  <c r="F238" i="5" s="1"/>
  <c r="F242" i="5" s="1"/>
  <c r="F246" i="5" s="1"/>
  <c r="F250" i="5" s="1"/>
  <c r="F254" i="5" s="1"/>
  <c r="F258" i="5" s="1"/>
  <c r="F262" i="5" s="1"/>
  <c r="F266" i="5" s="1"/>
  <c r="F270" i="5" s="1"/>
  <c r="F274" i="5" s="1"/>
  <c r="F278" i="5" s="1"/>
  <c r="F282" i="5" s="1"/>
  <c r="F286" i="5" s="1"/>
  <c r="F290" i="5" s="1"/>
  <c r="F294" i="5" s="1"/>
  <c r="F298" i="5" s="1"/>
  <c r="F302" i="5" s="1"/>
  <c r="F306" i="5" s="1"/>
  <c r="F310" i="5" s="1"/>
  <c r="F314" i="5" s="1"/>
  <c r="F318" i="5" s="1"/>
  <c r="F322" i="5" s="1"/>
  <c r="F326" i="5" s="1"/>
  <c r="F330" i="5" s="1"/>
  <c r="F334" i="5" s="1"/>
  <c r="F338" i="5" s="1"/>
  <c r="F342" i="5" s="1"/>
  <c r="F346" i="5" s="1"/>
  <c r="F350" i="5" s="1"/>
  <c r="F354" i="5" s="1"/>
  <c r="F358" i="5" s="1"/>
  <c r="H7" i="5" a="1"/>
  <c r="H7" i="5" s="1"/>
  <c r="H1" i="5"/>
  <c r="E15" i="5"/>
  <c r="C15" i="5"/>
  <c r="C19" i="5" s="1"/>
  <c r="C23" i="5" s="1"/>
  <c r="C27" i="5" s="1"/>
  <c r="C31" i="5" s="1"/>
  <c r="C35" i="5" s="1"/>
  <c r="C39" i="5" s="1"/>
  <c r="C43" i="5" s="1"/>
  <c r="C47" i="5" s="1"/>
  <c r="C51" i="5" s="1"/>
  <c r="C55" i="5" s="1"/>
  <c r="C59" i="5" s="1"/>
  <c r="C63" i="5" s="1"/>
  <c r="C67" i="5" s="1"/>
  <c r="C71" i="5" s="1"/>
  <c r="C75" i="5" s="1"/>
  <c r="C79" i="5" s="1"/>
  <c r="C83" i="5" s="1"/>
  <c r="C87" i="5" s="1"/>
  <c r="C91" i="5" s="1"/>
  <c r="C95" i="5" s="1"/>
  <c r="C99" i="5" s="1"/>
  <c r="C103" i="5" s="1"/>
  <c r="C107" i="5" s="1"/>
  <c r="C111" i="5" s="1"/>
  <c r="C115" i="5" s="1"/>
  <c r="C119" i="5" s="1"/>
  <c r="C123" i="5" s="1"/>
  <c r="C127" i="5" s="1"/>
  <c r="C131" i="5" s="1"/>
  <c r="C135" i="5" s="1"/>
  <c r="C139" i="5" s="1"/>
  <c r="C143" i="5" s="1"/>
  <c r="C147" i="5" s="1"/>
  <c r="C151" i="5" s="1"/>
  <c r="C155" i="5" s="1"/>
  <c r="C159" i="5" s="1"/>
  <c r="C163" i="5" s="1"/>
  <c r="C167" i="5" s="1"/>
  <c r="C171" i="5" s="1"/>
  <c r="C175" i="5" s="1"/>
  <c r="C179" i="5" s="1"/>
  <c r="C183" i="5" s="1"/>
  <c r="C187" i="5" s="1"/>
  <c r="C191" i="5" s="1"/>
  <c r="C195" i="5" s="1"/>
  <c r="C199" i="5" s="1"/>
  <c r="C203" i="5" s="1"/>
  <c r="C207" i="5" s="1"/>
  <c r="C211" i="5" s="1"/>
  <c r="C215" i="5" s="1"/>
  <c r="C219" i="5" s="1"/>
  <c r="C223" i="5" s="1"/>
  <c r="C227" i="5" s="1"/>
  <c r="C231" i="5" s="1"/>
  <c r="C235" i="5" s="1"/>
  <c r="C239" i="5" s="1"/>
  <c r="C243" i="5" s="1"/>
  <c r="C247" i="5" s="1"/>
  <c r="C251" i="5" s="1"/>
  <c r="C255" i="5" s="1"/>
  <c r="C259" i="5" s="1"/>
  <c r="C263" i="5" s="1"/>
  <c r="C267" i="5" s="1"/>
  <c r="C271" i="5" s="1"/>
  <c r="C275" i="5" s="1"/>
  <c r="C279" i="5" s="1"/>
  <c r="C283" i="5" s="1"/>
  <c r="C287" i="5" s="1"/>
  <c r="C291" i="5" s="1"/>
  <c r="C295" i="5" s="1"/>
  <c r="C299" i="5" s="1"/>
  <c r="C303" i="5" s="1"/>
  <c r="C307" i="5" s="1"/>
  <c r="C311" i="5" s="1"/>
  <c r="C315" i="5" s="1"/>
  <c r="C319" i="5" s="1"/>
  <c r="C323" i="5" s="1"/>
  <c r="C327" i="5" s="1"/>
  <c r="C331" i="5" s="1"/>
  <c r="C335" i="5" s="1"/>
  <c r="C339" i="5" s="1"/>
  <c r="C343" i="5" s="1"/>
  <c r="C347" i="5" s="1"/>
  <c r="C351" i="5" s="1"/>
  <c r="C355" i="5" s="1"/>
  <c r="C359" i="5" s="1"/>
  <c r="C14" i="5"/>
  <c r="C18" i="5" s="1"/>
  <c r="C22" i="5" s="1"/>
  <c r="C26" i="5" s="1"/>
  <c r="C30" i="5" s="1"/>
  <c r="C34" i="5" s="1"/>
  <c r="C38" i="5" s="1"/>
  <c r="C42" i="5" s="1"/>
  <c r="C46" i="5" s="1"/>
  <c r="C50" i="5" s="1"/>
  <c r="C54" i="5" s="1"/>
  <c r="C58" i="5" s="1"/>
  <c r="C62" i="5" s="1"/>
  <c r="C66" i="5" s="1"/>
  <c r="C70" i="5" s="1"/>
  <c r="C74" i="5" s="1"/>
  <c r="C78" i="5" s="1"/>
  <c r="C82" i="5" s="1"/>
  <c r="C86" i="5" s="1"/>
  <c r="C90" i="5" s="1"/>
  <c r="C94" i="5" s="1"/>
  <c r="C98" i="5" s="1"/>
  <c r="C102" i="5" s="1"/>
  <c r="C106" i="5" s="1"/>
  <c r="C110" i="5" s="1"/>
  <c r="C114" i="5" s="1"/>
  <c r="C118" i="5" s="1"/>
  <c r="C122" i="5" s="1"/>
  <c r="C126" i="5" s="1"/>
  <c r="C130" i="5" s="1"/>
  <c r="C134" i="5" s="1"/>
  <c r="C138" i="5" s="1"/>
  <c r="C142" i="5" s="1"/>
  <c r="C146" i="5" s="1"/>
  <c r="C150" i="5" s="1"/>
  <c r="C154" i="5" s="1"/>
  <c r="C158" i="5" s="1"/>
  <c r="C162" i="5" s="1"/>
  <c r="C166" i="5" s="1"/>
  <c r="C170" i="5" s="1"/>
  <c r="C174" i="5" s="1"/>
  <c r="C178" i="5" s="1"/>
  <c r="C182" i="5" s="1"/>
  <c r="C186" i="5" s="1"/>
  <c r="C190" i="5" s="1"/>
  <c r="C194" i="5" s="1"/>
  <c r="C198" i="5" s="1"/>
  <c r="C202" i="5" s="1"/>
  <c r="C206" i="5" s="1"/>
  <c r="C210" i="5" s="1"/>
  <c r="C214" i="5" s="1"/>
  <c r="C218" i="5" s="1"/>
  <c r="C222" i="5" s="1"/>
  <c r="C226" i="5" s="1"/>
  <c r="C230" i="5" s="1"/>
  <c r="C234" i="5" s="1"/>
  <c r="C238" i="5" s="1"/>
  <c r="C242" i="5" s="1"/>
  <c r="C246" i="5" s="1"/>
  <c r="C250" i="5" s="1"/>
  <c r="C254" i="5" s="1"/>
  <c r="C258" i="5" s="1"/>
  <c r="C262" i="5" s="1"/>
  <c r="C266" i="5" s="1"/>
  <c r="C270" i="5" s="1"/>
  <c r="C274" i="5" s="1"/>
  <c r="C278" i="5" s="1"/>
  <c r="C282" i="5" s="1"/>
  <c r="C286" i="5" s="1"/>
  <c r="C290" i="5" s="1"/>
  <c r="C294" i="5" s="1"/>
  <c r="C298" i="5" s="1"/>
  <c r="C302" i="5" s="1"/>
  <c r="C306" i="5" s="1"/>
  <c r="C310" i="5" s="1"/>
  <c r="C314" i="5" s="1"/>
  <c r="C318" i="5" s="1"/>
  <c r="C322" i="5" s="1"/>
  <c r="C326" i="5" s="1"/>
  <c r="C330" i="5" s="1"/>
  <c r="C334" i="5" s="1"/>
  <c r="C338" i="5" s="1"/>
  <c r="C342" i="5" s="1"/>
  <c r="C346" i="5" s="1"/>
  <c r="C350" i="5" s="1"/>
  <c r="C354" i="5" s="1"/>
  <c r="C358" i="5" s="1"/>
  <c r="B14" i="5"/>
  <c r="B18" i="5" s="1"/>
  <c r="B22" i="5" s="1"/>
  <c r="B26" i="5" s="1"/>
  <c r="B30" i="5" s="1"/>
  <c r="B34" i="5" s="1"/>
  <c r="B38" i="5" s="1"/>
  <c r="B42" i="5" s="1"/>
  <c r="B46" i="5" s="1"/>
  <c r="B50" i="5" s="1"/>
  <c r="B54" i="5" s="1"/>
  <c r="B58" i="5" s="1"/>
  <c r="B62" i="5" s="1"/>
  <c r="B66" i="5" s="1"/>
  <c r="B70" i="5" s="1"/>
  <c r="B74" i="5" s="1"/>
  <c r="B78" i="5" s="1"/>
  <c r="B82" i="5" s="1"/>
  <c r="B86" i="5" s="1"/>
  <c r="B90" i="5" s="1"/>
  <c r="B94" i="5" s="1"/>
  <c r="B98" i="5" s="1"/>
  <c r="B102" i="5" s="1"/>
  <c r="B106" i="5" s="1"/>
  <c r="B110" i="5" s="1"/>
  <c r="B114" i="5" s="1"/>
  <c r="B118" i="5" s="1"/>
  <c r="B122" i="5" s="1"/>
  <c r="B126" i="5" s="1"/>
  <c r="B130" i="5" s="1"/>
  <c r="B134" i="5" s="1"/>
  <c r="B138" i="5" s="1"/>
  <c r="B142" i="5" s="1"/>
  <c r="B146" i="5" s="1"/>
  <c r="B150" i="5" s="1"/>
  <c r="B154" i="5" s="1"/>
  <c r="B158" i="5" s="1"/>
  <c r="B162" i="5" s="1"/>
  <c r="B166" i="5" s="1"/>
  <c r="B170" i="5" s="1"/>
  <c r="B174" i="5" s="1"/>
  <c r="B178" i="5" s="1"/>
  <c r="B182" i="5" s="1"/>
  <c r="B186" i="5" s="1"/>
  <c r="B190" i="5" s="1"/>
  <c r="B194" i="5" s="1"/>
  <c r="B198" i="5" s="1"/>
  <c r="B202" i="5" s="1"/>
  <c r="B206" i="5" s="1"/>
  <c r="B210" i="5" s="1"/>
  <c r="B214" i="5" s="1"/>
  <c r="B218" i="5" s="1"/>
  <c r="B222" i="5" s="1"/>
  <c r="B226" i="5" s="1"/>
  <c r="B230" i="5" s="1"/>
  <c r="B234" i="5" s="1"/>
  <c r="B238" i="5" s="1"/>
  <c r="B242" i="5" s="1"/>
  <c r="B246" i="5" s="1"/>
  <c r="B250" i="5" s="1"/>
  <c r="B254" i="5" s="1"/>
  <c r="B258" i="5" s="1"/>
  <c r="B262" i="5" s="1"/>
  <c r="B266" i="5" s="1"/>
  <c r="B270" i="5" s="1"/>
  <c r="B274" i="5" s="1"/>
  <c r="B278" i="5" s="1"/>
  <c r="B282" i="5" s="1"/>
  <c r="B286" i="5" s="1"/>
  <c r="B290" i="5" s="1"/>
  <c r="B294" i="5" s="1"/>
  <c r="B298" i="5" s="1"/>
  <c r="B302" i="5" s="1"/>
  <c r="B306" i="5" s="1"/>
  <c r="B310" i="5" s="1"/>
  <c r="B314" i="5" s="1"/>
  <c r="B318" i="5" s="1"/>
  <c r="B322" i="5" s="1"/>
  <c r="B326" i="5" s="1"/>
  <c r="B330" i="5" s="1"/>
  <c r="B334" i="5" s="1"/>
  <c r="B338" i="5" s="1"/>
  <c r="B342" i="5" s="1"/>
  <c r="B346" i="5" s="1"/>
  <c r="B350" i="5" s="1"/>
  <c r="B354" i="5" s="1"/>
  <c r="B358" i="5" s="1"/>
  <c r="C13" i="5"/>
  <c r="C17" i="5" s="1"/>
  <c r="C21" i="5" s="1"/>
  <c r="C25" i="5" s="1"/>
  <c r="C29" i="5" s="1"/>
  <c r="C33" i="5" s="1"/>
  <c r="C37" i="5" s="1"/>
  <c r="C41" i="5" s="1"/>
  <c r="C45" i="5" s="1"/>
  <c r="C49" i="5" s="1"/>
  <c r="C53" i="5" s="1"/>
  <c r="C57" i="5" s="1"/>
  <c r="C61" i="5" s="1"/>
  <c r="C65" i="5" s="1"/>
  <c r="C69" i="5" s="1"/>
  <c r="C73" i="5" s="1"/>
  <c r="C77" i="5" s="1"/>
  <c r="C81" i="5" s="1"/>
  <c r="C85" i="5" s="1"/>
  <c r="C89" i="5" s="1"/>
  <c r="C93" i="5" s="1"/>
  <c r="C97" i="5" s="1"/>
  <c r="C101" i="5" s="1"/>
  <c r="C105" i="5" s="1"/>
  <c r="C109" i="5" s="1"/>
  <c r="C113" i="5" s="1"/>
  <c r="C117" i="5" s="1"/>
  <c r="C121" i="5" s="1"/>
  <c r="C125" i="5" s="1"/>
  <c r="C129" i="5" s="1"/>
  <c r="C133" i="5" s="1"/>
  <c r="C137" i="5" s="1"/>
  <c r="C141" i="5" s="1"/>
  <c r="C145" i="5" s="1"/>
  <c r="C149" i="5" s="1"/>
  <c r="C153" i="5" s="1"/>
  <c r="C157" i="5" s="1"/>
  <c r="C161" i="5" s="1"/>
  <c r="C165" i="5" s="1"/>
  <c r="C169" i="5" s="1"/>
  <c r="C173" i="5" s="1"/>
  <c r="C177" i="5" s="1"/>
  <c r="C181" i="5" s="1"/>
  <c r="C185" i="5" s="1"/>
  <c r="C189" i="5" s="1"/>
  <c r="C193" i="5" s="1"/>
  <c r="C197" i="5" s="1"/>
  <c r="C201" i="5" s="1"/>
  <c r="C205" i="5" s="1"/>
  <c r="C209" i="5" s="1"/>
  <c r="C213" i="5" s="1"/>
  <c r="C217" i="5" s="1"/>
  <c r="C221" i="5" s="1"/>
  <c r="C225" i="5" s="1"/>
  <c r="C229" i="5" s="1"/>
  <c r="C233" i="5" s="1"/>
  <c r="C237" i="5" s="1"/>
  <c r="C241" i="5" s="1"/>
  <c r="C245" i="5" s="1"/>
  <c r="C249" i="5" s="1"/>
  <c r="C253" i="5" s="1"/>
  <c r="C257" i="5" s="1"/>
  <c r="C261" i="5" s="1"/>
  <c r="C265" i="5" s="1"/>
  <c r="C269" i="5" s="1"/>
  <c r="C273" i="5" s="1"/>
  <c r="C277" i="5" s="1"/>
  <c r="C281" i="5" s="1"/>
  <c r="C285" i="5" s="1"/>
  <c r="C289" i="5" s="1"/>
  <c r="C293" i="5" s="1"/>
  <c r="C297" i="5" s="1"/>
  <c r="C301" i="5" s="1"/>
  <c r="C305" i="5" s="1"/>
  <c r="C309" i="5" s="1"/>
  <c r="C313" i="5" s="1"/>
  <c r="C317" i="5" s="1"/>
  <c r="C321" i="5" s="1"/>
  <c r="C325" i="5" s="1"/>
  <c r="C329" i="5" s="1"/>
  <c r="C333" i="5" s="1"/>
  <c r="C337" i="5" s="1"/>
  <c r="C341" i="5" s="1"/>
  <c r="C345" i="5" s="1"/>
  <c r="C349" i="5" s="1"/>
  <c r="C353" i="5" s="1"/>
  <c r="C357" i="5" s="1"/>
  <c r="B13" i="5"/>
  <c r="B17" i="5" s="1"/>
  <c r="B21" i="5" s="1"/>
  <c r="B25" i="5" s="1"/>
  <c r="B29" i="5" s="1"/>
  <c r="B33" i="5" s="1"/>
  <c r="B37" i="5" s="1"/>
  <c r="B41" i="5" s="1"/>
  <c r="B45" i="5" s="1"/>
  <c r="B49" i="5" s="1"/>
  <c r="B53" i="5" s="1"/>
  <c r="B57" i="5" s="1"/>
  <c r="B61" i="5" s="1"/>
  <c r="B65" i="5" s="1"/>
  <c r="B69" i="5" s="1"/>
  <c r="B73" i="5" s="1"/>
  <c r="B77" i="5" s="1"/>
  <c r="B81" i="5" s="1"/>
  <c r="B85" i="5" s="1"/>
  <c r="B89" i="5" s="1"/>
  <c r="B93" i="5" s="1"/>
  <c r="B97" i="5" s="1"/>
  <c r="B101" i="5" s="1"/>
  <c r="B105" i="5" s="1"/>
  <c r="B109" i="5" s="1"/>
  <c r="B113" i="5" s="1"/>
  <c r="B117" i="5" s="1"/>
  <c r="B121" i="5" s="1"/>
  <c r="B125" i="5" s="1"/>
  <c r="B129" i="5" s="1"/>
  <c r="B133" i="5" s="1"/>
  <c r="B137" i="5" s="1"/>
  <c r="B141" i="5" s="1"/>
  <c r="B145" i="5" s="1"/>
  <c r="B149" i="5" s="1"/>
  <c r="B153" i="5" s="1"/>
  <c r="B157" i="5" s="1"/>
  <c r="B161" i="5" s="1"/>
  <c r="B165" i="5" s="1"/>
  <c r="B169" i="5" s="1"/>
  <c r="B173" i="5" s="1"/>
  <c r="B177" i="5" s="1"/>
  <c r="B181" i="5" s="1"/>
  <c r="B185" i="5" s="1"/>
  <c r="B189" i="5" s="1"/>
  <c r="B193" i="5" s="1"/>
  <c r="B197" i="5" s="1"/>
  <c r="B201" i="5" s="1"/>
  <c r="B205" i="5" s="1"/>
  <c r="B209" i="5" s="1"/>
  <c r="B213" i="5" s="1"/>
  <c r="B217" i="5" s="1"/>
  <c r="B221" i="5" s="1"/>
  <c r="B225" i="5" s="1"/>
  <c r="B229" i="5" s="1"/>
  <c r="B233" i="5" s="1"/>
  <c r="B237" i="5" s="1"/>
  <c r="B241" i="5" s="1"/>
  <c r="B245" i="5" s="1"/>
  <c r="B249" i="5" s="1"/>
  <c r="B253" i="5" s="1"/>
  <c r="B257" i="5" s="1"/>
  <c r="B261" i="5" s="1"/>
  <c r="B265" i="5" s="1"/>
  <c r="B269" i="5" s="1"/>
  <c r="B273" i="5" s="1"/>
  <c r="B277" i="5" s="1"/>
  <c r="B281" i="5" s="1"/>
  <c r="B285" i="5" s="1"/>
  <c r="B289" i="5" s="1"/>
  <c r="B293" i="5" s="1"/>
  <c r="B297" i="5" s="1"/>
  <c r="B301" i="5" s="1"/>
  <c r="B305" i="5" s="1"/>
  <c r="B309" i="5" s="1"/>
  <c r="B313" i="5" s="1"/>
  <c r="B317" i="5" s="1"/>
  <c r="B321" i="5" s="1"/>
  <c r="B325" i="5" s="1"/>
  <c r="B329" i="5" s="1"/>
  <c r="B333" i="5" s="1"/>
  <c r="B337" i="5" s="1"/>
  <c r="B341" i="5" s="1"/>
  <c r="B345" i="5" s="1"/>
  <c r="B349" i="5" s="1"/>
  <c r="B353" i="5" s="1"/>
  <c r="B357" i="5" s="1"/>
  <c r="C12" i="5"/>
  <c r="C16" i="5" s="1"/>
  <c r="C20" i="5" s="1"/>
  <c r="C24" i="5" s="1"/>
  <c r="C28" i="5" s="1"/>
  <c r="C32" i="5" s="1"/>
  <c r="C36" i="5" s="1"/>
  <c r="C40" i="5" s="1"/>
  <c r="C44" i="5" s="1"/>
  <c r="C48" i="5" s="1"/>
  <c r="C52" i="5" s="1"/>
  <c r="C56" i="5" s="1"/>
  <c r="C60" i="5" s="1"/>
  <c r="C64" i="5" s="1"/>
  <c r="C68" i="5" s="1"/>
  <c r="C72" i="5" s="1"/>
  <c r="C76" i="5" s="1"/>
  <c r="C80" i="5" s="1"/>
  <c r="C84" i="5" s="1"/>
  <c r="C88" i="5" s="1"/>
  <c r="C92" i="5" s="1"/>
  <c r="C96" i="5" s="1"/>
  <c r="C100" i="5" s="1"/>
  <c r="C104" i="5" s="1"/>
  <c r="C108" i="5" s="1"/>
  <c r="C112" i="5" s="1"/>
  <c r="C116" i="5" s="1"/>
  <c r="C120" i="5" s="1"/>
  <c r="C124" i="5" s="1"/>
  <c r="C128" i="5" s="1"/>
  <c r="C132" i="5" s="1"/>
  <c r="C136" i="5" s="1"/>
  <c r="C140" i="5" s="1"/>
  <c r="C144" i="5" s="1"/>
  <c r="C148" i="5" s="1"/>
  <c r="C152" i="5" s="1"/>
  <c r="C156" i="5" s="1"/>
  <c r="C160" i="5" s="1"/>
  <c r="C164" i="5" s="1"/>
  <c r="C168" i="5" s="1"/>
  <c r="C172" i="5" s="1"/>
  <c r="C176" i="5" s="1"/>
  <c r="C180" i="5" s="1"/>
  <c r="C184" i="5" s="1"/>
  <c r="C188" i="5" s="1"/>
  <c r="C192" i="5" s="1"/>
  <c r="C196" i="5" s="1"/>
  <c r="C200" i="5" s="1"/>
  <c r="C204" i="5" s="1"/>
  <c r="C208" i="5" s="1"/>
  <c r="C212" i="5" s="1"/>
  <c r="C216" i="5" s="1"/>
  <c r="C220" i="5" s="1"/>
  <c r="C224" i="5" s="1"/>
  <c r="C228" i="5" s="1"/>
  <c r="C232" i="5" s="1"/>
  <c r="C236" i="5" s="1"/>
  <c r="C240" i="5" s="1"/>
  <c r="C244" i="5" s="1"/>
  <c r="C248" i="5" s="1"/>
  <c r="C252" i="5" s="1"/>
  <c r="C256" i="5" s="1"/>
  <c r="C260" i="5" s="1"/>
  <c r="C264" i="5" s="1"/>
  <c r="C268" i="5" s="1"/>
  <c r="C272" i="5" s="1"/>
  <c r="C276" i="5" s="1"/>
  <c r="C280" i="5" s="1"/>
  <c r="C284" i="5" s="1"/>
  <c r="C288" i="5" s="1"/>
  <c r="C292" i="5" s="1"/>
  <c r="C296" i="5" s="1"/>
  <c r="C300" i="5" s="1"/>
  <c r="C304" i="5" s="1"/>
  <c r="C308" i="5" s="1"/>
  <c r="C312" i="5" s="1"/>
  <c r="C316" i="5" s="1"/>
  <c r="C320" i="5" s="1"/>
  <c r="C324" i="5" s="1"/>
  <c r="C328" i="5" s="1"/>
  <c r="C332" i="5" s="1"/>
  <c r="C336" i="5" s="1"/>
  <c r="C340" i="5" s="1"/>
  <c r="C344" i="5" s="1"/>
  <c r="C348" i="5" s="1"/>
  <c r="C352" i="5" s="1"/>
  <c r="C356" i="5" s="1"/>
  <c r="B12" i="5"/>
  <c r="B16" i="5" s="1"/>
  <c r="B20" i="5" s="1"/>
  <c r="B24" i="5" s="1"/>
  <c r="B28" i="5" s="1"/>
  <c r="B32" i="5" s="1"/>
  <c r="B36" i="5" s="1"/>
  <c r="B40" i="5" s="1"/>
  <c r="B44" i="5" s="1"/>
  <c r="B48" i="5" s="1"/>
  <c r="B52" i="5" s="1"/>
  <c r="B56" i="5" s="1"/>
  <c r="B60" i="5" s="1"/>
  <c r="B64" i="5" s="1"/>
  <c r="B68" i="5" s="1"/>
  <c r="B72" i="5" s="1"/>
  <c r="B76" i="5" s="1"/>
  <c r="B80" i="5" s="1"/>
  <c r="B84" i="5" s="1"/>
  <c r="B88" i="5" s="1"/>
  <c r="B92" i="5" s="1"/>
  <c r="B96" i="5" s="1"/>
  <c r="B100" i="5" s="1"/>
  <c r="B104" i="5" s="1"/>
  <c r="B108" i="5" s="1"/>
  <c r="B112" i="5" s="1"/>
  <c r="B116" i="5" s="1"/>
  <c r="B120" i="5" s="1"/>
  <c r="B124" i="5" s="1"/>
  <c r="B128" i="5" s="1"/>
  <c r="B132" i="5" s="1"/>
  <c r="B136" i="5" s="1"/>
  <c r="B140" i="5" s="1"/>
  <c r="B144" i="5" s="1"/>
  <c r="B148" i="5" s="1"/>
  <c r="B152" i="5" s="1"/>
  <c r="B156" i="5" s="1"/>
  <c r="B160" i="5" s="1"/>
  <c r="B164" i="5" s="1"/>
  <c r="B168" i="5" s="1"/>
  <c r="B172" i="5" s="1"/>
  <c r="B176" i="5" s="1"/>
  <c r="B180" i="5" s="1"/>
  <c r="B184" i="5" s="1"/>
  <c r="B188" i="5" s="1"/>
  <c r="B192" i="5" s="1"/>
  <c r="B196" i="5" s="1"/>
  <c r="B200" i="5" s="1"/>
  <c r="B204" i="5" s="1"/>
  <c r="B208" i="5" s="1"/>
  <c r="B212" i="5" s="1"/>
  <c r="B216" i="5" s="1"/>
  <c r="B220" i="5" s="1"/>
  <c r="B224" i="5" s="1"/>
  <c r="B228" i="5" s="1"/>
  <c r="B232" i="5" s="1"/>
  <c r="B236" i="5" s="1"/>
  <c r="B240" i="5" s="1"/>
  <c r="B244" i="5" s="1"/>
  <c r="B248" i="5" s="1"/>
  <c r="B252" i="5" s="1"/>
  <c r="B256" i="5" s="1"/>
  <c r="B260" i="5" s="1"/>
  <c r="B264" i="5" s="1"/>
  <c r="B268" i="5" s="1"/>
  <c r="B272" i="5" s="1"/>
  <c r="B276" i="5" s="1"/>
  <c r="B280" i="5" s="1"/>
  <c r="B284" i="5" s="1"/>
  <c r="B288" i="5" s="1"/>
  <c r="B292" i="5" s="1"/>
  <c r="B296" i="5" s="1"/>
  <c r="B300" i="5" s="1"/>
  <c r="B304" i="5" s="1"/>
  <c r="B308" i="5" s="1"/>
  <c r="B312" i="5" s="1"/>
  <c r="B316" i="5" s="1"/>
  <c r="B320" i="5" s="1"/>
  <c r="B324" i="5" s="1"/>
  <c r="B328" i="5" s="1"/>
  <c r="B332" i="5" s="1"/>
  <c r="B336" i="5" s="1"/>
  <c r="B340" i="5" s="1"/>
  <c r="B344" i="5" s="1"/>
  <c r="B348" i="5" s="1"/>
  <c r="B352" i="5" s="1"/>
  <c r="B356" i="5" s="1"/>
  <c r="B11" i="5"/>
  <c r="B15" i="5" s="1"/>
  <c r="B19" i="5" s="1"/>
  <c r="B23" i="5" s="1"/>
  <c r="B27" i="5" s="1"/>
  <c r="B31" i="5" s="1"/>
  <c r="B35" i="5" s="1"/>
  <c r="B39" i="5" s="1"/>
  <c r="B43" i="5" s="1"/>
  <c r="B47" i="5" s="1"/>
  <c r="B51" i="5" s="1"/>
  <c r="B55" i="5" s="1"/>
  <c r="B59" i="5" s="1"/>
  <c r="B63" i="5" s="1"/>
  <c r="B67" i="5" s="1"/>
  <c r="B71" i="5" s="1"/>
  <c r="B75" i="5" s="1"/>
  <c r="B79" i="5" s="1"/>
  <c r="B83" i="5" s="1"/>
  <c r="B87" i="5" s="1"/>
  <c r="B91" i="5" s="1"/>
  <c r="B95" i="5" s="1"/>
  <c r="B99" i="5" s="1"/>
  <c r="B103" i="5" s="1"/>
  <c r="B107" i="5" s="1"/>
  <c r="B111" i="5" s="1"/>
  <c r="B115" i="5" s="1"/>
  <c r="B119" i="5" s="1"/>
  <c r="B123" i="5" s="1"/>
  <c r="B127" i="5" s="1"/>
  <c r="B131" i="5" s="1"/>
  <c r="B135" i="5" s="1"/>
  <c r="B139" i="5" s="1"/>
  <c r="B143" i="5" s="1"/>
  <c r="B147" i="5" s="1"/>
  <c r="B151" i="5" s="1"/>
  <c r="B155" i="5" s="1"/>
  <c r="B159" i="5" s="1"/>
  <c r="B163" i="5" s="1"/>
  <c r="B167" i="5" s="1"/>
  <c r="B171" i="5" s="1"/>
  <c r="B175" i="5" s="1"/>
  <c r="B179" i="5" s="1"/>
  <c r="B183" i="5" s="1"/>
  <c r="B187" i="5" s="1"/>
  <c r="B191" i="5" s="1"/>
  <c r="B195" i="5" s="1"/>
  <c r="B199" i="5" s="1"/>
  <c r="B203" i="5" s="1"/>
  <c r="B207" i="5" s="1"/>
  <c r="B211" i="5" s="1"/>
  <c r="B215" i="5" s="1"/>
  <c r="B219" i="5" s="1"/>
  <c r="B223" i="5" s="1"/>
  <c r="B227" i="5" s="1"/>
  <c r="B231" i="5" s="1"/>
  <c r="B235" i="5" s="1"/>
  <c r="B239" i="5" s="1"/>
  <c r="B243" i="5" s="1"/>
  <c r="B247" i="5" s="1"/>
  <c r="B251" i="5" s="1"/>
  <c r="B255" i="5" s="1"/>
  <c r="B259" i="5" s="1"/>
  <c r="B263" i="5" s="1"/>
  <c r="B267" i="5" s="1"/>
  <c r="B271" i="5" s="1"/>
  <c r="B275" i="5" s="1"/>
  <c r="B279" i="5" s="1"/>
  <c r="B283" i="5" s="1"/>
  <c r="B287" i="5" s="1"/>
  <c r="B291" i="5" s="1"/>
  <c r="B295" i="5" s="1"/>
  <c r="B299" i="5" s="1"/>
  <c r="B303" i="5" s="1"/>
  <c r="B307" i="5" s="1"/>
  <c r="B311" i="5" s="1"/>
  <c r="B315" i="5" s="1"/>
  <c r="B319" i="5" s="1"/>
  <c r="B323" i="5" s="1"/>
  <c r="B327" i="5" s="1"/>
  <c r="B331" i="5" s="1"/>
  <c r="B335" i="5" s="1"/>
  <c r="B339" i="5" s="1"/>
  <c r="B343" i="5" s="1"/>
  <c r="B347" i="5" s="1"/>
  <c r="B351" i="5" s="1"/>
  <c r="B355" i="5" s="1"/>
  <c r="G8" i="5"/>
  <c r="G9" i="5" s="1"/>
  <c r="G10" i="5" s="1"/>
  <c r="G11" i="5" s="1"/>
  <c r="G12" i="5" s="1"/>
  <c r="H12" i="5" s="1" a="1"/>
  <c r="H12" i="5" s="1"/>
  <c r="E19" i="5" l="1"/>
  <c r="E23" i="5" s="1"/>
  <c r="E27" i="5" s="1"/>
  <c r="E31" i="5" s="1"/>
  <c r="E35" i="5" s="1"/>
  <c r="E39" i="5" s="1"/>
  <c r="E43" i="5" s="1"/>
  <c r="E47" i="5" s="1"/>
  <c r="E51" i="5" s="1"/>
  <c r="E55" i="5" s="1"/>
  <c r="E59" i="5" s="1"/>
  <c r="E63" i="5" s="1"/>
  <c r="E67" i="5" s="1"/>
  <c r="E71" i="5" s="1"/>
  <c r="E75" i="5" s="1"/>
  <c r="E79" i="5" s="1"/>
  <c r="E83" i="5" s="1"/>
  <c r="E87" i="5" s="1"/>
  <c r="E91" i="5" s="1"/>
  <c r="E95" i="5" s="1"/>
  <c r="E99" i="5" s="1"/>
  <c r="E103" i="5" s="1"/>
  <c r="E107" i="5" s="1"/>
  <c r="E111" i="5" s="1"/>
  <c r="E115" i="5" s="1"/>
  <c r="E119" i="5" s="1"/>
  <c r="E123" i="5" s="1"/>
  <c r="E127" i="5" s="1"/>
  <c r="E131" i="5" s="1"/>
  <c r="E135" i="5" s="1"/>
  <c r="E139" i="5" s="1"/>
  <c r="E143" i="5" s="1"/>
  <c r="E147" i="5" s="1"/>
  <c r="E151" i="5" s="1"/>
  <c r="E155" i="5" s="1"/>
  <c r="E159" i="5" s="1"/>
  <c r="E163" i="5" s="1"/>
  <c r="E167" i="5" s="1"/>
  <c r="E171" i="5" s="1"/>
  <c r="E175" i="5" s="1"/>
  <c r="E179" i="5" s="1"/>
  <c r="E183" i="5" s="1"/>
  <c r="E187" i="5" s="1"/>
  <c r="E191" i="5" s="1"/>
  <c r="E195" i="5" s="1"/>
  <c r="E199" i="5" s="1"/>
  <c r="E203" i="5" s="1"/>
  <c r="E207" i="5" s="1"/>
  <c r="E211" i="5" s="1"/>
  <c r="E215" i="5" s="1"/>
  <c r="E219" i="5" s="1"/>
  <c r="E223" i="5" s="1"/>
  <c r="E227" i="5" s="1"/>
  <c r="E231" i="5" s="1"/>
  <c r="E235" i="5" s="1"/>
  <c r="E239" i="5" s="1"/>
  <c r="E243" i="5" s="1"/>
  <c r="E247" i="5" s="1"/>
  <c r="E251" i="5" s="1"/>
  <c r="E255" i="5" s="1"/>
  <c r="E259" i="5" s="1"/>
  <c r="E263" i="5" s="1"/>
  <c r="E267" i="5" s="1"/>
  <c r="E271" i="5" s="1"/>
  <c r="E275" i="5" s="1"/>
  <c r="E279" i="5" s="1"/>
  <c r="E283" i="5" s="1"/>
  <c r="E287" i="5" s="1"/>
  <c r="E291" i="5" s="1"/>
  <c r="E295" i="5" s="1"/>
  <c r="E299" i="5" s="1"/>
  <c r="E303" i="5" s="1"/>
  <c r="E307" i="5" s="1"/>
  <c r="E311" i="5" s="1"/>
  <c r="E315" i="5" s="1"/>
  <c r="E319" i="5" s="1"/>
  <c r="E323" i="5" s="1"/>
  <c r="E327" i="5" s="1"/>
  <c r="E331" i="5" s="1"/>
  <c r="E335" i="5" s="1"/>
  <c r="E339" i="5" s="1"/>
  <c r="E343" i="5" s="1"/>
  <c r="E347" i="5" s="1"/>
  <c r="E351" i="5" s="1"/>
  <c r="E355" i="5" s="1"/>
  <c r="E359" i="5" s="1"/>
  <c r="AK95" i="9"/>
  <c r="AG1" i="5"/>
  <c r="AA2" i="9" s="1"/>
  <c r="AE1" i="5"/>
  <c r="Y2" i="9" s="1"/>
  <c r="AD1" i="5"/>
  <c r="X2" i="9" s="1"/>
  <c r="AF1" i="5"/>
  <c r="Z2" i="9" s="1"/>
  <c r="AC1" i="5"/>
  <c r="AH1" i="5"/>
  <c r="AB2" i="9" s="1"/>
  <c r="AI1" i="5"/>
  <c r="AC2" i="9" s="1"/>
  <c r="AY1" i="5"/>
  <c r="AW1" i="5"/>
  <c r="AU1" i="5"/>
  <c r="AX1" i="5"/>
  <c r="AV1" i="5"/>
  <c r="AZ1" i="5"/>
  <c r="BA1" i="5"/>
  <c r="L1" i="5"/>
  <c r="F2" i="9" s="1"/>
  <c r="AT1" i="5"/>
  <c r="AS1" i="5"/>
  <c r="AR1" i="5"/>
  <c r="AQ1" i="5"/>
  <c r="J1" i="5"/>
  <c r="J7" i="5" s="1" a="1"/>
  <c r="J7" i="5" s="1"/>
  <c r="I1" i="5"/>
  <c r="C2" i="9" s="1"/>
  <c r="K1" i="5"/>
  <c r="E2" i="9" s="1"/>
  <c r="M1" i="5"/>
  <c r="G2" i="9" s="1"/>
  <c r="AP1" i="5"/>
  <c r="AJ2" i="9" s="1"/>
  <c r="O1" i="5"/>
  <c r="I2" i="9" s="1"/>
  <c r="AO1" i="5"/>
  <c r="AI2" i="9" s="1"/>
  <c r="AB1" i="5"/>
  <c r="V2" i="9" s="1"/>
  <c r="AN1" i="5"/>
  <c r="AH2" i="9" s="1"/>
  <c r="AA1" i="5"/>
  <c r="U2" i="9" s="1"/>
  <c r="AM1" i="5"/>
  <c r="AG2" i="9" s="1"/>
  <c r="Z1" i="5"/>
  <c r="T2" i="9" s="1"/>
  <c r="B2" i="9"/>
  <c r="AL1" i="5"/>
  <c r="AF2" i="9" s="1"/>
  <c r="W1" i="5"/>
  <c r="Q2" i="9" s="1"/>
  <c r="P1" i="5"/>
  <c r="J2" i="9" s="1"/>
  <c r="V1" i="5"/>
  <c r="P2" i="9" s="1"/>
  <c r="AK1" i="5"/>
  <c r="AE2" i="9" s="1"/>
  <c r="U1" i="5"/>
  <c r="O2" i="9" s="1"/>
  <c r="AJ1" i="5"/>
  <c r="T1" i="5"/>
  <c r="N2" i="9" s="1"/>
  <c r="S1" i="5"/>
  <c r="M2" i="9" s="1"/>
  <c r="Y1" i="5"/>
  <c r="S2" i="9" s="1"/>
  <c r="R1" i="5"/>
  <c r="L2" i="9" s="1"/>
  <c r="X1" i="5"/>
  <c r="R2" i="9" s="1"/>
  <c r="Q1" i="5"/>
  <c r="K2" i="9" s="1"/>
  <c r="L8" i="5" a="1"/>
  <c r="L8" i="5" s="1"/>
  <c r="L9" i="5" a="1"/>
  <c r="L9" i="5" s="1"/>
  <c r="H10" i="5" a="1"/>
  <c r="H10" i="5" s="1"/>
  <c r="H8" i="5" a="1"/>
  <c r="H8" i="5" s="1"/>
  <c r="H9" i="5" a="1"/>
  <c r="H9" i="5" s="1"/>
  <c r="H11" i="5" a="1"/>
  <c r="H11" i="5" s="1"/>
  <c r="G13" i="5"/>
  <c r="N1" i="5"/>
  <c r="H2" i="9" s="1"/>
  <c r="L10" i="5" l="1" a="1"/>
  <c r="L10" i="5" s="1"/>
  <c r="AK2" i="9"/>
  <c r="W2" i="9"/>
  <c r="AD2" i="9"/>
  <c r="AL2" i="9"/>
  <c r="M7" i="5" a="1"/>
  <c r="M7" i="5" s="1"/>
  <c r="AI7" i="5" a="1"/>
  <c r="AI7" i="5" s="1"/>
  <c r="AI13" i="5" a="1"/>
  <c r="AI13" i="5" s="1"/>
  <c r="AI10" i="5" a="1"/>
  <c r="AI10" i="5" s="1"/>
  <c r="AC8" i="9" s="1"/>
  <c r="AI9" i="5" a="1"/>
  <c r="AI9" i="5" s="1"/>
  <c r="AI8" i="5" a="1"/>
  <c r="AI8" i="5" s="1"/>
  <c r="AI12" i="5" a="1"/>
  <c r="AI12" i="5" s="1"/>
  <c r="AI11" i="5" a="1"/>
  <c r="AI11" i="5" s="1"/>
  <c r="AC9" i="5" a="1"/>
  <c r="AC9" i="5" s="1"/>
  <c r="AC7" i="5" a="1"/>
  <c r="AC7" i="5" s="1"/>
  <c r="AC11" i="5" a="1"/>
  <c r="AC11" i="5" s="1"/>
  <c r="AK8" i="9" s="1"/>
  <c r="AC8" i="5" a="1"/>
  <c r="AC8" i="5" s="1"/>
  <c r="AC12" i="5" a="1"/>
  <c r="AC12" i="5" s="1"/>
  <c r="AC13" i="5" a="1"/>
  <c r="AC13" i="5" s="1"/>
  <c r="AC10" i="5" a="1"/>
  <c r="AC10" i="5" s="1"/>
  <c r="W8" i="9" s="1"/>
  <c r="AF12" i="5" a="1"/>
  <c r="AF12" i="5" s="1"/>
  <c r="AF9" i="5" a="1"/>
  <c r="AF9" i="5" s="1"/>
  <c r="AF13" i="5" a="1"/>
  <c r="AF13" i="5" s="1"/>
  <c r="AF10" i="5" a="1"/>
  <c r="AF10" i="5" s="1"/>
  <c r="Z8" i="9" s="1"/>
  <c r="AF11" i="5" a="1"/>
  <c r="AF11" i="5" s="1"/>
  <c r="AF8" i="5" a="1"/>
  <c r="AF8" i="5" s="1"/>
  <c r="AF7" i="5" a="1"/>
  <c r="AF7" i="5" s="1"/>
  <c r="AH9" i="5" a="1"/>
  <c r="AH9" i="5" s="1"/>
  <c r="AH13" i="5" a="1"/>
  <c r="AH13" i="5" s="1"/>
  <c r="AH10" i="5" a="1"/>
  <c r="AH10" i="5" s="1"/>
  <c r="AB8" i="9" s="1"/>
  <c r="AH7" i="5" a="1"/>
  <c r="AH7" i="5" s="1"/>
  <c r="AH8" i="5" a="1"/>
  <c r="AH8" i="5" s="1"/>
  <c r="AH12" i="5" a="1"/>
  <c r="AH12" i="5" s="1"/>
  <c r="AH11" i="5" a="1"/>
  <c r="AH11" i="5" s="1"/>
  <c r="L7" i="5" a="1"/>
  <c r="L7" i="5" s="1"/>
  <c r="AD10" i="5" a="1"/>
  <c r="AD10" i="5" s="1"/>
  <c r="X8" i="9" s="1"/>
  <c r="AD8" i="5" a="1"/>
  <c r="AD8" i="5" s="1"/>
  <c r="AD12" i="5" a="1"/>
  <c r="AD12" i="5" s="1"/>
  <c r="AD13" i="5" a="1"/>
  <c r="AD13" i="5" s="1"/>
  <c r="AD9" i="5" a="1"/>
  <c r="AD9" i="5" s="1"/>
  <c r="AD7" i="5" a="1"/>
  <c r="AD7" i="5" s="1"/>
  <c r="AD11" i="5" a="1"/>
  <c r="AD11" i="5" s="1"/>
  <c r="AE11" i="5" a="1"/>
  <c r="AE11" i="5" s="1"/>
  <c r="AE8" i="5" a="1"/>
  <c r="AE8" i="5" s="1"/>
  <c r="AE12" i="5" a="1"/>
  <c r="AE12" i="5" s="1"/>
  <c r="AE9" i="5" a="1"/>
  <c r="AE9" i="5" s="1"/>
  <c r="AE10" i="5" a="1"/>
  <c r="AE10" i="5" s="1"/>
  <c r="Y8" i="9" s="1"/>
  <c r="AE13" i="5" a="1"/>
  <c r="AE13" i="5" s="1"/>
  <c r="AE7" i="5" a="1"/>
  <c r="AE7" i="5" s="1"/>
  <c r="L12" i="5" a="1"/>
  <c r="L12" i="5" s="1"/>
  <c r="L11" i="5" a="1"/>
  <c r="L11" i="5" s="1"/>
  <c r="AG13" i="5" a="1"/>
  <c r="AG13" i="5" s="1"/>
  <c r="AG12" i="5" a="1"/>
  <c r="AG12" i="5" s="1"/>
  <c r="AG9" i="5" a="1"/>
  <c r="AG9" i="5" s="1"/>
  <c r="AG7" i="5" a="1"/>
  <c r="AG7" i="5" s="1"/>
  <c r="AG10" i="5" a="1"/>
  <c r="AG10" i="5" s="1"/>
  <c r="AA8" i="9" s="1"/>
  <c r="AG11" i="5" a="1"/>
  <c r="AG11" i="5" s="1"/>
  <c r="AG8" i="5" a="1"/>
  <c r="AG8" i="5" s="1"/>
  <c r="BA11" i="5" a="1"/>
  <c r="BA11" i="5" s="1"/>
  <c r="BA12" i="5" a="1"/>
  <c r="BA12" i="5" s="1"/>
  <c r="BA7" i="5" a="1"/>
  <c r="BA7" i="5" s="1"/>
  <c r="BA13" i="5" a="1"/>
  <c r="BA13" i="5" s="1"/>
  <c r="BA8" i="5" a="1"/>
  <c r="BA8" i="5" s="1"/>
  <c r="BA10" i="5" a="1"/>
  <c r="BA10" i="5" s="1"/>
  <c r="BA9" i="5" a="1"/>
  <c r="BA9" i="5" s="1"/>
  <c r="K10" i="5" a="1"/>
  <c r="K10" i="5" s="1"/>
  <c r="AZ12" i="5" a="1"/>
  <c r="AZ12" i="5" s="1"/>
  <c r="AZ7" i="5" a="1"/>
  <c r="AZ7" i="5" s="1"/>
  <c r="AZ11" i="5" a="1"/>
  <c r="AZ11" i="5" s="1"/>
  <c r="AZ13" i="5" a="1"/>
  <c r="AZ13" i="5" s="1"/>
  <c r="AZ9" i="5" a="1"/>
  <c r="AZ9" i="5" s="1"/>
  <c r="AZ8" i="5" a="1"/>
  <c r="AZ8" i="5" s="1"/>
  <c r="AZ10" i="5" a="1"/>
  <c r="AZ10" i="5" s="1"/>
  <c r="AV8" i="5" a="1"/>
  <c r="AV8" i="5" s="1"/>
  <c r="AV9" i="5" a="1"/>
  <c r="AV9" i="5" s="1"/>
  <c r="AV10" i="5" a="1"/>
  <c r="AV10" i="5" s="1"/>
  <c r="AV7" i="5" a="1"/>
  <c r="AV7" i="5" s="1"/>
  <c r="AV12" i="5" a="1"/>
  <c r="AV12" i="5" s="1"/>
  <c r="AV13" i="5" a="1"/>
  <c r="AV13" i="5" s="1"/>
  <c r="AV11" i="5" a="1"/>
  <c r="AV11" i="5" s="1"/>
  <c r="I12" i="5" a="1"/>
  <c r="I12" i="5" s="1"/>
  <c r="AX9" i="5" a="1"/>
  <c r="AX9" i="5" s="1"/>
  <c r="AX10" i="5" a="1"/>
  <c r="AX10" i="5" s="1"/>
  <c r="AX11" i="5" a="1"/>
  <c r="AX11" i="5" s="1"/>
  <c r="AX8" i="5" a="1"/>
  <c r="AX8" i="5" s="1"/>
  <c r="AX13" i="5" a="1"/>
  <c r="AX13" i="5" s="1"/>
  <c r="AX12" i="5" a="1"/>
  <c r="AX12" i="5" s="1"/>
  <c r="AX7" i="5" a="1"/>
  <c r="AX7" i="5" s="1"/>
  <c r="I7" i="5" a="1"/>
  <c r="I7" i="5" s="1"/>
  <c r="I11" i="5" a="1"/>
  <c r="I11" i="5" s="1"/>
  <c r="AU7" i="5" a="1"/>
  <c r="AU7" i="5" s="1"/>
  <c r="AU13" i="5" a="1"/>
  <c r="AU13" i="5" s="1"/>
  <c r="AU8" i="5" a="1"/>
  <c r="AU8" i="5" s="1"/>
  <c r="AU9" i="5" a="1"/>
  <c r="AU9" i="5" s="1"/>
  <c r="AU12" i="5" a="1"/>
  <c r="AU12" i="5" s="1"/>
  <c r="AU10" i="5" a="1"/>
  <c r="AU10" i="5" s="1"/>
  <c r="AU11" i="5" a="1"/>
  <c r="AU11" i="5" s="1"/>
  <c r="M11" i="5" a="1"/>
  <c r="M11" i="5" s="1"/>
  <c r="K12" i="5" a="1"/>
  <c r="K12" i="5" s="1"/>
  <c r="J10" i="5" a="1"/>
  <c r="J10" i="5" s="1"/>
  <c r="M8" i="5" a="1"/>
  <c r="M8" i="5" s="1"/>
  <c r="AW9" i="5" a="1"/>
  <c r="AW9" i="5" s="1"/>
  <c r="AW10" i="5" a="1"/>
  <c r="AW10" i="5" s="1"/>
  <c r="AW11" i="5" a="1"/>
  <c r="AW11" i="5" s="1"/>
  <c r="AW12" i="5" a="1"/>
  <c r="AW12" i="5" s="1"/>
  <c r="AW8" i="5" a="1"/>
  <c r="AW8" i="5" s="1"/>
  <c r="AW7" i="5" a="1"/>
  <c r="AW7" i="5" s="1"/>
  <c r="AW13" i="5" a="1"/>
  <c r="AW13" i="5" s="1"/>
  <c r="M12" i="5" a="1"/>
  <c r="M12" i="5" s="1"/>
  <c r="AY11" i="5" a="1"/>
  <c r="AY11" i="5" s="1"/>
  <c r="AY10" i="5" a="1"/>
  <c r="AY10" i="5" s="1"/>
  <c r="AY7" i="5" a="1"/>
  <c r="AY7" i="5" s="1"/>
  <c r="AY9" i="5" a="1"/>
  <c r="AY9" i="5" s="1"/>
  <c r="AY12" i="5" a="1"/>
  <c r="AY12" i="5" s="1"/>
  <c r="AY13" i="5" a="1"/>
  <c r="AY13" i="5" s="1"/>
  <c r="AY8" i="5" a="1"/>
  <c r="AY8" i="5" s="1"/>
  <c r="I10" i="5" a="1"/>
  <c r="I10" i="5" s="1"/>
  <c r="J9" i="5" a="1"/>
  <c r="J9" i="5" s="1"/>
  <c r="J8" i="5" a="1"/>
  <c r="J8" i="5" s="1"/>
  <c r="J12" i="5" a="1"/>
  <c r="J12" i="5" s="1"/>
  <c r="M10" i="5" a="1"/>
  <c r="M10" i="5" s="1"/>
  <c r="M9" i="5" a="1"/>
  <c r="M9" i="5" s="1"/>
  <c r="I9" i="5" a="1"/>
  <c r="I9" i="5" s="1"/>
  <c r="I8" i="5" a="1"/>
  <c r="I8" i="5" s="1"/>
  <c r="K9" i="5" a="1"/>
  <c r="K9" i="5" s="1"/>
  <c r="K8" i="5" a="1"/>
  <c r="K8" i="5" s="1"/>
  <c r="K11" i="5" a="1"/>
  <c r="K11" i="5" s="1"/>
  <c r="AQ12" i="5" a="1"/>
  <c r="AQ12" i="5" s="1"/>
  <c r="AQ9" i="5" a="1"/>
  <c r="AQ9" i="5" s="1"/>
  <c r="AQ11" i="5" a="1"/>
  <c r="AQ11" i="5" s="1"/>
  <c r="AQ8" i="5" a="1"/>
  <c r="AQ8" i="5" s="1"/>
  <c r="AQ13" i="5" a="1"/>
  <c r="AQ13" i="5" s="1"/>
  <c r="AQ7" i="5" a="1"/>
  <c r="AQ7" i="5" s="1"/>
  <c r="AQ10" i="5" a="1"/>
  <c r="AQ10" i="5" s="1"/>
  <c r="B8" i="9"/>
  <c r="K7" i="5" a="1"/>
  <c r="K7" i="5" s="1"/>
  <c r="AR11" i="5" a="1"/>
  <c r="AR11" i="5" s="1"/>
  <c r="AR8" i="5" a="1"/>
  <c r="AR8" i="5" s="1"/>
  <c r="AR9" i="5" a="1"/>
  <c r="AR9" i="5" s="1"/>
  <c r="AR13" i="5" a="1"/>
  <c r="AR13" i="5" s="1"/>
  <c r="AR12" i="5" a="1"/>
  <c r="AR12" i="5" s="1"/>
  <c r="AR10" i="5" a="1"/>
  <c r="AR10" i="5" s="1"/>
  <c r="AR7" i="5" a="1"/>
  <c r="AR7" i="5" s="1"/>
  <c r="AS11" i="5" a="1"/>
  <c r="AS11" i="5" s="1"/>
  <c r="AS12" i="5" a="1"/>
  <c r="AS12" i="5" s="1"/>
  <c r="AS9" i="5" a="1"/>
  <c r="AS9" i="5" s="1"/>
  <c r="AS10" i="5" a="1"/>
  <c r="AS10" i="5" s="1"/>
  <c r="AS8" i="5" a="1"/>
  <c r="AS8" i="5" s="1"/>
  <c r="AS13" i="5" a="1"/>
  <c r="AS13" i="5" s="1"/>
  <c r="AS7" i="5" a="1"/>
  <c r="AS7" i="5" s="1"/>
  <c r="AT8" i="5" a="1"/>
  <c r="AT8" i="5" s="1"/>
  <c r="AT7" i="5" a="1"/>
  <c r="AT7" i="5" s="1"/>
  <c r="AT12" i="5" a="1"/>
  <c r="AT12" i="5" s="1"/>
  <c r="AT9" i="5" a="1"/>
  <c r="AT9" i="5" s="1"/>
  <c r="AT11" i="5" a="1"/>
  <c r="AT11" i="5" s="1"/>
  <c r="AT10" i="5" a="1"/>
  <c r="AT10" i="5" s="1"/>
  <c r="AT13" i="5" a="1"/>
  <c r="AT13" i="5" s="1"/>
  <c r="CI7" i="22"/>
  <c r="F8" i="9"/>
  <c r="J11" i="5" a="1"/>
  <c r="J11" i="5" s="1"/>
  <c r="D2" i="9"/>
  <c r="U12" i="5" a="1"/>
  <c r="U12" i="5" s="1"/>
  <c r="U13" i="5" a="1"/>
  <c r="U13" i="5" s="1"/>
  <c r="U7" i="5" a="1"/>
  <c r="U7" i="5" s="1"/>
  <c r="U10" i="5" a="1"/>
  <c r="U10" i="5" s="1"/>
  <c r="U11" i="5" a="1"/>
  <c r="U11" i="5" s="1"/>
  <c r="U8" i="5" a="1"/>
  <c r="U8" i="5" s="1"/>
  <c r="U9" i="5" a="1"/>
  <c r="U9" i="5" s="1"/>
  <c r="AM10" i="5" a="1"/>
  <c r="AM10" i="5" s="1"/>
  <c r="AM7" i="5" a="1"/>
  <c r="AM7" i="5" s="1"/>
  <c r="AM11" i="5" a="1"/>
  <c r="AM11" i="5" s="1"/>
  <c r="AM13" i="5" a="1"/>
  <c r="AM13" i="5" s="1"/>
  <c r="AM9" i="5" a="1"/>
  <c r="AM9" i="5" s="1"/>
  <c r="AM12" i="5" a="1"/>
  <c r="AM12" i="5" s="1"/>
  <c r="AM8" i="5" a="1"/>
  <c r="AM8" i="5" s="1"/>
  <c r="Q12" i="5" a="1"/>
  <c r="Q12" i="5" s="1"/>
  <c r="Q9" i="5" a="1"/>
  <c r="Q9" i="5" s="1"/>
  <c r="Q10" i="5" a="1"/>
  <c r="Q10" i="5" s="1"/>
  <c r="Q7" i="5" a="1"/>
  <c r="Q7" i="5" s="1"/>
  <c r="Q13" i="5" a="1"/>
  <c r="Q13" i="5" s="1"/>
  <c r="Q11" i="5" a="1"/>
  <c r="Q11" i="5" s="1"/>
  <c r="Q8" i="5" a="1"/>
  <c r="Q8" i="5" s="1"/>
  <c r="AK8" i="5" a="1"/>
  <c r="AK8" i="5" s="1"/>
  <c r="AK12" i="5" a="1"/>
  <c r="AK12" i="5" s="1"/>
  <c r="AK9" i="5" a="1"/>
  <c r="AK9" i="5" s="1"/>
  <c r="AK13" i="5" a="1"/>
  <c r="AK13" i="5" s="1"/>
  <c r="AK11" i="5" a="1"/>
  <c r="AK11" i="5" s="1"/>
  <c r="AK7" i="5" a="1"/>
  <c r="AK7" i="5" s="1"/>
  <c r="AK10" i="5" a="1"/>
  <c r="AK10" i="5" s="1"/>
  <c r="AA12" i="5" a="1"/>
  <c r="AA12" i="5" s="1"/>
  <c r="AA11" i="5" a="1"/>
  <c r="AA11" i="5" s="1"/>
  <c r="AA10" i="5" a="1"/>
  <c r="AA10" i="5" s="1"/>
  <c r="U8" i="9" s="1"/>
  <c r="AA13" i="5" a="1"/>
  <c r="AA13" i="5" s="1"/>
  <c r="AA7" i="5" a="1"/>
  <c r="AA7" i="5" s="1"/>
  <c r="AA9" i="5" a="1"/>
  <c r="AA9" i="5" s="1"/>
  <c r="AA8" i="5" a="1"/>
  <c r="AA8" i="5" s="1"/>
  <c r="X9" i="5" a="1"/>
  <c r="X9" i="5" s="1"/>
  <c r="X12" i="5" a="1"/>
  <c r="X12" i="5" s="1"/>
  <c r="X7" i="5" a="1"/>
  <c r="X7" i="5" s="1"/>
  <c r="X10" i="5" a="1"/>
  <c r="X10" i="5" s="1"/>
  <c r="R8" i="9" s="1"/>
  <c r="X11" i="5" a="1"/>
  <c r="X11" i="5" s="1"/>
  <c r="X13" i="5" a="1"/>
  <c r="X13" i="5" s="1"/>
  <c r="X8" i="5" a="1"/>
  <c r="X8" i="5" s="1"/>
  <c r="V12" i="5" a="1"/>
  <c r="V12" i="5" s="1"/>
  <c r="V9" i="5" a="1"/>
  <c r="V9" i="5" s="1"/>
  <c r="V11" i="5" a="1"/>
  <c r="V11" i="5" s="1"/>
  <c r="V8" i="5" a="1"/>
  <c r="V8" i="5" s="1"/>
  <c r="V10" i="5" a="1"/>
  <c r="V10" i="5" s="1"/>
  <c r="P8" i="9" s="1"/>
  <c r="V7" i="5" a="1"/>
  <c r="V7" i="5" s="1"/>
  <c r="V13" i="5" a="1"/>
  <c r="V13" i="5" s="1"/>
  <c r="AN8" i="5" a="1"/>
  <c r="AN8" i="5" s="1"/>
  <c r="AN12" i="5" a="1"/>
  <c r="AN12" i="5" s="1"/>
  <c r="AN11" i="5" a="1"/>
  <c r="AN11" i="5" s="1"/>
  <c r="AN10" i="5" a="1"/>
  <c r="AN10" i="5" s="1"/>
  <c r="AN7" i="5" a="1"/>
  <c r="AN7" i="5" s="1"/>
  <c r="AN13" i="5" a="1"/>
  <c r="AN13" i="5" s="1"/>
  <c r="AN9" i="5" a="1"/>
  <c r="AN9" i="5" s="1"/>
  <c r="R9" i="5" a="1"/>
  <c r="R9" i="5" s="1"/>
  <c r="R13" i="5" a="1"/>
  <c r="R13" i="5" s="1"/>
  <c r="R7" i="5" a="1"/>
  <c r="R7" i="5" s="1"/>
  <c r="R10" i="5" a="1"/>
  <c r="R10" i="5" s="1"/>
  <c r="R12" i="5" a="1"/>
  <c r="R12" i="5" s="1"/>
  <c r="R11" i="5" a="1"/>
  <c r="R11" i="5" s="1"/>
  <c r="R8" i="5" a="1"/>
  <c r="R8" i="5" s="1"/>
  <c r="P11" i="5" a="1"/>
  <c r="P11" i="5" s="1"/>
  <c r="P9" i="5" a="1"/>
  <c r="P9" i="5" s="1"/>
  <c r="P7" i="5" a="1"/>
  <c r="P7" i="5" s="1"/>
  <c r="P13" i="5" a="1"/>
  <c r="P13" i="5" s="1"/>
  <c r="P12" i="5" a="1"/>
  <c r="P12" i="5" s="1"/>
  <c r="P8" i="5" a="1"/>
  <c r="P8" i="5" s="1"/>
  <c r="P10" i="5" a="1"/>
  <c r="P10" i="5" s="1"/>
  <c r="AB10" i="5" a="1"/>
  <c r="AB10" i="5" s="1"/>
  <c r="V8" i="9" s="1"/>
  <c r="AB7" i="5" a="1"/>
  <c r="AB7" i="5" s="1"/>
  <c r="AB13" i="5" a="1"/>
  <c r="AB13" i="5" s="1"/>
  <c r="AB11" i="5" a="1"/>
  <c r="AB11" i="5" s="1"/>
  <c r="AB8" i="5" a="1"/>
  <c r="AB8" i="5" s="1"/>
  <c r="AB9" i="5" a="1"/>
  <c r="AB9" i="5" s="1"/>
  <c r="AB12" i="5" a="1"/>
  <c r="AB12" i="5" s="1"/>
  <c r="Y10" i="5" a="1"/>
  <c r="Y10" i="5" s="1"/>
  <c r="S8" i="9" s="1"/>
  <c r="Y9" i="5" a="1"/>
  <c r="Y9" i="5" s="1"/>
  <c r="Y11" i="5" a="1"/>
  <c r="Y11" i="5" s="1"/>
  <c r="Y8" i="5" a="1"/>
  <c r="Y8" i="5" s="1"/>
  <c r="Y7" i="5" a="1"/>
  <c r="Y7" i="5" s="1"/>
  <c r="Y13" i="5" a="1"/>
  <c r="Y13" i="5" s="1"/>
  <c r="Y12" i="5" a="1"/>
  <c r="Y12" i="5" s="1"/>
  <c r="W9" i="5" a="1"/>
  <c r="W9" i="5" s="1"/>
  <c r="W7" i="5" a="1"/>
  <c r="W7" i="5" s="1"/>
  <c r="W8" i="5" a="1"/>
  <c r="W8" i="5" s="1"/>
  <c r="W11" i="5" a="1"/>
  <c r="W11" i="5" s="1"/>
  <c r="W13" i="5" a="1"/>
  <c r="W13" i="5" s="1"/>
  <c r="W12" i="5" a="1"/>
  <c r="W12" i="5" s="1"/>
  <c r="W10" i="5" a="1"/>
  <c r="W10" i="5" s="1"/>
  <c r="Q8" i="9" s="1"/>
  <c r="AO13" i="5" a="1"/>
  <c r="AO13" i="5" s="1"/>
  <c r="AO9" i="5" a="1"/>
  <c r="AO9" i="5" s="1"/>
  <c r="AO11" i="5" a="1"/>
  <c r="AO11" i="5" s="1"/>
  <c r="AO8" i="5" a="1"/>
  <c r="AO8" i="5" s="1"/>
  <c r="AO12" i="5" a="1"/>
  <c r="AO12" i="5" s="1"/>
  <c r="AO7" i="5" a="1"/>
  <c r="AO7" i="5" s="1"/>
  <c r="AO10" i="5" a="1"/>
  <c r="AO10" i="5" s="1"/>
  <c r="S9" i="5" a="1"/>
  <c r="S9" i="5" s="1"/>
  <c r="S12" i="5" a="1"/>
  <c r="S12" i="5" s="1"/>
  <c r="S13" i="5" a="1"/>
  <c r="S13" i="5" s="1"/>
  <c r="S10" i="5" a="1"/>
  <c r="S10" i="5" s="1"/>
  <c r="S7" i="5" a="1"/>
  <c r="S7" i="5" s="1"/>
  <c r="S11" i="5" a="1"/>
  <c r="S11" i="5" s="1"/>
  <c r="S8" i="5" a="1"/>
  <c r="S8" i="5" s="1"/>
  <c r="AL13" i="5" a="1"/>
  <c r="AL13" i="5" s="1"/>
  <c r="AL9" i="5" a="1"/>
  <c r="AL9" i="5" s="1"/>
  <c r="AL10" i="5" a="1"/>
  <c r="AL10" i="5" s="1"/>
  <c r="AL12" i="5" a="1"/>
  <c r="AL12" i="5" s="1"/>
  <c r="AL11" i="5" a="1"/>
  <c r="AL11" i="5" s="1"/>
  <c r="AL8" i="5" a="1"/>
  <c r="AL8" i="5" s="1"/>
  <c r="AL7" i="5" a="1"/>
  <c r="AL7" i="5" s="1"/>
  <c r="O8" i="5" a="1"/>
  <c r="O8" i="5" s="1"/>
  <c r="O11" i="5" a="1"/>
  <c r="O11" i="5" s="1"/>
  <c r="O12" i="5" a="1"/>
  <c r="O12" i="5" s="1"/>
  <c r="O9" i="5" a="1"/>
  <c r="O9" i="5" s="1"/>
  <c r="O10" i="5" a="1"/>
  <c r="O10" i="5" s="1"/>
  <c r="O7" i="5" a="1"/>
  <c r="O7" i="5" s="1"/>
  <c r="O13" i="5" a="1"/>
  <c r="O13" i="5" s="1"/>
  <c r="T13" i="5" a="1"/>
  <c r="T13" i="5" s="1"/>
  <c r="T7" i="5" a="1"/>
  <c r="T7" i="5" s="1"/>
  <c r="T11" i="5" a="1"/>
  <c r="T11" i="5" s="1"/>
  <c r="T9" i="5" a="1"/>
  <c r="T9" i="5" s="1"/>
  <c r="T8" i="5" a="1"/>
  <c r="T8" i="5" s="1"/>
  <c r="T12" i="5" a="1"/>
  <c r="T12" i="5" s="1"/>
  <c r="T10" i="5" a="1"/>
  <c r="T10" i="5" s="1"/>
  <c r="AP13" i="5" a="1"/>
  <c r="AP13" i="5" s="1"/>
  <c r="AP10" i="5" a="1"/>
  <c r="AP10" i="5" s="1"/>
  <c r="AP12" i="5" a="1"/>
  <c r="AP12" i="5" s="1"/>
  <c r="AP7" i="5" a="1"/>
  <c r="AP7" i="5" s="1"/>
  <c r="AP9" i="5" a="1"/>
  <c r="AP9" i="5" s="1"/>
  <c r="AP11" i="5" a="1"/>
  <c r="AP11" i="5" s="1"/>
  <c r="AP8" i="5" a="1"/>
  <c r="AP8" i="5" s="1"/>
  <c r="AJ13" i="5" a="1"/>
  <c r="AJ13" i="5" s="1"/>
  <c r="AJ8" i="5" a="1"/>
  <c r="AJ8" i="5" s="1"/>
  <c r="AJ10" i="5" a="1"/>
  <c r="AJ10" i="5" s="1"/>
  <c r="AJ7" i="5" a="1"/>
  <c r="AJ7" i="5" s="1"/>
  <c r="AJ12" i="5" a="1"/>
  <c r="AJ12" i="5" s="1"/>
  <c r="AJ11" i="5" a="1"/>
  <c r="AJ11" i="5" s="1"/>
  <c r="AJ9" i="5" a="1"/>
  <c r="AJ9" i="5" s="1"/>
  <c r="AL8" i="9" s="1"/>
  <c r="Z12" i="5" a="1"/>
  <c r="Z12" i="5" s="1"/>
  <c r="Z10" i="5" a="1"/>
  <c r="Z10" i="5" s="1"/>
  <c r="T8" i="9" s="1"/>
  <c r="Z7" i="5" a="1"/>
  <c r="Z7" i="5" s="1"/>
  <c r="Z13" i="5" a="1"/>
  <c r="Z13" i="5" s="1"/>
  <c r="Z9" i="5" a="1"/>
  <c r="Z9" i="5" s="1"/>
  <c r="Z8" i="5" a="1"/>
  <c r="Z8" i="5" s="1"/>
  <c r="Z11" i="5" a="1"/>
  <c r="Z11" i="5" s="1"/>
  <c r="G14" i="5"/>
  <c r="AG14" i="5" s="1" a="1"/>
  <c r="AG14" i="5" s="1"/>
  <c r="AA9" i="9" s="1"/>
  <c r="L13" i="5" a="1"/>
  <c r="L13" i="5" s="1"/>
  <c r="M13" i="5" a="1"/>
  <c r="M13" i="5" s="1"/>
  <c r="I13" i="5" a="1"/>
  <c r="I13" i="5" s="1"/>
  <c r="J13" i="5" a="1"/>
  <c r="J13" i="5" s="1"/>
  <c r="N9" i="5" a="1"/>
  <c r="N9" i="5" s="1"/>
  <c r="N10" i="5" a="1"/>
  <c r="N10" i="5" s="1"/>
  <c r="N11" i="5" a="1"/>
  <c r="N11" i="5" s="1"/>
  <c r="N7" i="5" a="1"/>
  <c r="N7" i="5" s="1"/>
  <c r="N12" i="5" a="1"/>
  <c r="N12" i="5" s="1"/>
  <c r="N8" i="5" a="1"/>
  <c r="N8" i="5" s="1"/>
  <c r="N13" i="5" a="1"/>
  <c r="N13" i="5" s="1"/>
  <c r="H13" i="5" a="1"/>
  <c r="H13" i="5" s="1"/>
  <c r="K13" i="5" a="1"/>
  <c r="K13" i="5" s="1"/>
  <c r="E8" i="9" l="1"/>
  <c r="D8" i="9"/>
  <c r="G8" i="9"/>
  <c r="AI14" i="5" a="1"/>
  <c r="AI14" i="5" s="1"/>
  <c r="AC9" i="9" s="1"/>
  <c r="AF14" i="5" a="1"/>
  <c r="AF14" i="5" s="1"/>
  <c r="Z9" i="9" s="1"/>
  <c r="AD14" i="5" a="1"/>
  <c r="AD14" i="5" s="1"/>
  <c r="X9" i="9" s="1"/>
  <c r="AC14" i="5" a="1"/>
  <c r="AC14" i="5" s="1"/>
  <c r="W9" i="9" s="1"/>
  <c r="AE14" i="5" a="1"/>
  <c r="AE14" i="5" s="1"/>
  <c r="Y9" i="9" s="1"/>
  <c r="AH14" i="5" a="1"/>
  <c r="AH14" i="5" s="1"/>
  <c r="AB9" i="9" s="1"/>
  <c r="N14" i="5" a="1"/>
  <c r="N14" i="5" s="1"/>
  <c r="H9" i="9" s="1"/>
  <c r="C8" i="9"/>
  <c r="CG7" i="22"/>
  <c r="CH7" i="22"/>
  <c r="T14" i="5" a="1"/>
  <c r="T14" i="5" s="1"/>
  <c r="N9" i="9" s="1"/>
  <c r="AV14" i="5" a="1"/>
  <c r="AV14" i="5" s="1"/>
  <c r="AZ14" i="5" a="1"/>
  <c r="AZ14" i="5" s="1"/>
  <c r="BA14" i="5" a="1"/>
  <c r="BA14" i="5" s="1"/>
  <c r="AW14" i="5" a="1"/>
  <c r="AW14" i="5" s="1"/>
  <c r="AY14" i="5" a="1"/>
  <c r="AY14" i="5" s="1"/>
  <c r="AX14" i="5" a="1"/>
  <c r="AX14" i="5" s="1"/>
  <c r="AU14" i="5" a="1"/>
  <c r="AU14" i="5" s="1"/>
  <c r="AS14" i="5" a="1"/>
  <c r="AS14" i="5" s="1"/>
  <c r="AR14" i="5" a="1"/>
  <c r="AR14" i="5" s="1"/>
  <c r="AT14" i="5" a="1"/>
  <c r="AT14" i="5" s="1"/>
  <c r="AQ14" i="5" a="1"/>
  <c r="AQ14" i="5" s="1"/>
  <c r="CF7" i="22"/>
  <c r="CJ7" i="22"/>
  <c r="CL7" i="22"/>
  <c r="CK7" i="22"/>
  <c r="CP7" i="22"/>
  <c r="CN7" i="22"/>
  <c r="CO7" i="22"/>
  <c r="AG8" i="9"/>
  <c r="M8" i="9"/>
  <c r="AE8" i="9"/>
  <c r="H8" i="9"/>
  <c r="L8" i="9"/>
  <c r="O8" i="9"/>
  <c r="AJ8" i="9"/>
  <c r="J8" i="9"/>
  <c r="K8" i="9"/>
  <c r="AD8" i="9"/>
  <c r="N8" i="9"/>
  <c r="AI8" i="9"/>
  <c r="AF8" i="9"/>
  <c r="I8" i="9"/>
  <c r="AH8" i="9"/>
  <c r="G15" i="5"/>
  <c r="AP15" i="5" s="1" a="1"/>
  <c r="AP15" i="5" s="1"/>
  <c r="Z14" i="5" a="1"/>
  <c r="Z14" i="5" s="1"/>
  <c r="T9" i="9" s="1"/>
  <c r="AJ14" i="5" a="1"/>
  <c r="AJ14" i="5" s="1"/>
  <c r="AD9" i="9" s="1"/>
  <c r="Q14" i="5" a="1"/>
  <c r="Q14" i="5" s="1"/>
  <c r="K9" i="9" s="1"/>
  <c r="AM14" i="5" a="1"/>
  <c r="AM14" i="5" s="1"/>
  <c r="AG9" i="9" s="1"/>
  <c r="U14" i="5" a="1"/>
  <c r="U14" i="5" s="1"/>
  <c r="O9" i="9" s="1"/>
  <c r="AA14" i="5" a="1"/>
  <c r="AA14" i="5" s="1"/>
  <c r="U9" i="9" s="1"/>
  <c r="X14" i="5" a="1"/>
  <c r="X14" i="5" s="1"/>
  <c r="R9" i="9" s="1"/>
  <c r="AN14" i="5" a="1"/>
  <c r="AN14" i="5" s="1"/>
  <c r="AH9" i="9" s="1"/>
  <c r="AK14" i="5" a="1"/>
  <c r="AK14" i="5" s="1"/>
  <c r="AE9" i="9" s="1"/>
  <c r="V14" i="5" a="1"/>
  <c r="V14" i="5" s="1"/>
  <c r="P9" i="9" s="1"/>
  <c r="P14" i="5" a="1"/>
  <c r="P14" i="5" s="1"/>
  <c r="J9" i="9" s="1"/>
  <c r="AO14" i="5" a="1"/>
  <c r="AO14" i="5" s="1"/>
  <c r="AI9" i="9" s="1"/>
  <c r="R14" i="5" a="1"/>
  <c r="R14" i="5" s="1"/>
  <c r="L9" i="9" s="1"/>
  <c r="W14" i="5" a="1"/>
  <c r="W14" i="5" s="1"/>
  <c r="Q9" i="9" s="1"/>
  <c r="AB14" i="5" a="1"/>
  <c r="AB14" i="5" s="1"/>
  <c r="V9" i="9" s="1"/>
  <c r="Y14" i="5" a="1"/>
  <c r="Y14" i="5" s="1"/>
  <c r="S9" i="9" s="1"/>
  <c r="O14" i="5" a="1"/>
  <c r="O14" i="5" s="1"/>
  <c r="I9" i="9" s="1"/>
  <c r="AL14" i="5" a="1"/>
  <c r="AL14" i="5" s="1"/>
  <c r="AF9" i="9" s="1"/>
  <c r="AP14" i="5" a="1"/>
  <c r="AP14" i="5" s="1"/>
  <c r="AJ9" i="9" s="1"/>
  <c r="S14" i="5" a="1"/>
  <c r="S14" i="5" s="1"/>
  <c r="M9" i="9" s="1"/>
  <c r="Q15" i="5" a="1"/>
  <c r="Q15" i="5" s="1"/>
  <c r="AM15" i="5" a="1"/>
  <c r="AM15" i="5" s="1"/>
  <c r="AK15" i="5" a="1"/>
  <c r="AK15" i="5" s="1"/>
  <c r="S15" i="5" a="1"/>
  <c r="S15" i="5" s="1"/>
  <c r="R15" i="5" a="1"/>
  <c r="R15" i="5" s="1"/>
  <c r="Y15" i="5" a="1"/>
  <c r="Y15" i="5" s="1"/>
  <c r="P15" i="5" a="1"/>
  <c r="P15" i="5" s="1"/>
  <c r="W15" i="5" a="1"/>
  <c r="W15" i="5" s="1"/>
  <c r="AO15" i="5" a="1"/>
  <c r="AO15" i="5" s="1"/>
  <c r="AB15" i="5" a="1"/>
  <c r="AB15" i="5" s="1"/>
  <c r="M14" i="5" a="1"/>
  <c r="M14" i="5" s="1"/>
  <c r="G9" i="9" s="1"/>
  <c r="I14" i="5" a="1"/>
  <c r="I14" i="5" s="1"/>
  <c r="C9" i="9" s="1"/>
  <c r="K14" i="5" a="1"/>
  <c r="K14" i="5" s="1"/>
  <c r="E9" i="9" s="1"/>
  <c r="L14" i="5" a="1"/>
  <c r="L14" i="5" s="1"/>
  <c r="F9" i="9" s="1"/>
  <c r="J14" i="5" a="1"/>
  <c r="J14" i="5" s="1"/>
  <c r="D9" i="9" s="1"/>
  <c r="H14" i="5" a="1"/>
  <c r="H14" i="5" s="1"/>
  <c r="B9" i="9" s="1"/>
  <c r="G16" i="5"/>
  <c r="U15" i="5" l="1" a="1"/>
  <c r="U15" i="5" s="1"/>
  <c r="N15" i="5" a="1"/>
  <c r="N15" i="5" s="1"/>
  <c r="CK8" i="22" s="1"/>
  <c r="M15" i="5" a="1"/>
  <c r="M15" i="5" s="1"/>
  <c r="J15" i="5" a="1"/>
  <c r="J15" i="5" s="1"/>
  <c r="H15" i="5" a="1"/>
  <c r="H15" i="5" s="1"/>
  <c r="V15" i="5" a="1"/>
  <c r="V15" i="5" s="1"/>
  <c r="AF15" i="5" a="1"/>
  <c r="AF15" i="5" s="1"/>
  <c r="AI15" i="5" a="1"/>
  <c r="AI15" i="5" s="1"/>
  <c r="AD15" i="5" a="1"/>
  <c r="AD15" i="5" s="1"/>
  <c r="AH15" i="5" a="1"/>
  <c r="AH15" i="5" s="1"/>
  <c r="AC15" i="5" a="1"/>
  <c r="AC15" i="5" s="1"/>
  <c r="AK9" i="9" s="1"/>
  <c r="AE15" i="5" a="1"/>
  <c r="AE15" i="5" s="1"/>
  <c r="AG15" i="5" a="1"/>
  <c r="AG15" i="5" s="1"/>
  <c r="AC16" i="5" a="1"/>
  <c r="AC16" i="5" s="1"/>
  <c r="AF16" i="5" a="1"/>
  <c r="AF16" i="5" s="1"/>
  <c r="AH16" i="5" a="1"/>
  <c r="AH16" i="5" s="1"/>
  <c r="AE16" i="5" a="1"/>
  <c r="AE16" i="5" s="1"/>
  <c r="AD16" i="5" a="1"/>
  <c r="AD16" i="5" s="1"/>
  <c r="AI16" i="5" a="1"/>
  <c r="AI16" i="5" s="1"/>
  <c r="AG16" i="5" a="1"/>
  <c r="AG16" i="5" s="1"/>
  <c r="O15" i="5" a="1"/>
  <c r="O15" i="5" s="1"/>
  <c r="CL8" i="22" s="1"/>
  <c r="AL15" i="5" a="1"/>
  <c r="AL15" i="5" s="1"/>
  <c r="Z15" i="5" a="1"/>
  <c r="Z15" i="5" s="1"/>
  <c r="AV16" i="5" a="1"/>
  <c r="AV16" i="5" s="1"/>
  <c r="AZ16" i="5" a="1"/>
  <c r="AZ16" i="5" s="1"/>
  <c r="AU16" i="5" a="1"/>
  <c r="AU16" i="5" s="1"/>
  <c r="AY16" i="5" a="1"/>
  <c r="AY16" i="5" s="1"/>
  <c r="AQ16" i="5" a="1"/>
  <c r="AQ16" i="5" s="1"/>
  <c r="AW16" i="5" a="1"/>
  <c r="AW16" i="5" s="1"/>
  <c r="BA16" i="5" a="1"/>
  <c r="BA16" i="5" s="1"/>
  <c r="AX16" i="5" a="1"/>
  <c r="AX16" i="5" s="1"/>
  <c r="AT16" i="5" a="1"/>
  <c r="AT16" i="5" s="1"/>
  <c r="AR16" i="5" a="1"/>
  <c r="AR16" i="5" s="1"/>
  <c r="AS16" i="5" a="1"/>
  <c r="AS16" i="5" s="1"/>
  <c r="X15" i="5" a="1"/>
  <c r="X15" i="5" s="1"/>
  <c r="I15" i="5" a="1"/>
  <c r="I15" i="5" s="1"/>
  <c r="CF8" i="22" s="1"/>
  <c r="AN15" i="5" a="1"/>
  <c r="AN15" i="5" s="1"/>
  <c r="L15" i="5" a="1"/>
  <c r="L15" i="5" s="1"/>
  <c r="CI8" i="22" s="1"/>
  <c r="AX15" i="5" a="1"/>
  <c r="AX15" i="5" s="1"/>
  <c r="BA15" i="5" a="1"/>
  <c r="BA15" i="5" s="1"/>
  <c r="AW15" i="5" a="1"/>
  <c r="AW15" i="5" s="1"/>
  <c r="AV15" i="5" a="1"/>
  <c r="AV15" i="5" s="1"/>
  <c r="AU15" i="5" a="1"/>
  <c r="AU15" i="5" s="1"/>
  <c r="AR15" i="5" a="1"/>
  <c r="AR15" i="5" s="1"/>
  <c r="AZ15" i="5" a="1"/>
  <c r="AZ15" i="5" s="1"/>
  <c r="AY15" i="5" a="1"/>
  <c r="AY15" i="5" s="1"/>
  <c r="AS15" i="5" a="1"/>
  <c r="AS15" i="5" s="1"/>
  <c r="AT15" i="5" a="1"/>
  <c r="AT15" i="5" s="1"/>
  <c r="AQ15" i="5" a="1"/>
  <c r="AQ15" i="5" s="1"/>
  <c r="K15" i="5" a="1"/>
  <c r="K15" i="5" s="1"/>
  <c r="CH8" i="22" s="1"/>
  <c r="AA15" i="5" a="1"/>
  <c r="AA15" i="5" s="1"/>
  <c r="CP8" i="22"/>
  <c r="CG8" i="22"/>
  <c r="CO8" i="22"/>
  <c r="CJ8" i="22"/>
  <c r="CN8" i="22"/>
  <c r="T15" i="5" a="1"/>
  <c r="T15" i="5" s="1"/>
  <c r="AJ15" i="5" a="1"/>
  <c r="AJ15" i="5" s="1"/>
  <c r="AL9" i="9" s="1"/>
  <c r="AM16" i="5" a="1"/>
  <c r="AM16" i="5" s="1"/>
  <c r="U16" i="5" a="1"/>
  <c r="U16" i="5" s="1"/>
  <c r="AK16" i="5" a="1"/>
  <c r="AK16" i="5" s="1"/>
  <c r="Q16" i="5" a="1"/>
  <c r="Q16" i="5" s="1"/>
  <c r="V16" i="5" a="1"/>
  <c r="V16" i="5" s="1"/>
  <c r="AA16" i="5" a="1"/>
  <c r="AA16" i="5" s="1"/>
  <c r="X16" i="5" a="1"/>
  <c r="X16" i="5" s="1"/>
  <c r="AN16" i="5" a="1"/>
  <c r="AN16" i="5" s="1"/>
  <c r="P16" i="5" a="1"/>
  <c r="P16" i="5" s="1"/>
  <c r="Y16" i="5" a="1"/>
  <c r="Y16" i="5" s="1"/>
  <c r="S16" i="5" a="1"/>
  <c r="S16" i="5" s="1"/>
  <c r="AO16" i="5" a="1"/>
  <c r="AO16" i="5" s="1"/>
  <c r="R16" i="5" a="1"/>
  <c r="R16" i="5" s="1"/>
  <c r="W16" i="5" a="1"/>
  <c r="W16" i="5" s="1"/>
  <c r="AB16" i="5" a="1"/>
  <c r="AB16" i="5" s="1"/>
  <c r="AL16" i="5" a="1"/>
  <c r="AL16" i="5" s="1"/>
  <c r="AJ16" i="5" a="1"/>
  <c r="AJ16" i="5" s="1"/>
  <c r="AP16" i="5" a="1"/>
  <c r="AP16" i="5" s="1"/>
  <c r="T16" i="5" a="1"/>
  <c r="T16" i="5" s="1"/>
  <c r="Z16" i="5" a="1"/>
  <c r="Z16" i="5" s="1"/>
  <c r="O16" i="5" a="1"/>
  <c r="O16" i="5" s="1"/>
  <c r="J16" i="5" a="1"/>
  <c r="J16" i="5" s="1"/>
  <c r="K16" i="5" a="1"/>
  <c r="K16" i="5" s="1"/>
  <c r="H16" i="5" a="1"/>
  <c r="H16" i="5" s="1"/>
  <c r="L16" i="5" a="1"/>
  <c r="L16" i="5" s="1"/>
  <c r="I16" i="5" a="1"/>
  <c r="I16" i="5" s="1"/>
  <c r="M16" i="5" a="1"/>
  <c r="M16" i="5" s="1"/>
  <c r="N16" i="5" a="1"/>
  <c r="N16" i="5" s="1"/>
  <c r="G17" i="5"/>
  <c r="AF17" i="5" l="1" a="1"/>
  <c r="AF17" i="5" s="1"/>
  <c r="AI17" i="5" a="1"/>
  <c r="AI17" i="5" s="1"/>
  <c r="AC17" i="5" a="1"/>
  <c r="AC17" i="5" s="1"/>
  <c r="AD17" i="5" a="1"/>
  <c r="AD17" i="5" s="1"/>
  <c r="AH17" i="5" a="1"/>
  <c r="AH17" i="5" s="1"/>
  <c r="AG17" i="5" a="1"/>
  <c r="AG17" i="5" s="1"/>
  <c r="AE17" i="5" a="1"/>
  <c r="AE17" i="5" s="1"/>
  <c r="AZ17" i="5" a="1"/>
  <c r="AZ17" i="5" s="1"/>
  <c r="BA17" i="5" a="1"/>
  <c r="BA17" i="5" s="1"/>
  <c r="AX17" i="5" a="1"/>
  <c r="AX17" i="5" s="1"/>
  <c r="AV17" i="5" a="1"/>
  <c r="AV17" i="5" s="1"/>
  <c r="AY17" i="5" a="1"/>
  <c r="AY17" i="5" s="1"/>
  <c r="AU17" i="5" a="1"/>
  <c r="AU17" i="5" s="1"/>
  <c r="AS17" i="5" a="1"/>
  <c r="AS17" i="5" s="1"/>
  <c r="AQ17" i="5" a="1"/>
  <c r="AQ17" i="5" s="1"/>
  <c r="AR17" i="5" a="1"/>
  <c r="AR17" i="5" s="1"/>
  <c r="AW17" i="5" a="1"/>
  <c r="AW17" i="5" s="1"/>
  <c r="AT17" i="5" a="1"/>
  <c r="AT17" i="5" s="1"/>
  <c r="AK17" i="5" a="1"/>
  <c r="AK17" i="5" s="1"/>
  <c r="U17" i="5" a="1"/>
  <c r="U17" i="5" s="1"/>
  <c r="AM17" i="5" a="1"/>
  <c r="AM17" i="5" s="1"/>
  <c r="Q17" i="5" a="1"/>
  <c r="Q17" i="5" s="1"/>
  <c r="X17" i="5" a="1"/>
  <c r="X17" i="5" s="1"/>
  <c r="V17" i="5" a="1"/>
  <c r="V17" i="5" s="1"/>
  <c r="AA17" i="5" a="1"/>
  <c r="AA17" i="5" s="1"/>
  <c r="AN17" i="5" a="1"/>
  <c r="AN17" i="5" s="1"/>
  <c r="AO17" i="5" a="1"/>
  <c r="AO17" i="5" s="1"/>
  <c r="R17" i="5" a="1"/>
  <c r="R17" i="5" s="1"/>
  <c r="P17" i="5" a="1"/>
  <c r="P17" i="5" s="1"/>
  <c r="AB17" i="5" a="1"/>
  <c r="AB17" i="5" s="1"/>
  <c r="Y17" i="5" a="1"/>
  <c r="Y17" i="5" s="1"/>
  <c r="W17" i="5" a="1"/>
  <c r="W17" i="5" s="1"/>
  <c r="AL17" i="5" a="1"/>
  <c r="AL17" i="5" s="1"/>
  <c r="T17" i="5" a="1"/>
  <c r="T17" i="5" s="1"/>
  <c r="AP17" i="5" a="1"/>
  <c r="AP17" i="5" s="1"/>
  <c r="S17" i="5" a="1"/>
  <c r="S17" i="5" s="1"/>
  <c r="Z17" i="5" a="1"/>
  <c r="Z17" i="5" s="1"/>
  <c r="AJ17" i="5" a="1"/>
  <c r="AJ17" i="5" s="1"/>
  <c r="O17" i="5" a="1"/>
  <c r="O17" i="5" s="1"/>
  <c r="L17" i="5" a="1"/>
  <c r="L17" i="5" s="1"/>
  <c r="H17" i="5" a="1"/>
  <c r="H17" i="5" s="1"/>
  <c r="I17" i="5" a="1"/>
  <c r="I17" i="5" s="1"/>
  <c r="M17" i="5" a="1"/>
  <c r="M17" i="5" s="1"/>
  <c r="J17" i="5" a="1"/>
  <c r="J17" i="5" s="1"/>
  <c r="K17" i="5" a="1"/>
  <c r="K17" i="5" s="1"/>
  <c r="N17" i="5" a="1"/>
  <c r="N17" i="5" s="1"/>
  <c r="G18" i="5"/>
  <c r="AF18" i="5" l="1" a="1"/>
  <c r="AF18" i="5" s="1"/>
  <c r="Z10" i="9" s="1"/>
  <c r="AC18" i="5" a="1"/>
  <c r="AC18" i="5" s="1"/>
  <c r="W10" i="9" s="1"/>
  <c r="AI18" i="5" a="1"/>
  <c r="AI18" i="5" s="1"/>
  <c r="AC10" i="9" s="1"/>
  <c r="AD18" i="5" a="1"/>
  <c r="AD18" i="5" s="1"/>
  <c r="X10" i="9" s="1"/>
  <c r="AE18" i="5" a="1"/>
  <c r="AE18" i="5" s="1"/>
  <c r="Y10" i="9" s="1"/>
  <c r="AH18" i="5" a="1"/>
  <c r="AH18" i="5" s="1"/>
  <c r="AB10" i="9" s="1"/>
  <c r="AG18" i="5" a="1"/>
  <c r="AG18" i="5" s="1"/>
  <c r="AA10" i="9" s="1"/>
  <c r="BA18" i="5" a="1"/>
  <c r="BA18" i="5" s="1"/>
  <c r="AY18" i="5" a="1"/>
  <c r="AY18" i="5" s="1"/>
  <c r="AZ18" i="5" a="1"/>
  <c r="AZ18" i="5" s="1"/>
  <c r="AV18" i="5" a="1"/>
  <c r="AV18" i="5" s="1"/>
  <c r="AU18" i="5" a="1"/>
  <c r="AU18" i="5" s="1"/>
  <c r="AW18" i="5" a="1"/>
  <c r="AW18" i="5" s="1"/>
  <c r="AS18" i="5" a="1"/>
  <c r="AS18" i="5" s="1"/>
  <c r="AR18" i="5" a="1"/>
  <c r="AR18" i="5" s="1"/>
  <c r="AQ18" i="5" a="1"/>
  <c r="AQ18" i="5" s="1"/>
  <c r="AX18" i="5" a="1"/>
  <c r="AX18" i="5" s="1"/>
  <c r="AT18" i="5" a="1"/>
  <c r="AT18" i="5" s="1"/>
  <c r="U18" i="5" a="1"/>
  <c r="U18" i="5" s="1"/>
  <c r="O10" i="9" s="1"/>
  <c r="AM18" i="5" a="1"/>
  <c r="AM18" i="5" s="1"/>
  <c r="Q18" i="5" a="1"/>
  <c r="Q18" i="5" s="1"/>
  <c r="AK18" i="5" a="1"/>
  <c r="AK18" i="5" s="1"/>
  <c r="V18" i="5" a="1"/>
  <c r="V18" i="5" s="1"/>
  <c r="P10" i="9" s="1"/>
  <c r="AA18" i="5" a="1"/>
  <c r="AA18" i="5" s="1"/>
  <c r="U10" i="9" s="1"/>
  <c r="X18" i="5" a="1"/>
  <c r="X18" i="5" s="1"/>
  <c r="R10" i="9" s="1"/>
  <c r="AN18" i="5" a="1"/>
  <c r="AN18" i="5" s="1"/>
  <c r="P18" i="5" a="1"/>
  <c r="P18" i="5" s="1"/>
  <c r="S18" i="5" a="1"/>
  <c r="S18" i="5" s="1"/>
  <c r="M10" i="9" s="1"/>
  <c r="R18" i="5" a="1"/>
  <c r="R18" i="5" s="1"/>
  <c r="CP9" i="22" s="1"/>
  <c r="AB18" i="5" a="1"/>
  <c r="AB18" i="5" s="1"/>
  <c r="V10" i="9" s="1"/>
  <c r="Y18" i="5" a="1"/>
  <c r="Y18" i="5" s="1"/>
  <c r="S10" i="9" s="1"/>
  <c r="AP18" i="5" a="1"/>
  <c r="AP18" i="5" s="1"/>
  <c r="AJ10" i="9" s="1"/>
  <c r="AO18" i="5" a="1"/>
  <c r="AO18" i="5" s="1"/>
  <c r="AL18" i="5" a="1"/>
  <c r="AL18" i="5" s="1"/>
  <c r="AF10" i="9" s="1"/>
  <c r="O18" i="5" a="1"/>
  <c r="O18" i="5" s="1"/>
  <c r="W18" i="5" a="1"/>
  <c r="W18" i="5" s="1"/>
  <c r="Q10" i="9" s="1"/>
  <c r="AJ18" i="5" a="1"/>
  <c r="AJ18" i="5" s="1"/>
  <c r="AD10" i="9" s="1"/>
  <c r="T18" i="5" a="1"/>
  <c r="T18" i="5" s="1"/>
  <c r="N10" i="9" s="1"/>
  <c r="Z18" i="5" a="1"/>
  <c r="Z18" i="5" s="1"/>
  <c r="T10" i="9" s="1"/>
  <c r="M18" i="5" a="1"/>
  <c r="M18" i="5" s="1"/>
  <c r="I18" i="5" a="1"/>
  <c r="I18" i="5" s="1"/>
  <c r="H18" i="5" a="1"/>
  <c r="H18" i="5" s="1"/>
  <c r="B10" i="9" s="1"/>
  <c r="L18" i="5" a="1"/>
  <c r="L18" i="5" s="1"/>
  <c r="K18" i="5" a="1"/>
  <c r="K18" i="5" s="1"/>
  <c r="J18" i="5" a="1"/>
  <c r="J18" i="5" s="1"/>
  <c r="D10" i="9" s="1"/>
  <c r="N18" i="5" a="1"/>
  <c r="N18" i="5" s="1"/>
  <c r="G19" i="5"/>
  <c r="AF19" i="5" l="1" a="1"/>
  <c r="AF19" i="5" s="1"/>
  <c r="AI19" i="5" a="1"/>
  <c r="AI19" i="5" s="1"/>
  <c r="AC19" i="5" a="1"/>
  <c r="AC19" i="5" s="1"/>
  <c r="AK10" i="9" s="1"/>
  <c r="AH19" i="5" a="1"/>
  <c r="AH19" i="5" s="1"/>
  <c r="AG19" i="5" a="1"/>
  <c r="AG19" i="5" s="1"/>
  <c r="AD19" i="5" a="1"/>
  <c r="AD19" i="5" s="1"/>
  <c r="AE19" i="5" a="1"/>
  <c r="AE19" i="5" s="1"/>
  <c r="BA19" i="5" a="1"/>
  <c r="BA19" i="5" s="1"/>
  <c r="AV19" i="5" a="1"/>
  <c r="AV19" i="5" s="1"/>
  <c r="AZ19" i="5" a="1"/>
  <c r="AZ19" i="5" s="1"/>
  <c r="AU19" i="5" a="1"/>
  <c r="AU19" i="5" s="1"/>
  <c r="AY19" i="5" a="1"/>
  <c r="AY19" i="5" s="1"/>
  <c r="AW19" i="5" a="1"/>
  <c r="AW19" i="5" s="1"/>
  <c r="AX19" i="5" a="1"/>
  <c r="AX19" i="5" s="1"/>
  <c r="AS19" i="5" a="1"/>
  <c r="AS19" i="5" s="1"/>
  <c r="AR19" i="5" a="1"/>
  <c r="AR19" i="5" s="1"/>
  <c r="AQ19" i="5" a="1"/>
  <c r="AQ19" i="5" s="1"/>
  <c r="AT19" i="5" a="1"/>
  <c r="AT19" i="5" s="1"/>
  <c r="U19" i="5" a="1"/>
  <c r="U19" i="5" s="1"/>
  <c r="AM19" i="5" a="1"/>
  <c r="AM19" i="5" s="1"/>
  <c r="AK19" i="5" a="1"/>
  <c r="AK19" i="5" s="1"/>
  <c r="Q19" i="5" a="1"/>
  <c r="Q19" i="5" s="1"/>
  <c r="X19" i="5" a="1"/>
  <c r="X19" i="5" s="1"/>
  <c r="AA19" i="5" a="1"/>
  <c r="AA19" i="5" s="1"/>
  <c r="V19" i="5" a="1"/>
  <c r="V19" i="5" s="1"/>
  <c r="AN19" i="5" a="1"/>
  <c r="AN19" i="5" s="1"/>
  <c r="AB19" i="5" a="1"/>
  <c r="AB19" i="5" s="1"/>
  <c r="P19" i="5" a="1"/>
  <c r="P19" i="5" s="1"/>
  <c r="W19" i="5" a="1"/>
  <c r="W19" i="5" s="1"/>
  <c r="R19" i="5" a="1"/>
  <c r="R19" i="5" s="1"/>
  <c r="S19" i="5" a="1"/>
  <c r="S19" i="5" s="1"/>
  <c r="AO19" i="5" a="1"/>
  <c r="AO19" i="5" s="1"/>
  <c r="Y19" i="5" a="1"/>
  <c r="Y19" i="5" s="1"/>
  <c r="T19" i="5" a="1"/>
  <c r="T19" i="5" s="1"/>
  <c r="Z19" i="5" a="1"/>
  <c r="Z19" i="5" s="1"/>
  <c r="O19" i="5" a="1"/>
  <c r="O19" i="5" s="1"/>
  <c r="AJ19" i="5" a="1"/>
  <c r="AJ19" i="5" s="1"/>
  <c r="AL19" i="5" a="1"/>
  <c r="AL19" i="5" s="1"/>
  <c r="AP19" i="5" a="1"/>
  <c r="AP19" i="5" s="1"/>
  <c r="H19" i="5" a="1"/>
  <c r="H19" i="5" s="1"/>
  <c r="I19" i="5" a="1"/>
  <c r="I19" i="5" s="1"/>
  <c r="M19" i="5" a="1"/>
  <c r="M19" i="5" s="1"/>
  <c r="L19" i="5" a="1"/>
  <c r="L19" i="5" s="1"/>
  <c r="K19" i="5" a="1"/>
  <c r="K19" i="5" s="1"/>
  <c r="J19" i="5" a="1"/>
  <c r="J19" i="5" s="1"/>
  <c r="N19" i="5" a="1"/>
  <c r="N19" i="5" s="1"/>
  <c r="G20" i="5"/>
  <c r="AC20" i="5" l="1" a="1"/>
  <c r="AC20" i="5" s="1"/>
  <c r="AF20" i="5" a="1"/>
  <c r="AF20" i="5" s="1"/>
  <c r="AI20" i="5" a="1"/>
  <c r="AI20" i="5" s="1"/>
  <c r="AE20" i="5" a="1"/>
  <c r="AE20" i="5" s="1"/>
  <c r="AG20" i="5" a="1"/>
  <c r="AG20" i="5" s="1"/>
  <c r="AD20" i="5" a="1"/>
  <c r="AD20" i="5" s="1"/>
  <c r="AH20" i="5" a="1"/>
  <c r="AH20" i="5" s="1"/>
  <c r="AV20" i="5" a="1"/>
  <c r="AV20" i="5" s="1"/>
  <c r="AZ20" i="5" a="1"/>
  <c r="AZ20" i="5" s="1"/>
  <c r="BA20" i="5" a="1"/>
  <c r="BA20" i="5" s="1"/>
  <c r="AW20" i="5" a="1"/>
  <c r="AW20" i="5" s="1"/>
  <c r="AY20" i="5" a="1"/>
  <c r="AY20" i="5" s="1"/>
  <c r="AU20" i="5" a="1"/>
  <c r="AU20" i="5" s="1"/>
  <c r="AX20" i="5" a="1"/>
  <c r="AX20" i="5" s="1"/>
  <c r="AR20" i="5" a="1"/>
  <c r="AR20" i="5" s="1"/>
  <c r="AS20" i="5" a="1"/>
  <c r="AS20" i="5" s="1"/>
  <c r="AT20" i="5" a="1"/>
  <c r="AT20" i="5" s="1"/>
  <c r="AQ20" i="5" a="1"/>
  <c r="AQ20" i="5" s="1"/>
  <c r="U20" i="5" a="1"/>
  <c r="U20" i="5" s="1"/>
  <c r="Q20" i="5" a="1"/>
  <c r="Q20" i="5" s="1"/>
  <c r="AK20" i="5" a="1"/>
  <c r="AK20" i="5" s="1"/>
  <c r="AM20" i="5" a="1"/>
  <c r="AM20" i="5" s="1"/>
  <c r="V20" i="5" a="1"/>
  <c r="V20" i="5" s="1"/>
  <c r="AA20" i="5" a="1"/>
  <c r="AA20" i="5" s="1"/>
  <c r="X20" i="5" a="1"/>
  <c r="X20" i="5" s="1"/>
  <c r="AB20" i="5" a="1"/>
  <c r="AB20" i="5" s="1"/>
  <c r="AO20" i="5" a="1"/>
  <c r="AO20" i="5" s="1"/>
  <c r="Y20" i="5" a="1"/>
  <c r="Y20" i="5" s="1"/>
  <c r="AN20" i="5" a="1"/>
  <c r="AN20" i="5" s="1"/>
  <c r="P20" i="5" a="1"/>
  <c r="P20" i="5" s="1"/>
  <c r="S20" i="5" a="1"/>
  <c r="S20" i="5" s="1"/>
  <c r="W20" i="5" a="1"/>
  <c r="W20" i="5" s="1"/>
  <c r="R20" i="5" a="1"/>
  <c r="R20" i="5" s="1"/>
  <c r="Z20" i="5" a="1"/>
  <c r="Z20" i="5" s="1"/>
  <c r="T20" i="5" a="1"/>
  <c r="T20" i="5" s="1"/>
  <c r="O20" i="5" a="1"/>
  <c r="O20" i="5" s="1"/>
  <c r="AJ20" i="5" a="1"/>
  <c r="AJ20" i="5" s="1"/>
  <c r="AL20" i="5" a="1"/>
  <c r="AL20" i="5" s="1"/>
  <c r="AP20" i="5" a="1"/>
  <c r="AP20" i="5" s="1"/>
  <c r="L20" i="5" a="1"/>
  <c r="L20" i="5" s="1"/>
  <c r="H20" i="5" a="1"/>
  <c r="H20" i="5" s="1"/>
  <c r="I20" i="5" a="1"/>
  <c r="I20" i="5" s="1"/>
  <c r="M20" i="5" a="1"/>
  <c r="M20" i="5" s="1"/>
  <c r="K20" i="5" a="1"/>
  <c r="K20" i="5" s="1"/>
  <c r="J20" i="5" a="1"/>
  <c r="J20" i="5" s="1"/>
  <c r="N20" i="5" a="1"/>
  <c r="N20" i="5" s="1"/>
  <c r="G21" i="5"/>
  <c r="AI21" i="5" l="1" a="1"/>
  <c r="AI21" i="5" s="1"/>
  <c r="AG21" i="5" a="1"/>
  <c r="AG21" i="5" s="1"/>
  <c r="AD21" i="5" a="1"/>
  <c r="AD21" i="5" s="1"/>
  <c r="AF21" i="5" a="1"/>
  <c r="AF21" i="5" s="1"/>
  <c r="AH21" i="5" a="1"/>
  <c r="AH21" i="5" s="1"/>
  <c r="AE21" i="5" a="1"/>
  <c r="AE21" i="5" s="1"/>
  <c r="AC21" i="5" a="1"/>
  <c r="AC21" i="5" s="1"/>
  <c r="AV21" i="5" a="1"/>
  <c r="AV21" i="5" s="1"/>
  <c r="BA21" i="5" a="1"/>
  <c r="BA21" i="5" s="1"/>
  <c r="AZ21" i="5" a="1"/>
  <c r="AZ21" i="5" s="1"/>
  <c r="AX21" i="5" a="1"/>
  <c r="AX21" i="5" s="1"/>
  <c r="AU21" i="5" a="1"/>
  <c r="AU21" i="5" s="1"/>
  <c r="AW21" i="5" a="1"/>
  <c r="AW21" i="5" s="1"/>
  <c r="AQ21" i="5" a="1"/>
  <c r="AQ21" i="5" s="1"/>
  <c r="AS21" i="5" a="1"/>
  <c r="AS21" i="5" s="1"/>
  <c r="AY21" i="5" a="1"/>
  <c r="AY21" i="5" s="1"/>
  <c r="AT21" i="5" a="1"/>
  <c r="AT21" i="5" s="1"/>
  <c r="AR21" i="5" a="1"/>
  <c r="AR21" i="5" s="1"/>
  <c r="Q21" i="5" a="1"/>
  <c r="Q21" i="5" s="1"/>
  <c r="U21" i="5" a="1"/>
  <c r="U21" i="5" s="1"/>
  <c r="AM21" i="5" a="1"/>
  <c r="AM21" i="5" s="1"/>
  <c r="AK21" i="5" a="1"/>
  <c r="AK21" i="5" s="1"/>
  <c r="AA21" i="5" a="1"/>
  <c r="AA21" i="5" s="1"/>
  <c r="AN21" i="5" a="1"/>
  <c r="AN21" i="5" s="1"/>
  <c r="V21" i="5" a="1"/>
  <c r="V21" i="5" s="1"/>
  <c r="X21" i="5" a="1"/>
  <c r="X21" i="5" s="1"/>
  <c r="Y21" i="5" a="1"/>
  <c r="Y21" i="5" s="1"/>
  <c r="AO21" i="5" a="1"/>
  <c r="AO21" i="5" s="1"/>
  <c r="W21" i="5" a="1"/>
  <c r="W21" i="5" s="1"/>
  <c r="S21" i="5" a="1"/>
  <c r="S21" i="5" s="1"/>
  <c r="AB21" i="5" a="1"/>
  <c r="AB21" i="5" s="1"/>
  <c r="R21" i="5" a="1"/>
  <c r="R21" i="5" s="1"/>
  <c r="P21" i="5" a="1"/>
  <c r="P21" i="5" s="1"/>
  <c r="O21" i="5" a="1"/>
  <c r="O21" i="5" s="1"/>
  <c r="AJ21" i="5" a="1"/>
  <c r="AJ21" i="5" s="1"/>
  <c r="T21" i="5" a="1"/>
  <c r="T21" i="5" s="1"/>
  <c r="AP21" i="5" a="1"/>
  <c r="AP21" i="5" s="1"/>
  <c r="Z21" i="5" a="1"/>
  <c r="Z21" i="5" s="1"/>
  <c r="AL21" i="5" a="1"/>
  <c r="AL21" i="5" s="1"/>
  <c r="H21" i="5" a="1"/>
  <c r="H21" i="5" s="1"/>
  <c r="I21" i="5" a="1"/>
  <c r="I21" i="5" s="1"/>
  <c r="M21" i="5" a="1"/>
  <c r="M21" i="5" s="1"/>
  <c r="J21" i="5" a="1"/>
  <c r="J21" i="5" s="1"/>
  <c r="L21" i="5" a="1"/>
  <c r="L21" i="5" s="1"/>
  <c r="K21" i="5" a="1"/>
  <c r="K21" i="5" s="1"/>
  <c r="N21" i="5" a="1"/>
  <c r="N21" i="5" s="1"/>
  <c r="G22" i="5"/>
  <c r="AI22" i="5" l="1" a="1"/>
  <c r="AI22" i="5" s="1"/>
  <c r="AC11" i="9" s="1"/>
  <c r="AC22" i="5" a="1"/>
  <c r="AC22" i="5" s="1"/>
  <c r="W11" i="9" s="1"/>
  <c r="AF22" i="5" a="1"/>
  <c r="AF22" i="5" s="1"/>
  <c r="Z11" i="9" s="1"/>
  <c r="AD22" i="5" a="1"/>
  <c r="AD22" i="5" s="1"/>
  <c r="X11" i="9" s="1"/>
  <c r="AG22" i="5" a="1"/>
  <c r="AG22" i="5" s="1"/>
  <c r="AA11" i="9" s="1"/>
  <c r="AE22" i="5" a="1"/>
  <c r="AE22" i="5" s="1"/>
  <c r="Y11" i="9" s="1"/>
  <c r="AH22" i="5" a="1"/>
  <c r="AH22" i="5" s="1"/>
  <c r="AB11" i="9" s="1"/>
  <c r="AV22" i="5" a="1"/>
  <c r="AV22" i="5" s="1"/>
  <c r="AZ22" i="5" a="1"/>
  <c r="AZ22" i="5" s="1"/>
  <c r="BA22" i="5" a="1"/>
  <c r="BA22" i="5" s="1"/>
  <c r="AX22" i="5" a="1"/>
  <c r="AX22" i="5" s="1"/>
  <c r="AU22" i="5" a="1"/>
  <c r="AU22" i="5" s="1"/>
  <c r="AY22" i="5" a="1"/>
  <c r="AY22" i="5" s="1"/>
  <c r="AR22" i="5" a="1"/>
  <c r="AR22" i="5" s="1"/>
  <c r="AQ22" i="5" a="1"/>
  <c r="AQ22" i="5" s="1"/>
  <c r="AW22" i="5" a="1"/>
  <c r="AW22" i="5" s="1"/>
  <c r="AT22" i="5" a="1"/>
  <c r="AT22" i="5" s="1"/>
  <c r="AS22" i="5" a="1"/>
  <c r="AS22" i="5" s="1"/>
  <c r="AM22" i="5" a="1"/>
  <c r="AM22" i="5" s="1"/>
  <c r="U22" i="5" a="1"/>
  <c r="U22" i="5" s="1"/>
  <c r="Q22" i="5" a="1"/>
  <c r="Q22" i="5" s="1"/>
  <c r="AK22" i="5" a="1"/>
  <c r="AK22" i="5" s="1"/>
  <c r="V22" i="5" a="1"/>
  <c r="V22" i="5" s="1"/>
  <c r="P11" i="9" s="1"/>
  <c r="AA22" i="5" a="1"/>
  <c r="AA22" i="5" s="1"/>
  <c r="U11" i="9" s="1"/>
  <c r="X22" i="5" a="1"/>
  <c r="X22" i="5" s="1"/>
  <c r="R11" i="9" s="1"/>
  <c r="Y22" i="5" a="1"/>
  <c r="Y22" i="5" s="1"/>
  <c r="S11" i="9" s="1"/>
  <c r="AO22" i="5" a="1"/>
  <c r="AO22" i="5" s="1"/>
  <c r="R22" i="5" a="1"/>
  <c r="R22" i="5" s="1"/>
  <c r="S22" i="5" a="1"/>
  <c r="S22" i="5" s="1"/>
  <c r="M11" i="9" s="1"/>
  <c r="AN22" i="5" a="1"/>
  <c r="AN22" i="5" s="1"/>
  <c r="W22" i="5" a="1"/>
  <c r="W22" i="5" s="1"/>
  <c r="Q11" i="9" s="1"/>
  <c r="P22" i="5" a="1"/>
  <c r="P22" i="5" s="1"/>
  <c r="AB22" i="5" a="1"/>
  <c r="AB22" i="5" s="1"/>
  <c r="V11" i="9" s="1"/>
  <c r="O22" i="5" a="1"/>
  <c r="O22" i="5" s="1"/>
  <c r="T22" i="5" a="1"/>
  <c r="T22" i="5" s="1"/>
  <c r="AJ22" i="5" a="1"/>
  <c r="AJ22" i="5" s="1"/>
  <c r="AL22" i="5" a="1"/>
  <c r="AL22" i="5" s="1"/>
  <c r="Z22" i="5" a="1"/>
  <c r="Z22" i="5" s="1"/>
  <c r="T11" i="9" s="1"/>
  <c r="AP22" i="5" a="1"/>
  <c r="AP22" i="5" s="1"/>
  <c r="AJ11" i="9" s="1"/>
  <c r="H22" i="5" a="1"/>
  <c r="H22" i="5" s="1"/>
  <c r="M22" i="5" a="1"/>
  <c r="M22" i="5" s="1"/>
  <c r="L22" i="5" a="1"/>
  <c r="L22" i="5" s="1"/>
  <c r="I22" i="5" a="1"/>
  <c r="I22" i="5" s="1"/>
  <c r="J22" i="5" a="1"/>
  <c r="J22" i="5" s="1"/>
  <c r="K22" i="5" a="1"/>
  <c r="K22" i="5" s="1"/>
  <c r="N22" i="5" a="1"/>
  <c r="N22" i="5" s="1"/>
  <c r="G23" i="5"/>
  <c r="AH23" i="5" l="1" a="1"/>
  <c r="AH23" i="5" s="1"/>
  <c r="AF23" i="5" a="1"/>
  <c r="AF23" i="5" s="1"/>
  <c r="AE23" i="5" a="1"/>
  <c r="AE23" i="5" s="1"/>
  <c r="AI23" i="5" a="1"/>
  <c r="AI23" i="5" s="1"/>
  <c r="AD23" i="5" a="1"/>
  <c r="AD23" i="5" s="1"/>
  <c r="AC23" i="5" a="1"/>
  <c r="AC23" i="5" s="1"/>
  <c r="AK11" i="9" s="1"/>
  <c r="AG23" i="5" a="1"/>
  <c r="AG23" i="5" s="1"/>
  <c r="AZ23" i="5" a="1"/>
  <c r="AZ23" i="5" s="1"/>
  <c r="AV23" i="5" a="1"/>
  <c r="AV23" i="5" s="1"/>
  <c r="AW23" i="5" a="1"/>
  <c r="AW23" i="5" s="1"/>
  <c r="BA23" i="5" a="1"/>
  <c r="BA23" i="5" s="1"/>
  <c r="AU23" i="5" a="1"/>
  <c r="AU23" i="5" s="1"/>
  <c r="AX23" i="5" a="1"/>
  <c r="AX23" i="5" s="1"/>
  <c r="AY23" i="5" a="1"/>
  <c r="AY23" i="5" s="1"/>
  <c r="AQ23" i="5" a="1"/>
  <c r="AQ23" i="5" s="1"/>
  <c r="AR23" i="5" a="1"/>
  <c r="AR23" i="5" s="1"/>
  <c r="AT23" i="5" a="1"/>
  <c r="AT23" i="5" s="1"/>
  <c r="AS23" i="5" a="1"/>
  <c r="AS23" i="5" s="1"/>
  <c r="Q23" i="5" a="1"/>
  <c r="Q23" i="5" s="1"/>
  <c r="AM23" i="5" a="1"/>
  <c r="AM23" i="5" s="1"/>
  <c r="U23" i="5" a="1"/>
  <c r="U23" i="5" s="1"/>
  <c r="AK23" i="5" a="1"/>
  <c r="AK23" i="5" s="1"/>
  <c r="X23" i="5" a="1"/>
  <c r="X23" i="5" s="1"/>
  <c r="AA23" i="5" a="1"/>
  <c r="AA23" i="5" s="1"/>
  <c r="AN23" i="5" a="1"/>
  <c r="AN23" i="5" s="1"/>
  <c r="V23" i="5" a="1"/>
  <c r="V23" i="5" s="1"/>
  <c r="Y23" i="5" a="1"/>
  <c r="Y23" i="5" s="1"/>
  <c r="S23" i="5" a="1"/>
  <c r="S23" i="5" s="1"/>
  <c r="R23" i="5" a="1"/>
  <c r="R23" i="5" s="1"/>
  <c r="W23" i="5" a="1"/>
  <c r="W23" i="5" s="1"/>
  <c r="P23" i="5" a="1"/>
  <c r="P23" i="5" s="1"/>
  <c r="AB23" i="5" a="1"/>
  <c r="AB23" i="5" s="1"/>
  <c r="AO23" i="5" a="1"/>
  <c r="AO23" i="5" s="1"/>
  <c r="AJ23" i="5" a="1"/>
  <c r="AJ23" i="5" s="1"/>
  <c r="Z23" i="5" a="1"/>
  <c r="Z23" i="5" s="1"/>
  <c r="T23" i="5" a="1"/>
  <c r="T23" i="5" s="1"/>
  <c r="AL23" i="5" a="1"/>
  <c r="AL23" i="5" s="1"/>
  <c r="O23" i="5" a="1"/>
  <c r="O23" i="5" s="1"/>
  <c r="AP23" i="5" a="1"/>
  <c r="AP23" i="5" s="1"/>
  <c r="I23" i="5" a="1"/>
  <c r="I23" i="5" s="1"/>
  <c r="L23" i="5" a="1"/>
  <c r="L23" i="5" s="1"/>
  <c r="H23" i="5" a="1"/>
  <c r="H23" i="5" s="1"/>
  <c r="M23" i="5" a="1"/>
  <c r="M23" i="5" s="1"/>
  <c r="CJ10" i="22" s="1"/>
  <c r="J23" i="5" a="1"/>
  <c r="J23" i="5" s="1"/>
  <c r="CG10" i="22" s="1"/>
  <c r="K23" i="5" a="1"/>
  <c r="K23" i="5" s="1"/>
  <c r="N23" i="5" a="1"/>
  <c r="N23" i="5" s="1"/>
  <c r="G24" i="5"/>
  <c r="AF24" i="5" l="1" a="1"/>
  <c r="AF24" i="5" s="1"/>
  <c r="AI24" i="5" a="1"/>
  <c r="AI24" i="5" s="1"/>
  <c r="AC24" i="5" a="1"/>
  <c r="AC24" i="5" s="1"/>
  <c r="AH24" i="5" a="1"/>
  <c r="AH24" i="5" s="1"/>
  <c r="AD24" i="5" a="1"/>
  <c r="AD24" i="5" s="1"/>
  <c r="AE24" i="5" a="1"/>
  <c r="AE24" i="5" s="1"/>
  <c r="AG24" i="5" a="1"/>
  <c r="AG24" i="5" s="1"/>
  <c r="AZ24" i="5" a="1"/>
  <c r="AZ24" i="5" s="1"/>
  <c r="BA24" i="5" a="1"/>
  <c r="BA24" i="5" s="1"/>
  <c r="AV24" i="5" a="1"/>
  <c r="AV24" i="5" s="1"/>
  <c r="AW24" i="5" a="1"/>
  <c r="AW24" i="5" s="1"/>
  <c r="AU24" i="5" a="1"/>
  <c r="AU24" i="5" s="1"/>
  <c r="AX24" i="5" a="1"/>
  <c r="AX24" i="5" s="1"/>
  <c r="AQ24" i="5" a="1"/>
  <c r="AQ24" i="5" s="1"/>
  <c r="AY24" i="5" a="1"/>
  <c r="AY24" i="5" s="1"/>
  <c r="AR24" i="5" a="1"/>
  <c r="AR24" i="5" s="1"/>
  <c r="AS24" i="5" a="1"/>
  <c r="AS24" i="5" s="1"/>
  <c r="AT24" i="5" a="1"/>
  <c r="AT24" i="5" s="1"/>
  <c r="AM24" i="5" a="1"/>
  <c r="AM24" i="5" s="1"/>
  <c r="Q24" i="5" a="1"/>
  <c r="Q24" i="5" s="1"/>
  <c r="AK24" i="5" a="1"/>
  <c r="AK24" i="5" s="1"/>
  <c r="U24" i="5" a="1"/>
  <c r="U24" i="5" s="1"/>
  <c r="V24" i="5" a="1"/>
  <c r="V24" i="5" s="1"/>
  <c r="AA24" i="5" a="1"/>
  <c r="AA24" i="5" s="1"/>
  <c r="X24" i="5" a="1"/>
  <c r="X24" i="5" s="1"/>
  <c r="R24" i="5" a="1"/>
  <c r="R24" i="5" s="1"/>
  <c r="AN24" i="5" a="1"/>
  <c r="AN24" i="5" s="1"/>
  <c r="AB24" i="5" a="1"/>
  <c r="AB24" i="5" s="1"/>
  <c r="Y24" i="5" a="1"/>
  <c r="Y24" i="5" s="1"/>
  <c r="P24" i="5" a="1"/>
  <c r="P24" i="5" s="1"/>
  <c r="W24" i="5" a="1"/>
  <c r="W24" i="5" s="1"/>
  <c r="AL24" i="5" a="1"/>
  <c r="AL24" i="5" s="1"/>
  <c r="T24" i="5" a="1"/>
  <c r="T24" i="5" s="1"/>
  <c r="S24" i="5" a="1"/>
  <c r="S24" i="5" s="1"/>
  <c r="AJ24" i="5" a="1"/>
  <c r="AJ24" i="5" s="1"/>
  <c r="AO24" i="5" a="1"/>
  <c r="AO24" i="5" s="1"/>
  <c r="O24" i="5" a="1"/>
  <c r="O24" i="5" s="1"/>
  <c r="Z24" i="5" a="1"/>
  <c r="Z24" i="5" s="1"/>
  <c r="AP24" i="5" a="1"/>
  <c r="AP24" i="5" s="1"/>
  <c r="I24" i="5" a="1"/>
  <c r="I24" i="5" s="1"/>
  <c r="M24" i="5" a="1"/>
  <c r="M24" i="5" s="1"/>
  <c r="H24" i="5" a="1"/>
  <c r="H24" i="5" s="1"/>
  <c r="L24" i="5" a="1"/>
  <c r="L24" i="5" s="1"/>
  <c r="K24" i="5" a="1"/>
  <c r="K24" i="5" s="1"/>
  <c r="J24" i="5" a="1"/>
  <c r="J24" i="5" s="1"/>
  <c r="N24" i="5" a="1"/>
  <c r="N24" i="5" s="1"/>
  <c r="G25" i="5"/>
  <c r="AI25" i="5" l="1" a="1"/>
  <c r="AI25" i="5" s="1"/>
  <c r="AF25" i="5" a="1"/>
  <c r="AF25" i="5" s="1"/>
  <c r="AC25" i="5" a="1"/>
  <c r="AC25" i="5" s="1"/>
  <c r="AH25" i="5" a="1"/>
  <c r="AH25" i="5" s="1"/>
  <c r="AE25" i="5" a="1"/>
  <c r="AE25" i="5" s="1"/>
  <c r="AD25" i="5" a="1"/>
  <c r="AD25" i="5" s="1"/>
  <c r="AG25" i="5" a="1"/>
  <c r="AG25" i="5" s="1"/>
  <c r="AZ25" i="5" a="1"/>
  <c r="AZ25" i="5" s="1"/>
  <c r="BA25" i="5" a="1"/>
  <c r="BA25" i="5" s="1"/>
  <c r="AV25" i="5" a="1"/>
  <c r="AV25" i="5" s="1"/>
  <c r="AW25" i="5" a="1"/>
  <c r="AW25" i="5" s="1"/>
  <c r="AU25" i="5" a="1"/>
  <c r="AU25" i="5" s="1"/>
  <c r="AX25" i="5" a="1"/>
  <c r="AX25" i="5" s="1"/>
  <c r="AY25" i="5" a="1"/>
  <c r="AY25" i="5" s="1"/>
  <c r="AQ25" i="5" a="1"/>
  <c r="AQ25" i="5" s="1"/>
  <c r="AR25" i="5" a="1"/>
  <c r="AR25" i="5" s="1"/>
  <c r="AS25" i="5" a="1"/>
  <c r="AS25" i="5" s="1"/>
  <c r="AT25" i="5" a="1"/>
  <c r="AT25" i="5" s="1"/>
  <c r="Q25" i="5" a="1"/>
  <c r="Q25" i="5" s="1"/>
  <c r="AK25" i="5" a="1"/>
  <c r="AK25" i="5" s="1"/>
  <c r="U25" i="5" a="1"/>
  <c r="U25" i="5" s="1"/>
  <c r="AM25" i="5" a="1"/>
  <c r="AM25" i="5" s="1"/>
  <c r="AN25" i="5" a="1"/>
  <c r="AN25" i="5" s="1"/>
  <c r="AA25" i="5" a="1"/>
  <c r="AA25" i="5" s="1"/>
  <c r="X25" i="5" a="1"/>
  <c r="X25" i="5" s="1"/>
  <c r="V25" i="5" a="1"/>
  <c r="V25" i="5" s="1"/>
  <c r="Y25" i="5" a="1"/>
  <c r="Y25" i="5" s="1"/>
  <c r="W25" i="5" a="1"/>
  <c r="W25" i="5" s="1"/>
  <c r="S25" i="5" a="1"/>
  <c r="S25" i="5" s="1"/>
  <c r="P25" i="5" a="1"/>
  <c r="P25" i="5" s="1"/>
  <c r="AO25" i="5" a="1"/>
  <c r="AO25" i="5" s="1"/>
  <c r="R25" i="5" a="1"/>
  <c r="R25" i="5" s="1"/>
  <c r="AB25" i="5" a="1"/>
  <c r="AB25" i="5" s="1"/>
  <c r="AL25" i="5" a="1"/>
  <c r="AL25" i="5" s="1"/>
  <c r="AP25" i="5" a="1"/>
  <c r="AP25" i="5" s="1"/>
  <c r="Z25" i="5" a="1"/>
  <c r="Z25" i="5" s="1"/>
  <c r="T25" i="5" a="1"/>
  <c r="T25" i="5" s="1"/>
  <c r="O25" i="5" a="1"/>
  <c r="O25" i="5" s="1"/>
  <c r="AJ25" i="5" a="1"/>
  <c r="AJ25" i="5" s="1"/>
  <c r="K25" i="5" a="1"/>
  <c r="K25" i="5" s="1"/>
  <c r="M25" i="5" a="1"/>
  <c r="M25" i="5" s="1"/>
  <c r="I25" i="5" a="1"/>
  <c r="I25" i="5" s="1"/>
  <c r="L25" i="5" a="1"/>
  <c r="L25" i="5" s="1"/>
  <c r="J25" i="5" a="1"/>
  <c r="J25" i="5" s="1"/>
  <c r="H25" i="5" a="1"/>
  <c r="H25" i="5" s="1"/>
  <c r="N25" i="5" a="1"/>
  <c r="N25" i="5" s="1"/>
  <c r="G26" i="5"/>
  <c r="AI26" i="5" l="1" a="1"/>
  <c r="AI26" i="5" s="1"/>
  <c r="AC12" i="9" s="1"/>
  <c r="AC26" i="5" a="1"/>
  <c r="AC26" i="5" s="1"/>
  <c r="W12" i="9" s="1"/>
  <c r="AH26" i="5" a="1"/>
  <c r="AH26" i="5" s="1"/>
  <c r="AB12" i="9" s="1"/>
  <c r="AF26" i="5" a="1"/>
  <c r="AF26" i="5" s="1"/>
  <c r="Z12" i="9" s="1"/>
  <c r="AE26" i="5" a="1"/>
  <c r="AE26" i="5" s="1"/>
  <c r="Y12" i="9" s="1"/>
  <c r="AD26" i="5" a="1"/>
  <c r="AD26" i="5" s="1"/>
  <c r="X12" i="9" s="1"/>
  <c r="AG26" i="5" a="1"/>
  <c r="AG26" i="5" s="1"/>
  <c r="AA12" i="9" s="1"/>
  <c r="AV26" i="5" a="1"/>
  <c r="AV26" i="5" s="1"/>
  <c r="BA26" i="5" a="1"/>
  <c r="BA26" i="5" s="1"/>
  <c r="AU26" i="5" a="1"/>
  <c r="AU26" i="5" s="1"/>
  <c r="AX26" i="5" a="1"/>
  <c r="AX26" i="5" s="1"/>
  <c r="AW26" i="5" a="1"/>
  <c r="AW26" i="5" s="1"/>
  <c r="AZ26" i="5" a="1"/>
  <c r="AZ26" i="5" s="1"/>
  <c r="AR26" i="5" a="1"/>
  <c r="AR26" i="5" s="1"/>
  <c r="AQ26" i="5" a="1"/>
  <c r="AQ26" i="5" s="1"/>
  <c r="AY26" i="5" a="1"/>
  <c r="AY26" i="5" s="1"/>
  <c r="AS26" i="5" a="1"/>
  <c r="AS26" i="5" s="1"/>
  <c r="AT26" i="5" a="1"/>
  <c r="AT26" i="5" s="1"/>
  <c r="AM26" i="5" a="1"/>
  <c r="AM26" i="5" s="1"/>
  <c r="AG12" i="9" s="1"/>
  <c r="AK26" i="5" a="1"/>
  <c r="AK26" i="5" s="1"/>
  <c r="Q26" i="5" a="1"/>
  <c r="Q26" i="5" s="1"/>
  <c r="CO11" i="22" s="1"/>
  <c r="U26" i="5" a="1"/>
  <c r="U26" i="5" s="1"/>
  <c r="O12" i="9" s="1"/>
  <c r="AN26" i="5" a="1"/>
  <c r="AN26" i="5" s="1"/>
  <c r="V26" i="5" a="1"/>
  <c r="V26" i="5" s="1"/>
  <c r="P12" i="9" s="1"/>
  <c r="AA26" i="5" a="1"/>
  <c r="AA26" i="5" s="1"/>
  <c r="U12" i="9" s="1"/>
  <c r="X26" i="5" a="1"/>
  <c r="X26" i="5" s="1"/>
  <c r="R12" i="9" s="1"/>
  <c r="AO26" i="5" a="1"/>
  <c r="AO26" i="5" s="1"/>
  <c r="S26" i="5" a="1"/>
  <c r="S26" i="5" s="1"/>
  <c r="P26" i="5" a="1"/>
  <c r="P26" i="5" s="1"/>
  <c r="J12" i="9" s="1"/>
  <c r="AB26" i="5" a="1"/>
  <c r="AB26" i="5" s="1"/>
  <c r="V12" i="9" s="1"/>
  <c r="W26" i="5" a="1"/>
  <c r="W26" i="5" s="1"/>
  <c r="Q12" i="9" s="1"/>
  <c r="Y26" i="5" a="1"/>
  <c r="Y26" i="5" s="1"/>
  <c r="S12" i="9" s="1"/>
  <c r="R26" i="5" a="1"/>
  <c r="R26" i="5" s="1"/>
  <c r="AP26" i="5" a="1"/>
  <c r="AP26" i="5" s="1"/>
  <c r="AJ12" i="9" s="1"/>
  <c r="AL26" i="5" a="1"/>
  <c r="AL26" i="5" s="1"/>
  <c r="O26" i="5" a="1"/>
  <c r="O26" i="5" s="1"/>
  <c r="Z26" i="5" a="1"/>
  <c r="Z26" i="5" s="1"/>
  <c r="T12" i="9" s="1"/>
  <c r="AJ26" i="5" a="1"/>
  <c r="AJ26" i="5" s="1"/>
  <c r="T26" i="5" a="1"/>
  <c r="T26" i="5" s="1"/>
  <c r="N12" i="9" s="1"/>
  <c r="L26" i="5" a="1"/>
  <c r="L26" i="5" s="1"/>
  <c r="F12" i="9" s="1"/>
  <c r="M26" i="5" a="1"/>
  <c r="M26" i="5" s="1"/>
  <c r="I26" i="5" a="1"/>
  <c r="I26" i="5" s="1"/>
  <c r="H26" i="5" a="1"/>
  <c r="H26" i="5" s="1"/>
  <c r="K26" i="5" a="1"/>
  <c r="K26" i="5" s="1"/>
  <c r="J26" i="5" a="1"/>
  <c r="J26" i="5" s="1"/>
  <c r="N26" i="5" a="1"/>
  <c r="N26" i="5" s="1"/>
  <c r="G27" i="5"/>
  <c r="AI27" i="5" l="1" a="1"/>
  <c r="AI27" i="5" s="1"/>
  <c r="AF27" i="5" a="1"/>
  <c r="AF27" i="5" s="1"/>
  <c r="AD27" i="5" a="1"/>
  <c r="AD27" i="5" s="1"/>
  <c r="AE27" i="5" a="1"/>
  <c r="AE27" i="5" s="1"/>
  <c r="AH27" i="5" a="1"/>
  <c r="AH27" i="5" s="1"/>
  <c r="AG27" i="5" a="1"/>
  <c r="AG27" i="5" s="1"/>
  <c r="AC27" i="5" a="1"/>
  <c r="AC27" i="5" s="1"/>
  <c r="AK12" i="9" s="1"/>
  <c r="BA27" i="5" a="1"/>
  <c r="BA27" i="5" s="1"/>
  <c r="AV27" i="5" a="1"/>
  <c r="AV27" i="5" s="1"/>
  <c r="AX27" i="5" a="1"/>
  <c r="AX27" i="5" s="1"/>
  <c r="AW27" i="5" a="1"/>
  <c r="AW27" i="5" s="1"/>
  <c r="AU27" i="5" a="1"/>
  <c r="AU27" i="5" s="1"/>
  <c r="AZ27" i="5" a="1"/>
  <c r="AZ27" i="5" s="1"/>
  <c r="AQ27" i="5" a="1"/>
  <c r="AQ27" i="5" s="1"/>
  <c r="AR27" i="5" a="1"/>
  <c r="AR27" i="5" s="1"/>
  <c r="AT27" i="5" a="1"/>
  <c r="AT27" i="5" s="1"/>
  <c r="AS27" i="5" a="1"/>
  <c r="AS27" i="5" s="1"/>
  <c r="AY27" i="5" a="1"/>
  <c r="AY27" i="5" s="1"/>
  <c r="AK27" i="5" a="1"/>
  <c r="AK27" i="5" s="1"/>
  <c r="Q27" i="5" a="1"/>
  <c r="Q27" i="5" s="1"/>
  <c r="AM27" i="5" a="1"/>
  <c r="AM27" i="5" s="1"/>
  <c r="U27" i="5" a="1"/>
  <c r="U27" i="5" s="1"/>
  <c r="V27" i="5" a="1"/>
  <c r="V27" i="5" s="1"/>
  <c r="AN27" i="5" a="1"/>
  <c r="AN27" i="5" s="1"/>
  <c r="AA27" i="5" a="1"/>
  <c r="AA27" i="5" s="1"/>
  <c r="X27" i="5" a="1"/>
  <c r="X27" i="5" s="1"/>
  <c r="W27" i="5" a="1"/>
  <c r="W27" i="5" s="1"/>
  <c r="Y27" i="5" a="1"/>
  <c r="Y27" i="5" s="1"/>
  <c r="AO27" i="5" a="1"/>
  <c r="AO27" i="5" s="1"/>
  <c r="R27" i="5" a="1"/>
  <c r="R27" i="5" s="1"/>
  <c r="AB27" i="5" a="1"/>
  <c r="AB27" i="5" s="1"/>
  <c r="P27" i="5" a="1"/>
  <c r="P27" i="5" s="1"/>
  <c r="AJ27" i="5" a="1"/>
  <c r="AJ27" i="5" s="1"/>
  <c r="S27" i="5" a="1"/>
  <c r="S27" i="5" s="1"/>
  <c r="AL27" i="5" a="1"/>
  <c r="AL27" i="5" s="1"/>
  <c r="T27" i="5" a="1"/>
  <c r="T27" i="5" s="1"/>
  <c r="AP27" i="5" a="1"/>
  <c r="AP27" i="5" s="1"/>
  <c r="Z27" i="5" a="1"/>
  <c r="Z27" i="5" s="1"/>
  <c r="O27" i="5" a="1"/>
  <c r="O27" i="5" s="1"/>
  <c r="M27" i="5" a="1"/>
  <c r="M27" i="5" s="1"/>
  <c r="I27" i="5" a="1"/>
  <c r="I27" i="5" s="1"/>
  <c r="L27" i="5" a="1"/>
  <c r="L27" i="5" s="1"/>
  <c r="J27" i="5" a="1"/>
  <c r="J27" i="5" s="1"/>
  <c r="K27" i="5" a="1"/>
  <c r="K27" i="5" s="1"/>
  <c r="H27" i="5" a="1"/>
  <c r="H27" i="5" s="1"/>
  <c r="N27" i="5" a="1"/>
  <c r="N27" i="5" s="1"/>
  <c r="G28" i="5"/>
  <c r="AF28" i="5" l="1" a="1"/>
  <c r="AF28" i="5" s="1"/>
  <c r="AI28" i="5" a="1"/>
  <c r="AI28" i="5" s="1"/>
  <c r="AC28" i="5" a="1"/>
  <c r="AC28" i="5" s="1"/>
  <c r="AH28" i="5" a="1"/>
  <c r="AH28" i="5" s="1"/>
  <c r="AD28" i="5" a="1"/>
  <c r="AD28" i="5" s="1"/>
  <c r="AG28" i="5" a="1"/>
  <c r="AG28" i="5" s="1"/>
  <c r="AE28" i="5" a="1"/>
  <c r="AE28" i="5" s="1"/>
  <c r="BA28" i="5" a="1"/>
  <c r="BA28" i="5" s="1"/>
  <c r="AV28" i="5" a="1"/>
  <c r="AV28" i="5" s="1"/>
  <c r="AZ28" i="5" a="1"/>
  <c r="AZ28" i="5" s="1"/>
  <c r="AY28" i="5" a="1"/>
  <c r="AY28" i="5" s="1"/>
  <c r="AX28" i="5" a="1"/>
  <c r="AX28" i="5" s="1"/>
  <c r="AW28" i="5" a="1"/>
  <c r="AW28" i="5" s="1"/>
  <c r="AU28" i="5" a="1"/>
  <c r="AU28" i="5" s="1"/>
  <c r="AS28" i="5" a="1"/>
  <c r="AS28" i="5" s="1"/>
  <c r="AR28" i="5" a="1"/>
  <c r="AR28" i="5" s="1"/>
  <c r="AQ28" i="5" a="1"/>
  <c r="AQ28" i="5" s="1"/>
  <c r="AT28" i="5" a="1"/>
  <c r="AT28" i="5" s="1"/>
  <c r="U28" i="5" a="1"/>
  <c r="U28" i="5" s="1"/>
  <c r="AM28" i="5" a="1"/>
  <c r="AM28" i="5" s="1"/>
  <c r="AK28" i="5" a="1"/>
  <c r="AK28" i="5" s="1"/>
  <c r="Q28" i="5" a="1"/>
  <c r="Q28" i="5" s="1"/>
  <c r="AA28" i="5" a="1"/>
  <c r="AA28" i="5" s="1"/>
  <c r="X28" i="5" a="1"/>
  <c r="X28" i="5" s="1"/>
  <c r="V28" i="5" a="1"/>
  <c r="V28" i="5" s="1"/>
  <c r="Y28" i="5" a="1"/>
  <c r="Y28" i="5" s="1"/>
  <c r="S28" i="5" a="1"/>
  <c r="S28" i="5" s="1"/>
  <c r="R28" i="5" a="1"/>
  <c r="R28" i="5" s="1"/>
  <c r="AN28" i="5" a="1"/>
  <c r="AN28" i="5" s="1"/>
  <c r="AB28" i="5" a="1"/>
  <c r="AB28" i="5" s="1"/>
  <c r="P28" i="5" a="1"/>
  <c r="P28" i="5" s="1"/>
  <c r="AO28" i="5" a="1"/>
  <c r="AO28" i="5" s="1"/>
  <c r="W28" i="5" a="1"/>
  <c r="W28" i="5" s="1"/>
  <c r="AP28" i="5" a="1"/>
  <c r="AP28" i="5" s="1"/>
  <c r="AL28" i="5" a="1"/>
  <c r="AL28" i="5" s="1"/>
  <c r="T28" i="5" a="1"/>
  <c r="T28" i="5" s="1"/>
  <c r="O28" i="5" a="1"/>
  <c r="O28" i="5" s="1"/>
  <c r="AJ28" i="5" a="1"/>
  <c r="AJ28" i="5" s="1"/>
  <c r="Z28" i="5" a="1"/>
  <c r="Z28" i="5" s="1"/>
  <c r="L28" i="5" a="1"/>
  <c r="L28" i="5" s="1"/>
  <c r="M28" i="5" a="1"/>
  <c r="M28" i="5" s="1"/>
  <c r="I28" i="5" a="1"/>
  <c r="I28" i="5" s="1"/>
  <c r="J28" i="5" a="1"/>
  <c r="J28" i="5" s="1"/>
  <c r="K28" i="5" a="1"/>
  <c r="K28" i="5" s="1"/>
  <c r="H28" i="5" a="1"/>
  <c r="H28" i="5" s="1"/>
  <c r="N28" i="5" a="1"/>
  <c r="N28" i="5" s="1"/>
  <c r="G29" i="5"/>
  <c r="AC29" i="5" l="1" a="1"/>
  <c r="AC29" i="5" s="1"/>
  <c r="AF29" i="5" a="1"/>
  <c r="AF29" i="5" s="1"/>
  <c r="AD29" i="5" a="1"/>
  <c r="AD29" i="5" s="1"/>
  <c r="AI29" i="5" a="1"/>
  <c r="AI29" i="5" s="1"/>
  <c r="AH29" i="5" a="1"/>
  <c r="AH29" i="5" s="1"/>
  <c r="AE29" i="5" a="1"/>
  <c r="AE29" i="5" s="1"/>
  <c r="AG29" i="5" a="1"/>
  <c r="AG29" i="5" s="1"/>
  <c r="AZ29" i="5" a="1"/>
  <c r="AZ29" i="5" s="1"/>
  <c r="AV29" i="5" a="1"/>
  <c r="AV29" i="5" s="1"/>
  <c r="BA29" i="5" a="1"/>
  <c r="BA29" i="5" s="1"/>
  <c r="AX29" i="5" a="1"/>
  <c r="AX29" i="5" s="1"/>
  <c r="AW29" i="5" a="1"/>
  <c r="AW29" i="5" s="1"/>
  <c r="AY29" i="5" a="1"/>
  <c r="AY29" i="5" s="1"/>
  <c r="AQ29" i="5" a="1"/>
  <c r="AQ29" i="5" s="1"/>
  <c r="AS29" i="5" a="1"/>
  <c r="AS29" i="5" s="1"/>
  <c r="AU29" i="5" a="1"/>
  <c r="AU29" i="5" s="1"/>
  <c r="AR29" i="5" a="1"/>
  <c r="AR29" i="5" s="1"/>
  <c r="AT29" i="5" a="1"/>
  <c r="AT29" i="5" s="1"/>
  <c r="AM29" i="5" a="1"/>
  <c r="AM29" i="5" s="1"/>
  <c r="AK29" i="5" a="1"/>
  <c r="AK29" i="5" s="1"/>
  <c r="Q29" i="5" a="1"/>
  <c r="Q29" i="5" s="1"/>
  <c r="U29" i="5" a="1"/>
  <c r="U29" i="5" s="1"/>
  <c r="AA29" i="5" a="1"/>
  <c r="AA29" i="5" s="1"/>
  <c r="V29" i="5" a="1"/>
  <c r="V29" i="5" s="1"/>
  <c r="X29" i="5" a="1"/>
  <c r="X29" i="5" s="1"/>
  <c r="AN29" i="5" a="1"/>
  <c r="AN29" i="5" s="1"/>
  <c r="S29" i="5" a="1"/>
  <c r="S29" i="5" s="1"/>
  <c r="AO29" i="5" a="1"/>
  <c r="AO29" i="5" s="1"/>
  <c r="Y29" i="5" a="1"/>
  <c r="Y29" i="5" s="1"/>
  <c r="P29" i="5" a="1"/>
  <c r="P29" i="5" s="1"/>
  <c r="AB29" i="5" a="1"/>
  <c r="AB29" i="5" s="1"/>
  <c r="R29" i="5" a="1"/>
  <c r="R29" i="5" s="1"/>
  <c r="W29" i="5" a="1"/>
  <c r="W29" i="5" s="1"/>
  <c r="AJ29" i="5" a="1"/>
  <c r="AJ29" i="5" s="1"/>
  <c r="AP29" i="5" a="1"/>
  <c r="AP29" i="5" s="1"/>
  <c r="AL29" i="5" a="1"/>
  <c r="AL29" i="5" s="1"/>
  <c r="T29" i="5" a="1"/>
  <c r="T29" i="5" s="1"/>
  <c r="O29" i="5" a="1"/>
  <c r="O29" i="5" s="1"/>
  <c r="Z29" i="5" a="1"/>
  <c r="Z29" i="5" s="1"/>
  <c r="M29" i="5" a="1"/>
  <c r="M29" i="5" s="1"/>
  <c r="L29" i="5" a="1"/>
  <c r="L29" i="5" s="1"/>
  <c r="I29" i="5" a="1"/>
  <c r="I29" i="5" s="1"/>
  <c r="H29" i="5" a="1"/>
  <c r="H29" i="5" s="1"/>
  <c r="J29" i="5" a="1"/>
  <c r="J29" i="5" s="1"/>
  <c r="K29" i="5" a="1"/>
  <c r="K29" i="5" s="1"/>
  <c r="N29" i="5" a="1"/>
  <c r="N29" i="5" s="1"/>
  <c r="G30" i="5"/>
  <c r="AC30" i="5" l="1" a="1"/>
  <c r="AC30" i="5" s="1"/>
  <c r="W13" i="9" s="1"/>
  <c r="AH30" i="5" a="1"/>
  <c r="AH30" i="5" s="1"/>
  <c r="AB13" i="9" s="1"/>
  <c r="AI30" i="5" a="1"/>
  <c r="AI30" i="5" s="1"/>
  <c r="AC13" i="9" s="1"/>
  <c r="AD30" i="5" a="1"/>
  <c r="AD30" i="5" s="1"/>
  <c r="X13" i="9" s="1"/>
  <c r="AE30" i="5" a="1"/>
  <c r="AE30" i="5" s="1"/>
  <c r="Y13" i="9" s="1"/>
  <c r="AF30" i="5" a="1"/>
  <c r="AF30" i="5" s="1"/>
  <c r="Z13" i="9" s="1"/>
  <c r="AG30" i="5" a="1"/>
  <c r="AG30" i="5" s="1"/>
  <c r="AA13" i="9" s="1"/>
  <c r="AZ30" i="5" a="1"/>
  <c r="AZ30" i="5" s="1"/>
  <c r="AV30" i="5" a="1"/>
  <c r="AV30" i="5" s="1"/>
  <c r="AX30" i="5" a="1"/>
  <c r="AX30" i="5" s="1"/>
  <c r="AU30" i="5" a="1"/>
  <c r="AU30" i="5" s="1"/>
  <c r="AQ30" i="5" a="1"/>
  <c r="AQ30" i="5" s="1"/>
  <c r="BA30" i="5" a="1"/>
  <c r="BA30" i="5" s="1"/>
  <c r="AR30" i="5" a="1"/>
  <c r="AR30" i="5" s="1"/>
  <c r="AS30" i="5" a="1"/>
  <c r="AS30" i="5" s="1"/>
  <c r="AT30" i="5" a="1"/>
  <c r="AT30" i="5" s="1"/>
  <c r="AY30" i="5" a="1"/>
  <c r="AY30" i="5" s="1"/>
  <c r="AW30" i="5" a="1"/>
  <c r="AW30" i="5" s="1"/>
  <c r="AK30" i="5" a="1"/>
  <c r="AK30" i="5" s="1"/>
  <c r="AM30" i="5" a="1"/>
  <c r="AM30" i="5" s="1"/>
  <c r="U30" i="5" a="1"/>
  <c r="U30" i="5" s="1"/>
  <c r="O13" i="9" s="1"/>
  <c r="Q30" i="5" a="1"/>
  <c r="Q30" i="5" s="1"/>
  <c r="V30" i="5" a="1"/>
  <c r="V30" i="5" s="1"/>
  <c r="P13" i="9" s="1"/>
  <c r="AA30" i="5" a="1"/>
  <c r="AA30" i="5" s="1"/>
  <c r="U13" i="9" s="1"/>
  <c r="X30" i="5" a="1"/>
  <c r="X30" i="5" s="1"/>
  <c r="R13" i="9" s="1"/>
  <c r="AN30" i="5" a="1"/>
  <c r="AN30" i="5" s="1"/>
  <c r="Y30" i="5" a="1"/>
  <c r="Y30" i="5" s="1"/>
  <c r="S13" i="9" s="1"/>
  <c r="AO30" i="5" a="1"/>
  <c r="AO30" i="5" s="1"/>
  <c r="P30" i="5" a="1"/>
  <c r="P30" i="5" s="1"/>
  <c r="AB30" i="5" a="1"/>
  <c r="AB30" i="5" s="1"/>
  <c r="V13" i="9" s="1"/>
  <c r="W30" i="5" a="1"/>
  <c r="W30" i="5" s="1"/>
  <c r="Q13" i="9" s="1"/>
  <c r="R30" i="5" a="1"/>
  <c r="R30" i="5" s="1"/>
  <c r="L13" i="9" s="1"/>
  <c r="AL30" i="5" a="1"/>
  <c r="AL30" i="5" s="1"/>
  <c r="AF13" i="9" s="1"/>
  <c r="O30" i="5" a="1"/>
  <c r="O30" i="5" s="1"/>
  <c r="AJ30" i="5" a="1"/>
  <c r="AJ30" i="5" s="1"/>
  <c r="Z30" i="5" a="1"/>
  <c r="Z30" i="5" s="1"/>
  <c r="T13" i="9" s="1"/>
  <c r="T30" i="5" a="1"/>
  <c r="T30" i="5" s="1"/>
  <c r="S30" i="5" a="1"/>
  <c r="S30" i="5" s="1"/>
  <c r="AP30" i="5" a="1"/>
  <c r="AP30" i="5" s="1"/>
  <c r="L30" i="5" a="1"/>
  <c r="L30" i="5" s="1"/>
  <c r="I30" i="5" a="1"/>
  <c r="I30" i="5" s="1"/>
  <c r="H30" i="5" a="1"/>
  <c r="H30" i="5" s="1"/>
  <c r="M30" i="5" a="1"/>
  <c r="M30" i="5" s="1"/>
  <c r="J30" i="5" a="1"/>
  <c r="J30" i="5" s="1"/>
  <c r="K30" i="5" a="1"/>
  <c r="K30" i="5" s="1"/>
  <c r="N30" i="5" a="1"/>
  <c r="N30" i="5" s="1"/>
  <c r="G31" i="5"/>
  <c r="AC31" i="5" l="1" a="1"/>
  <c r="AC31" i="5" s="1"/>
  <c r="AK13" i="9" s="1"/>
  <c r="AI31" i="5" a="1"/>
  <c r="AI31" i="5" s="1"/>
  <c r="AF31" i="5" a="1"/>
  <c r="AF31" i="5" s="1"/>
  <c r="AG31" i="5" a="1"/>
  <c r="AG31" i="5" s="1"/>
  <c r="AD31" i="5" a="1"/>
  <c r="AD31" i="5" s="1"/>
  <c r="AE31" i="5" a="1"/>
  <c r="AE31" i="5" s="1"/>
  <c r="AH31" i="5" a="1"/>
  <c r="AH31" i="5" s="1"/>
  <c r="AV31" i="5" a="1"/>
  <c r="AV31" i="5" s="1"/>
  <c r="AZ31" i="5" a="1"/>
  <c r="AZ31" i="5" s="1"/>
  <c r="BA31" i="5" a="1"/>
  <c r="BA31" i="5" s="1"/>
  <c r="AS31" i="5" a="1"/>
  <c r="AS31" i="5" s="1"/>
  <c r="AU31" i="5" a="1"/>
  <c r="AU31" i="5" s="1"/>
  <c r="AX31" i="5" a="1"/>
  <c r="AX31" i="5" s="1"/>
  <c r="AY31" i="5" a="1"/>
  <c r="AY31" i="5" s="1"/>
  <c r="AQ31" i="5" a="1"/>
  <c r="AQ31" i="5" s="1"/>
  <c r="AW31" i="5" a="1"/>
  <c r="AW31" i="5" s="1"/>
  <c r="AR31" i="5" a="1"/>
  <c r="AR31" i="5" s="1"/>
  <c r="AT31" i="5" a="1"/>
  <c r="AT31" i="5" s="1"/>
  <c r="AM31" i="5" a="1"/>
  <c r="AM31" i="5" s="1"/>
  <c r="Q31" i="5" a="1"/>
  <c r="Q31" i="5" s="1"/>
  <c r="AK31" i="5" a="1"/>
  <c r="AK31" i="5" s="1"/>
  <c r="U31" i="5" a="1"/>
  <c r="U31" i="5" s="1"/>
  <c r="V31" i="5" a="1"/>
  <c r="V31" i="5" s="1"/>
  <c r="X31" i="5" a="1"/>
  <c r="X31" i="5" s="1"/>
  <c r="AA31" i="5" a="1"/>
  <c r="AA31" i="5" s="1"/>
  <c r="AN31" i="5" a="1"/>
  <c r="AN31" i="5" s="1"/>
  <c r="Y31" i="5" a="1"/>
  <c r="Y31" i="5" s="1"/>
  <c r="AO31" i="5" a="1"/>
  <c r="AO31" i="5" s="1"/>
  <c r="R31" i="5" a="1"/>
  <c r="R31" i="5" s="1"/>
  <c r="P31" i="5" a="1"/>
  <c r="P31" i="5" s="1"/>
  <c r="S31" i="5" a="1"/>
  <c r="S31" i="5" s="1"/>
  <c r="AB31" i="5" a="1"/>
  <c r="AB31" i="5" s="1"/>
  <c r="W31" i="5" a="1"/>
  <c r="W31" i="5" s="1"/>
  <c r="Z31" i="5" a="1"/>
  <c r="Z31" i="5" s="1"/>
  <c r="O31" i="5" a="1"/>
  <c r="O31" i="5" s="1"/>
  <c r="CL12" i="22" s="1"/>
  <c r="AL31" i="5" a="1"/>
  <c r="AL31" i="5" s="1"/>
  <c r="AP31" i="5" a="1"/>
  <c r="AP31" i="5" s="1"/>
  <c r="T31" i="5" a="1"/>
  <c r="T31" i="5" s="1"/>
  <c r="AJ31" i="5" a="1"/>
  <c r="AJ31" i="5" s="1"/>
  <c r="H31" i="5" a="1"/>
  <c r="H31" i="5" s="1"/>
  <c r="I31" i="5" a="1"/>
  <c r="I31" i="5" s="1"/>
  <c r="CF12" i="22" s="1"/>
  <c r="J31" i="5" a="1"/>
  <c r="J31" i="5" s="1"/>
  <c r="K31" i="5" a="1"/>
  <c r="K31" i="5" s="1"/>
  <c r="L31" i="5" a="1"/>
  <c r="L31" i="5" s="1"/>
  <c r="M31" i="5" a="1"/>
  <c r="M31" i="5" s="1"/>
  <c r="N31" i="5" a="1"/>
  <c r="N31" i="5" s="1"/>
  <c r="G32" i="5"/>
  <c r="AC32" i="5" l="1" a="1"/>
  <c r="AC32" i="5" s="1"/>
  <c r="AI32" i="5" a="1"/>
  <c r="AI32" i="5" s="1"/>
  <c r="AG32" i="5" a="1"/>
  <c r="AG32" i="5" s="1"/>
  <c r="AH32" i="5" a="1"/>
  <c r="AH32" i="5" s="1"/>
  <c r="AD32" i="5" a="1"/>
  <c r="AD32" i="5" s="1"/>
  <c r="AF32" i="5" a="1"/>
  <c r="AF32" i="5" s="1"/>
  <c r="AE32" i="5" a="1"/>
  <c r="AE32" i="5" s="1"/>
  <c r="AZ32" i="5" a="1"/>
  <c r="AZ32" i="5" s="1"/>
  <c r="BA32" i="5" a="1"/>
  <c r="BA32" i="5" s="1"/>
  <c r="AV32" i="5" a="1"/>
  <c r="AV32" i="5" s="1"/>
  <c r="AY32" i="5" a="1"/>
  <c r="AY32" i="5" s="1"/>
  <c r="AU32" i="5" a="1"/>
  <c r="AU32" i="5" s="1"/>
  <c r="AW32" i="5" a="1"/>
  <c r="AW32" i="5" s="1"/>
  <c r="AX32" i="5" a="1"/>
  <c r="AX32" i="5" s="1"/>
  <c r="AQ32" i="5" a="1"/>
  <c r="AQ32" i="5" s="1"/>
  <c r="AR32" i="5" a="1"/>
  <c r="AR32" i="5" s="1"/>
  <c r="AT32" i="5" a="1"/>
  <c r="AT32" i="5" s="1"/>
  <c r="AS32" i="5" a="1"/>
  <c r="AS32" i="5" s="1"/>
  <c r="AM32" i="5" a="1"/>
  <c r="AM32" i="5" s="1"/>
  <c r="AK32" i="5" a="1"/>
  <c r="AK32" i="5" s="1"/>
  <c r="Q32" i="5" a="1"/>
  <c r="Q32" i="5" s="1"/>
  <c r="U32" i="5" a="1"/>
  <c r="U32" i="5" s="1"/>
  <c r="AN32" i="5" a="1"/>
  <c r="AN32" i="5" s="1"/>
  <c r="AA32" i="5" a="1"/>
  <c r="AA32" i="5" s="1"/>
  <c r="X32" i="5" a="1"/>
  <c r="X32" i="5" s="1"/>
  <c r="V32" i="5" a="1"/>
  <c r="V32" i="5" s="1"/>
  <c r="W32" i="5" a="1"/>
  <c r="W32" i="5" s="1"/>
  <c r="P32" i="5" a="1"/>
  <c r="P32" i="5" s="1"/>
  <c r="AB32" i="5" a="1"/>
  <c r="AB32" i="5" s="1"/>
  <c r="S32" i="5" a="1"/>
  <c r="S32" i="5" s="1"/>
  <c r="R32" i="5" a="1"/>
  <c r="R32" i="5" s="1"/>
  <c r="Y32" i="5" a="1"/>
  <c r="Y32" i="5" s="1"/>
  <c r="Z32" i="5" a="1"/>
  <c r="Z32" i="5" s="1"/>
  <c r="AO32" i="5" a="1"/>
  <c r="AO32" i="5" s="1"/>
  <c r="AL32" i="5" a="1"/>
  <c r="AL32" i="5" s="1"/>
  <c r="T32" i="5" a="1"/>
  <c r="T32" i="5" s="1"/>
  <c r="O32" i="5" a="1"/>
  <c r="O32" i="5" s="1"/>
  <c r="AJ32" i="5" a="1"/>
  <c r="AJ32" i="5" s="1"/>
  <c r="AP32" i="5" a="1"/>
  <c r="AP32" i="5" s="1"/>
  <c r="H32" i="5" a="1"/>
  <c r="H32" i="5" s="1"/>
  <c r="M32" i="5" a="1"/>
  <c r="M32" i="5" s="1"/>
  <c r="I32" i="5" a="1"/>
  <c r="I32" i="5" s="1"/>
  <c r="L32" i="5" a="1"/>
  <c r="L32" i="5" s="1"/>
  <c r="K32" i="5" a="1"/>
  <c r="K32" i="5" s="1"/>
  <c r="J32" i="5" a="1"/>
  <c r="J32" i="5" s="1"/>
  <c r="N32" i="5" a="1"/>
  <c r="N32" i="5" s="1"/>
  <c r="G33" i="5"/>
  <c r="AI33" i="5" l="1" a="1"/>
  <c r="AI33" i="5" s="1"/>
  <c r="AC33" i="5" a="1"/>
  <c r="AC33" i="5" s="1"/>
  <c r="AD33" i="5" a="1"/>
  <c r="AD33" i="5" s="1"/>
  <c r="AF33" i="5" a="1"/>
  <c r="AF33" i="5" s="1"/>
  <c r="AG33" i="5" a="1"/>
  <c r="AG33" i="5" s="1"/>
  <c r="AE33" i="5" a="1"/>
  <c r="AE33" i="5" s="1"/>
  <c r="AH33" i="5" a="1"/>
  <c r="AH33" i="5" s="1"/>
  <c r="AZ33" i="5" a="1"/>
  <c r="AZ33" i="5" s="1"/>
  <c r="AV33" i="5" a="1"/>
  <c r="AV33" i="5" s="1"/>
  <c r="AU33" i="5" a="1"/>
  <c r="AU33" i="5" s="1"/>
  <c r="AX33" i="5" a="1"/>
  <c r="AX33" i="5" s="1"/>
  <c r="BA33" i="5" a="1"/>
  <c r="BA33" i="5" s="1"/>
  <c r="AQ33" i="5" a="1"/>
  <c r="AQ33" i="5" s="1"/>
  <c r="AW33" i="5" a="1"/>
  <c r="AW33" i="5" s="1"/>
  <c r="AR33" i="5" a="1"/>
  <c r="AR33" i="5" s="1"/>
  <c r="AS33" i="5" a="1"/>
  <c r="AS33" i="5" s="1"/>
  <c r="AT33" i="5" a="1"/>
  <c r="AT33" i="5" s="1"/>
  <c r="AY33" i="5" a="1"/>
  <c r="AY33" i="5" s="1"/>
  <c r="AM33" i="5" a="1"/>
  <c r="AM33" i="5" s="1"/>
  <c r="U33" i="5" a="1"/>
  <c r="U33" i="5" s="1"/>
  <c r="Q33" i="5" a="1"/>
  <c r="Q33" i="5" s="1"/>
  <c r="AK33" i="5" a="1"/>
  <c r="AK33" i="5" s="1"/>
  <c r="V33" i="5" a="1"/>
  <c r="V33" i="5" s="1"/>
  <c r="AA33" i="5" a="1"/>
  <c r="AA33" i="5" s="1"/>
  <c r="X33" i="5" a="1"/>
  <c r="X33" i="5" s="1"/>
  <c r="R33" i="5" a="1"/>
  <c r="R33" i="5" s="1"/>
  <c r="P33" i="5" a="1"/>
  <c r="P33" i="5" s="1"/>
  <c r="W33" i="5" a="1"/>
  <c r="W33" i="5" s="1"/>
  <c r="S33" i="5" a="1"/>
  <c r="S33" i="5" s="1"/>
  <c r="AL33" i="5" a="1"/>
  <c r="AL33" i="5" s="1"/>
  <c r="AN33" i="5" a="1"/>
  <c r="AN33" i="5" s="1"/>
  <c r="Y33" i="5" a="1"/>
  <c r="Y33" i="5" s="1"/>
  <c r="AB33" i="5" a="1"/>
  <c r="AB33" i="5" s="1"/>
  <c r="AO33" i="5" a="1"/>
  <c r="AO33" i="5" s="1"/>
  <c r="AP33" i="5" a="1"/>
  <c r="AP33" i="5" s="1"/>
  <c r="AJ33" i="5" a="1"/>
  <c r="AJ33" i="5" s="1"/>
  <c r="O33" i="5" a="1"/>
  <c r="O33" i="5" s="1"/>
  <c r="Z33" i="5" a="1"/>
  <c r="Z33" i="5" s="1"/>
  <c r="T33" i="5" a="1"/>
  <c r="T33" i="5" s="1"/>
  <c r="L33" i="5" a="1"/>
  <c r="L33" i="5" s="1"/>
  <c r="I33" i="5" a="1"/>
  <c r="I33" i="5" s="1"/>
  <c r="M33" i="5" a="1"/>
  <c r="M33" i="5" s="1"/>
  <c r="H33" i="5" a="1"/>
  <c r="H33" i="5" s="1"/>
  <c r="J33" i="5" a="1"/>
  <c r="J33" i="5" s="1"/>
  <c r="K33" i="5" a="1"/>
  <c r="K33" i="5" s="1"/>
  <c r="N33" i="5" a="1"/>
  <c r="N33" i="5" s="1"/>
  <c r="G34" i="5"/>
  <c r="AF34" i="5" l="1" a="1"/>
  <c r="AF34" i="5" s="1"/>
  <c r="Z14" i="9" s="1"/>
  <c r="AI34" i="5" a="1"/>
  <c r="AI34" i="5" s="1"/>
  <c r="AC14" i="9" s="1"/>
  <c r="AC34" i="5" a="1"/>
  <c r="AC34" i="5" s="1"/>
  <c r="W14" i="9" s="1"/>
  <c r="AG34" i="5" a="1"/>
  <c r="AG34" i="5" s="1"/>
  <c r="AA14" i="9" s="1"/>
  <c r="AH34" i="5" a="1"/>
  <c r="AH34" i="5" s="1"/>
  <c r="AB14" i="9" s="1"/>
  <c r="AD34" i="5" a="1"/>
  <c r="AD34" i="5" s="1"/>
  <c r="X14" i="9" s="1"/>
  <c r="AE34" i="5" a="1"/>
  <c r="AE34" i="5" s="1"/>
  <c r="Y14" i="9" s="1"/>
  <c r="AZ34" i="5" a="1"/>
  <c r="AZ34" i="5" s="1"/>
  <c r="AX34" i="5" a="1"/>
  <c r="AX34" i="5" s="1"/>
  <c r="AY34" i="5" a="1"/>
  <c r="AY34" i="5" s="1"/>
  <c r="AW34" i="5" a="1"/>
  <c r="AW34" i="5" s="1"/>
  <c r="AU34" i="5" a="1"/>
  <c r="AU34" i="5" s="1"/>
  <c r="AS34" i="5" a="1"/>
  <c r="AS34" i="5" s="1"/>
  <c r="AR34" i="5" a="1"/>
  <c r="AR34" i="5" s="1"/>
  <c r="BA34" i="5" a="1"/>
  <c r="BA34" i="5" s="1"/>
  <c r="AQ34" i="5" a="1"/>
  <c r="AQ34" i="5" s="1"/>
  <c r="AT34" i="5" a="1"/>
  <c r="AT34" i="5" s="1"/>
  <c r="AV34" i="5" a="1"/>
  <c r="AV34" i="5" s="1"/>
  <c r="U34" i="5" a="1"/>
  <c r="U34" i="5" s="1"/>
  <c r="O14" i="9" s="1"/>
  <c r="Q34" i="5" a="1"/>
  <c r="Q34" i="5" s="1"/>
  <c r="CO13" i="22" s="1"/>
  <c r="AM34" i="5" a="1"/>
  <c r="AM34" i="5" s="1"/>
  <c r="AK34" i="5" a="1"/>
  <c r="AK34" i="5" s="1"/>
  <c r="AN34" i="5" a="1"/>
  <c r="AN34" i="5" s="1"/>
  <c r="X34" i="5" a="1"/>
  <c r="X34" i="5" s="1"/>
  <c r="R14" i="9" s="1"/>
  <c r="V34" i="5" a="1"/>
  <c r="V34" i="5" s="1"/>
  <c r="P14" i="9" s="1"/>
  <c r="AA34" i="5" a="1"/>
  <c r="AA34" i="5" s="1"/>
  <c r="U14" i="9" s="1"/>
  <c r="R34" i="5" a="1"/>
  <c r="R34" i="5" s="1"/>
  <c r="W34" i="5" a="1"/>
  <c r="W34" i="5" s="1"/>
  <c r="Q14" i="9" s="1"/>
  <c r="AO34" i="5" a="1"/>
  <c r="AO34" i="5" s="1"/>
  <c r="AL34" i="5" a="1"/>
  <c r="AL34" i="5" s="1"/>
  <c r="AF14" i="9" s="1"/>
  <c r="P34" i="5" a="1"/>
  <c r="P34" i="5" s="1"/>
  <c r="AB34" i="5" a="1"/>
  <c r="AB34" i="5" s="1"/>
  <c r="V14" i="9" s="1"/>
  <c r="Y34" i="5" a="1"/>
  <c r="Y34" i="5" s="1"/>
  <c r="S14" i="9" s="1"/>
  <c r="AJ34" i="5" a="1"/>
  <c r="AJ34" i="5" s="1"/>
  <c r="AD14" i="9" s="1"/>
  <c r="T34" i="5" a="1"/>
  <c r="T34" i="5" s="1"/>
  <c r="Z34" i="5" a="1"/>
  <c r="Z34" i="5" s="1"/>
  <c r="T14" i="9" s="1"/>
  <c r="O34" i="5" a="1"/>
  <c r="O34" i="5" s="1"/>
  <c r="AP34" i="5" a="1"/>
  <c r="AP34" i="5" s="1"/>
  <c r="AJ14" i="9" s="1"/>
  <c r="S34" i="5" a="1"/>
  <c r="S34" i="5" s="1"/>
  <c r="L34" i="5" a="1"/>
  <c r="L34" i="5" s="1"/>
  <c r="I34" i="5" a="1"/>
  <c r="I34" i="5" s="1"/>
  <c r="J34" i="5" a="1"/>
  <c r="J34" i="5" s="1"/>
  <c r="M34" i="5" a="1"/>
  <c r="M34" i="5" s="1"/>
  <c r="K34" i="5" a="1"/>
  <c r="K34" i="5" s="1"/>
  <c r="E14" i="9" s="1"/>
  <c r="H34" i="5" a="1"/>
  <c r="H34" i="5" s="1"/>
  <c r="N34" i="5" a="1"/>
  <c r="N34" i="5" s="1"/>
  <c r="G35" i="5"/>
  <c r="AI35" i="5" l="1" a="1"/>
  <c r="AI35" i="5" s="1"/>
  <c r="AC35" i="5" a="1"/>
  <c r="AC35" i="5" s="1"/>
  <c r="AK14" i="9" s="1"/>
  <c r="AE35" i="5" a="1"/>
  <c r="AE35" i="5" s="1"/>
  <c r="AH35" i="5" a="1"/>
  <c r="AH35" i="5" s="1"/>
  <c r="AD35" i="5" a="1"/>
  <c r="AD35" i="5" s="1"/>
  <c r="AF35" i="5" a="1"/>
  <c r="AF35" i="5" s="1"/>
  <c r="AG35" i="5" a="1"/>
  <c r="AG35" i="5" s="1"/>
  <c r="BA35" i="5" a="1"/>
  <c r="BA35" i="5" s="1"/>
  <c r="AZ35" i="5" a="1"/>
  <c r="AZ35" i="5" s="1"/>
  <c r="AU35" i="5" a="1"/>
  <c r="AU35" i="5" s="1"/>
  <c r="AV35" i="5" a="1"/>
  <c r="AV35" i="5" s="1"/>
  <c r="AX35" i="5" a="1"/>
  <c r="AX35" i="5" s="1"/>
  <c r="AQ35" i="5" a="1"/>
  <c r="AQ35" i="5" s="1"/>
  <c r="AR35" i="5" a="1"/>
  <c r="AR35" i="5" s="1"/>
  <c r="AY35" i="5" a="1"/>
  <c r="AY35" i="5" s="1"/>
  <c r="AW35" i="5" a="1"/>
  <c r="AW35" i="5" s="1"/>
  <c r="AS35" i="5" a="1"/>
  <c r="AS35" i="5" s="1"/>
  <c r="AT35" i="5" a="1"/>
  <c r="AT35" i="5" s="1"/>
  <c r="Q35" i="5" a="1"/>
  <c r="Q35" i="5" s="1"/>
  <c r="U35" i="5" a="1"/>
  <c r="U35" i="5" s="1"/>
  <c r="AM35" i="5" a="1"/>
  <c r="AM35" i="5" s="1"/>
  <c r="AK35" i="5" a="1"/>
  <c r="AK35" i="5" s="1"/>
  <c r="V35" i="5" a="1"/>
  <c r="V35" i="5" s="1"/>
  <c r="AN35" i="5" a="1"/>
  <c r="AN35" i="5" s="1"/>
  <c r="AA35" i="5" a="1"/>
  <c r="AA35" i="5" s="1"/>
  <c r="X35" i="5" a="1"/>
  <c r="X35" i="5" s="1"/>
  <c r="R35" i="5" a="1"/>
  <c r="R35" i="5" s="1"/>
  <c r="AB35" i="5" a="1"/>
  <c r="AB35" i="5" s="1"/>
  <c r="Y35" i="5" a="1"/>
  <c r="Y35" i="5" s="1"/>
  <c r="W35" i="5" a="1"/>
  <c r="W35" i="5" s="1"/>
  <c r="AO35" i="5" a="1"/>
  <c r="AO35" i="5" s="1"/>
  <c r="P35" i="5" a="1"/>
  <c r="P35" i="5" s="1"/>
  <c r="AL35" i="5" a="1"/>
  <c r="AL35" i="5" s="1"/>
  <c r="Z35" i="5" a="1"/>
  <c r="Z35" i="5" s="1"/>
  <c r="S35" i="5" a="1"/>
  <c r="S35" i="5" s="1"/>
  <c r="AP35" i="5" a="1"/>
  <c r="AP35" i="5" s="1"/>
  <c r="AJ35" i="5" a="1"/>
  <c r="AJ35" i="5" s="1"/>
  <c r="T35" i="5" a="1"/>
  <c r="T35" i="5" s="1"/>
  <c r="O35" i="5" a="1"/>
  <c r="O35" i="5" s="1"/>
  <c r="I35" i="5" a="1"/>
  <c r="I35" i="5" s="1"/>
  <c r="CF13" i="22" s="1"/>
  <c r="K35" i="5" a="1"/>
  <c r="K35" i="5" s="1"/>
  <c r="L35" i="5" a="1"/>
  <c r="L35" i="5" s="1"/>
  <c r="J35" i="5" a="1"/>
  <c r="J35" i="5" s="1"/>
  <c r="M35" i="5" a="1"/>
  <c r="M35" i="5" s="1"/>
  <c r="H35" i="5" a="1"/>
  <c r="H35" i="5" s="1"/>
  <c r="N35" i="5" a="1"/>
  <c r="N35" i="5" s="1"/>
  <c r="G36" i="5"/>
  <c r="AC36" i="5" l="1" a="1"/>
  <c r="AC36" i="5" s="1"/>
  <c r="AH36" i="5" a="1"/>
  <c r="AH36" i="5" s="1"/>
  <c r="AD36" i="5" a="1"/>
  <c r="AD36" i="5" s="1"/>
  <c r="AI36" i="5" a="1"/>
  <c r="AI36" i="5" s="1"/>
  <c r="AF36" i="5" a="1"/>
  <c r="AF36" i="5" s="1"/>
  <c r="AG36" i="5" a="1"/>
  <c r="AG36" i="5" s="1"/>
  <c r="AE36" i="5" a="1"/>
  <c r="AE36" i="5" s="1"/>
  <c r="AV36" i="5" a="1"/>
  <c r="AV36" i="5" s="1"/>
  <c r="AZ36" i="5" a="1"/>
  <c r="AZ36" i="5" s="1"/>
  <c r="BA36" i="5" a="1"/>
  <c r="BA36" i="5" s="1"/>
  <c r="AU36" i="5" a="1"/>
  <c r="AU36" i="5" s="1"/>
  <c r="AW36" i="5" a="1"/>
  <c r="AW36" i="5" s="1"/>
  <c r="AY36" i="5" a="1"/>
  <c r="AY36" i="5" s="1"/>
  <c r="AX36" i="5" a="1"/>
  <c r="AX36" i="5" s="1"/>
  <c r="AR36" i="5" a="1"/>
  <c r="AR36" i="5" s="1"/>
  <c r="AS36" i="5" a="1"/>
  <c r="AS36" i="5" s="1"/>
  <c r="AQ36" i="5" a="1"/>
  <c r="AQ36" i="5" s="1"/>
  <c r="AT36" i="5" a="1"/>
  <c r="AT36" i="5" s="1"/>
  <c r="U36" i="5" a="1"/>
  <c r="U36" i="5" s="1"/>
  <c r="AM36" i="5" a="1"/>
  <c r="AM36" i="5" s="1"/>
  <c r="Q36" i="5" a="1"/>
  <c r="Q36" i="5" s="1"/>
  <c r="AK36" i="5" a="1"/>
  <c r="AK36" i="5" s="1"/>
  <c r="AA36" i="5" a="1"/>
  <c r="AA36" i="5" s="1"/>
  <c r="X36" i="5" a="1"/>
  <c r="X36" i="5" s="1"/>
  <c r="V36" i="5" a="1"/>
  <c r="V36" i="5" s="1"/>
  <c r="W36" i="5" a="1"/>
  <c r="W36" i="5" s="1"/>
  <c r="AO36" i="5" a="1"/>
  <c r="AO36" i="5" s="1"/>
  <c r="S36" i="5" a="1"/>
  <c r="S36" i="5" s="1"/>
  <c r="AN36" i="5" a="1"/>
  <c r="AN36" i="5" s="1"/>
  <c r="AB36" i="5" a="1"/>
  <c r="AB36" i="5" s="1"/>
  <c r="Y36" i="5" a="1"/>
  <c r="Y36" i="5" s="1"/>
  <c r="R36" i="5" a="1"/>
  <c r="R36" i="5" s="1"/>
  <c r="P36" i="5" a="1"/>
  <c r="P36" i="5" s="1"/>
  <c r="Z36" i="5" a="1"/>
  <c r="Z36" i="5" s="1"/>
  <c r="O36" i="5" a="1"/>
  <c r="O36" i="5" s="1"/>
  <c r="AL36" i="5" a="1"/>
  <c r="AL36" i="5" s="1"/>
  <c r="AP36" i="5" a="1"/>
  <c r="AP36" i="5" s="1"/>
  <c r="T36" i="5" a="1"/>
  <c r="T36" i="5" s="1"/>
  <c r="AJ36" i="5" a="1"/>
  <c r="AJ36" i="5" s="1"/>
  <c r="I36" i="5" a="1"/>
  <c r="I36" i="5" s="1"/>
  <c r="L36" i="5" a="1"/>
  <c r="L36" i="5" s="1"/>
  <c r="K36" i="5" a="1"/>
  <c r="K36" i="5" s="1"/>
  <c r="H36" i="5" a="1"/>
  <c r="H36" i="5" s="1"/>
  <c r="J36" i="5" a="1"/>
  <c r="J36" i="5" s="1"/>
  <c r="M36" i="5" a="1"/>
  <c r="M36" i="5" s="1"/>
  <c r="N36" i="5" a="1"/>
  <c r="N36" i="5" s="1"/>
  <c r="G37" i="5"/>
  <c r="AC37" i="5" l="1" a="1"/>
  <c r="AC37" i="5" s="1"/>
  <c r="AF37" i="5" a="1"/>
  <c r="AF37" i="5" s="1"/>
  <c r="AI37" i="5" a="1"/>
  <c r="AI37" i="5" s="1"/>
  <c r="AH37" i="5" a="1"/>
  <c r="AH37" i="5" s="1"/>
  <c r="AD37" i="5" a="1"/>
  <c r="AD37" i="5" s="1"/>
  <c r="AE37" i="5" a="1"/>
  <c r="AE37" i="5" s="1"/>
  <c r="AG37" i="5" a="1"/>
  <c r="AG37" i="5" s="1"/>
  <c r="AV37" i="5" a="1"/>
  <c r="AV37" i="5" s="1"/>
  <c r="AZ37" i="5" a="1"/>
  <c r="AZ37" i="5" s="1"/>
  <c r="BA37" i="5" a="1"/>
  <c r="BA37" i="5" s="1"/>
  <c r="AW37" i="5" a="1"/>
  <c r="AW37" i="5" s="1"/>
  <c r="AU37" i="5" a="1"/>
  <c r="AU37" i="5" s="1"/>
  <c r="AQ37" i="5" a="1"/>
  <c r="AQ37" i="5" s="1"/>
  <c r="AS37" i="5" a="1"/>
  <c r="AS37" i="5" s="1"/>
  <c r="AX37" i="5" a="1"/>
  <c r="AX37" i="5" s="1"/>
  <c r="AY37" i="5" a="1"/>
  <c r="AY37" i="5" s="1"/>
  <c r="AT37" i="5" a="1"/>
  <c r="AT37" i="5" s="1"/>
  <c r="AR37" i="5" a="1"/>
  <c r="AR37" i="5" s="1"/>
  <c r="AK37" i="5" a="1"/>
  <c r="AK37" i="5" s="1"/>
  <c r="AM37" i="5" a="1"/>
  <c r="AM37" i="5" s="1"/>
  <c r="Q37" i="5" a="1"/>
  <c r="Q37" i="5" s="1"/>
  <c r="U37" i="5" a="1"/>
  <c r="U37" i="5" s="1"/>
  <c r="AN37" i="5" a="1"/>
  <c r="AN37" i="5" s="1"/>
  <c r="X37" i="5" a="1"/>
  <c r="X37" i="5" s="1"/>
  <c r="V37" i="5" a="1"/>
  <c r="V37" i="5" s="1"/>
  <c r="AA37" i="5" a="1"/>
  <c r="AA37" i="5" s="1"/>
  <c r="R37" i="5" a="1"/>
  <c r="R37" i="5" s="1"/>
  <c r="Y37" i="5" a="1"/>
  <c r="Y37" i="5" s="1"/>
  <c r="AB37" i="5" a="1"/>
  <c r="AB37" i="5" s="1"/>
  <c r="AO37" i="5" a="1"/>
  <c r="AO37" i="5" s="1"/>
  <c r="P37" i="5" a="1"/>
  <c r="P37" i="5" s="1"/>
  <c r="W37" i="5" a="1"/>
  <c r="W37" i="5" s="1"/>
  <c r="O37" i="5" a="1"/>
  <c r="O37" i="5" s="1"/>
  <c r="AJ37" i="5" a="1"/>
  <c r="AJ37" i="5" s="1"/>
  <c r="Z37" i="5" a="1"/>
  <c r="Z37" i="5" s="1"/>
  <c r="AL37" i="5" a="1"/>
  <c r="AL37" i="5" s="1"/>
  <c r="AP37" i="5" a="1"/>
  <c r="AP37" i="5" s="1"/>
  <c r="T37" i="5" a="1"/>
  <c r="T37" i="5" s="1"/>
  <c r="S37" i="5" a="1"/>
  <c r="S37" i="5" s="1"/>
  <c r="L37" i="5" a="1"/>
  <c r="L37" i="5" s="1"/>
  <c r="M37" i="5" a="1"/>
  <c r="M37" i="5" s="1"/>
  <c r="J37" i="5" a="1"/>
  <c r="J37" i="5" s="1"/>
  <c r="H37" i="5" a="1"/>
  <c r="H37" i="5" s="1"/>
  <c r="K37" i="5" a="1"/>
  <c r="K37" i="5" s="1"/>
  <c r="I37" i="5" a="1"/>
  <c r="I37" i="5" s="1"/>
  <c r="N37" i="5" a="1"/>
  <c r="N37" i="5" s="1"/>
  <c r="G38" i="5"/>
  <c r="AI38" i="5" l="1" a="1"/>
  <c r="AI38" i="5" s="1"/>
  <c r="AC15" i="9" s="1"/>
  <c r="AC38" i="5" a="1"/>
  <c r="AC38" i="5" s="1"/>
  <c r="W15" i="9" s="1"/>
  <c r="AF38" i="5" a="1"/>
  <c r="AF38" i="5" s="1"/>
  <c r="Z15" i="9" s="1"/>
  <c r="AD38" i="5" a="1"/>
  <c r="AD38" i="5" s="1"/>
  <c r="X15" i="9" s="1"/>
  <c r="AH38" i="5" a="1"/>
  <c r="AH38" i="5" s="1"/>
  <c r="AB15" i="9" s="1"/>
  <c r="AE38" i="5" a="1"/>
  <c r="AE38" i="5" s="1"/>
  <c r="Y15" i="9" s="1"/>
  <c r="AG38" i="5" a="1"/>
  <c r="AG38" i="5" s="1"/>
  <c r="AA15" i="9" s="1"/>
  <c r="BA38" i="5" a="1"/>
  <c r="BA38" i="5" s="1"/>
  <c r="AX38" i="5" a="1"/>
  <c r="AX38" i="5" s="1"/>
  <c r="AV38" i="5" a="1"/>
  <c r="AV38" i="5" s="1"/>
  <c r="AZ38" i="5" a="1"/>
  <c r="AZ38" i="5" s="1"/>
  <c r="AU38" i="5" a="1"/>
  <c r="AU38" i="5" s="1"/>
  <c r="AQ38" i="5" a="1"/>
  <c r="AQ38" i="5" s="1"/>
  <c r="AS38" i="5" a="1"/>
  <c r="AS38" i="5" s="1"/>
  <c r="AR38" i="5" a="1"/>
  <c r="AR38" i="5" s="1"/>
  <c r="AW38" i="5" a="1"/>
  <c r="AW38" i="5" s="1"/>
  <c r="AY38" i="5" a="1"/>
  <c r="AY38" i="5" s="1"/>
  <c r="AT38" i="5" a="1"/>
  <c r="AT38" i="5" s="1"/>
  <c r="Q38" i="5" a="1"/>
  <c r="Q38" i="5" s="1"/>
  <c r="K15" i="9" s="1"/>
  <c r="U38" i="5" a="1"/>
  <c r="U38" i="5" s="1"/>
  <c r="O15" i="9" s="1"/>
  <c r="AM38" i="5" a="1"/>
  <c r="AM38" i="5" s="1"/>
  <c r="AK38" i="5" a="1"/>
  <c r="AK38" i="5" s="1"/>
  <c r="AE15" i="9" s="1"/>
  <c r="X38" i="5" a="1"/>
  <c r="X38" i="5" s="1"/>
  <c r="R15" i="9" s="1"/>
  <c r="AA38" i="5" a="1"/>
  <c r="AA38" i="5" s="1"/>
  <c r="U15" i="9" s="1"/>
  <c r="V38" i="5" a="1"/>
  <c r="V38" i="5" s="1"/>
  <c r="P15" i="9" s="1"/>
  <c r="AN38" i="5" a="1"/>
  <c r="AN38" i="5" s="1"/>
  <c r="AO38" i="5" a="1"/>
  <c r="AO38" i="5" s="1"/>
  <c r="AB38" i="5" a="1"/>
  <c r="AB38" i="5" s="1"/>
  <c r="V15" i="9" s="1"/>
  <c r="S38" i="5" a="1"/>
  <c r="S38" i="5" s="1"/>
  <c r="W38" i="5" a="1"/>
  <c r="W38" i="5" s="1"/>
  <c r="Q15" i="9" s="1"/>
  <c r="P38" i="5" a="1"/>
  <c r="P38" i="5" s="1"/>
  <c r="Y38" i="5" a="1"/>
  <c r="Y38" i="5" s="1"/>
  <c r="S15" i="9" s="1"/>
  <c r="R38" i="5" a="1"/>
  <c r="R38" i="5" s="1"/>
  <c r="T38" i="5" a="1"/>
  <c r="T38" i="5" s="1"/>
  <c r="N15" i="9" s="1"/>
  <c r="AJ38" i="5" a="1"/>
  <c r="AJ38" i="5" s="1"/>
  <c r="AL38" i="5" a="1"/>
  <c r="AL38" i="5" s="1"/>
  <c r="O38" i="5" a="1"/>
  <c r="O38" i="5" s="1"/>
  <c r="Z38" i="5" a="1"/>
  <c r="Z38" i="5" s="1"/>
  <c r="T15" i="9" s="1"/>
  <c r="AP38" i="5" a="1"/>
  <c r="AP38" i="5" s="1"/>
  <c r="H38" i="5" a="1"/>
  <c r="H38" i="5" s="1"/>
  <c r="M38" i="5" a="1"/>
  <c r="M38" i="5" s="1"/>
  <c r="G15" i="9" s="1"/>
  <c r="L38" i="5" a="1"/>
  <c r="L38" i="5" s="1"/>
  <c r="I38" i="5" a="1"/>
  <c r="I38" i="5" s="1"/>
  <c r="K38" i="5" a="1"/>
  <c r="K38" i="5" s="1"/>
  <c r="J38" i="5" a="1"/>
  <c r="J38" i="5" s="1"/>
  <c r="N38" i="5" a="1"/>
  <c r="N38" i="5" s="1"/>
  <c r="G39" i="5"/>
  <c r="AC39" i="5" l="1" a="1"/>
  <c r="AC39" i="5" s="1"/>
  <c r="AK15" i="9" s="1"/>
  <c r="AF39" i="5" a="1"/>
  <c r="AF39" i="5" s="1"/>
  <c r="AI39" i="5" a="1"/>
  <c r="AI39" i="5" s="1"/>
  <c r="AH39" i="5" a="1"/>
  <c r="AH39" i="5" s="1"/>
  <c r="AD39" i="5" a="1"/>
  <c r="AD39" i="5" s="1"/>
  <c r="AG39" i="5" a="1"/>
  <c r="AG39" i="5" s="1"/>
  <c r="AE39" i="5" a="1"/>
  <c r="AE39" i="5" s="1"/>
  <c r="BA39" i="5" a="1"/>
  <c r="BA39" i="5" s="1"/>
  <c r="AX39" i="5" a="1"/>
  <c r="AX39" i="5" s="1"/>
  <c r="AZ39" i="5" a="1"/>
  <c r="AZ39" i="5" s="1"/>
  <c r="AV39" i="5" a="1"/>
  <c r="AV39" i="5" s="1"/>
  <c r="AU39" i="5" a="1"/>
  <c r="AU39" i="5" s="1"/>
  <c r="AQ39" i="5" a="1"/>
  <c r="AQ39" i="5" s="1"/>
  <c r="AY39" i="5" a="1"/>
  <c r="AY39" i="5" s="1"/>
  <c r="AR39" i="5" a="1"/>
  <c r="AR39" i="5" s="1"/>
  <c r="AW39" i="5" a="1"/>
  <c r="AW39" i="5" s="1"/>
  <c r="AS39" i="5" a="1"/>
  <c r="AS39" i="5" s="1"/>
  <c r="AT39" i="5" a="1"/>
  <c r="AT39" i="5" s="1"/>
  <c r="Q39" i="5" a="1"/>
  <c r="Q39" i="5" s="1"/>
  <c r="U39" i="5" a="1"/>
  <c r="U39" i="5" s="1"/>
  <c r="AM39" i="5" a="1"/>
  <c r="AM39" i="5" s="1"/>
  <c r="AK39" i="5" a="1"/>
  <c r="AK39" i="5" s="1"/>
  <c r="X39" i="5" a="1"/>
  <c r="X39" i="5" s="1"/>
  <c r="AN39" i="5" a="1"/>
  <c r="AN39" i="5" s="1"/>
  <c r="AA39" i="5" a="1"/>
  <c r="AA39" i="5" s="1"/>
  <c r="V39" i="5" a="1"/>
  <c r="V39" i="5" s="1"/>
  <c r="P39" i="5" a="1"/>
  <c r="P39" i="5" s="1"/>
  <c r="R39" i="5" a="1"/>
  <c r="R39" i="5" s="1"/>
  <c r="AB39" i="5" a="1"/>
  <c r="AB39" i="5" s="1"/>
  <c r="Y39" i="5" a="1"/>
  <c r="Y39" i="5" s="1"/>
  <c r="AO39" i="5" a="1"/>
  <c r="AO39" i="5" s="1"/>
  <c r="W39" i="5" a="1"/>
  <c r="W39" i="5" s="1"/>
  <c r="AL39" i="5" a="1"/>
  <c r="AL39" i="5" s="1"/>
  <c r="T39" i="5" a="1"/>
  <c r="T39" i="5" s="1"/>
  <c r="Z39" i="5" a="1"/>
  <c r="Z39" i="5" s="1"/>
  <c r="AJ39" i="5" a="1"/>
  <c r="AJ39" i="5" s="1"/>
  <c r="O39" i="5" a="1"/>
  <c r="O39" i="5" s="1"/>
  <c r="AP39" i="5" a="1"/>
  <c r="AP39" i="5" s="1"/>
  <c r="S39" i="5" a="1"/>
  <c r="S39" i="5" s="1"/>
  <c r="L39" i="5" a="1"/>
  <c r="L39" i="5" s="1"/>
  <c r="M39" i="5" a="1"/>
  <c r="M39" i="5" s="1"/>
  <c r="I39" i="5" a="1"/>
  <c r="I39" i="5" s="1"/>
  <c r="H39" i="5" a="1"/>
  <c r="H39" i="5" s="1"/>
  <c r="J39" i="5" a="1"/>
  <c r="J39" i="5" s="1"/>
  <c r="K39" i="5" a="1"/>
  <c r="K39" i="5" s="1"/>
  <c r="N39" i="5" a="1"/>
  <c r="N39" i="5" s="1"/>
  <c r="G40" i="5"/>
  <c r="AC40" i="5" l="1" a="1"/>
  <c r="AC40" i="5" s="1"/>
  <c r="AI40" i="5" a="1"/>
  <c r="AI40" i="5" s="1"/>
  <c r="AF40" i="5" a="1"/>
  <c r="AF40" i="5" s="1"/>
  <c r="AE40" i="5" a="1"/>
  <c r="AE40" i="5" s="1"/>
  <c r="AD40" i="5" a="1"/>
  <c r="AD40" i="5" s="1"/>
  <c r="AH40" i="5" a="1"/>
  <c r="AH40" i="5" s="1"/>
  <c r="AG40" i="5" a="1"/>
  <c r="AG40" i="5" s="1"/>
  <c r="AZ40" i="5" a="1"/>
  <c r="AZ40" i="5" s="1"/>
  <c r="AW40" i="5" a="1"/>
  <c r="AW40" i="5" s="1"/>
  <c r="BA40" i="5" a="1"/>
  <c r="BA40" i="5" s="1"/>
  <c r="AX40" i="5" a="1"/>
  <c r="AX40" i="5" s="1"/>
  <c r="AY40" i="5" a="1"/>
  <c r="AY40" i="5" s="1"/>
  <c r="AS40" i="5" a="1"/>
  <c r="AS40" i="5" s="1"/>
  <c r="AR40" i="5" a="1"/>
  <c r="AR40" i="5" s="1"/>
  <c r="AV40" i="5" a="1"/>
  <c r="AV40" i="5" s="1"/>
  <c r="AQ40" i="5" a="1"/>
  <c r="AQ40" i="5" s="1"/>
  <c r="AT40" i="5" a="1"/>
  <c r="AT40" i="5" s="1"/>
  <c r="AU40" i="5" a="1"/>
  <c r="AU40" i="5" s="1"/>
  <c r="Q40" i="5" a="1"/>
  <c r="Q40" i="5" s="1"/>
  <c r="U40" i="5" a="1"/>
  <c r="U40" i="5" s="1"/>
  <c r="AM40" i="5" a="1"/>
  <c r="AM40" i="5" s="1"/>
  <c r="AK40" i="5" a="1"/>
  <c r="AK40" i="5" s="1"/>
  <c r="X40" i="5" a="1"/>
  <c r="X40" i="5" s="1"/>
  <c r="AA40" i="5" a="1"/>
  <c r="AA40" i="5" s="1"/>
  <c r="AN40" i="5" a="1"/>
  <c r="AN40" i="5" s="1"/>
  <c r="V40" i="5" a="1"/>
  <c r="V40" i="5" s="1"/>
  <c r="Y40" i="5" a="1"/>
  <c r="Y40" i="5" s="1"/>
  <c r="AO40" i="5" a="1"/>
  <c r="AO40" i="5" s="1"/>
  <c r="W40" i="5" a="1"/>
  <c r="W40" i="5" s="1"/>
  <c r="R40" i="5" a="1"/>
  <c r="R40" i="5" s="1"/>
  <c r="AB40" i="5" a="1"/>
  <c r="AB40" i="5" s="1"/>
  <c r="P40" i="5" a="1"/>
  <c r="P40" i="5" s="1"/>
  <c r="S40" i="5" a="1"/>
  <c r="S40" i="5" s="1"/>
  <c r="AJ40" i="5" a="1"/>
  <c r="AJ40" i="5" s="1"/>
  <c r="O40" i="5" a="1"/>
  <c r="O40" i="5" s="1"/>
  <c r="AP40" i="5" a="1"/>
  <c r="AP40" i="5" s="1"/>
  <c r="Z40" i="5" a="1"/>
  <c r="Z40" i="5" s="1"/>
  <c r="AL40" i="5" a="1"/>
  <c r="AL40" i="5" s="1"/>
  <c r="T40" i="5" a="1"/>
  <c r="T40" i="5" s="1"/>
  <c r="H40" i="5" a="1"/>
  <c r="H40" i="5" s="1"/>
  <c r="M40" i="5" a="1"/>
  <c r="M40" i="5" s="1"/>
  <c r="I40" i="5" a="1"/>
  <c r="I40" i="5" s="1"/>
  <c r="K40" i="5" a="1"/>
  <c r="K40" i="5" s="1"/>
  <c r="J40" i="5" a="1"/>
  <c r="J40" i="5" s="1"/>
  <c r="L40" i="5" a="1"/>
  <c r="L40" i="5" s="1"/>
  <c r="N40" i="5" a="1"/>
  <c r="N40" i="5" s="1"/>
  <c r="G41" i="5"/>
  <c r="AF41" i="5" l="1" a="1"/>
  <c r="AF41" i="5" s="1"/>
  <c r="AI41" i="5" a="1"/>
  <c r="AI41" i="5" s="1"/>
  <c r="AC41" i="5" a="1"/>
  <c r="AC41" i="5" s="1"/>
  <c r="AD41" i="5" a="1"/>
  <c r="AD41" i="5" s="1"/>
  <c r="AH41" i="5" a="1"/>
  <c r="AH41" i="5" s="1"/>
  <c r="AG41" i="5" a="1"/>
  <c r="AG41" i="5" s="1"/>
  <c r="AE41" i="5" a="1"/>
  <c r="AE41" i="5" s="1"/>
  <c r="AZ41" i="5" a="1"/>
  <c r="AZ41" i="5" s="1"/>
  <c r="AV41" i="5" a="1"/>
  <c r="AV41" i="5" s="1"/>
  <c r="AW41" i="5" a="1"/>
  <c r="AW41" i="5" s="1"/>
  <c r="AX41" i="5" a="1"/>
  <c r="AX41" i="5" s="1"/>
  <c r="BA41" i="5" a="1"/>
  <c r="BA41" i="5" s="1"/>
  <c r="AU41" i="5" a="1"/>
  <c r="AU41" i="5" s="1"/>
  <c r="AQ41" i="5" a="1"/>
  <c r="AQ41" i="5" s="1"/>
  <c r="AS41" i="5" a="1"/>
  <c r="AS41" i="5" s="1"/>
  <c r="AR41" i="5" a="1"/>
  <c r="AR41" i="5" s="1"/>
  <c r="AT41" i="5" a="1"/>
  <c r="AT41" i="5" s="1"/>
  <c r="AY41" i="5" a="1"/>
  <c r="AY41" i="5" s="1"/>
  <c r="Q41" i="5" a="1"/>
  <c r="Q41" i="5" s="1"/>
  <c r="U41" i="5" a="1"/>
  <c r="U41" i="5" s="1"/>
  <c r="AM41" i="5" a="1"/>
  <c r="AM41" i="5" s="1"/>
  <c r="AK41" i="5" a="1"/>
  <c r="AK41" i="5" s="1"/>
  <c r="AN41" i="5" a="1"/>
  <c r="AN41" i="5" s="1"/>
  <c r="AA41" i="5" a="1"/>
  <c r="AA41" i="5" s="1"/>
  <c r="V41" i="5" a="1"/>
  <c r="V41" i="5" s="1"/>
  <c r="X41" i="5" a="1"/>
  <c r="X41" i="5" s="1"/>
  <c r="P41" i="5" a="1"/>
  <c r="P41" i="5" s="1"/>
  <c r="AB41" i="5" a="1"/>
  <c r="AB41" i="5" s="1"/>
  <c r="AO41" i="5" a="1"/>
  <c r="AO41" i="5" s="1"/>
  <c r="R41" i="5" a="1"/>
  <c r="R41" i="5" s="1"/>
  <c r="W41" i="5" a="1"/>
  <c r="W41" i="5" s="1"/>
  <c r="Y41" i="5" a="1"/>
  <c r="Y41" i="5" s="1"/>
  <c r="S41" i="5" a="1"/>
  <c r="S41" i="5" s="1"/>
  <c r="T41" i="5" a="1"/>
  <c r="T41" i="5" s="1"/>
  <c r="AP41" i="5" a="1"/>
  <c r="AP41" i="5" s="1"/>
  <c r="AJ41" i="5" a="1"/>
  <c r="AJ41" i="5" s="1"/>
  <c r="O41" i="5" a="1"/>
  <c r="O41" i="5" s="1"/>
  <c r="Z41" i="5" a="1"/>
  <c r="Z41" i="5" s="1"/>
  <c r="AL41" i="5" a="1"/>
  <c r="AL41" i="5" s="1"/>
  <c r="M41" i="5" a="1"/>
  <c r="M41" i="5" s="1"/>
  <c r="I41" i="5" a="1"/>
  <c r="I41" i="5" s="1"/>
  <c r="L41" i="5" a="1"/>
  <c r="L41" i="5" s="1"/>
  <c r="J41" i="5" a="1"/>
  <c r="J41" i="5" s="1"/>
  <c r="K41" i="5" a="1"/>
  <c r="K41" i="5" s="1"/>
  <c r="H41" i="5" a="1"/>
  <c r="H41" i="5" s="1"/>
  <c r="N41" i="5" a="1"/>
  <c r="N41" i="5" s="1"/>
  <c r="G42" i="5"/>
  <c r="AC42" i="5" l="1" a="1"/>
  <c r="AC42" i="5" s="1"/>
  <c r="W16" i="9" s="1"/>
  <c r="AF42" i="5" a="1"/>
  <c r="AF42" i="5" s="1"/>
  <c r="Z16" i="9" s="1"/>
  <c r="AI42" i="5" a="1"/>
  <c r="AI42" i="5" s="1"/>
  <c r="AC16" i="9" s="1"/>
  <c r="AH42" i="5" a="1"/>
  <c r="AH42" i="5" s="1"/>
  <c r="AB16" i="9" s="1"/>
  <c r="AD42" i="5" a="1"/>
  <c r="AD42" i="5" s="1"/>
  <c r="X16" i="9" s="1"/>
  <c r="AE42" i="5" a="1"/>
  <c r="AE42" i="5" s="1"/>
  <c r="Y16" i="9" s="1"/>
  <c r="AG42" i="5" a="1"/>
  <c r="AG42" i="5" s="1"/>
  <c r="AA16" i="9" s="1"/>
  <c r="BA42" i="5" a="1"/>
  <c r="BA42" i="5" s="1"/>
  <c r="AV42" i="5" a="1"/>
  <c r="AV42" i="5" s="1"/>
  <c r="AZ42" i="5" a="1"/>
  <c r="AZ42" i="5" s="1"/>
  <c r="AW42" i="5" a="1"/>
  <c r="AW42" i="5" s="1"/>
  <c r="AU42" i="5" a="1"/>
  <c r="AU42" i="5" s="1"/>
  <c r="AX42" i="5" a="1"/>
  <c r="AX42" i="5" s="1"/>
  <c r="AQ42" i="5" a="1"/>
  <c r="AQ42" i="5" s="1"/>
  <c r="AT42" i="5" a="1"/>
  <c r="AT42" i="5" s="1"/>
  <c r="AR42" i="5" a="1"/>
  <c r="AR42" i="5" s="1"/>
  <c r="AY42" i="5" a="1"/>
  <c r="AY42" i="5" s="1"/>
  <c r="AS42" i="5" a="1"/>
  <c r="AS42" i="5" s="1"/>
  <c r="AM42" i="5" a="1"/>
  <c r="AM42" i="5" s="1"/>
  <c r="Q42" i="5" a="1"/>
  <c r="Q42" i="5" s="1"/>
  <c r="K16" i="9" s="1"/>
  <c r="U42" i="5" a="1"/>
  <c r="U42" i="5" s="1"/>
  <c r="O16" i="9" s="1"/>
  <c r="AK42" i="5" a="1"/>
  <c r="AK42" i="5" s="1"/>
  <c r="AE16" i="9" s="1"/>
  <c r="X42" i="5" a="1"/>
  <c r="X42" i="5" s="1"/>
  <c r="R16" i="9" s="1"/>
  <c r="AA42" i="5" a="1"/>
  <c r="AA42" i="5" s="1"/>
  <c r="U16" i="9" s="1"/>
  <c r="V42" i="5" a="1"/>
  <c r="V42" i="5" s="1"/>
  <c r="P16" i="9" s="1"/>
  <c r="AN42" i="5" a="1"/>
  <c r="AN42" i="5" s="1"/>
  <c r="AH16" i="9" s="1"/>
  <c r="R42" i="5" a="1"/>
  <c r="R42" i="5" s="1"/>
  <c r="AB42" i="5" a="1"/>
  <c r="AB42" i="5" s="1"/>
  <c r="V16" i="9" s="1"/>
  <c r="Y42" i="5" a="1"/>
  <c r="Y42" i="5" s="1"/>
  <c r="S16" i="9" s="1"/>
  <c r="P42" i="5" a="1"/>
  <c r="P42" i="5" s="1"/>
  <c r="S42" i="5" a="1"/>
  <c r="S42" i="5" s="1"/>
  <c r="AO42" i="5" a="1"/>
  <c r="AO42" i="5" s="1"/>
  <c r="AI16" i="9" s="1"/>
  <c r="W42" i="5" a="1"/>
  <c r="W42" i="5" s="1"/>
  <c r="Q16" i="9" s="1"/>
  <c r="AJ42" i="5" a="1"/>
  <c r="AJ42" i="5" s="1"/>
  <c r="AD16" i="9" s="1"/>
  <c r="O42" i="5" a="1"/>
  <c r="O42" i="5" s="1"/>
  <c r="AL42" i="5" a="1"/>
  <c r="AL42" i="5" s="1"/>
  <c r="T42" i="5" a="1"/>
  <c r="T42" i="5" s="1"/>
  <c r="Z42" i="5" a="1"/>
  <c r="Z42" i="5" s="1"/>
  <c r="T16" i="9" s="1"/>
  <c r="AP42" i="5" a="1"/>
  <c r="AP42" i="5" s="1"/>
  <c r="AJ16" i="9" s="1"/>
  <c r="M42" i="5" a="1"/>
  <c r="M42" i="5" s="1"/>
  <c r="L42" i="5" a="1"/>
  <c r="L42" i="5" s="1"/>
  <c r="I42" i="5" a="1"/>
  <c r="I42" i="5" s="1"/>
  <c r="K42" i="5" a="1"/>
  <c r="K42" i="5" s="1"/>
  <c r="J42" i="5" a="1"/>
  <c r="J42" i="5" s="1"/>
  <c r="H42" i="5" a="1"/>
  <c r="H42" i="5" s="1"/>
  <c r="N42" i="5" a="1"/>
  <c r="N42" i="5" s="1"/>
  <c r="G43" i="5"/>
  <c r="AF43" i="5" l="1" a="1"/>
  <c r="AF43" i="5" s="1"/>
  <c r="AI43" i="5" a="1"/>
  <c r="AI43" i="5" s="1"/>
  <c r="AE43" i="5" a="1"/>
  <c r="AE43" i="5" s="1"/>
  <c r="AD43" i="5" a="1"/>
  <c r="AD43" i="5" s="1"/>
  <c r="AC43" i="5" a="1"/>
  <c r="AC43" i="5" s="1"/>
  <c r="AK16" i="9" s="1"/>
  <c r="AH43" i="5" a="1"/>
  <c r="AH43" i="5" s="1"/>
  <c r="AG43" i="5" a="1"/>
  <c r="AG43" i="5" s="1"/>
  <c r="BA43" i="5" a="1"/>
  <c r="BA43" i="5" s="1"/>
  <c r="AZ43" i="5" a="1"/>
  <c r="AZ43" i="5" s="1"/>
  <c r="AV43" i="5" a="1"/>
  <c r="AV43" i="5" s="1"/>
  <c r="AY43" i="5" a="1"/>
  <c r="AY43" i="5" s="1"/>
  <c r="AU43" i="5" a="1"/>
  <c r="AU43" i="5" s="1"/>
  <c r="AX43" i="5" a="1"/>
  <c r="AX43" i="5" s="1"/>
  <c r="AW43" i="5" a="1"/>
  <c r="AW43" i="5" s="1"/>
  <c r="AQ43" i="5" a="1"/>
  <c r="AQ43" i="5" s="1"/>
  <c r="AR43" i="5" a="1"/>
  <c r="AR43" i="5" s="1"/>
  <c r="AS43" i="5" a="1"/>
  <c r="AS43" i="5" s="1"/>
  <c r="AT43" i="5" a="1"/>
  <c r="AT43" i="5" s="1"/>
  <c r="AM43" i="5" a="1"/>
  <c r="AM43" i="5" s="1"/>
  <c r="U43" i="5" a="1"/>
  <c r="U43" i="5" s="1"/>
  <c r="AK43" i="5" a="1"/>
  <c r="AK43" i="5" s="1"/>
  <c r="Q43" i="5" a="1"/>
  <c r="Q43" i="5" s="1"/>
  <c r="AA43" i="5" a="1"/>
  <c r="AA43" i="5" s="1"/>
  <c r="X43" i="5" a="1"/>
  <c r="X43" i="5" s="1"/>
  <c r="AN43" i="5" a="1"/>
  <c r="AN43" i="5" s="1"/>
  <c r="V43" i="5" a="1"/>
  <c r="V43" i="5" s="1"/>
  <c r="R43" i="5" a="1"/>
  <c r="R43" i="5" s="1"/>
  <c r="P43" i="5" a="1"/>
  <c r="P43" i="5" s="1"/>
  <c r="W43" i="5" a="1"/>
  <c r="W43" i="5" s="1"/>
  <c r="Y43" i="5" a="1"/>
  <c r="Y43" i="5" s="1"/>
  <c r="AO43" i="5" a="1"/>
  <c r="AO43" i="5" s="1"/>
  <c r="AB43" i="5" a="1"/>
  <c r="AB43" i="5" s="1"/>
  <c r="T43" i="5" a="1"/>
  <c r="T43" i="5" s="1"/>
  <c r="AJ43" i="5" a="1"/>
  <c r="AJ43" i="5" s="1"/>
  <c r="S43" i="5" a="1"/>
  <c r="S43" i="5" s="1"/>
  <c r="O43" i="5" a="1"/>
  <c r="O43" i="5" s="1"/>
  <c r="AP43" i="5" a="1"/>
  <c r="AP43" i="5" s="1"/>
  <c r="AL43" i="5" a="1"/>
  <c r="AL43" i="5" s="1"/>
  <c r="Z43" i="5" a="1"/>
  <c r="Z43" i="5" s="1"/>
  <c r="I43" i="5" a="1"/>
  <c r="I43" i="5" s="1"/>
  <c r="CF15" i="22" s="1"/>
  <c r="M43" i="5" a="1"/>
  <c r="M43" i="5" s="1"/>
  <c r="L43" i="5" a="1"/>
  <c r="L43" i="5" s="1"/>
  <c r="H43" i="5" a="1"/>
  <c r="H43" i="5" s="1"/>
  <c r="K43" i="5" a="1"/>
  <c r="K43" i="5" s="1"/>
  <c r="J43" i="5" a="1"/>
  <c r="J43" i="5" s="1"/>
  <c r="N43" i="5" a="1"/>
  <c r="N43" i="5" s="1"/>
  <c r="G44" i="5"/>
  <c r="AC44" i="5" l="1" a="1"/>
  <c r="AC44" i="5" s="1"/>
  <c r="AI44" i="5" a="1"/>
  <c r="AI44" i="5" s="1"/>
  <c r="AF44" i="5" a="1"/>
  <c r="AF44" i="5" s="1"/>
  <c r="AD44" i="5" a="1"/>
  <c r="AD44" i="5" s="1"/>
  <c r="AE44" i="5" a="1"/>
  <c r="AE44" i="5" s="1"/>
  <c r="AG44" i="5" a="1"/>
  <c r="AG44" i="5" s="1"/>
  <c r="AH44" i="5" a="1"/>
  <c r="AH44" i="5" s="1"/>
  <c r="BA44" i="5" a="1"/>
  <c r="BA44" i="5" s="1"/>
  <c r="AV44" i="5" a="1"/>
  <c r="AV44" i="5" s="1"/>
  <c r="AU44" i="5" a="1"/>
  <c r="AU44" i="5" s="1"/>
  <c r="AZ44" i="5" a="1"/>
  <c r="AZ44" i="5" s="1"/>
  <c r="AW44" i="5" a="1"/>
  <c r="AW44" i="5" s="1"/>
  <c r="AR44" i="5" a="1"/>
  <c r="AR44" i="5" s="1"/>
  <c r="AQ44" i="5" a="1"/>
  <c r="AQ44" i="5" s="1"/>
  <c r="AX44" i="5" a="1"/>
  <c r="AX44" i="5" s="1"/>
  <c r="AY44" i="5" a="1"/>
  <c r="AY44" i="5" s="1"/>
  <c r="AT44" i="5" a="1"/>
  <c r="AT44" i="5" s="1"/>
  <c r="AS44" i="5" a="1"/>
  <c r="AS44" i="5" s="1"/>
  <c r="Q44" i="5" a="1"/>
  <c r="Q44" i="5" s="1"/>
  <c r="AK44" i="5" a="1"/>
  <c r="AK44" i="5" s="1"/>
  <c r="AM44" i="5" a="1"/>
  <c r="AM44" i="5" s="1"/>
  <c r="U44" i="5" a="1"/>
  <c r="U44" i="5" s="1"/>
  <c r="AA44" i="5" a="1"/>
  <c r="AA44" i="5" s="1"/>
  <c r="V44" i="5" a="1"/>
  <c r="V44" i="5" s="1"/>
  <c r="AN44" i="5" a="1"/>
  <c r="AN44" i="5" s="1"/>
  <c r="X44" i="5" a="1"/>
  <c r="X44" i="5" s="1"/>
  <c r="Y44" i="5" a="1"/>
  <c r="Y44" i="5" s="1"/>
  <c r="W44" i="5" a="1"/>
  <c r="W44" i="5" s="1"/>
  <c r="AO44" i="5" a="1"/>
  <c r="AO44" i="5" s="1"/>
  <c r="S44" i="5" a="1"/>
  <c r="S44" i="5" s="1"/>
  <c r="P44" i="5" a="1"/>
  <c r="P44" i="5" s="1"/>
  <c r="AB44" i="5" a="1"/>
  <c r="AB44" i="5" s="1"/>
  <c r="R44" i="5" a="1"/>
  <c r="R44" i="5" s="1"/>
  <c r="O44" i="5" a="1"/>
  <c r="O44" i="5" s="1"/>
  <c r="AJ44" i="5" a="1"/>
  <c r="AJ44" i="5" s="1"/>
  <c r="T44" i="5" a="1"/>
  <c r="T44" i="5" s="1"/>
  <c r="AP44" i="5" a="1"/>
  <c r="AP44" i="5" s="1"/>
  <c r="Z44" i="5" a="1"/>
  <c r="Z44" i="5" s="1"/>
  <c r="AL44" i="5" a="1"/>
  <c r="AL44" i="5" s="1"/>
  <c r="L44" i="5" a="1"/>
  <c r="L44" i="5" s="1"/>
  <c r="M44" i="5" a="1"/>
  <c r="M44" i="5" s="1"/>
  <c r="I44" i="5" a="1"/>
  <c r="I44" i="5" s="1"/>
  <c r="J44" i="5" a="1"/>
  <c r="J44" i="5" s="1"/>
  <c r="H44" i="5" a="1"/>
  <c r="H44" i="5" s="1"/>
  <c r="K44" i="5" a="1"/>
  <c r="K44" i="5" s="1"/>
  <c r="N44" i="5" a="1"/>
  <c r="N44" i="5" s="1"/>
  <c r="G45" i="5"/>
  <c r="AF45" i="5" l="1" a="1"/>
  <c r="AF45" i="5" s="1"/>
  <c r="AI45" i="5" a="1"/>
  <c r="AI45" i="5" s="1"/>
  <c r="AC45" i="5" a="1"/>
  <c r="AC45" i="5" s="1"/>
  <c r="AD45" i="5" a="1"/>
  <c r="AD45" i="5" s="1"/>
  <c r="AE45" i="5" a="1"/>
  <c r="AE45" i="5" s="1"/>
  <c r="AH45" i="5" a="1"/>
  <c r="AH45" i="5" s="1"/>
  <c r="AG45" i="5" a="1"/>
  <c r="AG45" i="5" s="1"/>
  <c r="BA45" i="5" a="1"/>
  <c r="BA45" i="5" s="1"/>
  <c r="AV45" i="5" a="1"/>
  <c r="AV45" i="5" s="1"/>
  <c r="AY45" i="5" a="1"/>
  <c r="AY45" i="5" s="1"/>
  <c r="AW45" i="5" a="1"/>
  <c r="AW45" i="5" s="1"/>
  <c r="AU45" i="5" a="1"/>
  <c r="AU45" i="5" s="1"/>
  <c r="AX45" i="5" a="1"/>
  <c r="AX45" i="5" s="1"/>
  <c r="AQ45" i="5" a="1"/>
  <c r="AQ45" i="5" s="1"/>
  <c r="AZ45" i="5" a="1"/>
  <c r="AZ45" i="5" s="1"/>
  <c r="AT45" i="5" a="1"/>
  <c r="AT45" i="5" s="1"/>
  <c r="AR45" i="5" a="1"/>
  <c r="AR45" i="5" s="1"/>
  <c r="AS45" i="5" a="1"/>
  <c r="AS45" i="5" s="1"/>
  <c r="AK45" i="5" a="1"/>
  <c r="AK45" i="5" s="1"/>
  <c r="AM45" i="5" a="1"/>
  <c r="AM45" i="5" s="1"/>
  <c r="U45" i="5" a="1"/>
  <c r="U45" i="5" s="1"/>
  <c r="Q45" i="5" a="1"/>
  <c r="Q45" i="5" s="1"/>
  <c r="AA45" i="5" a="1"/>
  <c r="AA45" i="5" s="1"/>
  <c r="V45" i="5" a="1"/>
  <c r="V45" i="5" s="1"/>
  <c r="X45" i="5" a="1"/>
  <c r="X45" i="5" s="1"/>
  <c r="S45" i="5" a="1"/>
  <c r="S45" i="5" s="1"/>
  <c r="R45" i="5" a="1"/>
  <c r="R45" i="5" s="1"/>
  <c r="P45" i="5" a="1"/>
  <c r="P45" i="5" s="1"/>
  <c r="W45" i="5" a="1"/>
  <c r="W45" i="5" s="1"/>
  <c r="AN45" i="5" a="1"/>
  <c r="AN45" i="5" s="1"/>
  <c r="Y45" i="5" a="1"/>
  <c r="Y45" i="5" s="1"/>
  <c r="AB45" i="5" a="1"/>
  <c r="AB45" i="5" s="1"/>
  <c r="AL45" i="5" a="1"/>
  <c r="AL45" i="5" s="1"/>
  <c r="AP45" i="5" a="1"/>
  <c r="AP45" i="5" s="1"/>
  <c r="T45" i="5" a="1"/>
  <c r="T45" i="5" s="1"/>
  <c r="AJ45" i="5" a="1"/>
  <c r="AJ45" i="5" s="1"/>
  <c r="O45" i="5" a="1"/>
  <c r="O45" i="5" s="1"/>
  <c r="AO45" i="5" a="1"/>
  <c r="AO45" i="5" s="1"/>
  <c r="Z45" i="5" a="1"/>
  <c r="Z45" i="5" s="1"/>
  <c r="L45" i="5" a="1"/>
  <c r="L45" i="5" s="1"/>
  <c r="M45" i="5" a="1"/>
  <c r="M45" i="5" s="1"/>
  <c r="H45" i="5" a="1"/>
  <c r="H45" i="5" s="1"/>
  <c r="I45" i="5" a="1"/>
  <c r="I45" i="5" s="1"/>
  <c r="K45" i="5" a="1"/>
  <c r="K45" i="5" s="1"/>
  <c r="J45" i="5" a="1"/>
  <c r="J45" i="5" s="1"/>
  <c r="N45" i="5" a="1"/>
  <c r="N45" i="5" s="1"/>
  <c r="G46" i="5"/>
  <c r="AC46" i="5" l="1" a="1"/>
  <c r="AC46" i="5" s="1"/>
  <c r="W17" i="9" s="1"/>
  <c r="AI46" i="5" a="1"/>
  <c r="AI46" i="5" s="1"/>
  <c r="AC17" i="9" s="1"/>
  <c r="AG46" i="5" a="1"/>
  <c r="AG46" i="5" s="1"/>
  <c r="AA17" i="9" s="1"/>
  <c r="AH46" i="5" a="1"/>
  <c r="AH46" i="5" s="1"/>
  <c r="AB17" i="9" s="1"/>
  <c r="AD46" i="5" a="1"/>
  <c r="AD46" i="5" s="1"/>
  <c r="X17" i="9" s="1"/>
  <c r="AE46" i="5" a="1"/>
  <c r="AE46" i="5" s="1"/>
  <c r="Y17" i="9" s="1"/>
  <c r="AF46" i="5" a="1"/>
  <c r="AF46" i="5" s="1"/>
  <c r="Z17" i="9" s="1"/>
  <c r="AV46" i="5" a="1"/>
  <c r="AV46" i="5" s="1"/>
  <c r="AZ46" i="5" a="1"/>
  <c r="AZ46" i="5" s="1"/>
  <c r="AX46" i="5" a="1"/>
  <c r="AX46" i="5" s="1"/>
  <c r="AU46" i="5" a="1"/>
  <c r="AU46" i="5" s="1"/>
  <c r="BA46" i="5" a="1"/>
  <c r="BA46" i="5" s="1"/>
  <c r="AY46" i="5" a="1"/>
  <c r="AY46" i="5" s="1"/>
  <c r="AS46" i="5" a="1"/>
  <c r="AS46" i="5" s="1"/>
  <c r="AR46" i="5" a="1"/>
  <c r="AR46" i="5" s="1"/>
  <c r="AW46" i="5" a="1"/>
  <c r="AW46" i="5" s="1"/>
  <c r="AQ46" i="5" a="1"/>
  <c r="AQ46" i="5" s="1"/>
  <c r="AT46" i="5" a="1"/>
  <c r="AT46" i="5" s="1"/>
  <c r="U46" i="5" a="1"/>
  <c r="U46" i="5" s="1"/>
  <c r="O17" i="9" s="1"/>
  <c r="Q46" i="5" a="1"/>
  <c r="Q46" i="5" s="1"/>
  <c r="K17" i="9" s="1"/>
  <c r="AM46" i="5" a="1"/>
  <c r="AM46" i="5" s="1"/>
  <c r="AG17" i="9" s="1"/>
  <c r="AK46" i="5" a="1"/>
  <c r="AK46" i="5" s="1"/>
  <c r="AE17" i="9" s="1"/>
  <c r="AN46" i="5" a="1"/>
  <c r="AN46" i="5" s="1"/>
  <c r="V46" i="5" a="1"/>
  <c r="V46" i="5" s="1"/>
  <c r="P17" i="9" s="1"/>
  <c r="X46" i="5" a="1"/>
  <c r="X46" i="5" s="1"/>
  <c r="R17" i="9" s="1"/>
  <c r="AA46" i="5" a="1"/>
  <c r="AA46" i="5" s="1"/>
  <c r="U17" i="9" s="1"/>
  <c r="W46" i="5" a="1"/>
  <c r="W46" i="5" s="1"/>
  <c r="Q17" i="9" s="1"/>
  <c r="AB46" i="5" a="1"/>
  <c r="AB46" i="5" s="1"/>
  <c r="V17" i="9" s="1"/>
  <c r="P46" i="5" a="1"/>
  <c r="P46" i="5" s="1"/>
  <c r="CN16" i="22" s="1"/>
  <c r="AO46" i="5" a="1"/>
  <c r="AO46" i="5" s="1"/>
  <c r="Y46" i="5" a="1"/>
  <c r="Y46" i="5" s="1"/>
  <c r="S17" i="9" s="1"/>
  <c r="R46" i="5" a="1"/>
  <c r="R46" i="5" s="1"/>
  <c r="AL46" i="5" a="1"/>
  <c r="AL46" i="5" s="1"/>
  <c r="T46" i="5" a="1"/>
  <c r="T46" i="5" s="1"/>
  <c r="O46" i="5" a="1"/>
  <c r="O46" i="5" s="1"/>
  <c r="I17" i="9" s="1"/>
  <c r="Z46" i="5" a="1"/>
  <c r="Z46" i="5" s="1"/>
  <c r="T17" i="9" s="1"/>
  <c r="AJ46" i="5" a="1"/>
  <c r="AJ46" i="5" s="1"/>
  <c r="S46" i="5" a="1"/>
  <c r="S46" i="5" s="1"/>
  <c r="M17" i="9" s="1"/>
  <c r="AP46" i="5" a="1"/>
  <c r="AP46" i="5" s="1"/>
  <c r="H46" i="5" a="1"/>
  <c r="H46" i="5" s="1"/>
  <c r="L46" i="5" a="1"/>
  <c r="L46" i="5" s="1"/>
  <c r="J46" i="5" a="1"/>
  <c r="J46" i="5" s="1"/>
  <c r="D17" i="9" s="1"/>
  <c r="I46" i="5" a="1"/>
  <c r="I46" i="5" s="1"/>
  <c r="K46" i="5" a="1"/>
  <c r="K46" i="5" s="1"/>
  <c r="E17" i="9" s="1"/>
  <c r="M46" i="5" a="1"/>
  <c r="M46" i="5" s="1"/>
  <c r="N46" i="5" a="1"/>
  <c r="N46" i="5" s="1"/>
  <c r="G47" i="5"/>
  <c r="AI47" i="5" l="1" a="1"/>
  <c r="AI47" i="5" s="1"/>
  <c r="AC47" i="5" a="1"/>
  <c r="AC47" i="5" s="1"/>
  <c r="AK17" i="9" s="1"/>
  <c r="AH47" i="5" a="1"/>
  <c r="AH47" i="5" s="1"/>
  <c r="AE47" i="5" a="1"/>
  <c r="AE47" i="5" s="1"/>
  <c r="AF47" i="5" a="1"/>
  <c r="AF47" i="5" s="1"/>
  <c r="AD47" i="5" a="1"/>
  <c r="AD47" i="5" s="1"/>
  <c r="AG47" i="5" a="1"/>
  <c r="AG47" i="5" s="1"/>
  <c r="AV47" i="5" a="1"/>
  <c r="AV47" i="5" s="1"/>
  <c r="BA47" i="5" a="1"/>
  <c r="BA47" i="5" s="1"/>
  <c r="AZ47" i="5" a="1"/>
  <c r="AZ47" i="5" s="1"/>
  <c r="AR47" i="5" a="1"/>
  <c r="AR47" i="5" s="1"/>
  <c r="AX47" i="5" a="1"/>
  <c r="AX47" i="5" s="1"/>
  <c r="AW47" i="5" a="1"/>
  <c r="AW47" i="5" s="1"/>
  <c r="AQ47" i="5" a="1"/>
  <c r="AQ47" i="5" s="1"/>
  <c r="AU47" i="5" a="1"/>
  <c r="AU47" i="5" s="1"/>
  <c r="AY47" i="5" a="1"/>
  <c r="AY47" i="5" s="1"/>
  <c r="AT47" i="5" a="1"/>
  <c r="AT47" i="5" s="1"/>
  <c r="AS47" i="5" a="1"/>
  <c r="AS47" i="5" s="1"/>
  <c r="U47" i="5" a="1"/>
  <c r="U47" i="5" s="1"/>
  <c r="AK47" i="5" a="1"/>
  <c r="AK47" i="5" s="1"/>
  <c r="Q47" i="5" a="1"/>
  <c r="Q47" i="5" s="1"/>
  <c r="AM47" i="5" a="1"/>
  <c r="AM47" i="5" s="1"/>
  <c r="AA47" i="5" a="1"/>
  <c r="AA47" i="5" s="1"/>
  <c r="V47" i="5" a="1"/>
  <c r="V47" i="5" s="1"/>
  <c r="X47" i="5" a="1"/>
  <c r="X47" i="5" s="1"/>
  <c r="P47" i="5" a="1"/>
  <c r="P47" i="5" s="1"/>
  <c r="AB47" i="5" a="1"/>
  <c r="AB47" i="5" s="1"/>
  <c r="Y47" i="5" a="1"/>
  <c r="Y47" i="5" s="1"/>
  <c r="R47" i="5" a="1"/>
  <c r="R47" i="5" s="1"/>
  <c r="W47" i="5" a="1"/>
  <c r="W47" i="5" s="1"/>
  <c r="AO47" i="5" a="1"/>
  <c r="AO47" i="5" s="1"/>
  <c r="AN47" i="5" a="1"/>
  <c r="AN47" i="5" s="1"/>
  <c r="S47" i="5" a="1"/>
  <c r="S47" i="5" s="1"/>
  <c r="AJ47" i="5" a="1"/>
  <c r="AJ47" i="5" s="1"/>
  <c r="T47" i="5" a="1"/>
  <c r="T47" i="5" s="1"/>
  <c r="AP47" i="5" a="1"/>
  <c r="AP47" i="5" s="1"/>
  <c r="O47" i="5" a="1"/>
  <c r="O47" i="5" s="1"/>
  <c r="Z47" i="5" a="1"/>
  <c r="Z47" i="5" s="1"/>
  <c r="AL47" i="5" a="1"/>
  <c r="AL47" i="5" s="1"/>
  <c r="H47" i="5" a="1"/>
  <c r="H47" i="5" s="1"/>
  <c r="L47" i="5" a="1"/>
  <c r="L47" i="5" s="1"/>
  <c r="M47" i="5" a="1"/>
  <c r="M47" i="5" s="1"/>
  <c r="K47" i="5" a="1"/>
  <c r="K47" i="5" s="1"/>
  <c r="I47" i="5" a="1"/>
  <c r="I47" i="5" s="1"/>
  <c r="J47" i="5" a="1"/>
  <c r="J47" i="5" s="1"/>
  <c r="N47" i="5" a="1"/>
  <c r="N47" i="5" s="1"/>
  <c r="G48" i="5"/>
  <c r="AC48" i="5" l="1" a="1"/>
  <c r="AC48" i="5" s="1"/>
  <c r="AI48" i="5" a="1"/>
  <c r="AI48" i="5" s="1"/>
  <c r="AF48" i="5" a="1"/>
  <c r="AF48" i="5" s="1"/>
  <c r="AD48" i="5" a="1"/>
  <c r="AD48" i="5" s="1"/>
  <c r="AH48" i="5" a="1"/>
  <c r="AH48" i="5" s="1"/>
  <c r="AE48" i="5" a="1"/>
  <c r="AE48" i="5" s="1"/>
  <c r="AG48" i="5" a="1"/>
  <c r="AG48" i="5" s="1"/>
  <c r="AZ48" i="5" a="1"/>
  <c r="AZ48" i="5" s="1"/>
  <c r="AU48" i="5" a="1"/>
  <c r="AU48" i="5" s="1"/>
  <c r="AY48" i="5" a="1"/>
  <c r="AY48" i="5" s="1"/>
  <c r="AW48" i="5" a="1"/>
  <c r="AW48" i="5" s="1"/>
  <c r="BA48" i="5" a="1"/>
  <c r="BA48" i="5" s="1"/>
  <c r="AX48" i="5" a="1"/>
  <c r="AX48" i="5" s="1"/>
  <c r="AQ48" i="5" a="1"/>
  <c r="AQ48" i="5" s="1"/>
  <c r="AR48" i="5" a="1"/>
  <c r="AR48" i="5" s="1"/>
  <c r="AV48" i="5" a="1"/>
  <c r="AV48" i="5" s="1"/>
  <c r="AT48" i="5" a="1"/>
  <c r="AT48" i="5" s="1"/>
  <c r="AS48" i="5" a="1"/>
  <c r="AS48" i="5" s="1"/>
  <c r="AK48" i="5" a="1"/>
  <c r="AK48" i="5" s="1"/>
  <c r="Q48" i="5" a="1"/>
  <c r="Q48" i="5" s="1"/>
  <c r="AM48" i="5" a="1"/>
  <c r="AM48" i="5" s="1"/>
  <c r="U48" i="5" a="1"/>
  <c r="U48" i="5" s="1"/>
  <c r="AA48" i="5" a="1"/>
  <c r="AA48" i="5" s="1"/>
  <c r="V48" i="5" a="1"/>
  <c r="V48" i="5" s="1"/>
  <c r="X48" i="5" a="1"/>
  <c r="X48" i="5" s="1"/>
  <c r="S48" i="5" a="1"/>
  <c r="S48" i="5" s="1"/>
  <c r="Y48" i="5" a="1"/>
  <c r="Y48" i="5" s="1"/>
  <c r="AB48" i="5" a="1"/>
  <c r="AB48" i="5" s="1"/>
  <c r="AN48" i="5" a="1"/>
  <c r="AN48" i="5" s="1"/>
  <c r="R48" i="5" a="1"/>
  <c r="R48" i="5" s="1"/>
  <c r="P48" i="5" a="1"/>
  <c r="P48" i="5" s="1"/>
  <c r="T48" i="5" a="1"/>
  <c r="T48" i="5" s="1"/>
  <c r="Z48" i="5" a="1"/>
  <c r="Z48" i="5" s="1"/>
  <c r="O48" i="5" a="1"/>
  <c r="O48" i="5" s="1"/>
  <c r="AO48" i="5" a="1"/>
  <c r="AO48" i="5" s="1"/>
  <c r="AJ48" i="5" a="1"/>
  <c r="AJ48" i="5" s="1"/>
  <c r="AP48" i="5" a="1"/>
  <c r="AP48" i="5" s="1"/>
  <c r="W48" i="5" a="1"/>
  <c r="W48" i="5" s="1"/>
  <c r="AL48" i="5" a="1"/>
  <c r="AL48" i="5" s="1"/>
  <c r="H48" i="5" a="1"/>
  <c r="H48" i="5" s="1"/>
  <c r="M48" i="5" a="1"/>
  <c r="M48" i="5" s="1"/>
  <c r="I48" i="5" a="1"/>
  <c r="I48" i="5" s="1"/>
  <c r="K48" i="5" a="1"/>
  <c r="K48" i="5" s="1"/>
  <c r="L48" i="5" a="1"/>
  <c r="L48" i="5" s="1"/>
  <c r="J48" i="5" a="1"/>
  <c r="J48" i="5" s="1"/>
  <c r="N48" i="5" a="1"/>
  <c r="N48" i="5" s="1"/>
  <c r="G49" i="5"/>
  <c r="AH49" i="5" l="1" a="1"/>
  <c r="AH49" i="5" s="1"/>
  <c r="AI49" i="5" a="1"/>
  <c r="AI49" i="5" s="1"/>
  <c r="AF49" i="5" a="1"/>
  <c r="AF49" i="5" s="1"/>
  <c r="AE49" i="5" a="1"/>
  <c r="AE49" i="5" s="1"/>
  <c r="AC49" i="5" a="1"/>
  <c r="AC49" i="5" s="1"/>
  <c r="AG49" i="5" a="1"/>
  <c r="AG49" i="5" s="1"/>
  <c r="AD49" i="5" a="1"/>
  <c r="AD49" i="5" s="1"/>
  <c r="AX49" i="5" a="1"/>
  <c r="AX49" i="5" s="1"/>
  <c r="AV49" i="5" a="1"/>
  <c r="AV49" i="5" s="1"/>
  <c r="BA49" i="5" a="1"/>
  <c r="BA49" i="5" s="1"/>
  <c r="AZ49" i="5" a="1"/>
  <c r="AZ49" i="5" s="1"/>
  <c r="AW49" i="5" a="1"/>
  <c r="AW49" i="5" s="1"/>
  <c r="AU49" i="5" a="1"/>
  <c r="AU49" i="5" s="1"/>
  <c r="AQ49" i="5" a="1"/>
  <c r="AQ49" i="5" s="1"/>
  <c r="AY49" i="5" a="1"/>
  <c r="AY49" i="5" s="1"/>
  <c r="AR49" i="5" a="1"/>
  <c r="AR49" i="5" s="1"/>
  <c r="AS49" i="5" a="1"/>
  <c r="AS49" i="5" s="1"/>
  <c r="AT49" i="5" a="1"/>
  <c r="AT49" i="5" s="1"/>
  <c r="AK49" i="5" a="1"/>
  <c r="AK49" i="5" s="1"/>
  <c r="Q49" i="5" a="1"/>
  <c r="Q49" i="5" s="1"/>
  <c r="U49" i="5" a="1"/>
  <c r="U49" i="5" s="1"/>
  <c r="AM49" i="5" a="1"/>
  <c r="AM49" i="5" s="1"/>
  <c r="V49" i="5" a="1"/>
  <c r="V49" i="5" s="1"/>
  <c r="AA49" i="5" a="1"/>
  <c r="AA49" i="5" s="1"/>
  <c r="AN49" i="5" a="1"/>
  <c r="AN49" i="5" s="1"/>
  <c r="X49" i="5" a="1"/>
  <c r="X49" i="5" s="1"/>
  <c r="S49" i="5" a="1"/>
  <c r="S49" i="5" s="1"/>
  <c r="P49" i="5" a="1"/>
  <c r="P49" i="5" s="1"/>
  <c r="Y49" i="5" a="1"/>
  <c r="Y49" i="5" s="1"/>
  <c r="AB49" i="5" a="1"/>
  <c r="AB49" i="5" s="1"/>
  <c r="AO49" i="5" a="1"/>
  <c r="AO49" i="5" s="1"/>
  <c r="W49" i="5" a="1"/>
  <c r="W49" i="5" s="1"/>
  <c r="R49" i="5" a="1"/>
  <c r="R49" i="5" s="1"/>
  <c r="O49" i="5" a="1"/>
  <c r="O49" i="5" s="1"/>
  <c r="AL49" i="5" a="1"/>
  <c r="AL49" i="5" s="1"/>
  <c r="Z49" i="5" a="1"/>
  <c r="Z49" i="5" s="1"/>
  <c r="T49" i="5" a="1"/>
  <c r="T49" i="5" s="1"/>
  <c r="AP49" i="5" a="1"/>
  <c r="AP49" i="5" s="1"/>
  <c r="AJ49" i="5" a="1"/>
  <c r="AJ49" i="5" s="1"/>
  <c r="M49" i="5" a="1"/>
  <c r="M49" i="5" s="1"/>
  <c r="L49" i="5" a="1"/>
  <c r="L49" i="5" s="1"/>
  <c r="I49" i="5" a="1"/>
  <c r="I49" i="5" s="1"/>
  <c r="J49" i="5" a="1"/>
  <c r="J49" i="5" s="1"/>
  <c r="H49" i="5" a="1"/>
  <c r="H49" i="5" s="1"/>
  <c r="K49" i="5" a="1"/>
  <c r="K49" i="5" s="1"/>
  <c r="N49" i="5" a="1"/>
  <c r="N49" i="5" s="1"/>
  <c r="G50" i="5"/>
  <c r="AC50" i="5" l="1" a="1"/>
  <c r="AC50" i="5" s="1"/>
  <c r="W18" i="9" s="1"/>
  <c r="AI50" i="5" a="1"/>
  <c r="AI50" i="5" s="1"/>
  <c r="AC18" i="9" s="1"/>
  <c r="AF50" i="5" a="1"/>
  <c r="AF50" i="5" s="1"/>
  <c r="Z18" i="9" s="1"/>
  <c r="AD50" i="5" a="1"/>
  <c r="AD50" i="5" s="1"/>
  <c r="X18" i="9" s="1"/>
  <c r="AE50" i="5" a="1"/>
  <c r="AE50" i="5" s="1"/>
  <c r="Y18" i="9" s="1"/>
  <c r="AH50" i="5" a="1"/>
  <c r="AH50" i="5" s="1"/>
  <c r="AB18" i="9" s="1"/>
  <c r="AG50" i="5" a="1"/>
  <c r="AG50" i="5" s="1"/>
  <c r="AA18" i="9" s="1"/>
  <c r="BA50" i="5" a="1"/>
  <c r="BA50" i="5" s="1"/>
  <c r="AV50" i="5" a="1"/>
  <c r="AV50" i="5" s="1"/>
  <c r="AU50" i="5" a="1"/>
  <c r="AU50" i="5" s="1"/>
  <c r="AW50" i="5" a="1"/>
  <c r="AW50" i="5" s="1"/>
  <c r="AS50" i="5" a="1"/>
  <c r="AS50" i="5" s="1"/>
  <c r="AY50" i="5" a="1"/>
  <c r="AY50" i="5" s="1"/>
  <c r="AR50" i="5" a="1"/>
  <c r="AR50" i="5" s="1"/>
  <c r="AX50" i="5" a="1"/>
  <c r="AX50" i="5" s="1"/>
  <c r="AZ50" i="5" a="1"/>
  <c r="AZ50" i="5" s="1"/>
  <c r="AQ50" i="5" a="1"/>
  <c r="AQ50" i="5" s="1"/>
  <c r="AT50" i="5" a="1"/>
  <c r="AT50" i="5" s="1"/>
  <c r="AM50" i="5" a="1"/>
  <c r="AM50" i="5" s="1"/>
  <c r="Q50" i="5" a="1"/>
  <c r="Q50" i="5" s="1"/>
  <c r="CO17" i="22" s="1"/>
  <c r="AK50" i="5" a="1"/>
  <c r="AK50" i="5" s="1"/>
  <c r="U50" i="5" a="1"/>
  <c r="U50" i="5" s="1"/>
  <c r="AA50" i="5" a="1"/>
  <c r="AA50" i="5" s="1"/>
  <c r="U18" i="9" s="1"/>
  <c r="V50" i="5" a="1"/>
  <c r="V50" i="5" s="1"/>
  <c r="P18" i="9" s="1"/>
  <c r="X50" i="5" a="1"/>
  <c r="X50" i="5" s="1"/>
  <c r="R18" i="9" s="1"/>
  <c r="AN50" i="5" a="1"/>
  <c r="AN50" i="5" s="1"/>
  <c r="AB50" i="5" a="1"/>
  <c r="AB50" i="5" s="1"/>
  <c r="V18" i="9" s="1"/>
  <c r="Y50" i="5" a="1"/>
  <c r="Y50" i="5" s="1"/>
  <c r="S18" i="9" s="1"/>
  <c r="AO50" i="5" a="1"/>
  <c r="AO50" i="5" s="1"/>
  <c r="R50" i="5" a="1"/>
  <c r="R50" i="5" s="1"/>
  <c r="P50" i="5" a="1"/>
  <c r="P50" i="5" s="1"/>
  <c r="CN17" i="22" s="1"/>
  <c r="W50" i="5" a="1"/>
  <c r="W50" i="5" s="1"/>
  <c r="Q18" i="9" s="1"/>
  <c r="S50" i="5" a="1"/>
  <c r="S50" i="5" s="1"/>
  <c r="AP50" i="5" a="1"/>
  <c r="AP50" i="5" s="1"/>
  <c r="AL50" i="5" a="1"/>
  <c r="AL50" i="5" s="1"/>
  <c r="AF18" i="9" s="1"/>
  <c r="O50" i="5" a="1"/>
  <c r="O50" i="5" s="1"/>
  <c r="T50" i="5" a="1"/>
  <c r="T50" i="5" s="1"/>
  <c r="Z50" i="5" a="1"/>
  <c r="Z50" i="5" s="1"/>
  <c r="T18" i="9" s="1"/>
  <c r="AJ50" i="5" a="1"/>
  <c r="AJ50" i="5" s="1"/>
  <c r="M50" i="5" a="1"/>
  <c r="M50" i="5" s="1"/>
  <c r="I50" i="5" a="1"/>
  <c r="I50" i="5" s="1"/>
  <c r="K50" i="5" a="1"/>
  <c r="K50" i="5" s="1"/>
  <c r="L50" i="5" a="1"/>
  <c r="L50" i="5" s="1"/>
  <c r="H50" i="5" a="1"/>
  <c r="H50" i="5" s="1"/>
  <c r="B18" i="9" s="1"/>
  <c r="J50" i="5" a="1"/>
  <c r="J50" i="5" s="1"/>
  <c r="D18" i="9" s="1"/>
  <c r="N50" i="5" a="1"/>
  <c r="N50" i="5" s="1"/>
  <c r="G51" i="5"/>
  <c r="AC51" i="5" l="1" a="1"/>
  <c r="AC51" i="5" s="1"/>
  <c r="AK18" i="9" s="1"/>
  <c r="AF51" i="5" a="1"/>
  <c r="AF51" i="5" s="1"/>
  <c r="AI51" i="5" a="1"/>
  <c r="AI51" i="5" s="1"/>
  <c r="AE51" i="5" a="1"/>
  <c r="AE51" i="5" s="1"/>
  <c r="AH51" i="5" a="1"/>
  <c r="AH51" i="5" s="1"/>
  <c r="AD51" i="5" a="1"/>
  <c r="AD51" i="5" s="1"/>
  <c r="AG51" i="5" a="1"/>
  <c r="AG51" i="5" s="1"/>
  <c r="BA51" i="5" a="1"/>
  <c r="BA51" i="5" s="1"/>
  <c r="AZ51" i="5" a="1"/>
  <c r="AZ51" i="5" s="1"/>
  <c r="AU51" i="5" a="1"/>
  <c r="AU51" i="5" s="1"/>
  <c r="AV51" i="5" a="1"/>
  <c r="AV51" i="5" s="1"/>
  <c r="AY51" i="5" a="1"/>
  <c r="AY51" i="5" s="1"/>
  <c r="AW51" i="5" a="1"/>
  <c r="AW51" i="5" s="1"/>
  <c r="AX51" i="5" a="1"/>
  <c r="AX51" i="5" s="1"/>
  <c r="AS51" i="5" a="1"/>
  <c r="AS51" i="5" s="1"/>
  <c r="AQ51" i="5" a="1"/>
  <c r="AQ51" i="5" s="1"/>
  <c r="AT51" i="5" a="1"/>
  <c r="AT51" i="5" s="1"/>
  <c r="AR51" i="5" a="1"/>
  <c r="AR51" i="5" s="1"/>
  <c r="U51" i="5" a="1"/>
  <c r="U51" i="5" s="1"/>
  <c r="Q51" i="5" a="1"/>
  <c r="Q51" i="5" s="1"/>
  <c r="AM51" i="5" a="1"/>
  <c r="AM51" i="5" s="1"/>
  <c r="AK51" i="5" a="1"/>
  <c r="AK51" i="5" s="1"/>
  <c r="X51" i="5" a="1"/>
  <c r="X51" i="5" s="1"/>
  <c r="AN51" i="5" a="1"/>
  <c r="AN51" i="5" s="1"/>
  <c r="AA51" i="5" a="1"/>
  <c r="AA51" i="5" s="1"/>
  <c r="V51" i="5" a="1"/>
  <c r="V51" i="5" s="1"/>
  <c r="AO51" i="5" a="1"/>
  <c r="AO51" i="5" s="1"/>
  <c r="R51" i="5" a="1"/>
  <c r="R51" i="5" s="1"/>
  <c r="P51" i="5" a="1"/>
  <c r="P51" i="5" s="1"/>
  <c r="AB51" i="5" a="1"/>
  <c r="AB51" i="5" s="1"/>
  <c r="Y51" i="5" a="1"/>
  <c r="Y51" i="5" s="1"/>
  <c r="W51" i="5" a="1"/>
  <c r="W51" i="5" s="1"/>
  <c r="S51" i="5" a="1"/>
  <c r="S51" i="5" s="1"/>
  <c r="Z51" i="5" a="1"/>
  <c r="Z51" i="5" s="1"/>
  <c r="AL51" i="5" a="1"/>
  <c r="AL51" i="5" s="1"/>
  <c r="O51" i="5" a="1"/>
  <c r="O51" i="5" s="1"/>
  <c r="CL17" i="22" s="1"/>
  <c r="AJ51" i="5" a="1"/>
  <c r="AJ51" i="5" s="1"/>
  <c r="T51" i="5" a="1"/>
  <c r="T51" i="5" s="1"/>
  <c r="AP51" i="5" a="1"/>
  <c r="AP51" i="5" s="1"/>
  <c r="M51" i="5" a="1"/>
  <c r="M51" i="5" s="1"/>
  <c r="H51" i="5" a="1"/>
  <c r="H51" i="5" s="1"/>
  <c r="I51" i="5" a="1"/>
  <c r="I51" i="5" s="1"/>
  <c r="CF17" i="22" s="1"/>
  <c r="K51" i="5" a="1"/>
  <c r="K51" i="5" s="1"/>
  <c r="L51" i="5" a="1"/>
  <c r="L51" i="5" s="1"/>
  <c r="J51" i="5" a="1"/>
  <c r="J51" i="5" s="1"/>
  <c r="CG17" i="22" s="1"/>
  <c r="N51" i="5" a="1"/>
  <c r="N51" i="5" s="1"/>
  <c r="G52" i="5"/>
  <c r="AF52" i="5" l="1" a="1"/>
  <c r="AF52" i="5" s="1"/>
  <c r="AI52" i="5" a="1"/>
  <c r="AI52" i="5" s="1"/>
  <c r="AH52" i="5" a="1"/>
  <c r="AH52" i="5" s="1"/>
  <c r="AC52" i="5" a="1"/>
  <c r="AC52" i="5" s="1"/>
  <c r="AG52" i="5" a="1"/>
  <c r="AG52" i="5" s="1"/>
  <c r="AD52" i="5" a="1"/>
  <c r="AD52" i="5" s="1"/>
  <c r="AE52" i="5" a="1"/>
  <c r="AE52" i="5" s="1"/>
  <c r="BA52" i="5" a="1"/>
  <c r="BA52" i="5" s="1"/>
  <c r="AV52" i="5" a="1"/>
  <c r="AV52" i="5" s="1"/>
  <c r="AZ52" i="5" a="1"/>
  <c r="AZ52" i="5" s="1"/>
  <c r="AW52" i="5" a="1"/>
  <c r="AW52" i="5" s="1"/>
  <c r="AU52" i="5" a="1"/>
  <c r="AU52" i="5" s="1"/>
  <c r="AY52" i="5" a="1"/>
  <c r="AY52" i="5" s="1"/>
  <c r="AR52" i="5" a="1"/>
  <c r="AR52" i="5" s="1"/>
  <c r="AQ52" i="5" a="1"/>
  <c r="AQ52" i="5" s="1"/>
  <c r="AX52" i="5" a="1"/>
  <c r="AX52" i="5" s="1"/>
  <c r="AT52" i="5" a="1"/>
  <c r="AT52" i="5" s="1"/>
  <c r="AS52" i="5" a="1"/>
  <c r="AS52" i="5" s="1"/>
  <c r="Q52" i="5" a="1"/>
  <c r="Q52" i="5" s="1"/>
  <c r="U52" i="5" a="1"/>
  <c r="U52" i="5" s="1"/>
  <c r="AK52" i="5" a="1"/>
  <c r="AK52" i="5" s="1"/>
  <c r="AM52" i="5" a="1"/>
  <c r="AM52" i="5" s="1"/>
  <c r="V52" i="5" a="1"/>
  <c r="V52" i="5" s="1"/>
  <c r="X52" i="5" a="1"/>
  <c r="X52" i="5" s="1"/>
  <c r="AA52" i="5" a="1"/>
  <c r="AA52" i="5" s="1"/>
  <c r="AN52" i="5" a="1"/>
  <c r="AN52" i="5" s="1"/>
  <c r="AO52" i="5" a="1"/>
  <c r="AO52" i="5" s="1"/>
  <c r="R52" i="5" a="1"/>
  <c r="R52" i="5" s="1"/>
  <c r="P52" i="5" a="1"/>
  <c r="P52" i="5" s="1"/>
  <c r="AB52" i="5" a="1"/>
  <c r="AB52" i="5" s="1"/>
  <c r="W52" i="5" a="1"/>
  <c r="W52" i="5" s="1"/>
  <c r="S52" i="5" a="1"/>
  <c r="S52" i="5" s="1"/>
  <c r="Y52" i="5" a="1"/>
  <c r="Y52" i="5" s="1"/>
  <c r="AJ52" i="5" a="1"/>
  <c r="AJ52" i="5" s="1"/>
  <c r="AP52" i="5" a="1"/>
  <c r="AP52" i="5" s="1"/>
  <c r="O52" i="5" a="1"/>
  <c r="O52" i="5" s="1"/>
  <c r="T52" i="5" a="1"/>
  <c r="T52" i="5" s="1"/>
  <c r="Z52" i="5" a="1"/>
  <c r="Z52" i="5" s="1"/>
  <c r="AL52" i="5" a="1"/>
  <c r="AL52" i="5" s="1"/>
  <c r="M52" i="5" a="1"/>
  <c r="M52" i="5" s="1"/>
  <c r="I52" i="5" a="1"/>
  <c r="I52" i="5" s="1"/>
  <c r="L52" i="5" a="1"/>
  <c r="L52" i="5" s="1"/>
  <c r="H52" i="5" a="1"/>
  <c r="H52" i="5" s="1"/>
  <c r="J52" i="5" a="1"/>
  <c r="J52" i="5" s="1"/>
  <c r="K52" i="5" a="1"/>
  <c r="K52" i="5" s="1"/>
  <c r="N52" i="5" a="1"/>
  <c r="N52" i="5" s="1"/>
  <c r="G53" i="5"/>
  <c r="AI53" i="5" l="1" a="1"/>
  <c r="AI53" i="5" s="1"/>
  <c r="AC53" i="5" a="1"/>
  <c r="AC53" i="5" s="1"/>
  <c r="AH53" i="5" a="1"/>
  <c r="AH53" i="5" s="1"/>
  <c r="AE53" i="5" a="1"/>
  <c r="AE53" i="5" s="1"/>
  <c r="AF53" i="5" a="1"/>
  <c r="AF53" i="5" s="1"/>
  <c r="AG53" i="5" a="1"/>
  <c r="AG53" i="5" s="1"/>
  <c r="AD53" i="5" a="1"/>
  <c r="AD53" i="5" s="1"/>
  <c r="AX53" i="5" a="1"/>
  <c r="AX53" i="5" s="1"/>
  <c r="AV53" i="5" a="1"/>
  <c r="AV53" i="5" s="1"/>
  <c r="AU53" i="5" a="1"/>
  <c r="AU53" i="5" s="1"/>
  <c r="AY53" i="5" a="1"/>
  <c r="AY53" i="5" s="1"/>
  <c r="BA53" i="5" a="1"/>
  <c r="BA53" i="5" s="1"/>
  <c r="AS53" i="5" a="1"/>
  <c r="AS53" i="5" s="1"/>
  <c r="AZ53" i="5" a="1"/>
  <c r="AZ53" i="5" s="1"/>
  <c r="AW53" i="5" a="1"/>
  <c r="AW53" i="5" s="1"/>
  <c r="AR53" i="5" a="1"/>
  <c r="AR53" i="5" s="1"/>
  <c r="AT53" i="5" a="1"/>
  <c r="AT53" i="5" s="1"/>
  <c r="AQ53" i="5" a="1"/>
  <c r="AQ53" i="5" s="1"/>
  <c r="U53" i="5" a="1"/>
  <c r="U53" i="5" s="1"/>
  <c r="AM53" i="5" a="1"/>
  <c r="AM53" i="5" s="1"/>
  <c r="AK53" i="5" a="1"/>
  <c r="AK53" i="5" s="1"/>
  <c r="Q53" i="5" a="1"/>
  <c r="Q53" i="5" s="1"/>
  <c r="AN53" i="5" a="1"/>
  <c r="AN53" i="5" s="1"/>
  <c r="X53" i="5" a="1"/>
  <c r="X53" i="5" s="1"/>
  <c r="V53" i="5" a="1"/>
  <c r="V53" i="5" s="1"/>
  <c r="AA53" i="5" a="1"/>
  <c r="AA53" i="5" s="1"/>
  <c r="P53" i="5" a="1"/>
  <c r="P53" i="5" s="1"/>
  <c r="Y53" i="5" a="1"/>
  <c r="Y53" i="5" s="1"/>
  <c r="W53" i="5" a="1"/>
  <c r="W53" i="5" s="1"/>
  <c r="S53" i="5" a="1"/>
  <c r="S53" i="5" s="1"/>
  <c r="AB53" i="5" a="1"/>
  <c r="AB53" i="5" s="1"/>
  <c r="AL53" i="5" a="1"/>
  <c r="AL53" i="5" s="1"/>
  <c r="AO53" i="5" a="1"/>
  <c r="AO53" i="5" s="1"/>
  <c r="R53" i="5" a="1"/>
  <c r="R53" i="5" s="1"/>
  <c r="O53" i="5" a="1"/>
  <c r="O53" i="5" s="1"/>
  <c r="AJ53" i="5" a="1"/>
  <c r="AJ53" i="5" s="1"/>
  <c r="Z53" i="5" a="1"/>
  <c r="Z53" i="5" s="1"/>
  <c r="T53" i="5" a="1"/>
  <c r="T53" i="5" s="1"/>
  <c r="AP53" i="5" a="1"/>
  <c r="AP53" i="5" s="1"/>
  <c r="M53" i="5" a="1"/>
  <c r="M53" i="5" s="1"/>
  <c r="H53" i="5" a="1"/>
  <c r="H53" i="5" s="1"/>
  <c r="I53" i="5" a="1"/>
  <c r="I53" i="5" s="1"/>
  <c r="L53" i="5" a="1"/>
  <c r="L53" i="5" s="1"/>
  <c r="K53" i="5" a="1"/>
  <c r="K53" i="5" s="1"/>
  <c r="J53" i="5" a="1"/>
  <c r="J53" i="5" s="1"/>
  <c r="N53" i="5" a="1"/>
  <c r="N53" i="5" s="1"/>
  <c r="G54" i="5"/>
  <c r="AF54" i="5" l="1" a="1"/>
  <c r="AF54" i="5" s="1"/>
  <c r="Z19" i="9" s="1"/>
  <c r="AI54" i="5" a="1"/>
  <c r="AI54" i="5" s="1"/>
  <c r="AC19" i="9" s="1"/>
  <c r="AG54" i="5" a="1"/>
  <c r="AG54" i="5" s="1"/>
  <c r="AA19" i="9" s="1"/>
  <c r="AE54" i="5" a="1"/>
  <c r="AE54" i="5" s="1"/>
  <c r="Y19" i="9" s="1"/>
  <c r="AD54" i="5" a="1"/>
  <c r="AD54" i="5" s="1"/>
  <c r="X19" i="9" s="1"/>
  <c r="AC54" i="5" a="1"/>
  <c r="AC54" i="5" s="1"/>
  <c r="W19" i="9" s="1"/>
  <c r="AH54" i="5" a="1"/>
  <c r="AH54" i="5" s="1"/>
  <c r="AB19" i="9" s="1"/>
  <c r="BA54" i="5" a="1"/>
  <c r="BA54" i="5" s="1"/>
  <c r="AZ54" i="5" a="1"/>
  <c r="AZ54" i="5" s="1"/>
  <c r="AU54" i="5" a="1"/>
  <c r="AU54" i="5" s="1"/>
  <c r="AX54" i="5" a="1"/>
  <c r="AX54" i="5" s="1"/>
  <c r="AV54" i="5" a="1"/>
  <c r="AV54" i="5" s="1"/>
  <c r="AQ54" i="5" a="1"/>
  <c r="AQ54" i="5" s="1"/>
  <c r="AR54" i="5" a="1"/>
  <c r="AR54" i="5" s="1"/>
  <c r="AY54" i="5" a="1"/>
  <c r="AY54" i="5" s="1"/>
  <c r="AW54" i="5" a="1"/>
  <c r="AW54" i="5" s="1"/>
  <c r="AS54" i="5" a="1"/>
  <c r="AS54" i="5" s="1"/>
  <c r="AT54" i="5" a="1"/>
  <c r="AT54" i="5" s="1"/>
  <c r="AM54" i="5" a="1"/>
  <c r="AM54" i="5" s="1"/>
  <c r="AG19" i="9" s="1"/>
  <c r="Q54" i="5" a="1"/>
  <c r="Q54" i="5" s="1"/>
  <c r="K19" i="9" s="1"/>
  <c r="U54" i="5" a="1"/>
  <c r="U54" i="5" s="1"/>
  <c r="O19" i="9" s="1"/>
  <c r="AK54" i="5" a="1"/>
  <c r="AK54" i="5" s="1"/>
  <c r="AE19" i="9" s="1"/>
  <c r="X54" i="5" a="1"/>
  <c r="X54" i="5" s="1"/>
  <c r="R19" i="9" s="1"/>
  <c r="AN54" i="5" a="1"/>
  <c r="AN54" i="5" s="1"/>
  <c r="AA54" i="5" a="1"/>
  <c r="AA54" i="5" s="1"/>
  <c r="U19" i="9" s="1"/>
  <c r="V54" i="5" a="1"/>
  <c r="V54" i="5" s="1"/>
  <c r="P19" i="9" s="1"/>
  <c r="AB54" i="5" a="1"/>
  <c r="AB54" i="5" s="1"/>
  <c r="V19" i="9" s="1"/>
  <c r="W54" i="5" a="1"/>
  <c r="W54" i="5" s="1"/>
  <c r="Q19" i="9" s="1"/>
  <c r="S54" i="5" a="1"/>
  <c r="S54" i="5" s="1"/>
  <c r="AO54" i="5" a="1"/>
  <c r="AO54" i="5" s="1"/>
  <c r="R54" i="5" a="1"/>
  <c r="R54" i="5" s="1"/>
  <c r="P54" i="5" a="1"/>
  <c r="P54" i="5" s="1"/>
  <c r="Y54" i="5" a="1"/>
  <c r="Y54" i="5" s="1"/>
  <c r="S19" i="9" s="1"/>
  <c r="O54" i="5" a="1"/>
  <c r="O54" i="5" s="1"/>
  <c r="AJ54" i="5" a="1"/>
  <c r="AJ54" i="5" s="1"/>
  <c r="AD19" i="9" s="1"/>
  <c r="T54" i="5" a="1"/>
  <c r="T54" i="5" s="1"/>
  <c r="AL54" i="5" a="1"/>
  <c r="AL54" i="5" s="1"/>
  <c r="Z54" i="5" a="1"/>
  <c r="Z54" i="5" s="1"/>
  <c r="T19" i="9" s="1"/>
  <c r="AP54" i="5" a="1"/>
  <c r="AP54" i="5" s="1"/>
  <c r="L54" i="5" a="1"/>
  <c r="L54" i="5" s="1"/>
  <c r="H54" i="5" a="1"/>
  <c r="H54" i="5" s="1"/>
  <c r="B19" i="9" s="1"/>
  <c r="I54" i="5" a="1"/>
  <c r="I54" i="5" s="1"/>
  <c r="M54" i="5" a="1"/>
  <c r="M54" i="5" s="1"/>
  <c r="K54" i="5" a="1"/>
  <c r="K54" i="5" s="1"/>
  <c r="J54" i="5" a="1"/>
  <c r="J54" i="5" s="1"/>
  <c r="N54" i="5" a="1"/>
  <c r="N54" i="5" s="1"/>
  <c r="G55" i="5"/>
  <c r="AH55" i="5" l="1" a="1"/>
  <c r="AH55" i="5" s="1"/>
  <c r="AI55" i="5" a="1"/>
  <c r="AI55" i="5" s="1"/>
  <c r="AC55" i="5" a="1"/>
  <c r="AC55" i="5" s="1"/>
  <c r="AK19" i="9" s="1"/>
  <c r="AE55" i="5" a="1"/>
  <c r="AE55" i="5" s="1"/>
  <c r="AF55" i="5" a="1"/>
  <c r="AF55" i="5" s="1"/>
  <c r="AD55" i="5" a="1"/>
  <c r="AD55" i="5" s="1"/>
  <c r="AG55" i="5" a="1"/>
  <c r="AG55" i="5" s="1"/>
  <c r="AZ55" i="5" a="1"/>
  <c r="AZ55" i="5" s="1"/>
  <c r="AV55" i="5" a="1"/>
  <c r="AV55" i="5" s="1"/>
  <c r="BA55" i="5" a="1"/>
  <c r="BA55" i="5" s="1"/>
  <c r="AX55" i="5" a="1"/>
  <c r="AX55" i="5" s="1"/>
  <c r="AU55" i="5" a="1"/>
  <c r="AU55" i="5" s="1"/>
  <c r="AW55" i="5" a="1"/>
  <c r="AW55" i="5" s="1"/>
  <c r="AY55" i="5" a="1"/>
  <c r="AY55" i="5" s="1"/>
  <c r="AR55" i="5" a="1"/>
  <c r="AR55" i="5" s="1"/>
  <c r="AT55" i="5" a="1"/>
  <c r="AT55" i="5" s="1"/>
  <c r="AQ55" i="5" a="1"/>
  <c r="AQ55" i="5" s="1"/>
  <c r="AS55" i="5" a="1"/>
  <c r="AS55" i="5" s="1"/>
  <c r="CO18" i="22"/>
  <c r="AM55" i="5" a="1"/>
  <c r="AM55" i="5" s="1"/>
  <c r="U55" i="5" a="1"/>
  <c r="U55" i="5" s="1"/>
  <c r="Q55" i="5" a="1"/>
  <c r="Q55" i="5" s="1"/>
  <c r="AK55" i="5" a="1"/>
  <c r="AK55" i="5" s="1"/>
  <c r="X55" i="5" a="1"/>
  <c r="X55" i="5" s="1"/>
  <c r="AA55" i="5" a="1"/>
  <c r="AA55" i="5" s="1"/>
  <c r="V55" i="5" a="1"/>
  <c r="V55" i="5" s="1"/>
  <c r="R55" i="5" a="1"/>
  <c r="R55" i="5" s="1"/>
  <c r="AB55" i="5" a="1"/>
  <c r="AB55" i="5" s="1"/>
  <c r="Y55" i="5" a="1"/>
  <c r="Y55" i="5" s="1"/>
  <c r="AO55" i="5" a="1"/>
  <c r="AO55" i="5" s="1"/>
  <c r="W55" i="5" a="1"/>
  <c r="W55" i="5" s="1"/>
  <c r="AN55" i="5" a="1"/>
  <c r="AN55" i="5" s="1"/>
  <c r="S55" i="5" a="1"/>
  <c r="S55" i="5" s="1"/>
  <c r="AL55" i="5" a="1"/>
  <c r="AL55" i="5" s="1"/>
  <c r="P55" i="5" a="1"/>
  <c r="P55" i="5" s="1"/>
  <c r="O55" i="5" a="1"/>
  <c r="O55" i="5" s="1"/>
  <c r="Z55" i="5" a="1"/>
  <c r="Z55" i="5" s="1"/>
  <c r="T55" i="5" a="1"/>
  <c r="T55" i="5" s="1"/>
  <c r="AP55" i="5" a="1"/>
  <c r="AP55" i="5" s="1"/>
  <c r="AJ55" i="5" a="1"/>
  <c r="AJ55" i="5" s="1"/>
  <c r="H55" i="5" a="1"/>
  <c r="H55" i="5" s="1"/>
  <c r="L55" i="5" a="1"/>
  <c r="L55" i="5" s="1"/>
  <c r="K55" i="5" a="1"/>
  <c r="K55" i="5" s="1"/>
  <c r="M55" i="5" a="1"/>
  <c r="M55" i="5" s="1"/>
  <c r="I55" i="5" a="1"/>
  <c r="I55" i="5" s="1"/>
  <c r="CF18" i="22" s="1"/>
  <c r="J55" i="5" a="1"/>
  <c r="J55" i="5" s="1"/>
  <c r="CG18" i="22" s="1"/>
  <c r="N55" i="5" a="1"/>
  <c r="N55" i="5" s="1"/>
  <c r="G56" i="5"/>
  <c r="AF56" i="5" l="1" a="1"/>
  <c r="AF56" i="5" s="1"/>
  <c r="AI56" i="5" a="1"/>
  <c r="AI56" i="5" s="1"/>
  <c r="AC56" i="5" a="1"/>
  <c r="AC56" i="5" s="1"/>
  <c r="AG56" i="5" a="1"/>
  <c r="AG56" i="5" s="1"/>
  <c r="AH56" i="5" a="1"/>
  <c r="AH56" i="5" s="1"/>
  <c r="AE56" i="5" a="1"/>
  <c r="AE56" i="5" s="1"/>
  <c r="AD56" i="5" a="1"/>
  <c r="AD56" i="5" s="1"/>
  <c r="AV56" i="5" a="1"/>
  <c r="AV56" i="5" s="1"/>
  <c r="AZ56" i="5" a="1"/>
  <c r="AZ56" i="5" s="1"/>
  <c r="AX56" i="5" a="1"/>
  <c r="AX56" i="5" s="1"/>
  <c r="BA56" i="5" a="1"/>
  <c r="BA56" i="5" s="1"/>
  <c r="AU56" i="5" a="1"/>
  <c r="AU56" i="5" s="1"/>
  <c r="AW56" i="5" a="1"/>
  <c r="AW56" i="5" s="1"/>
  <c r="AY56" i="5" a="1"/>
  <c r="AY56" i="5" s="1"/>
  <c r="AQ56" i="5" a="1"/>
  <c r="AQ56" i="5" s="1"/>
  <c r="AR56" i="5" a="1"/>
  <c r="AR56" i="5" s="1"/>
  <c r="AS56" i="5" a="1"/>
  <c r="AS56" i="5" s="1"/>
  <c r="AT56" i="5" a="1"/>
  <c r="AT56" i="5" s="1"/>
  <c r="AK56" i="5" a="1"/>
  <c r="AK56" i="5" s="1"/>
  <c r="Q56" i="5" a="1"/>
  <c r="Q56" i="5" s="1"/>
  <c r="U56" i="5" a="1"/>
  <c r="U56" i="5" s="1"/>
  <c r="AM56" i="5" a="1"/>
  <c r="AM56" i="5" s="1"/>
  <c r="X56" i="5" a="1"/>
  <c r="X56" i="5" s="1"/>
  <c r="AN56" i="5" a="1"/>
  <c r="AN56" i="5" s="1"/>
  <c r="AA56" i="5" a="1"/>
  <c r="AA56" i="5" s="1"/>
  <c r="V56" i="5" a="1"/>
  <c r="V56" i="5" s="1"/>
  <c r="W56" i="5" a="1"/>
  <c r="W56" i="5" s="1"/>
  <c r="AO56" i="5" a="1"/>
  <c r="AO56" i="5" s="1"/>
  <c r="AL56" i="5" a="1"/>
  <c r="AL56" i="5" s="1"/>
  <c r="Y56" i="5" a="1"/>
  <c r="Y56" i="5" s="1"/>
  <c r="AB56" i="5" a="1"/>
  <c r="AB56" i="5" s="1"/>
  <c r="P56" i="5" a="1"/>
  <c r="P56" i="5" s="1"/>
  <c r="R56" i="5" a="1"/>
  <c r="R56" i="5" s="1"/>
  <c r="O56" i="5" a="1"/>
  <c r="O56" i="5" s="1"/>
  <c r="S56" i="5" a="1"/>
  <c r="S56" i="5" s="1"/>
  <c r="AJ56" i="5" a="1"/>
  <c r="AJ56" i="5" s="1"/>
  <c r="Z56" i="5" a="1"/>
  <c r="Z56" i="5" s="1"/>
  <c r="AP56" i="5" a="1"/>
  <c r="AP56" i="5" s="1"/>
  <c r="T56" i="5" a="1"/>
  <c r="T56" i="5" s="1"/>
  <c r="H56" i="5" a="1"/>
  <c r="H56" i="5" s="1"/>
  <c r="M56" i="5" a="1"/>
  <c r="M56" i="5" s="1"/>
  <c r="I56" i="5" a="1"/>
  <c r="I56" i="5" s="1"/>
  <c r="L56" i="5" a="1"/>
  <c r="L56" i="5" s="1"/>
  <c r="J56" i="5" a="1"/>
  <c r="J56" i="5" s="1"/>
  <c r="K56" i="5" a="1"/>
  <c r="K56" i="5" s="1"/>
  <c r="N56" i="5" a="1"/>
  <c r="N56" i="5" s="1"/>
  <c r="G57" i="5"/>
  <c r="AC57" i="5" l="1" a="1"/>
  <c r="AC57" i="5" s="1"/>
  <c r="AF57" i="5" a="1"/>
  <c r="AF57" i="5" s="1"/>
  <c r="AI57" i="5" a="1"/>
  <c r="AI57" i="5" s="1"/>
  <c r="AD57" i="5" a="1"/>
  <c r="AD57" i="5" s="1"/>
  <c r="AE57" i="5" a="1"/>
  <c r="AE57" i="5" s="1"/>
  <c r="AH57" i="5" a="1"/>
  <c r="AH57" i="5" s="1"/>
  <c r="AG57" i="5" a="1"/>
  <c r="AG57" i="5" s="1"/>
  <c r="AV57" i="5" a="1"/>
  <c r="AV57" i="5" s="1"/>
  <c r="AZ57" i="5" a="1"/>
  <c r="AZ57" i="5" s="1"/>
  <c r="BA57" i="5" a="1"/>
  <c r="BA57" i="5" s="1"/>
  <c r="AU57" i="5" a="1"/>
  <c r="AU57" i="5" s="1"/>
  <c r="AX57" i="5" a="1"/>
  <c r="AX57" i="5" s="1"/>
  <c r="AW57" i="5" a="1"/>
  <c r="AW57" i="5" s="1"/>
  <c r="AS57" i="5" a="1"/>
  <c r="AS57" i="5" s="1"/>
  <c r="AY57" i="5" a="1"/>
  <c r="AY57" i="5" s="1"/>
  <c r="AR57" i="5" a="1"/>
  <c r="AR57" i="5" s="1"/>
  <c r="AQ57" i="5" a="1"/>
  <c r="AQ57" i="5" s="1"/>
  <c r="AT57" i="5" a="1"/>
  <c r="AT57" i="5" s="1"/>
  <c r="AK57" i="5" a="1"/>
  <c r="AK57" i="5" s="1"/>
  <c r="Q57" i="5" a="1"/>
  <c r="Q57" i="5" s="1"/>
  <c r="U57" i="5" a="1"/>
  <c r="U57" i="5" s="1"/>
  <c r="AM57" i="5" a="1"/>
  <c r="AM57" i="5" s="1"/>
  <c r="AA57" i="5" a="1"/>
  <c r="AA57" i="5" s="1"/>
  <c r="V57" i="5" a="1"/>
  <c r="V57" i="5" s="1"/>
  <c r="X57" i="5" a="1"/>
  <c r="X57" i="5" s="1"/>
  <c r="AB57" i="5" a="1"/>
  <c r="AB57" i="5" s="1"/>
  <c r="Y57" i="5" a="1"/>
  <c r="Y57" i="5" s="1"/>
  <c r="W57" i="5" a="1"/>
  <c r="W57" i="5" s="1"/>
  <c r="AO57" i="5" a="1"/>
  <c r="AO57" i="5" s="1"/>
  <c r="AN57" i="5" a="1"/>
  <c r="AN57" i="5" s="1"/>
  <c r="S57" i="5" a="1"/>
  <c r="S57" i="5" s="1"/>
  <c r="P57" i="5" a="1"/>
  <c r="P57" i="5" s="1"/>
  <c r="R57" i="5" a="1"/>
  <c r="R57" i="5" s="1"/>
  <c r="O57" i="5" a="1"/>
  <c r="O57" i="5" s="1"/>
  <c r="Z57" i="5" a="1"/>
  <c r="Z57" i="5" s="1"/>
  <c r="AL57" i="5" a="1"/>
  <c r="AL57" i="5" s="1"/>
  <c r="AP57" i="5" a="1"/>
  <c r="AP57" i="5" s="1"/>
  <c r="AJ57" i="5" a="1"/>
  <c r="AJ57" i="5" s="1"/>
  <c r="T57" i="5" a="1"/>
  <c r="T57" i="5" s="1"/>
  <c r="M57" i="5" a="1"/>
  <c r="M57" i="5" s="1"/>
  <c r="I57" i="5" a="1"/>
  <c r="I57" i="5" s="1"/>
  <c r="L57" i="5" a="1"/>
  <c r="L57" i="5" s="1"/>
  <c r="J57" i="5" a="1"/>
  <c r="J57" i="5" s="1"/>
  <c r="K57" i="5" a="1"/>
  <c r="K57" i="5" s="1"/>
  <c r="H57" i="5" a="1"/>
  <c r="H57" i="5" s="1"/>
  <c r="N57" i="5" a="1"/>
  <c r="N57" i="5" s="1"/>
  <c r="G58" i="5"/>
  <c r="AF58" i="5" l="1" a="1"/>
  <c r="AF58" i="5" s="1"/>
  <c r="Z20" i="9" s="1"/>
  <c r="AI58" i="5" a="1"/>
  <c r="AI58" i="5" s="1"/>
  <c r="AC20" i="9" s="1"/>
  <c r="AG58" i="5" a="1"/>
  <c r="AG58" i="5" s="1"/>
  <c r="AA20" i="9" s="1"/>
  <c r="AE58" i="5" a="1"/>
  <c r="AE58" i="5" s="1"/>
  <c r="Y20" i="9" s="1"/>
  <c r="AC58" i="5" a="1"/>
  <c r="AC58" i="5" s="1"/>
  <c r="W20" i="9" s="1"/>
  <c r="AD58" i="5" a="1"/>
  <c r="AD58" i="5" s="1"/>
  <c r="X20" i="9" s="1"/>
  <c r="AH58" i="5" a="1"/>
  <c r="AH58" i="5" s="1"/>
  <c r="AB20" i="9" s="1"/>
  <c r="AZ58" i="5" a="1"/>
  <c r="AZ58" i="5" s="1"/>
  <c r="AU58" i="5" a="1"/>
  <c r="AU58" i="5" s="1"/>
  <c r="BA58" i="5" a="1"/>
  <c r="BA58" i="5" s="1"/>
  <c r="AX58" i="5" a="1"/>
  <c r="AX58" i="5" s="1"/>
  <c r="AY58" i="5" a="1"/>
  <c r="AY58" i="5" s="1"/>
  <c r="AV58" i="5" a="1"/>
  <c r="AV58" i="5" s="1"/>
  <c r="AQ58" i="5" a="1"/>
  <c r="AQ58" i="5" s="1"/>
  <c r="AS58" i="5" a="1"/>
  <c r="AS58" i="5" s="1"/>
  <c r="AW58" i="5" a="1"/>
  <c r="AW58" i="5" s="1"/>
  <c r="AT58" i="5" a="1"/>
  <c r="AT58" i="5" s="1"/>
  <c r="AR58" i="5" a="1"/>
  <c r="AR58" i="5" s="1"/>
  <c r="Q58" i="5" a="1"/>
  <c r="Q58" i="5" s="1"/>
  <c r="AM58" i="5" a="1"/>
  <c r="AM58" i="5" s="1"/>
  <c r="AK58" i="5" a="1"/>
  <c r="AK58" i="5" s="1"/>
  <c r="U58" i="5" a="1"/>
  <c r="U58" i="5" s="1"/>
  <c r="AA58" i="5" a="1"/>
  <c r="AA58" i="5" s="1"/>
  <c r="U20" i="9" s="1"/>
  <c r="X58" i="5" a="1"/>
  <c r="X58" i="5" s="1"/>
  <c r="R20" i="9" s="1"/>
  <c r="AN58" i="5" a="1"/>
  <c r="AN58" i="5" s="1"/>
  <c r="AH20" i="9" s="1"/>
  <c r="V58" i="5" a="1"/>
  <c r="V58" i="5" s="1"/>
  <c r="P20" i="9" s="1"/>
  <c r="Y58" i="5" a="1"/>
  <c r="Y58" i="5" s="1"/>
  <c r="S20" i="9" s="1"/>
  <c r="W58" i="5" a="1"/>
  <c r="W58" i="5" s="1"/>
  <c r="Q20" i="9" s="1"/>
  <c r="AO58" i="5" a="1"/>
  <c r="AO58" i="5" s="1"/>
  <c r="P58" i="5" a="1"/>
  <c r="P58" i="5" s="1"/>
  <c r="S58" i="5" a="1"/>
  <c r="S58" i="5" s="1"/>
  <c r="M20" i="9" s="1"/>
  <c r="R58" i="5" a="1"/>
  <c r="R58" i="5" s="1"/>
  <c r="AB58" i="5" a="1"/>
  <c r="AB58" i="5" s="1"/>
  <c r="V20" i="9" s="1"/>
  <c r="AP58" i="5" a="1"/>
  <c r="AP58" i="5" s="1"/>
  <c r="AJ58" i="5" a="1"/>
  <c r="AJ58" i="5" s="1"/>
  <c r="AD20" i="9" s="1"/>
  <c r="Z58" i="5" a="1"/>
  <c r="Z58" i="5" s="1"/>
  <c r="T20" i="9" s="1"/>
  <c r="T58" i="5" a="1"/>
  <c r="T58" i="5" s="1"/>
  <c r="AL58" i="5" a="1"/>
  <c r="AL58" i="5" s="1"/>
  <c r="AF20" i="9" s="1"/>
  <c r="O58" i="5" a="1"/>
  <c r="O58" i="5" s="1"/>
  <c r="I58" i="5" a="1"/>
  <c r="I58" i="5" s="1"/>
  <c r="M58" i="5" a="1"/>
  <c r="M58" i="5" s="1"/>
  <c r="L58" i="5" a="1"/>
  <c r="L58" i="5" s="1"/>
  <c r="K58" i="5" a="1"/>
  <c r="K58" i="5" s="1"/>
  <c r="H58" i="5" a="1"/>
  <c r="H58" i="5" s="1"/>
  <c r="J58" i="5" a="1"/>
  <c r="J58" i="5" s="1"/>
  <c r="N58" i="5" a="1"/>
  <c r="N58" i="5" s="1"/>
  <c r="G59" i="5"/>
  <c r="AC59" i="5" l="1" a="1"/>
  <c r="AC59" i="5" s="1"/>
  <c r="AK20" i="9" s="1"/>
  <c r="AF59" i="5" a="1"/>
  <c r="AF59" i="5" s="1"/>
  <c r="AH59" i="5" a="1"/>
  <c r="AH59" i="5" s="1"/>
  <c r="AG59" i="5" a="1"/>
  <c r="AG59" i="5" s="1"/>
  <c r="AD59" i="5" a="1"/>
  <c r="AD59" i="5" s="1"/>
  <c r="AE59" i="5" a="1"/>
  <c r="AE59" i="5" s="1"/>
  <c r="AI59" i="5" a="1"/>
  <c r="AI59" i="5" s="1"/>
  <c r="AZ59" i="5" a="1"/>
  <c r="AZ59" i="5" s="1"/>
  <c r="BA59" i="5" a="1"/>
  <c r="BA59" i="5" s="1"/>
  <c r="AV59" i="5" a="1"/>
  <c r="AV59" i="5" s="1"/>
  <c r="AX59" i="5" a="1"/>
  <c r="AX59" i="5" s="1"/>
  <c r="AW59" i="5" a="1"/>
  <c r="AW59" i="5" s="1"/>
  <c r="AU59" i="5" a="1"/>
  <c r="AU59" i="5" s="1"/>
  <c r="AY59" i="5" a="1"/>
  <c r="AY59" i="5" s="1"/>
  <c r="AQ59" i="5" a="1"/>
  <c r="AQ59" i="5" s="1"/>
  <c r="AR59" i="5" a="1"/>
  <c r="AR59" i="5" s="1"/>
  <c r="AS59" i="5" a="1"/>
  <c r="AS59" i="5" s="1"/>
  <c r="AT59" i="5" a="1"/>
  <c r="AT59" i="5" s="1"/>
  <c r="I20" i="9"/>
  <c r="AM59" i="5" a="1"/>
  <c r="AM59" i="5" s="1"/>
  <c r="Q59" i="5" a="1"/>
  <c r="Q59" i="5" s="1"/>
  <c r="U59" i="5" a="1"/>
  <c r="U59" i="5" s="1"/>
  <c r="AK59" i="5" a="1"/>
  <c r="AK59" i="5" s="1"/>
  <c r="X59" i="5" a="1"/>
  <c r="X59" i="5" s="1"/>
  <c r="AN59" i="5" a="1"/>
  <c r="AN59" i="5" s="1"/>
  <c r="V59" i="5" a="1"/>
  <c r="V59" i="5" s="1"/>
  <c r="AA59" i="5" a="1"/>
  <c r="AA59" i="5" s="1"/>
  <c r="S59" i="5" a="1"/>
  <c r="S59" i="5" s="1"/>
  <c r="Y59" i="5" a="1"/>
  <c r="Y59" i="5" s="1"/>
  <c r="AO59" i="5" a="1"/>
  <c r="AO59" i="5" s="1"/>
  <c r="P59" i="5" a="1"/>
  <c r="P59" i="5" s="1"/>
  <c r="R59" i="5" a="1"/>
  <c r="R59" i="5" s="1"/>
  <c r="W59" i="5" a="1"/>
  <c r="W59" i="5" s="1"/>
  <c r="AB59" i="5" a="1"/>
  <c r="AB59" i="5" s="1"/>
  <c r="T59" i="5" a="1"/>
  <c r="T59" i="5" s="1"/>
  <c r="AJ59" i="5" a="1"/>
  <c r="AJ59" i="5" s="1"/>
  <c r="AL59" i="5" a="1"/>
  <c r="AL59" i="5" s="1"/>
  <c r="O59" i="5" a="1"/>
  <c r="O59" i="5" s="1"/>
  <c r="CL19" i="22" s="1"/>
  <c r="AP59" i="5" a="1"/>
  <c r="AP59" i="5" s="1"/>
  <c r="Z59" i="5" a="1"/>
  <c r="Z59" i="5" s="1"/>
  <c r="M59" i="5" a="1"/>
  <c r="M59" i="5" s="1"/>
  <c r="J59" i="5" a="1"/>
  <c r="J59" i="5" s="1"/>
  <c r="H59" i="5" a="1"/>
  <c r="H59" i="5" s="1"/>
  <c r="L59" i="5" a="1"/>
  <c r="L59" i="5" s="1"/>
  <c r="K59" i="5" a="1"/>
  <c r="K59" i="5" s="1"/>
  <c r="CH19" i="22" s="1"/>
  <c r="I59" i="5" a="1"/>
  <c r="I59" i="5" s="1"/>
  <c r="N59" i="5" a="1"/>
  <c r="N59" i="5" s="1"/>
  <c r="CK19" i="22" s="1"/>
  <c r="G60" i="5"/>
  <c r="AC60" i="5" l="1" a="1"/>
  <c r="AC60" i="5" s="1"/>
  <c r="AI60" i="5" a="1"/>
  <c r="AI60" i="5" s="1"/>
  <c r="AF60" i="5" a="1"/>
  <c r="AF60" i="5" s="1"/>
  <c r="AH60" i="5" a="1"/>
  <c r="AH60" i="5" s="1"/>
  <c r="AD60" i="5" a="1"/>
  <c r="AD60" i="5" s="1"/>
  <c r="AE60" i="5" a="1"/>
  <c r="AE60" i="5" s="1"/>
  <c r="AG60" i="5" a="1"/>
  <c r="AG60" i="5" s="1"/>
  <c r="AV60" i="5" a="1"/>
  <c r="AV60" i="5" s="1"/>
  <c r="AZ60" i="5" a="1"/>
  <c r="AZ60" i="5" s="1"/>
  <c r="AY60" i="5" a="1"/>
  <c r="AY60" i="5" s="1"/>
  <c r="AX60" i="5" a="1"/>
  <c r="AX60" i="5" s="1"/>
  <c r="AR60" i="5" a="1"/>
  <c r="AR60" i="5" s="1"/>
  <c r="BA60" i="5" a="1"/>
  <c r="BA60" i="5" s="1"/>
  <c r="AW60" i="5" a="1"/>
  <c r="AW60" i="5" s="1"/>
  <c r="AQ60" i="5" a="1"/>
  <c r="AQ60" i="5" s="1"/>
  <c r="AS60" i="5" a="1"/>
  <c r="AS60" i="5" s="1"/>
  <c r="AU60" i="5" a="1"/>
  <c r="AU60" i="5" s="1"/>
  <c r="AT60" i="5" a="1"/>
  <c r="AT60" i="5" s="1"/>
  <c r="U60" i="5" a="1"/>
  <c r="U60" i="5" s="1"/>
  <c r="Q60" i="5" a="1"/>
  <c r="Q60" i="5" s="1"/>
  <c r="AK60" i="5" a="1"/>
  <c r="AK60" i="5" s="1"/>
  <c r="AM60" i="5" a="1"/>
  <c r="AM60" i="5" s="1"/>
  <c r="AA60" i="5" a="1"/>
  <c r="AA60" i="5" s="1"/>
  <c r="AN60" i="5" a="1"/>
  <c r="AN60" i="5" s="1"/>
  <c r="V60" i="5" a="1"/>
  <c r="V60" i="5" s="1"/>
  <c r="X60" i="5" a="1"/>
  <c r="X60" i="5" s="1"/>
  <c r="R60" i="5" a="1"/>
  <c r="R60" i="5" s="1"/>
  <c r="P60" i="5" a="1"/>
  <c r="P60" i="5" s="1"/>
  <c r="S60" i="5" a="1"/>
  <c r="S60" i="5" s="1"/>
  <c r="AB60" i="5" a="1"/>
  <c r="AB60" i="5" s="1"/>
  <c r="Y60" i="5" a="1"/>
  <c r="Y60" i="5" s="1"/>
  <c r="T60" i="5" a="1"/>
  <c r="T60" i="5" s="1"/>
  <c r="AJ60" i="5" a="1"/>
  <c r="AJ60" i="5" s="1"/>
  <c r="AP60" i="5" a="1"/>
  <c r="AP60" i="5" s="1"/>
  <c r="Z60" i="5" a="1"/>
  <c r="Z60" i="5" s="1"/>
  <c r="W60" i="5" a="1"/>
  <c r="W60" i="5" s="1"/>
  <c r="O60" i="5" a="1"/>
  <c r="O60" i="5" s="1"/>
  <c r="AO60" i="5" a="1"/>
  <c r="AO60" i="5" s="1"/>
  <c r="AL60" i="5" a="1"/>
  <c r="AL60" i="5" s="1"/>
  <c r="M60" i="5" a="1"/>
  <c r="M60" i="5" s="1"/>
  <c r="H60" i="5" a="1"/>
  <c r="H60" i="5" s="1"/>
  <c r="I60" i="5" a="1"/>
  <c r="I60" i="5" s="1"/>
  <c r="K60" i="5" a="1"/>
  <c r="K60" i="5" s="1"/>
  <c r="L60" i="5" a="1"/>
  <c r="L60" i="5" s="1"/>
  <c r="J60" i="5" a="1"/>
  <c r="J60" i="5" s="1"/>
  <c r="N60" i="5" a="1"/>
  <c r="N60" i="5" s="1"/>
  <c r="G61" i="5"/>
  <c r="AH61" i="5" l="1" a="1"/>
  <c r="AH61" i="5" s="1"/>
  <c r="AC61" i="5" a="1"/>
  <c r="AC61" i="5" s="1"/>
  <c r="AD61" i="5" a="1"/>
  <c r="AD61" i="5" s="1"/>
  <c r="AI61" i="5" a="1"/>
  <c r="AI61" i="5" s="1"/>
  <c r="AF61" i="5" a="1"/>
  <c r="AF61" i="5" s="1"/>
  <c r="AE61" i="5" a="1"/>
  <c r="AE61" i="5" s="1"/>
  <c r="AG61" i="5" a="1"/>
  <c r="AG61" i="5" s="1"/>
  <c r="AV61" i="5" a="1"/>
  <c r="AV61" i="5" s="1"/>
  <c r="AZ61" i="5" a="1"/>
  <c r="AZ61" i="5" s="1"/>
  <c r="BA61" i="5" a="1"/>
  <c r="BA61" i="5" s="1"/>
  <c r="AX61" i="5" a="1"/>
  <c r="AX61" i="5" s="1"/>
  <c r="AW61" i="5" a="1"/>
  <c r="AW61" i="5" s="1"/>
  <c r="AU61" i="5" a="1"/>
  <c r="AU61" i="5" s="1"/>
  <c r="AS61" i="5" a="1"/>
  <c r="AS61" i="5" s="1"/>
  <c r="AY61" i="5" a="1"/>
  <c r="AY61" i="5" s="1"/>
  <c r="AQ61" i="5" a="1"/>
  <c r="AQ61" i="5" s="1"/>
  <c r="AR61" i="5" a="1"/>
  <c r="AR61" i="5" s="1"/>
  <c r="AT61" i="5" a="1"/>
  <c r="AT61" i="5" s="1"/>
  <c r="AM61" i="5" a="1"/>
  <c r="AM61" i="5" s="1"/>
  <c r="AK61" i="5" a="1"/>
  <c r="AK61" i="5" s="1"/>
  <c r="U61" i="5" a="1"/>
  <c r="U61" i="5" s="1"/>
  <c r="Q61" i="5" a="1"/>
  <c r="Q61" i="5" s="1"/>
  <c r="V61" i="5" a="1"/>
  <c r="V61" i="5" s="1"/>
  <c r="AN61" i="5" a="1"/>
  <c r="AN61" i="5" s="1"/>
  <c r="X61" i="5" a="1"/>
  <c r="X61" i="5" s="1"/>
  <c r="AA61" i="5" a="1"/>
  <c r="AA61" i="5" s="1"/>
  <c r="W61" i="5" a="1"/>
  <c r="W61" i="5" s="1"/>
  <c r="AO61" i="5" a="1"/>
  <c r="AO61" i="5" s="1"/>
  <c r="R61" i="5" a="1"/>
  <c r="R61" i="5" s="1"/>
  <c r="S61" i="5" a="1"/>
  <c r="S61" i="5" s="1"/>
  <c r="Y61" i="5" a="1"/>
  <c r="Y61" i="5" s="1"/>
  <c r="P61" i="5" a="1"/>
  <c r="P61" i="5" s="1"/>
  <c r="AB61" i="5" a="1"/>
  <c r="AB61" i="5" s="1"/>
  <c r="AL61" i="5" a="1"/>
  <c r="AL61" i="5" s="1"/>
  <c r="T61" i="5" a="1"/>
  <c r="T61" i="5" s="1"/>
  <c r="AP61" i="5" a="1"/>
  <c r="AP61" i="5" s="1"/>
  <c r="O61" i="5" a="1"/>
  <c r="O61" i="5" s="1"/>
  <c r="Z61" i="5" a="1"/>
  <c r="Z61" i="5" s="1"/>
  <c r="AJ61" i="5" a="1"/>
  <c r="AJ61" i="5" s="1"/>
  <c r="L61" i="5" a="1"/>
  <c r="L61" i="5" s="1"/>
  <c r="H61" i="5" a="1"/>
  <c r="H61" i="5" s="1"/>
  <c r="M61" i="5" a="1"/>
  <c r="M61" i="5" s="1"/>
  <c r="I61" i="5" a="1"/>
  <c r="I61" i="5" s="1"/>
  <c r="K61" i="5" a="1"/>
  <c r="K61" i="5" s="1"/>
  <c r="J61" i="5" a="1"/>
  <c r="J61" i="5" s="1"/>
  <c r="N61" i="5" a="1"/>
  <c r="N61" i="5" s="1"/>
  <c r="G62" i="5"/>
  <c r="AF62" i="5" l="1" a="1"/>
  <c r="AF62" i="5" s="1"/>
  <c r="Z21" i="9" s="1"/>
  <c r="AI62" i="5" a="1"/>
  <c r="AI62" i="5" s="1"/>
  <c r="AC21" i="9" s="1"/>
  <c r="AH62" i="5" a="1"/>
  <c r="AH62" i="5" s="1"/>
  <c r="AB21" i="9" s="1"/>
  <c r="AG62" i="5" a="1"/>
  <c r="AG62" i="5" s="1"/>
  <c r="AA21" i="9" s="1"/>
  <c r="AD62" i="5" a="1"/>
  <c r="AD62" i="5" s="1"/>
  <c r="X21" i="9" s="1"/>
  <c r="AE62" i="5" a="1"/>
  <c r="AE62" i="5" s="1"/>
  <c r="Y21" i="9" s="1"/>
  <c r="AC62" i="5" a="1"/>
  <c r="AC62" i="5" s="1"/>
  <c r="W21" i="9" s="1"/>
  <c r="AZ62" i="5" a="1"/>
  <c r="AZ62" i="5" s="1"/>
  <c r="AW62" i="5" a="1"/>
  <c r="AW62" i="5" s="1"/>
  <c r="AV62" i="5" a="1"/>
  <c r="AV62" i="5" s="1"/>
  <c r="AX62" i="5" a="1"/>
  <c r="AX62" i="5" s="1"/>
  <c r="AU62" i="5" a="1"/>
  <c r="AU62" i="5" s="1"/>
  <c r="AY62" i="5" a="1"/>
  <c r="AY62" i="5" s="1"/>
  <c r="AR62" i="5" a="1"/>
  <c r="AR62" i="5" s="1"/>
  <c r="BA62" i="5" a="1"/>
  <c r="BA62" i="5" s="1"/>
  <c r="AS62" i="5" a="1"/>
  <c r="AS62" i="5" s="1"/>
  <c r="AQ62" i="5" a="1"/>
  <c r="AQ62" i="5" s="1"/>
  <c r="AT62" i="5" a="1"/>
  <c r="AT62" i="5" s="1"/>
  <c r="AK62" i="5" a="1"/>
  <c r="AK62" i="5" s="1"/>
  <c r="AM62" i="5" a="1"/>
  <c r="AM62" i="5" s="1"/>
  <c r="U62" i="5" a="1"/>
  <c r="U62" i="5" s="1"/>
  <c r="Q62" i="5" a="1"/>
  <c r="Q62" i="5" s="1"/>
  <c r="AN62" i="5" a="1"/>
  <c r="AN62" i="5" s="1"/>
  <c r="V62" i="5" a="1"/>
  <c r="V62" i="5" s="1"/>
  <c r="P21" i="9" s="1"/>
  <c r="AA62" i="5" a="1"/>
  <c r="AA62" i="5" s="1"/>
  <c r="U21" i="9" s="1"/>
  <c r="X62" i="5" a="1"/>
  <c r="X62" i="5" s="1"/>
  <c r="R21" i="9" s="1"/>
  <c r="AB62" i="5" a="1"/>
  <c r="AB62" i="5" s="1"/>
  <c r="V21" i="9" s="1"/>
  <c r="R62" i="5" a="1"/>
  <c r="R62" i="5" s="1"/>
  <c r="CP20" i="22" s="1"/>
  <c r="W62" i="5" a="1"/>
  <c r="W62" i="5" s="1"/>
  <c r="Q21" i="9" s="1"/>
  <c r="P62" i="5" a="1"/>
  <c r="P62" i="5" s="1"/>
  <c r="Y62" i="5" a="1"/>
  <c r="Y62" i="5" s="1"/>
  <c r="S21" i="9" s="1"/>
  <c r="S62" i="5" a="1"/>
  <c r="S62" i="5" s="1"/>
  <c r="AO62" i="5" a="1"/>
  <c r="AO62" i="5" s="1"/>
  <c r="Z62" i="5" a="1"/>
  <c r="Z62" i="5" s="1"/>
  <c r="T21" i="9" s="1"/>
  <c r="AL62" i="5" a="1"/>
  <c r="AL62" i="5" s="1"/>
  <c r="AF21" i="9" s="1"/>
  <c r="T62" i="5" a="1"/>
  <c r="T62" i="5" s="1"/>
  <c r="AP62" i="5" a="1"/>
  <c r="AP62" i="5" s="1"/>
  <c r="AJ21" i="9" s="1"/>
  <c r="AJ62" i="5" a="1"/>
  <c r="AJ62" i="5" s="1"/>
  <c r="O62" i="5" a="1"/>
  <c r="O62" i="5" s="1"/>
  <c r="L62" i="5" a="1"/>
  <c r="L62" i="5" s="1"/>
  <c r="I62" i="5" a="1"/>
  <c r="I62" i="5" s="1"/>
  <c r="J62" i="5" a="1"/>
  <c r="J62" i="5" s="1"/>
  <c r="H62" i="5" a="1"/>
  <c r="H62" i="5" s="1"/>
  <c r="M62" i="5" a="1"/>
  <c r="M62" i="5" s="1"/>
  <c r="K62" i="5" a="1"/>
  <c r="K62" i="5" s="1"/>
  <c r="N62" i="5" a="1"/>
  <c r="N62" i="5" s="1"/>
  <c r="H21" i="9" s="1"/>
  <c r="G63" i="5"/>
  <c r="AI63" i="5" l="1" a="1"/>
  <c r="AI63" i="5" s="1"/>
  <c r="AH63" i="5" a="1"/>
  <c r="AH63" i="5" s="1"/>
  <c r="AE63" i="5" a="1"/>
  <c r="AE63" i="5" s="1"/>
  <c r="AF63" i="5" a="1"/>
  <c r="AF63" i="5" s="1"/>
  <c r="AD63" i="5" a="1"/>
  <c r="AD63" i="5" s="1"/>
  <c r="AC63" i="5" a="1"/>
  <c r="AC63" i="5" s="1"/>
  <c r="AK21" i="9" s="1"/>
  <c r="AG63" i="5" a="1"/>
  <c r="AG63" i="5" s="1"/>
  <c r="BA63" i="5" a="1"/>
  <c r="BA63" i="5" s="1"/>
  <c r="AV63" i="5" a="1"/>
  <c r="AV63" i="5" s="1"/>
  <c r="AZ63" i="5" a="1"/>
  <c r="AZ63" i="5" s="1"/>
  <c r="AU63" i="5" a="1"/>
  <c r="AU63" i="5" s="1"/>
  <c r="AW63" i="5" a="1"/>
  <c r="AW63" i="5" s="1"/>
  <c r="AX63" i="5" a="1"/>
  <c r="AX63" i="5" s="1"/>
  <c r="AQ63" i="5" a="1"/>
  <c r="AQ63" i="5" s="1"/>
  <c r="AY63" i="5" a="1"/>
  <c r="AY63" i="5" s="1"/>
  <c r="AT63" i="5" a="1"/>
  <c r="AT63" i="5" s="1"/>
  <c r="AR63" i="5" a="1"/>
  <c r="AR63" i="5" s="1"/>
  <c r="AS63" i="5" a="1"/>
  <c r="AS63" i="5" s="1"/>
  <c r="C21" i="9"/>
  <c r="AK63" i="5" a="1"/>
  <c r="AK63" i="5" s="1"/>
  <c r="Q63" i="5" a="1"/>
  <c r="Q63" i="5" s="1"/>
  <c r="AM63" i="5" a="1"/>
  <c r="AM63" i="5" s="1"/>
  <c r="U63" i="5" a="1"/>
  <c r="U63" i="5" s="1"/>
  <c r="V63" i="5" a="1"/>
  <c r="V63" i="5" s="1"/>
  <c r="X63" i="5" a="1"/>
  <c r="X63" i="5" s="1"/>
  <c r="AA63" i="5" a="1"/>
  <c r="AA63" i="5" s="1"/>
  <c r="AN63" i="5" a="1"/>
  <c r="AN63" i="5" s="1"/>
  <c r="P63" i="5" a="1"/>
  <c r="P63" i="5" s="1"/>
  <c r="Y63" i="5" a="1"/>
  <c r="Y63" i="5" s="1"/>
  <c r="AO63" i="5" a="1"/>
  <c r="AO63" i="5" s="1"/>
  <c r="S63" i="5" a="1"/>
  <c r="S63" i="5" s="1"/>
  <c r="AB63" i="5" a="1"/>
  <c r="AB63" i="5" s="1"/>
  <c r="W63" i="5" a="1"/>
  <c r="W63" i="5" s="1"/>
  <c r="AL63" i="5" a="1"/>
  <c r="AL63" i="5" s="1"/>
  <c r="R63" i="5" a="1"/>
  <c r="R63" i="5" s="1"/>
  <c r="AJ63" i="5" a="1"/>
  <c r="AJ63" i="5" s="1"/>
  <c r="T63" i="5" a="1"/>
  <c r="T63" i="5" s="1"/>
  <c r="AP63" i="5" a="1"/>
  <c r="AP63" i="5" s="1"/>
  <c r="Z63" i="5" a="1"/>
  <c r="Z63" i="5" s="1"/>
  <c r="O63" i="5" a="1"/>
  <c r="O63" i="5" s="1"/>
  <c r="H63" i="5" a="1"/>
  <c r="H63" i="5" s="1"/>
  <c r="M63" i="5" a="1"/>
  <c r="M63" i="5" s="1"/>
  <c r="L63" i="5" a="1"/>
  <c r="L63" i="5" s="1"/>
  <c r="I63" i="5" a="1"/>
  <c r="I63" i="5" s="1"/>
  <c r="CF20" i="22" s="1"/>
  <c r="K63" i="5" a="1"/>
  <c r="K63" i="5" s="1"/>
  <c r="CH20" i="22" s="1"/>
  <c r="J63" i="5" a="1"/>
  <c r="J63" i="5" s="1"/>
  <c r="N63" i="5" a="1"/>
  <c r="N63" i="5" s="1"/>
  <c r="G64" i="5"/>
  <c r="AC64" i="5" l="1" a="1"/>
  <c r="AC64" i="5" s="1"/>
  <c r="AI64" i="5" a="1"/>
  <c r="AI64" i="5" s="1"/>
  <c r="AG64" i="5" a="1"/>
  <c r="AG64" i="5" s="1"/>
  <c r="AF64" i="5" a="1"/>
  <c r="AF64" i="5" s="1"/>
  <c r="AD64" i="5" a="1"/>
  <c r="AD64" i="5" s="1"/>
  <c r="AH64" i="5" a="1"/>
  <c r="AH64" i="5" s="1"/>
  <c r="AE64" i="5" a="1"/>
  <c r="AE64" i="5" s="1"/>
  <c r="BA64" i="5" a="1"/>
  <c r="BA64" i="5" s="1"/>
  <c r="AZ64" i="5" a="1"/>
  <c r="AZ64" i="5" s="1"/>
  <c r="AV64" i="5" a="1"/>
  <c r="AV64" i="5" s="1"/>
  <c r="AU64" i="5" a="1"/>
  <c r="AU64" i="5" s="1"/>
  <c r="AR64" i="5" a="1"/>
  <c r="AR64" i="5" s="1"/>
  <c r="AY64" i="5" a="1"/>
  <c r="AY64" i="5" s="1"/>
  <c r="AX64" i="5" a="1"/>
  <c r="AX64" i="5" s="1"/>
  <c r="AW64" i="5" a="1"/>
  <c r="AW64" i="5" s="1"/>
  <c r="AT64" i="5" a="1"/>
  <c r="AT64" i="5" s="1"/>
  <c r="AQ64" i="5" a="1"/>
  <c r="AQ64" i="5" s="1"/>
  <c r="AS64" i="5" a="1"/>
  <c r="AS64" i="5" s="1"/>
  <c r="AM64" i="5" a="1"/>
  <c r="AM64" i="5" s="1"/>
  <c r="Q64" i="5" a="1"/>
  <c r="Q64" i="5" s="1"/>
  <c r="U64" i="5" a="1"/>
  <c r="U64" i="5" s="1"/>
  <c r="AK64" i="5" a="1"/>
  <c r="AK64" i="5" s="1"/>
  <c r="V64" i="5" a="1"/>
  <c r="V64" i="5" s="1"/>
  <c r="X64" i="5" a="1"/>
  <c r="X64" i="5" s="1"/>
  <c r="AA64" i="5" a="1"/>
  <c r="AA64" i="5" s="1"/>
  <c r="AN64" i="5" a="1"/>
  <c r="AN64" i="5" s="1"/>
  <c r="Y64" i="5" a="1"/>
  <c r="Y64" i="5" s="1"/>
  <c r="W64" i="5" a="1"/>
  <c r="W64" i="5" s="1"/>
  <c r="R64" i="5" a="1"/>
  <c r="R64" i="5" s="1"/>
  <c r="AB64" i="5" a="1"/>
  <c r="AB64" i="5" s="1"/>
  <c r="P64" i="5" a="1"/>
  <c r="P64" i="5" s="1"/>
  <c r="S64" i="5" a="1"/>
  <c r="S64" i="5" s="1"/>
  <c r="AO64" i="5" a="1"/>
  <c r="AO64" i="5" s="1"/>
  <c r="Z64" i="5" a="1"/>
  <c r="Z64" i="5" s="1"/>
  <c r="AJ64" i="5" a="1"/>
  <c r="AJ64" i="5" s="1"/>
  <c r="AL64" i="5" a="1"/>
  <c r="AL64" i="5" s="1"/>
  <c r="AP64" i="5" a="1"/>
  <c r="AP64" i="5" s="1"/>
  <c r="O64" i="5" a="1"/>
  <c r="O64" i="5" s="1"/>
  <c r="T64" i="5" a="1"/>
  <c r="T64" i="5" s="1"/>
  <c r="L64" i="5" a="1"/>
  <c r="L64" i="5" s="1"/>
  <c r="K64" i="5" a="1"/>
  <c r="K64" i="5" s="1"/>
  <c r="M64" i="5" a="1"/>
  <c r="M64" i="5" s="1"/>
  <c r="I64" i="5" a="1"/>
  <c r="I64" i="5" s="1"/>
  <c r="H64" i="5" a="1"/>
  <c r="H64" i="5" s="1"/>
  <c r="J64" i="5" a="1"/>
  <c r="J64" i="5" s="1"/>
  <c r="N64" i="5" a="1"/>
  <c r="N64" i="5" s="1"/>
  <c r="G65" i="5"/>
  <c r="AF65" i="5" l="1" a="1"/>
  <c r="AF65" i="5" s="1"/>
  <c r="AI65" i="5" a="1"/>
  <c r="AI65" i="5" s="1"/>
  <c r="AC65" i="5" a="1"/>
  <c r="AC65" i="5" s="1"/>
  <c r="AH65" i="5" a="1"/>
  <c r="AH65" i="5" s="1"/>
  <c r="AE65" i="5" a="1"/>
  <c r="AE65" i="5" s="1"/>
  <c r="AD65" i="5" a="1"/>
  <c r="AD65" i="5" s="1"/>
  <c r="AG65" i="5" a="1"/>
  <c r="AG65" i="5" s="1"/>
  <c r="BA65" i="5" a="1"/>
  <c r="BA65" i="5" s="1"/>
  <c r="AV65" i="5" a="1"/>
  <c r="AV65" i="5" s="1"/>
  <c r="AX65" i="5" a="1"/>
  <c r="AX65" i="5" s="1"/>
  <c r="AW65" i="5" a="1"/>
  <c r="AW65" i="5" s="1"/>
  <c r="AY65" i="5" a="1"/>
  <c r="AY65" i="5" s="1"/>
  <c r="AZ65" i="5" a="1"/>
  <c r="AZ65" i="5" s="1"/>
  <c r="AU65" i="5" a="1"/>
  <c r="AU65" i="5" s="1"/>
  <c r="AQ65" i="5" a="1"/>
  <c r="AQ65" i="5" s="1"/>
  <c r="AR65" i="5" a="1"/>
  <c r="AR65" i="5" s="1"/>
  <c r="AS65" i="5" a="1"/>
  <c r="AS65" i="5" s="1"/>
  <c r="AT65" i="5" a="1"/>
  <c r="AT65" i="5" s="1"/>
  <c r="Q65" i="5" a="1"/>
  <c r="Q65" i="5" s="1"/>
  <c r="AM65" i="5" a="1"/>
  <c r="AM65" i="5" s="1"/>
  <c r="AK65" i="5" a="1"/>
  <c r="AK65" i="5" s="1"/>
  <c r="U65" i="5" a="1"/>
  <c r="U65" i="5" s="1"/>
  <c r="AA65" i="5" a="1"/>
  <c r="AA65" i="5" s="1"/>
  <c r="V65" i="5" a="1"/>
  <c r="V65" i="5" s="1"/>
  <c r="AN65" i="5" a="1"/>
  <c r="AN65" i="5" s="1"/>
  <c r="X65" i="5" a="1"/>
  <c r="X65" i="5" s="1"/>
  <c r="AB65" i="5" a="1"/>
  <c r="AB65" i="5" s="1"/>
  <c r="Y65" i="5" a="1"/>
  <c r="Y65" i="5" s="1"/>
  <c r="AO65" i="5" a="1"/>
  <c r="AO65" i="5" s="1"/>
  <c r="R65" i="5" a="1"/>
  <c r="R65" i="5" s="1"/>
  <c r="P65" i="5" a="1"/>
  <c r="P65" i="5" s="1"/>
  <c r="W65" i="5" a="1"/>
  <c r="W65" i="5" s="1"/>
  <c r="AL65" i="5" a="1"/>
  <c r="AL65" i="5" s="1"/>
  <c r="AJ65" i="5" a="1"/>
  <c r="AJ65" i="5" s="1"/>
  <c r="S65" i="5" a="1"/>
  <c r="S65" i="5" s="1"/>
  <c r="AP65" i="5" a="1"/>
  <c r="AP65" i="5" s="1"/>
  <c r="Z65" i="5" a="1"/>
  <c r="Z65" i="5" s="1"/>
  <c r="T65" i="5" a="1"/>
  <c r="T65" i="5" s="1"/>
  <c r="O65" i="5" a="1"/>
  <c r="O65" i="5" s="1"/>
  <c r="I65" i="5" a="1"/>
  <c r="I65" i="5" s="1"/>
  <c r="L65" i="5" a="1"/>
  <c r="L65" i="5" s="1"/>
  <c r="M65" i="5" a="1"/>
  <c r="M65" i="5" s="1"/>
  <c r="J65" i="5" a="1"/>
  <c r="J65" i="5" s="1"/>
  <c r="H65" i="5" a="1"/>
  <c r="H65" i="5" s="1"/>
  <c r="K65" i="5" a="1"/>
  <c r="K65" i="5" s="1"/>
  <c r="N65" i="5" a="1"/>
  <c r="N65" i="5" s="1"/>
  <c r="G66" i="5"/>
  <c r="AC66" i="5" l="1" a="1"/>
  <c r="AC66" i="5" s="1"/>
  <c r="W22" i="9" s="1"/>
  <c r="AI66" i="5" a="1"/>
  <c r="AI66" i="5" s="1"/>
  <c r="AC22" i="9" s="1"/>
  <c r="AG66" i="5" a="1"/>
  <c r="AG66" i="5" s="1"/>
  <c r="AA22" i="9" s="1"/>
  <c r="AF66" i="5" a="1"/>
  <c r="AF66" i="5" s="1"/>
  <c r="Z22" i="9" s="1"/>
  <c r="AE66" i="5" a="1"/>
  <c r="AE66" i="5" s="1"/>
  <c r="Y22" i="9" s="1"/>
  <c r="AD66" i="5" a="1"/>
  <c r="AD66" i="5" s="1"/>
  <c r="X22" i="9" s="1"/>
  <c r="AH66" i="5" a="1"/>
  <c r="AH66" i="5" s="1"/>
  <c r="AB22" i="9" s="1"/>
  <c r="AZ66" i="5" a="1"/>
  <c r="AZ66" i="5" s="1"/>
  <c r="BA66" i="5" a="1"/>
  <c r="BA66" i="5" s="1"/>
  <c r="AX66" i="5" a="1"/>
  <c r="AX66" i="5" s="1"/>
  <c r="AV66" i="5" a="1"/>
  <c r="AV66" i="5" s="1"/>
  <c r="AU66" i="5" a="1"/>
  <c r="AU66" i="5" s="1"/>
  <c r="AW66" i="5" a="1"/>
  <c r="AW66" i="5" s="1"/>
  <c r="AS66" i="5" a="1"/>
  <c r="AS66" i="5" s="1"/>
  <c r="AR66" i="5" a="1"/>
  <c r="AR66" i="5" s="1"/>
  <c r="AY66" i="5" a="1"/>
  <c r="AY66" i="5" s="1"/>
  <c r="AQ66" i="5" a="1"/>
  <c r="AQ66" i="5" s="1"/>
  <c r="AT66" i="5" a="1"/>
  <c r="AT66" i="5" s="1"/>
  <c r="AK66" i="5" a="1"/>
  <c r="AK66" i="5" s="1"/>
  <c r="U66" i="5" a="1"/>
  <c r="U66" i="5" s="1"/>
  <c r="Q66" i="5" a="1"/>
  <c r="Q66" i="5" s="1"/>
  <c r="K22" i="9" s="1"/>
  <c r="AM66" i="5" a="1"/>
  <c r="AM66" i="5" s="1"/>
  <c r="AA66" i="5" a="1"/>
  <c r="AA66" i="5" s="1"/>
  <c r="U22" i="9" s="1"/>
  <c r="X66" i="5" a="1"/>
  <c r="X66" i="5" s="1"/>
  <c r="R22" i="9" s="1"/>
  <c r="V66" i="5" a="1"/>
  <c r="V66" i="5" s="1"/>
  <c r="P22" i="9" s="1"/>
  <c r="AN66" i="5" a="1"/>
  <c r="AN66" i="5" s="1"/>
  <c r="R66" i="5" a="1"/>
  <c r="R66" i="5" s="1"/>
  <c r="CP21" i="22" s="1"/>
  <c r="AO66" i="5" a="1"/>
  <c r="AO66" i="5" s="1"/>
  <c r="W66" i="5" a="1"/>
  <c r="W66" i="5" s="1"/>
  <c r="Q22" i="9" s="1"/>
  <c r="AB66" i="5" a="1"/>
  <c r="AB66" i="5" s="1"/>
  <c r="V22" i="9" s="1"/>
  <c r="Y66" i="5" a="1"/>
  <c r="Y66" i="5" s="1"/>
  <c r="S22" i="9" s="1"/>
  <c r="S66" i="5" a="1"/>
  <c r="S66" i="5" s="1"/>
  <c r="P66" i="5" a="1"/>
  <c r="P66" i="5" s="1"/>
  <c r="J22" i="9" s="1"/>
  <c r="AP66" i="5" a="1"/>
  <c r="AP66" i="5" s="1"/>
  <c r="AL66" i="5" a="1"/>
  <c r="AL66" i="5" s="1"/>
  <c r="T66" i="5" a="1"/>
  <c r="T66" i="5" s="1"/>
  <c r="O66" i="5" a="1"/>
  <c r="O66" i="5" s="1"/>
  <c r="Z66" i="5" a="1"/>
  <c r="Z66" i="5" s="1"/>
  <c r="T22" i="9" s="1"/>
  <c r="AJ66" i="5" a="1"/>
  <c r="AJ66" i="5" s="1"/>
  <c r="L66" i="5" a="1"/>
  <c r="L66" i="5" s="1"/>
  <c r="I66" i="5" a="1"/>
  <c r="I66" i="5" s="1"/>
  <c r="H66" i="5" a="1"/>
  <c r="H66" i="5" s="1"/>
  <c r="M66" i="5" a="1"/>
  <c r="M66" i="5" s="1"/>
  <c r="K66" i="5" a="1"/>
  <c r="K66" i="5" s="1"/>
  <c r="J66" i="5" a="1"/>
  <c r="J66" i="5" s="1"/>
  <c r="N66" i="5" a="1"/>
  <c r="N66" i="5" s="1"/>
  <c r="G67" i="5"/>
  <c r="AC67" i="5" l="1" a="1"/>
  <c r="AC67" i="5" s="1"/>
  <c r="AK22" i="9" s="1"/>
  <c r="AF67" i="5" a="1"/>
  <c r="AF67" i="5" s="1"/>
  <c r="AH67" i="5" a="1"/>
  <c r="AH67" i="5" s="1"/>
  <c r="AI67" i="5" a="1"/>
  <c r="AI67" i="5" s="1"/>
  <c r="AE67" i="5" a="1"/>
  <c r="AE67" i="5" s="1"/>
  <c r="AD67" i="5" a="1"/>
  <c r="AD67" i="5" s="1"/>
  <c r="AG67" i="5" a="1"/>
  <c r="AG67" i="5" s="1"/>
  <c r="AV67" i="5" a="1"/>
  <c r="AV67" i="5" s="1"/>
  <c r="BA67" i="5" a="1"/>
  <c r="BA67" i="5" s="1"/>
  <c r="AX67" i="5" a="1"/>
  <c r="AX67" i="5" s="1"/>
  <c r="AY67" i="5" a="1"/>
  <c r="AY67" i="5" s="1"/>
  <c r="AU67" i="5" a="1"/>
  <c r="AU67" i="5" s="1"/>
  <c r="AZ67" i="5" a="1"/>
  <c r="AZ67" i="5" s="1"/>
  <c r="AW67" i="5" a="1"/>
  <c r="AW67" i="5" s="1"/>
  <c r="AQ67" i="5" a="1"/>
  <c r="AQ67" i="5" s="1"/>
  <c r="AR67" i="5" a="1"/>
  <c r="AR67" i="5" s="1"/>
  <c r="AT67" i="5" a="1"/>
  <c r="AT67" i="5" s="1"/>
  <c r="AS67" i="5" a="1"/>
  <c r="AS67" i="5" s="1"/>
  <c r="CO21" i="22"/>
  <c r="AM67" i="5" a="1"/>
  <c r="AM67" i="5" s="1"/>
  <c r="U67" i="5" a="1"/>
  <c r="U67" i="5" s="1"/>
  <c r="Q67" i="5" a="1"/>
  <c r="Q67" i="5" s="1"/>
  <c r="AK67" i="5" a="1"/>
  <c r="AK67" i="5" s="1"/>
  <c r="X67" i="5" a="1"/>
  <c r="X67" i="5" s="1"/>
  <c r="AN67" i="5" a="1"/>
  <c r="AN67" i="5" s="1"/>
  <c r="V67" i="5" a="1"/>
  <c r="V67" i="5" s="1"/>
  <c r="AA67" i="5" a="1"/>
  <c r="AA67" i="5" s="1"/>
  <c r="W67" i="5" a="1"/>
  <c r="W67" i="5" s="1"/>
  <c r="P67" i="5" a="1"/>
  <c r="P67" i="5" s="1"/>
  <c r="R67" i="5" a="1"/>
  <c r="R67" i="5" s="1"/>
  <c r="AB67" i="5" a="1"/>
  <c r="AB67" i="5" s="1"/>
  <c r="S67" i="5" a="1"/>
  <c r="S67" i="5" s="1"/>
  <c r="Y67" i="5" a="1"/>
  <c r="Y67" i="5" s="1"/>
  <c r="AO67" i="5" a="1"/>
  <c r="AO67" i="5" s="1"/>
  <c r="AP67" i="5" a="1"/>
  <c r="AP67" i="5" s="1"/>
  <c r="Z67" i="5" a="1"/>
  <c r="Z67" i="5" s="1"/>
  <c r="AJ67" i="5" a="1"/>
  <c r="AJ67" i="5" s="1"/>
  <c r="AL67" i="5" a="1"/>
  <c r="AL67" i="5" s="1"/>
  <c r="O67" i="5" a="1"/>
  <c r="O67" i="5" s="1"/>
  <c r="T67" i="5" a="1"/>
  <c r="T67" i="5" s="1"/>
  <c r="L67" i="5" a="1"/>
  <c r="L67" i="5" s="1"/>
  <c r="I67" i="5" a="1"/>
  <c r="I67" i="5" s="1"/>
  <c r="H67" i="5" a="1"/>
  <c r="H67" i="5" s="1"/>
  <c r="M67" i="5" a="1"/>
  <c r="M67" i="5" s="1"/>
  <c r="CJ21" i="22" s="1"/>
  <c r="J67" i="5" a="1"/>
  <c r="J67" i="5" s="1"/>
  <c r="K67" i="5" a="1"/>
  <c r="K67" i="5" s="1"/>
  <c r="CH21" i="22" s="1"/>
  <c r="N67" i="5" a="1"/>
  <c r="N67" i="5" s="1"/>
  <c r="G68" i="5"/>
  <c r="AF68" i="5" l="1" a="1"/>
  <c r="AF68" i="5" s="1"/>
  <c r="AI68" i="5" a="1"/>
  <c r="AI68" i="5" s="1"/>
  <c r="AC68" i="5" a="1"/>
  <c r="AC68" i="5" s="1"/>
  <c r="AH68" i="5" a="1"/>
  <c r="AH68" i="5" s="1"/>
  <c r="AE68" i="5" a="1"/>
  <c r="AE68" i="5" s="1"/>
  <c r="AD68" i="5" a="1"/>
  <c r="AD68" i="5" s="1"/>
  <c r="AG68" i="5" a="1"/>
  <c r="AG68" i="5" s="1"/>
  <c r="BA68" i="5" a="1"/>
  <c r="BA68" i="5" s="1"/>
  <c r="AZ68" i="5" a="1"/>
  <c r="AZ68" i="5" s="1"/>
  <c r="AX68" i="5" a="1"/>
  <c r="AX68" i="5" s="1"/>
  <c r="AV68" i="5" a="1"/>
  <c r="AV68" i="5" s="1"/>
  <c r="AU68" i="5" a="1"/>
  <c r="AU68" i="5" s="1"/>
  <c r="AS68" i="5" a="1"/>
  <c r="AS68" i="5" s="1"/>
  <c r="AW68" i="5" a="1"/>
  <c r="AW68" i="5" s="1"/>
  <c r="AR68" i="5" a="1"/>
  <c r="AR68" i="5" s="1"/>
  <c r="AY68" i="5" a="1"/>
  <c r="AY68" i="5" s="1"/>
  <c r="AQ68" i="5" a="1"/>
  <c r="AQ68" i="5" s="1"/>
  <c r="AT68" i="5" a="1"/>
  <c r="AT68" i="5" s="1"/>
  <c r="U68" i="5" a="1"/>
  <c r="U68" i="5" s="1"/>
  <c r="AM68" i="5" a="1"/>
  <c r="AM68" i="5" s="1"/>
  <c r="Q68" i="5" a="1"/>
  <c r="Q68" i="5" s="1"/>
  <c r="AK68" i="5" a="1"/>
  <c r="AK68" i="5" s="1"/>
  <c r="V68" i="5" a="1"/>
  <c r="V68" i="5" s="1"/>
  <c r="X68" i="5" a="1"/>
  <c r="X68" i="5" s="1"/>
  <c r="AA68" i="5" a="1"/>
  <c r="AA68" i="5" s="1"/>
  <c r="P68" i="5" a="1"/>
  <c r="P68" i="5" s="1"/>
  <c r="AN68" i="5" a="1"/>
  <c r="AN68" i="5" s="1"/>
  <c r="Y68" i="5" a="1"/>
  <c r="Y68" i="5" s="1"/>
  <c r="AO68" i="5" a="1"/>
  <c r="AO68" i="5" s="1"/>
  <c r="R68" i="5" a="1"/>
  <c r="R68" i="5" s="1"/>
  <c r="AB68" i="5" a="1"/>
  <c r="AB68" i="5" s="1"/>
  <c r="W68" i="5" a="1"/>
  <c r="W68" i="5" s="1"/>
  <c r="AL68" i="5" a="1"/>
  <c r="AL68" i="5" s="1"/>
  <c r="Z68" i="5" a="1"/>
  <c r="Z68" i="5" s="1"/>
  <c r="AP68" i="5" a="1"/>
  <c r="AP68" i="5" s="1"/>
  <c r="AJ68" i="5" a="1"/>
  <c r="AJ68" i="5" s="1"/>
  <c r="O68" i="5" a="1"/>
  <c r="O68" i="5" s="1"/>
  <c r="T68" i="5" a="1"/>
  <c r="T68" i="5" s="1"/>
  <c r="S68" i="5" a="1"/>
  <c r="S68" i="5" s="1"/>
  <c r="H68" i="5" a="1"/>
  <c r="H68" i="5" s="1"/>
  <c r="J68" i="5" a="1"/>
  <c r="J68" i="5" s="1"/>
  <c r="L68" i="5" a="1"/>
  <c r="L68" i="5" s="1"/>
  <c r="M68" i="5" a="1"/>
  <c r="M68" i="5" s="1"/>
  <c r="K68" i="5" a="1"/>
  <c r="K68" i="5" s="1"/>
  <c r="I68" i="5" a="1"/>
  <c r="I68" i="5" s="1"/>
  <c r="N68" i="5" a="1"/>
  <c r="N68" i="5" s="1"/>
  <c r="G69" i="5"/>
  <c r="AH69" i="5" l="1" a="1"/>
  <c r="AH69" i="5" s="1"/>
  <c r="AF69" i="5" a="1"/>
  <c r="AF69" i="5" s="1"/>
  <c r="AI69" i="5" a="1"/>
  <c r="AI69" i="5" s="1"/>
  <c r="AC69" i="5" a="1"/>
  <c r="AC69" i="5" s="1"/>
  <c r="AD69" i="5" a="1"/>
  <c r="AD69" i="5" s="1"/>
  <c r="AE69" i="5" a="1"/>
  <c r="AE69" i="5" s="1"/>
  <c r="AG69" i="5" a="1"/>
  <c r="AG69" i="5" s="1"/>
  <c r="BA69" i="5" a="1"/>
  <c r="BA69" i="5" s="1"/>
  <c r="AZ69" i="5" a="1"/>
  <c r="AZ69" i="5" s="1"/>
  <c r="AU69" i="5" a="1"/>
  <c r="AU69" i="5" s="1"/>
  <c r="AV69" i="5" a="1"/>
  <c r="AV69" i="5" s="1"/>
  <c r="AX69" i="5" a="1"/>
  <c r="AX69" i="5" s="1"/>
  <c r="AW69" i="5" a="1"/>
  <c r="AW69" i="5" s="1"/>
  <c r="AY69" i="5" a="1"/>
  <c r="AY69" i="5" s="1"/>
  <c r="AQ69" i="5" a="1"/>
  <c r="AQ69" i="5" s="1"/>
  <c r="AR69" i="5" a="1"/>
  <c r="AR69" i="5" s="1"/>
  <c r="AS69" i="5" a="1"/>
  <c r="AS69" i="5" s="1"/>
  <c r="AT69" i="5" a="1"/>
  <c r="AT69" i="5" s="1"/>
  <c r="AM69" i="5" a="1"/>
  <c r="AM69" i="5" s="1"/>
  <c r="U69" i="5" a="1"/>
  <c r="U69" i="5" s="1"/>
  <c r="Q69" i="5" a="1"/>
  <c r="Q69" i="5" s="1"/>
  <c r="AK69" i="5" a="1"/>
  <c r="AK69" i="5" s="1"/>
  <c r="X69" i="5" a="1"/>
  <c r="X69" i="5" s="1"/>
  <c r="AA69" i="5" a="1"/>
  <c r="AA69" i="5" s="1"/>
  <c r="V69" i="5" a="1"/>
  <c r="V69" i="5" s="1"/>
  <c r="R69" i="5" a="1"/>
  <c r="R69" i="5" s="1"/>
  <c r="AN69" i="5" a="1"/>
  <c r="AN69" i="5" s="1"/>
  <c r="P69" i="5" a="1"/>
  <c r="P69" i="5" s="1"/>
  <c r="AO69" i="5" a="1"/>
  <c r="AO69" i="5" s="1"/>
  <c r="W69" i="5" a="1"/>
  <c r="W69" i="5" s="1"/>
  <c r="AB69" i="5" a="1"/>
  <c r="AB69" i="5" s="1"/>
  <c r="Y69" i="5" a="1"/>
  <c r="Y69" i="5" s="1"/>
  <c r="O69" i="5" a="1"/>
  <c r="O69" i="5" s="1"/>
  <c r="AP69" i="5" a="1"/>
  <c r="AP69" i="5" s="1"/>
  <c r="Z69" i="5" a="1"/>
  <c r="Z69" i="5" s="1"/>
  <c r="S69" i="5" a="1"/>
  <c r="S69" i="5" s="1"/>
  <c r="AL69" i="5" a="1"/>
  <c r="AL69" i="5" s="1"/>
  <c r="AJ69" i="5" a="1"/>
  <c r="AJ69" i="5" s="1"/>
  <c r="T69" i="5" a="1"/>
  <c r="T69" i="5" s="1"/>
  <c r="M69" i="5" a="1"/>
  <c r="M69" i="5" s="1"/>
  <c r="I69" i="5" a="1"/>
  <c r="I69" i="5" s="1"/>
  <c r="H69" i="5" a="1"/>
  <c r="H69" i="5" s="1"/>
  <c r="L69" i="5" a="1"/>
  <c r="L69" i="5" s="1"/>
  <c r="K69" i="5" a="1"/>
  <c r="K69" i="5" s="1"/>
  <c r="J69" i="5" a="1"/>
  <c r="J69" i="5" s="1"/>
  <c r="N69" i="5" a="1"/>
  <c r="N69" i="5" s="1"/>
  <c r="G70" i="5"/>
  <c r="AI70" i="5" l="1" a="1"/>
  <c r="AI70" i="5" s="1"/>
  <c r="AC23" i="9" s="1"/>
  <c r="AH70" i="5" a="1"/>
  <c r="AH70" i="5" s="1"/>
  <c r="AB23" i="9" s="1"/>
  <c r="AF70" i="5" a="1"/>
  <c r="AF70" i="5" s="1"/>
  <c r="Z23" i="9" s="1"/>
  <c r="AE70" i="5" a="1"/>
  <c r="AE70" i="5" s="1"/>
  <c r="Y23" i="9" s="1"/>
  <c r="AD70" i="5" a="1"/>
  <c r="AD70" i="5" s="1"/>
  <c r="X23" i="9" s="1"/>
  <c r="AG70" i="5" a="1"/>
  <c r="AG70" i="5" s="1"/>
  <c r="AA23" i="9" s="1"/>
  <c r="AC70" i="5" a="1"/>
  <c r="AC70" i="5" s="1"/>
  <c r="W23" i="9" s="1"/>
  <c r="AX70" i="5" a="1"/>
  <c r="AX70" i="5" s="1"/>
  <c r="BA70" i="5" a="1"/>
  <c r="BA70" i="5" s="1"/>
  <c r="AZ70" i="5" a="1"/>
  <c r="AZ70" i="5" s="1"/>
  <c r="AW70" i="5" a="1"/>
  <c r="AW70" i="5" s="1"/>
  <c r="AY70" i="5" a="1"/>
  <c r="AY70" i="5" s="1"/>
  <c r="AS70" i="5" a="1"/>
  <c r="AS70" i="5" s="1"/>
  <c r="AV70" i="5" a="1"/>
  <c r="AV70" i="5" s="1"/>
  <c r="AQ70" i="5" a="1"/>
  <c r="AQ70" i="5" s="1"/>
  <c r="AU70" i="5" a="1"/>
  <c r="AU70" i="5" s="1"/>
  <c r="AR70" i="5" a="1"/>
  <c r="AR70" i="5" s="1"/>
  <c r="AT70" i="5" a="1"/>
  <c r="AT70" i="5" s="1"/>
  <c r="AM70" i="5" a="1"/>
  <c r="AM70" i="5" s="1"/>
  <c r="AK70" i="5" a="1"/>
  <c r="AK70" i="5" s="1"/>
  <c r="AE23" i="9" s="1"/>
  <c r="Q70" i="5" a="1"/>
  <c r="Q70" i="5" s="1"/>
  <c r="U70" i="5" a="1"/>
  <c r="U70" i="5" s="1"/>
  <c r="O23" i="9" s="1"/>
  <c r="X70" i="5" a="1"/>
  <c r="X70" i="5" s="1"/>
  <c r="R23" i="9" s="1"/>
  <c r="AA70" i="5" a="1"/>
  <c r="AA70" i="5" s="1"/>
  <c r="U23" i="9" s="1"/>
  <c r="V70" i="5" a="1"/>
  <c r="V70" i="5" s="1"/>
  <c r="P23" i="9" s="1"/>
  <c r="R70" i="5" a="1"/>
  <c r="R70" i="5" s="1"/>
  <c r="P70" i="5" a="1"/>
  <c r="P70" i="5" s="1"/>
  <c r="AB70" i="5" a="1"/>
  <c r="AB70" i="5" s="1"/>
  <c r="V23" i="9" s="1"/>
  <c r="W70" i="5" a="1"/>
  <c r="W70" i="5" s="1"/>
  <c r="Q23" i="9" s="1"/>
  <c r="AN70" i="5" a="1"/>
  <c r="AN70" i="5" s="1"/>
  <c r="Y70" i="5" a="1"/>
  <c r="Y70" i="5" s="1"/>
  <c r="S23" i="9" s="1"/>
  <c r="AO70" i="5" a="1"/>
  <c r="AO70" i="5" s="1"/>
  <c r="Z70" i="5" a="1"/>
  <c r="Z70" i="5" s="1"/>
  <c r="T23" i="9" s="1"/>
  <c r="AL70" i="5" a="1"/>
  <c r="AL70" i="5" s="1"/>
  <c r="AF23" i="9" s="1"/>
  <c r="S70" i="5" a="1"/>
  <c r="S70" i="5" s="1"/>
  <c r="O70" i="5" a="1"/>
  <c r="O70" i="5" s="1"/>
  <c r="I23" i="9" s="1"/>
  <c r="T70" i="5" a="1"/>
  <c r="T70" i="5" s="1"/>
  <c r="AP70" i="5" a="1"/>
  <c r="AP70" i="5" s="1"/>
  <c r="AJ70" i="5" a="1"/>
  <c r="AJ70" i="5" s="1"/>
  <c r="H70" i="5" a="1"/>
  <c r="H70" i="5" s="1"/>
  <c r="L70" i="5" a="1"/>
  <c r="L70" i="5" s="1"/>
  <c r="I70" i="5" a="1"/>
  <c r="I70" i="5" s="1"/>
  <c r="C23" i="9" s="1"/>
  <c r="K70" i="5" a="1"/>
  <c r="K70" i="5" s="1"/>
  <c r="J70" i="5" a="1"/>
  <c r="J70" i="5" s="1"/>
  <c r="M70" i="5" a="1"/>
  <c r="M70" i="5" s="1"/>
  <c r="N70" i="5" a="1"/>
  <c r="N70" i="5" s="1"/>
  <c r="G71" i="5"/>
  <c r="AI71" i="5" l="1" a="1"/>
  <c r="AI71" i="5" s="1"/>
  <c r="AH71" i="5" a="1"/>
  <c r="AH71" i="5" s="1"/>
  <c r="AC71" i="5" a="1"/>
  <c r="AC71" i="5" s="1"/>
  <c r="AK23" i="9" s="1"/>
  <c r="AE71" i="5" a="1"/>
  <c r="AE71" i="5" s="1"/>
  <c r="AF71" i="5" a="1"/>
  <c r="AF71" i="5" s="1"/>
  <c r="AD71" i="5" a="1"/>
  <c r="AD71" i="5" s="1"/>
  <c r="AG71" i="5" a="1"/>
  <c r="AG71" i="5" s="1"/>
  <c r="AZ71" i="5" a="1"/>
  <c r="AZ71" i="5" s="1"/>
  <c r="AV71" i="5" a="1"/>
  <c r="AV71" i="5" s="1"/>
  <c r="AU71" i="5" a="1"/>
  <c r="AU71" i="5" s="1"/>
  <c r="BA71" i="5" a="1"/>
  <c r="BA71" i="5" s="1"/>
  <c r="AX71" i="5" a="1"/>
  <c r="AX71" i="5" s="1"/>
  <c r="AW71" i="5" a="1"/>
  <c r="AW71" i="5" s="1"/>
  <c r="AQ71" i="5" a="1"/>
  <c r="AQ71" i="5" s="1"/>
  <c r="AR71" i="5" a="1"/>
  <c r="AR71" i="5" s="1"/>
  <c r="AS71" i="5" a="1"/>
  <c r="AS71" i="5" s="1"/>
  <c r="AT71" i="5" a="1"/>
  <c r="AT71" i="5" s="1"/>
  <c r="AY71" i="5" a="1"/>
  <c r="AY71" i="5" s="1"/>
  <c r="AK71" i="5" a="1"/>
  <c r="AK71" i="5" s="1"/>
  <c r="Q71" i="5" a="1"/>
  <c r="Q71" i="5" s="1"/>
  <c r="AM71" i="5" a="1"/>
  <c r="AM71" i="5" s="1"/>
  <c r="U71" i="5" a="1"/>
  <c r="U71" i="5" s="1"/>
  <c r="X71" i="5" a="1"/>
  <c r="X71" i="5" s="1"/>
  <c r="AN71" i="5" a="1"/>
  <c r="AN71" i="5" s="1"/>
  <c r="AA71" i="5" a="1"/>
  <c r="AA71" i="5" s="1"/>
  <c r="V71" i="5" a="1"/>
  <c r="V71" i="5" s="1"/>
  <c r="Y71" i="5" a="1"/>
  <c r="Y71" i="5" s="1"/>
  <c r="W71" i="5" a="1"/>
  <c r="W71" i="5" s="1"/>
  <c r="R71" i="5" a="1"/>
  <c r="R71" i="5" s="1"/>
  <c r="AB71" i="5" a="1"/>
  <c r="AB71" i="5" s="1"/>
  <c r="AO71" i="5" a="1"/>
  <c r="AO71" i="5" s="1"/>
  <c r="P71" i="5" a="1"/>
  <c r="P71" i="5" s="1"/>
  <c r="AP71" i="5" a="1"/>
  <c r="AP71" i="5" s="1"/>
  <c r="S71" i="5" a="1"/>
  <c r="S71" i="5" s="1"/>
  <c r="AL71" i="5" a="1"/>
  <c r="AL71" i="5" s="1"/>
  <c r="AJ71" i="5" a="1"/>
  <c r="AJ71" i="5" s="1"/>
  <c r="T71" i="5" a="1"/>
  <c r="T71" i="5" s="1"/>
  <c r="Z71" i="5" a="1"/>
  <c r="Z71" i="5" s="1"/>
  <c r="O71" i="5" a="1"/>
  <c r="O71" i="5" s="1"/>
  <c r="H71" i="5" a="1"/>
  <c r="H71" i="5" s="1"/>
  <c r="M71" i="5" a="1"/>
  <c r="M71" i="5" s="1"/>
  <c r="I71" i="5" a="1"/>
  <c r="I71" i="5" s="1"/>
  <c r="CF22" i="22" s="1"/>
  <c r="L71" i="5" a="1"/>
  <c r="L71" i="5" s="1"/>
  <c r="CI22" i="22" s="1"/>
  <c r="K71" i="5" a="1"/>
  <c r="K71" i="5" s="1"/>
  <c r="CH22" i="22" s="1"/>
  <c r="J71" i="5" a="1"/>
  <c r="J71" i="5" s="1"/>
  <c r="N71" i="5" a="1"/>
  <c r="N71" i="5" s="1"/>
  <c r="G72" i="5"/>
  <c r="AF72" i="5" l="1" a="1"/>
  <c r="AF72" i="5" s="1"/>
  <c r="AI72" i="5" a="1"/>
  <c r="AI72" i="5" s="1"/>
  <c r="AC72" i="5" a="1"/>
  <c r="AC72" i="5" s="1"/>
  <c r="AE72" i="5" a="1"/>
  <c r="AE72" i="5" s="1"/>
  <c r="AG72" i="5" a="1"/>
  <c r="AG72" i="5" s="1"/>
  <c r="AD72" i="5" a="1"/>
  <c r="AD72" i="5" s="1"/>
  <c r="AH72" i="5" a="1"/>
  <c r="AH72" i="5" s="1"/>
  <c r="BA72" i="5" a="1"/>
  <c r="BA72" i="5" s="1"/>
  <c r="AV72" i="5" a="1"/>
  <c r="AV72" i="5" s="1"/>
  <c r="AZ72" i="5" a="1"/>
  <c r="AZ72" i="5" s="1"/>
  <c r="AX72" i="5" a="1"/>
  <c r="AX72" i="5" s="1"/>
  <c r="AU72" i="5" a="1"/>
  <c r="AU72" i="5" s="1"/>
  <c r="AW72" i="5" a="1"/>
  <c r="AW72" i="5" s="1"/>
  <c r="AY72" i="5" a="1"/>
  <c r="AY72" i="5" s="1"/>
  <c r="AR72" i="5" a="1"/>
  <c r="AR72" i="5" s="1"/>
  <c r="AQ72" i="5" a="1"/>
  <c r="AQ72" i="5" s="1"/>
  <c r="AT72" i="5" a="1"/>
  <c r="AT72" i="5" s="1"/>
  <c r="AS72" i="5" a="1"/>
  <c r="AS72" i="5" s="1"/>
  <c r="AK72" i="5" a="1"/>
  <c r="AK72" i="5" s="1"/>
  <c r="U72" i="5" a="1"/>
  <c r="U72" i="5" s="1"/>
  <c r="AM72" i="5" a="1"/>
  <c r="AM72" i="5" s="1"/>
  <c r="Q72" i="5" a="1"/>
  <c r="Q72" i="5" s="1"/>
  <c r="AA72" i="5" a="1"/>
  <c r="AA72" i="5" s="1"/>
  <c r="X72" i="5" a="1"/>
  <c r="X72" i="5" s="1"/>
  <c r="V72" i="5" a="1"/>
  <c r="V72" i="5" s="1"/>
  <c r="AO72" i="5" a="1"/>
  <c r="AO72" i="5" s="1"/>
  <c r="S72" i="5" a="1"/>
  <c r="S72" i="5" s="1"/>
  <c r="W72" i="5" a="1"/>
  <c r="W72" i="5" s="1"/>
  <c r="R72" i="5" a="1"/>
  <c r="R72" i="5" s="1"/>
  <c r="P72" i="5" a="1"/>
  <c r="P72" i="5" s="1"/>
  <c r="AB72" i="5" a="1"/>
  <c r="AB72" i="5" s="1"/>
  <c r="Y72" i="5" a="1"/>
  <c r="Y72" i="5" s="1"/>
  <c r="AN72" i="5" a="1"/>
  <c r="AN72" i="5" s="1"/>
  <c r="Z72" i="5" a="1"/>
  <c r="Z72" i="5" s="1"/>
  <c r="AJ72" i="5" a="1"/>
  <c r="AJ72" i="5" s="1"/>
  <c r="AL72" i="5" a="1"/>
  <c r="AL72" i="5" s="1"/>
  <c r="O72" i="5" a="1"/>
  <c r="O72" i="5" s="1"/>
  <c r="T72" i="5" a="1"/>
  <c r="T72" i="5" s="1"/>
  <c r="AP72" i="5" a="1"/>
  <c r="AP72" i="5" s="1"/>
  <c r="M72" i="5" a="1"/>
  <c r="M72" i="5" s="1"/>
  <c r="L72" i="5" a="1"/>
  <c r="L72" i="5" s="1"/>
  <c r="H72" i="5" a="1"/>
  <c r="H72" i="5" s="1"/>
  <c r="I72" i="5" a="1"/>
  <c r="I72" i="5" s="1"/>
  <c r="K72" i="5" a="1"/>
  <c r="K72" i="5" s="1"/>
  <c r="J72" i="5" a="1"/>
  <c r="J72" i="5" s="1"/>
  <c r="N72" i="5" a="1"/>
  <c r="N72" i="5" s="1"/>
  <c r="G73" i="5"/>
  <c r="AI73" i="5" l="1" a="1"/>
  <c r="AI73" i="5" s="1"/>
  <c r="AH73" i="5" a="1"/>
  <c r="AH73" i="5" s="1"/>
  <c r="AC73" i="5" a="1"/>
  <c r="AC73" i="5" s="1"/>
  <c r="AF73" i="5" a="1"/>
  <c r="AF73" i="5" s="1"/>
  <c r="AG73" i="5" a="1"/>
  <c r="AG73" i="5" s="1"/>
  <c r="AD73" i="5" a="1"/>
  <c r="AD73" i="5" s="1"/>
  <c r="AE73" i="5" a="1"/>
  <c r="AE73" i="5" s="1"/>
  <c r="AX73" i="5" a="1"/>
  <c r="AX73" i="5" s="1"/>
  <c r="AZ73" i="5" a="1"/>
  <c r="AZ73" i="5" s="1"/>
  <c r="BA73" i="5" a="1"/>
  <c r="BA73" i="5" s="1"/>
  <c r="AW73" i="5" a="1"/>
  <c r="AW73" i="5" s="1"/>
  <c r="AU73" i="5" a="1"/>
  <c r="AU73" i="5" s="1"/>
  <c r="AV73" i="5" a="1"/>
  <c r="AV73" i="5" s="1"/>
  <c r="AR73" i="5" a="1"/>
  <c r="AR73" i="5" s="1"/>
  <c r="AY73" i="5" a="1"/>
  <c r="AY73" i="5" s="1"/>
  <c r="AQ73" i="5" a="1"/>
  <c r="AQ73" i="5" s="1"/>
  <c r="AT73" i="5" a="1"/>
  <c r="AT73" i="5" s="1"/>
  <c r="AS73" i="5" a="1"/>
  <c r="AS73" i="5" s="1"/>
  <c r="AM73" i="5" a="1"/>
  <c r="AM73" i="5" s="1"/>
  <c r="AK73" i="5" a="1"/>
  <c r="AK73" i="5" s="1"/>
  <c r="U73" i="5" a="1"/>
  <c r="U73" i="5" s="1"/>
  <c r="Q73" i="5" a="1"/>
  <c r="Q73" i="5" s="1"/>
  <c r="X73" i="5" a="1"/>
  <c r="X73" i="5" s="1"/>
  <c r="V73" i="5" a="1"/>
  <c r="V73" i="5" s="1"/>
  <c r="AN73" i="5" a="1"/>
  <c r="AN73" i="5" s="1"/>
  <c r="AA73" i="5" a="1"/>
  <c r="AA73" i="5" s="1"/>
  <c r="AB73" i="5" a="1"/>
  <c r="AB73" i="5" s="1"/>
  <c r="R73" i="5" a="1"/>
  <c r="R73" i="5" s="1"/>
  <c r="S73" i="5" a="1"/>
  <c r="S73" i="5" s="1"/>
  <c r="P73" i="5" a="1"/>
  <c r="P73" i="5" s="1"/>
  <c r="W73" i="5" a="1"/>
  <c r="W73" i="5" s="1"/>
  <c r="AO73" i="5" a="1"/>
  <c r="AO73" i="5" s="1"/>
  <c r="Y73" i="5" a="1"/>
  <c r="Y73" i="5" s="1"/>
  <c r="AL73" i="5" a="1"/>
  <c r="AL73" i="5" s="1"/>
  <c r="T73" i="5" a="1"/>
  <c r="T73" i="5" s="1"/>
  <c r="AJ73" i="5" a="1"/>
  <c r="AJ73" i="5" s="1"/>
  <c r="O73" i="5" a="1"/>
  <c r="O73" i="5" s="1"/>
  <c r="AP73" i="5" a="1"/>
  <c r="AP73" i="5" s="1"/>
  <c r="Z73" i="5" a="1"/>
  <c r="Z73" i="5" s="1"/>
  <c r="K73" i="5" a="1"/>
  <c r="K73" i="5" s="1"/>
  <c r="L73" i="5" a="1"/>
  <c r="L73" i="5" s="1"/>
  <c r="H73" i="5" a="1"/>
  <c r="H73" i="5" s="1"/>
  <c r="M73" i="5" a="1"/>
  <c r="M73" i="5" s="1"/>
  <c r="I73" i="5" a="1"/>
  <c r="I73" i="5" s="1"/>
  <c r="J73" i="5" a="1"/>
  <c r="J73" i="5" s="1"/>
  <c r="N73" i="5" a="1"/>
  <c r="N73" i="5" s="1"/>
  <c r="G74" i="5"/>
  <c r="AI74" i="5" l="1" a="1"/>
  <c r="AI74" i="5" s="1"/>
  <c r="AC24" i="9" s="1"/>
  <c r="AC74" i="5" a="1"/>
  <c r="AC74" i="5" s="1"/>
  <c r="W24" i="9" s="1"/>
  <c r="AF74" i="5" a="1"/>
  <c r="AF74" i="5" s="1"/>
  <c r="Z24" i="9" s="1"/>
  <c r="AH74" i="5" a="1"/>
  <c r="AH74" i="5" s="1"/>
  <c r="AB24" i="9" s="1"/>
  <c r="AD74" i="5" a="1"/>
  <c r="AD74" i="5" s="1"/>
  <c r="X24" i="9" s="1"/>
  <c r="AG74" i="5" a="1"/>
  <c r="AG74" i="5" s="1"/>
  <c r="AA24" i="9" s="1"/>
  <c r="AE74" i="5" a="1"/>
  <c r="AE74" i="5" s="1"/>
  <c r="Y24" i="9" s="1"/>
  <c r="AV74" i="5" a="1"/>
  <c r="AV74" i="5" s="1"/>
  <c r="BA74" i="5" a="1"/>
  <c r="BA74" i="5" s="1"/>
  <c r="AZ74" i="5" a="1"/>
  <c r="AZ74" i="5" s="1"/>
  <c r="AU74" i="5" a="1"/>
  <c r="AU74" i="5" s="1"/>
  <c r="AW74" i="5" a="1"/>
  <c r="AW74" i="5" s="1"/>
  <c r="AR74" i="5" a="1"/>
  <c r="AR74" i="5" s="1"/>
  <c r="AY74" i="5" a="1"/>
  <c r="AY74" i="5" s="1"/>
  <c r="AX74" i="5" a="1"/>
  <c r="AX74" i="5" s="1"/>
  <c r="AQ74" i="5" a="1"/>
  <c r="AQ74" i="5" s="1"/>
  <c r="AT74" i="5" a="1"/>
  <c r="AT74" i="5" s="1"/>
  <c r="AS74" i="5" a="1"/>
  <c r="AS74" i="5" s="1"/>
  <c r="Q74" i="5" a="1"/>
  <c r="Q74" i="5" s="1"/>
  <c r="AK74" i="5" a="1"/>
  <c r="AK74" i="5" s="1"/>
  <c r="U74" i="5" a="1"/>
  <c r="U74" i="5" s="1"/>
  <c r="AM74" i="5" a="1"/>
  <c r="AM74" i="5" s="1"/>
  <c r="AA74" i="5" a="1"/>
  <c r="AA74" i="5" s="1"/>
  <c r="U24" i="9" s="1"/>
  <c r="X74" i="5" a="1"/>
  <c r="X74" i="5" s="1"/>
  <c r="R24" i="9" s="1"/>
  <c r="AN74" i="5" a="1"/>
  <c r="AN74" i="5" s="1"/>
  <c r="V74" i="5" a="1"/>
  <c r="V74" i="5" s="1"/>
  <c r="P24" i="9" s="1"/>
  <c r="AB74" i="5" a="1"/>
  <c r="AB74" i="5" s="1"/>
  <c r="V24" i="9" s="1"/>
  <c r="W74" i="5" a="1"/>
  <c r="W74" i="5" s="1"/>
  <c r="Q24" i="9" s="1"/>
  <c r="R74" i="5" a="1"/>
  <c r="R74" i="5" s="1"/>
  <c r="L24" i="9" s="1"/>
  <c r="AO74" i="5" a="1"/>
  <c r="AO74" i="5" s="1"/>
  <c r="S74" i="5" a="1"/>
  <c r="S74" i="5" s="1"/>
  <c r="P74" i="5" a="1"/>
  <c r="P74" i="5" s="1"/>
  <c r="Y74" i="5" a="1"/>
  <c r="Y74" i="5" s="1"/>
  <c r="S24" i="9" s="1"/>
  <c r="Z74" i="5" a="1"/>
  <c r="Z74" i="5" s="1"/>
  <c r="T24" i="9" s="1"/>
  <c r="AL74" i="5" a="1"/>
  <c r="AL74" i="5" s="1"/>
  <c r="T74" i="5" a="1"/>
  <c r="T74" i="5" s="1"/>
  <c r="O74" i="5" a="1"/>
  <c r="O74" i="5" s="1"/>
  <c r="AJ74" i="5" a="1"/>
  <c r="AJ74" i="5" s="1"/>
  <c r="AP74" i="5" a="1"/>
  <c r="AP74" i="5" s="1"/>
  <c r="AJ24" i="9" s="1"/>
  <c r="L74" i="5" a="1"/>
  <c r="L74" i="5" s="1"/>
  <c r="H74" i="5" a="1"/>
  <c r="H74" i="5" s="1"/>
  <c r="M74" i="5" a="1"/>
  <c r="M74" i="5" s="1"/>
  <c r="K74" i="5" a="1"/>
  <c r="K74" i="5" s="1"/>
  <c r="J74" i="5" a="1"/>
  <c r="J74" i="5" s="1"/>
  <c r="I74" i="5" a="1"/>
  <c r="I74" i="5" s="1"/>
  <c r="N74" i="5" a="1"/>
  <c r="N74" i="5" s="1"/>
  <c r="G75" i="5"/>
  <c r="AC75" i="5" l="1" a="1"/>
  <c r="AC75" i="5" s="1"/>
  <c r="AK24" i="9" s="1"/>
  <c r="AF75" i="5" a="1"/>
  <c r="AF75" i="5" s="1"/>
  <c r="AI75" i="5" a="1"/>
  <c r="AI75" i="5" s="1"/>
  <c r="AG75" i="5" a="1"/>
  <c r="AG75" i="5" s="1"/>
  <c r="AD75" i="5" a="1"/>
  <c r="AD75" i="5" s="1"/>
  <c r="AE75" i="5" a="1"/>
  <c r="AE75" i="5" s="1"/>
  <c r="AH75" i="5" a="1"/>
  <c r="AH75" i="5" s="1"/>
  <c r="AV75" i="5" a="1"/>
  <c r="AV75" i="5" s="1"/>
  <c r="BA75" i="5" a="1"/>
  <c r="BA75" i="5" s="1"/>
  <c r="AX75" i="5" a="1"/>
  <c r="AX75" i="5" s="1"/>
  <c r="AW75" i="5" a="1"/>
  <c r="AW75" i="5" s="1"/>
  <c r="AZ75" i="5" a="1"/>
  <c r="AZ75" i="5" s="1"/>
  <c r="AU75" i="5" a="1"/>
  <c r="AU75" i="5" s="1"/>
  <c r="AQ75" i="5" a="1"/>
  <c r="AQ75" i="5" s="1"/>
  <c r="AR75" i="5" a="1"/>
  <c r="AR75" i="5" s="1"/>
  <c r="AY75" i="5" a="1"/>
  <c r="AY75" i="5" s="1"/>
  <c r="AS75" i="5" a="1"/>
  <c r="AS75" i="5" s="1"/>
  <c r="AT75" i="5" a="1"/>
  <c r="AT75" i="5" s="1"/>
  <c r="AM75" i="5" a="1"/>
  <c r="AM75" i="5" s="1"/>
  <c r="Q75" i="5" a="1"/>
  <c r="Q75" i="5" s="1"/>
  <c r="U75" i="5" a="1"/>
  <c r="U75" i="5" s="1"/>
  <c r="AK75" i="5" a="1"/>
  <c r="AK75" i="5" s="1"/>
  <c r="AA75" i="5" a="1"/>
  <c r="AA75" i="5" s="1"/>
  <c r="V75" i="5" a="1"/>
  <c r="V75" i="5" s="1"/>
  <c r="AN75" i="5" a="1"/>
  <c r="AN75" i="5" s="1"/>
  <c r="X75" i="5" a="1"/>
  <c r="X75" i="5" s="1"/>
  <c r="AB75" i="5" a="1"/>
  <c r="AB75" i="5" s="1"/>
  <c r="Y75" i="5" a="1"/>
  <c r="Y75" i="5" s="1"/>
  <c r="S75" i="5" a="1"/>
  <c r="S75" i="5" s="1"/>
  <c r="AL75" i="5" a="1"/>
  <c r="AL75" i="5" s="1"/>
  <c r="P75" i="5" a="1"/>
  <c r="P75" i="5" s="1"/>
  <c r="AO75" i="5" a="1"/>
  <c r="AO75" i="5" s="1"/>
  <c r="W75" i="5" a="1"/>
  <c r="W75" i="5" s="1"/>
  <c r="R75" i="5" a="1"/>
  <c r="R75" i="5" s="1"/>
  <c r="AJ75" i="5" a="1"/>
  <c r="AJ75" i="5" s="1"/>
  <c r="T75" i="5" a="1"/>
  <c r="T75" i="5" s="1"/>
  <c r="Z75" i="5" a="1"/>
  <c r="Z75" i="5" s="1"/>
  <c r="AP75" i="5" a="1"/>
  <c r="AP75" i="5" s="1"/>
  <c r="O75" i="5" a="1"/>
  <c r="O75" i="5" s="1"/>
  <c r="I75" i="5" a="1"/>
  <c r="I75" i="5" s="1"/>
  <c r="H75" i="5" a="1"/>
  <c r="H75" i="5" s="1"/>
  <c r="M75" i="5" a="1"/>
  <c r="M75" i="5" s="1"/>
  <c r="L75" i="5" a="1"/>
  <c r="L75" i="5" s="1"/>
  <c r="K75" i="5" a="1"/>
  <c r="K75" i="5" s="1"/>
  <c r="CH23" i="22" s="1"/>
  <c r="J75" i="5" a="1"/>
  <c r="J75" i="5" s="1"/>
  <c r="N75" i="5" a="1"/>
  <c r="N75" i="5" s="1"/>
  <c r="G76" i="5"/>
  <c r="AC76" i="5" l="1" a="1"/>
  <c r="AC76" i="5" s="1"/>
  <c r="AF76" i="5" a="1"/>
  <c r="AF76" i="5" s="1"/>
  <c r="AD76" i="5" a="1"/>
  <c r="AD76" i="5" s="1"/>
  <c r="AE76" i="5" a="1"/>
  <c r="AE76" i="5" s="1"/>
  <c r="AI76" i="5" a="1"/>
  <c r="AI76" i="5" s="1"/>
  <c r="AH76" i="5" a="1"/>
  <c r="AH76" i="5" s="1"/>
  <c r="AG76" i="5" a="1"/>
  <c r="AG76" i="5" s="1"/>
  <c r="AV76" i="5" a="1"/>
  <c r="AV76" i="5" s="1"/>
  <c r="BA76" i="5" a="1"/>
  <c r="BA76" i="5" s="1"/>
  <c r="AZ76" i="5" a="1"/>
  <c r="AZ76" i="5" s="1"/>
  <c r="AU76" i="5" a="1"/>
  <c r="AU76" i="5" s="1"/>
  <c r="AX76" i="5" a="1"/>
  <c r="AX76" i="5" s="1"/>
  <c r="AR76" i="5" a="1"/>
  <c r="AR76" i="5" s="1"/>
  <c r="AY76" i="5" a="1"/>
  <c r="AY76" i="5" s="1"/>
  <c r="AQ76" i="5" a="1"/>
  <c r="AQ76" i="5" s="1"/>
  <c r="AW76" i="5" a="1"/>
  <c r="AW76" i="5" s="1"/>
  <c r="AS76" i="5" a="1"/>
  <c r="AS76" i="5" s="1"/>
  <c r="AT76" i="5" a="1"/>
  <c r="AT76" i="5" s="1"/>
  <c r="U76" i="5" a="1"/>
  <c r="U76" i="5" s="1"/>
  <c r="AM76" i="5" a="1"/>
  <c r="AM76" i="5" s="1"/>
  <c r="Q76" i="5" a="1"/>
  <c r="Q76" i="5" s="1"/>
  <c r="AK76" i="5" a="1"/>
  <c r="AK76" i="5" s="1"/>
  <c r="V76" i="5" a="1"/>
  <c r="V76" i="5" s="1"/>
  <c r="AA76" i="5" a="1"/>
  <c r="AA76" i="5" s="1"/>
  <c r="X76" i="5" a="1"/>
  <c r="X76" i="5" s="1"/>
  <c r="AN76" i="5" a="1"/>
  <c r="AN76" i="5" s="1"/>
  <c r="AB76" i="5" a="1"/>
  <c r="AB76" i="5" s="1"/>
  <c r="R76" i="5" a="1"/>
  <c r="R76" i="5" s="1"/>
  <c r="Y76" i="5" a="1"/>
  <c r="Y76" i="5" s="1"/>
  <c r="S76" i="5" a="1"/>
  <c r="S76" i="5" s="1"/>
  <c r="W76" i="5" a="1"/>
  <c r="W76" i="5" s="1"/>
  <c r="AO76" i="5" a="1"/>
  <c r="AO76" i="5" s="1"/>
  <c r="P76" i="5" a="1"/>
  <c r="P76" i="5" s="1"/>
  <c r="AP76" i="5" a="1"/>
  <c r="AP76" i="5" s="1"/>
  <c r="O76" i="5" a="1"/>
  <c r="O76" i="5" s="1"/>
  <c r="T76" i="5" a="1"/>
  <c r="T76" i="5" s="1"/>
  <c r="AJ76" i="5" a="1"/>
  <c r="AJ76" i="5" s="1"/>
  <c r="AL76" i="5" a="1"/>
  <c r="AL76" i="5" s="1"/>
  <c r="Z76" i="5" a="1"/>
  <c r="Z76" i="5" s="1"/>
  <c r="L76" i="5" a="1"/>
  <c r="L76" i="5" s="1"/>
  <c r="H76" i="5" a="1"/>
  <c r="H76" i="5" s="1"/>
  <c r="M76" i="5" a="1"/>
  <c r="M76" i="5" s="1"/>
  <c r="J76" i="5" a="1"/>
  <c r="J76" i="5" s="1"/>
  <c r="I76" i="5" a="1"/>
  <c r="I76" i="5" s="1"/>
  <c r="K76" i="5" a="1"/>
  <c r="K76" i="5" s="1"/>
  <c r="N76" i="5" a="1"/>
  <c r="N76" i="5" s="1"/>
  <c r="G77" i="5"/>
  <c r="AI77" i="5" l="1" a="1"/>
  <c r="AI77" i="5" s="1"/>
  <c r="AF77" i="5" a="1"/>
  <c r="AF77" i="5" s="1"/>
  <c r="AC77" i="5" a="1"/>
  <c r="AC77" i="5" s="1"/>
  <c r="AH77" i="5" a="1"/>
  <c r="AH77" i="5" s="1"/>
  <c r="AE77" i="5" a="1"/>
  <c r="AE77" i="5" s="1"/>
  <c r="AD77" i="5" a="1"/>
  <c r="AD77" i="5" s="1"/>
  <c r="AG77" i="5" a="1"/>
  <c r="AG77" i="5" s="1"/>
  <c r="BA77" i="5" a="1"/>
  <c r="BA77" i="5" s="1"/>
  <c r="AZ77" i="5" a="1"/>
  <c r="AZ77" i="5" s="1"/>
  <c r="AV77" i="5" a="1"/>
  <c r="AV77" i="5" s="1"/>
  <c r="AX77" i="5" a="1"/>
  <c r="AX77" i="5" s="1"/>
  <c r="AW77" i="5" a="1"/>
  <c r="AW77" i="5" s="1"/>
  <c r="AU77" i="5" a="1"/>
  <c r="AU77" i="5" s="1"/>
  <c r="AY77" i="5" a="1"/>
  <c r="AY77" i="5" s="1"/>
  <c r="AR77" i="5" a="1"/>
  <c r="AR77" i="5" s="1"/>
  <c r="AT77" i="5" a="1"/>
  <c r="AT77" i="5" s="1"/>
  <c r="AQ77" i="5" a="1"/>
  <c r="AQ77" i="5" s="1"/>
  <c r="AS77" i="5" a="1"/>
  <c r="AS77" i="5" s="1"/>
  <c r="AK77" i="5" a="1"/>
  <c r="AK77" i="5" s="1"/>
  <c r="AM77" i="5" a="1"/>
  <c r="AM77" i="5" s="1"/>
  <c r="U77" i="5" a="1"/>
  <c r="U77" i="5" s="1"/>
  <c r="Q77" i="5" a="1"/>
  <c r="Q77" i="5" s="1"/>
  <c r="AN77" i="5" a="1"/>
  <c r="AN77" i="5" s="1"/>
  <c r="V77" i="5" a="1"/>
  <c r="V77" i="5" s="1"/>
  <c r="AA77" i="5" a="1"/>
  <c r="AA77" i="5" s="1"/>
  <c r="X77" i="5" a="1"/>
  <c r="X77" i="5" s="1"/>
  <c r="R77" i="5" a="1"/>
  <c r="R77" i="5" s="1"/>
  <c r="W77" i="5" a="1"/>
  <c r="W77" i="5" s="1"/>
  <c r="P77" i="5" a="1"/>
  <c r="P77" i="5" s="1"/>
  <c r="AB77" i="5" a="1"/>
  <c r="AB77" i="5" s="1"/>
  <c r="S77" i="5" a="1"/>
  <c r="S77" i="5" s="1"/>
  <c r="Y77" i="5" a="1"/>
  <c r="Y77" i="5" s="1"/>
  <c r="AO77" i="5" a="1"/>
  <c r="AO77" i="5" s="1"/>
  <c r="AJ77" i="5" a="1"/>
  <c r="AJ77" i="5" s="1"/>
  <c r="AP77" i="5" a="1"/>
  <c r="AP77" i="5" s="1"/>
  <c r="T77" i="5" a="1"/>
  <c r="T77" i="5" s="1"/>
  <c r="Z77" i="5" a="1"/>
  <c r="Z77" i="5" s="1"/>
  <c r="AL77" i="5" a="1"/>
  <c r="AL77" i="5" s="1"/>
  <c r="O77" i="5" a="1"/>
  <c r="O77" i="5" s="1"/>
  <c r="H77" i="5" a="1"/>
  <c r="H77" i="5" s="1"/>
  <c r="M77" i="5" a="1"/>
  <c r="M77" i="5" s="1"/>
  <c r="I77" i="5" a="1"/>
  <c r="I77" i="5" s="1"/>
  <c r="L77" i="5" a="1"/>
  <c r="L77" i="5" s="1"/>
  <c r="J77" i="5" a="1"/>
  <c r="J77" i="5" s="1"/>
  <c r="K77" i="5" a="1"/>
  <c r="K77" i="5" s="1"/>
  <c r="N77" i="5" a="1"/>
  <c r="N77" i="5" s="1"/>
  <c r="G78" i="5"/>
  <c r="AF78" i="5" l="1" a="1"/>
  <c r="AF78" i="5" s="1"/>
  <c r="Z25" i="9" s="1"/>
  <c r="AI78" i="5" a="1"/>
  <c r="AI78" i="5" s="1"/>
  <c r="AC25" i="9" s="1"/>
  <c r="AH78" i="5" a="1"/>
  <c r="AH78" i="5" s="1"/>
  <c r="AB25" i="9" s="1"/>
  <c r="AC78" i="5" a="1"/>
  <c r="AC78" i="5" s="1"/>
  <c r="W25" i="9" s="1"/>
  <c r="AD78" i="5" a="1"/>
  <c r="AD78" i="5" s="1"/>
  <c r="X25" i="9" s="1"/>
  <c r="AE78" i="5" a="1"/>
  <c r="AE78" i="5" s="1"/>
  <c r="Y25" i="9" s="1"/>
  <c r="AG78" i="5" a="1"/>
  <c r="AG78" i="5" s="1"/>
  <c r="AA25" i="9" s="1"/>
  <c r="AZ78" i="5" a="1"/>
  <c r="AZ78" i="5" s="1"/>
  <c r="AV78" i="5" a="1"/>
  <c r="AV78" i="5" s="1"/>
  <c r="BA78" i="5" a="1"/>
  <c r="BA78" i="5" s="1"/>
  <c r="AY78" i="5" a="1"/>
  <c r="AY78" i="5" s="1"/>
  <c r="AW78" i="5" a="1"/>
  <c r="AW78" i="5" s="1"/>
  <c r="AX78" i="5" a="1"/>
  <c r="AX78" i="5" s="1"/>
  <c r="AQ78" i="5" a="1"/>
  <c r="AQ78" i="5" s="1"/>
  <c r="AU78" i="5" a="1"/>
  <c r="AU78" i="5" s="1"/>
  <c r="AR78" i="5" a="1"/>
  <c r="AR78" i="5" s="1"/>
  <c r="AS78" i="5" a="1"/>
  <c r="AS78" i="5" s="1"/>
  <c r="AT78" i="5" a="1"/>
  <c r="AT78" i="5" s="1"/>
  <c r="Q78" i="5" a="1"/>
  <c r="Q78" i="5" s="1"/>
  <c r="K25" i="9" s="1"/>
  <c r="AK78" i="5" a="1"/>
  <c r="AK78" i="5" s="1"/>
  <c r="U78" i="5" a="1"/>
  <c r="U78" i="5" s="1"/>
  <c r="O25" i="9" s="1"/>
  <c r="AM78" i="5" a="1"/>
  <c r="AM78" i="5" s="1"/>
  <c r="AG25" i="9" s="1"/>
  <c r="AN78" i="5" a="1"/>
  <c r="AN78" i="5" s="1"/>
  <c r="AA78" i="5" a="1"/>
  <c r="AA78" i="5" s="1"/>
  <c r="U25" i="9" s="1"/>
  <c r="X78" i="5" a="1"/>
  <c r="X78" i="5" s="1"/>
  <c r="R25" i="9" s="1"/>
  <c r="V78" i="5" a="1"/>
  <c r="V78" i="5" s="1"/>
  <c r="P25" i="9" s="1"/>
  <c r="P78" i="5" a="1"/>
  <c r="P78" i="5" s="1"/>
  <c r="CN24" i="22" s="1"/>
  <c r="Y78" i="5" a="1"/>
  <c r="Y78" i="5" s="1"/>
  <c r="S25" i="9" s="1"/>
  <c r="W78" i="5" a="1"/>
  <c r="W78" i="5" s="1"/>
  <c r="Q25" i="9" s="1"/>
  <c r="AO78" i="5" a="1"/>
  <c r="AO78" i="5" s="1"/>
  <c r="R78" i="5" a="1"/>
  <c r="R78" i="5" s="1"/>
  <c r="AB78" i="5" a="1"/>
  <c r="AB78" i="5" s="1"/>
  <c r="V25" i="9" s="1"/>
  <c r="AP78" i="5" a="1"/>
  <c r="AP78" i="5" s="1"/>
  <c r="Z78" i="5" a="1"/>
  <c r="Z78" i="5" s="1"/>
  <c r="T25" i="9" s="1"/>
  <c r="S78" i="5" a="1"/>
  <c r="S78" i="5" s="1"/>
  <c r="M25" i="9" s="1"/>
  <c r="AL78" i="5" a="1"/>
  <c r="AL78" i="5" s="1"/>
  <c r="AJ78" i="5" a="1"/>
  <c r="AJ78" i="5" s="1"/>
  <c r="O78" i="5" a="1"/>
  <c r="O78" i="5" s="1"/>
  <c r="T78" i="5" a="1"/>
  <c r="T78" i="5" s="1"/>
  <c r="N25" i="9" s="1"/>
  <c r="H78" i="5" a="1"/>
  <c r="H78" i="5" s="1"/>
  <c r="L78" i="5" a="1"/>
  <c r="L78" i="5" s="1"/>
  <c r="I78" i="5" a="1"/>
  <c r="I78" i="5" s="1"/>
  <c r="C25" i="9" s="1"/>
  <c r="M78" i="5" a="1"/>
  <c r="M78" i="5" s="1"/>
  <c r="K78" i="5" a="1"/>
  <c r="K78" i="5" s="1"/>
  <c r="J78" i="5" a="1"/>
  <c r="J78" i="5" s="1"/>
  <c r="N78" i="5" a="1"/>
  <c r="N78" i="5" s="1"/>
  <c r="G79" i="5"/>
  <c r="AF79" i="5" l="1" a="1"/>
  <c r="AF79" i="5" s="1"/>
  <c r="AI79" i="5" a="1"/>
  <c r="AI79" i="5" s="1"/>
  <c r="AC79" i="5" a="1"/>
  <c r="AC79" i="5" s="1"/>
  <c r="AK25" i="9" s="1"/>
  <c r="AG79" i="5" a="1"/>
  <c r="AG79" i="5" s="1"/>
  <c r="AE79" i="5" a="1"/>
  <c r="AE79" i="5" s="1"/>
  <c r="AH79" i="5" a="1"/>
  <c r="AH79" i="5" s="1"/>
  <c r="AD79" i="5" a="1"/>
  <c r="AD79" i="5" s="1"/>
  <c r="AV79" i="5" a="1"/>
  <c r="AV79" i="5" s="1"/>
  <c r="BA79" i="5" a="1"/>
  <c r="BA79" i="5" s="1"/>
  <c r="AZ79" i="5" a="1"/>
  <c r="AZ79" i="5" s="1"/>
  <c r="AW79" i="5" a="1"/>
  <c r="AW79" i="5" s="1"/>
  <c r="AU79" i="5" a="1"/>
  <c r="AU79" i="5" s="1"/>
  <c r="AY79" i="5" a="1"/>
  <c r="AY79" i="5" s="1"/>
  <c r="AX79" i="5" a="1"/>
  <c r="AX79" i="5" s="1"/>
  <c r="AQ79" i="5" a="1"/>
  <c r="AQ79" i="5" s="1"/>
  <c r="AR79" i="5" a="1"/>
  <c r="AR79" i="5" s="1"/>
  <c r="AT79" i="5" a="1"/>
  <c r="AT79" i="5" s="1"/>
  <c r="AS79" i="5" a="1"/>
  <c r="AS79" i="5" s="1"/>
  <c r="U79" i="5" a="1"/>
  <c r="U79" i="5" s="1"/>
  <c r="AM79" i="5" a="1"/>
  <c r="AM79" i="5" s="1"/>
  <c r="Q79" i="5" a="1"/>
  <c r="Q79" i="5" s="1"/>
  <c r="AA79" i="5" a="1"/>
  <c r="AA79" i="5" s="1"/>
  <c r="V79" i="5" a="1"/>
  <c r="V79" i="5" s="1"/>
  <c r="X79" i="5" a="1"/>
  <c r="X79" i="5" s="1"/>
  <c r="AN79" i="5" a="1"/>
  <c r="AN79" i="5" s="1"/>
  <c r="AK79" i="5" a="1"/>
  <c r="AK79" i="5" s="1"/>
  <c r="R79" i="5" a="1"/>
  <c r="R79" i="5" s="1"/>
  <c r="AO79" i="5" a="1"/>
  <c r="AO79" i="5" s="1"/>
  <c r="S79" i="5" a="1"/>
  <c r="S79" i="5" s="1"/>
  <c r="Y79" i="5" a="1"/>
  <c r="Y79" i="5" s="1"/>
  <c r="AL79" i="5" a="1"/>
  <c r="AL79" i="5" s="1"/>
  <c r="AB79" i="5" a="1"/>
  <c r="AB79" i="5" s="1"/>
  <c r="P79" i="5" a="1"/>
  <c r="P79" i="5" s="1"/>
  <c r="W79" i="5" a="1"/>
  <c r="W79" i="5" s="1"/>
  <c r="Z79" i="5" a="1"/>
  <c r="Z79" i="5" s="1"/>
  <c r="O79" i="5" a="1"/>
  <c r="O79" i="5" s="1"/>
  <c r="AP79" i="5" a="1"/>
  <c r="AP79" i="5" s="1"/>
  <c r="AJ79" i="5" a="1"/>
  <c r="AJ79" i="5" s="1"/>
  <c r="T79" i="5" a="1"/>
  <c r="T79" i="5" s="1"/>
  <c r="I79" i="5" a="1"/>
  <c r="I79" i="5" s="1"/>
  <c r="L79" i="5" a="1"/>
  <c r="L79" i="5" s="1"/>
  <c r="J79" i="5" a="1"/>
  <c r="J79" i="5" s="1"/>
  <c r="H79" i="5" a="1"/>
  <c r="H79" i="5" s="1"/>
  <c r="M79" i="5" a="1"/>
  <c r="M79" i="5" s="1"/>
  <c r="K79" i="5" a="1"/>
  <c r="K79" i="5" s="1"/>
  <c r="N79" i="5" a="1"/>
  <c r="N79" i="5" s="1"/>
  <c r="G80" i="5"/>
  <c r="AI80" i="5" l="1" a="1"/>
  <c r="AI80" i="5" s="1"/>
  <c r="AC80" i="5" a="1"/>
  <c r="AC80" i="5" s="1"/>
  <c r="AF80" i="5" a="1"/>
  <c r="AF80" i="5" s="1"/>
  <c r="AE80" i="5" a="1"/>
  <c r="AE80" i="5" s="1"/>
  <c r="AD80" i="5" a="1"/>
  <c r="AD80" i="5" s="1"/>
  <c r="AH80" i="5" a="1"/>
  <c r="AH80" i="5" s="1"/>
  <c r="AG80" i="5" a="1"/>
  <c r="AG80" i="5" s="1"/>
  <c r="AZ80" i="5" a="1"/>
  <c r="AZ80" i="5" s="1"/>
  <c r="AU80" i="5" a="1"/>
  <c r="AU80" i="5" s="1"/>
  <c r="AY80" i="5" a="1"/>
  <c r="AY80" i="5" s="1"/>
  <c r="BA80" i="5" a="1"/>
  <c r="BA80" i="5" s="1"/>
  <c r="AX80" i="5" a="1"/>
  <c r="AX80" i="5" s="1"/>
  <c r="AW80" i="5" a="1"/>
  <c r="AW80" i="5" s="1"/>
  <c r="AS80" i="5" a="1"/>
  <c r="AS80" i="5" s="1"/>
  <c r="AQ80" i="5" a="1"/>
  <c r="AQ80" i="5" s="1"/>
  <c r="AV80" i="5" a="1"/>
  <c r="AV80" i="5" s="1"/>
  <c r="AR80" i="5" a="1"/>
  <c r="AR80" i="5" s="1"/>
  <c r="AT80" i="5" a="1"/>
  <c r="AT80" i="5" s="1"/>
  <c r="AK80" i="5" a="1"/>
  <c r="AK80" i="5" s="1"/>
  <c r="Q80" i="5" a="1"/>
  <c r="Q80" i="5" s="1"/>
  <c r="U80" i="5" a="1"/>
  <c r="U80" i="5" s="1"/>
  <c r="AM80" i="5" a="1"/>
  <c r="AM80" i="5" s="1"/>
  <c r="AN80" i="5" a="1"/>
  <c r="AN80" i="5" s="1"/>
  <c r="X80" i="5" a="1"/>
  <c r="X80" i="5" s="1"/>
  <c r="AA80" i="5" a="1"/>
  <c r="AA80" i="5" s="1"/>
  <c r="V80" i="5" a="1"/>
  <c r="V80" i="5" s="1"/>
  <c r="AO80" i="5" a="1"/>
  <c r="AO80" i="5" s="1"/>
  <c r="AB80" i="5" a="1"/>
  <c r="AB80" i="5" s="1"/>
  <c r="Y80" i="5" a="1"/>
  <c r="Y80" i="5" s="1"/>
  <c r="W80" i="5" a="1"/>
  <c r="W80" i="5" s="1"/>
  <c r="R80" i="5" a="1"/>
  <c r="R80" i="5" s="1"/>
  <c r="P80" i="5" a="1"/>
  <c r="P80" i="5" s="1"/>
  <c r="S80" i="5" a="1"/>
  <c r="S80" i="5" s="1"/>
  <c r="AL80" i="5" a="1"/>
  <c r="AL80" i="5" s="1"/>
  <c r="T80" i="5" a="1"/>
  <c r="T80" i="5" s="1"/>
  <c r="AP80" i="5" a="1"/>
  <c r="AP80" i="5" s="1"/>
  <c r="AJ80" i="5" a="1"/>
  <c r="AJ80" i="5" s="1"/>
  <c r="O80" i="5" a="1"/>
  <c r="O80" i="5" s="1"/>
  <c r="Z80" i="5" a="1"/>
  <c r="Z80" i="5" s="1"/>
  <c r="M80" i="5" a="1"/>
  <c r="M80" i="5" s="1"/>
  <c r="I80" i="5" a="1"/>
  <c r="I80" i="5" s="1"/>
  <c r="L80" i="5" a="1"/>
  <c r="L80" i="5" s="1"/>
  <c r="H80" i="5" a="1"/>
  <c r="H80" i="5" s="1"/>
  <c r="K80" i="5" a="1"/>
  <c r="K80" i="5" s="1"/>
  <c r="J80" i="5" a="1"/>
  <c r="J80" i="5" s="1"/>
  <c r="N80" i="5" a="1"/>
  <c r="N80" i="5" s="1"/>
  <c r="G81" i="5"/>
  <c r="AI81" i="5" l="1" a="1"/>
  <c r="AI81" i="5" s="1"/>
  <c r="AC81" i="5" a="1"/>
  <c r="AC81" i="5" s="1"/>
  <c r="AD81" i="5" a="1"/>
  <c r="AD81" i="5" s="1"/>
  <c r="AE81" i="5" a="1"/>
  <c r="AE81" i="5" s="1"/>
  <c r="AF81" i="5" a="1"/>
  <c r="AF81" i="5" s="1"/>
  <c r="AH81" i="5" a="1"/>
  <c r="AH81" i="5" s="1"/>
  <c r="AG81" i="5" a="1"/>
  <c r="AG81" i="5" s="1"/>
  <c r="AV81" i="5" a="1"/>
  <c r="AV81" i="5" s="1"/>
  <c r="BA81" i="5" a="1"/>
  <c r="BA81" i="5" s="1"/>
  <c r="AZ81" i="5" a="1"/>
  <c r="AZ81" i="5" s="1"/>
  <c r="AU81" i="5" a="1"/>
  <c r="AU81" i="5" s="1"/>
  <c r="AW81" i="5" a="1"/>
  <c r="AW81" i="5" s="1"/>
  <c r="AY81" i="5" a="1"/>
  <c r="AY81" i="5" s="1"/>
  <c r="AX81" i="5" a="1"/>
  <c r="AX81" i="5" s="1"/>
  <c r="AQ81" i="5" a="1"/>
  <c r="AQ81" i="5" s="1"/>
  <c r="AR81" i="5" a="1"/>
  <c r="AR81" i="5" s="1"/>
  <c r="AS81" i="5" a="1"/>
  <c r="AS81" i="5" s="1"/>
  <c r="AT81" i="5" a="1"/>
  <c r="AT81" i="5" s="1"/>
  <c r="AK81" i="5" a="1"/>
  <c r="AK81" i="5" s="1"/>
  <c r="U81" i="5" a="1"/>
  <c r="U81" i="5" s="1"/>
  <c r="AM81" i="5" a="1"/>
  <c r="AM81" i="5" s="1"/>
  <c r="Q81" i="5" a="1"/>
  <c r="Q81" i="5" s="1"/>
  <c r="AA81" i="5" a="1"/>
  <c r="AA81" i="5" s="1"/>
  <c r="AN81" i="5" a="1"/>
  <c r="AN81" i="5" s="1"/>
  <c r="X81" i="5" a="1"/>
  <c r="X81" i="5" s="1"/>
  <c r="V81" i="5" a="1"/>
  <c r="V81" i="5" s="1"/>
  <c r="AB81" i="5" a="1"/>
  <c r="AB81" i="5" s="1"/>
  <c r="W81" i="5" a="1"/>
  <c r="W81" i="5" s="1"/>
  <c r="P81" i="5" a="1"/>
  <c r="P81" i="5" s="1"/>
  <c r="R81" i="5" a="1"/>
  <c r="R81" i="5" s="1"/>
  <c r="Y81" i="5" a="1"/>
  <c r="Y81" i="5" s="1"/>
  <c r="AO81" i="5" a="1"/>
  <c r="AO81" i="5" s="1"/>
  <c r="S81" i="5" a="1"/>
  <c r="S81" i="5" s="1"/>
  <c r="AL81" i="5" a="1"/>
  <c r="AL81" i="5" s="1"/>
  <c r="T81" i="5" a="1"/>
  <c r="T81" i="5" s="1"/>
  <c r="AP81" i="5" a="1"/>
  <c r="AP81" i="5" s="1"/>
  <c r="AJ81" i="5" a="1"/>
  <c r="AJ81" i="5" s="1"/>
  <c r="O81" i="5" a="1"/>
  <c r="O81" i="5" s="1"/>
  <c r="Z81" i="5" a="1"/>
  <c r="Z81" i="5" s="1"/>
  <c r="I81" i="5" a="1"/>
  <c r="I81" i="5" s="1"/>
  <c r="H81" i="5" a="1"/>
  <c r="H81" i="5" s="1"/>
  <c r="M81" i="5" a="1"/>
  <c r="M81" i="5" s="1"/>
  <c r="J81" i="5" a="1"/>
  <c r="J81" i="5" s="1"/>
  <c r="K81" i="5" a="1"/>
  <c r="K81" i="5" s="1"/>
  <c r="L81" i="5" a="1"/>
  <c r="L81" i="5" s="1"/>
  <c r="N81" i="5" a="1"/>
  <c r="N81" i="5" s="1"/>
  <c r="G82" i="5"/>
  <c r="AH82" i="5" l="1" a="1"/>
  <c r="AH82" i="5" s="1"/>
  <c r="AB26" i="9" s="1"/>
  <c r="AC82" i="5" a="1"/>
  <c r="AC82" i="5" s="1"/>
  <c r="W26" i="9" s="1"/>
  <c r="AI82" i="5" a="1"/>
  <c r="AI82" i="5" s="1"/>
  <c r="AC26" i="9" s="1"/>
  <c r="AF82" i="5" a="1"/>
  <c r="AF82" i="5" s="1"/>
  <c r="Z26" i="9" s="1"/>
  <c r="AE82" i="5" a="1"/>
  <c r="AE82" i="5" s="1"/>
  <c r="Y26" i="9" s="1"/>
  <c r="AD82" i="5" a="1"/>
  <c r="AD82" i="5" s="1"/>
  <c r="X26" i="9" s="1"/>
  <c r="AG82" i="5" a="1"/>
  <c r="AG82" i="5" s="1"/>
  <c r="AA26" i="9" s="1"/>
  <c r="AV82" i="5" a="1"/>
  <c r="AV82" i="5" s="1"/>
  <c r="AZ82" i="5" a="1"/>
  <c r="AZ82" i="5" s="1"/>
  <c r="BA82" i="5" a="1"/>
  <c r="BA82" i="5" s="1"/>
  <c r="AW82" i="5" a="1"/>
  <c r="AW82" i="5" s="1"/>
  <c r="AU82" i="5" a="1"/>
  <c r="AU82" i="5" s="1"/>
  <c r="AR82" i="5" a="1"/>
  <c r="AR82" i="5" s="1"/>
  <c r="AX82" i="5" a="1"/>
  <c r="AX82" i="5" s="1"/>
  <c r="AY82" i="5" a="1"/>
  <c r="AY82" i="5" s="1"/>
  <c r="AS82" i="5" a="1"/>
  <c r="AS82" i="5" s="1"/>
  <c r="AQ82" i="5" a="1"/>
  <c r="AQ82" i="5" s="1"/>
  <c r="AT82" i="5" a="1"/>
  <c r="AT82" i="5" s="1"/>
  <c r="U82" i="5" a="1"/>
  <c r="U82" i="5" s="1"/>
  <c r="O26" i="9" s="1"/>
  <c r="AK82" i="5" a="1"/>
  <c r="AK82" i="5" s="1"/>
  <c r="AM82" i="5" a="1"/>
  <c r="AM82" i="5" s="1"/>
  <c r="Q82" i="5" a="1"/>
  <c r="Q82" i="5" s="1"/>
  <c r="X82" i="5" a="1"/>
  <c r="X82" i="5" s="1"/>
  <c r="R26" i="9" s="1"/>
  <c r="AA82" i="5" a="1"/>
  <c r="AA82" i="5" s="1"/>
  <c r="U26" i="9" s="1"/>
  <c r="AN82" i="5" a="1"/>
  <c r="AN82" i="5" s="1"/>
  <c r="V82" i="5" a="1"/>
  <c r="V82" i="5" s="1"/>
  <c r="P26" i="9" s="1"/>
  <c r="W82" i="5" a="1"/>
  <c r="W82" i="5" s="1"/>
  <c r="Q26" i="9" s="1"/>
  <c r="S82" i="5" a="1"/>
  <c r="S82" i="5" s="1"/>
  <c r="R82" i="5" a="1"/>
  <c r="R82" i="5" s="1"/>
  <c r="CP25" i="22" s="1"/>
  <c r="AB82" i="5" a="1"/>
  <c r="AB82" i="5" s="1"/>
  <c r="V26" i="9" s="1"/>
  <c r="AO82" i="5" a="1"/>
  <c r="AO82" i="5" s="1"/>
  <c r="P82" i="5" a="1"/>
  <c r="P82" i="5" s="1"/>
  <c r="Y82" i="5" a="1"/>
  <c r="Y82" i="5" s="1"/>
  <c r="S26" i="9" s="1"/>
  <c r="AP82" i="5" a="1"/>
  <c r="AP82" i="5" s="1"/>
  <c r="AJ82" i="5" a="1"/>
  <c r="AJ82" i="5" s="1"/>
  <c r="T82" i="5" a="1"/>
  <c r="T82" i="5" s="1"/>
  <c r="N26" i="9" s="1"/>
  <c r="O82" i="5" a="1"/>
  <c r="O82" i="5" s="1"/>
  <c r="AL82" i="5" a="1"/>
  <c r="AL82" i="5" s="1"/>
  <c r="Z82" i="5" a="1"/>
  <c r="Z82" i="5" s="1"/>
  <c r="T26" i="9" s="1"/>
  <c r="M82" i="5" a="1"/>
  <c r="M82" i="5" s="1"/>
  <c r="H82" i="5" a="1"/>
  <c r="H82" i="5" s="1"/>
  <c r="L82" i="5" a="1"/>
  <c r="L82" i="5" s="1"/>
  <c r="I82" i="5" a="1"/>
  <c r="I82" i="5" s="1"/>
  <c r="J82" i="5" a="1"/>
  <c r="J82" i="5" s="1"/>
  <c r="K82" i="5" a="1"/>
  <c r="K82" i="5" s="1"/>
  <c r="N82" i="5" a="1"/>
  <c r="N82" i="5" s="1"/>
  <c r="G83" i="5"/>
  <c r="AI83" i="5" l="1" a="1"/>
  <c r="AI83" i="5" s="1"/>
  <c r="AC83" i="5" a="1"/>
  <c r="AC83" i="5" s="1"/>
  <c r="AK26" i="9" s="1"/>
  <c r="AH83" i="5" a="1"/>
  <c r="AH83" i="5" s="1"/>
  <c r="AE83" i="5" a="1"/>
  <c r="AE83" i="5" s="1"/>
  <c r="AD83" i="5" a="1"/>
  <c r="AD83" i="5" s="1"/>
  <c r="AF83" i="5" a="1"/>
  <c r="AF83" i="5" s="1"/>
  <c r="AG83" i="5" a="1"/>
  <c r="AG83" i="5" s="1"/>
  <c r="AV83" i="5" a="1"/>
  <c r="AV83" i="5" s="1"/>
  <c r="BA83" i="5" a="1"/>
  <c r="BA83" i="5" s="1"/>
  <c r="AZ83" i="5" a="1"/>
  <c r="AZ83" i="5" s="1"/>
  <c r="AW83" i="5" a="1"/>
  <c r="AW83" i="5" s="1"/>
  <c r="AU83" i="5" a="1"/>
  <c r="AU83" i="5" s="1"/>
  <c r="AX83" i="5" a="1"/>
  <c r="AX83" i="5" s="1"/>
  <c r="AY83" i="5" a="1"/>
  <c r="AY83" i="5" s="1"/>
  <c r="AR83" i="5" a="1"/>
  <c r="AR83" i="5" s="1"/>
  <c r="AS83" i="5" a="1"/>
  <c r="AS83" i="5" s="1"/>
  <c r="AQ83" i="5" a="1"/>
  <c r="AQ83" i="5" s="1"/>
  <c r="AT83" i="5" a="1"/>
  <c r="AT83" i="5" s="1"/>
  <c r="U83" i="5" a="1"/>
  <c r="U83" i="5" s="1"/>
  <c r="AK83" i="5" a="1"/>
  <c r="AK83" i="5" s="1"/>
  <c r="Q83" i="5" a="1"/>
  <c r="Q83" i="5" s="1"/>
  <c r="AM83" i="5" a="1"/>
  <c r="AM83" i="5" s="1"/>
  <c r="AN83" i="5" a="1"/>
  <c r="AN83" i="5" s="1"/>
  <c r="AA83" i="5" a="1"/>
  <c r="AA83" i="5" s="1"/>
  <c r="V83" i="5" a="1"/>
  <c r="V83" i="5" s="1"/>
  <c r="X83" i="5" a="1"/>
  <c r="X83" i="5" s="1"/>
  <c r="R83" i="5" a="1"/>
  <c r="R83" i="5" s="1"/>
  <c r="P83" i="5" a="1"/>
  <c r="P83" i="5" s="1"/>
  <c r="AO83" i="5" a="1"/>
  <c r="AO83" i="5" s="1"/>
  <c r="AB83" i="5" a="1"/>
  <c r="AB83" i="5" s="1"/>
  <c r="Y83" i="5" a="1"/>
  <c r="Y83" i="5" s="1"/>
  <c r="Z83" i="5" a="1"/>
  <c r="Z83" i="5" s="1"/>
  <c r="W83" i="5" a="1"/>
  <c r="W83" i="5" s="1"/>
  <c r="AP83" i="5" a="1"/>
  <c r="AP83" i="5" s="1"/>
  <c r="AL83" i="5" a="1"/>
  <c r="AL83" i="5" s="1"/>
  <c r="O83" i="5" a="1"/>
  <c r="O83" i="5" s="1"/>
  <c r="T83" i="5" a="1"/>
  <c r="T83" i="5" s="1"/>
  <c r="AJ83" i="5" a="1"/>
  <c r="AJ83" i="5" s="1"/>
  <c r="S83" i="5" a="1"/>
  <c r="S83" i="5" s="1"/>
  <c r="K83" i="5" a="1"/>
  <c r="K83" i="5" s="1"/>
  <c r="L83" i="5" a="1"/>
  <c r="L83" i="5" s="1"/>
  <c r="H83" i="5" a="1"/>
  <c r="H83" i="5" s="1"/>
  <c r="M83" i="5" a="1"/>
  <c r="M83" i="5" s="1"/>
  <c r="I83" i="5" a="1"/>
  <c r="I83" i="5" s="1"/>
  <c r="J83" i="5" a="1"/>
  <c r="J83" i="5" s="1"/>
  <c r="N83" i="5" a="1"/>
  <c r="N83" i="5" s="1"/>
  <c r="G84" i="5"/>
  <c r="AI84" i="5" l="1" a="1"/>
  <c r="AI84" i="5" s="1"/>
  <c r="AH84" i="5" a="1"/>
  <c r="AH84" i="5" s="1"/>
  <c r="AE84" i="5" a="1"/>
  <c r="AE84" i="5" s="1"/>
  <c r="AD84" i="5" a="1"/>
  <c r="AD84" i="5" s="1"/>
  <c r="AC84" i="5" a="1"/>
  <c r="AC84" i="5" s="1"/>
  <c r="AF84" i="5" a="1"/>
  <c r="AF84" i="5" s="1"/>
  <c r="AG84" i="5" a="1"/>
  <c r="AG84" i="5" s="1"/>
  <c r="AZ84" i="5" a="1"/>
  <c r="AZ84" i="5" s="1"/>
  <c r="AV84" i="5" a="1"/>
  <c r="AV84" i="5" s="1"/>
  <c r="AY84" i="5" a="1"/>
  <c r="AY84" i="5" s="1"/>
  <c r="AW84" i="5" a="1"/>
  <c r="AW84" i="5" s="1"/>
  <c r="AX84" i="5" a="1"/>
  <c r="AX84" i="5" s="1"/>
  <c r="BA84" i="5" a="1"/>
  <c r="BA84" i="5" s="1"/>
  <c r="AQ84" i="5" a="1"/>
  <c r="AQ84" i="5" s="1"/>
  <c r="AR84" i="5" a="1"/>
  <c r="AR84" i="5" s="1"/>
  <c r="AT84" i="5" a="1"/>
  <c r="AT84" i="5" s="1"/>
  <c r="AU84" i="5" a="1"/>
  <c r="AU84" i="5" s="1"/>
  <c r="AS84" i="5" a="1"/>
  <c r="AS84" i="5" s="1"/>
  <c r="AK84" i="5" a="1"/>
  <c r="AK84" i="5" s="1"/>
  <c r="U84" i="5" a="1"/>
  <c r="U84" i="5" s="1"/>
  <c r="AM84" i="5" a="1"/>
  <c r="AM84" i="5" s="1"/>
  <c r="Q84" i="5" a="1"/>
  <c r="Q84" i="5" s="1"/>
  <c r="AN84" i="5" a="1"/>
  <c r="AN84" i="5" s="1"/>
  <c r="AA84" i="5" a="1"/>
  <c r="AA84" i="5" s="1"/>
  <c r="X84" i="5" a="1"/>
  <c r="X84" i="5" s="1"/>
  <c r="V84" i="5" a="1"/>
  <c r="V84" i="5" s="1"/>
  <c r="R84" i="5" a="1"/>
  <c r="R84" i="5" s="1"/>
  <c r="AO84" i="5" a="1"/>
  <c r="AO84" i="5" s="1"/>
  <c r="P84" i="5" a="1"/>
  <c r="P84" i="5" s="1"/>
  <c r="Y84" i="5" a="1"/>
  <c r="Y84" i="5" s="1"/>
  <c r="W84" i="5" a="1"/>
  <c r="W84" i="5" s="1"/>
  <c r="AL84" i="5" a="1"/>
  <c r="AL84" i="5" s="1"/>
  <c r="AB84" i="5" a="1"/>
  <c r="AB84" i="5" s="1"/>
  <c r="Z84" i="5" a="1"/>
  <c r="Z84" i="5" s="1"/>
  <c r="AP84" i="5" a="1"/>
  <c r="AP84" i="5" s="1"/>
  <c r="O84" i="5" a="1"/>
  <c r="O84" i="5" s="1"/>
  <c r="AJ84" i="5" a="1"/>
  <c r="AJ84" i="5" s="1"/>
  <c r="S84" i="5" a="1"/>
  <c r="S84" i="5" s="1"/>
  <c r="T84" i="5" a="1"/>
  <c r="T84" i="5" s="1"/>
  <c r="H84" i="5" a="1"/>
  <c r="H84" i="5" s="1"/>
  <c r="L84" i="5" a="1"/>
  <c r="L84" i="5" s="1"/>
  <c r="J84" i="5" a="1"/>
  <c r="J84" i="5" s="1"/>
  <c r="I84" i="5" a="1"/>
  <c r="I84" i="5" s="1"/>
  <c r="K84" i="5" a="1"/>
  <c r="K84" i="5" s="1"/>
  <c r="M84" i="5" a="1"/>
  <c r="M84" i="5" s="1"/>
  <c r="N84" i="5" a="1"/>
  <c r="N84" i="5" s="1"/>
  <c r="G85" i="5"/>
  <c r="AC85" i="5" l="1" a="1"/>
  <c r="AC85" i="5" s="1"/>
  <c r="AI85" i="5" a="1"/>
  <c r="AI85" i="5" s="1"/>
  <c r="AF85" i="5" a="1"/>
  <c r="AF85" i="5" s="1"/>
  <c r="AH85" i="5" a="1"/>
  <c r="AH85" i="5" s="1"/>
  <c r="AD85" i="5" a="1"/>
  <c r="AD85" i="5" s="1"/>
  <c r="AG85" i="5" a="1"/>
  <c r="AG85" i="5" s="1"/>
  <c r="AE85" i="5" a="1"/>
  <c r="AE85" i="5" s="1"/>
  <c r="BA85" i="5" a="1"/>
  <c r="BA85" i="5" s="1"/>
  <c r="AV85" i="5" a="1"/>
  <c r="AV85" i="5" s="1"/>
  <c r="AW85" i="5" a="1"/>
  <c r="AW85" i="5" s="1"/>
  <c r="AX85" i="5" a="1"/>
  <c r="AX85" i="5" s="1"/>
  <c r="AY85" i="5" a="1"/>
  <c r="AY85" i="5" s="1"/>
  <c r="AZ85" i="5" a="1"/>
  <c r="AZ85" i="5" s="1"/>
  <c r="AU85" i="5" a="1"/>
  <c r="AU85" i="5" s="1"/>
  <c r="AR85" i="5" a="1"/>
  <c r="AR85" i="5" s="1"/>
  <c r="AQ85" i="5" a="1"/>
  <c r="AQ85" i="5" s="1"/>
  <c r="AS85" i="5" a="1"/>
  <c r="AS85" i="5" s="1"/>
  <c r="AT85" i="5" a="1"/>
  <c r="AT85" i="5" s="1"/>
  <c r="U85" i="5" a="1"/>
  <c r="U85" i="5" s="1"/>
  <c r="AK85" i="5" a="1"/>
  <c r="AK85" i="5" s="1"/>
  <c r="AM85" i="5" a="1"/>
  <c r="AM85" i="5" s="1"/>
  <c r="Q85" i="5" a="1"/>
  <c r="Q85" i="5" s="1"/>
  <c r="X85" i="5" a="1"/>
  <c r="X85" i="5" s="1"/>
  <c r="V85" i="5" a="1"/>
  <c r="V85" i="5" s="1"/>
  <c r="AN85" i="5" a="1"/>
  <c r="AN85" i="5" s="1"/>
  <c r="AA85" i="5" a="1"/>
  <c r="AA85" i="5" s="1"/>
  <c r="AO85" i="5" a="1"/>
  <c r="AO85" i="5" s="1"/>
  <c r="R85" i="5" a="1"/>
  <c r="R85" i="5" s="1"/>
  <c r="P85" i="5" a="1"/>
  <c r="P85" i="5" s="1"/>
  <c r="W85" i="5" a="1"/>
  <c r="W85" i="5" s="1"/>
  <c r="AB85" i="5" a="1"/>
  <c r="AB85" i="5" s="1"/>
  <c r="Y85" i="5" a="1"/>
  <c r="Y85" i="5" s="1"/>
  <c r="AL85" i="5" a="1"/>
  <c r="AL85" i="5" s="1"/>
  <c r="AP85" i="5" a="1"/>
  <c r="AP85" i="5" s="1"/>
  <c r="Z85" i="5" a="1"/>
  <c r="Z85" i="5" s="1"/>
  <c r="O85" i="5" a="1"/>
  <c r="O85" i="5" s="1"/>
  <c r="S85" i="5" a="1"/>
  <c r="S85" i="5" s="1"/>
  <c r="T85" i="5" a="1"/>
  <c r="T85" i="5" s="1"/>
  <c r="AJ85" i="5" a="1"/>
  <c r="AJ85" i="5" s="1"/>
  <c r="H85" i="5" a="1"/>
  <c r="H85" i="5" s="1"/>
  <c r="M85" i="5" a="1"/>
  <c r="M85" i="5" s="1"/>
  <c r="L85" i="5" a="1"/>
  <c r="L85" i="5" s="1"/>
  <c r="I85" i="5" a="1"/>
  <c r="I85" i="5" s="1"/>
  <c r="J85" i="5" a="1"/>
  <c r="J85" i="5" s="1"/>
  <c r="K85" i="5" a="1"/>
  <c r="K85" i="5" s="1"/>
  <c r="N85" i="5" a="1"/>
  <c r="N85" i="5" s="1"/>
  <c r="G86" i="5"/>
  <c r="AC86" i="5" l="1" a="1"/>
  <c r="AC86" i="5" s="1"/>
  <c r="W27" i="9" s="1"/>
  <c r="AI86" i="5" a="1"/>
  <c r="AI86" i="5" s="1"/>
  <c r="AC27" i="9" s="1"/>
  <c r="AF86" i="5" a="1"/>
  <c r="AF86" i="5" s="1"/>
  <c r="Z27" i="9" s="1"/>
  <c r="AE86" i="5" a="1"/>
  <c r="AE86" i="5" s="1"/>
  <c r="Y27" i="9" s="1"/>
  <c r="AG86" i="5" a="1"/>
  <c r="AG86" i="5" s="1"/>
  <c r="AA27" i="9" s="1"/>
  <c r="AD86" i="5" a="1"/>
  <c r="AD86" i="5" s="1"/>
  <c r="X27" i="9" s="1"/>
  <c r="AH86" i="5" a="1"/>
  <c r="AH86" i="5" s="1"/>
  <c r="AB27" i="9" s="1"/>
  <c r="BA86" i="5" a="1"/>
  <c r="BA86" i="5" s="1"/>
  <c r="AV86" i="5" a="1"/>
  <c r="AV86" i="5" s="1"/>
  <c r="AZ86" i="5" a="1"/>
  <c r="AZ86" i="5" s="1"/>
  <c r="AW86" i="5" a="1"/>
  <c r="AW86" i="5" s="1"/>
  <c r="AX86" i="5" a="1"/>
  <c r="AX86" i="5" s="1"/>
  <c r="AQ86" i="5" a="1"/>
  <c r="AQ86" i="5" s="1"/>
  <c r="AY86" i="5" a="1"/>
  <c r="AY86" i="5" s="1"/>
  <c r="AU86" i="5" a="1"/>
  <c r="AU86" i="5" s="1"/>
  <c r="AR86" i="5" a="1"/>
  <c r="AR86" i="5" s="1"/>
  <c r="AS86" i="5" a="1"/>
  <c r="AS86" i="5" s="1"/>
  <c r="AT86" i="5" a="1"/>
  <c r="AT86" i="5" s="1"/>
  <c r="U86" i="5" a="1"/>
  <c r="U86" i="5" s="1"/>
  <c r="AM86" i="5" a="1"/>
  <c r="AM86" i="5" s="1"/>
  <c r="AG27" i="9" s="1"/>
  <c r="Q86" i="5" a="1"/>
  <c r="Q86" i="5" s="1"/>
  <c r="AK86" i="5" a="1"/>
  <c r="AK86" i="5" s="1"/>
  <c r="V86" i="5" a="1"/>
  <c r="V86" i="5" s="1"/>
  <c r="P27" i="9" s="1"/>
  <c r="AN86" i="5" a="1"/>
  <c r="AN86" i="5" s="1"/>
  <c r="X86" i="5" a="1"/>
  <c r="X86" i="5" s="1"/>
  <c r="R27" i="9" s="1"/>
  <c r="AA86" i="5" a="1"/>
  <c r="AA86" i="5" s="1"/>
  <c r="U27" i="9" s="1"/>
  <c r="W86" i="5" a="1"/>
  <c r="W86" i="5" s="1"/>
  <c r="Q27" i="9" s="1"/>
  <c r="R86" i="5" a="1"/>
  <c r="R86" i="5" s="1"/>
  <c r="P86" i="5" a="1"/>
  <c r="P86" i="5" s="1"/>
  <c r="Y86" i="5" a="1"/>
  <c r="Y86" i="5" s="1"/>
  <c r="S27" i="9" s="1"/>
  <c r="AL86" i="5" a="1"/>
  <c r="AL86" i="5" s="1"/>
  <c r="AB86" i="5" a="1"/>
  <c r="AB86" i="5" s="1"/>
  <c r="V27" i="9" s="1"/>
  <c r="AO86" i="5" a="1"/>
  <c r="AO86" i="5" s="1"/>
  <c r="AI27" i="9" s="1"/>
  <c r="O86" i="5" a="1"/>
  <c r="O86" i="5" s="1"/>
  <c r="S86" i="5" a="1"/>
  <c r="S86" i="5" s="1"/>
  <c r="T86" i="5" a="1"/>
  <c r="T86" i="5" s="1"/>
  <c r="AP86" i="5" a="1"/>
  <c r="AP86" i="5" s="1"/>
  <c r="AJ86" i="5" a="1"/>
  <c r="AJ86" i="5" s="1"/>
  <c r="Z86" i="5" a="1"/>
  <c r="Z86" i="5" s="1"/>
  <c r="T27" i="9" s="1"/>
  <c r="H86" i="5" a="1"/>
  <c r="H86" i="5" s="1"/>
  <c r="M86" i="5" a="1"/>
  <c r="M86" i="5" s="1"/>
  <c r="L86" i="5" a="1"/>
  <c r="L86" i="5" s="1"/>
  <c r="J86" i="5" a="1"/>
  <c r="J86" i="5" s="1"/>
  <c r="I86" i="5" a="1"/>
  <c r="I86" i="5" s="1"/>
  <c r="K86" i="5" a="1"/>
  <c r="K86" i="5" s="1"/>
  <c r="N86" i="5" a="1"/>
  <c r="N86" i="5" s="1"/>
  <c r="G87" i="5"/>
  <c r="AF87" i="5" l="1" a="1"/>
  <c r="AF87" i="5" s="1"/>
  <c r="AC87" i="5" a="1"/>
  <c r="AC87" i="5" s="1"/>
  <c r="AK27" i="9" s="1"/>
  <c r="AI87" i="5" a="1"/>
  <c r="AI87" i="5" s="1"/>
  <c r="AD87" i="5" a="1"/>
  <c r="AD87" i="5" s="1"/>
  <c r="AH87" i="5" a="1"/>
  <c r="AH87" i="5" s="1"/>
  <c r="AG87" i="5" a="1"/>
  <c r="AG87" i="5" s="1"/>
  <c r="AE87" i="5" a="1"/>
  <c r="AE87" i="5" s="1"/>
  <c r="BA87" i="5" a="1"/>
  <c r="BA87" i="5" s="1"/>
  <c r="AZ87" i="5" a="1"/>
  <c r="AZ87" i="5" s="1"/>
  <c r="AW87" i="5" a="1"/>
  <c r="AW87" i="5" s="1"/>
  <c r="AX87" i="5" a="1"/>
  <c r="AX87" i="5" s="1"/>
  <c r="AU87" i="5" a="1"/>
  <c r="AU87" i="5" s="1"/>
  <c r="AV87" i="5" a="1"/>
  <c r="AV87" i="5" s="1"/>
  <c r="AS87" i="5" a="1"/>
  <c r="AS87" i="5" s="1"/>
  <c r="AY87" i="5" a="1"/>
  <c r="AY87" i="5" s="1"/>
  <c r="AQ87" i="5" a="1"/>
  <c r="AQ87" i="5" s="1"/>
  <c r="AR87" i="5" a="1"/>
  <c r="AR87" i="5" s="1"/>
  <c r="AT87" i="5" a="1"/>
  <c r="AT87" i="5" s="1"/>
  <c r="Q87" i="5" a="1"/>
  <c r="Q87" i="5" s="1"/>
  <c r="AK87" i="5" a="1"/>
  <c r="AK87" i="5" s="1"/>
  <c r="U87" i="5" a="1"/>
  <c r="U87" i="5" s="1"/>
  <c r="AM87" i="5" a="1"/>
  <c r="AM87" i="5" s="1"/>
  <c r="X87" i="5" a="1"/>
  <c r="X87" i="5" s="1"/>
  <c r="V87" i="5" a="1"/>
  <c r="V87" i="5" s="1"/>
  <c r="AA87" i="5" a="1"/>
  <c r="AA87" i="5" s="1"/>
  <c r="AN87" i="5" a="1"/>
  <c r="AN87" i="5" s="1"/>
  <c r="P87" i="5" a="1"/>
  <c r="P87" i="5" s="1"/>
  <c r="AB87" i="5" a="1"/>
  <c r="AB87" i="5" s="1"/>
  <c r="W87" i="5" a="1"/>
  <c r="W87" i="5" s="1"/>
  <c r="S87" i="5" a="1"/>
  <c r="S87" i="5" s="1"/>
  <c r="Y87" i="5" a="1"/>
  <c r="Y87" i="5" s="1"/>
  <c r="R87" i="5" a="1"/>
  <c r="R87" i="5" s="1"/>
  <c r="AP87" i="5" a="1"/>
  <c r="AP87" i="5" s="1"/>
  <c r="AL87" i="5" a="1"/>
  <c r="AL87" i="5" s="1"/>
  <c r="AO87" i="5" a="1"/>
  <c r="AO87" i="5" s="1"/>
  <c r="T87" i="5" a="1"/>
  <c r="T87" i="5" s="1"/>
  <c r="O87" i="5" a="1"/>
  <c r="O87" i="5" s="1"/>
  <c r="AJ87" i="5" a="1"/>
  <c r="AJ87" i="5" s="1"/>
  <c r="Z87" i="5" a="1"/>
  <c r="Z87" i="5" s="1"/>
  <c r="M87" i="5" a="1"/>
  <c r="M87" i="5" s="1"/>
  <c r="L87" i="5" a="1"/>
  <c r="L87" i="5" s="1"/>
  <c r="I87" i="5" a="1"/>
  <c r="I87" i="5" s="1"/>
  <c r="H87" i="5" a="1"/>
  <c r="H87" i="5" s="1"/>
  <c r="J87" i="5" a="1"/>
  <c r="J87" i="5" s="1"/>
  <c r="K87" i="5" a="1"/>
  <c r="K87" i="5" s="1"/>
  <c r="N87" i="5" a="1"/>
  <c r="N87" i="5" s="1"/>
  <c r="G88" i="5"/>
  <c r="AC88" i="5" l="1" a="1"/>
  <c r="AC88" i="5" s="1"/>
  <c r="AF88" i="5" a="1"/>
  <c r="AF88" i="5" s="1"/>
  <c r="AI88" i="5" a="1"/>
  <c r="AI88" i="5" s="1"/>
  <c r="AE88" i="5" a="1"/>
  <c r="AE88" i="5" s="1"/>
  <c r="AD88" i="5" a="1"/>
  <c r="AD88" i="5" s="1"/>
  <c r="AG88" i="5" a="1"/>
  <c r="AG88" i="5" s="1"/>
  <c r="AH88" i="5" a="1"/>
  <c r="AH88" i="5" s="1"/>
  <c r="BA88" i="5" a="1"/>
  <c r="BA88" i="5" s="1"/>
  <c r="AZ88" i="5" a="1"/>
  <c r="AZ88" i="5" s="1"/>
  <c r="AV88" i="5" a="1"/>
  <c r="AV88" i="5" s="1"/>
  <c r="AX88" i="5" a="1"/>
  <c r="AX88" i="5" s="1"/>
  <c r="AU88" i="5" a="1"/>
  <c r="AU88" i="5" s="1"/>
  <c r="AW88" i="5" a="1"/>
  <c r="AW88" i="5" s="1"/>
  <c r="AS88" i="5" a="1"/>
  <c r="AS88" i="5" s="1"/>
  <c r="AY88" i="5" a="1"/>
  <c r="AY88" i="5" s="1"/>
  <c r="AQ88" i="5" a="1"/>
  <c r="AQ88" i="5" s="1"/>
  <c r="AT88" i="5" a="1"/>
  <c r="AT88" i="5" s="1"/>
  <c r="AR88" i="5" a="1"/>
  <c r="AR88" i="5" s="1"/>
  <c r="AK88" i="5" a="1"/>
  <c r="AK88" i="5" s="1"/>
  <c r="AM88" i="5" a="1"/>
  <c r="AM88" i="5" s="1"/>
  <c r="U88" i="5" a="1"/>
  <c r="U88" i="5" s="1"/>
  <c r="Q88" i="5" a="1"/>
  <c r="Q88" i="5" s="1"/>
  <c r="X88" i="5" a="1"/>
  <c r="X88" i="5" s="1"/>
  <c r="AA88" i="5" a="1"/>
  <c r="AA88" i="5" s="1"/>
  <c r="V88" i="5" a="1"/>
  <c r="V88" i="5" s="1"/>
  <c r="AN88" i="5" a="1"/>
  <c r="AN88" i="5" s="1"/>
  <c r="AO88" i="5" a="1"/>
  <c r="AO88" i="5" s="1"/>
  <c r="AB88" i="5" a="1"/>
  <c r="AB88" i="5" s="1"/>
  <c r="R88" i="5" a="1"/>
  <c r="R88" i="5" s="1"/>
  <c r="P88" i="5" a="1"/>
  <c r="P88" i="5" s="1"/>
  <c r="W88" i="5" a="1"/>
  <c r="W88" i="5" s="1"/>
  <c r="Y88" i="5" a="1"/>
  <c r="Y88" i="5" s="1"/>
  <c r="T88" i="5" a="1"/>
  <c r="T88" i="5" s="1"/>
  <c r="Z88" i="5" a="1"/>
  <c r="Z88" i="5" s="1"/>
  <c r="O88" i="5" a="1"/>
  <c r="O88" i="5" s="1"/>
  <c r="AP88" i="5" a="1"/>
  <c r="AP88" i="5" s="1"/>
  <c r="S88" i="5" a="1"/>
  <c r="S88" i="5" s="1"/>
  <c r="AJ88" i="5" a="1"/>
  <c r="AJ88" i="5" s="1"/>
  <c r="AL88" i="5" a="1"/>
  <c r="AL88" i="5" s="1"/>
  <c r="L88" i="5" a="1"/>
  <c r="L88" i="5" s="1"/>
  <c r="J88" i="5" a="1"/>
  <c r="J88" i="5" s="1"/>
  <c r="M88" i="5" a="1"/>
  <c r="M88" i="5" s="1"/>
  <c r="I88" i="5" a="1"/>
  <c r="I88" i="5" s="1"/>
  <c r="K88" i="5" a="1"/>
  <c r="K88" i="5" s="1"/>
  <c r="H88" i="5" a="1"/>
  <c r="H88" i="5" s="1"/>
  <c r="N88" i="5" a="1"/>
  <c r="N88" i="5" s="1"/>
  <c r="G89" i="5"/>
  <c r="AI89" i="5" l="1" a="1"/>
  <c r="AI89" i="5" s="1"/>
  <c r="AC89" i="5" a="1"/>
  <c r="AC89" i="5" s="1"/>
  <c r="AH89" i="5" a="1"/>
  <c r="AH89" i="5" s="1"/>
  <c r="AF89" i="5" a="1"/>
  <c r="AF89" i="5" s="1"/>
  <c r="AD89" i="5" a="1"/>
  <c r="AD89" i="5" s="1"/>
  <c r="AE89" i="5" a="1"/>
  <c r="AE89" i="5" s="1"/>
  <c r="AG89" i="5" a="1"/>
  <c r="AG89" i="5" s="1"/>
  <c r="AZ89" i="5" a="1"/>
  <c r="AZ89" i="5" s="1"/>
  <c r="BA89" i="5" a="1"/>
  <c r="BA89" i="5" s="1"/>
  <c r="AX89" i="5" a="1"/>
  <c r="AX89" i="5" s="1"/>
  <c r="AU89" i="5" a="1"/>
  <c r="AU89" i="5" s="1"/>
  <c r="AV89" i="5" a="1"/>
  <c r="AV89" i="5" s="1"/>
  <c r="AW89" i="5" a="1"/>
  <c r="AW89" i="5" s="1"/>
  <c r="AT89" i="5" a="1"/>
  <c r="AT89" i="5" s="1"/>
  <c r="AR89" i="5" a="1"/>
  <c r="AR89" i="5" s="1"/>
  <c r="AS89" i="5" a="1"/>
  <c r="AS89" i="5" s="1"/>
  <c r="AY89" i="5" a="1"/>
  <c r="AY89" i="5" s="1"/>
  <c r="AQ89" i="5" a="1"/>
  <c r="AQ89" i="5" s="1"/>
  <c r="AK89" i="5" a="1"/>
  <c r="AK89" i="5" s="1"/>
  <c r="AM89" i="5" a="1"/>
  <c r="AM89" i="5" s="1"/>
  <c r="U89" i="5" a="1"/>
  <c r="U89" i="5" s="1"/>
  <c r="Q89" i="5" a="1"/>
  <c r="Q89" i="5" s="1"/>
  <c r="X89" i="5" a="1"/>
  <c r="X89" i="5" s="1"/>
  <c r="V89" i="5" a="1"/>
  <c r="V89" i="5" s="1"/>
  <c r="AN89" i="5" a="1"/>
  <c r="AN89" i="5" s="1"/>
  <c r="AA89" i="5" a="1"/>
  <c r="AA89" i="5" s="1"/>
  <c r="R89" i="5" a="1"/>
  <c r="R89" i="5" s="1"/>
  <c r="AB89" i="5" a="1"/>
  <c r="AB89" i="5" s="1"/>
  <c r="W89" i="5" a="1"/>
  <c r="W89" i="5" s="1"/>
  <c r="AO89" i="5" a="1"/>
  <c r="AO89" i="5" s="1"/>
  <c r="S89" i="5" a="1"/>
  <c r="S89" i="5" s="1"/>
  <c r="Y89" i="5" a="1"/>
  <c r="Y89" i="5" s="1"/>
  <c r="P89" i="5" a="1"/>
  <c r="P89" i="5" s="1"/>
  <c r="T89" i="5" a="1"/>
  <c r="T89" i="5" s="1"/>
  <c r="AP89" i="5" a="1"/>
  <c r="AP89" i="5" s="1"/>
  <c r="Z89" i="5" a="1"/>
  <c r="Z89" i="5" s="1"/>
  <c r="AJ89" i="5" a="1"/>
  <c r="AJ89" i="5" s="1"/>
  <c r="O89" i="5" a="1"/>
  <c r="O89" i="5" s="1"/>
  <c r="AL89" i="5" a="1"/>
  <c r="AL89" i="5" s="1"/>
  <c r="I89" i="5" a="1"/>
  <c r="I89" i="5" s="1"/>
  <c r="M89" i="5" a="1"/>
  <c r="M89" i="5" s="1"/>
  <c r="J89" i="5" a="1"/>
  <c r="J89" i="5" s="1"/>
  <c r="L89" i="5" a="1"/>
  <c r="L89" i="5" s="1"/>
  <c r="K89" i="5" a="1"/>
  <c r="K89" i="5" s="1"/>
  <c r="H89" i="5" a="1"/>
  <c r="H89" i="5" s="1"/>
  <c r="N89" i="5" a="1"/>
  <c r="N89" i="5" s="1"/>
  <c r="G90" i="5"/>
  <c r="AH90" i="5" l="1" a="1"/>
  <c r="AH90" i="5" s="1"/>
  <c r="AB28" i="9" s="1"/>
  <c r="AC90" i="5" a="1"/>
  <c r="AC90" i="5" s="1"/>
  <c r="W28" i="9" s="1"/>
  <c r="AI90" i="5" a="1"/>
  <c r="AI90" i="5" s="1"/>
  <c r="AC28" i="9" s="1"/>
  <c r="AD90" i="5" a="1"/>
  <c r="AD90" i="5" s="1"/>
  <c r="X28" i="9" s="1"/>
  <c r="AE90" i="5" a="1"/>
  <c r="AE90" i="5" s="1"/>
  <c r="Y28" i="9" s="1"/>
  <c r="AF90" i="5" a="1"/>
  <c r="AF90" i="5" s="1"/>
  <c r="Z28" i="9" s="1"/>
  <c r="AG90" i="5" a="1"/>
  <c r="AG90" i="5" s="1"/>
  <c r="AA28" i="9" s="1"/>
  <c r="BA90" i="5" a="1"/>
  <c r="BA90" i="5" s="1"/>
  <c r="AZ90" i="5" a="1"/>
  <c r="AZ90" i="5" s="1"/>
  <c r="AU90" i="5" a="1"/>
  <c r="AU90" i="5" s="1"/>
  <c r="AW90" i="5" a="1"/>
  <c r="AW90" i="5" s="1"/>
  <c r="AY90" i="5" a="1"/>
  <c r="AY90" i="5" s="1"/>
  <c r="AQ90" i="5" a="1"/>
  <c r="AQ90" i="5" s="1"/>
  <c r="AV90" i="5" a="1"/>
  <c r="AV90" i="5" s="1"/>
  <c r="AX90" i="5" a="1"/>
  <c r="AX90" i="5" s="1"/>
  <c r="AT90" i="5" a="1"/>
  <c r="AT90" i="5" s="1"/>
  <c r="AR90" i="5" a="1"/>
  <c r="AR90" i="5" s="1"/>
  <c r="AS90" i="5" a="1"/>
  <c r="AS90" i="5" s="1"/>
  <c r="AK90" i="5" a="1"/>
  <c r="AK90" i="5" s="1"/>
  <c r="U90" i="5" a="1"/>
  <c r="U90" i="5" s="1"/>
  <c r="AM90" i="5" a="1"/>
  <c r="AM90" i="5" s="1"/>
  <c r="AG28" i="9" s="1"/>
  <c r="Q90" i="5" a="1"/>
  <c r="Q90" i="5" s="1"/>
  <c r="K28" i="9" s="1"/>
  <c r="X90" i="5" a="1"/>
  <c r="X90" i="5" s="1"/>
  <c r="R28" i="9" s="1"/>
  <c r="V90" i="5" a="1"/>
  <c r="V90" i="5" s="1"/>
  <c r="P28" i="9" s="1"/>
  <c r="AA90" i="5" a="1"/>
  <c r="AA90" i="5" s="1"/>
  <c r="U28" i="9" s="1"/>
  <c r="AN90" i="5" a="1"/>
  <c r="AN90" i="5" s="1"/>
  <c r="AH28" i="9" s="1"/>
  <c r="Y90" i="5" a="1"/>
  <c r="Y90" i="5" s="1"/>
  <c r="S28" i="9" s="1"/>
  <c r="AO90" i="5" a="1"/>
  <c r="AO90" i="5" s="1"/>
  <c r="AI28" i="9" s="1"/>
  <c r="S90" i="5" a="1"/>
  <c r="S90" i="5" s="1"/>
  <c r="W90" i="5" a="1"/>
  <c r="W90" i="5" s="1"/>
  <c r="Q28" i="9" s="1"/>
  <c r="P90" i="5" a="1"/>
  <c r="P90" i="5" s="1"/>
  <c r="J28" i="9" s="1"/>
  <c r="AL90" i="5" a="1"/>
  <c r="AL90" i="5" s="1"/>
  <c r="AB90" i="5" a="1"/>
  <c r="AB90" i="5" s="1"/>
  <c r="V28" i="9" s="1"/>
  <c r="R90" i="5" a="1"/>
  <c r="R90" i="5" s="1"/>
  <c r="L28" i="9" s="1"/>
  <c r="T90" i="5" a="1"/>
  <c r="T90" i="5" s="1"/>
  <c r="O90" i="5" a="1"/>
  <c r="O90" i="5" s="1"/>
  <c r="AJ90" i="5" a="1"/>
  <c r="AJ90" i="5" s="1"/>
  <c r="AP90" i="5" a="1"/>
  <c r="AP90" i="5" s="1"/>
  <c r="AJ28" i="9" s="1"/>
  <c r="Z90" i="5" a="1"/>
  <c r="Z90" i="5" s="1"/>
  <c r="T28" i="9" s="1"/>
  <c r="I90" i="5" a="1"/>
  <c r="I90" i="5" s="1"/>
  <c r="M90" i="5" a="1"/>
  <c r="M90" i="5" s="1"/>
  <c r="L90" i="5" a="1"/>
  <c r="L90" i="5" s="1"/>
  <c r="K90" i="5" a="1"/>
  <c r="K90" i="5" s="1"/>
  <c r="J90" i="5" a="1"/>
  <c r="J90" i="5" s="1"/>
  <c r="H90" i="5" a="1"/>
  <c r="H90" i="5" s="1"/>
  <c r="N90" i="5" a="1"/>
  <c r="N90" i="5" s="1"/>
  <c r="G91" i="5"/>
  <c r="AF91" i="5" l="1" a="1"/>
  <c r="AF91" i="5" s="1"/>
  <c r="AI91" i="5" a="1"/>
  <c r="AI91" i="5" s="1"/>
  <c r="AC91" i="5" a="1"/>
  <c r="AC91" i="5" s="1"/>
  <c r="AK28" i="9" s="1"/>
  <c r="AD91" i="5" a="1"/>
  <c r="AD91" i="5" s="1"/>
  <c r="AG91" i="5" a="1"/>
  <c r="AG91" i="5" s="1"/>
  <c r="AE91" i="5" a="1"/>
  <c r="AE91" i="5" s="1"/>
  <c r="AH91" i="5" a="1"/>
  <c r="AH91" i="5" s="1"/>
  <c r="BA91" i="5" a="1"/>
  <c r="BA91" i="5" s="1"/>
  <c r="AZ91" i="5" a="1"/>
  <c r="AZ91" i="5" s="1"/>
  <c r="AV91" i="5" a="1"/>
  <c r="AV91" i="5" s="1"/>
  <c r="AX91" i="5" a="1"/>
  <c r="AX91" i="5" s="1"/>
  <c r="AS91" i="5" a="1"/>
  <c r="AS91" i="5" s="1"/>
  <c r="AW91" i="5" a="1"/>
  <c r="AW91" i="5" s="1"/>
  <c r="AU91" i="5" a="1"/>
  <c r="AU91" i="5" s="1"/>
  <c r="AR91" i="5" a="1"/>
  <c r="AR91" i="5" s="1"/>
  <c r="AY91" i="5" a="1"/>
  <c r="AY91" i="5" s="1"/>
  <c r="AQ91" i="5" a="1"/>
  <c r="AQ91" i="5" s="1"/>
  <c r="AT91" i="5" a="1"/>
  <c r="AT91" i="5" s="1"/>
  <c r="AM91" i="5" a="1"/>
  <c r="AM91" i="5" s="1"/>
  <c r="AK91" i="5" a="1"/>
  <c r="AK91" i="5" s="1"/>
  <c r="Q91" i="5" a="1"/>
  <c r="Q91" i="5" s="1"/>
  <c r="U91" i="5" a="1"/>
  <c r="U91" i="5" s="1"/>
  <c r="AA91" i="5" a="1"/>
  <c r="AA91" i="5" s="1"/>
  <c r="X91" i="5" a="1"/>
  <c r="X91" i="5" s="1"/>
  <c r="V91" i="5" a="1"/>
  <c r="V91" i="5" s="1"/>
  <c r="R91" i="5" a="1"/>
  <c r="R91" i="5" s="1"/>
  <c r="AN91" i="5" a="1"/>
  <c r="AN91" i="5" s="1"/>
  <c r="Y91" i="5" a="1"/>
  <c r="Y91" i="5" s="1"/>
  <c r="P91" i="5" a="1"/>
  <c r="P91" i="5" s="1"/>
  <c r="AB91" i="5" a="1"/>
  <c r="AB91" i="5" s="1"/>
  <c r="AO91" i="5" a="1"/>
  <c r="AO91" i="5" s="1"/>
  <c r="S91" i="5" a="1"/>
  <c r="S91" i="5" s="1"/>
  <c r="AJ91" i="5" a="1"/>
  <c r="AJ91" i="5" s="1"/>
  <c r="AP91" i="5" a="1"/>
  <c r="AP91" i="5" s="1"/>
  <c r="AL91" i="5" a="1"/>
  <c r="AL91" i="5" s="1"/>
  <c r="O91" i="5" a="1"/>
  <c r="O91" i="5" s="1"/>
  <c r="Z91" i="5" a="1"/>
  <c r="Z91" i="5" s="1"/>
  <c r="T91" i="5" a="1"/>
  <c r="T91" i="5" s="1"/>
  <c r="W91" i="5" a="1"/>
  <c r="W91" i="5" s="1"/>
  <c r="M91" i="5" a="1"/>
  <c r="M91" i="5" s="1"/>
  <c r="I91" i="5" a="1"/>
  <c r="I91" i="5" s="1"/>
  <c r="L91" i="5" a="1"/>
  <c r="L91" i="5" s="1"/>
  <c r="J91" i="5" a="1"/>
  <c r="J91" i="5" s="1"/>
  <c r="K91" i="5" a="1"/>
  <c r="K91" i="5" s="1"/>
  <c r="H91" i="5" a="1"/>
  <c r="H91" i="5" s="1"/>
  <c r="N91" i="5" a="1"/>
  <c r="N91" i="5" s="1"/>
  <c r="G92" i="5"/>
  <c r="AI92" i="5" l="1" a="1"/>
  <c r="AI92" i="5" s="1"/>
  <c r="AC92" i="5" a="1"/>
  <c r="AC92" i="5" s="1"/>
  <c r="AG92" i="5" a="1"/>
  <c r="AG92" i="5" s="1"/>
  <c r="AF92" i="5" a="1"/>
  <c r="AF92" i="5" s="1"/>
  <c r="AE92" i="5" a="1"/>
  <c r="AE92" i="5" s="1"/>
  <c r="AH92" i="5" a="1"/>
  <c r="AH92" i="5" s="1"/>
  <c r="AD92" i="5" a="1"/>
  <c r="AD92" i="5" s="1"/>
  <c r="AX92" i="5" a="1"/>
  <c r="AX92" i="5" s="1"/>
  <c r="BA92" i="5" a="1"/>
  <c r="BA92" i="5" s="1"/>
  <c r="AZ92" i="5" a="1"/>
  <c r="AZ92" i="5" s="1"/>
  <c r="AU92" i="5" a="1"/>
  <c r="AU92" i="5" s="1"/>
  <c r="AW92" i="5" a="1"/>
  <c r="AW92" i="5" s="1"/>
  <c r="AV92" i="5" a="1"/>
  <c r="AV92" i="5" s="1"/>
  <c r="AY92" i="5" a="1"/>
  <c r="AY92" i="5" s="1"/>
  <c r="AR92" i="5" a="1"/>
  <c r="AR92" i="5" s="1"/>
  <c r="AQ92" i="5" a="1"/>
  <c r="AQ92" i="5" s="1"/>
  <c r="AS92" i="5" a="1"/>
  <c r="AS92" i="5" s="1"/>
  <c r="AT92" i="5" a="1"/>
  <c r="AT92" i="5" s="1"/>
  <c r="AM92" i="5" a="1"/>
  <c r="AM92" i="5" s="1"/>
  <c r="AK92" i="5" a="1"/>
  <c r="AK92" i="5" s="1"/>
  <c r="Q92" i="5" a="1"/>
  <c r="Q92" i="5" s="1"/>
  <c r="U92" i="5" a="1"/>
  <c r="U92" i="5" s="1"/>
  <c r="AA92" i="5" a="1"/>
  <c r="AA92" i="5" s="1"/>
  <c r="V92" i="5" a="1"/>
  <c r="V92" i="5" s="1"/>
  <c r="AN92" i="5" a="1"/>
  <c r="AN92" i="5" s="1"/>
  <c r="X92" i="5" a="1"/>
  <c r="X92" i="5" s="1"/>
  <c r="AB92" i="5" a="1"/>
  <c r="AB92" i="5" s="1"/>
  <c r="P92" i="5" a="1"/>
  <c r="P92" i="5" s="1"/>
  <c r="AO92" i="5" a="1"/>
  <c r="AO92" i="5" s="1"/>
  <c r="R92" i="5" a="1"/>
  <c r="R92" i="5" s="1"/>
  <c r="Y92" i="5" a="1"/>
  <c r="Y92" i="5" s="1"/>
  <c r="W92" i="5" a="1"/>
  <c r="W92" i="5" s="1"/>
  <c r="AJ92" i="5" a="1"/>
  <c r="AJ92" i="5" s="1"/>
  <c r="Z92" i="5" a="1"/>
  <c r="Z92" i="5" s="1"/>
  <c r="S92" i="5" a="1"/>
  <c r="S92" i="5" s="1"/>
  <c r="AP92" i="5" a="1"/>
  <c r="AP92" i="5" s="1"/>
  <c r="T92" i="5" a="1"/>
  <c r="T92" i="5" s="1"/>
  <c r="AL92" i="5" a="1"/>
  <c r="AL92" i="5" s="1"/>
  <c r="O92" i="5" a="1"/>
  <c r="O92" i="5" s="1"/>
  <c r="H92" i="5" a="1"/>
  <c r="H92" i="5" s="1"/>
  <c r="M92" i="5" a="1"/>
  <c r="M92" i="5" s="1"/>
  <c r="L92" i="5" a="1"/>
  <c r="L92" i="5" s="1"/>
  <c r="K92" i="5" a="1"/>
  <c r="K92" i="5" s="1"/>
  <c r="I92" i="5" a="1"/>
  <c r="I92" i="5" s="1"/>
  <c r="J92" i="5" a="1"/>
  <c r="J92" i="5" s="1"/>
  <c r="N92" i="5" a="1"/>
  <c r="N92" i="5" s="1"/>
  <c r="G93" i="5"/>
  <c r="AC93" i="5" l="1" a="1"/>
  <c r="AC93" i="5" s="1"/>
  <c r="AH93" i="5" a="1"/>
  <c r="AH93" i="5" s="1"/>
  <c r="AG93" i="5" a="1"/>
  <c r="AG93" i="5" s="1"/>
  <c r="AE93" i="5" a="1"/>
  <c r="AE93" i="5" s="1"/>
  <c r="AF93" i="5" a="1"/>
  <c r="AF93" i="5" s="1"/>
  <c r="AI93" i="5" a="1"/>
  <c r="AI93" i="5" s="1"/>
  <c r="AD93" i="5" a="1"/>
  <c r="AD93" i="5" s="1"/>
  <c r="AV93" i="5" a="1"/>
  <c r="AV93" i="5" s="1"/>
  <c r="AZ93" i="5" a="1"/>
  <c r="AZ93" i="5" s="1"/>
  <c r="AW93" i="5" a="1"/>
  <c r="AW93" i="5" s="1"/>
  <c r="AX93" i="5" a="1"/>
  <c r="AX93" i="5" s="1"/>
  <c r="AS93" i="5" a="1"/>
  <c r="AS93" i="5" s="1"/>
  <c r="BA93" i="5" a="1"/>
  <c r="BA93" i="5" s="1"/>
  <c r="AQ93" i="5" a="1"/>
  <c r="AQ93" i="5" s="1"/>
  <c r="AU93" i="5" a="1"/>
  <c r="AU93" i="5" s="1"/>
  <c r="AY93" i="5" a="1"/>
  <c r="AY93" i="5" s="1"/>
  <c r="AR93" i="5" a="1"/>
  <c r="AR93" i="5" s="1"/>
  <c r="AT93" i="5" a="1"/>
  <c r="AT93" i="5" s="1"/>
  <c r="AK93" i="5" a="1"/>
  <c r="AK93" i="5" s="1"/>
  <c r="U93" i="5" a="1"/>
  <c r="U93" i="5" s="1"/>
  <c r="Q93" i="5" a="1"/>
  <c r="Q93" i="5" s="1"/>
  <c r="AM93" i="5" a="1"/>
  <c r="AM93" i="5" s="1"/>
  <c r="V93" i="5" a="1"/>
  <c r="V93" i="5" s="1"/>
  <c r="AA93" i="5" a="1"/>
  <c r="AA93" i="5" s="1"/>
  <c r="X93" i="5" a="1"/>
  <c r="X93" i="5" s="1"/>
  <c r="AN93" i="5" a="1"/>
  <c r="AN93" i="5" s="1"/>
  <c r="P93" i="5" a="1"/>
  <c r="P93" i="5" s="1"/>
  <c r="R93" i="5" a="1"/>
  <c r="R93" i="5" s="1"/>
  <c r="Y93" i="5" a="1"/>
  <c r="Y93" i="5" s="1"/>
  <c r="W93" i="5" a="1"/>
  <c r="W93" i="5" s="1"/>
  <c r="AO93" i="5" a="1"/>
  <c r="AO93" i="5" s="1"/>
  <c r="AB93" i="5" a="1"/>
  <c r="AB93" i="5" s="1"/>
  <c r="T93" i="5" a="1"/>
  <c r="T93" i="5" s="1"/>
  <c r="AL93" i="5" a="1"/>
  <c r="AL93" i="5" s="1"/>
  <c r="O93" i="5" a="1"/>
  <c r="O93" i="5" s="1"/>
  <c r="S93" i="5" a="1"/>
  <c r="S93" i="5" s="1"/>
  <c r="AP93" i="5" a="1"/>
  <c r="AP93" i="5" s="1"/>
  <c r="AJ93" i="5" a="1"/>
  <c r="AJ93" i="5" s="1"/>
  <c r="Z93" i="5" a="1"/>
  <c r="Z93" i="5" s="1"/>
  <c r="H93" i="5" a="1"/>
  <c r="H93" i="5" s="1"/>
  <c r="J93" i="5" a="1"/>
  <c r="J93" i="5" s="1"/>
  <c r="M93" i="5" a="1"/>
  <c r="M93" i="5" s="1"/>
  <c r="L93" i="5" a="1"/>
  <c r="L93" i="5" s="1"/>
  <c r="I93" i="5" a="1"/>
  <c r="I93" i="5" s="1"/>
  <c r="K93" i="5" a="1"/>
  <c r="K93" i="5" s="1"/>
  <c r="N93" i="5" a="1"/>
  <c r="N93" i="5" s="1"/>
  <c r="G94" i="5"/>
  <c r="AF94" i="5" l="1" a="1"/>
  <c r="AF94" i="5" s="1"/>
  <c r="Z29" i="9" s="1"/>
  <c r="AI94" i="5" a="1"/>
  <c r="AI94" i="5" s="1"/>
  <c r="AC29" i="9" s="1"/>
  <c r="AC94" i="5" a="1"/>
  <c r="AC94" i="5" s="1"/>
  <c r="W29" i="9" s="1"/>
  <c r="AG94" i="5" a="1"/>
  <c r="AG94" i="5" s="1"/>
  <c r="AA29" i="9" s="1"/>
  <c r="AD94" i="5" a="1"/>
  <c r="AD94" i="5" s="1"/>
  <c r="X29" i="9" s="1"/>
  <c r="AE94" i="5" a="1"/>
  <c r="AE94" i="5" s="1"/>
  <c r="Y29" i="9" s="1"/>
  <c r="AH94" i="5" a="1"/>
  <c r="AH94" i="5" s="1"/>
  <c r="AB29" i="9" s="1"/>
  <c r="AW94" i="5" a="1"/>
  <c r="AW94" i="5" s="1"/>
  <c r="AV94" i="5" a="1"/>
  <c r="AV94" i="5" s="1"/>
  <c r="AU94" i="5" a="1"/>
  <c r="AU94" i="5" s="1"/>
  <c r="AY94" i="5" a="1"/>
  <c r="AY94" i="5" s="1"/>
  <c r="AX94" i="5" a="1"/>
  <c r="AX94" i="5" s="1"/>
  <c r="BA94" i="5" a="1"/>
  <c r="BA94" i="5" s="1"/>
  <c r="AQ94" i="5" a="1"/>
  <c r="AQ94" i="5" s="1"/>
  <c r="AS94" i="5" a="1"/>
  <c r="AS94" i="5" s="1"/>
  <c r="AR94" i="5" a="1"/>
  <c r="AR94" i="5" s="1"/>
  <c r="AZ94" i="5" a="1"/>
  <c r="AZ94" i="5" s="1"/>
  <c r="AT94" i="5" a="1"/>
  <c r="AT94" i="5" s="1"/>
  <c r="U94" i="5" a="1"/>
  <c r="U94" i="5" s="1"/>
  <c r="Q94" i="5" a="1"/>
  <c r="Q94" i="5" s="1"/>
  <c r="AM94" i="5" a="1"/>
  <c r="AM94" i="5" s="1"/>
  <c r="AK94" i="5" a="1"/>
  <c r="AK94" i="5" s="1"/>
  <c r="AA94" i="5" a="1"/>
  <c r="AA94" i="5" s="1"/>
  <c r="U29" i="9" s="1"/>
  <c r="V94" i="5" a="1"/>
  <c r="V94" i="5" s="1"/>
  <c r="P29" i="9" s="1"/>
  <c r="AN94" i="5" a="1"/>
  <c r="AN94" i="5" s="1"/>
  <c r="X94" i="5" a="1"/>
  <c r="X94" i="5" s="1"/>
  <c r="R29" i="9" s="1"/>
  <c r="W94" i="5" a="1"/>
  <c r="W94" i="5" s="1"/>
  <c r="Q29" i="9" s="1"/>
  <c r="Y94" i="5" a="1"/>
  <c r="Y94" i="5" s="1"/>
  <c r="S29" i="9" s="1"/>
  <c r="R94" i="5" a="1"/>
  <c r="R94" i="5" s="1"/>
  <c r="L29" i="9" s="1"/>
  <c r="AB94" i="5" a="1"/>
  <c r="AB94" i="5" s="1"/>
  <c r="V29" i="9" s="1"/>
  <c r="AO94" i="5" a="1"/>
  <c r="AO94" i="5" s="1"/>
  <c r="P94" i="5" a="1"/>
  <c r="P94" i="5" s="1"/>
  <c r="T94" i="5" a="1"/>
  <c r="T94" i="5" s="1"/>
  <c r="AP94" i="5" a="1"/>
  <c r="AP94" i="5" s="1"/>
  <c r="AL94" i="5" a="1"/>
  <c r="AL94" i="5" s="1"/>
  <c r="S94" i="5" a="1"/>
  <c r="S94" i="5" s="1"/>
  <c r="O94" i="5" a="1"/>
  <c r="O94" i="5" s="1"/>
  <c r="I29" i="9" s="1"/>
  <c r="AJ94" i="5" a="1"/>
  <c r="AJ94" i="5" s="1"/>
  <c r="Z94" i="5" a="1"/>
  <c r="Z94" i="5" s="1"/>
  <c r="T29" i="9" s="1"/>
  <c r="H94" i="5" a="1"/>
  <c r="H94" i="5" s="1"/>
  <c r="K94" i="5" a="1"/>
  <c r="K94" i="5" s="1"/>
  <c r="M94" i="5" a="1"/>
  <c r="M94" i="5" s="1"/>
  <c r="I94" i="5" a="1"/>
  <c r="I94" i="5" s="1"/>
  <c r="J94" i="5" a="1"/>
  <c r="J94" i="5" s="1"/>
  <c r="L94" i="5" a="1"/>
  <c r="L94" i="5" s="1"/>
  <c r="N94" i="5" a="1"/>
  <c r="N94" i="5" s="1"/>
  <c r="G95" i="5"/>
  <c r="AC95" i="5" l="1" a="1"/>
  <c r="AC95" i="5" s="1"/>
  <c r="AK29" i="9" s="1"/>
  <c r="AI95" i="5" a="1"/>
  <c r="AI95" i="5" s="1"/>
  <c r="AD95" i="5" a="1"/>
  <c r="AD95" i="5" s="1"/>
  <c r="AF95" i="5" a="1"/>
  <c r="AF95" i="5" s="1"/>
  <c r="AE95" i="5" a="1"/>
  <c r="AE95" i="5" s="1"/>
  <c r="AG95" i="5" a="1"/>
  <c r="AG95" i="5" s="1"/>
  <c r="AH95" i="5" a="1"/>
  <c r="AH95" i="5" s="1"/>
  <c r="BA95" i="5" a="1"/>
  <c r="BA95" i="5" s="1"/>
  <c r="AU95" i="5" a="1"/>
  <c r="AU95" i="5" s="1"/>
  <c r="AY95" i="5" a="1"/>
  <c r="AY95" i="5" s="1"/>
  <c r="AZ95" i="5" a="1"/>
  <c r="AZ95" i="5" s="1"/>
  <c r="AW95" i="5" a="1"/>
  <c r="AW95" i="5" s="1"/>
  <c r="AQ95" i="5" a="1"/>
  <c r="AQ95" i="5" s="1"/>
  <c r="AV95" i="5" a="1"/>
  <c r="AV95" i="5" s="1"/>
  <c r="AX95" i="5" a="1"/>
  <c r="AX95" i="5" s="1"/>
  <c r="AS95" i="5" a="1"/>
  <c r="AS95" i="5" s="1"/>
  <c r="AT95" i="5" a="1"/>
  <c r="AT95" i="5" s="1"/>
  <c r="AR95" i="5" a="1"/>
  <c r="AR95" i="5" s="1"/>
  <c r="CP28" i="22"/>
  <c r="AK95" i="5" a="1"/>
  <c r="AK95" i="5" s="1"/>
  <c r="Q95" i="5" a="1"/>
  <c r="Q95" i="5" s="1"/>
  <c r="U95" i="5" a="1"/>
  <c r="U95" i="5" s="1"/>
  <c r="AM95" i="5" a="1"/>
  <c r="AM95" i="5" s="1"/>
  <c r="AA95" i="5" a="1"/>
  <c r="AA95" i="5" s="1"/>
  <c r="X95" i="5" a="1"/>
  <c r="X95" i="5" s="1"/>
  <c r="AN95" i="5" a="1"/>
  <c r="AN95" i="5" s="1"/>
  <c r="V95" i="5" a="1"/>
  <c r="V95" i="5" s="1"/>
  <c r="P95" i="5" a="1"/>
  <c r="P95" i="5" s="1"/>
  <c r="Y95" i="5" a="1"/>
  <c r="Y95" i="5" s="1"/>
  <c r="AO95" i="5" a="1"/>
  <c r="AO95" i="5" s="1"/>
  <c r="R95" i="5" a="1"/>
  <c r="R95" i="5" s="1"/>
  <c r="AB95" i="5" a="1"/>
  <c r="AB95" i="5" s="1"/>
  <c r="AL95" i="5" a="1"/>
  <c r="AL95" i="5" s="1"/>
  <c r="W95" i="5" a="1"/>
  <c r="W95" i="5" s="1"/>
  <c r="AJ95" i="5" a="1"/>
  <c r="AJ95" i="5" s="1"/>
  <c r="Z95" i="5" a="1"/>
  <c r="Z95" i="5" s="1"/>
  <c r="O95" i="5" a="1"/>
  <c r="O95" i="5" s="1"/>
  <c r="S95" i="5" a="1"/>
  <c r="S95" i="5" s="1"/>
  <c r="T95" i="5" a="1"/>
  <c r="T95" i="5" s="1"/>
  <c r="AP95" i="5" a="1"/>
  <c r="AP95" i="5" s="1"/>
  <c r="I95" i="5" a="1"/>
  <c r="I95" i="5" s="1"/>
  <c r="CF28" i="22" s="1"/>
  <c r="M95" i="5" a="1"/>
  <c r="M95" i="5" s="1"/>
  <c r="L95" i="5" a="1"/>
  <c r="L95" i="5" s="1"/>
  <c r="H95" i="5" a="1"/>
  <c r="H95" i="5" s="1"/>
  <c r="J95" i="5" a="1"/>
  <c r="J95" i="5" s="1"/>
  <c r="K95" i="5" a="1"/>
  <c r="K95" i="5" s="1"/>
  <c r="N95" i="5" a="1"/>
  <c r="N95" i="5" s="1"/>
  <c r="G96" i="5"/>
  <c r="AI96" i="5" l="1" a="1"/>
  <c r="AI96" i="5" s="1"/>
  <c r="AH96" i="5" a="1"/>
  <c r="AH96" i="5" s="1"/>
  <c r="AE96" i="5" a="1"/>
  <c r="AE96" i="5" s="1"/>
  <c r="AG96" i="5" a="1"/>
  <c r="AG96" i="5" s="1"/>
  <c r="AD96" i="5" a="1"/>
  <c r="AD96" i="5" s="1"/>
  <c r="AF96" i="5" a="1"/>
  <c r="AF96" i="5" s="1"/>
  <c r="AC96" i="5" a="1"/>
  <c r="AC96" i="5" s="1"/>
  <c r="AV96" i="5" a="1"/>
  <c r="AV96" i="5" s="1"/>
  <c r="AZ96" i="5" a="1"/>
  <c r="AZ96" i="5" s="1"/>
  <c r="AX96" i="5" a="1"/>
  <c r="AX96" i="5" s="1"/>
  <c r="BA96" i="5" a="1"/>
  <c r="BA96" i="5" s="1"/>
  <c r="AU96" i="5" a="1"/>
  <c r="AU96" i="5" s="1"/>
  <c r="AY96" i="5" a="1"/>
  <c r="AY96" i="5" s="1"/>
  <c r="AS96" i="5" a="1"/>
  <c r="AS96" i="5" s="1"/>
  <c r="AQ96" i="5" a="1"/>
  <c r="AQ96" i="5" s="1"/>
  <c r="AW96" i="5" a="1"/>
  <c r="AW96" i="5" s="1"/>
  <c r="AR96" i="5" a="1"/>
  <c r="AR96" i="5" s="1"/>
  <c r="AT96" i="5" a="1"/>
  <c r="AT96" i="5" s="1"/>
  <c r="AK96" i="5" a="1"/>
  <c r="AK96" i="5" s="1"/>
  <c r="AM96" i="5" a="1"/>
  <c r="AM96" i="5" s="1"/>
  <c r="Q96" i="5" a="1"/>
  <c r="Q96" i="5" s="1"/>
  <c r="U96" i="5" a="1"/>
  <c r="U96" i="5" s="1"/>
  <c r="AA96" i="5" a="1"/>
  <c r="AA96" i="5" s="1"/>
  <c r="X96" i="5" a="1"/>
  <c r="X96" i="5" s="1"/>
  <c r="AN96" i="5" a="1"/>
  <c r="AN96" i="5" s="1"/>
  <c r="V96" i="5" a="1"/>
  <c r="V96" i="5" s="1"/>
  <c r="Y96" i="5" a="1"/>
  <c r="Y96" i="5" s="1"/>
  <c r="W96" i="5" a="1"/>
  <c r="W96" i="5" s="1"/>
  <c r="AB96" i="5" a="1"/>
  <c r="AB96" i="5" s="1"/>
  <c r="AO96" i="5" a="1"/>
  <c r="AO96" i="5" s="1"/>
  <c r="R96" i="5" a="1"/>
  <c r="R96" i="5" s="1"/>
  <c r="S96" i="5" a="1"/>
  <c r="S96" i="5" s="1"/>
  <c r="P96" i="5" a="1"/>
  <c r="P96" i="5" s="1"/>
  <c r="AJ96" i="5" a="1"/>
  <c r="AJ96" i="5" s="1"/>
  <c r="O96" i="5" a="1"/>
  <c r="O96" i="5" s="1"/>
  <c r="Z96" i="5" a="1"/>
  <c r="Z96" i="5" s="1"/>
  <c r="T96" i="5" a="1"/>
  <c r="T96" i="5" s="1"/>
  <c r="AP96" i="5" a="1"/>
  <c r="AP96" i="5" s="1"/>
  <c r="AL96" i="5" a="1"/>
  <c r="AL96" i="5" s="1"/>
  <c r="L96" i="5" a="1"/>
  <c r="L96" i="5" s="1"/>
  <c r="M96" i="5" a="1"/>
  <c r="M96" i="5" s="1"/>
  <c r="J96" i="5" a="1"/>
  <c r="J96" i="5" s="1"/>
  <c r="K96" i="5" a="1"/>
  <c r="K96" i="5" s="1"/>
  <c r="I96" i="5" a="1"/>
  <c r="I96" i="5" s="1"/>
  <c r="H96" i="5" a="1"/>
  <c r="H96" i="5" s="1"/>
  <c r="N96" i="5" a="1"/>
  <c r="N96" i="5" s="1"/>
  <c r="G97" i="5"/>
  <c r="AC97" i="5" l="1" a="1"/>
  <c r="AC97" i="5" s="1"/>
  <c r="AI97" i="5" a="1"/>
  <c r="AI97" i="5" s="1"/>
  <c r="AF97" i="5" a="1"/>
  <c r="AF97" i="5" s="1"/>
  <c r="AG97" i="5" a="1"/>
  <c r="AG97" i="5" s="1"/>
  <c r="AD97" i="5" a="1"/>
  <c r="AD97" i="5" s="1"/>
  <c r="AE97" i="5" a="1"/>
  <c r="AE97" i="5" s="1"/>
  <c r="AH97" i="5" a="1"/>
  <c r="AH97" i="5" s="1"/>
  <c r="AX97" i="5" a="1"/>
  <c r="AX97" i="5" s="1"/>
  <c r="AU97" i="5" a="1"/>
  <c r="AU97" i="5" s="1"/>
  <c r="AW97" i="5" a="1"/>
  <c r="AW97" i="5" s="1"/>
  <c r="AZ97" i="5" a="1"/>
  <c r="AZ97" i="5" s="1"/>
  <c r="AV97" i="5" a="1"/>
  <c r="AV97" i="5" s="1"/>
  <c r="BA97" i="5" a="1"/>
  <c r="BA97" i="5" s="1"/>
  <c r="AR97" i="5" a="1"/>
  <c r="AR97" i="5" s="1"/>
  <c r="AY97" i="5" a="1"/>
  <c r="AY97" i="5" s="1"/>
  <c r="AT97" i="5" a="1"/>
  <c r="AT97" i="5" s="1"/>
  <c r="AQ97" i="5" a="1"/>
  <c r="AQ97" i="5" s="1"/>
  <c r="AS97" i="5" a="1"/>
  <c r="AS97" i="5" s="1"/>
  <c r="Q97" i="5" a="1"/>
  <c r="Q97" i="5" s="1"/>
  <c r="U97" i="5" a="1"/>
  <c r="U97" i="5" s="1"/>
  <c r="AM97" i="5" a="1"/>
  <c r="AM97" i="5" s="1"/>
  <c r="AK97" i="5" a="1"/>
  <c r="AK97" i="5" s="1"/>
  <c r="AA97" i="5" a="1"/>
  <c r="AA97" i="5" s="1"/>
  <c r="AN97" i="5" a="1"/>
  <c r="AN97" i="5" s="1"/>
  <c r="X97" i="5" a="1"/>
  <c r="X97" i="5" s="1"/>
  <c r="V97" i="5" a="1"/>
  <c r="V97" i="5" s="1"/>
  <c r="Y97" i="5" a="1"/>
  <c r="Y97" i="5" s="1"/>
  <c r="AB97" i="5" a="1"/>
  <c r="AB97" i="5" s="1"/>
  <c r="AL97" i="5" a="1"/>
  <c r="AL97" i="5" s="1"/>
  <c r="W97" i="5" a="1"/>
  <c r="W97" i="5" s="1"/>
  <c r="P97" i="5" a="1"/>
  <c r="P97" i="5" s="1"/>
  <c r="S97" i="5" a="1"/>
  <c r="S97" i="5" s="1"/>
  <c r="AO97" i="5" a="1"/>
  <c r="AO97" i="5" s="1"/>
  <c r="R97" i="5" a="1"/>
  <c r="R97" i="5" s="1"/>
  <c r="O97" i="5" a="1"/>
  <c r="O97" i="5" s="1"/>
  <c r="T97" i="5" a="1"/>
  <c r="T97" i="5" s="1"/>
  <c r="AP97" i="5" a="1"/>
  <c r="AP97" i="5" s="1"/>
  <c r="Z97" i="5" a="1"/>
  <c r="Z97" i="5" s="1"/>
  <c r="AJ97" i="5" a="1"/>
  <c r="AJ97" i="5" s="1"/>
  <c r="L97" i="5" a="1"/>
  <c r="L97" i="5" s="1"/>
  <c r="M97" i="5" a="1"/>
  <c r="M97" i="5" s="1"/>
  <c r="I97" i="5" a="1"/>
  <c r="I97" i="5" s="1"/>
  <c r="K97" i="5" a="1"/>
  <c r="K97" i="5" s="1"/>
  <c r="H97" i="5" a="1"/>
  <c r="H97" i="5" s="1"/>
  <c r="J97" i="5" a="1"/>
  <c r="J97" i="5" s="1"/>
  <c r="N97" i="5" a="1"/>
  <c r="N97" i="5" s="1"/>
  <c r="G98" i="5"/>
  <c r="AI98" i="5" l="1" a="1"/>
  <c r="AI98" i="5" s="1"/>
  <c r="AC30" i="9" s="1"/>
  <c r="AF98" i="5" a="1"/>
  <c r="AF98" i="5" s="1"/>
  <c r="Z30" i="9" s="1"/>
  <c r="AC98" i="5" a="1"/>
  <c r="AC98" i="5" s="1"/>
  <c r="W30" i="9" s="1"/>
  <c r="AE98" i="5" a="1"/>
  <c r="AE98" i="5" s="1"/>
  <c r="Y30" i="9" s="1"/>
  <c r="AG98" i="5" a="1"/>
  <c r="AG98" i="5" s="1"/>
  <c r="AA30" i="9" s="1"/>
  <c r="AH98" i="5" a="1"/>
  <c r="AH98" i="5" s="1"/>
  <c r="AB30" i="9" s="1"/>
  <c r="AD98" i="5" a="1"/>
  <c r="AD98" i="5" s="1"/>
  <c r="X30" i="9" s="1"/>
  <c r="AX98" i="5" a="1"/>
  <c r="AX98" i="5" s="1"/>
  <c r="BA98" i="5" a="1"/>
  <c r="BA98" i="5" s="1"/>
  <c r="AV98" i="5" a="1"/>
  <c r="AV98" i="5" s="1"/>
  <c r="AS98" i="5" a="1"/>
  <c r="AS98" i="5" s="1"/>
  <c r="AW98" i="5" a="1"/>
  <c r="AW98" i="5" s="1"/>
  <c r="AU98" i="5" a="1"/>
  <c r="AU98" i="5" s="1"/>
  <c r="AQ98" i="5" a="1"/>
  <c r="AQ98" i="5" s="1"/>
  <c r="AT98" i="5" a="1"/>
  <c r="AT98" i="5" s="1"/>
  <c r="AY98" i="5" a="1"/>
  <c r="AY98" i="5" s="1"/>
  <c r="AZ98" i="5" a="1"/>
  <c r="AZ98" i="5" s="1"/>
  <c r="AR98" i="5" a="1"/>
  <c r="AR98" i="5" s="1"/>
  <c r="U98" i="5" a="1"/>
  <c r="U98" i="5" s="1"/>
  <c r="Q98" i="5" a="1"/>
  <c r="Q98" i="5" s="1"/>
  <c r="K30" i="9" s="1"/>
  <c r="AK98" i="5" a="1"/>
  <c r="AK98" i="5" s="1"/>
  <c r="AM98" i="5" a="1"/>
  <c r="AM98" i="5" s="1"/>
  <c r="X98" i="5" a="1"/>
  <c r="X98" i="5" s="1"/>
  <c r="R30" i="9" s="1"/>
  <c r="V98" i="5" a="1"/>
  <c r="V98" i="5" s="1"/>
  <c r="P30" i="9" s="1"/>
  <c r="AA98" i="5" a="1"/>
  <c r="AA98" i="5" s="1"/>
  <c r="U30" i="9" s="1"/>
  <c r="AN98" i="5" a="1"/>
  <c r="AN98" i="5" s="1"/>
  <c r="P98" i="5" a="1"/>
  <c r="P98" i="5" s="1"/>
  <c r="AO98" i="5" a="1"/>
  <c r="AO98" i="5" s="1"/>
  <c r="R98" i="5" a="1"/>
  <c r="R98" i="5" s="1"/>
  <c r="L30" i="9" s="1"/>
  <c r="W98" i="5" a="1"/>
  <c r="W98" i="5" s="1"/>
  <c r="Q30" i="9" s="1"/>
  <c r="AB98" i="5" a="1"/>
  <c r="AB98" i="5" s="1"/>
  <c r="V30" i="9" s="1"/>
  <c r="Y98" i="5" a="1"/>
  <c r="Y98" i="5" s="1"/>
  <c r="S30" i="9" s="1"/>
  <c r="AP98" i="5" a="1"/>
  <c r="AP98" i="5" s="1"/>
  <c r="AJ98" i="5" a="1"/>
  <c r="AJ98" i="5" s="1"/>
  <c r="AL98" i="5" a="1"/>
  <c r="AL98" i="5" s="1"/>
  <c r="O98" i="5" a="1"/>
  <c r="O98" i="5" s="1"/>
  <c r="Z98" i="5" a="1"/>
  <c r="Z98" i="5" s="1"/>
  <c r="T30" i="9" s="1"/>
  <c r="T98" i="5" a="1"/>
  <c r="T98" i="5" s="1"/>
  <c r="N30" i="9" s="1"/>
  <c r="S98" i="5" a="1"/>
  <c r="S98" i="5" s="1"/>
  <c r="M98" i="5" a="1"/>
  <c r="M98" i="5" s="1"/>
  <c r="L98" i="5" a="1"/>
  <c r="L98" i="5" s="1"/>
  <c r="F30" i="9" s="1"/>
  <c r="I98" i="5" a="1"/>
  <c r="I98" i="5" s="1"/>
  <c r="K98" i="5" a="1"/>
  <c r="K98" i="5" s="1"/>
  <c r="J98" i="5" a="1"/>
  <c r="J98" i="5" s="1"/>
  <c r="H98" i="5" a="1"/>
  <c r="H98" i="5" s="1"/>
  <c r="N98" i="5" a="1"/>
  <c r="N98" i="5" s="1"/>
  <c r="G99" i="5"/>
  <c r="AI99" i="5" l="1" a="1"/>
  <c r="AI99" i="5" s="1"/>
  <c r="AF99" i="5" a="1"/>
  <c r="AF99" i="5" s="1"/>
  <c r="AH99" i="5" a="1"/>
  <c r="AH99" i="5" s="1"/>
  <c r="AC99" i="5" a="1"/>
  <c r="AC99" i="5" s="1"/>
  <c r="AK30" i="9" s="1"/>
  <c r="AD99" i="5" a="1"/>
  <c r="AD99" i="5" s="1"/>
  <c r="AE99" i="5" a="1"/>
  <c r="AE99" i="5" s="1"/>
  <c r="AG99" i="5" a="1"/>
  <c r="AG99" i="5" s="1"/>
  <c r="BA99" i="5" a="1"/>
  <c r="BA99" i="5" s="1"/>
  <c r="AV99" i="5" a="1"/>
  <c r="AV99" i="5" s="1"/>
  <c r="AZ99" i="5" a="1"/>
  <c r="AZ99" i="5" s="1"/>
  <c r="AQ99" i="5" a="1"/>
  <c r="AQ99" i="5" s="1"/>
  <c r="AW99" i="5" a="1"/>
  <c r="AW99" i="5" s="1"/>
  <c r="AX99" i="5" a="1"/>
  <c r="AX99" i="5" s="1"/>
  <c r="AR99" i="5" a="1"/>
  <c r="AR99" i="5" s="1"/>
  <c r="AU99" i="5" a="1"/>
  <c r="AU99" i="5" s="1"/>
  <c r="AY99" i="5" a="1"/>
  <c r="AY99" i="5" s="1"/>
  <c r="AT99" i="5" a="1"/>
  <c r="AT99" i="5" s="1"/>
  <c r="AS99" i="5" a="1"/>
  <c r="AS99" i="5" s="1"/>
  <c r="AM99" i="5" a="1"/>
  <c r="AM99" i="5" s="1"/>
  <c r="U99" i="5" a="1"/>
  <c r="U99" i="5" s="1"/>
  <c r="Q99" i="5" a="1"/>
  <c r="Q99" i="5" s="1"/>
  <c r="AK99" i="5" a="1"/>
  <c r="AK99" i="5" s="1"/>
  <c r="V99" i="5" a="1"/>
  <c r="V99" i="5" s="1"/>
  <c r="X99" i="5" a="1"/>
  <c r="X99" i="5" s="1"/>
  <c r="AA99" i="5" a="1"/>
  <c r="AA99" i="5" s="1"/>
  <c r="S99" i="5" a="1"/>
  <c r="S99" i="5" s="1"/>
  <c r="AL99" i="5" a="1"/>
  <c r="AL99" i="5" s="1"/>
  <c r="P99" i="5" a="1"/>
  <c r="P99" i="5" s="1"/>
  <c r="AO99" i="5" a="1"/>
  <c r="AO99" i="5" s="1"/>
  <c r="W99" i="5" a="1"/>
  <c r="W99" i="5" s="1"/>
  <c r="AN99" i="5" a="1"/>
  <c r="AN99" i="5" s="1"/>
  <c r="R99" i="5" a="1"/>
  <c r="R99" i="5" s="1"/>
  <c r="AB99" i="5" a="1"/>
  <c r="AB99" i="5" s="1"/>
  <c r="Y99" i="5" a="1"/>
  <c r="Y99" i="5" s="1"/>
  <c r="O99" i="5" a="1"/>
  <c r="O99" i="5" s="1"/>
  <c r="T99" i="5" a="1"/>
  <c r="T99" i="5" s="1"/>
  <c r="Z99" i="5" a="1"/>
  <c r="Z99" i="5" s="1"/>
  <c r="AJ99" i="5" a="1"/>
  <c r="AJ99" i="5" s="1"/>
  <c r="AP99" i="5" a="1"/>
  <c r="AP99" i="5" s="1"/>
  <c r="H99" i="5" a="1"/>
  <c r="H99" i="5" s="1"/>
  <c r="M99" i="5" a="1"/>
  <c r="M99" i="5" s="1"/>
  <c r="L99" i="5" a="1"/>
  <c r="L99" i="5" s="1"/>
  <c r="I99" i="5" a="1"/>
  <c r="I99" i="5" s="1"/>
  <c r="CF29" i="22" s="1"/>
  <c r="K99" i="5" a="1"/>
  <c r="K99" i="5" s="1"/>
  <c r="CH29" i="22" s="1"/>
  <c r="J99" i="5" a="1"/>
  <c r="J99" i="5" s="1"/>
  <c r="N99" i="5" a="1"/>
  <c r="N99" i="5" s="1"/>
  <c r="G100" i="5"/>
  <c r="AF100" i="5" l="1" a="1"/>
  <c r="AF100" i="5" s="1"/>
  <c r="AI100" i="5" a="1"/>
  <c r="AI100" i="5" s="1"/>
  <c r="AD100" i="5" a="1"/>
  <c r="AD100" i="5" s="1"/>
  <c r="AH100" i="5" a="1"/>
  <c r="AH100" i="5" s="1"/>
  <c r="AC100" i="5" a="1"/>
  <c r="AC100" i="5" s="1"/>
  <c r="AG100" i="5" a="1"/>
  <c r="AG100" i="5" s="1"/>
  <c r="AE100" i="5" a="1"/>
  <c r="AE100" i="5" s="1"/>
  <c r="AX100" i="5" a="1"/>
  <c r="AX100" i="5" s="1"/>
  <c r="AZ100" i="5" a="1"/>
  <c r="AZ100" i="5" s="1"/>
  <c r="BA100" i="5" a="1"/>
  <c r="BA100" i="5" s="1"/>
  <c r="AV100" i="5" a="1"/>
  <c r="AV100" i="5" s="1"/>
  <c r="AU100" i="5" a="1"/>
  <c r="AU100" i="5" s="1"/>
  <c r="AW100" i="5" a="1"/>
  <c r="AW100" i="5" s="1"/>
  <c r="AR100" i="5" a="1"/>
  <c r="AR100" i="5" s="1"/>
  <c r="AY100" i="5" a="1"/>
  <c r="AY100" i="5" s="1"/>
  <c r="AQ100" i="5" a="1"/>
  <c r="AQ100" i="5" s="1"/>
  <c r="AT100" i="5" a="1"/>
  <c r="AT100" i="5" s="1"/>
  <c r="AS100" i="5" a="1"/>
  <c r="AS100" i="5" s="1"/>
  <c r="U100" i="5" a="1"/>
  <c r="U100" i="5" s="1"/>
  <c r="Q100" i="5" a="1"/>
  <c r="Q100" i="5" s="1"/>
  <c r="AK100" i="5" a="1"/>
  <c r="AK100" i="5" s="1"/>
  <c r="AM100" i="5" a="1"/>
  <c r="AM100" i="5" s="1"/>
  <c r="X100" i="5" a="1"/>
  <c r="X100" i="5" s="1"/>
  <c r="V100" i="5" a="1"/>
  <c r="V100" i="5" s="1"/>
  <c r="AA100" i="5" a="1"/>
  <c r="AA100" i="5" s="1"/>
  <c r="R100" i="5" a="1"/>
  <c r="R100" i="5" s="1"/>
  <c r="Y100" i="5" a="1"/>
  <c r="Y100" i="5" s="1"/>
  <c r="AO100" i="5" a="1"/>
  <c r="AO100" i="5" s="1"/>
  <c r="AN100" i="5" a="1"/>
  <c r="AN100" i="5" s="1"/>
  <c r="P100" i="5" a="1"/>
  <c r="P100" i="5" s="1"/>
  <c r="AB100" i="5" a="1"/>
  <c r="AB100" i="5" s="1"/>
  <c r="S100" i="5" a="1"/>
  <c r="S100" i="5" s="1"/>
  <c r="W100" i="5" a="1"/>
  <c r="W100" i="5" s="1"/>
  <c r="AL100" i="5" a="1"/>
  <c r="AL100" i="5" s="1"/>
  <c r="T100" i="5" a="1"/>
  <c r="T100" i="5" s="1"/>
  <c r="O100" i="5" a="1"/>
  <c r="O100" i="5" s="1"/>
  <c r="AP100" i="5" a="1"/>
  <c r="AP100" i="5" s="1"/>
  <c r="AJ100" i="5" a="1"/>
  <c r="AJ100" i="5" s="1"/>
  <c r="Z100" i="5" a="1"/>
  <c r="Z100" i="5" s="1"/>
  <c r="H100" i="5" a="1"/>
  <c r="H100" i="5" s="1"/>
  <c r="M100" i="5" a="1"/>
  <c r="M100" i="5" s="1"/>
  <c r="I100" i="5" a="1"/>
  <c r="I100" i="5" s="1"/>
  <c r="K100" i="5" a="1"/>
  <c r="K100" i="5" s="1"/>
  <c r="J100" i="5" a="1"/>
  <c r="J100" i="5" s="1"/>
  <c r="L100" i="5" a="1"/>
  <c r="L100" i="5" s="1"/>
  <c r="N100" i="5" a="1"/>
  <c r="N100" i="5" s="1"/>
  <c r="G101" i="5"/>
  <c r="AI101" i="5" l="1" a="1"/>
  <c r="AI101" i="5" s="1"/>
  <c r="AC101" i="5" a="1"/>
  <c r="AC101" i="5" s="1"/>
  <c r="AH101" i="5" a="1"/>
  <c r="AH101" i="5" s="1"/>
  <c r="AE101" i="5" a="1"/>
  <c r="AE101" i="5" s="1"/>
  <c r="AD101" i="5" a="1"/>
  <c r="AD101" i="5" s="1"/>
  <c r="AF101" i="5" a="1"/>
  <c r="AF101" i="5" s="1"/>
  <c r="AG101" i="5" a="1"/>
  <c r="AG101" i="5" s="1"/>
  <c r="AX101" i="5" a="1"/>
  <c r="AX101" i="5" s="1"/>
  <c r="AV101" i="5" a="1"/>
  <c r="AV101" i="5" s="1"/>
  <c r="AU101" i="5" a="1"/>
  <c r="AU101" i="5" s="1"/>
  <c r="AY101" i="5" a="1"/>
  <c r="AY101" i="5" s="1"/>
  <c r="BA101" i="5" a="1"/>
  <c r="BA101" i="5" s="1"/>
  <c r="AW101" i="5" a="1"/>
  <c r="AW101" i="5" s="1"/>
  <c r="AZ101" i="5" a="1"/>
  <c r="AZ101" i="5" s="1"/>
  <c r="AR101" i="5" a="1"/>
  <c r="AR101" i="5" s="1"/>
  <c r="AS101" i="5" a="1"/>
  <c r="AS101" i="5" s="1"/>
  <c r="AT101" i="5" a="1"/>
  <c r="AT101" i="5" s="1"/>
  <c r="AQ101" i="5" a="1"/>
  <c r="AQ101" i="5" s="1"/>
  <c r="AK101" i="5" a="1"/>
  <c r="AK101" i="5" s="1"/>
  <c r="Q101" i="5" a="1"/>
  <c r="Q101" i="5" s="1"/>
  <c r="AM101" i="5" a="1"/>
  <c r="AM101" i="5" s="1"/>
  <c r="U101" i="5" a="1"/>
  <c r="U101" i="5" s="1"/>
  <c r="AA101" i="5" a="1"/>
  <c r="AA101" i="5" s="1"/>
  <c r="AN101" i="5" a="1"/>
  <c r="AN101" i="5" s="1"/>
  <c r="X101" i="5" a="1"/>
  <c r="X101" i="5" s="1"/>
  <c r="V101" i="5" a="1"/>
  <c r="V101" i="5" s="1"/>
  <c r="P101" i="5" a="1"/>
  <c r="P101" i="5" s="1"/>
  <c r="S101" i="5" a="1"/>
  <c r="S101" i="5" s="1"/>
  <c r="AO101" i="5" a="1"/>
  <c r="AO101" i="5" s="1"/>
  <c r="Y101" i="5" a="1"/>
  <c r="Y101" i="5" s="1"/>
  <c r="W101" i="5" a="1"/>
  <c r="W101" i="5" s="1"/>
  <c r="R101" i="5" a="1"/>
  <c r="R101" i="5" s="1"/>
  <c r="AB101" i="5" a="1"/>
  <c r="AB101" i="5" s="1"/>
  <c r="O101" i="5" a="1"/>
  <c r="O101" i="5" s="1"/>
  <c r="AL101" i="5" a="1"/>
  <c r="AL101" i="5" s="1"/>
  <c r="T101" i="5" a="1"/>
  <c r="T101" i="5" s="1"/>
  <c r="AP101" i="5" a="1"/>
  <c r="AP101" i="5" s="1"/>
  <c r="AJ101" i="5" a="1"/>
  <c r="AJ101" i="5" s="1"/>
  <c r="Z101" i="5" a="1"/>
  <c r="Z101" i="5" s="1"/>
  <c r="H101" i="5" a="1"/>
  <c r="H101" i="5" s="1"/>
  <c r="L101" i="5" a="1"/>
  <c r="L101" i="5" s="1"/>
  <c r="I101" i="5" a="1"/>
  <c r="I101" i="5" s="1"/>
  <c r="M101" i="5" a="1"/>
  <c r="M101" i="5" s="1"/>
  <c r="K101" i="5" a="1"/>
  <c r="K101" i="5" s="1"/>
  <c r="J101" i="5" a="1"/>
  <c r="J101" i="5" s="1"/>
  <c r="N101" i="5" a="1"/>
  <c r="N101" i="5" s="1"/>
  <c r="G102" i="5"/>
  <c r="AI102" i="5" l="1" a="1"/>
  <c r="AI102" i="5" s="1"/>
  <c r="AC31" i="9" s="1"/>
  <c r="AC102" i="5" a="1"/>
  <c r="AC102" i="5" s="1"/>
  <c r="W31" i="9" s="1"/>
  <c r="AF102" i="5" a="1"/>
  <c r="AF102" i="5" s="1"/>
  <c r="Z31" i="9" s="1"/>
  <c r="AH102" i="5" a="1"/>
  <c r="AH102" i="5" s="1"/>
  <c r="AB31" i="9" s="1"/>
  <c r="AE102" i="5" a="1"/>
  <c r="AE102" i="5" s="1"/>
  <c r="Y31" i="9" s="1"/>
  <c r="AD102" i="5" a="1"/>
  <c r="AD102" i="5" s="1"/>
  <c r="X31" i="9" s="1"/>
  <c r="AG102" i="5" a="1"/>
  <c r="AG102" i="5" s="1"/>
  <c r="AA31" i="9" s="1"/>
  <c r="AZ102" i="5" a="1"/>
  <c r="AZ102" i="5" s="1"/>
  <c r="BA102" i="5" a="1"/>
  <c r="BA102" i="5" s="1"/>
  <c r="AX102" i="5" a="1"/>
  <c r="AX102" i="5" s="1"/>
  <c r="AU102" i="5" a="1"/>
  <c r="AU102" i="5" s="1"/>
  <c r="AW102" i="5" a="1"/>
  <c r="AW102" i="5" s="1"/>
  <c r="AV102" i="5" a="1"/>
  <c r="AV102" i="5" s="1"/>
  <c r="AY102" i="5" a="1"/>
  <c r="AY102" i="5" s="1"/>
  <c r="AS102" i="5" a="1"/>
  <c r="AS102" i="5" s="1"/>
  <c r="AT102" i="5" a="1"/>
  <c r="AT102" i="5" s="1"/>
  <c r="AR102" i="5" a="1"/>
  <c r="AR102" i="5" s="1"/>
  <c r="AQ102" i="5" a="1"/>
  <c r="AQ102" i="5" s="1"/>
  <c r="AK102" i="5" a="1"/>
  <c r="AK102" i="5" s="1"/>
  <c r="U102" i="5" a="1"/>
  <c r="U102" i="5" s="1"/>
  <c r="AM102" i="5" a="1"/>
  <c r="AM102" i="5" s="1"/>
  <c r="Q102" i="5" a="1"/>
  <c r="Q102" i="5" s="1"/>
  <c r="K31" i="9" s="1"/>
  <c r="AA102" i="5" a="1"/>
  <c r="AA102" i="5" s="1"/>
  <c r="U31" i="9" s="1"/>
  <c r="V102" i="5" a="1"/>
  <c r="V102" i="5" s="1"/>
  <c r="P31" i="9" s="1"/>
  <c r="AN102" i="5" a="1"/>
  <c r="AN102" i="5" s="1"/>
  <c r="X102" i="5" a="1"/>
  <c r="X102" i="5" s="1"/>
  <c r="R31" i="9" s="1"/>
  <c r="P102" i="5" a="1"/>
  <c r="P102" i="5" s="1"/>
  <c r="J31" i="9" s="1"/>
  <c r="Y102" i="5" a="1"/>
  <c r="Y102" i="5" s="1"/>
  <c r="S31" i="9" s="1"/>
  <c r="W102" i="5" a="1"/>
  <c r="W102" i="5" s="1"/>
  <c r="Q31" i="9" s="1"/>
  <c r="AB102" i="5" a="1"/>
  <c r="AB102" i="5" s="1"/>
  <c r="V31" i="9" s="1"/>
  <c r="R102" i="5" a="1"/>
  <c r="R102" i="5" s="1"/>
  <c r="AJ102" i="5" a="1"/>
  <c r="AJ102" i="5" s="1"/>
  <c r="AD31" i="9" s="1"/>
  <c r="AL102" i="5" a="1"/>
  <c r="AL102" i="5" s="1"/>
  <c r="AP102" i="5" a="1"/>
  <c r="AP102" i="5" s="1"/>
  <c r="Z102" i="5" a="1"/>
  <c r="Z102" i="5" s="1"/>
  <c r="T31" i="9" s="1"/>
  <c r="AO102" i="5" a="1"/>
  <c r="AO102" i="5" s="1"/>
  <c r="O102" i="5" a="1"/>
  <c r="O102" i="5" s="1"/>
  <c r="T102" i="5" a="1"/>
  <c r="T102" i="5" s="1"/>
  <c r="S102" i="5" a="1"/>
  <c r="S102" i="5" s="1"/>
  <c r="M102" i="5" a="1"/>
  <c r="M102" i="5" s="1"/>
  <c r="L102" i="5" a="1"/>
  <c r="L102" i="5" s="1"/>
  <c r="I102" i="5" a="1"/>
  <c r="I102" i="5" s="1"/>
  <c r="H102" i="5" a="1"/>
  <c r="H102" i="5" s="1"/>
  <c r="J102" i="5" a="1"/>
  <c r="J102" i="5" s="1"/>
  <c r="K102" i="5" a="1"/>
  <c r="K102" i="5" s="1"/>
  <c r="N102" i="5" a="1"/>
  <c r="N102" i="5" s="1"/>
  <c r="G103" i="5"/>
  <c r="AH103" i="5" l="1" a="1"/>
  <c r="AH103" i="5" s="1"/>
  <c r="AF103" i="5" a="1"/>
  <c r="AF103" i="5" s="1"/>
  <c r="AI103" i="5" a="1"/>
  <c r="AI103" i="5" s="1"/>
  <c r="AC103" i="5" a="1"/>
  <c r="AC103" i="5" s="1"/>
  <c r="AK31" i="9" s="1"/>
  <c r="AG103" i="5" a="1"/>
  <c r="AG103" i="5" s="1"/>
  <c r="AE103" i="5" a="1"/>
  <c r="AE103" i="5" s="1"/>
  <c r="AD103" i="5" a="1"/>
  <c r="AD103" i="5" s="1"/>
  <c r="BA103" i="5" a="1"/>
  <c r="BA103" i="5" s="1"/>
  <c r="AX103" i="5" a="1"/>
  <c r="AX103" i="5" s="1"/>
  <c r="AU103" i="5" a="1"/>
  <c r="AU103" i="5" s="1"/>
  <c r="AZ103" i="5" a="1"/>
  <c r="AZ103" i="5" s="1"/>
  <c r="AV103" i="5" a="1"/>
  <c r="AV103" i="5" s="1"/>
  <c r="AW103" i="5" a="1"/>
  <c r="AW103" i="5" s="1"/>
  <c r="AQ103" i="5" a="1"/>
  <c r="AQ103" i="5" s="1"/>
  <c r="AR103" i="5" a="1"/>
  <c r="AR103" i="5" s="1"/>
  <c r="AT103" i="5" a="1"/>
  <c r="AT103" i="5" s="1"/>
  <c r="AS103" i="5" a="1"/>
  <c r="AS103" i="5" s="1"/>
  <c r="AY103" i="5" a="1"/>
  <c r="AY103" i="5" s="1"/>
  <c r="CO30" i="22"/>
  <c r="U103" i="5" a="1"/>
  <c r="U103" i="5" s="1"/>
  <c r="Q103" i="5" a="1"/>
  <c r="Q103" i="5" s="1"/>
  <c r="AM103" i="5" a="1"/>
  <c r="AM103" i="5" s="1"/>
  <c r="AK103" i="5" a="1"/>
  <c r="AK103" i="5" s="1"/>
  <c r="X103" i="5" a="1"/>
  <c r="X103" i="5" s="1"/>
  <c r="V103" i="5" a="1"/>
  <c r="V103" i="5" s="1"/>
  <c r="AN103" i="5" a="1"/>
  <c r="AN103" i="5" s="1"/>
  <c r="AA103" i="5" a="1"/>
  <c r="AA103" i="5" s="1"/>
  <c r="AO103" i="5" a="1"/>
  <c r="AO103" i="5" s="1"/>
  <c r="R103" i="5" a="1"/>
  <c r="R103" i="5" s="1"/>
  <c r="AB103" i="5" a="1"/>
  <c r="AB103" i="5" s="1"/>
  <c r="S103" i="5" a="1"/>
  <c r="S103" i="5" s="1"/>
  <c r="Y103" i="5" a="1"/>
  <c r="Y103" i="5" s="1"/>
  <c r="P103" i="5" a="1"/>
  <c r="P103" i="5" s="1"/>
  <c r="T103" i="5" a="1"/>
  <c r="T103" i="5" s="1"/>
  <c r="Z103" i="5" a="1"/>
  <c r="Z103" i="5" s="1"/>
  <c r="AL103" i="5" a="1"/>
  <c r="AL103" i="5" s="1"/>
  <c r="AJ103" i="5" a="1"/>
  <c r="AJ103" i="5" s="1"/>
  <c r="O103" i="5" a="1"/>
  <c r="O103" i="5" s="1"/>
  <c r="W103" i="5" a="1"/>
  <c r="W103" i="5" s="1"/>
  <c r="AP103" i="5" a="1"/>
  <c r="AP103" i="5" s="1"/>
  <c r="M103" i="5" a="1"/>
  <c r="M103" i="5" s="1"/>
  <c r="I103" i="5" a="1"/>
  <c r="I103" i="5" s="1"/>
  <c r="CF30" i="22" s="1"/>
  <c r="L103" i="5" a="1"/>
  <c r="L103" i="5" s="1"/>
  <c r="K103" i="5" a="1"/>
  <c r="K103" i="5" s="1"/>
  <c r="J103" i="5" a="1"/>
  <c r="J103" i="5" s="1"/>
  <c r="H103" i="5" a="1"/>
  <c r="H103" i="5" s="1"/>
  <c r="N103" i="5" a="1"/>
  <c r="N103" i="5" s="1"/>
  <c r="G104" i="5"/>
  <c r="AI104" i="5" l="1" a="1"/>
  <c r="AI104" i="5" s="1"/>
  <c r="AF104" i="5" a="1"/>
  <c r="AF104" i="5" s="1"/>
  <c r="AH104" i="5" a="1"/>
  <c r="AH104" i="5" s="1"/>
  <c r="AC104" i="5" a="1"/>
  <c r="AC104" i="5" s="1"/>
  <c r="AE104" i="5" a="1"/>
  <c r="AE104" i="5" s="1"/>
  <c r="AD104" i="5" a="1"/>
  <c r="AD104" i="5" s="1"/>
  <c r="AG104" i="5" a="1"/>
  <c r="AG104" i="5" s="1"/>
  <c r="AX104" i="5" a="1"/>
  <c r="AX104" i="5" s="1"/>
  <c r="AZ104" i="5" a="1"/>
  <c r="AZ104" i="5" s="1"/>
  <c r="BA104" i="5" a="1"/>
  <c r="BA104" i="5" s="1"/>
  <c r="AW104" i="5" a="1"/>
  <c r="AW104" i="5" s="1"/>
  <c r="AU104" i="5" a="1"/>
  <c r="AU104" i="5" s="1"/>
  <c r="AV104" i="5" a="1"/>
  <c r="AV104" i="5" s="1"/>
  <c r="AR104" i="5" a="1"/>
  <c r="AR104" i="5" s="1"/>
  <c r="AY104" i="5" a="1"/>
  <c r="AY104" i="5" s="1"/>
  <c r="AS104" i="5" a="1"/>
  <c r="AS104" i="5" s="1"/>
  <c r="AT104" i="5" a="1"/>
  <c r="AT104" i="5" s="1"/>
  <c r="AQ104" i="5" a="1"/>
  <c r="AQ104" i="5" s="1"/>
  <c r="AK104" i="5" a="1"/>
  <c r="AK104" i="5" s="1"/>
  <c r="Q104" i="5" a="1"/>
  <c r="Q104" i="5" s="1"/>
  <c r="U104" i="5" a="1"/>
  <c r="U104" i="5" s="1"/>
  <c r="AM104" i="5" a="1"/>
  <c r="AM104" i="5" s="1"/>
  <c r="AN104" i="5" a="1"/>
  <c r="AN104" i="5" s="1"/>
  <c r="X104" i="5" a="1"/>
  <c r="X104" i="5" s="1"/>
  <c r="V104" i="5" a="1"/>
  <c r="V104" i="5" s="1"/>
  <c r="AA104" i="5" a="1"/>
  <c r="AA104" i="5" s="1"/>
  <c r="AB104" i="5" a="1"/>
  <c r="AB104" i="5" s="1"/>
  <c r="W104" i="5" a="1"/>
  <c r="W104" i="5" s="1"/>
  <c r="R104" i="5" a="1"/>
  <c r="R104" i="5" s="1"/>
  <c r="AO104" i="5" a="1"/>
  <c r="AO104" i="5" s="1"/>
  <c r="P104" i="5" a="1"/>
  <c r="P104" i="5" s="1"/>
  <c r="Y104" i="5" a="1"/>
  <c r="Y104" i="5" s="1"/>
  <c r="S104" i="5" a="1"/>
  <c r="S104" i="5" s="1"/>
  <c r="O104" i="5" a="1"/>
  <c r="O104" i="5" s="1"/>
  <c r="Z104" i="5" a="1"/>
  <c r="Z104" i="5" s="1"/>
  <c r="AJ104" i="5" a="1"/>
  <c r="AJ104" i="5" s="1"/>
  <c r="AL104" i="5" a="1"/>
  <c r="AL104" i="5" s="1"/>
  <c r="T104" i="5" a="1"/>
  <c r="T104" i="5" s="1"/>
  <c r="AP104" i="5" a="1"/>
  <c r="AP104" i="5" s="1"/>
  <c r="M104" i="5" a="1"/>
  <c r="M104" i="5" s="1"/>
  <c r="L104" i="5" a="1"/>
  <c r="L104" i="5" s="1"/>
  <c r="H104" i="5" a="1"/>
  <c r="H104" i="5" s="1"/>
  <c r="I104" i="5" a="1"/>
  <c r="I104" i="5" s="1"/>
  <c r="K104" i="5" a="1"/>
  <c r="K104" i="5" s="1"/>
  <c r="J104" i="5" a="1"/>
  <c r="J104" i="5" s="1"/>
  <c r="N104" i="5" a="1"/>
  <c r="N104" i="5" s="1"/>
  <c r="G105" i="5"/>
  <c r="AI105" i="5" l="1" a="1"/>
  <c r="AI105" i="5" s="1"/>
  <c r="AC105" i="5" a="1"/>
  <c r="AC105" i="5" s="1"/>
  <c r="AD105" i="5" a="1"/>
  <c r="AD105" i="5" s="1"/>
  <c r="AE105" i="5" a="1"/>
  <c r="AE105" i="5" s="1"/>
  <c r="AF105" i="5" a="1"/>
  <c r="AF105" i="5" s="1"/>
  <c r="AG105" i="5" a="1"/>
  <c r="AG105" i="5" s="1"/>
  <c r="AH105" i="5" a="1"/>
  <c r="AH105" i="5" s="1"/>
  <c r="AV105" i="5" a="1"/>
  <c r="AV105" i="5" s="1"/>
  <c r="BA105" i="5" a="1"/>
  <c r="BA105" i="5" s="1"/>
  <c r="AW105" i="5" a="1"/>
  <c r="AW105" i="5" s="1"/>
  <c r="AU105" i="5" a="1"/>
  <c r="AU105" i="5" s="1"/>
  <c r="AY105" i="5" a="1"/>
  <c r="AY105" i="5" s="1"/>
  <c r="AZ105" i="5" a="1"/>
  <c r="AZ105" i="5" s="1"/>
  <c r="AQ105" i="5" a="1"/>
  <c r="AQ105" i="5" s="1"/>
  <c r="AS105" i="5" a="1"/>
  <c r="AS105" i="5" s="1"/>
  <c r="AR105" i="5" a="1"/>
  <c r="AR105" i="5" s="1"/>
  <c r="AT105" i="5" a="1"/>
  <c r="AT105" i="5" s="1"/>
  <c r="AX105" i="5" a="1"/>
  <c r="AX105" i="5" s="1"/>
  <c r="AM105" i="5" a="1"/>
  <c r="AM105" i="5" s="1"/>
  <c r="U105" i="5" a="1"/>
  <c r="U105" i="5" s="1"/>
  <c r="Q105" i="5" a="1"/>
  <c r="Q105" i="5" s="1"/>
  <c r="AK105" i="5" a="1"/>
  <c r="AK105" i="5" s="1"/>
  <c r="AA105" i="5" a="1"/>
  <c r="AA105" i="5" s="1"/>
  <c r="AN105" i="5" a="1"/>
  <c r="AN105" i="5" s="1"/>
  <c r="X105" i="5" a="1"/>
  <c r="X105" i="5" s="1"/>
  <c r="V105" i="5" a="1"/>
  <c r="V105" i="5" s="1"/>
  <c r="Y105" i="5" a="1"/>
  <c r="Y105" i="5" s="1"/>
  <c r="R105" i="5" a="1"/>
  <c r="R105" i="5" s="1"/>
  <c r="W105" i="5" a="1"/>
  <c r="W105" i="5" s="1"/>
  <c r="P105" i="5" a="1"/>
  <c r="P105" i="5" s="1"/>
  <c r="AB105" i="5" a="1"/>
  <c r="AB105" i="5" s="1"/>
  <c r="T105" i="5" a="1"/>
  <c r="T105" i="5" s="1"/>
  <c r="AP105" i="5" a="1"/>
  <c r="AP105" i="5" s="1"/>
  <c r="AJ105" i="5" a="1"/>
  <c r="AJ105" i="5" s="1"/>
  <c r="AL105" i="5" a="1"/>
  <c r="AL105" i="5" s="1"/>
  <c r="O105" i="5" a="1"/>
  <c r="O105" i="5" s="1"/>
  <c r="AO105" i="5" a="1"/>
  <c r="AO105" i="5" s="1"/>
  <c r="Z105" i="5" a="1"/>
  <c r="Z105" i="5" s="1"/>
  <c r="S105" i="5" a="1"/>
  <c r="S105" i="5" s="1"/>
  <c r="I105" i="5" a="1"/>
  <c r="I105" i="5" s="1"/>
  <c r="L105" i="5" a="1"/>
  <c r="L105" i="5" s="1"/>
  <c r="M105" i="5" a="1"/>
  <c r="M105" i="5" s="1"/>
  <c r="H105" i="5" a="1"/>
  <c r="H105" i="5" s="1"/>
  <c r="K105" i="5" a="1"/>
  <c r="K105" i="5" s="1"/>
  <c r="J105" i="5" a="1"/>
  <c r="J105" i="5" s="1"/>
  <c r="N105" i="5" a="1"/>
  <c r="N105" i="5" s="1"/>
  <c r="G106" i="5"/>
  <c r="AC106" i="5" l="1" a="1"/>
  <c r="AC106" i="5" s="1"/>
  <c r="W32" i="9" s="1"/>
  <c r="AI106" i="5" a="1"/>
  <c r="AI106" i="5" s="1"/>
  <c r="AC32" i="9" s="1"/>
  <c r="AD106" i="5" a="1"/>
  <c r="AD106" i="5" s="1"/>
  <c r="X32" i="9" s="1"/>
  <c r="AH106" i="5" a="1"/>
  <c r="AH106" i="5" s="1"/>
  <c r="AB32" i="9" s="1"/>
  <c r="AE106" i="5" a="1"/>
  <c r="AE106" i="5" s="1"/>
  <c r="Y32" i="9" s="1"/>
  <c r="AF106" i="5" a="1"/>
  <c r="AF106" i="5" s="1"/>
  <c r="Z32" i="9" s="1"/>
  <c r="AG106" i="5" a="1"/>
  <c r="AG106" i="5" s="1"/>
  <c r="AA32" i="9" s="1"/>
  <c r="BA106" i="5" a="1"/>
  <c r="BA106" i="5" s="1"/>
  <c r="AZ106" i="5" a="1"/>
  <c r="AZ106" i="5" s="1"/>
  <c r="AV106" i="5" a="1"/>
  <c r="AV106" i="5" s="1"/>
  <c r="AX106" i="5" a="1"/>
  <c r="AX106" i="5" s="1"/>
  <c r="AU106" i="5" a="1"/>
  <c r="AU106" i="5" s="1"/>
  <c r="AQ106" i="5" a="1"/>
  <c r="AQ106" i="5" s="1"/>
  <c r="AW106" i="5" a="1"/>
  <c r="AW106" i="5" s="1"/>
  <c r="AS106" i="5" a="1"/>
  <c r="AS106" i="5" s="1"/>
  <c r="AR106" i="5" a="1"/>
  <c r="AR106" i="5" s="1"/>
  <c r="AT106" i="5" a="1"/>
  <c r="AT106" i="5" s="1"/>
  <c r="AY106" i="5" a="1"/>
  <c r="AY106" i="5" s="1"/>
  <c r="U106" i="5" a="1"/>
  <c r="U106" i="5" s="1"/>
  <c r="AM106" i="5" a="1"/>
  <c r="AM106" i="5" s="1"/>
  <c r="AK106" i="5" a="1"/>
  <c r="AK106" i="5" s="1"/>
  <c r="Q106" i="5" a="1"/>
  <c r="Q106" i="5" s="1"/>
  <c r="V106" i="5" a="1"/>
  <c r="V106" i="5" s="1"/>
  <c r="P32" i="9" s="1"/>
  <c r="AN106" i="5" a="1"/>
  <c r="AN106" i="5" s="1"/>
  <c r="AA106" i="5" a="1"/>
  <c r="AA106" i="5" s="1"/>
  <c r="U32" i="9" s="1"/>
  <c r="X106" i="5" a="1"/>
  <c r="X106" i="5" s="1"/>
  <c r="R32" i="9" s="1"/>
  <c r="W106" i="5" a="1"/>
  <c r="W106" i="5" s="1"/>
  <c r="Q32" i="9" s="1"/>
  <c r="S106" i="5" a="1"/>
  <c r="S106" i="5" s="1"/>
  <c r="M32" i="9" s="1"/>
  <c r="Y106" i="5" a="1"/>
  <c r="Y106" i="5" s="1"/>
  <c r="S32" i="9" s="1"/>
  <c r="AB106" i="5" a="1"/>
  <c r="AB106" i="5" s="1"/>
  <c r="V32" i="9" s="1"/>
  <c r="AO106" i="5" a="1"/>
  <c r="AO106" i="5" s="1"/>
  <c r="R106" i="5" a="1"/>
  <c r="R106" i="5" s="1"/>
  <c r="L32" i="9" s="1"/>
  <c r="P106" i="5" a="1"/>
  <c r="P106" i="5" s="1"/>
  <c r="T106" i="5" a="1"/>
  <c r="T106" i="5" s="1"/>
  <c r="AP106" i="5" a="1"/>
  <c r="AP106" i="5" s="1"/>
  <c r="AJ106" i="5" a="1"/>
  <c r="AJ106" i="5" s="1"/>
  <c r="AD32" i="9" s="1"/>
  <c r="Z106" i="5" a="1"/>
  <c r="Z106" i="5" s="1"/>
  <c r="T32" i="9" s="1"/>
  <c r="AL106" i="5" a="1"/>
  <c r="AL106" i="5" s="1"/>
  <c r="O106" i="5" a="1"/>
  <c r="O106" i="5" s="1"/>
  <c r="H106" i="5" a="1"/>
  <c r="H106" i="5" s="1"/>
  <c r="I106" i="5" a="1"/>
  <c r="I106" i="5" s="1"/>
  <c r="L106" i="5" a="1"/>
  <c r="L106" i="5" s="1"/>
  <c r="M106" i="5" a="1"/>
  <c r="M106" i="5" s="1"/>
  <c r="J106" i="5" a="1"/>
  <c r="J106" i="5" s="1"/>
  <c r="K106" i="5" a="1"/>
  <c r="K106" i="5" s="1"/>
  <c r="N106" i="5" a="1"/>
  <c r="N106" i="5" s="1"/>
  <c r="G107" i="5"/>
  <c r="AC107" i="5" l="1" a="1"/>
  <c r="AC107" i="5" s="1"/>
  <c r="AK32" i="9" s="1"/>
  <c r="AG107" i="5" a="1"/>
  <c r="AG107" i="5" s="1"/>
  <c r="AD107" i="5" a="1"/>
  <c r="AD107" i="5" s="1"/>
  <c r="AI107" i="5" a="1"/>
  <c r="AI107" i="5" s="1"/>
  <c r="AF107" i="5" a="1"/>
  <c r="AF107" i="5" s="1"/>
  <c r="AH107" i="5" a="1"/>
  <c r="AH107" i="5" s="1"/>
  <c r="AE107" i="5" a="1"/>
  <c r="AE107" i="5" s="1"/>
  <c r="AX107" i="5" a="1"/>
  <c r="AX107" i="5" s="1"/>
  <c r="AV107" i="5" a="1"/>
  <c r="AV107" i="5" s="1"/>
  <c r="BA107" i="5" a="1"/>
  <c r="BA107" i="5" s="1"/>
  <c r="AZ107" i="5" a="1"/>
  <c r="AZ107" i="5" s="1"/>
  <c r="AU107" i="5" a="1"/>
  <c r="AU107" i="5" s="1"/>
  <c r="AW107" i="5" a="1"/>
  <c r="AW107" i="5" s="1"/>
  <c r="AY107" i="5" a="1"/>
  <c r="AY107" i="5" s="1"/>
  <c r="AQ107" i="5" a="1"/>
  <c r="AQ107" i="5" s="1"/>
  <c r="AR107" i="5" a="1"/>
  <c r="AR107" i="5" s="1"/>
  <c r="AS107" i="5" a="1"/>
  <c r="AS107" i="5" s="1"/>
  <c r="AT107" i="5" a="1"/>
  <c r="AT107" i="5" s="1"/>
  <c r="AK107" i="5" a="1"/>
  <c r="AK107" i="5" s="1"/>
  <c r="U107" i="5" a="1"/>
  <c r="U107" i="5" s="1"/>
  <c r="AM107" i="5" a="1"/>
  <c r="AM107" i="5" s="1"/>
  <c r="Q107" i="5" a="1"/>
  <c r="Q107" i="5" s="1"/>
  <c r="AN107" i="5" a="1"/>
  <c r="AN107" i="5" s="1"/>
  <c r="V107" i="5" a="1"/>
  <c r="V107" i="5" s="1"/>
  <c r="AA107" i="5" a="1"/>
  <c r="AA107" i="5" s="1"/>
  <c r="X107" i="5" a="1"/>
  <c r="X107" i="5" s="1"/>
  <c r="AB107" i="5" a="1"/>
  <c r="AB107" i="5" s="1"/>
  <c r="AO107" i="5" a="1"/>
  <c r="AO107" i="5" s="1"/>
  <c r="R107" i="5" a="1"/>
  <c r="R107" i="5" s="1"/>
  <c r="AL107" i="5" a="1"/>
  <c r="AL107" i="5" s="1"/>
  <c r="Y107" i="5" a="1"/>
  <c r="Y107" i="5" s="1"/>
  <c r="W107" i="5" a="1"/>
  <c r="W107" i="5" s="1"/>
  <c r="P107" i="5" a="1"/>
  <c r="P107" i="5" s="1"/>
  <c r="S107" i="5" a="1"/>
  <c r="S107" i="5" s="1"/>
  <c r="O107" i="5" a="1"/>
  <c r="O107" i="5" s="1"/>
  <c r="T107" i="5" a="1"/>
  <c r="T107" i="5" s="1"/>
  <c r="Z107" i="5" a="1"/>
  <c r="Z107" i="5" s="1"/>
  <c r="AJ107" i="5" a="1"/>
  <c r="AJ107" i="5" s="1"/>
  <c r="AP107" i="5" a="1"/>
  <c r="AP107" i="5" s="1"/>
  <c r="H107" i="5" a="1"/>
  <c r="H107" i="5" s="1"/>
  <c r="I107" i="5" a="1"/>
  <c r="I107" i="5" s="1"/>
  <c r="M107" i="5" a="1"/>
  <c r="M107" i="5" s="1"/>
  <c r="J107" i="5" a="1"/>
  <c r="J107" i="5" s="1"/>
  <c r="K107" i="5" a="1"/>
  <c r="K107" i="5" s="1"/>
  <c r="L107" i="5" a="1"/>
  <c r="L107" i="5" s="1"/>
  <c r="N107" i="5" a="1"/>
  <c r="N107" i="5" s="1"/>
  <c r="G108" i="5"/>
  <c r="AF108" i="5" l="1" a="1"/>
  <c r="AF108" i="5" s="1"/>
  <c r="AI108" i="5" a="1"/>
  <c r="AI108" i="5" s="1"/>
  <c r="AE108" i="5" a="1"/>
  <c r="AE108" i="5" s="1"/>
  <c r="AC108" i="5" a="1"/>
  <c r="AC108" i="5" s="1"/>
  <c r="AH108" i="5" a="1"/>
  <c r="AH108" i="5" s="1"/>
  <c r="AD108" i="5" a="1"/>
  <c r="AD108" i="5" s="1"/>
  <c r="AG108" i="5" a="1"/>
  <c r="AG108" i="5" s="1"/>
  <c r="BA108" i="5" a="1"/>
  <c r="BA108" i="5" s="1"/>
  <c r="AW108" i="5" a="1"/>
  <c r="AW108" i="5" s="1"/>
  <c r="AU108" i="5" a="1"/>
  <c r="AU108" i="5" s="1"/>
  <c r="AX108" i="5" a="1"/>
  <c r="AX108" i="5" s="1"/>
  <c r="AZ108" i="5" a="1"/>
  <c r="AZ108" i="5" s="1"/>
  <c r="AV108" i="5" a="1"/>
  <c r="AV108" i="5" s="1"/>
  <c r="AY108" i="5" a="1"/>
  <c r="AY108" i="5" s="1"/>
  <c r="AR108" i="5" a="1"/>
  <c r="AR108" i="5" s="1"/>
  <c r="AQ108" i="5" a="1"/>
  <c r="AQ108" i="5" s="1"/>
  <c r="AS108" i="5" a="1"/>
  <c r="AS108" i="5" s="1"/>
  <c r="AT108" i="5" a="1"/>
  <c r="AT108" i="5" s="1"/>
  <c r="U108" i="5" a="1"/>
  <c r="U108" i="5" s="1"/>
  <c r="Q108" i="5" a="1"/>
  <c r="Q108" i="5" s="1"/>
  <c r="AK108" i="5" a="1"/>
  <c r="AK108" i="5" s="1"/>
  <c r="AM108" i="5" a="1"/>
  <c r="AM108" i="5" s="1"/>
  <c r="X108" i="5" a="1"/>
  <c r="X108" i="5" s="1"/>
  <c r="AA108" i="5" a="1"/>
  <c r="AA108" i="5" s="1"/>
  <c r="V108" i="5" a="1"/>
  <c r="V108" i="5" s="1"/>
  <c r="AN108" i="5" a="1"/>
  <c r="AN108" i="5" s="1"/>
  <c r="AO108" i="5" a="1"/>
  <c r="AO108" i="5" s="1"/>
  <c r="AB108" i="5" a="1"/>
  <c r="AB108" i="5" s="1"/>
  <c r="Y108" i="5" a="1"/>
  <c r="Y108" i="5" s="1"/>
  <c r="W108" i="5" a="1"/>
  <c r="W108" i="5" s="1"/>
  <c r="R108" i="5" a="1"/>
  <c r="R108" i="5" s="1"/>
  <c r="P108" i="5" a="1"/>
  <c r="P108" i="5" s="1"/>
  <c r="S108" i="5" a="1"/>
  <c r="S108" i="5" s="1"/>
  <c r="Z108" i="5" a="1"/>
  <c r="Z108" i="5" s="1"/>
  <c r="AP108" i="5" a="1"/>
  <c r="AP108" i="5" s="1"/>
  <c r="O108" i="5" a="1"/>
  <c r="O108" i="5" s="1"/>
  <c r="AJ108" i="5" a="1"/>
  <c r="AJ108" i="5" s="1"/>
  <c r="AL108" i="5" a="1"/>
  <c r="AL108" i="5" s="1"/>
  <c r="T108" i="5" a="1"/>
  <c r="T108" i="5" s="1"/>
  <c r="H108" i="5" a="1"/>
  <c r="H108" i="5" s="1"/>
  <c r="M108" i="5" a="1"/>
  <c r="M108" i="5" s="1"/>
  <c r="L108" i="5" a="1"/>
  <c r="L108" i="5" s="1"/>
  <c r="K108" i="5" a="1"/>
  <c r="K108" i="5" s="1"/>
  <c r="I108" i="5" a="1"/>
  <c r="I108" i="5" s="1"/>
  <c r="J108" i="5" a="1"/>
  <c r="J108" i="5" s="1"/>
  <c r="N108" i="5" a="1"/>
  <c r="N108" i="5" s="1"/>
  <c r="G109" i="5"/>
  <c r="AF109" i="5" l="1" a="1"/>
  <c r="AF109" i="5" s="1"/>
  <c r="AC109" i="5" a="1"/>
  <c r="AC109" i="5" s="1"/>
  <c r="AI109" i="5" a="1"/>
  <c r="AI109" i="5" s="1"/>
  <c r="AE109" i="5" a="1"/>
  <c r="AE109" i="5" s="1"/>
  <c r="AD109" i="5" a="1"/>
  <c r="AD109" i="5" s="1"/>
  <c r="AG109" i="5" a="1"/>
  <c r="AG109" i="5" s="1"/>
  <c r="AH109" i="5" a="1"/>
  <c r="AH109" i="5" s="1"/>
  <c r="BA109" i="5" a="1"/>
  <c r="BA109" i="5" s="1"/>
  <c r="AX109" i="5" a="1"/>
  <c r="AX109" i="5" s="1"/>
  <c r="AZ109" i="5" a="1"/>
  <c r="AZ109" i="5" s="1"/>
  <c r="AW109" i="5" a="1"/>
  <c r="AW109" i="5" s="1"/>
  <c r="AV109" i="5" a="1"/>
  <c r="AV109" i="5" s="1"/>
  <c r="AQ109" i="5" a="1"/>
  <c r="AQ109" i="5" s="1"/>
  <c r="AR109" i="5" a="1"/>
  <c r="AR109" i="5" s="1"/>
  <c r="AY109" i="5" a="1"/>
  <c r="AY109" i="5" s="1"/>
  <c r="AU109" i="5" a="1"/>
  <c r="AU109" i="5" s="1"/>
  <c r="AS109" i="5" a="1"/>
  <c r="AS109" i="5" s="1"/>
  <c r="AT109" i="5" a="1"/>
  <c r="AT109" i="5" s="1"/>
  <c r="AM109" i="5" a="1"/>
  <c r="AM109" i="5" s="1"/>
  <c r="U109" i="5" a="1"/>
  <c r="U109" i="5" s="1"/>
  <c r="AK109" i="5" a="1"/>
  <c r="AK109" i="5" s="1"/>
  <c r="Q109" i="5" a="1"/>
  <c r="Q109" i="5" s="1"/>
  <c r="X109" i="5" a="1"/>
  <c r="X109" i="5" s="1"/>
  <c r="AA109" i="5" a="1"/>
  <c r="AA109" i="5" s="1"/>
  <c r="AN109" i="5" a="1"/>
  <c r="AN109" i="5" s="1"/>
  <c r="V109" i="5" a="1"/>
  <c r="V109" i="5" s="1"/>
  <c r="W109" i="5" a="1"/>
  <c r="W109" i="5" s="1"/>
  <c r="S109" i="5" a="1"/>
  <c r="S109" i="5" s="1"/>
  <c r="R109" i="5" a="1"/>
  <c r="R109" i="5" s="1"/>
  <c r="P109" i="5" a="1"/>
  <c r="P109" i="5" s="1"/>
  <c r="AB109" i="5" a="1"/>
  <c r="AB109" i="5" s="1"/>
  <c r="Y109" i="5" a="1"/>
  <c r="Y109" i="5" s="1"/>
  <c r="AP109" i="5" a="1"/>
  <c r="AP109" i="5" s="1"/>
  <c r="O109" i="5" a="1"/>
  <c r="O109" i="5" s="1"/>
  <c r="T109" i="5" a="1"/>
  <c r="T109" i="5" s="1"/>
  <c r="AO109" i="5" a="1"/>
  <c r="AO109" i="5" s="1"/>
  <c r="AJ109" i="5" a="1"/>
  <c r="AJ109" i="5" s="1"/>
  <c r="Z109" i="5" a="1"/>
  <c r="Z109" i="5" s="1"/>
  <c r="AL109" i="5" a="1"/>
  <c r="AL109" i="5" s="1"/>
  <c r="M109" i="5" a="1"/>
  <c r="M109" i="5" s="1"/>
  <c r="L109" i="5" a="1"/>
  <c r="L109" i="5" s="1"/>
  <c r="I109" i="5" a="1"/>
  <c r="I109" i="5" s="1"/>
  <c r="H109" i="5" a="1"/>
  <c r="H109" i="5" s="1"/>
  <c r="J109" i="5" a="1"/>
  <c r="J109" i="5" s="1"/>
  <c r="K109" i="5" a="1"/>
  <c r="K109" i="5" s="1"/>
  <c r="N109" i="5" a="1"/>
  <c r="N109" i="5" s="1"/>
  <c r="G110" i="5"/>
  <c r="AH110" i="5" l="1" a="1"/>
  <c r="AH110" i="5" s="1"/>
  <c r="AB33" i="9" s="1"/>
  <c r="AF110" i="5" a="1"/>
  <c r="AF110" i="5" s="1"/>
  <c r="Z33" i="9" s="1"/>
  <c r="AI110" i="5" a="1"/>
  <c r="AI110" i="5" s="1"/>
  <c r="AC33" i="9" s="1"/>
  <c r="AC110" i="5" a="1"/>
  <c r="AC110" i="5" s="1"/>
  <c r="W33" i="9" s="1"/>
  <c r="AE110" i="5" a="1"/>
  <c r="AE110" i="5" s="1"/>
  <c r="Y33" i="9" s="1"/>
  <c r="AD110" i="5" a="1"/>
  <c r="AD110" i="5" s="1"/>
  <c r="X33" i="9" s="1"/>
  <c r="AG110" i="5" a="1"/>
  <c r="AG110" i="5" s="1"/>
  <c r="AA33" i="9" s="1"/>
  <c r="AZ110" i="5" a="1"/>
  <c r="AZ110" i="5" s="1"/>
  <c r="AU110" i="5" a="1"/>
  <c r="AU110" i="5" s="1"/>
  <c r="AV110" i="5" a="1"/>
  <c r="AV110" i="5" s="1"/>
  <c r="AX110" i="5" a="1"/>
  <c r="AX110" i="5" s="1"/>
  <c r="BA110" i="5" a="1"/>
  <c r="BA110" i="5" s="1"/>
  <c r="AR110" i="5" a="1"/>
  <c r="AR110" i="5" s="1"/>
  <c r="AW110" i="5" a="1"/>
  <c r="AW110" i="5" s="1"/>
  <c r="AQ110" i="5" a="1"/>
  <c r="AQ110" i="5" s="1"/>
  <c r="AY110" i="5" a="1"/>
  <c r="AY110" i="5" s="1"/>
  <c r="AT110" i="5" a="1"/>
  <c r="AT110" i="5" s="1"/>
  <c r="AS110" i="5" a="1"/>
  <c r="AS110" i="5" s="1"/>
  <c r="Q110" i="5" a="1"/>
  <c r="Q110" i="5" s="1"/>
  <c r="K33" i="9" s="1"/>
  <c r="U110" i="5" a="1"/>
  <c r="U110" i="5" s="1"/>
  <c r="AM110" i="5" a="1"/>
  <c r="AM110" i="5" s="1"/>
  <c r="AK110" i="5" a="1"/>
  <c r="AK110" i="5" s="1"/>
  <c r="AA110" i="5" a="1"/>
  <c r="AA110" i="5" s="1"/>
  <c r="U33" i="9" s="1"/>
  <c r="AN110" i="5" a="1"/>
  <c r="AN110" i="5" s="1"/>
  <c r="AH33" i="9" s="1"/>
  <c r="X110" i="5" a="1"/>
  <c r="X110" i="5" s="1"/>
  <c r="R33" i="9" s="1"/>
  <c r="V110" i="5" a="1"/>
  <c r="V110" i="5" s="1"/>
  <c r="P33" i="9" s="1"/>
  <c r="W110" i="5" a="1"/>
  <c r="W110" i="5" s="1"/>
  <c r="Q33" i="9" s="1"/>
  <c r="AB110" i="5" a="1"/>
  <c r="AB110" i="5" s="1"/>
  <c r="V33" i="9" s="1"/>
  <c r="Y110" i="5" a="1"/>
  <c r="Y110" i="5" s="1"/>
  <c r="S33" i="9" s="1"/>
  <c r="P110" i="5" a="1"/>
  <c r="P110" i="5" s="1"/>
  <c r="CN32" i="22" s="1"/>
  <c r="AL110" i="5" a="1"/>
  <c r="AL110" i="5" s="1"/>
  <c r="AO110" i="5" a="1"/>
  <c r="AO110" i="5" s="1"/>
  <c r="R110" i="5" a="1"/>
  <c r="R110" i="5" s="1"/>
  <c r="AP110" i="5" a="1"/>
  <c r="AP110" i="5" s="1"/>
  <c r="O110" i="5" a="1"/>
  <c r="O110" i="5" s="1"/>
  <c r="T110" i="5" a="1"/>
  <c r="T110" i="5" s="1"/>
  <c r="N33" i="9" s="1"/>
  <c r="AJ110" i="5" a="1"/>
  <c r="AJ110" i="5" s="1"/>
  <c r="S110" i="5" a="1"/>
  <c r="S110" i="5" s="1"/>
  <c r="M33" i="9" s="1"/>
  <c r="Z110" i="5" a="1"/>
  <c r="Z110" i="5" s="1"/>
  <c r="T33" i="9" s="1"/>
  <c r="L110" i="5" a="1"/>
  <c r="L110" i="5" s="1"/>
  <c r="K110" i="5" a="1"/>
  <c r="K110" i="5" s="1"/>
  <c r="J110" i="5" a="1"/>
  <c r="J110" i="5" s="1"/>
  <c r="H110" i="5" a="1"/>
  <c r="H110" i="5" s="1"/>
  <c r="M110" i="5" a="1"/>
  <c r="M110" i="5" s="1"/>
  <c r="I110" i="5" a="1"/>
  <c r="I110" i="5" s="1"/>
  <c r="N110" i="5" a="1"/>
  <c r="N110" i="5" s="1"/>
  <c r="G111" i="5"/>
  <c r="AH111" i="5" l="1" a="1"/>
  <c r="AH111" i="5" s="1"/>
  <c r="AI111" i="5" a="1"/>
  <c r="AI111" i="5" s="1"/>
  <c r="AC111" i="5" a="1"/>
  <c r="AC111" i="5" s="1"/>
  <c r="AK33" i="9" s="1"/>
  <c r="AF111" i="5" a="1"/>
  <c r="AF111" i="5" s="1"/>
  <c r="AE111" i="5" a="1"/>
  <c r="AE111" i="5" s="1"/>
  <c r="AD111" i="5" a="1"/>
  <c r="AD111" i="5" s="1"/>
  <c r="AG111" i="5" a="1"/>
  <c r="AG111" i="5" s="1"/>
  <c r="AX111" i="5" a="1"/>
  <c r="AX111" i="5" s="1"/>
  <c r="AV111" i="5" a="1"/>
  <c r="AV111" i="5" s="1"/>
  <c r="AZ111" i="5" a="1"/>
  <c r="AZ111" i="5" s="1"/>
  <c r="BA111" i="5" a="1"/>
  <c r="BA111" i="5" s="1"/>
  <c r="AR111" i="5" a="1"/>
  <c r="AR111" i="5" s="1"/>
  <c r="AS111" i="5" a="1"/>
  <c r="AS111" i="5" s="1"/>
  <c r="AW111" i="5" a="1"/>
  <c r="AW111" i="5" s="1"/>
  <c r="AY111" i="5" a="1"/>
  <c r="AY111" i="5" s="1"/>
  <c r="AQ111" i="5" a="1"/>
  <c r="AQ111" i="5" s="1"/>
  <c r="AU111" i="5" a="1"/>
  <c r="AU111" i="5" s="1"/>
  <c r="AT111" i="5" a="1"/>
  <c r="AT111" i="5" s="1"/>
  <c r="AM111" i="5" a="1"/>
  <c r="AM111" i="5" s="1"/>
  <c r="Q111" i="5" a="1"/>
  <c r="Q111" i="5" s="1"/>
  <c r="AK111" i="5" a="1"/>
  <c r="AK111" i="5" s="1"/>
  <c r="U111" i="5" a="1"/>
  <c r="U111" i="5" s="1"/>
  <c r="V111" i="5" a="1"/>
  <c r="V111" i="5" s="1"/>
  <c r="AN111" i="5" a="1"/>
  <c r="AN111" i="5" s="1"/>
  <c r="X111" i="5" a="1"/>
  <c r="X111" i="5" s="1"/>
  <c r="AA111" i="5" a="1"/>
  <c r="AA111" i="5" s="1"/>
  <c r="P111" i="5" a="1"/>
  <c r="P111" i="5" s="1"/>
  <c r="AB111" i="5" a="1"/>
  <c r="AB111" i="5" s="1"/>
  <c r="AO111" i="5" a="1"/>
  <c r="AO111" i="5" s="1"/>
  <c r="R111" i="5" a="1"/>
  <c r="R111" i="5" s="1"/>
  <c r="Y111" i="5" a="1"/>
  <c r="Y111" i="5" s="1"/>
  <c r="Z111" i="5" a="1"/>
  <c r="Z111" i="5" s="1"/>
  <c r="S111" i="5" a="1"/>
  <c r="S111" i="5" s="1"/>
  <c r="AJ111" i="5" a="1"/>
  <c r="AJ111" i="5" s="1"/>
  <c r="AL111" i="5" a="1"/>
  <c r="AL111" i="5" s="1"/>
  <c r="O111" i="5" a="1"/>
  <c r="O111" i="5" s="1"/>
  <c r="T111" i="5" a="1"/>
  <c r="T111" i="5" s="1"/>
  <c r="AP111" i="5" a="1"/>
  <c r="AP111" i="5" s="1"/>
  <c r="W111" i="5" a="1"/>
  <c r="W111" i="5" s="1"/>
  <c r="L111" i="5" a="1"/>
  <c r="L111" i="5" s="1"/>
  <c r="I111" i="5" a="1"/>
  <c r="I111" i="5" s="1"/>
  <c r="M111" i="5" a="1"/>
  <c r="M111" i="5" s="1"/>
  <c r="H111" i="5" a="1"/>
  <c r="H111" i="5" s="1"/>
  <c r="K111" i="5" a="1"/>
  <c r="K111" i="5" s="1"/>
  <c r="J111" i="5" a="1"/>
  <c r="J111" i="5" s="1"/>
  <c r="N111" i="5" a="1"/>
  <c r="N111" i="5" s="1"/>
  <c r="G112" i="5"/>
  <c r="AI112" i="5" l="1" a="1"/>
  <c r="AI112" i="5" s="1"/>
  <c r="AH112" i="5" a="1"/>
  <c r="AH112" i="5" s="1"/>
  <c r="AC112" i="5" a="1"/>
  <c r="AC112" i="5" s="1"/>
  <c r="AF112" i="5" a="1"/>
  <c r="AF112" i="5" s="1"/>
  <c r="AD112" i="5" a="1"/>
  <c r="AD112" i="5" s="1"/>
  <c r="AE112" i="5" a="1"/>
  <c r="AE112" i="5" s="1"/>
  <c r="AG112" i="5" a="1"/>
  <c r="AG112" i="5" s="1"/>
  <c r="BA112" i="5" a="1"/>
  <c r="BA112" i="5" s="1"/>
  <c r="AV112" i="5" a="1"/>
  <c r="AV112" i="5" s="1"/>
  <c r="AW112" i="5" a="1"/>
  <c r="AW112" i="5" s="1"/>
  <c r="AU112" i="5" a="1"/>
  <c r="AU112" i="5" s="1"/>
  <c r="AX112" i="5" a="1"/>
  <c r="AX112" i="5" s="1"/>
  <c r="AS112" i="5" a="1"/>
  <c r="AS112" i="5" s="1"/>
  <c r="AR112" i="5" a="1"/>
  <c r="AR112" i="5" s="1"/>
  <c r="AY112" i="5" a="1"/>
  <c r="AY112" i="5" s="1"/>
  <c r="AQ112" i="5" a="1"/>
  <c r="AQ112" i="5" s="1"/>
  <c r="AZ112" i="5" a="1"/>
  <c r="AZ112" i="5" s="1"/>
  <c r="AT112" i="5" a="1"/>
  <c r="AT112" i="5" s="1"/>
  <c r="Q112" i="5" a="1"/>
  <c r="Q112" i="5" s="1"/>
  <c r="U112" i="5" a="1"/>
  <c r="U112" i="5" s="1"/>
  <c r="AK112" i="5" a="1"/>
  <c r="AK112" i="5" s="1"/>
  <c r="AM112" i="5" a="1"/>
  <c r="AM112" i="5" s="1"/>
  <c r="AA112" i="5" a="1"/>
  <c r="AA112" i="5" s="1"/>
  <c r="X112" i="5" a="1"/>
  <c r="X112" i="5" s="1"/>
  <c r="V112" i="5" a="1"/>
  <c r="V112" i="5" s="1"/>
  <c r="AN112" i="5" a="1"/>
  <c r="AN112" i="5" s="1"/>
  <c r="R112" i="5" a="1"/>
  <c r="R112" i="5" s="1"/>
  <c r="W112" i="5" a="1"/>
  <c r="W112" i="5" s="1"/>
  <c r="AB112" i="5" a="1"/>
  <c r="AB112" i="5" s="1"/>
  <c r="P112" i="5" a="1"/>
  <c r="P112" i="5" s="1"/>
  <c r="S112" i="5" a="1"/>
  <c r="S112" i="5" s="1"/>
  <c r="Y112" i="5" a="1"/>
  <c r="Y112" i="5" s="1"/>
  <c r="AO112" i="5" a="1"/>
  <c r="AO112" i="5" s="1"/>
  <c r="Z112" i="5" a="1"/>
  <c r="Z112" i="5" s="1"/>
  <c r="O112" i="5" a="1"/>
  <c r="O112" i="5" s="1"/>
  <c r="AP112" i="5" a="1"/>
  <c r="AP112" i="5" s="1"/>
  <c r="AL112" i="5" a="1"/>
  <c r="AL112" i="5" s="1"/>
  <c r="AJ112" i="5" a="1"/>
  <c r="AJ112" i="5" s="1"/>
  <c r="T112" i="5" a="1"/>
  <c r="T112" i="5" s="1"/>
  <c r="M112" i="5" a="1"/>
  <c r="M112" i="5" s="1"/>
  <c r="L112" i="5" a="1"/>
  <c r="L112" i="5" s="1"/>
  <c r="H112" i="5" a="1"/>
  <c r="H112" i="5" s="1"/>
  <c r="I112" i="5" a="1"/>
  <c r="I112" i="5" s="1"/>
  <c r="K112" i="5" a="1"/>
  <c r="K112" i="5" s="1"/>
  <c r="J112" i="5" a="1"/>
  <c r="J112" i="5" s="1"/>
  <c r="N112" i="5" a="1"/>
  <c r="N112" i="5" s="1"/>
  <c r="G113" i="5"/>
  <c r="AI113" i="5" l="1" a="1"/>
  <c r="AI113" i="5" s="1"/>
  <c r="AH113" i="5" a="1"/>
  <c r="AH113" i="5" s="1"/>
  <c r="AE113" i="5" a="1"/>
  <c r="AE113" i="5" s="1"/>
  <c r="AD113" i="5" a="1"/>
  <c r="AD113" i="5" s="1"/>
  <c r="AC113" i="5" a="1"/>
  <c r="AC113" i="5" s="1"/>
  <c r="AF113" i="5" a="1"/>
  <c r="AF113" i="5" s="1"/>
  <c r="AG113" i="5" a="1"/>
  <c r="AG113" i="5" s="1"/>
  <c r="BA113" i="5" a="1"/>
  <c r="BA113" i="5" s="1"/>
  <c r="AZ113" i="5" a="1"/>
  <c r="AZ113" i="5" s="1"/>
  <c r="AV113" i="5" a="1"/>
  <c r="AV113" i="5" s="1"/>
  <c r="AY113" i="5" a="1"/>
  <c r="AY113" i="5" s="1"/>
  <c r="AW113" i="5" a="1"/>
  <c r="AW113" i="5" s="1"/>
  <c r="AX113" i="5" a="1"/>
  <c r="AX113" i="5" s="1"/>
  <c r="AS113" i="5" a="1"/>
  <c r="AS113" i="5" s="1"/>
  <c r="AQ113" i="5" a="1"/>
  <c r="AQ113" i="5" s="1"/>
  <c r="AR113" i="5" a="1"/>
  <c r="AR113" i="5" s="1"/>
  <c r="AU113" i="5" a="1"/>
  <c r="AU113" i="5" s="1"/>
  <c r="AT113" i="5" a="1"/>
  <c r="AT113" i="5" s="1"/>
  <c r="Q113" i="5" a="1"/>
  <c r="Q113" i="5" s="1"/>
  <c r="AM113" i="5" a="1"/>
  <c r="AM113" i="5" s="1"/>
  <c r="U113" i="5" a="1"/>
  <c r="U113" i="5" s="1"/>
  <c r="AK113" i="5" a="1"/>
  <c r="AK113" i="5" s="1"/>
  <c r="X113" i="5" a="1"/>
  <c r="X113" i="5" s="1"/>
  <c r="AN113" i="5" a="1"/>
  <c r="AN113" i="5" s="1"/>
  <c r="AA113" i="5" a="1"/>
  <c r="AA113" i="5" s="1"/>
  <c r="V113" i="5" a="1"/>
  <c r="V113" i="5" s="1"/>
  <c r="P113" i="5" a="1"/>
  <c r="P113" i="5" s="1"/>
  <c r="AO113" i="5" a="1"/>
  <c r="AO113" i="5" s="1"/>
  <c r="S113" i="5" a="1"/>
  <c r="S113" i="5" s="1"/>
  <c r="W113" i="5" a="1"/>
  <c r="W113" i="5" s="1"/>
  <c r="AL113" i="5" a="1"/>
  <c r="AL113" i="5" s="1"/>
  <c r="R113" i="5" a="1"/>
  <c r="R113" i="5" s="1"/>
  <c r="AB113" i="5" a="1"/>
  <c r="AB113" i="5" s="1"/>
  <c r="Y113" i="5" a="1"/>
  <c r="Y113" i="5" s="1"/>
  <c r="O113" i="5" a="1"/>
  <c r="O113" i="5" s="1"/>
  <c r="T113" i="5" a="1"/>
  <c r="T113" i="5" s="1"/>
  <c r="Z113" i="5" a="1"/>
  <c r="Z113" i="5" s="1"/>
  <c r="AJ113" i="5" a="1"/>
  <c r="AJ113" i="5" s="1"/>
  <c r="AP113" i="5" a="1"/>
  <c r="AP113" i="5" s="1"/>
  <c r="L113" i="5" a="1"/>
  <c r="L113" i="5" s="1"/>
  <c r="I113" i="5" a="1"/>
  <c r="I113" i="5" s="1"/>
  <c r="H113" i="5" a="1"/>
  <c r="H113" i="5" s="1"/>
  <c r="K113" i="5" a="1"/>
  <c r="K113" i="5" s="1"/>
  <c r="J113" i="5" a="1"/>
  <c r="J113" i="5" s="1"/>
  <c r="M113" i="5" a="1"/>
  <c r="M113" i="5" s="1"/>
  <c r="N113" i="5" a="1"/>
  <c r="N113" i="5" s="1"/>
  <c r="G114" i="5"/>
  <c r="AC114" i="5" l="1" a="1"/>
  <c r="AC114" i="5" s="1"/>
  <c r="W34" i="9" s="1"/>
  <c r="AH114" i="5" a="1"/>
  <c r="AH114" i="5" s="1"/>
  <c r="AB34" i="9" s="1"/>
  <c r="AI114" i="5" a="1"/>
  <c r="AI114" i="5" s="1"/>
  <c r="AC34" i="9" s="1"/>
  <c r="AF114" i="5" a="1"/>
  <c r="AF114" i="5" s="1"/>
  <c r="Z34" i="9" s="1"/>
  <c r="AG114" i="5" a="1"/>
  <c r="AG114" i="5" s="1"/>
  <c r="AA34" i="9" s="1"/>
  <c r="AD114" i="5" a="1"/>
  <c r="AD114" i="5" s="1"/>
  <c r="X34" i="9" s="1"/>
  <c r="AE114" i="5" a="1"/>
  <c r="AE114" i="5" s="1"/>
  <c r="Y34" i="9" s="1"/>
  <c r="BA114" i="5" a="1"/>
  <c r="BA114" i="5" s="1"/>
  <c r="AZ114" i="5" a="1"/>
  <c r="AZ114" i="5" s="1"/>
  <c r="AV114" i="5" a="1"/>
  <c r="AV114" i="5" s="1"/>
  <c r="AU114" i="5" a="1"/>
  <c r="AU114" i="5" s="1"/>
  <c r="AY114" i="5" a="1"/>
  <c r="AY114" i="5" s="1"/>
  <c r="AX114" i="5" a="1"/>
  <c r="AX114" i="5" s="1"/>
  <c r="AW114" i="5" a="1"/>
  <c r="AW114" i="5" s="1"/>
  <c r="AS114" i="5" a="1"/>
  <c r="AS114" i="5" s="1"/>
  <c r="AQ114" i="5" a="1"/>
  <c r="AQ114" i="5" s="1"/>
  <c r="AR114" i="5" a="1"/>
  <c r="AR114" i="5" s="1"/>
  <c r="AT114" i="5" a="1"/>
  <c r="AT114" i="5" s="1"/>
  <c r="Q114" i="5" a="1"/>
  <c r="Q114" i="5" s="1"/>
  <c r="AK114" i="5" a="1"/>
  <c r="AK114" i="5" s="1"/>
  <c r="U114" i="5" a="1"/>
  <c r="U114" i="5" s="1"/>
  <c r="AM114" i="5" a="1"/>
  <c r="AM114" i="5" s="1"/>
  <c r="AG34" i="9" s="1"/>
  <c r="AA114" i="5" a="1"/>
  <c r="AA114" i="5" s="1"/>
  <c r="U34" i="9" s="1"/>
  <c r="X114" i="5" a="1"/>
  <c r="X114" i="5" s="1"/>
  <c r="R34" i="9" s="1"/>
  <c r="V114" i="5" a="1"/>
  <c r="V114" i="5" s="1"/>
  <c r="P34" i="9" s="1"/>
  <c r="AN114" i="5" a="1"/>
  <c r="AN114" i="5" s="1"/>
  <c r="S114" i="5" a="1"/>
  <c r="S114" i="5" s="1"/>
  <c r="P114" i="5" a="1"/>
  <c r="P114" i="5" s="1"/>
  <c r="Y114" i="5" a="1"/>
  <c r="Y114" i="5" s="1"/>
  <c r="S34" i="9" s="1"/>
  <c r="AB114" i="5" a="1"/>
  <c r="AB114" i="5" s="1"/>
  <c r="V34" i="9" s="1"/>
  <c r="R114" i="5" a="1"/>
  <c r="R114" i="5" s="1"/>
  <c r="AO114" i="5" a="1"/>
  <c r="AO114" i="5" s="1"/>
  <c r="AP114" i="5" a="1"/>
  <c r="AP114" i="5" s="1"/>
  <c r="W114" i="5" a="1"/>
  <c r="W114" i="5" s="1"/>
  <c r="Q34" i="9" s="1"/>
  <c r="O114" i="5" a="1"/>
  <c r="O114" i="5" s="1"/>
  <c r="I34" i="9" s="1"/>
  <c r="Z114" i="5" a="1"/>
  <c r="Z114" i="5" s="1"/>
  <c r="T34" i="9" s="1"/>
  <c r="T114" i="5" a="1"/>
  <c r="T114" i="5" s="1"/>
  <c r="AJ114" i="5" a="1"/>
  <c r="AJ114" i="5" s="1"/>
  <c r="AL114" i="5" a="1"/>
  <c r="AL114" i="5" s="1"/>
  <c r="AF34" i="9" s="1"/>
  <c r="H114" i="5" a="1"/>
  <c r="H114" i="5" s="1"/>
  <c r="L114" i="5" a="1"/>
  <c r="L114" i="5" s="1"/>
  <c r="F34" i="9" s="1"/>
  <c r="M114" i="5" a="1"/>
  <c r="M114" i="5" s="1"/>
  <c r="I114" i="5" a="1"/>
  <c r="I114" i="5" s="1"/>
  <c r="K114" i="5" a="1"/>
  <c r="K114" i="5" s="1"/>
  <c r="J114" i="5" a="1"/>
  <c r="J114" i="5" s="1"/>
  <c r="N114" i="5" a="1"/>
  <c r="N114" i="5" s="1"/>
  <c r="G115" i="5"/>
  <c r="AC115" i="5" l="1" a="1"/>
  <c r="AC115" i="5" s="1"/>
  <c r="AK34" i="9" s="1"/>
  <c r="AF115" i="5" a="1"/>
  <c r="AF115" i="5" s="1"/>
  <c r="AI115" i="5" a="1"/>
  <c r="AI115" i="5" s="1"/>
  <c r="AE115" i="5" a="1"/>
  <c r="AE115" i="5" s="1"/>
  <c r="AG115" i="5" a="1"/>
  <c r="AG115" i="5" s="1"/>
  <c r="AH115" i="5" a="1"/>
  <c r="AH115" i="5" s="1"/>
  <c r="AD115" i="5" a="1"/>
  <c r="AD115" i="5" s="1"/>
  <c r="AZ115" i="5" a="1"/>
  <c r="AZ115" i="5" s="1"/>
  <c r="BA115" i="5" a="1"/>
  <c r="BA115" i="5" s="1"/>
  <c r="AX115" i="5" a="1"/>
  <c r="AX115" i="5" s="1"/>
  <c r="AY115" i="5" a="1"/>
  <c r="AY115" i="5" s="1"/>
  <c r="AU115" i="5" a="1"/>
  <c r="AU115" i="5" s="1"/>
  <c r="AW115" i="5" a="1"/>
  <c r="AW115" i="5" s="1"/>
  <c r="AQ115" i="5" a="1"/>
  <c r="AQ115" i="5" s="1"/>
  <c r="AV115" i="5" a="1"/>
  <c r="AV115" i="5" s="1"/>
  <c r="AR115" i="5" a="1"/>
  <c r="AR115" i="5" s="1"/>
  <c r="AS115" i="5" a="1"/>
  <c r="AS115" i="5" s="1"/>
  <c r="AT115" i="5" a="1"/>
  <c r="AT115" i="5" s="1"/>
  <c r="U115" i="5" a="1"/>
  <c r="U115" i="5" s="1"/>
  <c r="Q115" i="5" a="1"/>
  <c r="Q115" i="5" s="1"/>
  <c r="AM115" i="5" a="1"/>
  <c r="AM115" i="5" s="1"/>
  <c r="AK115" i="5" a="1"/>
  <c r="AK115" i="5" s="1"/>
  <c r="AN115" i="5" a="1"/>
  <c r="AN115" i="5" s="1"/>
  <c r="X115" i="5" a="1"/>
  <c r="X115" i="5" s="1"/>
  <c r="V115" i="5" a="1"/>
  <c r="V115" i="5" s="1"/>
  <c r="AA115" i="5" a="1"/>
  <c r="AA115" i="5" s="1"/>
  <c r="R115" i="5" a="1"/>
  <c r="R115" i="5" s="1"/>
  <c r="P115" i="5" a="1"/>
  <c r="P115" i="5" s="1"/>
  <c r="W115" i="5" a="1"/>
  <c r="W115" i="5" s="1"/>
  <c r="AO115" i="5" a="1"/>
  <c r="AO115" i="5" s="1"/>
  <c r="AB115" i="5" a="1"/>
  <c r="AB115" i="5" s="1"/>
  <c r="Y115" i="5" a="1"/>
  <c r="Y115" i="5" s="1"/>
  <c r="AP115" i="5" a="1"/>
  <c r="AP115" i="5" s="1"/>
  <c r="T115" i="5" a="1"/>
  <c r="T115" i="5" s="1"/>
  <c r="Z115" i="5" a="1"/>
  <c r="Z115" i="5" s="1"/>
  <c r="O115" i="5" a="1"/>
  <c r="O115" i="5" s="1"/>
  <c r="S115" i="5" a="1"/>
  <c r="S115" i="5" s="1"/>
  <c r="AL115" i="5" a="1"/>
  <c r="AL115" i="5" s="1"/>
  <c r="AJ115" i="5" a="1"/>
  <c r="AJ115" i="5" s="1"/>
  <c r="H115" i="5" a="1"/>
  <c r="H115" i="5" s="1"/>
  <c r="L115" i="5" a="1"/>
  <c r="L115" i="5" s="1"/>
  <c r="I115" i="5" a="1"/>
  <c r="I115" i="5" s="1"/>
  <c r="M115" i="5" a="1"/>
  <c r="M115" i="5" s="1"/>
  <c r="J115" i="5" a="1"/>
  <c r="J115" i="5" s="1"/>
  <c r="K115" i="5" a="1"/>
  <c r="K115" i="5" s="1"/>
  <c r="N115" i="5" a="1"/>
  <c r="N115" i="5" s="1"/>
  <c r="G116" i="5"/>
  <c r="AF116" i="5" l="1" a="1"/>
  <c r="AF116" i="5" s="1"/>
  <c r="AC116" i="5" a="1"/>
  <c r="AC116" i="5" s="1"/>
  <c r="AI116" i="5" a="1"/>
  <c r="AI116" i="5" s="1"/>
  <c r="AD116" i="5" a="1"/>
  <c r="AD116" i="5" s="1"/>
  <c r="AE116" i="5" a="1"/>
  <c r="AE116" i="5" s="1"/>
  <c r="AH116" i="5" a="1"/>
  <c r="AH116" i="5" s="1"/>
  <c r="AG116" i="5" a="1"/>
  <c r="AG116" i="5" s="1"/>
  <c r="BA116" i="5" a="1"/>
  <c r="BA116" i="5" s="1"/>
  <c r="AZ116" i="5" a="1"/>
  <c r="AZ116" i="5" s="1"/>
  <c r="AV116" i="5" a="1"/>
  <c r="AV116" i="5" s="1"/>
  <c r="AU116" i="5" a="1"/>
  <c r="AU116" i="5" s="1"/>
  <c r="AQ116" i="5" a="1"/>
  <c r="AQ116" i="5" s="1"/>
  <c r="AX116" i="5" a="1"/>
  <c r="AX116" i="5" s="1"/>
  <c r="AW116" i="5" a="1"/>
  <c r="AW116" i="5" s="1"/>
  <c r="AR116" i="5" a="1"/>
  <c r="AR116" i="5" s="1"/>
  <c r="AY116" i="5" a="1"/>
  <c r="AY116" i="5" s="1"/>
  <c r="AT116" i="5" a="1"/>
  <c r="AT116" i="5" s="1"/>
  <c r="AS116" i="5" a="1"/>
  <c r="AS116" i="5" s="1"/>
  <c r="U116" i="5" a="1"/>
  <c r="U116" i="5" s="1"/>
  <c r="AM116" i="5" a="1"/>
  <c r="AM116" i="5" s="1"/>
  <c r="Q116" i="5" a="1"/>
  <c r="Q116" i="5" s="1"/>
  <c r="AK116" i="5" a="1"/>
  <c r="AK116" i="5" s="1"/>
  <c r="AA116" i="5" a="1"/>
  <c r="AA116" i="5" s="1"/>
  <c r="AN116" i="5" a="1"/>
  <c r="AN116" i="5" s="1"/>
  <c r="X116" i="5" a="1"/>
  <c r="X116" i="5" s="1"/>
  <c r="V116" i="5" a="1"/>
  <c r="V116" i="5" s="1"/>
  <c r="S116" i="5" a="1"/>
  <c r="S116" i="5" s="1"/>
  <c r="W116" i="5" a="1"/>
  <c r="W116" i="5" s="1"/>
  <c r="R116" i="5" a="1"/>
  <c r="R116" i="5" s="1"/>
  <c r="AB116" i="5" a="1"/>
  <c r="AB116" i="5" s="1"/>
  <c r="P116" i="5" a="1"/>
  <c r="P116" i="5" s="1"/>
  <c r="AO116" i="5" a="1"/>
  <c r="AO116" i="5" s="1"/>
  <c r="Y116" i="5" a="1"/>
  <c r="Y116" i="5" s="1"/>
  <c r="O116" i="5" a="1"/>
  <c r="O116" i="5" s="1"/>
  <c r="AL116" i="5" a="1"/>
  <c r="AL116" i="5" s="1"/>
  <c r="T116" i="5" a="1"/>
  <c r="T116" i="5" s="1"/>
  <c r="Z116" i="5" a="1"/>
  <c r="Z116" i="5" s="1"/>
  <c r="AP116" i="5" a="1"/>
  <c r="AP116" i="5" s="1"/>
  <c r="AJ116" i="5" a="1"/>
  <c r="AJ116" i="5" s="1"/>
  <c r="H116" i="5" a="1"/>
  <c r="H116" i="5" s="1"/>
  <c r="L116" i="5" a="1"/>
  <c r="L116" i="5" s="1"/>
  <c r="I116" i="5" a="1"/>
  <c r="I116" i="5" s="1"/>
  <c r="M116" i="5" a="1"/>
  <c r="M116" i="5" s="1"/>
  <c r="K116" i="5" a="1"/>
  <c r="K116" i="5" s="1"/>
  <c r="J116" i="5" a="1"/>
  <c r="J116" i="5" s="1"/>
  <c r="N116" i="5" a="1"/>
  <c r="N116" i="5" s="1"/>
  <c r="G117" i="5"/>
  <c r="AI117" i="5" l="1" a="1"/>
  <c r="AI117" i="5" s="1"/>
  <c r="AC117" i="5" a="1"/>
  <c r="AC117" i="5" s="1"/>
  <c r="AD117" i="5" a="1"/>
  <c r="AD117" i="5" s="1"/>
  <c r="AH117" i="5" a="1"/>
  <c r="AH117" i="5" s="1"/>
  <c r="AF117" i="5" a="1"/>
  <c r="AF117" i="5" s="1"/>
  <c r="AE117" i="5" a="1"/>
  <c r="AE117" i="5" s="1"/>
  <c r="AG117" i="5" a="1"/>
  <c r="AG117" i="5" s="1"/>
  <c r="BA117" i="5" a="1"/>
  <c r="BA117" i="5" s="1"/>
  <c r="AZ117" i="5" a="1"/>
  <c r="AZ117" i="5" s="1"/>
  <c r="AX117" i="5" a="1"/>
  <c r="AX117" i="5" s="1"/>
  <c r="AV117" i="5" a="1"/>
  <c r="AV117" i="5" s="1"/>
  <c r="AW117" i="5" a="1"/>
  <c r="AW117" i="5" s="1"/>
  <c r="AU117" i="5" a="1"/>
  <c r="AU117" i="5" s="1"/>
  <c r="AY117" i="5" a="1"/>
  <c r="AY117" i="5" s="1"/>
  <c r="AQ117" i="5" a="1"/>
  <c r="AQ117" i="5" s="1"/>
  <c r="AT117" i="5" a="1"/>
  <c r="AT117" i="5" s="1"/>
  <c r="AR117" i="5" a="1"/>
  <c r="AR117" i="5" s="1"/>
  <c r="AS117" i="5" a="1"/>
  <c r="AS117" i="5" s="1"/>
  <c r="AM117" i="5" a="1"/>
  <c r="AM117" i="5" s="1"/>
  <c r="U117" i="5" a="1"/>
  <c r="U117" i="5" s="1"/>
  <c r="Q117" i="5" a="1"/>
  <c r="Q117" i="5" s="1"/>
  <c r="AK117" i="5" a="1"/>
  <c r="AK117" i="5" s="1"/>
  <c r="X117" i="5" a="1"/>
  <c r="X117" i="5" s="1"/>
  <c r="V117" i="5" a="1"/>
  <c r="V117" i="5" s="1"/>
  <c r="AA117" i="5" a="1"/>
  <c r="AA117" i="5" s="1"/>
  <c r="AN117" i="5" a="1"/>
  <c r="AN117" i="5" s="1"/>
  <c r="W117" i="5" a="1"/>
  <c r="W117" i="5" s="1"/>
  <c r="R117" i="5" a="1"/>
  <c r="R117" i="5" s="1"/>
  <c r="Y117" i="5" a="1"/>
  <c r="Y117" i="5" s="1"/>
  <c r="AO117" i="5" a="1"/>
  <c r="AO117" i="5" s="1"/>
  <c r="S117" i="5" a="1"/>
  <c r="S117" i="5" s="1"/>
  <c r="AB117" i="5" a="1"/>
  <c r="AB117" i="5" s="1"/>
  <c r="P117" i="5" a="1"/>
  <c r="P117" i="5" s="1"/>
  <c r="AP117" i="5" a="1"/>
  <c r="AP117" i="5" s="1"/>
  <c r="AL117" i="5" a="1"/>
  <c r="AL117" i="5" s="1"/>
  <c r="O117" i="5" a="1"/>
  <c r="O117" i="5" s="1"/>
  <c r="AJ117" i="5" a="1"/>
  <c r="AJ117" i="5" s="1"/>
  <c r="T117" i="5" a="1"/>
  <c r="T117" i="5" s="1"/>
  <c r="Z117" i="5" a="1"/>
  <c r="Z117" i="5" s="1"/>
  <c r="L117" i="5" a="1"/>
  <c r="L117" i="5" s="1"/>
  <c r="I117" i="5" a="1"/>
  <c r="I117" i="5" s="1"/>
  <c r="M117" i="5" a="1"/>
  <c r="M117" i="5" s="1"/>
  <c r="H117" i="5" a="1"/>
  <c r="H117" i="5" s="1"/>
  <c r="J117" i="5" a="1"/>
  <c r="J117" i="5" s="1"/>
  <c r="K117" i="5" a="1"/>
  <c r="K117" i="5" s="1"/>
  <c r="N117" i="5" a="1"/>
  <c r="N117" i="5" s="1"/>
  <c r="G118" i="5"/>
  <c r="AC118" i="5" l="1" a="1"/>
  <c r="AC118" i="5" s="1"/>
  <c r="W35" i="9" s="1"/>
  <c r="AF118" i="5" a="1"/>
  <c r="AF118" i="5" s="1"/>
  <c r="Z35" i="9" s="1"/>
  <c r="AI118" i="5" a="1"/>
  <c r="AI118" i="5" s="1"/>
  <c r="AC35" i="9" s="1"/>
  <c r="AD118" i="5" a="1"/>
  <c r="AD118" i="5" s="1"/>
  <c r="X35" i="9" s="1"/>
  <c r="AE118" i="5" a="1"/>
  <c r="AE118" i="5" s="1"/>
  <c r="Y35" i="9" s="1"/>
  <c r="AG118" i="5" a="1"/>
  <c r="AG118" i="5" s="1"/>
  <c r="AA35" i="9" s="1"/>
  <c r="AH118" i="5" a="1"/>
  <c r="AH118" i="5" s="1"/>
  <c r="AB35" i="9" s="1"/>
  <c r="AX118" i="5" a="1"/>
  <c r="AX118" i="5" s="1"/>
  <c r="AV118" i="5" a="1"/>
  <c r="AV118" i="5" s="1"/>
  <c r="AZ118" i="5" a="1"/>
  <c r="AZ118" i="5" s="1"/>
  <c r="AU118" i="5" a="1"/>
  <c r="AU118" i="5" s="1"/>
  <c r="BA118" i="5" a="1"/>
  <c r="BA118" i="5" s="1"/>
  <c r="AY118" i="5" a="1"/>
  <c r="AY118" i="5" s="1"/>
  <c r="AQ118" i="5" a="1"/>
  <c r="AQ118" i="5" s="1"/>
  <c r="AS118" i="5" a="1"/>
  <c r="AS118" i="5" s="1"/>
  <c r="AR118" i="5" a="1"/>
  <c r="AR118" i="5" s="1"/>
  <c r="AW118" i="5" a="1"/>
  <c r="AW118" i="5" s="1"/>
  <c r="AT118" i="5" a="1"/>
  <c r="AT118" i="5" s="1"/>
  <c r="AM118" i="5" a="1"/>
  <c r="AM118" i="5" s="1"/>
  <c r="AG35" i="9" s="1"/>
  <c r="Q118" i="5" a="1"/>
  <c r="Q118" i="5" s="1"/>
  <c r="CO34" i="22" s="1"/>
  <c r="U118" i="5" a="1"/>
  <c r="U118" i="5" s="1"/>
  <c r="AK118" i="5" a="1"/>
  <c r="AK118" i="5" s="1"/>
  <c r="AA118" i="5" a="1"/>
  <c r="AA118" i="5" s="1"/>
  <c r="U35" i="9" s="1"/>
  <c r="X118" i="5" a="1"/>
  <c r="X118" i="5" s="1"/>
  <c r="R35" i="9" s="1"/>
  <c r="V118" i="5" a="1"/>
  <c r="V118" i="5" s="1"/>
  <c r="P35" i="9" s="1"/>
  <c r="AN118" i="5" a="1"/>
  <c r="AN118" i="5" s="1"/>
  <c r="AH35" i="9" s="1"/>
  <c r="P118" i="5" a="1"/>
  <c r="P118" i="5" s="1"/>
  <c r="J35" i="9" s="1"/>
  <c r="Y118" i="5" a="1"/>
  <c r="Y118" i="5" s="1"/>
  <c r="S35" i="9" s="1"/>
  <c r="W118" i="5" a="1"/>
  <c r="W118" i="5" s="1"/>
  <c r="Q35" i="9" s="1"/>
  <c r="AB118" i="5" a="1"/>
  <c r="AB118" i="5" s="1"/>
  <c r="V35" i="9" s="1"/>
  <c r="AO118" i="5" a="1"/>
  <c r="AO118" i="5" s="1"/>
  <c r="R118" i="5" a="1"/>
  <c r="R118" i="5" s="1"/>
  <c r="AJ118" i="5" a="1"/>
  <c r="AJ118" i="5" s="1"/>
  <c r="Z118" i="5" a="1"/>
  <c r="Z118" i="5" s="1"/>
  <c r="T35" i="9" s="1"/>
  <c r="AP118" i="5" a="1"/>
  <c r="AP118" i="5" s="1"/>
  <c r="S118" i="5" a="1"/>
  <c r="S118" i="5" s="1"/>
  <c r="T118" i="5" a="1"/>
  <c r="T118" i="5" s="1"/>
  <c r="AL118" i="5" a="1"/>
  <c r="AL118" i="5" s="1"/>
  <c r="O118" i="5" a="1"/>
  <c r="O118" i="5" s="1"/>
  <c r="L118" i="5" a="1"/>
  <c r="L118" i="5" s="1"/>
  <c r="M118" i="5" a="1"/>
  <c r="M118" i="5" s="1"/>
  <c r="I118" i="5" a="1"/>
  <c r="I118" i="5" s="1"/>
  <c r="K118" i="5" a="1"/>
  <c r="K118" i="5" s="1"/>
  <c r="E35" i="9" s="1"/>
  <c r="J118" i="5" a="1"/>
  <c r="J118" i="5" s="1"/>
  <c r="H118" i="5" a="1"/>
  <c r="H118" i="5" s="1"/>
  <c r="N118" i="5" a="1"/>
  <c r="N118" i="5" s="1"/>
  <c r="G119" i="5"/>
  <c r="AC119" i="5" l="1" a="1"/>
  <c r="AC119" i="5" s="1"/>
  <c r="AK35" i="9" s="1"/>
  <c r="AF119" i="5" a="1"/>
  <c r="AF119" i="5" s="1"/>
  <c r="AI119" i="5" a="1"/>
  <c r="AI119" i="5" s="1"/>
  <c r="AG119" i="5" a="1"/>
  <c r="AG119" i="5" s="1"/>
  <c r="AD119" i="5" a="1"/>
  <c r="AD119" i="5" s="1"/>
  <c r="AH119" i="5" a="1"/>
  <c r="AH119" i="5" s="1"/>
  <c r="AE119" i="5" a="1"/>
  <c r="AE119" i="5" s="1"/>
  <c r="BA119" i="5" a="1"/>
  <c r="BA119" i="5" s="1"/>
  <c r="AV119" i="5" a="1"/>
  <c r="AV119" i="5" s="1"/>
  <c r="AU119" i="5" a="1"/>
  <c r="AU119" i="5" s="1"/>
  <c r="AW119" i="5" a="1"/>
  <c r="AW119" i="5" s="1"/>
  <c r="AX119" i="5" a="1"/>
  <c r="AX119" i="5" s="1"/>
  <c r="AZ119" i="5" a="1"/>
  <c r="AZ119" i="5" s="1"/>
  <c r="AS119" i="5" a="1"/>
  <c r="AS119" i="5" s="1"/>
  <c r="AY119" i="5" a="1"/>
  <c r="AY119" i="5" s="1"/>
  <c r="AR119" i="5" a="1"/>
  <c r="AR119" i="5" s="1"/>
  <c r="AQ119" i="5" a="1"/>
  <c r="AQ119" i="5" s="1"/>
  <c r="AT119" i="5" a="1"/>
  <c r="AT119" i="5" s="1"/>
  <c r="Q119" i="5" a="1"/>
  <c r="Q119" i="5" s="1"/>
  <c r="U119" i="5" a="1"/>
  <c r="U119" i="5" s="1"/>
  <c r="AK119" i="5" a="1"/>
  <c r="AK119" i="5" s="1"/>
  <c r="AM119" i="5" a="1"/>
  <c r="AM119" i="5" s="1"/>
  <c r="V119" i="5" a="1"/>
  <c r="V119" i="5" s="1"/>
  <c r="X119" i="5" a="1"/>
  <c r="X119" i="5" s="1"/>
  <c r="AN119" i="5" a="1"/>
  <c r="AN119" i="5" s="1"/>
  <c r="AA119" i="5" a="1"/>
  <c r="AA119" i="5" s="1"/>
  <c r="S119" i="5" a="1"/>
  <c r="S119" i="5" s="1"/>
  <c r="Y119" i="5" a="1"/>
  <c r="Y119" i="5" s="1"/>
  <c r="R119" i="5" a="1"/>
  <c r="R119" i="5" s="1"/>
  <c r="W119" i="5" a="1"/>
  <c r="W119" i="5" s="1"/>
  <c r="AB119" i="5" a="1"/>
  <c r="AB119" i="5" s="1"/>
  <c r="AO119" i="5" a="1"/>
  <c r="AO119" i="5" s="1"/>
  <c r="P119" i="5" a="1"/>
  <c r="P119" i="5" s="1"/>
  <c r="O119" i="5" a="1"/>
  <c r="O119" i="5" s="1"/>
  <c r="T119" i="5" a="1"/>
  <c r="T119" i="5" s="1"/>
  <c r="AP119" i="5" a="1"/>
  <c r="AP119" i="5" s="1"/>
  <c r="AJ119" i="5" a="1"/>
  <c r="AJ119" i="5" s="1"/>
  <c r="Z119" i="5" a="1"/>
  <c r="Z119" i="5" s="1"/>
  <c r="AL119" i="5" a="1"/>
  <c r="AL119" i="5" s="1"/>
  <c r="L119" i="5" a="1"/>
  <c r="L119" i="5" s="1"/>
  <c r="I119" i="5" a="1"/>
  <c r="I119" i="5" s="1"/>
  <c r="M119" i="5" a="1"/>
  <c r="M119" i="5" s="1"/>
  <c r="H119" i="5" a="1"/>
  <c r="H119" i="5" s="1"/>
  <c r="J119" i="5" a="1"/>
  <c r="J119" i="5" s="1"/>
  <c r="K119" i="5" a="1"/>
  <c r="K119" i="5" s="1"/>
  <c r="N119" i="5" a="1"/>
  <c r="N119" i="5" s="1"/>
  <c r="G120" i="5"/>
  <c r="AF120" i="5" l="1" a="1"/>
  <c r="AF120" i="5" s="1"/>
  <c r="AC120" i="5" a="1"/>
  <c r="AC120" i="5" s="1"/>
  <c r="AI120" i="5" a="1"/>
  <c r="AI120" i="5" s="1"/>
  <c r="AG120" i="5" a="1"/>
  <c r="AG120" i="5" s="1"/>
  <c r="AE120" i="5" a="1"/>
  <c r="AE120" i="5" s="1"/>
  <c r="AH120" i="5" a="1"/>
  <c r="AH120" i="5" s="1"/>
  <c r="AD120" i="5" a="1"/>
  <c r="AD120" i="5" s="1"/>
  <c r="AV120" i="5" a="1"/>
  <c r="AV120" i="5" s="1"/>
  <c r="AZ120" i="5" a="1"/>
  <c r="AZ120" i="5" s="1"/>
  <c r="AX120" i="5" a="1"/>
  <c r="AX120" i="5" s="1"/>
  <c r="BA120" i="5" a="1"/>
  <c r="BA120" i="5" s="1"/>
  <c r="AY120" i="5" a="1"/>
  <c r="AY120" i="5" s="1"/>
  <c r="AW120" i="5" a="1"/>
  <c r="AW120" i="5" s="1"/>
  <c r="AU120" i="5" a="1"/>
  <c r="AU120" i="5" s="1"/>
  <c r="AR120" i="5" a="1"/>
  <c r="AR120" i="5" s="1"/>
  <c r="AQ120" i="5" a="1"/>
  <c r="AQ120" i="5" s="1"/>
  <c r="AS120" i="5" a="1"/>
  <c r="AS120" i="5" s="1"/>
  <c r="AT120" i="5" a="1"/>
  <c r="AT120" i="5" s="1"/>
  <c r="U120" i="5" a="1"/>
  <c r="U120" i="5" s="1"/>
  <c r="AM120" i="5" a="1"/>
  <c r="AM120" i="5" s="1"/>
  <c r="AK120" i="5" a="1"/>
  <c r="AK120" i="5" s="1"/>
  <c r="Q120" i="5" a="1"/>
  <c r="Q120" i="5" s="1"/>
  <c r="AN120" i="5" a="1"/>
  <c r="AN120" i="5" s="1"/>
  <c r="V120" i="5" a="1"/>
  <c r="V120" i="5" s="1"/>
  <c r="AA120" i="5" a="1"/>
  <c r="AA120" i="5" s="1"/>
  <c r="X120" i="5" a="1"/>
  <c r="X120" i="5" s="1"/>
  <c r="Y120" i="5" a="1"/>
  <c r="Y120" i="5" s="1"/>
  <c r="AO120" i="5" a="1"/>
  <c r="AO120" i="5" s="1"/>
  <c r="R120" i="5" a="1"/>
  <c r="R120" i="5" s="1"/>
  <c r="P120" i="5" a="1"/>
  <c r="P120" i="5" s="1"/>
  <c r="AB120" i="5" a="1"/>
  <c r="AB120" i="5" s="1"/>
  <c r="AL120" i="5" a="1"/>
  <c r="AL120" i="5" s="1"/>
  <c r="AJ120" i="5" a="1"/>
  <c r="AJ120" i="5" s="1"/>
  <c r="Z120" i="5" a="1"/>
  <c r="Z120" i="5" s="1"/>
  <c r="W120" i="5" a="1"/>
  <c r="W120" i="5" s="1"/>
  <c r="O120" i="5" a="1"/>
  <c r="O120" i="5" s="1"/>
  <c r="T120" i="5" a="1"/>
  <c r="T120" i="5" s="1"/>
  <c r="AP120" i="5" a="1"/>
  <c r="AP120" i="5" s="1"/>
  <c r="S120" i="5" a="1"/>
  <c r="S120" i="5" s="1"/>
  <c r="I120" i="5" a="1"/>
  <c r="I120" i="5" s="1"/>
  <c r="H120" i="5" a="1"/>
  <c r="H120" i="5" s="1"/>
  <c r="M120" i="5" a="1"/>
  <c r="M120" i="5" s="1"/>
  <c r="L120" i="5" a="1"/>
  <c r="L120" i="5" s="1"/>
  <c r="J120" i="5" a="1"/>
  <c r="J120" i="5" s="1"/>
  <c r="K120" i="5" a="1"/>
  <c r="K120" i="5" s="1"/>
  <c r="N120" i="5" a="1"/>
  <c r="N120" i="5" s="1"/>
  <c r="G121" i="5"/>
  <c r="AF121" i="5" l="1" a="1"/>
  <c r="AF121" i="5" s="1"/>
  <c r="AI121" i="5" a="1"/>
  <c r="AI121" i="5" s="1"/>
  <c r="AC121" i="5" a="1"/>
  <c r="AC121" i="5" s="1"/>
  <c r="AH121" i="5" a="1"/>
  <c r="AH121" i="5" s="1"/>
  <c r="AE121" i="5" a="1"/>
  <c r="AE121" i="5" s="1"/>
  <c r="AG121" i="5" a="1"/>
  <c r="AG121" i="5" s="1"/>
  <c r="AD121" i="5" a="1"/>
  <c r="AD121" i="5" s="1"/>
  <c r="BA121" i="5" a="1"/>
  <c r="BA121" i="5" s="1"/>
  <c r="AZ121" i="5" a="1"/>
  <c r="AZ121" i="5" s="1"/>
  <c r="AV121" i="5" a="1"/>
  <c r="AV121" i="5" s="1"/>
  <c r="AU121" i="5" a="1"/>
  <c r="AU121" i="5" s="1"/>
  <c r="AW121" i="5" a="1"/>
  <c r="AW121" i="5" s="1"/>
  <c r="AX121" i="5" a="1"/>
  <c r="AX121" i="5" s="1"/>
  <c r="AY121" i="5" a="1"/>
  <c r="AY121" i="5" s="1"/>
  <c r="AR121" i="5" a="1"/>
  <c r="AR121" i="5" s="1"/>
  <c r="AS121" i="5" a="1"/>
  <c r="AS121" i="5" s="1"/>
  <c r="AT121" i="5" a="1"/>
  <c r="AT121" i="5" s="1"/>
  <c r="AQ121" i="5" a="1"/>
  <c r="AQ121" i="5" s="1"/>
  <c r="AM121" i="5" a="1"/>
  <c r="AM121" i="5" s="1"/>
  <c r="Q121" i="5" a="1"/>
  <c r="Q121" i="5" s="1"/>
  <c r="AK121" i="5" a="1"/>
  <c r="AK121" i="5" s="1"/>
  <c r="U121" i="5" a="1"/>
  <c r="U121" i="5" s="1"/>
  <c r="AA121" i="5" a="1"/>
  <c r="AA121" i="5" s="1"/>
  <c r="X121" i="5" a="1"/>
  <c r="X121" i="5" s="1"/>
  <c r="V121" i="5" a="1"/>
  <c r="V121" i="5" s="1"/>
  <c r="AN121" i="5" a="1"/>
  <c r="AN121" i="5" s="1"/>
  <c r="R121" i="5" a="1"/>
  <c r="R121" i="5" s="1"/>
  <c r="Y121" i="5" a="1"/>
  <c r="Y121" i="5" s="1"/>
  <c r="S121" i="5" a="1"/>
  <c r="S121" i="5" s="1"/>
  <c r="P121" i="5" a="1"/>
  <c r="P121" i="5" s="1"/>
  <c r="AO121" i="5" a="1"/>
  <c r="AO121" i="5" s="1"/>
  <c r="AB121" i="5" a="1"/>
  <c r="AB121" i="5" s="1"/>
  <c r="O121" i="5" a="1"/>
  <c r="O121" i="5" s="1"/>
  <c r="AP121" i="5" a="1"/>
  <c r="AP121" i="5" s="1"/>
  <c r="AJ121" i="5" a="1"/>
  <c r="AJ121" i="5" s="1"/>
  <c r="W121" i="5" a="1"/>
  <c r="W121" i="5" s="1"/>
  <c r="AL121" i="5" a="1"/>
  <c r="AL121" i="5" s="1"/>
  <c r="Z121" i="5" a="1"/>
  <c r="Z121" i="5" s="1"/>
  <c r="T121" i="5" a="1"/>
  <c r="T121" i="5" s="1"/>
  <c r="L121" i="5" a="1"/>
  <c r="L121" i="5" s="1"/>
  <c r="H121" i="5" a="1"/>
  <c r="H121" i="5" s="1"/>
  <c r="M121" i="5" a="1"/>
  <c r="M121" i="5" s="1"/>
  <c r="J121" i="5" a="1"/>
  <c r="J121" i="5" s="1"/>
  <c r="K121" i="5" a="1"/>
  <c r="K121" i="5" s="1"/>
  <c r="I121" i="5" a="1"/>
  <c r="I121" i="5" s="1"/>
  <c r="N121" i="5" a="1"/>
  <c r="N121" i="5" s="1"/>
  <c r="G122" i="5"/>
  <c r="AF122" i="5" l="1" a="1"/>
  <c r="AF122" i="5" s="1"/>
  <c r="Z36" i="9" s="1"/>
  <c r="AC122" i="5" a="1"/>
  <c r="AC122" i="5" s="1"/>
  <c r="W36" i="9" s="1"/>
  <c r="AH122" i="5" a="1"/>
  <c r="AH122" i="5" s="1"/>
  <c r="AB36" i="9" s="1"/>
  <c r="AE122" i="5" a="1"/>
  <c r="AE122" i="5" s="1"/>
  <c r="Y36" i="9" s="1"/>
  <c r="AD122" i="5" a="1"/>
  <c r="AD122" i="5" s="1"/>
  <c r="X36" i="9" s="1"/>
  <c r="AI122" i="5" a="1"/>
  <c r="AI122" i="5" s="1"/>
  <c r="AC36" i="9" s="1"/>
  <c r="AG122" i="5" a="1"/>
  <c r="AG122" i="5" s="1"/>
  <c r="AA36" i="9" s="1"/>
  <c r="AX122" i="5" a="1"/>
  <c r="AX122" i="5" s="1"/>
  <c r="AZ122" i="5" a="1"/>
  <c r="AZ122" i="5" s="1"/>
  <c r="BA122" i="5" a="1"/>
  <c r="BA122" i="5" s="1"/>
  <c r="AV122" i="5" a="1"/>
  <c r="AV122" i="5" s="1"/>
  <c r="AW122" i="5" a="1"/>
  <c r="AW122" i="5" s="1"/>
  <c r="AU122" i="5" a="1"/>
  <c r="AU122" i="5" s="1"/>
  <c r="AQ122" i="5" a="1"/>
  <c r="AQ122" i="5" s="1"/>
  <c r="AY122" i="5" a="1"/>
  <c r="AY122" i="5" s="1"/>
  <c r="AR122" i="5" a="1"/>
  <c r="AR122" i="5" s="1"/>
  <c r="AS122" i="5" a="1"/>
  <c r="AS122" i="5" s="1"/>
  <c r="AT122" i="5" a="1"/>
  <c r="AT122" i="5" s="1"/>
  <c r="U122" i="5" a="1"/>
  <c r="U122" i="5" s="1"/>
  <c r="O36" i="9" s="1"/>
  <c r="Q122" i="5" a="1"/>
  <c r="Q122" i="5" s="1"/>
  <c r="AK122" i="5" a="1"/>
  <c r="AK122" i="5" s="1"/>
  <c r="AM122" i="5" a="1"/>
  <c r="AM122" i="5" s="1"/>
  <c r="AG36" i="9" s="1"/>
  <c r="AA122" i="5" a="1"/>
  <c r="AA122" i="5" s="1"/>
  <c r="U36" i="9" s="1"/>
  <c r="X122" i="5" a="1"/>
  <c r="X122" i="5" s="1"/>
  <c r="R36" i="9" s="1"/>
  <c r="AN122" i="5" a="1"/>
  <c r="AN122" i="5" s="1"/>
  <c r="V122" i="5" a="1"/>
  <c r="V122" i="5" s="1"/>
  <c r="P36" i="9" s="1"/>
  <c r="Y122" i="5" a="1"/>
  <c r="Y122" i="5" s="1"/>
  <c r="S36" i="9" s="1"/>
  <c r="P122" i="5" a="1"/>
  <c r="P122" i="5" s="1"/>
  <c r="S122" i="5" a="1"/>
  <c r="S122" i="5" s="1"/>
  <c r="AB122" i="5" a="1"/>
  <c r="AB122" i="5" s="1"/>
  <c r="V36" i="9" s="1"/>
  <c r="W122" i="5" a="1"/>
  <c r="W122" i="5" s="1"/>
  <c r="Q36" i="9" s="1"/>
  <c r="R122" i="5" a="1"/>
  <c r="R122" i="5" s="1"/>
  <c r="T122" i="5" a="1"/>
  <c r="T122" i="5" s="1"/>
  <c r="O122" i="5" a="1"/>
  <c r="O122" i="5" s="1"/>
  <c r="I36" i="9" s="1"/>
  <c r="Z122" i="5" a="1"/>
  <c r="Z122" i="5" s="1"/>
  <c r="T36" i="9" s="1"/>
  <c r="AP122" i="5" a="1"/>
  <c r="AP122" i="5" s="1"/>
  <c r="AJ122" i="5" a="1"/>
  <c r="AJ122" i="5" s="1"/>
  <c r="AO122" i="5" a="1"/>
  <c r="AO122" i="5" s="1"/>
  <c r="AI36" i="9" s="1"/>
  <c r="AL122" i="5" a="1"/>
  <c r="AL122" i="5" s="1"/>
  <c r="M122" i="5" a="1"/>
  <c r="M122" i="5" s="1"/>
  <c r="I122" i="5" a="1"/>
  <c r="I122" i="5" s="1"/>
  <c r="K122" i="5" a="1"/>
  <c r="K122" i="5" s="1"/>
  <c r="J122" i="5" a="1"/>
  <c r="J122" i="5" s="1"/>
  <c r="H122" i="5" a="1"/>
  <c r="H122" i="5" s="1"/>
  <c r="L122" i="5" a="1"/>
  <c r="L122" i="5" s="1"/>
  <c r="N122" i="5" a="1"/>
  <c r="N122" i="5" s="1"/>
  <c r="G123" i="5"/>
  <c r="AC123" i="5" l="1" a="1"/>
  <c r="AC123" i="5" s="1"/>
  <c r="AK36" i="9" s="1"/>
  <c r="AF123" i="5" a="1"/>
  <c r="AF123" i="5" s="1"/>
  <c r="AI123" i="5" a="1"/>
  <c r="AI123" i="5" s="1"/>
  <c r="AD123" i="5" a="1"/>
  <c r="AD123" i="5" s="1"/>
  <c r="AH123" i="5" a="1"/>
  <c r="AH123" i="5" s="1"/>
  <c r="AG123" i="5" a="1"/>
  <c r="AG123" i="5" s="1"/>
  <c r="AE123" i="5" a="1"/>
  <c r="AE123" i="5" s="1"/>
  <c r="AZ123" i="5" a="1"/>
  <c r="AZ123" i="5" s="1"/>
  <c r="AX123" i="5" a="1"/>
  <c r="AX123" i="5" s="1"/>
  <c r="BA123" i="5" a="1"/>
  <c r="BA123" i="5" s="1"/>
  <c r="AU123" i="5" a="1"/>
  <c r="AU123" i="5" s="1"/>
  <c r="AQ123" i="5" a="1"/>
  <c r="AQ123" i="5" s="1"/>
  <c r="AV123" i="5" a="1"/>
  <c r="AV123" i="5" s="1"/>
  <c r="AY123" i="5" a="1"/>
  <c r="AY123" i="5" s="1"/>
  <c r="AW123" i="5" a="1"/>
  <c r="AW123" i="5" s="1"/>
  <c r="AS123" i="5" a="1"/>
  <c r="AS123" i="5" s="1"/>
  <c r="AT123" i="5" a="1"/>
  <c r="AT123" i="5" s="1"/>
  <c r="AR123" i="5" a="1"/>
  <c r="AR123" i="5" s="1"/>
  <c r="AM123" i="5" a="1"/>
  <c r="AM123" i="5" s="1"/>
  <c r="AK123" i="5" a="1"/>
  <c r="AK123" i="5" s="1"/>
  <c r="Q123" i="5" a="1"/>
  <c r="Q123" i="5" s="1"/>
  <c r="U123" i="5" a="1"/>
  <c r="U123" i="5" s="1"/>
  <c r="AA123" i="5" a="1"/>
  <c r="AA123" i="5" s="1"/>
  <c r="AN123" i="5" a="1"/>
  <c r="AN123" i="5" s="1"/>
  <c r="V123" i="5" a="1"/>
  <c r="V123" i="5" s="1"/>
  <c r="X123" i="5" a="1"/>
  <c r="X123" i="5" s="1"/>
  <c r="Y123" i="5" a="1"/>
  <c r="Y123" i="5" s="1"/>
  <c r="AO123" i="5" a="1"/>
  <c r="AO123" i="5" s="1"/>
  <c r="AB123" i="5" a="1"/>
  <c r="AB123" i="5" s="1"/>
  <c r="P123" i="5" a="1"/>
  <c r="P123" i="5" s="1"/>
  <c r="W123" i="5" a="1"/>
  <c r="W123" i="5" s="1"/>
  <c r="R123" i="5" a="1"/>
  <c r="R123" i="5" s="1"/>
  <c r="AP123" i="5" a="1"/>
  <c r="AP123" i="5" s="1"/>
  <c r="S123" i="5" a="1"/>
  <c r="S123" i="5" s="1"/>
  <c r="O123" i="5" a="1"/>
  <c r="O123" i="5" s="1"/>
  <c r="T123" i="5" a="1"/>
  <c r="T123" i="5" s="1"/>
  <c r="AL123" i="5" a="1"/>
  <c r="AL123" i="5" s="1"/>
  <c r="AJ123" i="5" a="1"/>
  <c r="AJ123" i="5" s="1"/>
  <c r="Z123" i="5" a="1"/>
  <c r="Z123" i="5" s="1"/>
  <c r="H123" i="5" a="1"/>
  <c r="H123" i="5" s="1"/>
  <c r="I123" i="5" a="1"/>
  <c r="I123" i="5" s="1"/>
  <c r="M123" i="5" a="1"/>
  <c r="M123" i="5" s="1"/>
  <c r="L123" i="5" a="1"/>
  <c r="L123" i="5" s="1"/>
  <c r="K123" i="5" a="1"/>
  <c r="K123" i="5" s="1"/>
  <c r="J123" i="5" a="1"/>
  <c r="J123" i="5" s="1"/>
  <c r="N123" i="5" a="1"/>
  <c r="N123" i="5" s="1"/>
  <c r="G124" i="5"/>
  <c r="AH124" i="5" l="1" a="1"/>
  <c r="AH124" i="5" s="1"/>
  <c r="AC124" i="5" a="1"/>
  <c r="AC124" i="5" s="1"/>
  <c r="AI124" i="5" a="1"/>
  <c r="AI124" i="5" s="1"/>
  <c r="AF124" i="5" a="1"/>
  <c r="AF124" i="5" s="1"/>
  <c r="AE124" i="5" a="1"/>
  <c r="AE124" i="5" s="1"/>
  <c r="AD124" i="5" a="1"/>
  <c r="AD124" i="5" s="1"/>
  <c r="AG124" i="5" a="1"/>
  <c r="AG124" i="5" s="1"/>
  <c r="AV124" i="5" a="1"/>
  <c r="AV124" i="5" s="1"/>
  <c r="AU124" i="5" a="1"/>
  <c r="AU124" i="5" s="1"/>
  <c r="AY124" i="5" a="1"/>
  <c r="AY124" i="5" s="1"/>
  <c r="AZ124" i="5" a="1"/>
  <c r="AZ124" i="5" s="1"/>
  <c r="BA124" i="5" a="1"/>
  <c r="BA124" i="5" s="1"/>
  <c r="AR124" i="5" a="1"/>
  <c r="AR124" i="5" s="1"/>
  <c r="AX124" i="5" a="1"/>
  <c r="AX124" i="5" s="1"/>
  <c r="AQ124" i="5" a="1"/>
  <c r="AQ124" i="5" s="1"/>
  <c r="AT124" i="5" a="1"/>
  <c r="AT124" i="5" s="1"/>
  <c r="AS124" i="5" a="1"/>
  <c r="AS124" i="5" s="1"/>
  <c r="AW124" i="5" a="1"/>
  <c r="AW124" i="5" s="1"/>
  <c r="Q124" i="5" a="1"/>
  <c r="Q124" i="5" s="1"/>
  <c r="AM124" i="5" a="1"/>
  <c r="AM124" i="5" s="1"/>
  <c r="U124" i="5" a="1"/>
  <c r="U124" i="5" s="1"/>
  <c r="AK124" i="5" a="1"/>
  <c r="AK124" i="5" s="1"/>
  <c r="X124" i="5" a="1"/>
  <c r="X124" i="5" s="1"/>
  <c r="V124" i="5" a="1"/>
  <c r="V124" i="5" s="1"/>
  <c r="AA124" i="5" a="1"/>
  <c r="AA124" i="5" s="1"/>
  <c r="AN124" i="5" a="1"/>
  <c r="AN124" i="5" s="1"/>
  <c r="P124" i="5" a="1"/>
  <c r="P124" i="5" s="1"/>
  <c r="AO124" i="5" a="1"/>
  <c r="AO124" i="5" s="1"/>
  <c r="AB124" i="5" a="1"/>
  <c r="AB124" i="5" s="1"/>
  <c r="W124" i="5" a="1"/>
  <c r="W124" i="5" s="1"/>
  <c r="R124" i="5" a="1"/>
  <c r="R124" i="5" s="1"/>
  <c r="Y124" i="5" a="1"/>
  <c r="Y124" i="5" s="1"/>
  <c r="T124" i="5" a="1"/>
  <c r="T124" i="5" s="1"/>
  <c r="AL124" i="5" a="1"/>
  <c r="AL124" i="5" s="1"/>
  <c r="O124" i="5" a="1"/>
  <c r="O124" i="5" s="1"/>
  <c r="AJ124" i="5" a="1"/>
  <c r="AJ124" i="5" s="1"/>
  <c r="AP124" i="5" a="1"/>
  <c r="AP124" i="5" s="1"/>
  <c r="Z124" i="5" a="1"/>
  <c r="Z124" i="5" s="1"/>
  <c r="S124" i="5" a="1"/>
  <c r="S124" i="5" s="1"/>
  <c r="H124" i="5" a="1"/>
  <c r="H124" i="5" s="1"/>
  <c r="M124" i="5" a="1"/>
  <c r="M124" i="5" s="1"/>
  <c r="I124" i="5" a="1"/>
  <c r="I124" i="5" s="1"/>
  <c r="L124" i="5" a="1"/>
  <c r="L124" i="5" s="1"/>
  <c r="J124" i="5" a="1"/>
  <c r="J124" i="5" s="1"/>
  <c r="K124" i="5" a="1"/>
  <c r="K124" i="5" s="1"/>
  <c r="N124" i="5" a="1"/>
  <c r="N124" i="5" s="1"/>
  <c r="G125" i="5"/>
  <c r="AI125" i="5" l="1" a="1"/>
  <c r="AI125" i="5" s="1"/>
  <c r="AF125" i="5" a="1"/>
  <c r="AF125" i="5" s="1"/>
  <c r="AC125" i="5" a="1"/>
  <c r="AC125" i="5" s="1"/>
  <c r="AH125" i="5" a="1"/>
  <c r="AH125" i="5" s="1"/>
  <c r="AD125" i="5" a="1"/>
  <c r="AD125" i="5" s="1"/>
  <c r="AE125" i="5" a="1"/>
  <c r="AE125" i="5" s="1"/>
  <c r="AG125" i="5" a="1"/>
  <c r="AG125" i="5" s="1"/>
  <c r="AZ125" i="5" a="1"/>
  <c r="AZ125" i="5" s="1"/>
  <c r="AV125" i="5" a="1"/>
  <c r="AV125" i="5" s="1"/>
  <c r="BA125" i="5" a="1"/>
  <c r="BA125" i="5" s="1"/>
  <c r="AX125" i="5" a="1"/>
  <c r="AX125" i="5" s="1"/>
  <c r="AU125" i="5" a="1"/>
  <c r="AU125" i="5" s="1"/>
  <c r="AW125" i="5" a="1"/>
  <c r="AW125" i="5" s="1"/>
  <c r="AQ125" i="5" a="1"/>
  <c r="AQ125" i="5" s="1"/>
  <c r="AY125" i="5" a="1"/>
  <c r="AY125" i="5" s="1"/>
  <c r="AR125" i="5" a="1"/>
  <c r="AR125" i="5" s="1"/>
  <c r="AT125" i="5" a="1"/>
  <c r="AT125" i="5" s="1"/>
  <c r="AS125" i="5" a="1"/>
  <c r="AS125" i="5" s="1"/>
  <c r="AK125" i="5" a="1"/>
  <c r="AK125" i="5" s="1"/>
  <c r="AM125" i="5" a="1"/>
  <c r="AM125" i="5" s="1"/>
  <c r="Q125" i="5" a="1"/>
  <c r="Q125" i="5" s="1"/>
  <c r="U125" i="5" a="1"/>
  <c r="U125" i="5" s="1"/>
  <c r="AN125" i="5" a="1"/>
  <c r="AN125" i="5" s="1"/>
  <c r="AA125" i="5" a="1"/>
  <c r="AA125" i="5" s="1"/>
  <c r="X125" i="5" a="1"/>
  <c r="X125" i="5" s="1"/>
  <c r="V125" i="5" a="1"/>
  <c r="V125" i="5" s="1"/>
  <c r="S125" i="5" a="1"/>
  <c r="S125" i="5" s="1"/>
  <c r="R125" i="5" a="1"/>
  <c r="R125" i="5" s="1"/>
  <c r="AO125" i="5" a="1"/>
  <c r="AO125" i="5" s="1"/>
  <c r="AB125" i="5" a="1"/>
  <c r="AB125" i="5" s="1"/>
  <c r="Y125" i="5" a="1"/>
  <c r="Y125" i="5" s="1"/>
  <c r="W125" i="5" a="1"/>
  <c r="W125" i="5" s="1"/>
  <c r="P125" i="5" a="1"/>
  <c r="P125" i="5" s="1"/>
  <c r="T125" i="5" a="1"/>
  <c r="T125" i="5" s="1"/>
  <c r="AP125" i="5" a="1"/>
  <c r="AP125" i="5" s="1"/>
  <c r="O125" i="5" a="1"/>
  <c r="O125" i="5" s="1"/>
  <c r="AL125" i="5" a="1"/>
  <c r="AL125" i="5" s="1"/>
  <c r="Z125" i="5" a="1"/>
  <c r="Z125" i="5" s="1"/>
  <c r="AJ125" i="5" a="1"/>
  <c r="AJ125" i="5" s="1"/>
  <c r="M125" i="5" a="1"/>
  <c r="M125" i="5" s="1"/>
  <c r="L125" i="5" a="1"/>
  <c r="L125" i="5" s="1"/>
  <c r="J125" i="5" a="1"/>
  <c r="J125" i="5" s="1"/>
  <c r="I125" i="5" a="1"/>
  <c r="I125" i="5" s="1"/>
  <c r="K125" i="5" a="1"/>
  <c r="K125" i="5" s="1"/>
  <c r="H125" i="5" a="1"/>
  <c r="H125" i="5" s="1"/>
  <c r="N125" i="5" a="1"/>
  <c r="N125" i="5" s="1"/>
  <c r="G126" i="5"/>
  <c r="AC126" i="5" l="1" a="1"/>
  <c r="AC126" i="5" s="1"/>
  <c r="W37" i="9" s="1"/>
  <c r="AI126" i="5" a="1"/>
  <c r="AI126" i="5" s="1"/>
  <c r="AC37" i="9" s="1"/>
  <c r="AF126" i="5" a="1"/>
  <c r="AF126" i="5" s="1"/>
  <c r="Z37" i="9" s="1"/>
  <c r="AD126" i="5" a="1"/>
  <c r="AD126" i="5" s="1"/>
  <c r="X37" i="9" s="1"/>
  <c r="AE126" i="5" a="1"/>
  <c r="AE126" i="5" s="1"/>
  <c r="Y37" i="9" s="1"/>
  <c r="AH126" i="5" a="1"/>
  <c r="AH126" i="5" s="1"/>
  <c r="AB37" i="9" s="1"/>
  <c r="AG126" i="5" a="1"/>
  <c r="AG126" i="5" s="1"/>
  <c r="AA37" i="9" s="1"/>
  <c r="AV126" i="5" a="1"/>
  <c r="AV126" i="5" s="1"/>
  <c r="BA126" i="5" a="1"/>
  <c r="BA126" i="5" s="1"/>
  <c r="AZ126" i="5" a="1"/>
  <c r="AZ126" i="5" s="1"/>
  <c r="AX126" i="5" a="1"/>
  <c r="AX126" i="5" s="1"/>
  <c r="AU126" i="5" a="1"/>
  <c r="AU126" i="5" s="1"/>
  <c r="AW126" i="5" a="1"/>
  <c r="AW126" i="5" s="1"/>
  <c r="AQ126" i="5" a="1"/>
  <c r="AQ126" i="5" s="1"/>
  <c r="AY126" i="5" a="1"/>
  <c r="AY126" i="5" s="1"/>
  <c r="AR126" i="5" a="1"/>
  <c r="AR126" i="5" s="1"/>
  <c r="AT126" i="5" a="1"/>
  <c r="AT126" i="5" s="1"/>
  <c r="AS126" i="5" a="1"/>
  <c r="AS126" i="5" s="1"/>
  <c r="U126" i="5" a="1"/>
  <c r="U126" i="5" s="1"/>
  <c r="Q126" i="5" a="1"/>
  <c r="Q126" i="5" s="1"/>
  <c r="CO36" i="22" s="1"/>
  <c r="AM126" i="5" a="1"/>
  <c r="AM126" i="5" s="1"/>
  <c r="AK126" i="5" a="1"/>
  <c r="AK126" i="5" s="1"/>
  <c r="V126" i="5" a="1"/>
  <c r="V126" i="5" s="1"/>
  <c r="P37" i="9" s="1"/>
  <c r="X126" i="5" a="1"/>
  <c r="X126" i="5" s="1"/>
  <c r="R37" i="9" s="1"/>
  <c r="AA126" i="5" a="1"/>
  <c r="AA126" i="5" s="1"/>
  <c r="U37" i="9" s="1"/>
  <c r="AN126" i="5" a="1"/>
  <c r="AN126" i="5" s="1"/>
  <c r="AB126" i="5" a="1"/>
  <c r="AB126" i="5" s="1"/>
  <c r="V37" i="9" s="1"/>
  <c r="W126" i="5" a="1"/>
  <c r="W126" i="5" s="1"/>
  <c r="Q37" i="9" s="1"/>
  <c r="R126" i="5" a="1"/>
  <c r="R126" i="5" s="1"/>
  <c r="CP36" i="22" s="1"/>
  <c r="S126" i="5" a="1"/>
  <c r="S126" i="5" s="1"/>
  <c r="AO126" i="5" a="1"/>
  <c r="AO126" i="5" s="1"/>
  <c r="P126" i="5" a="1"/>
  <c r="P126" i="5" s="1"/>
  <c r="Y126" i="5" a="1"/>
  <c r="Y126" i="5" s="1"/>
  <c r="S37" i="9" s="1"/>
  <c r="O126" i="5" a="1"/>
  <c r="O126" i="5" s="1"/>
  <c r="AJ126" i="5" a="1"/>
  <c r="AJ126" i="5" s="1"/>
  <c r="AL126" i="5" a="1"/>
  <c r="AL126" i="5" s="1"/>
  <c r="T126" i="5" a="1"/>
  <c r="T126" i="5" s="1"/>
  <c r="N37" i="9" s="1"/>
  <c r="AP126" i="5" a="1"/>
  <c r="AP126" i="5" s="1"/>
  <c r="Z126" i="5" a="1"/>
  <c r="Z126" i="5" s="1"/>
  <c r="T37" i="9" s="1"/>
  <c r="L126" i="5" a="1"/>
  <c r="L126" i="5" s="1"/>
  <c r="M126" i="5" a="1"/>
  <c r="M126" i="5" s="1"/>
  <c r="I126" i="5" a="1"/>
  <c r="I126" i="5" s="1"/>
  <c r="H126" i="5" a="1"/>
  <c r="H126" i="5" s="1"/>
  <c r="B37" i="9" s="1"/>
  <c r="K126" i="5" a="1"/>
  <c r="K126" i="5" s="1"/>
  <c r="J126" i="5" a="1"/>
  <c r="J126" i="5" s="1"/>
  <c r="D37" i="9" s="1"/>
  <c r="N126" i="5" a="1"/>
  <c r="N126" i="5" s="1"/>
  <c r="G127" i="5"/>
  <c r="AF127" i="5" l="1" a="1"/>
  <c r="AF127" i="5" s="1"/>
  <c r="AI127" i="5" a="1"/>
  <c r="AI127" i="5" s="1"/>
  <c r="AC127" i="5" a="1"/>
  <c r="AC127" i="5" s="1"/>
  <c r="AK37" i="9" s="1"/>
  <c r="AH127" i="5" a="1"/>
  <c r="AH127" i="5" s="1"/>
  <c r="AE127" i="5" a="1"/>
  <c r="AE127" i="5" s="1"/>
  <c r="AD127" i="5" a="1"/>
  <c r="AD127" i="5" s="1"/>
  <c r="AG127" i="5" a="1"/>
  <c r="AG127" i="5" s="1"/>
  <c r="AV127" i="5" a="1"/>
  <c r="AV127" i="5" s="1"/>
  <c r="BA127" i="5" a="1"/>
  <c r="BA127" i="5" s="1"/>
  <c r="AU127" i="5" a="1"/>
  <c r="AU127" i="5" s="1"/>
  <c r="AX127" i="5" a="1"/>
  <c r="AX127" i="5" s="1"/>
  <c r="AZ127" i="5" a="1"/>
  <c r="AZ127" i="5" s="1"/>
  <c r="AW127" i="5" a="1"/>
  <c r="AW127" i="5" s="1"/>
  <c r="AY127" i="5" a="1"/>
  <c r="AY127" i="5" s="1"/>
  <c r="AS127" i="5" a="1"/>
  <c r="AS127" i="5" s="1"/>
  <c r="AR127" i="5" a="1"/>
  <c r="AR127" i="5" s="1"/>
  <c r="AQ127" i="5" a="1"/>
  <c r="AQ127" i="5" s="1"/>
  <c r="AT127" i="5" a="1"/>
  <c r="AT127" i="5" s="1"/>
  <c r="AK127" i="5" a="1"/>
  <c r="AK127" i="5" s="1"/>
  <c r="Q127" i="5" a="1"/>
  <c r="Q127" i="5" s="1"/>
  <c r="AM127" i="5" a="1"/>
  <c r="AM127" i="5" s="1"/>
  <c r="U127" i="5" a="1"/>
  <c r="U127" i="5" s="1"/>
  <c r="X127" i="5" a="1"/>
  <c r="X127" i="5" s="1"/>
  <c r="V127" i="5" a="1"/>
  <c r="V127" i="5" s="1"/>
  <c r="AN127" i="5" a="1"/>
  <c r="AN127" i="5" s="1"/>
  <c r="AA127" i="5" a="1"/>
  <c r="AA127" i="5" s="1"/>
  <c r="R127" i="5" a="1"/>
  <c r="R127" i="5" s="1"/>
  <c r="W127" i="5" a="1"/>
  <c r="W127" i="5" s="1"/>
  <c r="AB127" i="5" a="1"/>
  <c r="AB127" i="5" s="1"/>
  <c r="Y127" i="5" a="1"/>
  <c r="Y127" i="5" s="1"/>
  <c r="P127" i="5" a="1"/>
  <c r="P127" i="5" s="1"/>
  <c r="AO127" i="5" a="1"/>
  <c r="AO127" i="5" s="1"/>
  <c r="S127" i="5" a="1"/>
  <c r="S127" i="5" s="1"/>
  <c r="T127" i="5" a="1"/>
  <c r="T127" i="5" s="1"/>
  <c r="Z127" i="5" a="1"/>
  <c r="Z127" i="5" s="1"/>
  <c r="AL127" i="5" a="1"/>
  <c r="AL127" i="5" s="1"/>
  <c r="O127" i="5" a="1"/>
  <c r="O127" i="5" s="1"/>
  <c r="AJ127" i="5" a="1"/>
  <c r="AJ127" i="5" s="1"/>
  <c r="AP127" i="5" a="1"/>
  <c r="AP127" i="5" s="1"/>
  <c r="I127" i="5" a="1"/>
  <c r="I127" i="5" s="1"/>
  <c r="CF36" i="22" s="1"/>
  <c r="L127" i="5" a="1"/>
  <c r="L127" i="5" s="1"/>
  <c r="H127" i="5" a="1"/>
  <c r="H127" i="5" s="1"/>
  <c r="M127" i="5" a="1"/>
  <c r="M127" i="5" s="1"/>
  <c r="K127" i="5" a="1"/>
  <c r="K127" i="5" s="1"/>
  <c r="J127" i="5" a="1"/>
  <c r="J127" i="5" s="1"/>
  <c r="N127" i="5" a="1"/>
  <c r="N127" i="5" s="1"/>
  <c r="G128" i="5"/>
  <c r="AF128" i="5" l="1" a="1"/>
  <c r="AF128" i="5" s="1"/>
  <c r="AC128" i="5" a="1"/>
  <c r="AC128" i="5" s="1"/>
  <c r="AD128" i="5" a="1"/>
  <c r="AD128" i="5" s="1"/>
  <c r="AE128" i="5" a="1"/>
  <c r="AE128" i="5" s="1"/>
  <c r="AI128" i="5" a="1"/>
  <c r="AI128" i="5" s="1"/>
  <c r="AH128" i="5" a="1"/>
  <c r="AH128" i="5" s="1"/>
  <c r="AG128" i="5" a="1"/>
  <c r="AG128" i="5" s="1"/>
  <c r="BA128" i="5" a="1"/>
  <c r="BA128" i="5" s="1"/>
  <c r="AX128" i="5" a="1"/>
  <c r="AX128" i="5" s="1"/>
  <c r="AZ128" i="5" a="1"/>
  <c r="AZ128" i="5" s="1"/>
  <c r="AV128" i="5" a="1"/>
  <c r="AV128" i="5" s="1"/>
  <c r="AU128" i="5" a="1"/>
  <c r="AU128" i="5" s="1"/>
  <c r="AY128" i="5" a="1"/>
  <c r="AY128" i="5" s="1"/>
  <c r="AR128" i="5" a="1"/>
  <c r="AR128" i="5" s="1"/>
  <c r="AQ128" i="5" a="1"/>
  <c r="AQ128" i="5" s="1"/>
  <c r="AW128" i="5" a="1"/>
  <c r="AW128" i="5" s="1"/>
  <c r="AS128" i="5" a="1"/>
  <c r="AS128" i="5" s="1"/>
  <c r="AT128" i="5" a="1"/>
  <c r="AT128" i="5" s="1"/>
  <c r="Q128" i="5" a="1"/>
  <c r="Q128" i="5" s="1"/>
  <c r="AK128" i="5" a="1"/>
  <c r="AK128" i="5" s="1"/>
  <c r="U128" i="5" a="1"/>
  <c r="U128" i="5" s="1"/>
  <c r="AM128" i="5" a="1"/>
  <c r="AM128" i="5" s="1"/>
  <c r="AA128" i="5" a="1"/>
  <c r="AA128" i="5" s="1"/>
  <c r="X128" i="5" a="1"/>
  <c r="X128" i="5" s="1"/>
  <c r="V128" i="5" a="1"/>
  <c r="V128" i="5" s="1"/>
  <c r="AN128" i="5" a="1"/>
  <c r="AN128" i="5" s="1"/>
  <c r="R128" i="5" a="1"/>
  <c r="R128" i="5" s="1"/>
  <c r="P128" i="5" a="1"/>
  <c r="P128" i="5" s="1"/>
  <c r="AB128" i="5" a="1"/>
  <c r="AB128" i="5" s="1"/>
  <c r="Y128" i="5" a="1"/>
  <c r="Y128" i="5" s="1"/>
  <c r="S128" i="5" a="1"/>
  <c r="S128" i="5" s="1"/>
  <c r="W128" i="5" a="1"/>
  <c r="W128" i="5" s="1"/>
  <c r="AO128" i="5" a="1"/>
  <c r="AO128" i="5" s="1"/>
  <c r="AJ128" i="5" a="1"/>
  <c r="AJ128" i="5" s="1"/>
  <c r="T128" i="5" a="1"/>
  <c r="T128" i="5" s="1"/>
  <c r="Z128" i="5" a="1"/>
  <c r="Z128" i="5" s="1"/>
  <c r="O128" i="5" a="1"/>
  <c r="O128" i="5" s="1"/>
  <c r="AP128" i="5" a="1"/>
  <c r="AP128" i="5" s="1"/>
  <c r="AL128" i="5" a="1"/>
  <c r="AL128" i="5" s="1"/>
  <c r="I128" i="5" a="1"/>
  <c r="I128" i="5" s="1"/>
  <c r="H128" i="5" a="1"/>
  <c r="H128" i="5" s="1"/>
  <c r="M128" i="5" a="1"/>
  <c r="M128" i="5" s="1"/>
  <c r="L128" i="5" a="1"/>
  <c r="L128" i="5" s="1"/>
  <c r="J128" i="5" a="1"/>
  <c r="J128" i="5" s="1"/>
  <c r="K128" i="5" a="1"/>
  <c r="K128" i="5" s="1"/>
  <c r="N128" i="5" a="1"/>
  <c r="N128" i="5" s="1"/>
  <c r="G129" i="5"/>
  <c r="AI129" i="5" l="1" a="1"/>
  <c r="AI129" i="5" s="1"/>
  <c r="AF129" i="5" a="1"/>
  <c r="AF129" i="5" s="1"/>
  <c r="AH129" i="5" a="1"/>
  <c r="AH129" i="5" s="1"/>
  <c r="AC129" i="5" a="1"/>
  <c r="AC129" i="5" s="1"/>
  <c r="AD129" i="5" a="1"/>
  <c r="AD129" i="5" s="1"/>
  <c r="AE129" i="5" a="1"/>
  <c r="AE129" i="5" s="1"/>
  <c r="AG129" i="5" a="1"/>
  <c r="AG129" i="5" s="1"/>
  <c r="BA129" i="5" a="1"/>
  <c r="BA129" i="5" s="1"/>
  <c r="AY129" i="5" a="1"/>
  <c r="AY129" i="5" s="1"/>
  <c r="AW129" i="5" a="1"/>
  <c r="AW129" i="5" s="1"/>
  <c r="AX129" i="5" a="1"/>
  <c r="AX129" i="5" s="1"/>
  <c r="AZ129" i="5" a="1"/>
  <c r="AZ129" i="5" s="1"/>
  <c r="AR129" i="5" a="1"/>
  <c r="AR129" i="5" s="1"/>
  <c r="AV129" i="5" a="1"/>
  <c r="AV129" i="5" s="1"/>
  <c r="AU129" i="5" a="1"/>
  <c r="AU129" i="5" s="1"/>
  <c r="AQ129" i="5" a="1"/>
  <c r="AQ129" i="5" s="1"/>
  <c r="AS129" i="5" a="1"/>
  <c r="AS129" i="5" s="1"/>
  <c r="AT129" i="5" a="1"/>
  <c r="AT129" i="5" s="1"/>
  <c r="AM129" i="5" a="1"/>
  <c r="AM129" i="5" s="1"/>
  <c r="U129" i="5" a="1"/>
  <c r="U129" i="5" s="1"/>
  <c r="AK129" i="5" a="1"/>
  <c r="AK129" i="5" s="1"/>
  <c r="Q129" i="5" a="1"/>
  <c r="Q129" i="5" s="1"/>
  <c r="AA129" i="5" a="1"/>
  <c r="AA129" i="5" s="1"/>
  <c r="X129" i="5" a="1"/>
  <c r="X129" i="5" s="1"/>
  <c r="V129" i="5" a="1"/>
  <c r="V129" i="5" s="1"/>
  <c r="AN129" i="5" a="1"/>
  <c r="AN129" i="5" s="1"/>
  <c r="R129" i="5" a="1"/>
  <c r="R129" i="5" s="1"/>
  <c r="AB129" i="5" a="1"/>
  <c r="AB129" i="5" s="1"/>
  <c r="AO129" i="5" a="1"/>
  <c r="AO129" i="5" s="1"/>
  <c r="AL129" i="5" a="1"/>
  <c r="AL129" i="5" s="1"/>
  <c r="P129" i="5" a="1"/>
  <c r="P129" i="5" s="1"/>
  <c r="Y129" i="5" a="1"/>
  <c r="Y129" i="5" s="1"/>
  <c r="W129" i="5" a="1"/>
  <c r="W129" i="5" s="1"/>
  <c r="O129" i="5" a="1"/>
  <c r="O129" i="5" s="1"/>
  <c r="AJ129" i="5" a="1"/>
  <c r="AJ129" i="5" s="1"/>
  <c r="Z129" i="5" a="1"/>
  <c r="Z129" i="5" s="1"/>
  <c r="T129" i="5" a="1"/>
  <c r="T129" i="5" s="1"/>
  <c r="S129" i="5" a="1"/>
  <c r="S129" i="5" s="1"/>
  <c r="AP129" i="5" a="1"/>
  <c r="AP129" i="5" s="1"/>
  <c r="M129" i="5" a="1"/>
  <c r="M129" i="5" s="1"/>
  <c r="L129" i="5" a="1"/>
  <c r="L129" i="5" s="1"/>
  <c r="H129" i="5" a="1"/>
  <c r="H129" i="5" s="1"/>
  <c r="I129" i="5" a="1"/>
  <c r="I129" i="5" s="1"/>
  <c r="J129" i="5" a="1"/>
  <c r="J129" i="5" s="1"/>
  <c r="K129" i="5" a="1"/>
  <c r="K129" i="5" s="1"/>
  <c r="N129" i="5" a="1"/>
  <c r="N129" i="5" s="1"/>
  <c r="G130" i="5"/>
  <c r="AI130" i="5" l="1" a="1"/>
  <c r="AI130" i="5" s="1"/>
  <c r="AC38" i="9" s="1"/>
  <c r="AC130" i="5" a="1"/>
  <c r="AC130" i="5" s="1"/>
  <c r="W38" i="9" s="1"/>
  <c r="AF130" i="5" a="1"/>
  <c r="AF130" i="5" s="1"/>
  <c r="Z38" i="9" s="1"/>
  <c r="AE130" i="5" a="1"/>
  <c r="AE130" i="5" s="1"/>
  <c r="Y38" i="9" s="1"/>
  <c r="AD130" i="5" a="1"/>
  <c r="AD130" i="5" s="1"/>
  <c r="X38" i="9" s="1"/>
  <c r="AH130" i="5" a="1"/>
  <c r="AH130" i="5" s="1"/>
  <c r="AB38" i="9" s="1"/>
  <c r="AG130" i="5" a="1"/>
  <c r="AG130" i="5" s="1"/>
  <c r="AA38" i="9" s="1"/>
  <c r="AX130" i="5" a="1"/>
  <c r="AX130" i="5" s="1"/>
  <c r="AV130" i="5" a="1"/>
  <c r="AV130" i="5" s="1"/>
  <c r="AZ130" i="5" a="1"/>
  <c r="AZ130" i="5" s="1"/>
  <c r="AY130" i="5" a="1"/>
  <c r="AY130" i="5" s="1"/>
  <c r="BA130" i="5" a="1"/>
  <c r="BA130" i="5" s="1"/>
  <c r="AW130" i="5" a="1"/>
  <c r="AW130" i="5" s="1"/>
  <c r="AU130" i="5" a="1"/>
  <c r="AU130" i="5" s="1"/>
  <c r="AQ130" i="5" a="1"/>
  <c r="AQ130" i="5" s="1"/>
  <c r="AR130" i="5" a="1"/>
  <c r="AR130" i="5" s="1"/>
  <c r="AS130" i="5" a="1"/>
  <c r="AS130" i="5" s="1"/>
  <c r="AT130" i="5" a="1"/>
  <c r="AT130" i="5" s="1"/>
  <c r="AM130" i="5" a="1"/>
  <c r="AM130" i="5" s="1"/>
  <c r="U130" i="5" a="1"/>
  <c r="U130" i="5" s="1"/>
  <c r="Q130" i="5" a="1"/>
  <c r="Q130" i="5" s="1"/>
  <c r="AK130" i="5" a="1"/>
  <c r="AK130" i="5" s="1"/>
  <c r="AE38" i="9" s="1"/>
  <c r="X130" i="5" a="1"/>
  <c r="X130" i="5" s="1"/>
  <c r="R38" i="9" s="1"/>
  <c r="V130" i="5" a="1"/>
  <c r="V130" i="5" s="1"/>
  <c r="P38" i="9" s="1"/>
  <c r="AA130" i="5" a="1"/>
  <c r="AA130" i="5" s="1"/>
  <c r="U38" i="9" s="1"/>
  <c r="AN130" i="5" a="1"/>
  <c r="AN130" i="5" s="1"/>
  <c r="R130" i="5" a="1"/>
  <c r="R130" i="5" s="1"/>
  <c r="AL130" i="5" a="1"/>
  <c r="AL130" i="5" s="1"/>
  <c r="AF38" i="9" s="1"/>
  <c r="P130" i="5" a="1"/>
  <c r="P130" i="5" s="1"/>
  <c r="J38" i="9" s="1"/>
  <c r="AB130" i="5" a="1"/>
  <c r="AB130" i="5" s="1"/>
  <c r="V38" i="9" s="1"/>
  <c r="S130" i="5" a="1"/>
  <c r="S130" i="5" s="1"/>
  <c r="Y130" i="5" a="1"/>
  <c r="Y130" i="5" s="1"/>
  <c r="S38" i="9" s="1"/>
  <c r="W130" i="5" a="1"/>
  <c r="W130" i="5" s="1"/>
  <c r="Q38" i="9" s="1"/>
  <c r="O130" i="5" a="1"/>
  <c r="O130" i="5" s="1"/>
  <c r="T130" i="5" a="1"/>
  <c r="T130" i="5" s="1"/>
  <c r="Z130" i="5" a="1"/>
  <c r="Z130" i="5" s="1"/>
  <c r="T38" i="9" s="1"/>
  <c r="AJ130" i="5" a="1"/>
  <c r="AJ130" i="5" s="1"/>
  <c r="AD38" i="9" s="1"/>
  <c r="AO130" i="5" a="1"/>
  <c r="AO130" i="5" s="1"/>
  <c r="AP130" i="5" a="1"/>
  <c r="AP130" i="5" s="1"/>
  <c r="H130" i="5" a="1"/>
  <c r="H130" i="5" s="1"/>
  <c r="M130" i="5" a="1"/>
  <c r="M130" i="5" s="1"/>
  <c r="L130" i="5" a="1"/>
  <c r="L130" i="5" s="1"/>
  <c r="I130" i="5" a="1"/>
  <c r="I130" i="5" s="1"/>
  <c r="J130" i="5" a="1"/>
  <c r="J130" i="5" s="1"/>
  <c r="D38" i="9" s="1"/>
  <c r="K130" i="5" a="1"/>
  <c r="K130" i="5" s="1"/>
  <c r="N130" i="5" a="1"/>
  <c r="N130" i="5" s="1"/>
  <c r="G131" i="5"/>
  <c r="AF131" i="5" l="1" a="1"/>
  <c r="AF131" i="5" s="1"/>
  <c r="AI131" i="5" a="1"/>
  <c r="AI131" i="5" s="1"/>
  <c r="AC131" i="5" a="1"/>
  <c r="AC131" i="5" s="1"/>
  <c r="AK38" i="9" s="1"/>
  <c r="AE131" i="5" a="1"/>
  <c r="AE131" i="5" s="1"/>
  <c r="AG131" i="5" a="1"/>
  <c r="AG131" i="5" s="1"/>
  <c r="AH131" i="5" a="1"/>
  <c r="AH131" i="5" s="1"/>
  <c r="AD131" i="5" a="1"/>
  <c r="AD131" i="5" s="1"/>
  <c r="AX131" i="5" a="1"/>
  <c r="AX131" i="5" s="1"/>
  <c r="BA131" i="5" a="1"/>
  <c r="BA131" i="5" s="1"/>
  <c r="AV131" i="5" a="1"/>
  <c r="AV131" i="5" s="1"/>
  <c r="AY131" i="5" a="1"/>
  <c r="AY131" i="5" s="1"/>
  <c r="AZ131" i="5" a="1"/>
  <c r="AZ131" i="5" s="1"/>
  <c r="AU131" i="5" a="1"/>
  <c r="AU131" i="5" s="1"/>
  <c r="AQ131" i="5" a="1"/>
  <c r="AQ131" i="5" s="1"/>
  <c r="AW131" i="5" a="1"/>
  <c r="AW131" i="5" s="1"/>
  <c r="AT131" i="5" a="1"/>
  <c r="AT131" i="5" s="1"/>
  <c r="AS131" i="5" a="1"/>
  <c r="AS131" i="5" s="1"/>
  <c r="AR131" i="5" a="1"/>
  <c r="AR131" i="5" s="1"/>
  <c r="AM131" i="5" a="1"/>
  <c r="AM131" i="5" s="1"/>
  <c r="Q131" i="5" a="1"/>
  <c r="Q131" i="5" s="1"/>
  <c r="U131" i="5" a="1"/>
  <c r="U131" i="5" s="1"/>
  <c r="AK131" i="5" a="1"/>
  <c r="AK131" i="5" s="1"/>
  <c r="AN131" i="5" a="1"/>
  <c r="AN131" i="5" s="1"/>
  <c r="V131" i="5" a="1"/>
  <c r="V131" i="5" s="1"/>
  <c r="AA131" i="5" a="1"/>
  <c r="AA131" i="5" s="1"/>
  <c r="X131" i="5" a="1"/>
  <c r="X131" i="5" s="1"/>
  <c r="R131" i="5" a="1"/>
  <c r="R131" i="5" s="1"/>
  <c r="AO131" i="5" a="1"/>
  <c r="AO131" i="5" s="1"/>
  <c r="P131" i="5" a="1"/>
  <c r="P131" i="5" s="1"/>
  <c r="AB131" i="5" a="1"/>
  <c r="AB131" i="5" s="1"/>
  <c r="Y131" i="5" a="1"/>
  <c r="Y131" i="5" s="1"/>
  <c r="T131" i="5" a="1"/>
  <c r="T131" i="5" s="1"/>
  <c r="AP131" i="5" a="1"/>
  <c r="AP131" i="5" s="1"/>
  <c r="O131" i="5" a="1"/>
  <c r="O131" i="5" s="1"/>
  <c r="AL131" i="5" a="1"/>
  <c r="AL131" i="5" s="1"/>
  <c r="AJ131" i="5" a="1"/>
  <c r="AJ131" i="5" s="1"/>
  <c r="W131" i="5" a="1"/>
  <c r="W131" i="5" s="1"/>
  <c r="S131" i="5" a="1"/>
  <c r="S131" i="5" s="1"/>
  <c r="Z131" i="5" a="1"/>
  <c r="Z131" i="5" s="1"/>
  <c r="H131" i="5" a="1"/>
  <c r="H131" i="5" s="1"/>
  <c r="M131" i="5" a="1"/>
  <c r="M131" i="5" s="1"/>
  <c r="L131" i="5" a="1"/>
  <c r="L131" i="5" s="1"/>
  <c r="I131" i="5" a="1"/>
  <c r="I131" i="5" s="1"/>
  <c r="J131" i="5" a="1"/>
  <c r="J131" i="5" s="1"/>
  <c r="K131" i="5" a="1"/>
  <c r="K131" i="5" s="1"/>
  <c r="N131" i="5" a="1"/>
  <c r="N131" i="5" s="1"/>
  <c r="G132" i="5"/>
  <c r="AC132" i="5" l="1" a="1"/>
  <c r="AC132" i="5" s="1"/>
  <c r="AF132" i="5" a="1"/>
  <c r="AF132" i="5" s="1"/>
  <c r="AG132" i="5" a="1"/>
  <c r="AG132" i="5" s="1"/>
  <c r="AD132" i="5" a="1"/>
  <c r="AD132" i="5" s="1"/>
  <c r="AE132" i="5" a="1"/>
  <c r="AE132" i="5" s="1"/>
  <c r="AH132" i="5" a="1"/>
  <c r="AH132" i="5" s="1"/>
  <c r="AI132" i="5" a="1"/>
  <c r="AI132" i="5" s="1"/>
  <c r="BA132" i="5" a="1"/>
  <c r="BA132" i="5" s="1"/>
  <c r="AV132" i="5" a="1"/>
  <c r="AV132" i="5" s="1"/>
  <c r="AU132" i="5" a="1"/>
  <c r="AU132" i="5" s="1"/>
  <c r="AY132" i="5" a="1"/>
  <c r="AY132" i="5" s="1"/>
  <c r="AZ132" i="5" a="1"/>
  <c r="AZ132" i="5" s="1"/>
  <c r="AX132" i="5" a="1"/>
  <c r="AX132" i="5" s="1"/>
  <c r="AW132" i="5" a="1"/>
  <c r="AW132" i="5" s="1"/>
  <c r="AR132" i="5" a="1"/>
  <c r="AR132" i="5" s="1"/>
  <c r="AQ132" i="5" a="1"/>
  <c r="AQ132" i="5" s="1"/>
  <c r="AT132" i="5" a="1"/>
  <c r="AT132" i="5" s="1"/>
  <c r="AS132" i="5" a="1"/>
  <c r="AS132" i="5" s="1"/>
  <c r="AK132" i="5" a="1"/>
  <c r="AK132" i="5" s="1"/>
  <c r="Q132" i="5" a="1"/>
  <c r="Q132" i="5" s="1"/>
  <c r="U132" i="5" a="1"/>
  <c r="U132" i="5" s="1"/>
  <c r="AM132" i="5" a="1"/>
  <c r="AM132" i="5" s="1"/>
  <c r="X132" i="5" a="1"/>
  <c r="X132" i="5" s="1"/>
  <c r="V132" i="5" a="1"/>
  <c r="V132" i="5" s="1"/>
  <c r="AA132" i="5" a="1"/>
  <c r="AA132" i="5" s="1"/>
  <c r="AN132" i="5" a="1"/>
  <c r="AN132" i="5" s="1"/>
  <c r="P132" i="5" a="1"/>
  <c r="P132" i="5" s="1"/>
  <c r="W132" i="5" a="1"/>
  <c r="W132" i="5" s="1"/>
  <c r="S132" i="5" a="1"/>
  <c r="S132" i="5" s="1"/>
  <c r="R132" i="5" a="1"/>
  <c r="R132" i="5" s="1"/>
  <c r="AO132" i="5" a="1"/>
  <c r="AO132" i="5" s="1"/>
  <c r="AB132" i="5" a="1"/>
  <c r="AB132" i="5" s="1"/>
  <c r="Y132" i="5" a="1"/>
  <c r="Y132" i="5" s="1"/>
  <c r="Z132" i="5" a="1"/>
  <c r="Z132" i="5" s="1"/>
  <c r="AL132" i="5" a="1"/>
  <c r="AL132" i="5" s="1"/>
  <c r="T132" i="5" a="1"/>
  <c r="T132" i="5" s="1"/>
  <c r="O132" i="5" a="1"/>
  <c r="O132" i="5" s="1"/>
  <c r="AP132" i="5" a="1"/>
  <c r="AP132" i="5" s="1"/>
  <c r="AJ132" i="5" a="1"/>
  <c r="AJ132" i="5" s="1"/>
  <c r="M132" i="5" a="1"/>
  <c r="M132" i="5" s="1"/>
  <c r="L132" i="5" a="1"/>
  <c r="L132" i="5" s="1"/>
  <c r="I132" i="5" a="1"/>
  <c r="I132" i="5" s="1"/>
  <c r="K132" i="5" a="1"/>
  <c r="K132" i="5" s="1"/>
  <c r="H132" i="5" a="1"/>
  <c r="H132" i="5" s="1"/>
  <c r="J132" i="5" a="1"/>
  <c r="J132" i="5" s="1"/>
  <c r="N132" i="5" a="1"/>
  <c r="N132" i="5" s="1"/>
  <c r="G133" i="5"/>
  <c r="AI133" i="5" l="1" a="1"/>
  <c r="AI133" i="5" s="1"/>
  <c r="AC133" i="5" a="1"/>
  <c r="AC133" i="5" s="1"/>
  <c r="AF133" i="5" a="1"/>
  <c r="AF133" i="5" s="1"/>
  <c r="AE133" i="5" a="1"/>
  <c r="AE133" i="5" s="1"/>
  <c r="AG133" i="5" a="1"/>
  <c r="AG133" i="5" s="1"/>
  <c r="AH133" i="5" a="1"/>
  <c r="AH133" i="5" s="1"/>
  <c r="AD133" i="5" a="1"/>
  <c r="AD133" i="5" s="1"/>
  <c r="BA133" i="5" a="1"/>
  <c r="BA133" i="5" s="1"/>
  <c r="AZ133" i="5" a="1"/>
  <c r="AZ133" i="5" s="1"/>
  <c r="AV133" i="5" a="1"/>
  <c r="AV133" i="5" s="1"/>
  <c r="AW133" i="5" a="1"/>
  <c r="AW133" i="5" s="1"/>
  <c r="AX133" i="5" a="1"/>
  <c r="AX133" i="5" s="1"/>
  <c r="AS133" i="5" a="1"/>
  <c r="AS133" i="5" s="1"/>
  <c r="AQ133" i="5" a="1"/>
  <c r="AQ133" i="5" s="1"/>
  <c r="AU133" i="5" a="1"/>
  <c r="AU133" i="5" s="1"/>
  <c r="AR133" i="5" a="1"/>
  <c r="AR133" i="5" s="1"/>
  <c r="AY133" i="5" a="1"/>
  <c r="AY133" i="5" s="1"/>
  <c r="AT133" i="5" a="1"/>
  <c r="AT133" i="5" s="1"/>
  <c r="U133" i="5" a="1"/>
  <c r="U133" i="5" s="1"/>
  <c r="Q133" i="5" a="1"/>
  <c r="Q133" i="5" s="1"/>
  <c r="AK133" i="5" a="1"/>
  <c r="AK133" i="5" s="1"/>
  <c r="AM133" i="5" a="1"/>
  <c r="AM133" i="5" s="1"/>
  <c r="AA133" i="5" a="1"/>
  <c r="AA133" i="5" s="1"/>
  <c r="X133" i="5" a="1"/>
  <c r="X133" i="5" s="1"/>
  <c r="V133" i="5" a="1"/>
  <c r="V133" i="5" s="1"/>
  <c r="Y133" i="5" a="1"/>
  <c r="Y133" i="5" s="1"/>
  <c r="W133" i="5" a="1"/>
  <c r="W133" i="5" s="1"/>
  <c r="P133" i="5" a="1"/>
  <c r="P133" i="5" s="1"/>
  <c r="AB133" i="5" a="1"/>
  <c r="AB133" i="5" s="1"/>
  <c r="S133" i="5" a="1"/>
  <c r="S133" i="5" s="1"/>
  <c r="R133" i="5" a="1"/>
  <c r="R133" i="5" s="1"/>
  <c r="AO133" i="5" a="1"/>
  <c r="AO133" i="5" s="1"/>
  <c r="AN133" i="5" a="1"/>
  <c r="AN133" i="5" s="1"/>
  <c r="O133" i="5" a="1"/>
  <c r="O133" i="5" s="1"/>
  <c r="T133" i="5" a="1"/>
  <c r="T133" i="5" s="1"/>
  <c r="AL133" i="5" a="1"/>
  <c r="AL133" i="5" s="1"/>
  <c r="AJ133" i="5" a="1"/>
  <c r="AJ133" i="5" s="1"/>
  <c r="AP133" i="5" a="1"/>
  <c r="AP133" i="5" s="1"/>
  <c r="Z133" i="5" a="1"/>
  <c r="Z133" i="5" s="1"/>
  <c r="M133" i="5" a="1"/>
  <c r="M133" i="5" s="1"/>
  <c r="I133" i="5" a="1"/>
  <c r="I133" i="5" s="1"/>
  <c r="L133" i="5" a="1"/>
  <c r="L133" i="5" s="1"/>
  <c r="J133" i="5" a="1"/>
  <c r="J133" i="5" s="1"/>
  <c r="H133" i="5" a="1"/>
  <c r="H133" i="5" s="1"/>
  <c r="K133" i="5" a="1"/>
  <c r="K133" i="5" s="1"/>
  <c r="N133" i="5" a="1"/>
  <c r="N133" i="5" s="1"/>
  <c r="G134" i="5"/>
  <c r="AF134" i="5" l="1" a="1"/>
  <c r="AF134" i="5" s="1"/>
  <c r="Z39" i="9" s="1"/>
  <c r="AI134" i="5" a="1"/>
  <c r="AI134" i="5" s="1"/>
  <c r="AC39" i="9" s="1"/>
  <c r="AC134" i="5" a="1"/>
  <c r="AC134" i="5" s="1"/>
  <c r="W39" i="9" s="1"/>
  <c r="AD134" i="5" a="1"/>
  <c r="AD134" i="5" s="1"/>
  <c r="X39" i="9" s="1"/>
  <c r="AH134" i="5" a="1"/>
  <c r="AH134" i="5" s="1"/>
  <c r="AB39" i="9" s="1"/>
  <c r="AE134" i="5" a="1"/>
  <c r="AE134" i="5" s="1"/>
  <c r="Y39" i="9" s="1"/>
  <c r="AG134" i="5" a="1"/>
  <c r="AG134" i="5" s="1"/>
  <c r="AA39" i="9" s="1"/>
  <c r="AZ134" i="5" a="1"/>
  <c r="AZ134" i="5" s="1"/>
  <c r="AV134" i="5" a="1"/>
  <c r="AV134" i="5" s="1"/>
  <c r="BA134" i="5" a="1"/>
  <c r="BA134" i="5" s="1"/>
  <c r="AX134" i="5" a="1"/>
  <c r="AX134" i="5" s="1"/>
  <c r="AU134" i="5" a="1"/>
  <c r="AU134" i="5" s="1"/>
  <c r="AW134" i="5" a="1"/>
  <c r="AW134" i="5" s="1"/>
  <c r="AQ134" i="5" a="1"/>
  <c r="AQ134" i="5" s="1"/>
  <c r="AY134" i="5" a="1"/>
  <c r="AY134" i="5" s="1"/>
  <c r="AS134" i="5" a="1"/>
  <c r="AS134" i="5" s="1"/>
  <c r="AR134" i="5" a="1"/>
  <c r="AR134" i="5" s="1"/>
  <c r="AT134" i="5" a="1"/>
  <c r="AT134" i="5" s="1"/>
  <c r="AK134" i="5" a="1"/>
  <c r="AK134" i="5" s="1"/>
  <c r="U134" i="5" a="1"/>
  <c r="U134" i="5" s="1"/>
  <c r="AM134" i="5" a="1"/>
  <c r="AM134" i="5" s="1"/>
  <c r="Q134" i="5" a="1"/>
  <c r="Q134" i="5" s="1"/>
  <c r="V134" i="5" a="1"/>
  <c r="V134" i="5" s="1"/>
  <c r="P39" i="9" s="1"/>
  <c r="AA134" i="5" a="1"/>
  <c r="AA134" i="5" s="1"/>
  <c r="U39" i="9" s="1"/>
  <c r="X134" i="5" a="1"/>
  <c r="X134" i="5" s="1"/>
  <c r="R39" i="9" s="1"/>
  <c r="AN134" i="5" a="1"/>
  <c r="AN134" i="5" s="1"/>
  <c r="W134" i="5" a="1"/>
  <c r="W134" i="5" s="1"/>
  <c r="Q39" i="9" s="1"/>
  <c r="AO134" i="5" a="1"/>
  <c r="AO134" i="5" s="1"/>
  <c r="AB134" i="5" a="1"/>
  <c r="AB134" i="5" s="1"/>
  <c r="V39" i="9" s="1"/>
  <c r="AL134" i="5" a="1"/>
  <c r="AL134" i="5" s="1"/>
  <c r="R134" i="5" a="1"/>
  <c r="R134" i="5" s="1"/>
  <c r="Y134" i="5" a="1"/>
  <c r="Y134" i="5" s="1"/>
  <c r="S39" i="9" s="1"/>
  <c r="S134" i="5" a="1"/>
  <c r="S134" i="5" s="1"/>
  <c r="P134" i="5" a="1"/>
  <c r="P134" i="5" s="1"/>
  <c r="T134" i="5" a="1"/>
  <c r="T134" i="5" s="1"/>
  <c r="O134" i="5" a="1"/>
  <c r="O134" i="5" s="1"/>
  <c r="Z134" i="5" a="1"/>
  <c r="Z134" i="5" s="1"/>
  <c r="T39" i="9" s="1"/>
  <c r="AP134" i="5" a="1"/>
  <c r="AP134" i="5" s="1"/>
  <c r="AJ134" i="5" a="1"/>
  <c r="AJ134" i="5" s="1"/>
  <c r="I134" i="5" a="1"/>
  <c r="I134" i="5" s="1"/>
  <c r="M134" i="5" a="1"/>
  <c r="M134" i="5" s="1"/>
  <c r="G39" i="9" s="1"/>
  <c r="H134" i="5" a="1"/>
  <c r="H134" i="5" s="1"/>
  <c r="L134" i="5" a="1"/>
  <c r="L134" i="5" s="1"/>
  <c r="K134" i="5" a="1"/>
  <c r="K134" i="5" s="1"/>
  <c r="J134" i="5" a="1"/>
  <c r="J134" i="5" s="1"/>
  <c r="N134" i="5" a="1"/>
  <c r="N134" i="5" s="1"/>
  <c r="G135" i="5"/>
  <c r="AI135" i="5" l="1" a="1"/>
  <c r="AI135" i="5" s="1"/>
  <c r="AH135" i="5" a="1"/>
  <c r="AH135" i="5" s="1"/>
  <c r="AC135" i="5" a="1"/>
  <c r="AC135" i="5" s="1"/>
  <c r="AK39" i="9" s="1"/>
  <c r="AD135" i="5" a="1"/>
  <c r="AD135" i="5" s="1"/>
  <c r="AF135" i="5" a="1"/>
  <c r="AF135" i="5" s="1"/>
  <c r="AE135" i="5" a="1"/>
  <c r="AE135" i="5" s="1"/>
  <c r="AG135" i="5" a="1"/>
  <c r="AG135" i="5" s="1"/>
  <c r="AZ135" i="5" a="1"/>
  <c r="AZ135" i="5" s="1"/>
  <c r="AV135" i="5" a="1"/>
  <c r="AV135" i="5" s="1"/>
  <c r="AX135" i="5" a="1"/>
  <c r="AX135" i="5" s="1"/>
  <c r="AY135" i="5" a="1"/>
  <c r="AY135" i="5" s="1"/>
  <c r="AU135" i="5" a="1"/>
  <c r="AU135" i="5" s="1"/>
  <c r="AW135" i="5" a="1"/>
  <c r="AW135" i="5" s="1"/>
  <c r="AS135" i="5" a="1"/>
  <c r="AS135" i="5" s="1"/>
  <c r="BA135" i="5" a="1"/>
  <c r="BA135" i="5" s="1"/>
  <c r="AQ135" i="5" a="1"/>
  <c r="AQ135" i="5" s="1"/>
  <c r="AR135" i="5" a="1"/>
  <c r="AR135" i="5" s="1"/>
  <c r="AT135" i="5" a="1"/>
  <c r="AT135" i="5" s="1"/>
  <c r="AK135" i="5" a="1"/>
  <c r="AK135" i="5" s="1"/>
  <c r="AM135" i="5" a="1"/>
  <c r="AM135" i="5" s="1"/>
  <c r="U135" i="5" a="1"/>
  <c r="U135" i="5" s="1"/>
  <c r="Q135" i="5" a="1"/>
  <c r="Q135" i="5" s="1"/>
  <c r="V135" i="5" a="1"/>
  <c r="V135" i="5" s="1"/>
  <c r="AA135" i="5" a="1"/>
  <c r="AA135" i="5" s="1"/>
  <c r="AN135" i="5" a="1"/>
  <c r="AN135" i="5" s="1"/>
  <c r="X135" i="5" a="1"/>
  <c r="X135" i="5" s="1"/>
  <c r="W135" i="5" a="1"/>
  <c r="W135" i="5" s="1"/>
  <c r="R135" i="5" a="1"/>
  <c r="R135" i="5" s="1"/>
  <c r="P135" i="5" a="1"/>
  <c r="P135" i="5" s="1"/>
  <c r="AB135" i="5" a="1"/>
  <c r="AB135" i="5" s="1"/>
  <c r="AO135" i="5" a="1"/>
  <c r="AO135" i="5" s="1"/>
  <c r="Y135" i="5" a="1"/>
  <c r="Y135" i="5" s="1"/>
  <c r="S135" i="5" a="1"/>
  <c r="S135" i="5" s="1"/>
  <c r="O135" i="5" a="1"/>
  <c r="O135" i="5" s="1"/>
  <c r="AJ135" i="5" a="1"/>
  <c r="AJ135" i="5" s="1"/>
  <c r="T135" i="5" a="1"/>
  <c r="T135" i="5" s="1"/>
  <c r="AP135" i="5" a="1"/>
  <c r="AP135" i="5" s="1"/>
  <c r="Z135" i="5" a="1"/>
  <c r="Z135" i="5" s="1"/>
  <c r="AL135" i="5" a="1"/>
  <c r="AL135" i="5" s="1"/>
  <c r="M135" i="5" a="1"/>
  <c r="M135" i="5" s="1"/>
  <c r="H135" i="5" a="1"/>
  <c r="H135" i="5" s="1"/>
  <c r="L135" i="5" a="1"/>
  <c r="L135" i="5" s="1"/>
  <c r="I135" i="5" a="1"/>
  <c r="I135" i="5" s="1"/>
  <c r="J135" i="5" a="1"/>
  <c r="J135" i="5" s="1"/>
  <c r="K135" i="5" a="1"/>
  <c r="K135" i="5" s="1"/>
  <c r="N135" i="5" a="1"/>
  <c r="N135" i="5" s="1"/>
  <c r="G136" i="5"/>
  <c r="AC136" i="5" l="1" a="1"/>
  <c r="AC136" i="5" s="1"/>
  <c r="AH136" i="5" a="1"/>
  <c r="AH136" i="5" s="1"/>
  <c r="AI136" i="5" a="1"/>
  <c r="AI136" i="5" s="1"/>
  <c r="AF136" i="5" a="1"/>
  <c r="AF136" i="5" s="1"/>
  <c r="AG136" i="5" a="1"/>
  <c r="AG136" i="5" s="1"/>
  <c r="AE136" i="5" a="1"/>
  <c r="AE136" i="5" s="1"/>
  <c r="AD136" i="5" a="1"/>
  <c r="AD136" i="5" s="1"/>
  <c r="AZ136" i="5" a="1"/>
  <c r="AZ136" i="5" s="1"/>
  <c r="AX136" i="5" a="1"/>
  <c r="AX136" i="5" s="1"/>
  <c r="AV136" i="5" a="1"/>
  <c r="AV136" i="5" s="1"/>
  <c r="AU136" i="5" a="1"/>
  <c r="AU136" i="5" s="1"/>
  <c r="BA136" i="5" a="1"/>
  <c r="BA136" i="5" s="1"/>
  <c r="AW136" i="5" a="1"/>
  <c r="AW136" i="5" s="1"/>
  <c r="AQ136" i="5" a="1"/>
  <c r="AQ136" i="5" s="1"/>
  <c r="AR136" i="5" a="1"/>
  <c r="AR136" i="5" s="1"/>
  <c r="AY136" i="5" a="1"/>
  <c r="AY136" i="5" s="1"/>
  <c r="AS136" i="5" a="1"/>
  <c r="AS136" i="5" s="1"/>
  <c r="AT136" i="5" a="1"/>
  <c r="AT136" i="5" s="1"/>
  <c r="U136" i="5" a="1"/>
  <c r="U136" i="5" s="1"/>
  <c r="Q136" i="5" a="1"/>
  <c r="Q136" i="5" s="1"/>
  <c r="AM136" i="5" a="1"/>
  <c r="AM136" i="5" s="1"/>
  <c r="AK136" i="5" a="1"/>
  <c r="AK136" i="5" s="1"/>
  <c r="V136" i="5" a="1"/>
  <c r="V136" i="5" s="1"/>
  <c r="AA136" i="5" a="1"/>
  <c r="AA136" i="5" s="1"/>
  <c r="X136" i="5" a="1"/>
  <c r="X136" i="5" s="1"/>
  <c r="AN136" i="5" a="1"/>
  <c r="AN136" i="5" s="1"/>
  <c r="AB136" i="5" a="1"/>
  <c r="AB136" i="5" s="1"/>
  <c r="Y136" i="5" a="1"/>
  <c r="Y136" i="5" s="1"/>
  <c r="P136" i="5" a="1"/>
  <c r="P136" i="5" s="1"/>
  <c r="S136" i="5" a="1"/>
  <c r="S136" i="5" s="1"/>
  <c r="R136" i="5" a="1"/>
  <c r="R136" i="5" s="1"/>
  <c r="AL136" i="5" a="1"/>
  <c r="AL136" i="5" s="1"/>
  <c r="O136" i="5" a="1"/>
  <c r="O136" i="5" s="1"/>
  <c r="AO136" i="5" a="1"/>
  <c r="AO136" i="5" s="1"/>
  <c r="W136" i="5" a="1"/>
  <c r="W136" i="5" s="1"/>
  <c r="Z136" i="5" a="1"/>
  <c r="Z136" i="5" s="1"/>
  <c r="AP136" i="5" a="1"/>
  <c r="AP136" i="5" s="1"/>
  <c r="AJ136" i="5" a="1"/>
  <c r="AJ136" i="5" s="1"/>
  <c r="T136" i="5" a="1"/>
  <c r="T136" i="5" s="1"/>
  <c r="M136" i="5" a="1"/>
  <c r="M136" i="5" s="1"/>
  <c r="L136" i="5" a="1"/>
  <c r="L136" i="5" s="1"/>
  <c r="H136" i="5" a="1"/>
  <c r="H136" i="5" s="1"/>
  <c r="I136" i="5" a="1"/>
  <c r="I136" i="5" s="1"/>
  <c r="K136" i="5" a="1"/>
  <c r="K136" i="5" s="1"/>
  <c r="J136" i="5" a="1"/>
  <c r="J136" i="5" s="1"/>
  <c r="N136" i="5" a="1"/>
  <c r="N136" i="5" s="1"/>
  <c r="G137" i="5"/>
  <c r="AF137" i="5" l="1" a="1"/>
  <c r="AF137" i="5" s="1"/>
  <c r="AC137" i="5" a="1"/>
  <c r="AC137" i="5" s="1"/>
  <c r="AE137" i="5" a="1"/>
  <c r="AE137" i="5" s="1"/>
  <c r="AG137" i="5" a="1"/>
  <c r="AG137" i="5" s="1"/>
  <c r="AD137" i="5" a="1"/>
  <c r="AD137" i="5" s="1"/>
  <c r="AH137" i="5" a="1"/>
  <c r="AH137" i="5" s="1"/>
  <c r="AI137" i="5" a="1"/>
  <c r="AI137" i="5" s="1"/>
  <c r="AV137" i="5" a="1"/>
  <c r="AV137" i="5" s="1"/>
  <c r="AZ137" i="5" a="1"/>
  <c r="AZ137" i="5" s="1"/>
  <c r="AY137" i="5" a="1"/>
  <c r="AY137" i="5" s="1"/>
  <c r="BA137" i="5" a="1"/>
  <c r="BA137" i="5" s="1"/>
  <c r="AX137" i="5" a="1"/>
  <c r="AX137" i="5" s="1"/>
  <c r="AU137" i="5" a="1"/>
  <c r="AU137" i="5" s="1"/>
  <c r="AW137" i="5" a="1"/>
  <c r="AW137" i="5" s="1"/>
  <c r="AR137" i="5" a="1"/>
  <c r="AR137" i="5" s="1"/>
  <c r="AT137" i="5" a="1"/>
  <c r="AT137" i="5" s="1"/>
  <c r="AS137" i="5" a="1"/>
  <c r="AS137" i="5" s="1"/>
  <c r="AQ137" i="5" a="1"/>
  <c r="AQ137" i="5" s="1"/>
  <c r="U137" i="5" a="1"/>
  <c r="U137" i="5" s="1"/>
  <c r="AM137" i="5" a="1"/>
  <c r="AM137" i="5" s="1"/>
  <c r="Q137" i="5" a="1"/>
  <c r="Q137" i="5" s="1"/>
  <c r="AA137" i="5" a="1"/>
  <c r="AA137" i="5" s="1"/>
  <c r="V137" i="5" a="1"/>
  <c r="V137" i="5" s="1"/>
  <c r="AK137" i="5" a="1"/>
  <c r="AK137" i="5" s="1"/>
  <c r="X137" i="5" a="1"/>
  <c r="X137" i="5" s="1"/>
  <c r="AB137" i="5" a="1"/>
  <c r="AB137" i="5" s="1"/>
  <c r="AO137" i="5" a="1"/>
  <c r="AO137" i="5" s="1"/>
  <c r="Y137" i="5" a="1"/>
  <c r="Y137" i="5" s="1"/>
  <c r="R137" i="5" a="1"/>
  <c r="R137" i="5" s="1"/>
  <c r="AN137" i="5" a="1"/>
  <c r="AN137" i="5" s="1"/>
  <c r="P137" i="5" a="1"/>
  <c r="P137" i="5" s="1"/>
  <c r="W137" i="5" a="1"/>
  <c r="W137" i="5" s="1"/>
  <c r="AL137" i="5" a="1"/>
  <c r="AL137" i="5" s="1"/>
  <c r="O137" i="5" a="1"/>
  <c r="O137" i="5" s="1"/>
  <c r="T137" i="5" a="1"/>
  <c r="T137" i="5" s="1"/>
  <c r="AP137" i="5" a="1"/>
  <c r="AP137" i="5" s="1"/>
  <c r="Z137" i="5" a="1"/>
  <c r="Z137" i="5" s="1"/>
  <c r="S137" i="5" a="1"/>
  <c r="S137" i="5" s="1"/>
  <c r="AJ137" i="5" a="1"/>
  <c r="AJ137" i="5" s="1"/>
  <c r="H137" i="5" a="1"/>
  <c r="H137" i="5" s="1"/>
  <c r="I137" i="5" a="1"/>
  <c r="I137" i="5" s="1"/>
  <c r="L137" i="5" a="1"/>
  <c r="L137" i="5" s="1"/>
  <c r="J137" i="5" a="1"/>
  <c r="J137" i="5" s="1"/>
  <c r="M137" i="5" a="1"/>
  <c r="M137" i="5" s="1"/>
  <c r="K137" i="5" a="1"/>
  <c r="K137" i="5" s="1"/>
  <c r="N137" i="5" a="1"/>
  <c r="N137" i="5" s="1"/>
  <c r="G138" i="5"/>
  <c r="AH138" i="5" l="1" a="1"/>
  <c r="AH138" i="5" s="1"/>
  <c r="AB40" i="9" s="1"/>
  <c r="AC138" i="5" a="1"/>
  <c r="AC138" i="5" s="1"/>
  <c r="W40" i="9" s="1"/>
  <c r="AI138" i="5" a="1"/>
  <c r="AI138" i="5" s="1"/>
  <c r="AC40" i="9" s="1"/>
  <c r="AF138" i="5" a="1"/>
  <c r="AF138" i="5" s="1"/>
  <c r="Z40" i="9" s="1"/>
  <c r="AE138" i="5" a="1"/>
  <c r="AE138" i="5" s="1"/>
  <c r="Y40" i="9" s="1"/>
  <c r="AD138" i="5" a="1"/>
  <c r="AD138" i="5" s="1"/>
  <c r="X40" i="9" s="1"/>
  <c r="AG138" i="5" a="1"/>
  <c r="AG138" i="5" s="1"/>
  <c r="AA40" i="9" s="1"/>
  <c r="AX138" i="5" a="1"/>
  <c r="AX138" i="5" s="1"/>
  <c r="AV138" i="5" a="1"/>
  <c r="AV138" i="5" s="1"/>
  <c r="AZ138" i="5" a="1"/>
  <c r="AZ138" i="5" s="1"/>
  <c r="AU138" i="5" a="1"/>
  <c r="AU138" i="5" s="1"/>
  <c r="AY138" i="5" a="1"/>
  <c r="AY138" i="5" s="1"/>
  <c r="AW138" i="5" a="1"/>
  <c r="AW138" i="5" s="1"/>
  <c r="BA138" i="5" a="1"/>
  <c r="BA138" i="5" s="1"/>
  <c r="AT138" i="5" a="1"/>
  <c r="AT138" i="5" s="1"/>
  <c r="AQ138" i="5" a="1"/>
  <c r="AQ138" i="5" s="1"/>
  <c r="AS138" i="5" a="1"/>
  <c r="AS138" i="5" s="1"/>
  <c r="AR138" i="5" a="1"/>
  <c r="AR138" i="5" s="1"/>
  <c r="AM138" i="5" a="1"/>
  <c r="AM138" i="5" s="1"/>
  <c r="AG40" i="9" s="1"/>
  <c r="U138" i="5" a="1"/>
  <c r="U138" i="5" s="1"/>
  <c r="AK138" i="5" a="1"/>
  <c r="AK138" i="5" s="1"/>
  <c r="Q138" i="5" a="1"/>
  <c r="Q138" i="5" s="1"/>
  <c r="X138" i="5" a="1"/>
  <c r="X138" i="5" s="1"/>
  <c r="R40" i="9" s="1"/>
  <c r="AA138" i="5" a="1"/>
  <c r="AA138" i="5" s="1"/>
  <c r="U40" i="9" s="1"/>
  <c r="V138" i="5" a="1"/>
  <c r="V138" i="5" s="1"/>
  <c r="P40" i="9" s="1"/>
  <c r="AN138" i="5" a="1"/>
  <c r="AN138" i="5" s="1"/>
  <c r="S138" i="5" a="1"/>
  <c r="S138" i="5" s="1"/>
  <c r="R138" i="5" a="1"/>
  <c r="R138" i="5" s="1"/>
  <c r="L40" i="9" s="1"/>
  <c r="W138" i="5" a="1"/>
  <c r="W138" i="5" s="1"/>
  <c r="Q40" i="9" s="1"/>
  <c r="AO138" i="5" a="1"/>
  <c r="AO138" i="5" s="1"/>
  <c r="AI40" i="9" s="1"/>
  <c r="Y138" i="5" a="1"/>
  <c r="Y138" i="5" s="1"/>
  <c r="S40" i="9" s="1"/>
  <c r="P138" i="5" a="1"/>
  <c r="P138" i="5" s="1"/>
  <c r="J40" i="9" s="1"/>
  <c r="AB138" i="5" a="1"/>
  <c r="AB138" i="5" s="1"/>
  <c r="V40" i="9" s="1"/>
  <c r="T138" i="5" a="1"/>
  <c r="T138" i="5" s="1"/>
  <c r="N40" i="9" s="1"/>
  <c r="AJ138" i="5" a="1"/>
  <c r="AJ138" i="5" s="1"/>
  <c r="Z138" i="5" a="1"/>
  <c r="Z138" i="5" s="1"/>
  <c r="T40" i="9" s="1"/>
  <c r="O138" i="5" a="1"/>
  <c r="O138" i="5" s="1"/>
  <c r="AL138" i="5" a="1"/>
  <c r="AL138" i="5" s="1"/>
  <c r="AP138" i="5" a="1"/>
  <c r="AP138" i="5" s="1"/>
  <c r="H138" i="5" a="1"/>
  <c r="H138" i="5" s="1"/>
  <c r="L138" i="5" a="1"/>
  <c r="L138" i="5" s="1"/>
  <c r="M138" i="5" a="1"/>
  <c r="M138" i="5" s="1"/>
  <c r="I138" i="5" a="1"/>
  <c r="I138" i="5" s="1"/>
  <c r="K138" i="5" a="1"/>
  <c r="K138" i="5" s="1"/>
  <c r="J138" i="5" a="1"/>
  <c r="J138" i="5" s="1"/>
  <c r="N138" i="5" a="1"/>
  <c r="N138" i="5" s="1"/>
  <c r="G139" i="5"/>
  <c r="AF139" i="5" l="1" a="1"/>
  <c r="AF139" i="5" s="1"/>
  <c r="AC139" i="5" a="1"/>
  <c r="AC139" i="5" s="1"/>
  <c r="AK40" i="9" s="1"/>
  <c r="AI139" i="5" a="1"/>
  <c r="AI139" i="5" s="1"/>
  <c r="AH139" i="5" a="1"/>
  <c r="AH139" i="5" s="1"/>
  <c r="AE139" i="5" a="1"/>
  <c r="AE139" i="5" s="1"/>
  <c r="AD139" i="5" a="1"/>
  <c r="AD139" i="5" s="1"/>
  <c r="AG139" i="5" a="1"/>
  <c r="AG139" i="5" s="1"/>
  <c r="AZ139" i="5" a="1"/>
  <c r="AZ139" i="5" s="1"/>
  <c r="BA139" i="5" a="1"/>
  <c r="BA139" i="5" s="1"/>
  <c r="AW139" i="5" a="1"/>
  <c r="AW139" i="5" s="1"/>
  <c r="AX139" i="5" a="1"/>
  <c r="AX139" i="5" s="1"/>
  <c r="AV139" i="5" a="1"/>
  <c r="AV139" i="5" s="1"/>
  <c r="AQ139" i="5" a="1"/>
  <c r="AQ139" i="5" s="1"/>
  <c r="AY139" i="5" a="1"/>
  <c r="AY139" i="5" s="1"/>
  <c r="AU139" i="5" a="1"/>
  <c r="AU139" i="5" s="1"/>
  <c r="AS139" i="5" a="1"/>
  <c r="AS139" i="5" s="1"/>
  <c r="AT139" i="5" a="1"/>
  <c r="AT139" i="5" s="1"/>
  <c r="AR139" i="5" a="1"/>
  <c r="AR139" i="5" s="1"/>
  <c r="CP39" i="22"/>
  <c r="AK139" i="5" a="1"/>
  <c r="AK139" i="5" s="1"/>
  <c r="Q139" i="5" a="1"/>
  <c r="Q139" i="5" s="1"/>
  <c r="U139" i="5" a="1"/>
  <c r="U139" i="5" s="1"/>
  <c r="AM139" i="5" a="1"/>
  <c r="AM139" i="5" s="1"/>
  <c r="AN139" i="5" a="1"/>
  <c r="AN139" i="5" s="1"/>
  <c r="AA139" i="5" a="1"/>
  <c r="AA139" i="5" s="1"/>
  <c r="V139" i="5" a="1"/>
  <c r="V139" i="5" s="1"/>
  <c r="X139" i="5" a="1"/>
  <c r="X139" i="5" s="1"/>
  <c r="Y139" i="5" a="1"/>
  <c r="Y139" i="5" s="1"/>
  <c r="W139" i="5" a="1"/>
  <c r="W139" i="5" s="1"/>
  <c r="AO139" i="5" a="1"/>
  <c r="AO139" i="5" s="1"/>
  <c r="S139" i="5" a="1"/>
  <c r="S139" i="5" s="1"/>
  <c r="AL139" i="5" a="1"/>
  <c r="AL139" i="5" s="1"/>
  <c r="P139" i="5" a="1"/>
  <c r="P139" i="5" s="1"/>
  <c r="AB139" i="5" a="1"/>
  <c r="AB139" i="5" s="1"/>
  <c r="R139" i="5" a="1"/>
  <c r="R139" i="5" s="1"/>
  <c r="T139" i="5" a="1"/>
  <c r="T139" i="5" s="1"/>
  <c r="AJ139" i="5" a="1"/>
  <c r="AJ139" i="5" s="1"/>
  <c r="AP139" i="5" a="1"/>
  <c r="AP139" i="5" s="1"/>
  <c r="Z139" i="5" a="1"/>
  <c r="Z139" i="5" s="1"/>
  <c r="O139" i="5" a="1"/>
  <c r="O139" i="5" s="1"/>
  <c r="M139" i="5" a="1"/>
  <c r="M139" i="5" s="1"/>
  <c r="CJ39" i="22" s="1"/>
  <c r="L139" i="5" a="1"/>
  <c r="L139" i="5" s="1"/>
  <c r="CI39" i="22" s="1"/>
  <c r="I139" i="5" a="1"/>
  <c r="I139" i="5" s="1"/>
  <c r="K139" i="5" a="1"/>
  <c r="K139" i="5" s="1"/>
  <c r="H139" i="5" a="1"/>
  <c r="H139" i="5" s="1"/>
  <c r="J139" i="5" a="1"/>
  <c r="J139" i="5" s="1"/>
  <c r="N139" i="5" a="1"/>
  <c r="N139" i="5" s="1"/>
  <c r="G140" i="5"/>
  <c r="AI140" i="5" l="1" a="1"/>
  <c r="AI140" i="5" s="1"/>
  <c r="AC140" i="5" a="1"/>
  <c r="AC140" i="5" s="1"/>
  <c r="AH140" i="5" a="1"/>
  <c r="AH140" i="5" s="1"/>
  <c r="AD140" i="5" a="1"/>
  <c r="AD140" i="5" s="1"/>
  <c r="AF140" i="5" a="1"/>
  <c r="AF140" i="5" s="1"/>
  <c r="AG140" i="5" a="1"/>
  <c r="AG140" i="5" s="1"/>
  <c r="AE140" i="5" a="1"/>
  <c r="AE140" i="5" s="1"/>
  <c r="BA140" i="5" a="1"/>
  <c r="BA140" i="5" s="1"/>
  <c r="AV140" i="5" a="1"/>
  <c r="AV140" i="5" s="1"/>
  <c r="AX140" i="5" a="1"/>
  <c r="AX140" i="5" s="1"/>
  <c r="AZ140" i="5" a="1"/>
  <c r="AZ140" i="5" s="1"/>
  <c r="AW140" i="5" a="1"/>
  <c r="AW140" i="5" s="1"/>
  <c r="AY140" i="5" a="1"/>
  <c r="AY140" i="5" s="1"/>
  <c r="AS140" i="5" a="1"/>
  <c r="AS140" i="5" s="1"/>
  <c r="AR140" i="5" a="1"/>
  <c r="AR140" i="5" s="1"/>
  <c r="AU140" i="5" a="1"/>
  <c r="AU140" i="5" s="1"/>
  <c r="AQ140" i="5" a="1"/>
  <c r="AQ140" i="5" s="1"/>
  <c r="AT140" i="5" a="1"/>
  <c r="AT140" i="5" s="1"/>
  <c r="U140" i="5" a="1"/>
  <c r="U140" i="5" s="1"/>
  <c r="AM140" i="5" a="1"/>
  <c r="AM140" i="5" s="1"/>
  <c r="Q140" i="5" a="1"/>
  <c r="Q140" i="5" s="1"/>
  <c r="AK140" i="5" a="1"/>
  <c r="AK140" i="5" s="1"/>
  <c r="AN140" i="5" a="1"/>
  <c r="AN140" i="5" s="1"/>
  <c r="X140" i="5" a="1"/>
  <c r="X140" i="5" s="1"/>
  <c r="AA140" i="5" a="1"/>
  <c r="AA140" i="5" s="1"/>
  <c r="V140" i="5" a="1"/>
  <c r="V140" i="5" s="1"/>
  <c r="R140" i="5" a="1"/>
  <c r="R140" i="5" s="1"/>
  <c r="W140" i="5" a="1"/>
  <c r="W140" i="5" s="1"/>
  <c r="AO140" i="5" a="1"/>
  <c r="AO140" i="5" s="1"/>
  <c r="Y140" i="5" a="1"/>
  <c r="Y140" i="5" s="1"/>
  <c r="AB140" i="5" a="1"/>
  <c r="AB140" i="5" s="1"/>
  <c r="P140" i="5" a="1"/>
  <c r="P140" i="5" s="1"/>
  <c r="AL140" i="5" a="1"/>
  <c r="AL140" i="5" s="1"/>
  <c r="O140" i="5" a="1"/>
  <c r="O140" i="5" s="1"/>
  <c r="T140" i="5" a="1"/>
  <c r="T140" i="5" s="1"/>
  <c r="S140" i="5" a="1"/>
  <c r="S140" i="5" s="1"/>
  <c r="AP140" i="5" a="1"/>
  <c r="AP140" i="5" s="1"/>
  <c r="AJ140" i="5" a="1"/>
  <c r="AJ140" i="5" s="1"/>
  <c r="Z140" i="5" a="1"/>
  <c r="Z140" i="5" s="1"/>
  <c r="M140" i="5" a="1"/>
  <c r="M140" i="5" s="1"/>
  <c r="L140" i="5" a="1"/>
  <c r="L140" i="5" s="1"/>
  <c r="H140" i="5" a="1"/>
  <c r="H140" i="5" s="1"/>
  <c r="K140" i="5" a="1"/>
  <c r="K140" i="5" s="1"/>
  <c r="I140" i="5" a="1"/>
  <c r="I140" i="5" s="1"/>
  <c r="J140" i="5" a="1"/>
  <c r="J140" i="5" s="1"/>
  <c r="N140" i="5" a="1"/>
  <c r="N140" i="5" s="1"/>
  <c r="G141" i="5"/>
  <c r="AI141" i="5" l="1" a="1"/>
  <c r="AI141" i="5" s="1"/>
  <c r="AC141" i="5" a="1"/>
  <c r="AC141" i="5" s="1"/>
  <c r="AF141" i="5" a="1"/>
  <c r="AF141" i="5" s="1"/>
  <c r="AE141" i="5" a="1"/>
  <c r="AE141" i="5" s="1"/>
  <c r="AG141" i="5" a="1"/>
  <c r="AG141" i="5" s="1"/>
  <c r="AH141" i="5" a="1"/>
  <c r="AH141" i="5" s="1"/>
  <c r="AD141" i="5" a="1"/>
  <c r="AD141" i="5" s="1"/>
  <c r="AV141" i="5" a="1"/>
  <c r="AV141" i="5" s="1"/>
  <c r="AZ141" i="5" a="1"/>
  <c r="AZ141" i="5" s="1"/>
  <c r="BA141" i="5" a="1"/>
  <c r="BA141" i="5" s="1"/>
  <c r="AW141" i="5" a="1"/>
  <c r="AW141" i="5" s="1"/>
  <c r="AU141" i="5" a="1"/>
  <c r="AU141" i="5" s="1"/>
  <c r="AX141" i="5" a="1"/>
  <c r="AX141" i="5" s="1"/>
  <c r="AS141" i="5" a="1"/>
  <c r="AS141" i="5" s="1"/>
  <c r="AR141" i="5" a="1"/>
  <c r="AR141" i="5" s="1"/>
  <c r="AY141" i="5" a="1"/>
  <c r="AY141" i="5" s="1"/>
  <c r="AQ141" i="5" a="1"/>
  <c r="AQ141" i="5" s="1"/>
  <c r="AT141" i="5" a="1"/>
  <c r="AT141" i="5" s="1"/>
  <c r="AM141" i="5" a="1"/>
  <c r="AM141" i="5" s="1"/>
  <c r="AK141" i="5" a="1"/>
  <c r="AK141" i="5" s="1"/>
  <c r="U141" i="5" a="1"/>
  <c r="U141" i="5" s="1"/>
  <c r="Q141" i="5" a="1"/>
  <c r="Q141" i="5" s="1"/>
  <c r="V141" i="5" a="1"/>
  <c r="V141" i="5" s="1"/>
  <c r="AN141" i="5" a="1"/>
  <c r="AN141" i="5" s="1"/>
  <c r="X141" i="5" a="1"/>
  <c r="X141" i="5" s="1"/>
  <c r="AA141" i="5" a="1"/>
  <c r="AA141" i="5" s="1"/>
  <c r="S141" i="5" a="1"/>
  <c r="S141" i="5" s="1"/>
  <c r="W141" i="5" a="1"/>
  <c r="W141" i="5" s="1"/>
  <c r="AL141" i="5" a="1"/>
  <c r="AL141" i="5" s="1"/>
  <c r="Y141" i="5" a="1"/>
  <c r="Y141" i="5" s="1"/>
  <c r="AB141" i="5" a="1"/>
  <c r="AB141" i="5" s="1"/>
  <c r="R141" i="5" a="1"/>
  <c r="R141" i="5" s="1"/>
  <c r="P141" i="5" a="1"/>
  <c r="P141" i="5" s="1"/>
  <c r="AO141" i="5" a="1"/>
  <c r="AO141" i="5" s="1"/>
  <c r="T141" i="5" a="1"/>
  <c r="T141" i="5" s="1"/>
  <c r="O141" i="5" a="1"/>
  <c r="O141" i="5" s="1"/>
  <c r="Z141" i="5" a="1"/>
  <c r="Z141" i="5" s="1"/>
  <c r="AP141" i="5" a="1"/>
  <c r="AP141" i="5" s="1"/>
  <c r="AJ141" i="5" a="1"/>
  <c r="AJ141" i="5" s="1"/>
  <c r="H141" i="5" a="1"/>
  <c r="H141" i="5" s="1"/>
  <c r="L141" i="5" a="1"/>
  <c r="L141" i="5" s="1"/>
  <c r="M141" i="5" a="1"/>
  <c r="M141" i="5" s="1"/>
  <c r="I141" i="5" a="1"/>
  <c r="I141" i="5" s="1"/>
  <c r="J141" i="5" a="1"/>
  <c r="J141" i="5" s="1"/>
  <c r="K141" i="5" a="1"/>
  <c r="K141" i="5" s="1"/>
  <c r="N141" i="5" a="1"/>
  <c r="N141" i="5" s="1"/>
  <c r="G142" i="5"/>
  <c r="AI142" i="5" l="1" a="1"/>
  <c r="AI142" i="5" s="1"/>
  <c r="AC41" i="9" s="1"/>
  <c r="AC142" i="5" a="1"/>
  <c r="AC142" i="5" s="1"/>
  <c r="W41" i="9" s="1"/>
  <c r="AF142" i="5" a="1"/>
  <c r="AF142" i="5" s="1"/>
  <c r="Z41" i="9" s="1"/>
  <c r="AH142" i="5" a="1"/>
  <c r="AH142" i="5" s="1"/>
  <c r="AB41" i="9" s="1"/>
  <c r="AG142" i="5" a="1"/>
  <c r="AG142" i="5" s="1"/>
  <c r="AA41" i="9" s="1"/>
  <c r="AE142" i="5" a="1"/>
  <c r="AE142" i="5" s="1"/>
  <c r="Y41" i="9" s="1"/>
  <c r="AD142" i="5" a="1"/>
  <c r="AD142" i="5" s="1"/>
  <c r="X41" i="9" s="1"/>
  <c r="AX142" i="5" a="1"/>
  <c r="AX142" i="5" s="1"/>
  <c r="AZ142" i="5" a="1"/>
  <c r="AZ142" i="5" s="1"/>
  <c r="AV142" i="5" a="1"/>
  <c r="AV142" i="5" s="1"/>
  <c r="BA142" i="5" a="1"/>
  <c r="BA142" i="5" s="1"/>
  <c r="AU142" i="5" a="1"/>
  <c r="AU142" i="5" s="1"/>
  <c r="AW142" i="5" a="1"/>
  <c r="AW142" i="5" s="1"/>
  <c r="AY142" i="5" a="1"/>
  <c r="AY142" i="5" s="1"/>
  <c r="AR142" i="5" a="1"/>
  <c r="AR142" i="5" s="1"/>
  <c r="AQ142" i="5" a="1"/>
  <c r="AQ142" i="5" s="1"/>
  <c r="AT142" i="5" a="1"/>
  <c r="AT142" i="5" s="1"/>
  <c r="AS142" i="5" a="1"/>
  <c r="AS142" i="5" s="1"/>
  <c r="AK142" i="5" a="1"/>
  <c r="AK142" i="5" s="1"/>
  <c r="AM142" i="5" a="1"/>
  <c r="AM142" i="5" s="1"/>
  <c r="AG41" i="9" s="1"/>
  <c r="Q142" i="5" a="1"/>
  <c r="Q142" i="5" s="1"/>
  <c r="U142" i="5" a="1"/>
  <c r="U142" i="5" s="1"/>
  <c r="X142" i="5" a="1"/>
  <c r="X142" i="5" s="1"/>
  <c r="R41" i="9" s="1"/>
  <c r="AA142" i="5" a="1"/>
  <c r="AA142" i="5" s="1"/>
  <c r="U41" i="9" s="1"/>
  <c r="V142" i="5" a="1"/>
  <c r="V142" i="5" s="1"/>
  <c r="P41" i="9" s="1"/>
  <c r="AN142" i="5" a="1"/>
  <c r="AN142" i="5" s="1"/>
  <c r="AH41" i="9" s="1"/>
  <c r="S142" i="5" a="1"/>
  <c r="S142" i="5" s="1"/>
  <c r="W142" i="5" a="1"/>
  <c r="W142" i="5" s="1"/>
  <c r="Q41" i="9" s="1"/>
  <c r="AO142" i="5" a="1"/>
  <c r="AO142" i="5" s="1"/>
  <c r="R142" i="5" a="1"/>
  <c r="R142" i="5" s="1"/>
  <c r="Y142" i="5" a="1"/>
  <c r="Y142" i="5" s="1"/>
  <c r="S41" i="9" s="1"/>
  <c r="P142" i="5" a="1"/>
  <c r="P142" i="5" s="1"/>
  <c r="AB142" i="5" a="1"/>
  <c r="AB142" i="5" s="1"/>
  <c r="V41" i="9" s="1"/>
  <c r="AL142" i="5" a="1"/>
  <c r="AL142" i="5" s="1"/>
  <c r="Z142" i="5" a="1"/>
  <c r="Z142" i="5" s="1"/>
  <c r="T41" i="9" s="1"/>
  <c r="O142" i="5" a="1"/>
  <c r="O142" i="5" s="1"/>
  <c r="T142" i="5" a="1"/>
  <c r="T142" i="5" s="1"/>
  <c r="AJ142" i="5" a="1"/>
  <c r="AJ142" i="5" s="1"/>
  <c r="AP142" i="5" a="1"/>
  <c r="AP142" i="5" s="1"/>
  <c r="L142" i="5" a="1"/>
  <c r="L142" i="5" s="1"/>
  <c r="M142" i="5" a="1"/>
  <c r="M142" i="5" s="1"/>
  <c r="H142" i="5" a="1"/>
  <c r="H142" i="5" s="1"/>
  <c r="I142" i="5" a="1"/>
  <c r="I142" i="5" s="1"/>
  <c r="J142" i="5" a="1"/>
  <c r="J142" i="5" s="1"/>
  <c r="K142" i="5" a="1"/>
  <c r="K142" i="5" s="1"/>
  <c r="E41" i="9" s="1"/>
  <c r="N142" i="5" a="1"/>
  <c r="N142" i="5" s="1"/>
  <c r="G143" i="5"/>
  <c r="AF143" i="5" l="1" a="1"/>
  <c r="AF143" i="5" s="1"/>
  <c r="AC143" i="5" a="1"/>
  <c r="AC143" i="5" s="1"/>
  <c r="AK41" i="9" s="1"/>
  <c r="AI143" i="5" a="1"/>
  <c r="AI143" i="5" s="1"/>
  <c r="AE143" i="5" a="1"/>
  <c r="AE143" i="5" s="1"/>
  <c r="AH143" i="5" a="1"/>
  <c r="AH143" i="5" s="1"/>
  <c r="AG143" i="5" a="1"/>
  <c r="AG143" i="5" s="1"/>
  <c r="AD143" i="5" a="1"/>
  <c r="AD143" i="5" s="1"/>
  <c r="AZ143" i="5" a="1"/>
  <c r="AZ143" i="5" s="1"/>
  <c r="AV143" i="5" a="1"/>
  <c r="AV143" i="5" s="1"/>
  <c r="BA143" i="5" a="1"/>
  <c r="BA143" i="5" s="1"/>
  <c r="AX143" i="5" a="1"/>
  <c r="AX143" i="5" s="1"/>
  <c r="AU143" i="5" a="1"/>
  <c r="AU143" i="5" s="1"/>
  <c r="AS143" i="5" a="1"/>
  <c r="AS143" i="5" s="1"/>
  <c r="AR143" i="5" a="1"/>
  <c r="AR143" i="5" s="1"/>
  <c r="AW143" i="5" a="1"/>
  <c r="AW143" i="5" s="1"/>
  <c r="AQ143" i="5" a="1"/>
  <c r="AQ143" i="5" s="1"/>
  <c r="AY143" i="5" a="1"/>
  <c r="AY143" i="5" s="1"/>
  <c r="AT143" i="5" a="1"/>
  <c r="AT143" i="5" s="1"/>
  <c r="Q143" i="5" a="1"/>
  <c r="Q143" i="5" s="1"/>
  <c r="AM143" i="5" a="1"/>
  <c r="AM143" i="5" s="1"/>
  <c r="AK143" i="5" a="1"/>
  <c r="AK143" i="5" s="1"/>
  <c r="U143" i="5" a="1"/>
  <c r="U143" i="5" s="1"/>
  <c r="V143" i="5" a="1"/>
  <c r="V143" i="5" s="1"/>
  <c r="AA143" i="5" a="1"/>
  <c r="AA143" i="5" s="1"/>
  <c r="AN143" i="5" a="1"/>
  <c r="AN143" i="5" s="1"/>
  <c r="X143" i="5" a="1"/>
  <c r="X143" i="5" s="1"/>
  <c r="S143" i="5" a="1"/>
  <c r="S143" i="5" s="1"/>
  <c r="R143" i="5" a="1"/>
  <c r="R143" i="5" s="1"/>
  <c r="AB143" i="5" a="1"/>
  <c r="AB143" i="5" s="1"/>
  <c r="P143" i="5" a="1"/>
  <c r="P143" i="5" s="1"/>
  <c r="AO143" i="5" a="1"/>
  <c r="AO143" i="5" s="1"/>
  <c r="W143" i="5" a="1"/>
  <c r="W143" i="5" s="1"/>
  <c r="Y143" i="5" a="1"/>
  <c r="Y143" i="5" s="1"/>
  <c r="O143" i="5" a="1"/>
  <c r="O143" i="5" s="1"/>
  <c r="CL40" i="22" s="1"/>
  <c r="AL143" i="5" a="1"/>
  <c r="AL143" i="5" s="1"/>
  <c r="AJ143" i="5" a="1"/>
  <c r="AJ143" i="5" s="1"/>
  <c r="T143" i="5" a="1"/>
  <c r="T143" i="5" s="1"/>
  <c r="AP143" i="5" a="1"/>
  <c r="AP143" i="5" s="1"/>
  <c r="Z143" i="5" a="1"/>
  <c r="Z143" i="5" s="1"/>
  <c r="M143" i="5" a="1"/>
  <c r="M143" i="5" s="1"/>
  <c r="L143" i="5" a="1"/>
  <c r="L143" i="5" s="1"/>
  <c r="H143" i="5" a="1"/>
  <c r="H143" i="5" s="1"/>
  <c r="I143" i="5" a="1"/>
  <c r="I143" i="5" s="1"/>
  <c r="K143" i="5" a="1"/>
  <c r="K143" i="5" s="1"/>
  <c r="J143" i="5" a="1"/>
  <c r="J143" i="5" s="1"/>
  <c r="N143" i="5" a="1"/>
  <c r="N143" i="5" s="1"/>
  <c r="G144" i="5"/>
  <c r="AH144" i="5" l="1" a="1"/>
  <c r="AH144" i="5" s="1"/>
  <c r="AI144" i="5" a="1"/>
  <c r="AI144" i="5" s="1"/>
  <c r="AF144" i="5" a="1"/>
  <c r="AF144" i="5" s="1"/>
  <c r="AC144" i="5" a="1"/>
  <c r="AC144" i="5" s="1"/>
  <c r="AE144" i="5" a="1"/>
  <c r="AE144" i="5" s="1"/>
  <c r="AG144" i="5" a="1"/>
  <c r="AG144" i="5" s="1"/>
  <c r="AD144" i="5" a="1"/>
  <c r="AD144" i="5" s="1"/>
  <c r="AV144" i="5" a="1"/>
  <c r="AV144" i="5" s="1"/>
  <c r="BA144" i="5" a="1"/>
  <c r="BA144" i="5" s="1"/>
  <c r="AZ144" i="5" a="1"/>
  <c r="AZ144" i="5" s="1"/>
  <c r="AY144" i="5" a="1"/>
  <c r="AY144" i="5" s="1"/>
  <c r="AX144" i="5" a="1"/>
  <c r="AX144" i="5" s="1"/>
  <c r="AQ144" i="5" a="1"/>
  <c r="AQ144" i="5" s="1"/>
  <c r="AR144" i="5" a="1"/>
  <c r="AR144" i="5" s="1"/>
  <c r="AS144" i="5" a="1"/>
  <c r="AS144" i="5" s="1"/>
  <c r="AT144" i="5" a="1"/>
  <c r="AT144" i="5" s="1"/>
  <c r="AU144" i="5" a="1"/>
  <c r="AU144" i="5" s="1"/>
  <c r="AW144" i="5" a="1"/>
  <c r="AW144" i="5" s="1"/>
  <c r="U144" i="5" a="1"/>
  <c r="U144" i="5" s="1"/>
  <c r="AK144" i="5" a="1"/>
  <c r="AK144" i="5" s="1"/>
  <c r="AM144" i="5" a="1"/>
  <c r="AM144" i="5" s="1"/>
  <c r="Q144" i="5" a="1"/>
  <c r="Q144" i="5" s="1"/>
  <c r="X144" i="5" a="1"/>
  <c r="X144" i="5" s="1"/>
  <c r="V144" i="5" a="1"/>
  <c r="V144" i="5" s="1"/>
  <c r="AA144" i="5" a="1"/>
  <c r="AA144" i="5" s="1"/>
  <c r="AN144" i="5" a="1"/>
  <c r="AN144" i="5" s="1"/>
  <c r="R144" i="5" a="1"/>
  <c r="R144" i="5" s="1"/>
  <c r="P144" i="5" a="1"/>
  <c r="P144" i="5" s="1"/>
  <c r="AO144" i="5" a="1"/>
  <c r="AO144" i="5" s="1"/>
  <c r="S144" i="5" a="1"/>
  <c r="S144" i="5" s="1"/>
  <c r="AB144" i="5" a="1"/>
  <c r="AB144" i="5" s="1"/>
  <c r="Y144" i="5" a="1"/>
  <c r="Y144" i="5" s="1"/>
  <c r="W144" i="5" a="1"/>
  <c r="W144" i="5" s="1"/>
  <c r="O144" i="5" a="1"/>
  <c r="O144" i="5" s="1"/>
  <c r="AJ144" i="5" a="1"/>
  <c r="AJ144" i="5" s="1"/>
  <c r="AL144" i="5" a="1"/>
  <c r="AL144" i="5" s="1"/>
  <c r="T144" i="5" a="1"/>
  <c r="T144" i="5" s="1"/>
  <c r="AP144" i="5" a="1"/>
  <c r="AP144" i="5" s="1"/>
  <c r="Z144" i="5" a="1"/>
  <c r="Z144" i="5" s="1"/>
  <c r="I144" i="5" a="1"/>
  <c r="I144" i="5" s="1"/>
  <c r="L144" i="5" a="1"/>
  <c r="L144" i="5" s="1"/>
  <c r="H144" i="5" a="1"/>
  <c r="H144" i="5" s="1"/>
  <c r="J144" i="5" a="1"/>
  <c r="J144" i="5" s="1"/>
  <c r="M144" i="5" a="1"/>
  <c r="M144" i="5" s="1"/>
  <c r="K144" i="5" a="1"/>
  <c r="K144" i="5" s="1"/>
  <c r="N144" i="5" a="1"/>
  <c r="N144" i="5" s="1"/>
  <c r="G145" i="5"/>
  <c r="AF145" i="5" l="1" a="1"/>
  <c r="AF145" i="5" s="1"/>
  <c r="AC145" i="5" a="1"/>
  <c r="AC145" i="5" s="1"/>
  <c r="AE145" i="5" a="1"/>
  <c r="AE145" i="5" s="1"/>
  <c r="AI145" i="5" a="1"/>
  <c r="AI145" i="5" s="1"/>
  <c r="AG145" i="5" a="1"/>
  <c r="AG145" i="5" s="1"/>
  <c r="AH145" i="5" a="1"/>
  <c r="AH145" i="5" s="1"/>
  <c r="AD145" i="5" a="1"/>
  <c r="AD145" i="5" s="1"/>
  <c r="AV145" i="5" a="1"/>
  <c r="AV145" i="5" s="1"/>
  <c r="AX145" i="5" a="1"/>
  <c r="AX145" i="5" s="1"/>
  <c r="BA145" i="5" a="1"/>
  <c r="BA145" i="5" s="1"/>
  <c r="AY145" i="5" a="1"/>
  <c r="AY145" i="5" s="1"/>
  <c r="AZ145" i="5" a="1"/>
  <c r="AZ145" i="5" s="1"/>
  <c r="AW145" i="5" a="1"/>
  <c r="AW145" i="5" s="1"/>
  <c r="AU145" i="5" a="1"/>
  <c r="AU145" i="5" s="1"/>
  <c r="AS145" i="5" a="1"/>
  <c r="AS145" i="5" s="1"/>
  <c r="AQ145" i="5" a="1"/>
  <c r="AQ145" i="5" s="1"/>
  <c r="AR145" i="5" a="1"/>
  <c r="AR145" i="5" s="1"/>
  <c r="AT145" i="5" a="1"/>
  <c r="AT145" i="5" s="1"/>
  <c r="U145" i="5" a="1"/>
  <c r="U145" i="5" s="1"/>
  <c r="Q145" i="5" a="1"/>
  <c r="Q145" i="5" s="1"/>
  <c r="AM145" i="5" a="1"/>
  <c r="AM145" i="5" s="1"/>
  <c r="AK145" i="5" a="1"/>
  <c r="AK145" i="5" s="1"/>
  <c r="AN145" i="5" a="1"/>
  <c r="AN145" i="5" s="1"/>
  <c r="AA145" i="5" a="1"/>
  <c r="AA145" i="5" s="1"/>
  <c r="V145" i="5" a="1"/>
  <c r="V145" i="5" s="1"/>
  <c r="X145" i="5" a="1"/>
  <c r="X145" i="5" s="1"/>
  <c r="P145" i="5" a="1"/>
  <c r="P145" i="5" s="1"/>
  <c r="Y145" i="5" a="1"/>
  <c r="Y145" i="5" s="1"/>
  <c r="W145" i="5" a="1"/>
  <c r="W145" i="5" s="1"/>
  <c r="AB145" i="5" a="1"/>
  <c r="AB145" i="5" s="1"/>
  <c r="R145" i="5" a="1"/>
  <c r="R145" i="5" s="1"/>
  <c r="AO145" i="5" a="1"/>
  <c r="AO145" i="5" s="1"/>
  <c r="T145" i="5" a="1"/>
  <c r="T145" i="5" s="1"/>
  <c r="AP145" i="5" a="1"/>
  <c r="AP145" i="5" s="1"/>
  <c r="O145" i="5" a="1"/>
  <c r="O145" i="5" s="1"/>
  <c r="AL145" i="5" a="1"/>
  <c r="AL145" i="5" s="1"/>
  <c r="S145" i="5" a="1"/>
  <c r="S145" i="5" s="1"/>
  <c r="AJ145" i="5" a="1"/>
  <c r="AJ145" i="5" s="1"/>
  <c r="Z145" i="5" a="1"/>
  <c r="Z145" i="5" s="1"/>
  <c r="H145" i="5" a="1"/>
  <c r="H145" i="5" s="1"/>
  <c r="L145" i="5" a="1"/>
  <c r="L145" i="5" s="1"/>
  <c r="M145" i="5" a="1"/>
  <c r="M145" i="5" s="1"/>
  <c r="I145" i="5" a="1"/>
  <c r="I145" i="5" s="1"/>
  <c r="K145" i="5" a="1"/>
  <c r="K145" i="5" s="1"/>
  <c r="J145" i="5" a="1"/>
  <c r="J145" i="5" s="1"/>
  <c r="N145" i="5" a="1"/>
  <c r="N145" i="5" s="1"/>
  <c r="G146" i="5"/>
  <c r="AF146" i="5" l="1" a="1"/>
  <c r="AF146" i="5" s="1"/>
  <c r="Z42" i="9" s="1"/>
  <c r="AC146" i="5" a="1"/>
  <c r="AC146" i="5" s="1"/>
  <c r="W42" i="9" s="1"/>
  <c r="AI146" i="5" a="1"/>
  <c r="AI146" i="5" s="1"/>
  <c r="AC42" i="9" s="1"/>
  <c r="AG146" i="5" a="1"/>
  <c r="AG146" i="5" s="1"/>
  <c r="AA42" i="9" s="1"/>
  <c r="AH146" i="5" a="1"/>
  <c r="AH146" i="5" s="1"/>
  <c r="AB42" i="9" s="1"/>
  <c r="AD146" i="5" a="1"/>
  <c r="AD146" i="5" s="1"/>
  <c r="X42" i="9" s="1"/>
  <c r="AE146" i="5" a="1"/>
  <c r="AE146" i="5" s="1"/>
  <c r="Y42" i="9" s="1"/>
  <c r="BA146" i="5" a="1"/>
  <c r="BA146" i="5" s="1"/>
  <c r="AV146" i="5" a="1"/>
  <c r="AV146" i="5" s="1"/>
  <c r="AU146" i="5" a="1"/>
  <c r="AU146" i="5" s="1"/>
  <c r="AZ146" i="5" a="1"/>
  <c r="AZ146" i="5" s="1"/>
  <c r="AX146" i="5" a="1"/>
  <c r="AX146" i="5" s="1"/>
  <c r="AS146" i="5" a="1"/>
  <c r="AS146" i="5" s="1"/>
  <c r="AW146" i="5" a="1"/>
  <c r="AW146" i="5" s="1"/>
  <c r="AQ146" i="5" a="1"/>
  <c r="AQ146" i="5" s="1"/>
  <c r="AY146" i="5" a="1"/>
  <c r="AY146" i="5" s="1"/>
  <c r="AR146" i="5" a="1"/>
  <c r="AR146" i="5" s="1"/>
  <c r="AT146" i="5" a="1"/>
  <c r="AT146" i="5" s="1"/>
  <c r="AM146" i="5" a="1"/>
  <c r="AM146" i="5" s="1"/>
  <c r="AK146" i="5" a="1"/>
  <c r="AK146" i="5" s="1"/>
  <c r="Q146" i="5" a="1"/>
  <c r="Q146" i="5" s="1"/>
  <c r="CO41" i="22" s="1"/>
  <c r="U146" i="5" a="1"/>
  <c r="U146" i="5" s="1"/>
  <c r="V146" i="5" a="1"/>
  <c r="V146" i="5" s="1"/>
  <c r="P42" i="9" s="1"/>
  <c r="AA146" i="5" a="1"/>
  <c r="AA146" i="5" s="1"/>
  <c r="U42" i="9" s="1"/>
  <c r="X146" i="5" a="1"/>
  <c r="X146" i="5" s="1"/>
  <c r="R42" i="9" s="1"/>
  <c r="AN146" i="5" a="1"/>
  <c r="AN146" i="5" s="1"/>
  <c r="Y146" i="5" a="1"/>
  <c r="Y146" i="5" s="1"/>
  <c r="S42" i="9" s="1"/>
  <c r="AO146" i="5" a="1"/>
  <c r="AO146" i="5" s="1"/>
  <c r="AB146" i="5" a="1"/>
  <c r="AB146" i="5" s="1"/>
  <c r="V42" i="9" s="1"/>
  <c r="S146" i="5" a="1"/>
  <c r="S146" i="5" s="1"/>
  <c r="P146" i="5" a="1"/>
  <c r="P146" i="5" s="1"/>
  <c r="J42" i="9" s="1"/>
  <c r="W146" i="5" a="1"/>
  <c r="W146" i="5" s="1"/>
  <c r="Q42" i="9" s="1"/>
  <c r="R146" i="5" a="1"/>
  <c r="R146" i="5" s="1"/>
  <c r="L42" i="9" s="1"/>
  <c r="AL146" i="5" a="1"/>
  <c r="AL146" i="5" s="1"/>
  <c r="AP146" i="5" a="1"/>
  <c r="AP146" i="5" s="1"/>
  <c r="Z146" i="5" a="1"/>
  <c r="Z146" i="5" s="1"/>
  <c r="T42" i="9" s="1"/>
  <c r="AJ146" i="5" a="1"/>
  <c r="AJ146" i="5" s="1"/>
  <c r="O146" i="5" a="1"/>
  <c r="O146" i="5" s="1"/>
  <c r="T146" i="5" a="1"/>
  <c r="T146" i="5" s="1"/>
  <c r="H146" i="5" a="1"/>
  <c r="H146" i="5" s="1"/>
  <c r="M146" i="5" a="1"/>
  <c r="M146" i="5" s="1"/>
  <c r="L146" i="5" a="1"/>
  <c r="L146" i="5" s="1"/>
  <c r="K146" i="5" a="1"/>
  <c r="K146" i="5" s="1"/>
  <c r="E42" i="9" s="1"/>
  <c r="I146" i="5" a="1"/>
  <c r="I146" i="5" s="1"/>
  <c r="C42" i="9" s="1"/>
  <c r="J146" i="5" a="1"/>
  <c r="J146" i="5" s="1"/>
  <c r="N146" i="5" a="1"/>
  <c r="N146" i="5" s="1"/>
  <c r="G147" i="5"/>
  <c r="AF147" i="5" l="1" a="1"/>
  <c r="AF147" i="5" s="1"/>
  <c r="AI147" i="5" a="1"/>
  <c r="AI147" i="5" s="1"/>
  <c r="AC147" i="5" a="1"/>
  <c r="AC147" i="5" s="1"/>
  <c r="AK42" i="9" s="1"/>
  <c r="AD147" i="5" a="1"/>
  <c r="AD147" i="5" s="1"/>
  <c r="AH147" i="5" a="1"/>
  <c r="AH147" i="5" s="1"/>
  <c r="AE147" i="5" a="1"/>
  <c r="AE147" i="5" s="1"/>
  <c r="AG147" i="5" a="1"/>
  <c r="AG147" i="5" s="1"/>
  <c r="BA147" i="5" a="1"/>
  <c r="BA147" i="5" s="1"/>
  <c r="AV147" i="5" a="1"/>
  <c r="AV147" i="5" s="1"/>
  <c r="AY147" i="5" a="1"/>
  <c r="AY147" i="5" s="1"/>
  <c r="AU147" i="5" a="1"/>
  <c r="AU147" i="5" s="1"/>
  <c r="AZ147" i="5" a="1"/>
  <c r="AZ147" i="5" s="1"/>
  <c r="AX147" i="5" a="1"/>
  <c r="AX147" i="5" s="1"/>
  <c r="AW147" i="5" a="1"/>
  <c r="AW147" i="5" s="1"/>
  <c r="AS147" i="5" a="1"/>
  <c r="AS147" i="5" s="1"/>
  <c r="AQ147" i="5" a="1"/>
  <c r="AQ147" i="5" s="1"/>
  <c r="AR147" i="5" a="1"/>
  <c r="AR147" i="5" s="1"/>
  <c r="AT147" i="5" a="1"/>
  <c r="AT147" i="5" s="1"/>
  <c r="U147" i="5" a="1"/>
  <c r="U147" i="5" s="1"/>
  <c r="Q147" i="5" a="1"/>
  <c r="Q147" i="5" s="1"/>
  <c r="AK147" i="5" a="1"/>
  <c r="AK147" i="5" s="1"/>
  <c r="AM147" i="5" a="1"/>
  <c r="AM147" i="5" s="1"/>
  <c r="X147" i="5" a="1"/>
  <c r="X147" i="5" s="1"/>
  <c r="V147" i="5" a="1"/>
  <c r="V147" i="5" s="1"/>
  <c r="AA147" i="5" a="1"/>
  <c r="AA147" i="5" s="1"/>
  <c r="AN147" i="5" a="1"/>
  <c r="AN147" i="5" s="1"/>
  <c r="P147" i="5" a="1"/>
  <c r="P147" i="5" s="1"/>
  <c r="S147" i="5" a="1"/>
  <c r="S147" i="5" s="1"/>
  <c r="AO147" i="5" a="1"/>
  <c r="AO147" i="5" s="1"/>
  <c r="AL147" i="5" a="1"/>
  <c r="AL147" i="5" s="1"/>
  <c r="Y147" i="5" a="1"/>
  <c r="Y147" i="5" s="1"/>
  <c r="AB147" i="5" a="1"/>
  <c r="AB147" i="5" s="1"/>
  <c r="R147" i="5" a="1"/>
  <c r="R147" i="5" s="1"/>
  <c r="T147" i="5" a="1"/>
  <c r="T147" i="5" s="1"/>
  <c r="AJ147" i="5" a="1"/>
  <c r="AJ147" i="5" s="1"/>
  <c r="W147" i="5" a="1"/>
  <c r="W147" i="5" s="1"/>
  <c r="O147" i="5" a="1"/>
  <c r="O147" i="5" s="1"/>
  <c r="Z147" i="5" a="1"/>
  <c r="Z147" i="5" s="1"/>
  <c r="AP147" i="5" a="1"/>
  <c r="AP147" i="5" s="1"/>
  <c r="M147" i="5" a="1"/>
  <c r="M147" i="5" s="1"/>
  <c r="I147" i="5" a="1"/>
  <c r="I147" i="5" s="1"/>
  <c r="J147" i="5" a="1"/>
  <c r="J147" i="5" s="1"/>
  <c r="K147" i="5" a="1"/>
  <c r="K147" i="5" s="1"/>
  <c r="H147" i="5" a="1"/>
  <c r="H147" i="5" s="1"/>
  <c r="L147" i="5" a="1"/>
  <c r="L147" i="5" s="1"/>
  <c r="N147" i="5" a="1"/>
  <c r="N147" i="5" s="1"/>
  <c r="G148" i="5"/>
  <c r="AH148" i="5" l="1" a="1"/>
  <c r="AH148" i="5" s="1"/>
  <c r="AI148" i="5" a="1"/>
  <c r="AI148" i="5" s="1"/>
  <c r="AF148" i="5" a="1"/>
  <c r="AF148" i="5" s="1"/>
  <c r="AE148" i="5" a="1"/>
  <c r="AE148" i="5" s="1"/>
  <c r="AG148" i="5" a="1"/>
  <c r="AG148" i="5" s="1"/>
  <c r="AC148" i="5" a="1"/>
  <c r="AC148" i="5" s="1"/>
  <c r="AD148" i="5" a="1"/>
  <c r="AD148" i="5" s="1"/>
  <c r="AZ148" i="5" a="1"/>
  <c r="AZ148" i="5" s="1"/>
  <c r="BA148" i="5" a="1"/>
  <c r="BA148" i="5" s="1"/>
  <c r="AX148" i="5" a="1"/>
  <c r="AX148" i="5" s="1"/>
  <c r="AV148" i="5" a="1"/>
  <c r="AV148" i="5" s="1"/>
  <c r="AU148" i="5" a="1"/>
  <c r="AU148" i="5" s="1"/>
  <c r="AW148" i="5" a="1"/>
  <c r="AW148" i="5" s="1"/>
  <c r="AS148" i="5" a="1"/>
  <c r="AS148" i="5" s="1"/>
  <c r="AY148" i="5" a="1"/>
  <c r="AY148" i="5" s="1"/>
  <c r="AQ148" i="5" a="1"/>
  <c r="AQ148" i="5" s="1"/>
  <c r="AR148" i="5" a="1"/>
  <c r="AR148" i="5" s="1"/>
  <c r="AT148" i="5" a="1"/>
  <c r="AT148" i="5" s="1"/>
  <c r="U148" i="5" a="1"/>
  <c r="U148" i="5" s="1"/>
  <c r="AM148" i="5" a="1"/>
  <c r="AM148" i="5" s="1"/>
  <c r="Q148" i="5" a="1"/>
  <c r="Q148" i="5" s="1"/>
  <c r="AK148" i="5" a="1"/>
  <c r="AK148" i="5" s="1"/>
  <c r="AA148" i="5" a="1"/>
  <c r="AA148" i="5" s="1"/>
  <c r="AN148" i="5" a="1"/>
  <c r="AN148" i="5" s="1"/>
  <c r="X148" i="5" a="1"/>
  <c r="X148" i="5" s="1"/>
  <c r="V148" i="5" a="1"/>
  <c r="V148" i="5" s="1"/>
  <c r="AB148" i="5" a="1"/>
  <c r="AB148" i="5" s="1"/>
  <c r="W148" i="5" a="1"/>
  <c r="W148" i="5" s="1"/>
  <c r="P148" i="5" a="1"/>
  <c r="P148" i="5" s="1"/>
  <c r="AO148" i="5" a="1"/>
  <c r="AO148" i="5" s="1"/>
  <c r="Y148" i="5" a="1"/>
  <c r="Y148" i="5" s="1"/>
  <c r="S148" i="5" a="1"/>
  <c r="S148" i="5" s="1"/>
  <c r="R148" i="5" a="1"/>
  <c r="R148" i="5" s="1"/>
  <c r="O148" i="5" a="1"/>
  <c r="O148" i="5" s="1"/>
  <c r="T148" i="5" a="1"/>
  <c r="T148" i="5" s="1"/>
  <c r="AP148" i="5" a="1"/>
  <c r="AP148" i="5" s="1"/>
  <c r="AJ148" i="5" a="1"/>
  <c r="AJ148" i="5" s="1"/>
  <c r="Z148" i="5" a="1"/>
  <c r="Z148" i="5" s="1"/>
  <c r="AL148" i="5" a="1"/>
  <c r="AL148" i="5" s="1"/>
  <c r="L148" i="5" a="1"/>
  <c r="L148" i="5" s="1"/>
  <c r="M148" i="5" a="1"/>
  <c r="M148" i="5" s="1"/>
  <c r="I148" i="5" a="1"/>
  <c r="I148" i="5" s="1"/>
  <c r="H148" i="5" a="1"/>
  <c r="H148" i="5" s="1"/>
  <c r="J148" i="5" a="1"/>
  <c r="J148" i="5" s="1"/>
  <c r="K148" i="5" a="1"/>
  <c r="K148" i="5" s="1"/>
  <c r="N148" i="5" a="1"/>
  <c r="N148" i="5" s="1"/>
  <c r="G149" i="5"/>
  <c r="AI149" i="5" l="1" a="1"/>
  <c r="AI149" i="5" s="1"/>
  <c r="AH149" i="5" a="1"/>
  <c r="AH149" i="5" s="1"/>
  <c r="AF149" i="5" a="1"/>
  <c r="AF149" i="5" s="1"/>
  <c r="AE149" i="5" a="1"/>
  <c r="AE149" i="5" s="1"/>
  <c r="AD149" i="5" a="1"/>
  <c r="AD149" i="5" s="1"/>
  <c r="AC149" i="5" a="1"/>
  <c r="AC149" i="5" s="1"/>
  <c r="AG149" i="5" a="1"/>
  <c r="AG149" i="5" s="1"/>
  <c r="AV149" i="5" a="1"/>
  <c r="AV149" i="5" s="1"/>
  <c r="AX149" i="5" a="1"/>
  <c r="AX149" i="5" s="1"/>
  <c r="AZ149" i="5" a="1"/>
  <c r="AZ149" i="5" s="1"/>
  <c r="BA149" i="5" a="1"/>
  <c r="BA149" i="5" s="1"/>
  <c r="AY149" i="5" a="1"/>
  <c r="AY149" i="5" s="1"/>
  <c r="AW149" i="5" a="1"/>
  <c r="AW149" i="5" s="1"/>
  <c r="AS149" i="5" a="1"/>
  <c r="AS149" i="5" s="1"/>
  <c r="AR149" i="5" a="1"/>
  <c r="AR149" i="5" s="1"/>
  <c r="AU149" i="5" a="1"/>
  <c r="AU149" i="5" s="1"/>
  <c r="AQ149" i="5" a="1"/>
  <c r="AQ149" i="5" s="1"/>
  <c r="AT149" i="5" a="1"/>
  <c r="AT149" i="5" s="1"/>
  <c r="Q149" i="5" a="1"/>
  <c r="Q149" i="5" s="1"/>
  <c r="AM149" i="5" a="1"/>
  <c r="AM149" i="5" s="1"/>
  <c r="U149" i="5" a="1"/>
  <c r="U149" i="5" s="1"/>
  <c r="AK149" i="5" a="1"/>
  <c r="AK149" i="5" s="1"/>
  <c r="X149" i="5" a="1"/>
  <c r="X149" i="5" s="1"/>
  <c r="V149" i="5" a="1"/>
  <c r="V149" i="5" s="1"/>
  <c r="AN149" i="5" a="1"/>
  <c r="AN149" i="5" s="1"/>
  <c r="AA149" i="5" a="1"/>
  <c r="AA149" i="5" s="1"/>
  <c r="W149" i="5" a="1"/>
  <c r="W149" i="5" s="1"/>
  <c r="P149" i="5" a="1"/>
  <c r="P149" i="5" s="1"/>
  <c r="AO149" i="5" a="1"/>
  <c r="AO149" i="5" s="1"/>
  <c r="Y149" i="5" a="1"/>
  <c r="Y149" i="5" s="1"/>
  <c r="AB149" i="5" a="1"/>
  <c r="AB149" i="5" s="1"/>
  <c r="R149" i="5" a="1"/>
  <c r="R149" i="5" s="1"/>
  <c r="T149" i="5" a="1"/>
  <c r="T149" i="5" s="1"/>
  <c r="AP149" i="5" a="1"/>
  <c r="AP149" i="5" s="1"/>
  <c r="AL149" i="5" a="1"/>
  <c r="AL149" i="5" s="1"/>
  <c r="Z149" i="5" a="1"/>
  <c r="Z149" i="5" s="1"/>
  <c r="O149" i="5" a="1"/>
  <c r="O149" i="5" s="1"/>
  <c r="AJ149" i="5" a="1"/>
  <c r="AJ149" i="5" s="1"/>
  <c r="S149" i="5" a="1"/>
  <c r="S149" i="5" s="1"/>
  <c r="L149" i="5" a="1"/>
  <c r="L149" i="5" s="1"/>
  <c r="H149" i="5" a="1"/>
  <c r="H149" i="5" s="1"/>
  <c r="M149" i="5" a="1"/>
  <c r="M149" i="5" s="1"/>
  <c r="K149" i="5" a="1"/>
  <c r="K149" i="5" s="1"/>
  <c r="I149" i="5" a="1"/>
  <c r="I149" i="5" s="1"/>
  <c r="J149" i="5" a="1"/>
  <c r="J149" i="5" s="1"/>
  <c r="N149" i="5" a="1"/>
  <c r="N149" i="5" s="1"/>
  <c r="G150" i="5"/>
  <c r="AF150" i="5" l="1" a="1"/>
  <c r="AF150" i="5" s="1"/>
  <c r="Z43" i="9" s="1"/>
  <c r="AI150" i="5" a="1"/>
  <c r="AI150" i="5" s="1"/>
  <c r="AC43" i="9" s="1"/>
  <c r="AC150" i="5" a="1"/>
  <c r="AC150" i="5" s="1"/>
  <c r="W43" i="9" s="1"/>
  <c r="AE150" i="5" a="1"/>
  <c r="AE150" i="5" s="1"/>
  <c r="Y43" i="9" s="1"/>
  <c r="AD150" i="5" a="1"/>
  <c r="AD150" i="5" s="1"/>
  <c r="X43" i="9" s="1"/>
  <c r="AH150" i="5" a="1"/>
  <c r="AH150" i="5" s="1"/>
  <c r="AB43" i="9" s="1"/>
  <c r="AG150" i="5" a="1"/>
  <c r="AG150" i="5" s="1"/>
  <c r="AA43" i="9" s="1"/>
  <c r="AX150" i="5" a="1"/>
  <c r="AX150" i="5" s="1"/>
  <c r="AV150" i="5" a="1"/>
  <c r="AV150" i="5" s="1"/>
  <c r="AZ150" i="5" a="1"/>
  <c r="AZ150" i="5" s="1"/>
  <c r="AW150" i="5" a="1"/>
  <c r="AW150" i="5" s="1"/>
  <c r="BA150" i="5" a="1"/>
  <c r="BA150" i="5" s="1"/>
  <c r="AU150" i="5" a="1"/>
  <c r="AU150" i="5" s="1"/>
  <c r="AQ150" i="5" a="1"/>
  <c r="AQ150" i="5" s="1"/>
  <c r="AY150" i="5" a="1"/>
  <c r="AY150" i="5" s="1"/>
  <c r="AR150" i="5" a="1"/>
  <c r="AR150" i="5" s="1"/>
  <c r="AS150" i="5" a="1"/>
  <c r="AS150" i="5" s="1"/>
  <c r="AT150" i="5" a="1"/>
  <c r="AT150" i="5" s="1"/>
  <c r="AK150" i="5" a="1"/>
  <c r="AK150" i="5" s="1"/>
  <c r="AM150" i="5" a="1"/>
  <c r="AM150" i="5" s="1"/>
  <c r="U150" i="5" a="1"/>
  <c r="U150" i="5" s="1"/>
  <c r="Q150" i="5" a="1"/>
  <c r="Q150" i="5" s="1"/>
  <c r="V150" i="5" a="1"/>
  <c r="V150" i="5" s="1"/>
  <c r="P43" i="9" s="1"/>
  <c r="X150" i="5" a="1"/>
  <c r="X150" i="5" s="1"/>
  <c r="R43" i="9" s="1"/>
  <c r="AA150" i="5" a="1"/>
  <c r="AA150" i="5" s="1"/>
  <c r="U43" i="9" s="1"/>
  <c r="AN150" i="5" a="1"/>
  <c r="AN150" i="5" s="1"/>
  <c r="Y150" i="5" a="1"/>
  <c r="Y150" i="5" s="1"/>
  <c r="S43" i="9" s="1"/>
  <c r="S150" i="5" a="1"/>
  <c r="S150" i="5" s="1"/>
  <c r="M43" i="9" s="1"/>
  <c r="AB150" i="5" a="1"/>
  <c r="AB150" i="5" s="1"/>
  <c r="V43" i="9" s="1"/>
  <c r="P150" i="5" a="1"/>
  <c r="P150" i="5" s="1"/>
  <c r="AO150" i="5" a="1"/>
  <c r="AO150" i="5" s="1"/>
  <c r="R150" i="5" a="1"/>
  <c r="R150" i="5" s="1"/>
  <c r="W150" i="5" a="1"/>
  <c r="W150" i="5" s="1"/>
  <c r="Q43" i="9" s="1"/>
  <c r="AJ150" i="5" a="1"/>
  <c r="AJ150" i="5" s="1"/>
  <c r="AD43" i="9" s="1"/>
  <c r="T150" i="5" a="1"/>
  <c r="T150" i="5" s="1"/>
  <c r="N43" i="9" s="1"/>
  <c r="O150" i="5" a="1"/>
  <c r="O150" i="5" s="1"/>
  <c r="I43" i="9" s="1"/>
  <c r="AP150" i="5" a="1"/>
  <c r="AP150" i="5" s="1"/>
  <c r="Z150" i="5" a="1"/>
  <c r="Z150" i="5" s="1"/>
  <c r="T43" i="9" s="1"/>
  <c r="AL150" i="5" a="1"/>
  <c r="AL150" i="5" s="1"/>
  <c r="H150" i="5" a="1"/>
  <c r="H150" i="5" s="1"/>
  <c r="M150" i="5" a="1"/>
  <c r="M150" i="5" s="1"/>
  <c r="L150" i="5" a="1"/>
  <c r="L150" i="5" s="1"/>
  <c r="K150" i="5" a="1"/>
  <c r="K150" i="5" s="1"/>
  <c r="I150" i="5" a="1"/>
  <c r="I150" i="5" s="1"/>
  <c r="J150" i="5" a="1"/>
  <c r="J150" i="5" s="1"/>
  <c r="N150" i="5" a="1"/>
  <c r="N150" i="5" s="1"/>
  <c r="H43" i="9" s="1"/>
  <c r="G151" i="5"/>
  <c r="AC151" i="5" l="1" a="1"/>
  <c r="AC151" i="5" s="1"/>
  <c r="AK43" i="9" s="1"/>
  <c r="AF151" i="5" a="1"/>
  <c r="AF151" i="5" s="1"/>
  <c r="AI151" i="5" a="1"/>
  <c r="AI151" i="5" s="1"/>
  <c r="AG151" i="5" a="1"/>
  <c r="AG151" i="5" s="1"/>
  <c r="AD151" i="5" a="1"/>
  <c r="AD151" i="5" s="1"/>
  <c r="AE151" i="5" a="1"/>
  <c r="AE151" i="5" s="1"/>
  <c r="AH151" i="5" a="1"/>
  <c r="AH151" i="5" s="1"/>
  <c r="AV151" i="5" a="1"/>
  <c r="AV151" i="5" s="1"/>
  <c r="BA151" i="5" a="1"/>
  <c r="BA151" i="5" s="1"/>
  <c r="AZ151" i="5" a="1"/>
  <c r="AZ151" i="5" s="1"/>
  <c r="AU151" i="5" a="1"/>
  <c r="AU151" i="5" s="1"/>
  <c r="AW151" i="5" a="1"/>
  <c r="AW151" i="5" s="1"/>
  <c r="AX151" i="5" a="1"/>
  <c r="AX151" i="5" s="1"/>
  <c r="AY151" i="5" a="1"/>
  <c r="AY151" i="5" s="1"/>
  <c r="AS151" i="5" a="1"/>
  <c r="AS151" i="5" s="1"/>
  <c r="AR151" i="5" a="1"/>
  <c r="AR151" i="5" s="1"/>
  <c r="AQ151" i="5" a="1"/>
  <c r="AQ151" i="5" s="1"/>
  <c r="AT151" i="5" a="1"/>
  <c r="AT151" i="5" s="1"/>
  <c r="AM151" i="5" a="1"/>
  <c r="AM151" i="5" s="1"/>
  <c r="Q151" i="5" a="1"/>
  <c r="Q151" i="5" s="1"/>
  <c r="U151" i="5" a="1"/>
  <c r="U151" i="5" s="1"/>
  <c r="X151" i="5" a="1"/>
  <c r="X151" i="5" s="1"/>
  <c r="V151" i="5" a="1"/>
  <c r="V151" i="5" s="1"/>
  <c r="AK151" i="5" a="1"/>
  <c r="AK151" i="5" s="1"/>
  <c r="AN151" i="5" a="1"/>
  <c r="AN151" i="5" s="1"/>
  <c r="AA151" i="5" a="1"/>
  <c r="AA151" i="5" s="1"/>
  <c r="P151" i="5" a="1"/>
  <c r="P151" i="5" s="1"/>
  <c r="Y151" i="5" a="1"/>
  <c r="Y151" i="5" s="1"/>
  <c r="AB151" i="5" a="1"/>
  <c r="AB151" i="5" s="1"/>
  <c r="W151" i="5" a="1"/>
  <c r="W151" i="5" s="1"/>
  <c r="R151" i="5" a="1"/>
  <c r="R151" i="5" s="1"/>
  <c r="AO151" i="5" a="1"/>
  <c r="AO151" i="5" s="1"/>
  <c r="O151" i="5" a="1"/>
  <c r="O151" i="5" s="1"/>
  <c r="AP151" i="5" a="1"/>
  <c r="AP151" i="5" s="1"/>
  <c r="Z151" i="5" a="1"/>
  <c r="Z151" i="5" s="1"/>
  <c r="T151" i="5" a="1"/>
  <c r="T151" i="5" s="1"/>
  <c r="S151" i="5" a="1"/>
  <c r="S151" i="5" s="1"/>
  <c r="AL151" i="5" a="1"/>
  <c r="AL151" i="5" s="1"/>
  <c r="AJ151" i="5" a="1"/>
  <c r="AJ151" i="5" s="1"/>
  <c r="M151" i="5" a="1"/>
  <c r="M151" i="5" s="1"/>
  <c r="H151" i="5" a="1"/>
  <c r="H151" i="5" s="1"/>
  <c r="I151" i="5" a="1"/>
  <c r="I151" i="5" s="1"/>
  <c r="L151" i="5" a="1"/>
  <c r="L151" i="5" s="1"/>
  <c r="J151" i="5" a="1"/>
  <c r="J151" i="5" s="1"/>
  <c r="K151" i="5" a="1"/>
  <c r="K151" i="5" s="1"/>
  <c r="N151" i="5" a="1"/>
  <c r="N151" i="5" s="1"/>
  <c r="G152" i="5"/>
  <c r="AH152" i="5" l="1" a="1"/>
  <c r="AH152" i="5" s="1"/>
  <c r="AC152" i="5" a="1"/>
  <c r="AC152" i="5" s="1"/>
  <c r="AF152" i="5" a="1"/>
  <c r="AF152" i="5" s="1"/>
  <c r="AD152" i="5" a="1"/>
  <c r="AD152" i="5" s="1"/>
  <c r="AG152" i="5" a="1"/>
  <c r="AG152" i="5" s="1"/>
  <c r="AI152" i="5" a="1"/>
  <c r="AI152" i="5" s="1"/>
  <c r="AE152" i="5" a="1"/>
  <c r="AE152" i="5" s="1"/>
  <c r="AZ152" i="5" a="1"/>
  <c r="AZ152" i="5" s="1"/>
  <c r="AX152" i="5" a="1"/>
  <c r="AX152" i="5" s="1"/>
  <c r="BA152" i="5" a="1"/>
  <c r="BA152" i="5" s="1"/>
  <c r="AW152" i="5" a="1"/>
  <c r="AW152" i="5" s="1"/>
  <c r="AU152" i="5" a="1"/>
  <c r="AU152" i="5" s="1"/>
  <c r="AV152" i="5" a="1"/>
  <c r="AV152" i="5" s="1"/>
  <c r="AQ152" i="5" a="1"/>
  <c r="AQ152" i="5" s="1"/>
  <c r="AR152" i="5" a="1"/>
  <c r="AR152" i="5" s="1"/>
  <c r="AT152" i="5" a="1"/>
  <c r="AT152" i="5" s="1"/>
  <c r="AS152" i="5" a="1"/>
  <c r="AS152" i="5" s="1"/>
  <c r="AY152" i="5" a="1"/>
  <c r="AY152" i="5" s="1"/>
  <c r="U152" i="5" a="1"/>
  <c r="U152" i="5" s="1"/>
  <c r="AM152" i="5" a="1"/>
  <c r="AM152" i="5" s="1"/>
  <c r="Q152" i="5" a="1"/>
  <c r="Q152" i="5" s="1"/>
  <c r="AK152" i="5" a="1"/>
  <c r="AK152" i="5" s="1"/>
  <c r="AA152" i="5" a="1"/>
  <c r="AA152" i="5" s="1"/>
  <c r="X152" i="5" a="1"/>
  <c r="X152" i="5" s="1"/>
  <c r="AN152" i="5" a="1"/>
  <c r="AN152" i="5" s="1"/>
  <c r="V152" i="5" a="1"/>
  <c r="V152" i="5" s="1"/>
  <c r="R152" i="5" a="1"/>
  <c r="R152" i="5" s="1"/>
  <c r="AB152" i="5" a="1"/>
  <c r="AB152" i="5" s="1"/>
  <c r="P152" i="5" a="1"/>
  <c r="P152" i="5" s="1"/>
  <c r="Y152" i="5" a="1"/>
  <c r="Y152" i="5" s="1"/>
  <c r="W152" i="5" a="1"/>
  <c r="W152" i="5" s="1"/>
  <c r="O152" i="5" a="1"/>
  <c r="O152" i="5" s="1"/>
  <c r="S152" i="5" a="1"/>
  <c r="S152" i="5" s="1"/>
  <c r="AP152" i="5" a="1"/>
  <c r="AP152" i="5" s="1"/>
  <c r="Z152" i="5" a="1"/>
  <c r="Z152" i="5" s="1"/>
  <c r="AO152" i="5" a="1"/>
  <c r="AO152" i="5" s="1"/>
  <c r="AL152" i="5" a="1"/>
  <c r="AL152" i="5" s="1"/>
  <c r="T152" i="5" a="1"/>
  <c r="T152" i="5" s="1"/>
  <c r="AJ152" i="5" a="1"/>
  <c r="AJ152" i="5" s="1"/>
  <c r="M152" i="5" a="1"/>
  <c r="M152" i="5" s="1"/>
  <c r="H152" i="5" a="1"/>
  <c r="H152" i="5" s="1"/>
  <c r="L152" i="5" a="1"/>
  <c r="L152" i="5" s="1"/>
  <c r="I152" i="5" a="1"/>
  <c r="I152" i="5" s="1"/>
  <c r="K152" i="5" a="1"/>
  <c r="K152" i="5" s="1"/>
  <c r="J152" i="5" a="1"/>
  <c r="J152" i="5" s="1"/>
  <c r="N152" i="5" a="1"/>
  <c r="N152" i="5" s="1"/>
  <c r="G153" i="5"/>
  <c r="AI153" i="5" l="1" a="1"/>
  <c r="AI153" i="5" s="1"/>
  <c r="AF153" i="5" a="1"/>
  <c r="AF153" i="5" s="1"/>
  <c r="AE153" i="5" a="1"/>
  <c r="AE153" i="5" s="1"/>
  <c r="AC153" i="5" a="1"/>
  <c r="AC153" i="5" s="1"/>
  <c r="AD153" i="5" a="1"/>
  <c r="AD153" i="5" s="1"/>
  <c r="AG153" i="5" a="1"/>
  <c r="AG153" i="5" s="1"/>
  <c r="AH153" i="5" a="1"/>
  <c r="AH153" i="5" s="1"/>
  <c r="AV153" i="5" a="1"/>
  <c r="AV153" i="5" s="1"/>
  <c r="AZ153" i="5" a="1"/>
  <c r="AZ153" i="5" s="1"/>
  <c r="AU153" i="5" a="1"/>
  <c r="AU153" i="5" s="1"/>
  <c r="AX153" i="5" a="1"/>
  <c r="AX153" i="5" s="1"/>
  <c r="BA153" i="5" a="1"/>
  <c r="BA153" i="5" s="1"/>
  <c r="AQ153" i="5" a="1"/>
  <c r="AQ153" i="5" s="1"/>
  <c r="AY153" i="5" a="1"/>
  <c r="AY153" i="5" s="1"/>
  <c r="AR153" i="5" a="1"/>
  <c r="AR153" i="5" s="1"/>
  <c r="AS153" i="5" a="1"/>
  <c r="AS153" i="5" s="1"/>
  <c r="AT153" i="5" a="1"/>
  <c r="AT153" i="5" s="1"/>
  <c r="AW153" i="5" a="1"/>
  <c r="AW153" i="5" s="1"/>
  <c r="Q153" i="5" a="1"/>
  <c r="Q153" i="5" s="1"/>
  <c r="U153" i="5" a="1"/>
  <c r="U153" i="5" s="1"/>
  <c r="AK153" i="5" a="1"/>
  <c r="AK153" i="5" s="1"/>
  <c r="AM153" i="5" a="1"/>
  <c r="AM153" i="5" s="1"/>
  <c r="X153" i="5" a="1"/>
  <c r="X153" i="5" s="1"/>
  <c r="AA153" i="5" a="1"/>
  <c r="AA153" i="5" s="1"/>
  <c r="V153" i="5" a="1"/>
  <c r="V153" i="5" s="1"/>
  <c r="AN153" i="5" a="1"/>
  <c r="AN153" i="5" s="1"/>
  <c r="W153" i="5" a="1"/>
  <c r="W153" i="5" s="1"/>
  <c r="P153" i="5" a="1"/>
  <c r="P153" i="5" s="1"/>
  <c r="Y153" i="5" a="1"/>
  <c r="Y153" i="5" s="1"/>
  <c r="S153" i="5" a="1"/>
  <c r="S153" i="5" s="1"/>
  <c r="AB153" i="5" a="1"/>
  <c r="AB153" i="5" s="1"/>
  <c r="AO153" i="5" a="1"/>
  <c r="AO153" i="5" s="1"/>
  <c r="R153" i="5" a="1"/>
  <c r="R153" i="5" s="1"/>
  <c r="AL153" i="5" a="1"/>
  <c r="AL153" i="5" s="1"/>
  <c r="AJ153" i="5" a="1"/>
  <c r="AJ153" i="5" s="1"/>
  <c r="Z153" i="5" a="1"/>
  <c r="Z153" i="5" s="1"/>
  <c r="AP153" i="5" a="1"/>
  <c r="AP153" i="5" s="1"/>
  <c r="T153" i="5" a="1"/>
  <c r="T153" i="5" s="1"/>
  <c r="O153" i="5" a="1"/>
  <c r="O153" i="5" s="1"/>
  <c r="H153" i="5" a="1"/>
  <c r="H153" i="5" s="1"/>
  <c r="L153" i="5" a="1"/>
  <c r="L153" i="5" s="1"/>
  <c r="M153" i="5" a="1"/>
  <c r="M153" i="5" s="1"/>
  <c r="I153" i="5" a="1"/>
  <c r="I153" i="5" s="1"/>
  <c r="K153" i="5" a="1"/>
  <c r="K153" i="5" s="1"/>
  <c r="J153" i="5" a="1"/>
  <c r="J153" i="5" s="1"/>
  <c r="N153" i="5" a="1"/>
  <c r="N153" i="5" s="1"/>
  <c r="G154" i="5"/>
  <c r="AI154" i="5" l="1" a="1"/>
  <c r="AI154" i="5" s="1"/>
  <c r="AC44" i="9" s="1"/>
  <c r="AC154" i="5" a="1"/>
  <c r="AC154" i="5" s="1"/>
  <c r="W44" i="9" s="1"/>
  <c r="AE154" i="5" a="1"/>
  <c r="AE154" i="5" s="1"/>
  <c r="Y44" i="9" s="1"/>
  <c r="AD154" i="5" a="1"/>
  <c r="AD154" i="5" s="1"/>
  <c r="X44" i="9" s="1"/>
  <c r="AG154" i="5" a="1"/>
  <c r="AG154" i="5" s="1"/>
  <c r="AA44" i="9" s="1"/>
  <c r="AF154" i="5" a="1"/>
  <c r="AF154" i="5" s="1"/>
  <c r="Z44" i="9" s="1"/>
  <c r="AH154" i="5" a="1"/>
  <c r="AH154" i="5" s="1"/>
  <c r="AB44" i="9" s="1"/>
  <c r="AZ154" i="5" a="1"/>
  <c r="AZ154" i="5" s="1"/>
  <c r="AV154" i="5" a="1"/>
  <c r="AV154" i="5" s="1"/>
  <c r="AX154" i="5" a="1"/>
  <c r="AX154" i="5" s="1"/>
  <c r="AU154" i="5" a="1"/>
  <c r="AU154" i="5" s="1"/>
  <c r="AW154" i="5" a="1"/>
  <c r="AW154" i="5" s="1"/>
  <c r="AY154" i="5" a="1"/>
  <c r="AY154" i="5" s="1"/>
  <c r="AQ154" i="5" a="1"/>
  <c r="AQ154" i="5" s="1"/>
  <c r="AR154" i="5" a="1"/>
  <c r="AR154" i="5" s="1"/>
  <c r="BA154" i="5" a="1"/>
  <c r="BA154" i="5" s="1"/>
  <c r="AT154" i="5" a="1"/>
  <c r="AT154" i="5" s="1"/>
  <c r="AS154" i="5" a="1"/>
  <c r="AS154" i="5" s="1"/>
  <c r="AK154" i="5" a="1"/>
  <c r="AK154" i="5" s="1"/>
  <c r="AM154" i="5" a="1"/>
  <c r="AM154" i="5" s="1"/>
  <c r="Q154" i="5" a="1"/>
  <c r="Q154" i="5" s="1"/>
  <c r="U154" i="5" a="1"/>
  <c r="U154" i="5" s="1"/>
  <c r="AA154" i="5" a="1"/>
  <c r="AA154" i="5" s="1"/>
  <c r="U44" i="9" s="1"/>
  <c r="V154" i="5" a="1"/>
  <c r="V154" i="5" s="1"/>
  <c r="P44" i="9" s="1"/>
  <c r="AN154" i="5" a="1"/>
  <c r="AN154" i="5" s="1"/>
  <c r="X154" i="5" a="1"/>
  <c r="X154" i="5" s="1"/>
  <c r="R44" i="9" s="1"/>
  <c r="W154" i="5" a="1"/>
  <c r="W154" i="5" s="1"/>
  <c r="Q44" i="9" s="1"/>
  <c r="P154" i="5" a="1"/>
  <c r="P154" i="5" s="1"/>
  <c r="R154" i="5" a="1"/>
  <c r="R154" i="5" s="1"/>
  <c r="L44" i="9" s="1"/>
  <c r="S154" i="5" a="1"/>
  <c r="S154" i="5" s="1"/>
  <c r="AL154" i="5" a="1"/>
  <c r="AL154" i="5" s="1"/>
  <c r="AF44" i="9" s="1"/>
  <c r="AB154" i="5" a="1"/>
  <c r="AB154" i="5" s="1"/>
  <c r="V44" i="9" s="1"/>
  <c r="Y154" i="5" a="1"/>
  <c r="Y154" i="5" s="1"/>
  <c r="S44" i="9" s="1"/>
  <c r="AJ154" i="5" a="1"/>
  <c r="AJ154" i="5" s="1"/>
  <c r="Z154" i="5" a="1"/>
  <c r="Z154" i="5" s="1"/>
  <c r="T44" i="9" s="1"/>
  <c r="AO154" i="5" a="1"/>
  <c r="AO154" i="5" s="1"/>
  <c r="O154" i="5" a="1"/>
  <c r="O154" i="5" s="1"/>
  <c r="AP154" i="5" a="1"/>
  <c r="AP154" i="5" s="1"/>
  <c r="T154" i="5" a="1"/>
  <c r="T154" i="5" s="1"/>
  <c r="N44" i="9" s="1"/>
  <c r="H154" i="5" a="1"/>
  <c r="H154" i="5" s="1"/>
  <c r="B44" i="9" s="1"/>
  <c r="M154" i="5" a="1"/>
  <c r="M154" i="5" s="1"/>
  <c r="L154" i="5" a="1"/>
  <c r="L154" i="5" s="1"/>
  <c r="I154" i="5" a="1"/>
  <c r="I154" i="5" s="1"/>
  <c r="K154" i="5" a="1"/>
  <c r="K154" i="5" s="1"/>
  <c r="J154" i="5" a="1"/>
  <c r="J154" i="5" s="1"/>
  <c r="N154" i="5" a="1"/>
  <c r="N154" i="5" s="1"/>
  <c r="G155" i="5"/>
  <c r="AI155" i="5" l="1" a="1"/>
  <c r="AI155" i="5" s="1"/>
  <c r="AF155" i="5" a="1"/>
  <c r="AF155" i="5" s="1"/>
  <c r="AH155" i="5" a="1"/>
  <c r="AH155" i="5" s="1"/>
  <c r="AD155" i="5" a="1"/>
  <c r="AD155" i="5" s="1"/>
  <c r="AG155" i="5" a="1"/>
  <c r="AG155" i="5" s="1"/>
  <c r="AE155" i="5" a="1"/>
  <c r="AE155" i="5" s="1"/>
  <c r="AC155" i="5" a="1"/>
  <c r="AC155" i="5" s="1"/>
  <c r="AK44" i="9" s="1"/>
  <c r="AZ155" i="5" a="1"/>
  <c r="AZ155" i="5" s="1"/>
  <c r="AX155" i="5" a="1"/>
  <c r="AX155" i="5" s="1"/>
  <c r="BA155" i="5" a="1"/>
  <c r="BA155" i="5" s="1"/>
  <c r="AW155" i="5" a="1"/>
  <c r="AW155" i="5" s="1"/>
  <c r="AU155" i="5" a="1"/>
  <c r="AU155" i="5" s="1"/>
  <c r="AV155" i="5" a="1"/>
  <c r="AV155" i="5" s="1"/>
  <c r="AQ155" i="5" a="1"/>
  <c r="AQ155" i="5" s="1"/>
  <c r="AR155" i="5" a="1"/>
  <c r="AR155" i="5" s="1"/>
  <c r="AY155" i="5" a="1"/>
  <c r="AY155" i="5" s="1"/>
  <c r="AS155" i="5" a="1"/>
  <c r="AS155" i="5" s="1"/>
  <c r="AT155" i="5" a="1"/>
  <c r="AT155" i="5" s="1"/>
  <c r="U155" i="5" a="1"/>
  <c r="U155" i="5" s="1"/>
  <c r="AM155" i="5" a="1"/>
  <c r="AM155" i="5" s="1"/>
  <c r="Q155" i="5" a="1"/>
  <c r="Q155" i="5" s="1"/>
  <c r="AK155" i="5" a="1"/>
  <c r="AK155" i="5" s="1"/>
  <c r="V155" i="5" a="1"/>
  <c r="V155" i="5" s="1"/>
  <c r="X155" i="5" a="1"/>
  <c r="X155" i="5" s="1"/>
  <c r="AN155" i="5" a="1"/>
  <c r="AN155" i="5" s="1"/>
  <c r="AA155" i="5" a="1"/>
  <c r="AA155" i="5" s="1"/>
  <c r="P155" i="5" a="1"/>
  <c r="P155" i="5" s="1"/>
  <c r="W155" i="5" a="1"/>
  <c r="W155" i="5" s="1"/>
  <c r="AB155" i="5" a="1"/>
  <c r="AB155" i="5" s="1"/>
  <c r="Y155" i="5" a="1"/>
  <c r="Y155" i="5" s="1"/>
  <c r="R155" i="5" a="1"/>
  <c r="R155" i="5" s="1"/>
  <c r="AO155" i="5" a="1"/>
  <c r="AO155" i="5" s="1"/>
  <c r="AP155" i="5" a="1"/>
  <c r="AP155" i="5" s="1"/>
  <c r="Z155" i="5" a="1"/>
  <c r="Z155" i="5" s="1"/>
  <c r="T155" i="5" a="1"/>
  <c r="T155" i="5" s="1"/>
  <c r="AL155" i="5" a="1"/>
  <c r="AL155" i="5" s="1"/>
  <c r="S155" i="5" a="1"/>
  <c r="S155" i="5" s="1"/>
  <c r="O155" i="5" a="1"/>
  <c r="O155" i="5" s="1"/>
  <c r="AJ155" i="5" a="1"/>
  <c r="AJ155" i="5" s="1"/>
  <c r="I155" i="5" a="1"/>
  <c r="I155" i="5" s="1"/>
  <c r="CF43" i="22" s="1"/>
  <c r="L155" i="5" a="1"/>
  <c r="L155" i="5" s="1"/>
  <c r="CI43" i="22" s="1"/>
  <c r="K155" i="5" a="1"/>
  <c r="K155" i="5" s="1"/>
  <c r="H155" i="5" a="1"/>
  <c r="H155" i="5" s="1"/>
  <c r="M155" i="5" a="1"/>
  <c r="M155" i="5" s="1"/>
  <c r="J155" i="5" a="1"/>
  <c r="J155" i="5" s="1"/>
  <c r="N155" i="5" a="1"/>
  <c r="N155" i="5" s="1"/>
  <c r="G156" i="5"/>
  <c r="AC156" i="5" l="1" a="1"/>
  <c r="AC156" i="5" s="1"/>
  <c r="AF156" i="5" a="1"/>
  <c r="AF156" i="5" s="1"/>
  <c r="AH156" i="5" a="1"/>
  <c r="AH156" i="5" s="1"/>
  <c r="AI156" i="5" a="1"/>
  <c r="AI156" i="5" s="1"/>
  <c r="AE156" i="5" a="1"/>
  <c r="AE156" i="5" s="1"/>
  <c r="AG156" i="5" a="1"/>
  <c r="AG156" i="5" s="1"/>
  <c r="AD156" i="5" a="1"/>
  <c r="AD156" i="5" s="1"/>
  <c r="AZ156" i="5" a="1"/>
  <c r="AZ156" i="5" s="1"/>
  <c r="AV156" i="5" a="1"/>
  <c r="AV156" i="5" s="1"/>
  <c r="AX156" i="5" a="1"/>
  <c r="AX156" i="5" s="1"/>
  <c r="BA156" i="5" a="1"/>
  <c r="BA156" i="5" s="1"/>
  <c r="AU156" i="5" a="1"/>
  <c r="AU156" i="5" s="1"/>
  <c r="AR156" i="5" a="1"/>
  <c r="AR156" i="5" s="1"/>
  <c r="AY156" i="5" a="1"/>
  <c r="AY156" i="5" s="1"/>
  <c r="AW156" i="5" a="1"/>
  <c r="AW156" i="5" s="1"/>
  <c r="AT156" i="5" a="1"/>
  <c r="AT156" i="5" s="1"/>
  <c r="AQ156" i="5" a="1"/>
  <c r="AQ156" i="5" s="1"/>
  <c r="AS156" i="5" a="1"/>
  <c r="AS156" i="5" s="1"/>
  <c r="U156" i="5" a="1"/>
  <c r="U156" i="5" s="1"/>
  <c r="AM156" i="5" a="1"/>
  <c r="AM156" i="5" s="1"/>
  <c r="Q156" i="5" a="1"/>
  <c r="Q156" i="5" s="1"/>
  <c r="AK156" i="5" a="1"/>
  <c r="AK156" i="5" s="1"/>
  <c r="AA156" i="5" a="1"/>
  <c r="AA156" i="5" s="1"/>
  <c r="AN156" i="5" a="1"/>
  <c r="AN156" i="5" s="1"/>
  <c r="X156" i="5" a="1"/>
  <c r="X156" i="5" s="1"/>
  <c r="V156" i="5" a="1"/>
  <c r="V156" i="5" s="1"/>
  <c r="P156" i="5" a="1"/>
  <c r="P156" i="5" s="1"/>
  <c r="R156" i="5" a="1"/>
  <c r="R156" i="5" s="1"/>
  <c r="W156" i="5" a="1"/>
  <c r="W156" i="5" s="1"/>
  <c r="AO156" i="5" a="1"/>
  <c r="AO156" i="5" s="1"/>
  <c r="AB156" i="5" a="1"/>
  <c r="AB156" i="5" s="1"/>
  <c r="Y156" i="5" a="1"/>
  <c r="Y156" i="5" s="1"/>
  <c r="AP156" i="5" a="1"/>
  <c r="AP156" i="5" s="1"/>
  <c r="AJ156" i="5" a="1"/>
  <c r="AJ156" i="5" s="1"/>
  <c r="Z156" i="5" a="1"/>
  <c r="Z156" i="5" s="1"/>
  <c r="T156" i="5" a="1"/>
  <c r="T156" i="5" s="1"/>
  <c r="O156" i="5" a="1"/>
  <c r="O156" i="5" s="1"/>
  <c r="AL156" i="5" a="1"/>
  <c r="AL156" i="5" s="1"/>
  <c r="S156" i="5" a="1"/>
  <c r="S156" i="5" s="1"/>
  <c r="L156" i="5" a="1"/>
  <c r="L156" i="5" s="1"/>
  <c r="M156" i="5" a="1"/>
  <c r="M156" i="5" s="1"/>
  <c r="I156" i="5" a="1"/>
  <c r="I156" i="5" s="1"/>
  <c r="J156" i="5" a="1"/>
  <c r="J156" i="5" s="1"/>
  <c r="H156" i="5" a="1"/>
  <c r="H156" i="5" s="1"/>
  <c r="K156" i="5" a="1"/>
  <c r="K156" i="5" s="1"/>
  <c r="N156" i="5" a="1"/>
  <c r="N156" i="5" s="1"/>
  <c r="G157" i="5"/>
  <c r="AC157" i="5" l="1" a="1"/>
  <c r="AC157" i="5" s="1"/>
  <c r="AF157" i="5" a="1"/>
  <c r="AF157" i="5" s="1"/>
  <c r="AH157" i="5" a="1"/>
  <c r="AH157" i="5" s="1"/>
  <c r="AG157" i="5" a="1"/>
  <c r="AG157" i="5" s="1"/>
  <c r="AI157" i="5" a="1"/>
  <c r="AI157" i="5" s="1"/>
  <c r="AD157" i="5" a="1"/>
  <c r="AD157" i="5" s="1"/>
  <c r="AE157" i="5" a="1"/>
  <c r="AE157" i="5" s="1"/>
  <c r="AZ157" i="5" a="1"/>
  <c r="AZ157" i="5" s="1"/>
  <c r="BA157" i="5" a="1"/>
  <c r="BA157" i="5" s="1"/>
  <c r="AX157" i="5" a="1"/>
  <c r="AX157" i="5" s="1"/>
  <c r="AV157" i="5" a="1"/>
  <c r="AV157" i="5" s="1"/>
  <c r="AU157" i="5" a="1"/>
  <c r="AU157" i="5" s="1"/>
  <c r="AW157" i="5" a="1"/>
  <c r="AW157" i="5" s="1"/>
  <c r="AY157" i="5" a="1"/>
  <c r="AY157" i="5" s="1"/>
  <c r="AS157" i="5" a="1"/>
  <c r="AS157" i="5" s="1"/>
  <c r="AR157" i="5" a="1"/>
  <c r="AR157" i="5" s="1"/>
  <c r="AQ157" i="5" a="1"/>
  <c r="AQ157" i="5" s="1"/>
  <c r="AT157" i="5" a="1"/>
  <c r="AT157" i="5" s="1"/>
  <c r="Q157" i="5" a="1"/>
  <c r="Q157" i="5" s="1"/>
  <c r="AM157" i="5" a="1"/>
  <c r="AM157" i="5" s="1"/>
  <c r="U157" i="5" a="1"/>
  <c r="U157" i="5" s="1"/>
  <c r="AK157" i="5" a="1"/>
  <c r="AK157" i="5" s="1"/>
  <c r="AA157" i="5" a="1"/>
  <c r="AA157" i="5" s="1"/>
  <c r="AN157" i="5" a="1"/>
  <c r="AN157" i="5" s="1"/>
  <c r="X157" i="5" a="1"/>
  <c r="X157" i="5" s="1"/>
  <c r="V157" i="5" a="1"/>
  <c r="V157" i="5" s="1"/>
  <c r="P157" i="5" a="1"/>
  <c r="P157" i="5" s="1"/>
  <c r="AB157" i="5" a="1"/>
  <c r="AB157" i="5" s="1"/>
  <c r="AO157" i="5" a="1"/>
  <c r="AO157" i="5" s="1"/>
  <c r="S157" i="5" a="1"/>
  <c r="S157" i="5" s="1"/>
  <c r="W157" i="5" a="1"/>
  <c r="W157" i="5" s="1"/>
  <c r="R157" i="5" a="1"/>
  <c r="R157" i="5" s="1"/>
  <c r="Y157" i="5" a="1"/>
  <c r="Y157" i="5" s="1"/>
  <c r="T157" i="5" a="1"/>
  <c r="T157" i="5" s="1"/>
  <c r="AP157" i="5" a="1"/>
  <c r="AP157" i="5" s="1"/>
  <c r="AL157" i="5" a="1"/>
  <c r="AL157" i="5" s="1"/>
  <c r="Z157" i="5" a="1"/>
  <c r="Z157" i="5" s="1"/>
  <c r="O157" i="5" a="1"/>
  <c r="O157" i="5" s="1"/>
  <c r="AJ157" i="5" a="1"/>
  <c r="AJ157" i="5" s="1"/>
  <c r="M157" i="5" a="1"/>
  <c r="M157" i="5" s="1"/>
  <c r="I157" i="5" a="1"/>
  <c r="I157" i="5" s="1"/>
  <c r="J157" i="5" a="1"/>
  <c r="J157" i="5" s="1"/>
  <c r="H157" i="5" a="1"/>
  <c r="H157" i="5" s="1"/>
  <c r="K157" i="5" a="1"/>
  <c r="K157" i="5" s="1"/>
  <c r="L157" i="5" a="1"/>
  <c r="L157" i="5" s="1"/>
  <c r="N157" i="5" a="1"/>
  <c r="N157" i="5" s="1"/>
  <c r="G158" i="5"/>
  <c r="AC158" i="5" l="1" a="1"/>
  <c r="AC158" i="5" s="1"/>
  <c r="W45" i="9" s="1"/>
  <c r="AI158" i="5" a="1"/>
  <c r="AI158" i="5" s="1"/>
  <c r="AC45" i="9" s="1"/>
  <c r="AF158" i="5" a="1"/>
  <c r="AF158" i="5" s="1"/>
  <c r="Z45" i="9" s="1"/>
  <c r="AE158" i="5" a="1"/>
  <c r="AE158" i="5" s="1"/>
  <c r="Y45" i="9" s="1"/>
  <c r="AH158" i="5" a="1"/>
  <c r="AH158" i="5" s="1"/>
  <c r="AB45" i="9" s="1"/>
  <c r="AD158" i="5" a="1"/>
  <c r="AD158" i="5" s="1"/>
  <c r="X45" i="9" s="1"/>
  <c r="AG158" i="5" a="1"/>
  <c r="AG158" i="5" s="1"/>
  <c r="AA45" i="9" s="1"/>
  <c r="AZ158" i="5" a="1"/>
  <c r="AZ158" i="5" s="1"/>
  <c r="BA158" i="5" a="1"/>
  <c r="BA158" i="5" s="1"/>
  <c r="AV158" i="5" a="1"/>
  <c r="AV158" i="5" s="1"/>
  <c r="AX158" i="5" a="1"/>
  <c r="AX158" i="5" s="1"/>
  <c r="AW158" i="5" a="1"/>
  <c r="AW158" i="5" s="1"/>
  <c r="AY158" i="5" a="1"/>
  <c r="AY158" i="5" s="1"/>
  <c r="AR158" i="5" a="1"/>
  <c r="AR158" i="5" s="1"/>
  <c r="AU158" i="5" a="1"/>
  <c r="AU158" i="5" s="1"/>
  <c r="AS158" i="5" a="1"/>
  <c r="AS158" i="5" s="1"/>
  <c r="AQ158" i="5" a="1"/>
  <c r="AQ158" i="5" s="1"/>
  <c r="AT158" i="5" a="1"/>
  <c r="AT158" i="5" s="1"/>
  <c r="U158" i="5" a="1"/>
  <c r="U158" i="5" s="1"/>
  <c r="AM158" i="5" a="1"/>
  <c r="AM158" i="5" s="1"/>
  <c r="AG45" i="9" s="1"/>
  <c r="AK158" i="5" a="1"/>
  <c r="AK158" i="5" s="1"/>
  <c r="Q158" i="5" a="1"/>
  <c r="Q158" i="5" s="1"/>
  <c r="K45" i="9" s="1"/>
  <c r="AA158" i="5" a="1"/>
  <c r="AA158" i="5" s="1"/>
  <c r="U45" i="9" s="1"/>
  <c r="V158" i="5" a="1"/>
  <c r="V158" i="5" s="1"/>
  <c r="P45" i="9" s="1"/>
  <c r="X158" i="5" a="1"/>
  <c r="X158" i="5" s="1"/>
  <c r="R45" i="9" s="1"/>
  <c r="AN158" i="5" a="1"/>
  <c r="AN158" i="5" s="1"/>
  <c r="AO158" i="5" a="1"/>
  <c r="AO158" i="5" s="1"/>
  <c r="P158" i="5" a="1"/>
  <c r="P158" i="5" s="1"/>
  <c r="CN44" i="22" s="1"/>
  <c r="S158" i="5" a="1"/>
  <c r="S158" i="5" s="1"/>
  <c r="Y158" i="5" a="1"/>
  <c r="Y158" i="5" s="1"/>
  <c r="S45" i="9" s="1"/>
  <c r="W158" i="5" a="1"/>
  <c r="W158" i="5" s="1"/>
  <c r="Q45" i="9" s="1"/>
  <c r="R158" i="5" a="1"/>
  <c r="R158" i="5" s="1"/>
  <c r="AB158" i="5" a="1"/>
  <c r="AB158" i="5" s="1"/>
  <c r="V45" i="9" s="1"/>
  <c r="O158" i="5" a="1"/>
  <c r="O158" i="5" s="1"/>
  <c r="AP158" i="5" a="1"/>
  <c r="AP158" i="5" s="1"/>
  <c r="Z158" i="5" a="1"/>
  <c r="Z158" i="5" s="1"/>
  <c r="T45" i="9" s="1"/>
  <c r="T158" i="5" a="1"/>
  <c r="T158" i="5" s="1"/>
  <c r="AJ158" i="5" a="1"/>
  <c r="AJ158" i="5" s="1"/>
  <c r="AL158" i="5" a="1"/>
  <c r="AL158" i="5" s="1"/>
  <c r="M158" i="5" a="1"/>
  <c r="M158" i="5" s="1"/>
  <c r="L158" i="5" a="1"/>
  <c r="L158" i="5" s="1"/>
  <c r="I158" i="5" a="1"/>
  <c r="I158" i="5" s="1"/>
  <c r="K158" i="5" a="1"/>
  <c r="K158" i="5" s="1"/>
  <c r="H158" i="5" a="1"/>
  <c r="H158" i="5" s="1"/>
  <c r="J158" i="5" a="1"/>
  <c r="J158" i="5" s="1"/>
  <c r="N158" i="5" a="1"/>
  <c r="N158" i="5" s="1"/>
  <c r="G159" i="5"/>
  <c r="AF159" i="5" l="1" a="1"/>
  <c r="AF159" i="5" s="1"/>
  <c r="AI159" i="5" a="1"/>
  <c r="AI159" i="5" s="1"/>
  <c r="AC159" i="5" a="1"/>
  <c r="AC159" i="5" s="1"/>
  <c r="AK45" i="9" s="1"/>
  <c r="AH159" i="5" a="1"/>
  <c r="AH159" i="5" s="1"/>
  <c r="AD159" i="5" a="1"/>
  <c r="AD159" i="5" s="1"/>
  <c r="AG159" i="5" a="1"/>
  <c r="AG159" i="5" s="1"/>
  <c r="AE159" i="5" a="1"/>
  <c r="AE159" i="5" s="1"/>
  <c r="BA159" i="5" a="1"/>
  <c r="BA159" i="5" s="1"/>
  <c r="AV159" i="5" a="1"/>
  <c r="AV159" i="5" s="1"/>
  <c r="AY159" i="5" a="1"/>
  <c r="AY159" i="5" s="1"/>
  <c r="AZ159" i="5" a="1"/>
  <c r="AZ159" i="5" s="1"/>
  <c r="AX159" i="5" a="1"/>
  <c r="AX159" i="5" s="1"/>
  <c r="AW159" i="5" a="1"/>
  <c r="AW159" i="5" s="1"/>
  <c r="AQ159" i="5" a="1"/>
  <c r="AQ159" i="5" s="1"/>
  <c r="AU159" i="5" a="1"/>
  <c r="AU159" i="5" s="1"/>
  <c r="AR159" i="5" a="1"/>
  <c r="AR159" i="5" s="1"/>
  <c r="AS159" i="5" a="1"/>
  <c r="AS159" i="5" s="1"/>
  <c r="AT159" i="5" a="1"/>
  <c r="AT159" i="5" s="1"/>
  <c r="Q159" i="5" a="1"/>
  <c r="Q159" i="5" s="1"/>
  <c r="U159" i="5" a="1"/>
  <c r="U159" i="5" s="1"/>
  <c r="AM159" i="5" a="1"/>
  <c r="AM159" i="5" s="1"/>
  <c r="AA159" i="5" a="1"/>
  <c r="AA159" i="5" s="1"/>
  <c r="AK159" i="5" a="1"/>
  <c r="AK159" i="5" s="1"/>
  <c r="X159" i="5" a="1"/>
  <c r="X159" i="5" s="1"/>
  <c r="V159" i="5" a="1"/>
  <c r="V159" i="5" s="1"/>
  <c r="R159" i="5" a="1"/>
  <c r="R159" i="5" s="1"/>
  <c r="W159" i="5" a="1"/>
  <c r="W159" i="5" s="1"/>
  <c r="S159" i="5" a="1"/>
  <c r="S159" i="5" s="1"/>
  <c r="Y159" i="5" a="1"/>
  <c r="Y159" i="5" s="1"/>
  <c r="AO159" i="5" a="1"/>
  <c r="AO159" i="5" s="1"/>
  <c r="AL159" i="5" a="1"/>
  <c r="AL159" i="5" s="1"/>
  <c r="AN159" i="5" a="1"/>
  <c r="AN159" i="5" s="1"/>
  <c r="P159" i="5" a="1"/>
  <c r="P159" i="5" s="1"/>
  <c r="AB159" i="5" a="1"/>
  <c r="AB159" i="5" s="1"/>
  <c r="AJ159" i="5" a="1"/>
  <c r="AJ159" i="5" s="1"/>
  <c r="AP159" i="5" a="1"/>
  <c r="AP159" i="5" s="1"/>
  <c r="T159" i="5" a="1"/>
  <c r="T159" i="5" s="1"/>
  <c r="O159" i="5" a="1"/>
  <c r="O159" i="5" s="1"/>
  <c r="Z159" i="5" a="1"/>
  <c r="Z159" i="5" s="1"/>
  <c r="I159" i="5" a="1"/>
  <c r="I159" i="5" s="1"/>
  <c r="CF44" i="22" s="1"/>
  <c r="L159" i="5" a="1"/>
  <c r="L159" i="5" s="1"/>
  <c r="M159" i="5" a="1"/>
  <c r="M159" i="5" s="1"/>
  <c r="K159" i="5" a="1"/>
  <c r="K159" i="5" s="1"/>
  <c r="H159" i="5" a="1"/>
  <c r="H159" i="5" s="1"/>
  <c r="J159" i="5" a="1"/>
  <c r="J159" i="5" s="1"/>
  <c r="N159" i="5" a="1"/>
  <c r="N159" i="5" s="1"/>
  <c r="G160" i="5"/>
  <c r="AC160" i="5" l="1" a="1"/>
  <c r="AC160" i="5" s="1"/>
  <c r="AH160" i="5" a="1"/>
  <c r="AH160" i="5" s="1"/>
  <c r="AF160" i="5" a="1"/>
  <c r="AF160" i="5" s="1"/>
  <c r="AI160" i="5" a="1"/>
  <c r="AI160" i="5" s="1"/>
  <c r="AE160" i="5" a="1"/>
  <c r="AE160" i="5" s="1"/>
  <c r="AG160" i="5" a="1"/>
  <c r="AG160" i="5" s="1"/>
  <c r="AD160" i="5" a="1"/>
  <c r="AD160" i="5" s="1"/>
  <c r="AV160" i="5" a="1"/>
  <c r="AV160" i="5" s="1"/>
  <c r="BA160" i="5" a="1"/>
  <c r="BA160" i="5" s="1"/>
  <c r="AY160" i="5" a="1"/>
  <c r="AY160" i="5" s="1"/>
  <c r="AU160" i="5" a="1"/>
  <c r="AU160" i="5" s="1"/>
  <c r="AQ160" i="5" a="1"/>
  <c r="AQ160" i="5" s="1"/>
  <c r="AS160" i="5" a="1"/>
  <c r="AS160" i="5" s="1"/>
  <c r="AZ160" i="5" a="1"/>
  <c r="AZ160" i="5" s="1"/>
  <c r="AX160" i="5" a="1"/>
  <c r="AX160" i="5" s="1"/>
  <c r="AR160" i="5" a="1"/>
  <c r="AR160" i="5" s="1"/>
  <c r="AW160" i="5" a="1"/>
  <c r="AW160" i="5" s="1"/>
  <c r="AT160" i="5" a="1"/>
  <c r="AT160" i="5" s="1"/>
  <c r="Q160" i="5" a="1"/>
  <c r="Q160" i="5" s="1"/>
  <c r="U160" i="5" a="1"/>
  <c r="U160" i="5" s="1"/>
  <c r="AK160" i="5" a="1"/>
  <c r="AK160" i="5" s="1"/>
  <c r="AM160" i="5" a="1"/>
  <c r="AM160" i="5" s="1"/>
  <c r="AN160" i="5" a="1"/>
  <c r="AN160" i="5" s="1"/>
  <c r="AA160" i="5" a="1"/>
  <c r="AA160" i="5" s="1"/>
  <c r="X160" i="5" a="1"/>
  <c r="X160" i="5" s="1"/>
  <c r="V160" i="5" a="1"/>
  <c r="V160" i="5" s="1"/>
  <c r="AO160" i="5" a="1"/>
  <c r="AO160" i="5" s="1"/>
  <c r="Y160" i="5" a="1"/>
  <c r="Y160" i="5" s="1"/>
  <c r="R160" i="5" a="1"/>
  <c r="R160" i="5" s="1"/>
  <c r="AB160" i="5" a="1"/>
  <c r="AB160" i="5" s="1"/>
  <c r="W160" i="5" a="1"/>
  <c r="W160" i="5" s="1"/>
  <c r="P160" i="5" a="1"/>
  <c r="P160" i="5" s="1"/>
  <c r="O160" i="5" a="1"/>
  <c r="O160" i="5" s="1"/>
  <c r="T160" i="5" a="1"/>
  <c r="T160" i="5" s="1"/>
  <c r="AP160" i="5" a="1"/>
  <c r="AP160" i="5" s="1"/>
  <c r="S160" i="5" a="1"/>
  <c r="S160" i="5" s="1"/>
  <c r="AJ160" i="5" a="1"/>
  <c r="AJ160" i="5" s="1"/>
  <c r="Z160" i="5" a="1"/>
  <c r="Z160" i="5" s="1"/>
  <c r="AL160" i="5" a="1"/>
  <c r="AL160" i="5" s="1"/>
  <c r="H160" i="5" a="1"/>
  <c r="H160" i="5" s="1"/>
  <c r="M160" i="5" a="1"/>
  <c r="M160" i="5" s="1"/>
  <c r="I160" i="5" a="1"/>
  <c r="I160" i="5" s="1"/>
  <c r="L160" i="5" a="1"/>
  <c r="L160" i="5" s="1"/>
  <c r="J160" i="5" a="1"/>
  <c r="J160" i="5" s="1"/>
  <c r="K160" i="5" a="1"/>
  <c r="K160" i="5" s="1"/>
  <c r="N160" i="5" a="1"/>
  <c r="N160" i="5" s="1"/>
  <c r="G161" i="5"/>
  <c r="AC161" i="5" l="1" a="1"/>
  <c r="AC161" i="5" s="1"/>
  <c r="AH161" i="5" a="1"/>
  <c r="AH161" i="5" s="1"/>
  <c r="AI161" i="5" a="1"/>
  <c r="AI161" i="5" s="1"/>
  <c r="AD161" i="5" a="1"/>
  <c r="AD161" i="5" s="1"/>
  <c r="AF161" i="5" a="1"/>
  <c r="AF161" i="5" s="1"/>
  <c r="AE161" i="5" a="1"/>
  <c r="AE161" i="5" s="1"/>
  <c r="AG161" i="5" a="1"/>
  <c r="AG161" i="5" s="1"/>
  <c r="BA161" i="5" a="1"/>
  <c r="BA161" i="5" s="1"/>
  <c r="AV161" i="5" a="1"/>
  <c r="AV161" i="5" s="1"/>
  <c r="AW161" i="5" a="1"/>
  <c r="AW161" i="5" s="1"/>
  <c r="AY161" i="5" a="1"/>
  <c r="AY161" i="5" s="1"/>
  <c r="AZ161" i="5" a="1"/>
  <c r="AZ161" i="5" s="1"/>
  <c r="AU161" i="5" a="1"/>
  <c r="AU161" i="5" s="1"/>
  <c r="AQ161" i="5" a="1"/>
  <c r="AQ161" i="5" s="1"/>
  <c r="AX161" i="5" a="1"/>
  <c r="AX161" i="5" s="1"/>
  <c r="AR161" i="5" a="1"/>
  <c r="AR161" i="5" s="1"/>
  <c r="AT161" i="5" a="1"/>
  <c r="AT161" i="5" s="1"/>
  <c r="AS161" i="5" a="1"/>
  <c r="AS161" i="5" s="1"/>
  <c r="U161" i="5" a="1"/>
  <c r="U161" i="5" s="1"/>
  <c r="Q161" i="5" a="1"/>
  <c r="Q161" i="5" s="1"/>
  <c r="AM161" i="5" a="1"/>
  <c r="AM161" i="5" s="1"/>
  <c r="AK161" i="5" a="1"/>
  <c r="AK161" i="5" s="1"/>
  <c r="AA161" i="5" a="1"/>
  <c r="AA161" i="5" s="1"/>
  <c r="V161" i="5" a="1"/>
  <c r="V161" i="5" s="1"/>
  <c r="AN161" i="5" a="1"/>
  <c r="AN161" i="5" s="1"/>
  <c r="X161" i="5" a="1"/>
  <c r="X161" i="5" s="1"/>
  <c r="AO161" i="5" a="1"/>
  <c r="AO161" i="5" s="1"/>
  <c r="S161" i="5" a="1"/>
  <c r="S161" i="5" s="1"/>
  <c r="R161" i="5" a="1"/>
  <c r="R161" i="5" s="1"/>
  <c r="AB161" i="5" a="1"/>
  <c r="AB161" i="5" s="1"/>
  <c r="Y161" i="5" a="1"/>
  <c r="Y161" i="5" s="1"/>
  <c r="W161" i="5" a="1"/>
  <c r="W161" i="5" s="1"/>
  <c r="P161" i="5" a="1"/>
  <c r="P161" i="5" s="1"/>
  <c r="AL161" i="5" a="1"/>
  <c r="AL161" i="5" s="1"/>
  <c r="T161" i="5" a="1"/>
  <c r="T161" i="5" s="1"/>
  <c r="AJ161" i="5" a="1"/>
  <c r="AJ161" i="5" s="1"/>
  <c r="Z161" i="5" a="1"/>
  <c r="Z161" i="5" s="1"/>
  <c r="O161" i="5" a="1"/>
  <c r="O161" i="5" s="1"/>
  <c r="AP161" i="5" a="1"/>
  <c r="AP161" i="5" s="1"/>
  <c r="H161" i="5" a="1"/>
  <c r="H161" i="5" s="1"/>
  <c r="L161" i="5" a="1"/>
  <c r="L161" i="5" s="1"/>
  <c r="M161" i="5" a="1"/>
  <c r="M161" i="5" s="1"/>
  <c r="K161" i="5" a="1"/>
  <c r="K161" i="5" s="1"/>
  <c r="I161" i="5" a="1"/>
  <c r="I161" i="5" s="1"/>
  <c r="J161" i="5" a="1"/>
  <c r="J161" i="5" s="1"/>
  <c r="N161" i="5" a="1"/>
  <c r="N161" i="5" s="1"/>
  <c r="G162" i="5"/>
  <c r="AC162" i="5" l="1" a="1"/>
  <c r="AC162" i="5" s="1"/>
  <c r="W46" i="9" s="1"/>
  <c r="AI162" i="5" a="1"/>
  <c r="AI162" i="5" s="1"/>
  <c r="AC46" i="9" s="1"/>
  <c r="AF162" i="5" a="1"/>
  <c r="AF162" i="5" s="1"/>
  <c r="Z46" i="9" s="1"/>
  <c r="AH162" i="5" a="1"/>
  <c r="AH162" i="5" s="1"/>
  <c r="AB46" i="9" s="1"/>
  <c r="AD162" i="5" a="1"/>
  <c r="AD162" i="5" s="1"/>
  <c r="X46" i="9" s="1"/>
  <c r="AE162" i="5" a="1"/>
  <c r="AE162" i="5" s="1"/>
  <c r="Y46" i="9" s="1"/>
  <c r="AG162" i="5" a="1"/>
  <c r="AG162" i="5" s="1"/>
  <c r="AA46" i="9" s="1"/>
  <c r="AX162" i="5" a="1"/>
  <c r="AX162" i="5" s="1"/>
  <c r="BA162" i="5" a="1"/>
  <c r="BA162" i="5" s="1"/>
  <c r="AZ162" i="5" a="1"/>
  <c r="AZ162" i="5" s="1"/>
  <c r="AV162" i="5" a="1"/>
  <c r="AV162" i="5" s="1"/>
  <c r="AU162" i="5" a="1"/>
  <c r="AU162" i="5" s="1"/>
  <c r="AY162" i="5" a="1"/>
  <c r="AY162" i="5" s="1"/>
  <c r="AR162" i="5" a="1"/>
  <c r="AR162" i="5" s="1"/>
  <c r="AS162" i="5" a="1"/>
  <c r="AS162" i="5" s="1"/>
  <c r="AW162" i="5" a="1"/>
  <c r="AW162" i="5" s="1"/>
  <c r="AQ162" i="5" a="1"/>
  <c r="AQ162" i="5" s="1"/>
  <c r="AT162" i="5" a="1"/>
  <c r="AT162" i="5" s="1"/>
  <c r="Q162" i="5" a="1"/>
  <c r="Q162" i="5" s="1"/>
  <c r="AM162" i="5" a="1"/>
  <c r="AM162" i="5" s="1"/>
  <c r="AK162" i="5" a="1"/>
  <c r="AK162" i="5" s="1"/>
  <c r="AE46" i="9" s="1"/>
  <c r="U162" i="5" a="1"/>
  <c r="U162" i="5" s="1"/>
  <c r="X162" i="5" a="1"/>
  <c r="X162" i="5" s="1"/>
  <c r="R46" i="9" s="1"/>
  <c r="V162" i="5" a="1"/>
  <c r="V162" i="5" s="1"/>
  <c r="P46" i="9" s="1"/>
  <c r="AN162" i="5" a="1"/>
  <c r="AN162" i="5" s="1"/>
  <c r="AA162" i="5" a="1"/>
  <c r="AA162" i="5" s="1"/>
  <c r="U46" i="9" s="1"/>
  <c r="AB162" i="5" a="1"/>
  <c r="AB162" i="5" s="1"/>
  <c r="V46" i="9" s="1"/>
  <c r="Y162" i="5" a="1"/>
  <c r="Y162" i="5" s="1"/>
  <c r="S46" i="9" s="1"/>
  <c r="W162" i="5" a="1"/>
  <c r="W162" i="5" s="1"/>
  <c r="Q46" i="9" s="1"/>
  <c r="AO162" i="5" a="1"/>
  <c r="AO162" i="5" s="1"/>
  <c r="R162" i="5" a="1"/>
  <c r="R162" i="5" s="1"/>
  <c r="P162" i="5" a="1"/>
  <c r="P162" i="5" s="1"/>
  <c r="O162" i="5" a="1"/>
  <c r="O162" i="5" s="1"/>
  <c r="T162" i="5" a="1"/>
  <c r="T162" i="5" s="1"/>
  <c r="S162" i="5" a="1"/>
  <c r="S162" i="5" s="1"/>
  <c r="M46" i="9" s="1"/>
  <c r="AJ162" i="5" a="1"/>
  <c r="AJ162" i="5" s="1"/>
  <c r="AP162" i="5" a="1"/>
  <c r="AP162" i="5" s="1"/>
  <c r="Z162" i="5" a="1"/>
  <c r="Z162" i="5" s="1"/>
  <c r="T46" i="9" s="1"/>
  <c r="AL162" i="5" a="1"/>
  <c r="AL162" i="5" s="1"/>
  <c r="L162" i="5" a="1"/>
  <c r="L162" i="5" s="1"/>
  <c r="F46" i="9" s="1"/>
  <c r="I162" i="5" a="1"/>
  <c r="I162" i="5" s="1"/>
  <c r="H162" i="5" a="1"/>
  <c r="H162" i="5" s="1"/>
  <c r="K162" i="5" a="1"/>
  <c r="K162" i="5" s="1"/>
  <c r="J162" i="5" a="1"/>
  <c r="J162" i="5" s="1"/>
  <c r="M162" i="5" a="1"/>
  <c r="M162" i="5" s="1"/>
  <c r="N162" i="5" a="1"/>
  <c r="N162" i="5" s="1"/>
  <c r="G163" i="5"/>
  <c r="AF163" i="5" l="1" a="1"/>
  <c r="AF163" i="5" s="1"/>
  <c r="AH163" i="5" a="1"/>
  <c r="AH163" i="5" s="1"/>
  <c r="AC163" i="5" a="1"/>
  <c r="AC163" i="5" s="1"/>
  <c r="AK46" i="9" s="1"/>
  <c r="AI163" i="5" a="1"/>
  <c r="AI163" i="5" s="1"/>
  <c r="AD163" i="5" a="1"/>
  <c r="AD163" i="5" s="1"/>
  <c r="AE163" i="5" a="1"/>
  <c r="AE163" i="5" s="1"/>
  <c r="AG163" i="5" a="1"/>
  <c r="AG163" i="5" s="1"/>
  <c r="AV163" i="5" a="1"/>
  <c r="AV163" i="5" s="1"/>
  <c r="BA163" i="5" a="1"/>
  <c r="BA163" i="5" s="1"/>
  <c r="AZ163" i="5" a="1"/>
  <c r="AZ163" i="5" s="1"/>
  <c r="AX163" i="5" a="1"/>
  <c r="AX163" i="5" s="1"/>
  <c r="AU163" i="5" a="1"/>
  <c r="AU163" i="5" s="1"/>
  <c r="AQ163" i="5" a="1"/>
  <c r="AQ163" i="5" s="1"/>
  <c r="AY163" i="5" a="1"/>
  <c r="AY163" i="5" s="1"/>
  <c r="AR163" i="5" a="1"/>
  <c r="AR163" i="5" s="1"/>
  <c r="AS163" i="5" a="1"/>
  <c r="AS163" i="5" s="1"/>
  <c r="AT163" i="5" a="1"/>
  <c r="AT163" i="5" s="1"/>
  <c r="AW163" i="5" a="1"/>
  <c r="AW163" i="5" s="1"/>
  <c r="Q163" i="5" a="1"/>
  <c r="Q163" i="5" s="1"/>
  <c r="U163" i="5" a="1"/>
  <c r="U163" i="5" s="1"/>
  <c r="AM163" i="5" a="1"/>
  <c r="AM163" i="5" s="1"/>
  <c r="AK163" i="5" a="1"/>
  <c r="AK163" i="5" s="1"/>
  <c r="V163" i="5" a="1"/>
  <c r="V163" i="5" s="1"/>
  <c r="AA163" i="5" a="1"/>
  <c r="AA163" i="5" s="1"/>
  <c r="AN163" i="5" a="1"/>
  <c r="AN163" i="5" s="1"/>
  <c r="X163" i="5" a="1"/>
  <c r="X163" i="5" s="1"/>
  <c r="R163" i="5" a="1"/>
  <c r="R163" i="5" s="1"/>
  <c r="AB163" i="5" a="1"/>
  <c r="AB163" i="5" s="1"/>
  <c r="AO163" i="5" a="1"/>
  <c r="AO163" i="5" s="1"/>
  <c r="W163" i="5" a="1"/>
  <c r="W163" i="5" s="1"/>
  <c r="S163" i="5" a="1"/>
  <c r="S163" i="5" s="1"/>
  <c r="P163" i="5" a="1"/>
  <c r="P163" i="5" s="1"/>
  <c r="Y163" i="5" a="1"/>
  <c r="Y163" i="5" s="1"/>
  <c r="T163" i="5" a="1"/>
  <c r="T163" i="5" s="1"/>
  <c r="AJ163" i="5" a="1"/>
  <c r="AJ163" i="5" s="1"/>
  <c r="AP163" i="5" a="1"/>
  <c r="AP163" i="5" s="1"/>
  <c r="AL163" i="5" a="1"/>
  <c r="AL163" i="5" s="1"/>
  <c r="Z163" i="5" a="1"/>
  <c r="Z163" i="5" s="1"/>
  <c r="O163" i="5" a="1"/>
  <c r="O163" i="5" s="1"/>
  <c r="L163" i="5" a="1"/>
  <c r="L163" i="5" s="1"/>
  <c r="I163" i="5" a="1"/>
  <c r="I163" i="5" s="1"/>
  <c r="CF45" i="22" s="1"/>
  <c r="M163" i="5" a="1"/>
  <c r="M163" i="5" s="1"/>
  <c r="J163" i="5" a="1"/>
  <c r="J163" i="5" s="1"/>
  <c r="H163" i="5" a="1"/>
  <c r="H163" i="5" s="1"/>
  <c r="K163" i="5" a="1"/>
  <c r="K163" i="5" s="1"/>
  <c r="N163" i="5" a="1"/>
  <c r="N163" i="5" s="1"/>
  <c r="G164" i="5"/>
  <c r="AC164" i="5" l="1" a="1"/>
  <c r="AC164" i="5" s="1"/>
  <c r="AH164" i="5" a="1"/>
  <c r="AH164" i="5" s="1"/>
  <c r="AI164" i="5" a="1"/>
  <c r="AI164" i="5" s="1"/>
  <c r="AF164" i="5" a="1"/>
  <c r="AF164" i="5" s="1"/>
  <c r="AE164" i="5" a="1"/>
  <c r="AE164" i="5" s="1"/>
  <c r="AG164" i="5" a="1"/>
  <c r="AG164" i="5" s="1"/>
  <c r="AD164" i="5" a="1"/>
  <c r="AD164" i="5" s="1"/>
  <c r="AX164" i="5" a="1"/>
  <c r="AX164" i="5" s="1"/>
  <c r="AZ164" i="5" a="1"/>
  <c r="AZ164" i="5" s="1"/>
  <c r="AV164" i="5" a="1"/>
  <c r="AV164" i="5" s="1"/>
  <c r="BA164" i="5" a="1"/>
  <c r="BA164" i="5" s="1"/>
  <c r="AW164" i="5" a="1"/>
  <c r="AW164" i="5" s="1"/>
  <c r="AR164" i="5" a="1"/>
  <c r="AR164" i="5" s="1"/>
  <c r="AU164" i="5" a="1"/>
  <c r="AU164" i="5" s="1"/>
  <c r="AY164" i="5" a="1"/>
  <c r="AY164" i="5" s="1"/>
  <c r="AQ164" i="5" a="1"/>
  <c r="AQ164" i="5" s="1"/>
  <c r="AS164" i="5" a="1"/>
  <c r="AS164" i="5" s="1"/>
  <c r="AT164" i="5" a="1"/>
  <c r="AT164" i="5" s="1"/>
  <c r="AM164" i="5" a="1"/>
  <c r="AM164" i="5" s="1"/>
  <c r="U164" i="5" a="1"/>
  <c r="U164" i="5" s="1"/>
  <c r="Q164" i="5" a="1"/>
  <c r="Q164" i="5" s="1"/>
  <c r="AK164" i="5" a="1"/>
  <c r="AK164" i="5" s="1"/>
  <c r="V164" i="5" a="1"/>
  <c r="V164" i="5" s="1"/>
  <c r="X164" i="5" a="1"/>
  <c r="X164" i="5" s="1"/>
  <c r="AN164" i="5" a="1"/>
  <c r="AN164" i="5" s="1"/>
  <c r="AA164" i="5" a="1"/>
  <c r="AA164" i="5" s="1"/>
  <c r="R164" i="5" a="1"/>
  <c r="R164" i="5" s="1"/>
  <c r="P164" i="5" a="1"/>
  <c r="P164" i="5" s="1"/>
  <c r="AB164" i="5" a="1"/>
  <c r="AB164" i="5" s="1"/>
  <c r="W164" i="5" a="1"/>
  <c r="W164" i="5" s="1"/>
  <c r="AO164" i="5" a="1"/>
  <c r="AO164" i="5" s="1"/>
  <c r="Y164" i="5" a="1"/>
  <c r="Y164" i="5" s="1"/>
  <c r="S164" i="5" a="1"/>
  <c r="S164" i="5" s="1"/>
  <c r="O164" i="5" a="1"/>
  <c r="O164" i="5" s="1"/>
  <c r="AJ164" i="5" a="1"/>
  <c r="AJ164" i="5" s="1"/>
  <c r="AP164" i="5" a="1"/>
  <c r="AP164" i="5" s="1"/>
  <c r="Z164" i="5" a="1"/>
  <c r="Z164" i="5" s="1"/>
  <c r="AL164" i="5" a="1"/>
  <c r="AL164" i="5" s="1"/>
  <c r="T164" i="5" a="1"/>
  <c r="T164" i="5" s="1"/>
  <c r="I164" i="5" a="1"/>
  <c r="I164" i="5" s="1"/>
  <c r="L164" i="5" a="1"/>
  <c r="L164" i="5" s="1"/>
  <c r="M164" i="5" a="1"/>
  <c r="M164" i="5" s="1"/>
  <c r="J164" i="5" a="1"/>
  <c r="J164" i="5" s="1"/>
  <c r="H164" i="5" a="1"/>
  <c r="H164" i="5" s="1"/>
  <c r="K164" i="5" a="1"/>
  <c r="K164" i="5" s="1"/>
  <c r="N164" i="5" a="1"/>
  <c r="N164" i="5" s="1"/>
  <c r="G165" i="5"/>
  <c r="AF165" i="5" l="1" a="1"/>
  <c r="AF165" i="5" s="1"/>
  <c r="AI165" i="5" a="1"/>
  <c r="AI165" i="5" s="1"/>
  <c r="AC165" i="5" a="1"/>
  <c r="AC165" i="5" s="1"/>
  <c r="AG165" i="5" a="1"/>
  <c r="AG165" i="5" s="1"/>
  <c r="AH165" i="5" a="1"/>
  <c r="AH165" i="5" s="1"/>
  <c r="AD165" i="5" a="1"/>
  <c r="AD165" i="5" s="1"/>
  <c r="AE165" i="5" a="1"/>
  <c r="AE165" i="5" s="1"/>
  <c r="BA165" i="5" a="1"/>
  <c r="BA165" i="5" s="1"/>
  <c r="AZ165" i="5" a="1"/>
  <c r="AZ165" i="5" s="1"/>
  <c r="AX165" i="5" a="1"/>
  <c r="AX165" i="5" s="1"/>
  <c r="AY165" i="5" a="1"/>
  <c r="AY165" i="5" s="1"/>
  <c r="AU165" i="5" a="1"/>
  <c r="AU165" i="5" s="1"/>
  <c r="AW165" i="5" a="1"/>
  <c r="AW165" i="5" s="1"/>
  <c r="AR165" i="5" a="1"/>
  <c r="AR165" i="5" s="1"/>
  <c r="AQ165" i="5" a="1"/>
  <c r="AQ165" i="5" s="1"/>
  <c r="AV165" i="5" a="1"/>
  <c r="AV165" i="5" s="1"/>
  <c r="AS165" i="5" a="1"/>
  <c r="AS165" i="5" s="1"/>
  <c r="AT165" i="5" a="1"/>
  <c r="AT165" i="5" s="1"/>
  <c r="U165" i="5" a="1"/>
  <c r="U165" i="5" s="1"/>
  <c r="AM165" i="5" a="1"/>
  <c r="AM165" i="5" s="1"/>
  <c r="AK165" i="5" a="1"/>
  <c r="AK165" i="5" s="1"/>
  <c r="Q165" i="5" a="1"/>
  <c r="Q165" i="5" s="1"/>
  <c r="V165" i="5" a="1"/>
  <c r="V165" i="5" s="1"/>
  <c r="X165" i="5" a="1"/>
  <c r="X165" i="5" s="1"/>
  <c r="AN165" i="5" a="1"/>
  <c r="AN165" i="5" s="1"/>
  <c r="AA165" i="5" a="1"/>
  <c r="AA165" i="5" s="1"/>
  <c r="AB165" i="5" a="1"/>
  <c r="AB165" i="5" s="1"/>
  <c r="S165" i="5" a="1"/>
  <c r="S165" i="5" s="1"/>
  <c r="R165" i="5" a="1"/>
  <c r="R165" i="5" s="1"/>
  <c r="AO165" i="5" a="1"/>
  <c r="AO165" i="5" s="1"/>
  <c r="P165" i="5" a="1"/>
  <c r="P165" i="5" s="1"/>
  <c r="Y165" i="5" a="1"/>
  <c r="Y165" i="5" s="1"/>
  <c r="W165" i="5" a="1"/>
  <c r="W165" i="5" s="1"/>
  <c r="O165" i="5" a="1"/>
  <c r="O165" i="5" s="1"/>
  <c r="Z165" i="5" a="1"/>
  <c r="Z165" i="5" s="1"/>
  <c r="AP165" i="5" a="1"/>
  <c r="AP165" i="5" s="1"/>
  <c r="AJ165" i="5" a="1"/>
  <c r="AJ165" i="5" s="1"/>
  <c r="T165" i="5" a="1"/>
  <c r="T165" i="5" s="1"/>
  <c r="AL165" i="5" a="1"/>
  <c r="AL165" i="5" s="1"/>
  <c r="I165" i="5" a="1"/>
  <c r="I165" i="5" s="1"/>
  <c r="M165" i="5" a="1"/>
  <c r="M165" i="5" s="1"/>
  <c r="J165" i="5" a="1"/>
  <c r="J165" i="5" s="1"/>
  <c r="L165" i="5" a="1"/>
  <c r="L165" i="5" s="1"/>
  <c r="H165" i="5" a="1"/>
  <c r="H165" i="5" s="1"/>
  <c r="K165" i="5" a="1"/>
  <c r="K165" i="5" s="1"/>
  <c r="N165" i="5" a="1"/>
  <c r="N165" i="5" s="1"/>
  <c r="G166" i="5"/>
  <c r="AI166" i="5" l="1" a="1"/>
  <c r="AI166" i="5" s="1"/>
  <c r="AC47" i="9" s="1"/>
  <c r="AC166" i="5" a="1"/>
  <c r="AC166" i="5" s="1"/>
  <c r="W47" i="9" s="1"/>
  <c r="AE166" i="5" a="1"/>
  <c r="AE166" i="5" s="1"/>
  <c r="Y47" i="9" s="1"/>
  <c r="AH166" i="5" a="1"/>
  <c r="AH166" i="5" s="1"/>
  <c r="AB47" i="9" s="1"/>
  <c r="AD166" i="5" a="1"/>
  <c r="AD166" i="5" s="1"/>
  <c r="X47" i="9" s="1"/>
  <c r="AF166" i="5" a="1"/>
  <c r="AF166" i="5" s="1"/>
  <c r="Z47" i="9" s="1"/>
  <c r="AG166" i="5" a="1"/>
  <c r="AG166" i="5" s="1"/>
  <c r="AA47" i="9" s="1"/>
  <c r="BA166" i="5" a="1"/>
  <c r="BA166" i="5" s="1"/>
  <c r="AZ166" i="5" a="1"/>
  <c r="AZ166" i="5" s="1"/>
  <c r="AU166" i="5" a="1"/>
  <c r="AU166" i="5" s="1"/>
  <c r="AW166" i="5" a="1"/>
  <c r="AW166" i="5" s="1"/>
  <c r="AX166" i="5" a="1"/>
  <c r="AX166" i="5" s="1"/>
  <c r="AR166" i="5" a="1"/>
  <c r="AR166" i="5" s="1"/>
  <c r="AQ166" i="5" a="1"/>
  <c r="AQ166" i="5" s="1"/>
  <c r="AT166" i="5" a="1"/>
  <c r="AT166" i="5" s="1"/>
  <c r="AV166" i="5" a="1"/>
  <c r="AV166" i="5" s="1"/>
  <c r="AS166" i="5" a="1"/>
  <c r="AS166" i="5" s="1"/>
  <c r="AY166" i="5" a="1"/>
  <c r="AY166" i="5" s="1"/>
  <c r="U166" i="5" a="1"/>
  <c r="U166" i="5" s="1"/>
  <c r="O47" i="9" s="1"/>
  <c r="AM166" i="5" a="1"/>
  <c r="AM166" i="5" s="1"/>
  <c r="AG47" i="9" s="1"/>
  <c r="AK166" i="5" a="1"/>
  <c r="AK166" i="5" s="1"/>
  <c r="Q166" i="5" a="1"/>
  <c r="Q166" i="5" s="1"/>
  <c r="AA166" i="5" a="1"/>
  <c r="AA166" i="5" s="1"/>
  <c r="U47" i="9" s="1"/>
  <c r="X166" i="5" a="1"/>
  <c r="X166" i="5" s="1"/>
  <c r="R47" i="9" s="1"/>
  <c r="V166" i="5" a="1"/>
  <c r="V166" i="5" s="1"/>
  <c r="P47" i="9" s="1"/>
  <c r="AN166" i="5" a="1"/>
  <c r="AN166" i="5" s="1"/>
  <c r="AB166" i="5" a="1"/>
  <c r="AB166" i="5" s="1"/>
  <c r="V47" i="9" s="1"/>
  <c r="Y166" i="5" a="1"/>
  <c r="Y166" i="5" s="1"/>
  <c r="S47" i="9" s="1"/>
  <c r="W166" i="5" a="1"/>
  <c r="W166" i="5" s="1"/>
  <c r="Q47" i="9" s="1"/>
  <c r="AO166" i="5" a="1"/>
  <c r="AO166" i="5" s="1"/>
  <c r="S166" i="5" a="1"/>
  <c r="S166" i="5" s="1"/>
  <c r="R166" i="5" a="1"/>
  <c r="R166" i="5" s="1"/>
  <c r="P166" i="5" a="1"/>
  <c r="P166" i="5" s="1"/>
  <c r="AJ166" i="5" a="1"/>
  <c r="AJ166" i="5" s="1"/>
  <c r="T166" i="5" a="1"/>
  <c r="T166" i="5" s="1"/>
  <c r="Z166" i="5" a="1"/>
  <c r="Z166" i="5" s="1"/>
  <c r="T47" i="9" s="1"/>
  <c r="AP166" i="5" a="1"/>
  <c r="AP166" i="5" s="1"/>
  <c r="O166" i="5" a="1"/>
  <c r="O166" i="5" s="1"/>
  <c r="AL166" i="5" a="1"/>
  <c r="AL166" i="5" s="1"/>
  <c r="L166" i="5" a="1"/>
  <c r="L166" i="5" s="1"/>
  <c r="M166" i="5" a="1"/>
  <c r="M166" i="5" s="1"/>
  <c r="K166" i="5" a="1"/>
  <c r="K166" i="5" s="1"/>
  <c r="H166" i="5" a="1"/>
  <c r="H166" i="5" s="1"/>
  <c r="I166" i="5" a="1"/>
  <c r="I166" i="5" s="1"/>
  <c r="J166" i="5" a="1"/>
  <c r="J166" i="5" s="1"/>
  <c r="N166" i="5" a="1"/>
  <c r="N166" i="5" s="1"/>
  <c r="G167" i="5"/>
  <c r="AC167" i="5" l="1" a="1"/>
  <c r="AC167" i="5" s="1"/>
  <c r="AK47" i="9" s="1"/>
  <c r="AF167" i="5" a="1"/>
  <c r="AF167" i="5" s="1"/>
  <c r="AI167" i="5" a="1"/>
  <c r="AI167" i="5" s="1"/>
  <c r="AH167" i="5" a="1"/>
  <c r="AH167" i="5" s="1"/>
  <c r="AD167" i="5" a="1"/>
  <c r="AD167" i="5" s="1"/>
  <c r="AG167" i="5" a="1"/>
  <c r="AG167" i="5" s="1"/>
  <c r="AE167" i="5" a="1"/>
  <c r="AE167" i="5" s="1"/>
  <c r="BA167" i="5" a="1"/>
  <c r="BA167" i="5" s="1"/>
  <c r="AZ167" i="5" a="1"/>
  <c r="AZ167" i="5" s="1"/>
  <c r="AU167" i="5" a="1"/>
  <c r="AU167" i="5" s="1"/>
  <c r="AW167" i="5" a="1"/>
  <c r="AW167" i="5" s="1"/>
  <c r="AX167" i="5" a="1"/>
  <c r="AX167" i="5" s="1"/>
  <c r="AY167" i="5" a="1"/>
  <c r="AY167" i="5" s="1"/>
  <c r="AS167" i="5" a="1"/>
  <c r="AS167" i="5" s="1"/>
  <c r="AV167" i="5" a="1"/>
  <c r="AV167" i="5" s="1"/>
  <c r="AQ167" i="5" a="1"/>
  <c r="AQ167" i="5" s="1"/>
  <c r="AT167" i="5" a="1"/>
  <c r="AT167" i="5" s="1"/>
  <c r="AR167" i="5" a="1"/>
  <c r="AR167" i="5" s="1"/>
  <c r="Q167" i="5" a="1"/>
  <c r="Q167" i="5" s="1"/>
  <c r="U167" i="5" a="1"/>
  <c r="U167" i="5" s="1"/>
  <c r="AK167" i="5" a="1"/>
  <c r="AK167" i="5" s="1"/>
  <c r="AM167" i="5" a="1"/>
  <c r="AM167" i="5" s="1"/>
  <c r="V167" i="5" a="1"/>
  <c r="V167" i="5" s="1"/>
  <c r="AA167" i="5" a="1"/>
  <c r="AA167" i="5" s="1"/>
  <c r="X167" i="5" a="1"/>
  <c r="X167" i="5" s="1"/>
  <c r="AN167" i="5" a="1"/>
  <c r="AN167" i="5" s="1"/>
  <c r="R167" i="5" a="1"/>
  <c r="R167" i="5" s="1"/>
  <c r="AB167" i="5" a="1"/>
  <c r="AB167" i="5" s="1"/>
  <c r="Y167" i="5" a="1"/>
  <c r="Y167" i="5" s="1"/>
  <c r="P167" i="5" a="1"/>
  <c r="P167" i="5" s="1"/>
  <c r="W167" i="5" a="1"/>
  <c r="W167" i="5" s="1"/>
  <c r="AL167" i="5" a="1"/>
  <c r="AL167" i="5" s="1"/>
  <c r="AO167" i="5" a="1"/>
  <c r="AO167" i="5" s="1"/>
  <c r="S167" i="5" a="1"/>
  <c r="S167" i="5" s="1"/>
  <c r="AP167" i="5" a="1"/>
  <c r="AP167" i="5" s="1"/>
  <c r="AJ167" i="5" a="1"/>
  <c r="AJ167" i="5" s="1"/>
  <c r="Z167" i="5" a="1"/>
  <c r="Z167" i="5" s="1"/>
  <c r="T167" i="5" a="1"/>
  <c r="T167" i="5" s="1"/>
  <c r="O167" i="5" a="1"/>
  <c r="O167" i="5" s="1"/>
  <c r="H167" i="5" a="1"/>
  <c r="H167" i="5" s="1"/>
  <c r="L167" i="5" a="1"/>
  <c r="L167" i="5" s="1"/>
  <c r="I167" i="5" a="1"/>
  <c r="I167" i="5" s="1"/>
  <c r="M167" i="5" a="1"/>
  <c r="M167" i="5" s="1"/>
  <c r="K167" i="5" a="1"/>
  <c r="K167" i="5" s="1"/>
  <c r="J167" i="5" a="1"/>
  <c r="J167" i="5" s="1"/>
  <c r="N167" i="5" a="1"/>
  <c r="N167" i="5" s="1"/>
  <c r="G168" i="5"/>
  <c r="AF168" i="5" l="1" a="1"/>
  <c r="AF168" i="5" s="1"/>
  <c r="AC168" i="5" a="1"/>
  <c r="AC168" i="5" s="1"/>
  <c r="AI168" i="5" a="1"/>
  <c r="AI168" i="5" s="1"/>
  <c r="AE168" i="5" a="1"/>
  <c r="AE168" i="5" s="1"/>
  <c r="AG168" i="5" a="1"/>
  <c r="AG168" i="5" s="1"/>
  <c r="AD168" i="5" a="1"/>
  <c r="AD168" i="5" s="1"/>
  <c r="AH168" i="5" a="1"/>
  <c r="AH168" i="5" s="1"/>
  <c r="AZ168" i="5" a="1"/>
  <c r="AZ168" i="5" s="1"/>
  <c r="AV168" i="5" a="1"/>
  <c r="AV168" i="5" s="1"/>
  <c r="BA168" i="5" a="1"/>
  <c r="BA168" i="5" s="1"/>
  <c r="AU168" i="5" a="1"/>
  <c r="AU168" i="5" s="1"/>
  <c r="AX168" i="5" a="1"/>
  <c r="AX168" i="5" s="1"/>
  <c r="AY168" i="5" a="1"/>
  <c r="AY168" i="5" s="1"/>
  <c r="AW168" i="5" a="1"/>
  <c r="AW168" i="5" s="1"/>
  <c r="AQ168" i="5" a="1"/>
  <c r="AQ168" i="5" s="1"/>
  <c r="AR168" i="5" a="1"/>
  <c r="AR168" i="5" s="1"/>
  <c r="AT168" i="5" a="1"/>
  <c r="AT168" i="5" s="1"/>
  <c r="AS168" i="5" a="1"/>
  <c r="AS168" i="5" s="1"/>
  <c r="U168" i="5" a="1"/>
  <c r="U168" i="5" s="1"/>
  <c r="Q168" i="5" a="1"/>
  <c r="Q168" i="5" s="1"/>
  <c r="AM168" i="5" a="1"/>
  <c r="AM168" i="5" s="1"/>
  <c r="AK168" i="5" a="1"/>
  <c r="AK168" i="5" s="1"/>
  <c r="AA168" i="5" a="1"/>
  <c r="AA168" i="5" s="1"/>
  <c r="AN168" i="5" a="1"/>
  <c r="AN168" i="5" s="1"/>
  <c r="V168" i="5" a="1"/>
  <c r="V168" i="5" s="1"/>
  <c r="X168" i="5" a="1"/>
  <c r="X168" i="5" s="1"/>
  <c r="P168" i="5" a="1"/>
  <c r="P168" i="5" s="1"/>
  <c r="S168" i="5" a="1"/>
  <c r="S168" i="5" s="1"/>
  <c r="R168" i="5" a="1"/>
  <c r="R168" i="5" s="1"/>
  <c r="W168" i="5" a="1"/>
  <c r="W168" i="5" s="1"/>
  <c r="AO168" i="5" a="1"/>
  <c r="AO168" i="5" s="1"/>
  <c r="AB168" i="5" a="1"/>
  <c r="AB168" i="5" s="1"/>
  <c r="Y168" i="5" a="1"/>
  <c r="Y168" i="5" s="1"/>
  <c r="AP168" i="5" a="1"/>
  <c r="AP168" i="5" s="1"/>
  <c r="Z168" i="5" a="1"/>
  <c r="Z168" i="5" s="1"/>
  <c r="T168" i="5" a="1"/>
  <c r="T168" i="5" s="1"/>
  <c r="AL168" i="5" a="1"/>
  <c r="AL168" i="5" s="1"/>
  <c r="O168" i="5" a="1"/>
  <c r="O168" i="5" s="1"/>
  <c r="AJ168" i="5" a="1"/>
  <c r="AJ168" i="5" s="1"/>
  <c r="H168" i="5" a="1"/>
  <c r="H168" i="5" s="1"/>
  <c r="I168" i="5" a="1"/>
  <c r="I168" i="5" s="1"/>
  <c r="M168" i="5" a="1"/>
  <c r="M168" i="5" s="1"/>
  <c r="L168" i="5" a="1"/>
  <c r="L168" i="5" s="1"/>
  <c r="J168" i="5" a="1"/>
  <c r="J168" i="5" s="1"/>
  <c r="K168" i="5" a="1"/>
  <c r="K168" i="5" s="1"/>
  <c r="N168" i="5" a="1"/>
  <c r="N168" i="5" s="1"/>
  <c r="G169" i="5"/>
  <c r="AI169" i="5" l="1" a="1"/>
  <c r="AI169" i="5" s="1"/>
  <c r="AC169" i="5" a="1"/>
  <c r="AC169" i="5" s="1"/>
  <c r="AE169" i="5" a="1"/>
  <c r="AE169" i="5" s="1"/>
  <c r="AG169" i="5" a="1"/>
  <c r="AG169" i="5" s="1"/>
  <c r="AF169" i="5" a="1"/>
  <c r="AF169" i="5" s="1"/>
  <c r="AH169" i="5" a="1"/>
  <c r="AH169" i="5" s="1"/>
  <c r="AD169" i="5" a="1"/>
  <c r="AD169" i="5" s="1"/>
  <c r="AV169" i="5" a="1"/>
  <c r="AV169" i="5" s="1"/>
  <c r="AX169" i="5" a="1"/>
  <c r="AX169" i="5" s="1"/>
  <c r="AZ169" i="5" a="1"/>
  <c r="AZ169" i="5" s="1"/>
  <c r="BA169" i="5" a="1"/>
  <c r="BA169" i="5" s="1"/>
  <c r="AU169" i="5" a="1"/>
  <c r="AU169" i="5" s="1"/>
  <c r="AY169" i="5" a="1"/>
  <c r="AY169" i="5" s="1"/>
  <c r="AR169" i="5" a="1"/>
  <c r="AR169" i="5" s="1"/>
  <c r="AQ169" i="5" a="1"/>
  <c r="AQ169" i="5" s="1"/>
  <c r="AW169" i="5" a="1"/>
  <c r="AW169" i="5" s="1"/>
  <c r="AS169" i="5" a="1"/>
  <c r="AS169" i="5" s="1"/>
  <c r="AT169" i="5" a="1"/>
  <c r="AT169" i="5" s="1"/>
  <c r="U169" i="5" a="1"/>
  <c r="U169" i="5" s="1"/>
  <c r="AK169" i="5" a="1"/>
  <c r="AK169" i="5" s="1"/>
  <c r="Q169" i="5" a="1"/>
  <c r="Q169" i="5" s="1"/>
  <c r="AM169" i="5" a="1"/>
  <c r="AM169" i="5" s="1"/>
  <c r="V169" i="5" a="1"/>
  <c r="V169" i="5" s="1"/>
  <c r="X169" i="5" a="1"/>
  <c r="X169" i="5" s="1"/>
  <c r="AA169" i="5" a="1"/>
  <c r="AA169" i="5" s="1"/>
  <c r="AB169" i="5" a="1"/>
  <c r="AB169" i="5" s="1"/>
  <c r="P169" i="5" a="1"/>
  <c r="P169" i="5" s="1"/>
  <c r="AO169" i="5" a="1"/>
  <c r="AO169" i="5" s="1"/>
  <c r="AN169" i="5" a="1"/>
  <c r="AN169" i="5" s="1"/>
  <c r="R169" i="5" a="1"/>
  <c r="R169" i="5" s="1"/>
  <c r="Y169" i="5" a="1"/>
  <c r="Y169" i="5" s="1"/>
  <c r="W169" i="5" a="1"/>
  <c r="W169" i="5" s="1"/>
  <c r="AJ169" i="5" a="1"/>
  <c r="AJ169" i="5" s="1"/>
  <c r="AP169" i="5" a="1"/>
  <c r="AP169" i="5" s="1"/>
  <c r="O169" i="5" a="1"/>
  <c r="O169" i="5" s="1"/>
  <c r="Z169" i="5" a="1"/>
  <c r="Z169" i="5" s="1"/>
  <c r="T169" i="5" a="1"/>
  <c r="T169" i="5" s="1"/>
  <c r="S169" i="5" a="1"/>
  <c r="S169" i="5" s="1"/>
  <c r="AL169" i="5" a="1"/>
  <c r="AL169" i="5" s="1"/>
  <c r="M169" i="5" a="1"/>
  <c r="M169" i="5" s="1"/>
  <c r="I169" i="5" a="1"/>
  <c r="I169" i="5" s="1"/>
  <c r="L169" i="5" a="1"/>
  <c r="L169" i="5" s="1"/>
  <c r="J169" i="5" a="1"/>
  <c r="J169" i="5" s="1"/>
  <c r="K169" i="5" a="1"/>
  <c r="K169" i="5" s="1"/>
  <c r="H169" i="5" a="1"/>
  <c r="H169" i="5" s="1"/>
  <c r="N169" i="5" a="1"/>
  <c r="N169" i="5" s="1"/>
  <c r="G170" i="5"/>
  <c r="AC170" i="5" l="1" a="1"/>
  <c r="AC170" i="5" s="1"/>
  <c r="W48" i="9" s="1"/>
  <c r="AD170" i="5" a="1"/>
  <c r="AD170" i="5" s="1"/>
  <c r="X48" i="9" s="1"/>
  <c r="AE170" i="5" a="1"/>
  <c r="AE170" i="5" s="1"/>
  <c r="Y48" i="9" s="1"/>
  <c r="AF170" i="5" a="1"/>
  <c r="AF170" i="5" s="1"/>
  <c r="Z48" i="9" s="1"/>
  <c r="AG170" i="5" a="1"/>
  <c r="AG170" i="5" s="1"/>
  <c r="AA48" i="9" s="1"/>
  <c r="AI170" i="5" a="1"/>
  <c r="AI170" i="5" s="1"/>
  <c r="AC48" i="9" s="1"/>
  <c r="AH170" i="5" a="1"/>
  <c r="AH170" i="5" s="1"/>
  <c r="AB48" i="9" s="1"/>
  <c r="AZ170" i="5" a="1"/>
  <c r="AZ170" i="5" s="1"/>
  <c r="BA170" i="5" a="1"/>
  <c r="BA170" i="5" s="1"/>
  <c r="AV170" i="5" a="1"/>
  <c r="AV170" i="5" s="1"/>
  <c r="AU170" i="5" a="1"/>
  <c r="AU170" i="5" s="1"/>
  <c r="AY170" i="5" a="1"/>
  <c r="AY170" i="5" s="1"/>
  <c r="AX170" i="5" a="1"/>
  <c r="AX170" i="5" s="1"/>
  <c r="AW170" i="5" a="1"/>
  <c r="AW170" i="5" s="1"/>
  <c r="AQ170" i="5" a="1"/>
  <c r="AQ170" i="5" s="1"/>
  <c r="AT170" i="5" a="1"/>
  <c r="AT170" i="5" s="1"/>
  <c r="AS170" i="5" a="1"/>
  <c r="AS170" i="5" s="1"/>
  <c r="AR170" i="5" a="1"/>
  <c r="AR170" i="5" s="1"/>
  <c r="Q170" i="5" a="1"/>
  <c r="Q170" i="5" s="1"/>
  <c r="AM170" i="5" a="1"/>
  <c r="AM170" i="5" s="1"/>
  <c r="U170" i="5" a="1"/>
  <c r="U170" i="5" s="1"/>
  <c r="O48" i="9" s="1"/>
  <c r="AK170" i="5" a="1"/>
  <c r="AK170" i="5" s="1"/>
  <c r="AN170" i="5" a="1"/>
  <c r="AN170" i="5" s="1"/>
  <c r="X170" i="5" a="1"/>
  <c r="X170" i="5" s="1"/>
  <c r="R48" i="9" s="1"/>
  <c r="AA170" i="5" a="1"/>
  <c r="AA170" i="5" s="1"/>
  <c r="U48" i="9" s="1"/>
  <c r="V170" i="5" a="1"/>
  <c r="V170" i="5" s="1"/>
  <c r="P48" i="9" s="1"/>
  <c r="W170" i="5" a="1"/>
  <c r="W170" i="5" s="1"/>
  <c r="Q48" i="9" s="1"/>
  <c r="AO170" i="5" a="1"/>
  <c r="AO170" i="5" s="1"/>
  <c r="R170" i="5" a="1"/>
  <c r="R170" i="5" s="1"/>
  <c r="AB170" i="5" a="1"/>
  <c r="AB170" i="5" s="1"/>
  <c r="V48" i="9" s="1"/>
  <c r="P170" i="5" a="1"/>
  <c r="P170" i="5" s="1"/>
  <c r="J48" i="9" s="1"/>
  <c r="Y170" i="5" a="1"/>
  <c r="Y170" i="5" s="1"/>
  <c r="S48" i="9" s="1"/>
  <c r="AL170" i="5" a="1"/>
  <c r="AL170" i="5" s="1"/>
  <c r="T170" i="5" a="1"/>
  <c r="T170" i="5" s="1"/>
  <c r="AP170" i="5" a="1"/>
  <c r="AP170" i="5" s="1"/>
  <c r="S170" i="5" a="1"/>
  <c r="S170" i="5" s="1"/>
  <c r="O170" i="5" a="1"/>
  <c r="O170" i="5" s="1"/>
  <c r="Z170" i="5" a="1"/>
  <c r="Z170" i="5" s="1"/>
  <c r="T48" i="9" s="1"/>
  <c r="AJ170" i="5" a="1"/>
  <c r="AJ170" i="5" s="1"/>
  <c r="AD48" i="9" s="1"/>
  <c r="L170" i="5" a="1"/>
  <c r="L170" i="5" s="1"/>
  <c r="M170" i="5" a="1"/>
  <c r="M170" i="5" s="1"/>
  <c r="K170" i="5" a="1"/>
  <c r="K170" i="5" s="1"/>
  <c r="I170" i="5" a="1"/>
  <c r="I170" i="5" s="1"/>
  <c r="H170" i="5" a="1"/>
  <c r="H170" i="5" s="1"/>
  <c r="J170" i="5" a="1"/>
  <c r="J170" i="5" s="1"/>
  <c r="N170" i="5" a="1"/>
  <c r="N170" i="5" s="1"/>
  <c r="G171" i="5"/>
  <c r="AF171" i="5" l="1" a="1"/>
  <c r="AF171" i="5" s="1"/>
  <c r="AC171" i="5" a="1"/>
  <c r="AC171" i="5" s="1"/>
  <c r="AK48" i="9" s="1"/>
  <c r="AI171" i="5" a="1"/>
  <c r="AI171" i="5" s="1"/>
  <c r="AE171" i="5" a="1"/>
  <c r="AE171" i="5" s="1"/>
  <c r="AH171" i="5" a="1"/>
  <c r="AH171" i="5" s="1"/>
  <c r="AG171" i="5" a="1"/>
  <c r="AG171" i="5" s="1"/>
  <c r="AD171" i="5" a="1"/>
  <c r="AD171" i="5" s="1"/>
  <c r="AV171" i="5" a="1"/>
  <c r="AV171" i="5" s="1"/>
  <c r="AU171" i="5" a="1"/>
  <c r="AU171" i="5" s="1"/>
  <c r="AR171" i="5" a="1"/>
  <c r="AR171" i="5" s="1"/>
  <c r="AW171" i="5" a="1"/>
  <c r="AW171" i="5" s="1"/>
  <c r="AZ171" i="5" a="1"/>
  <c r="AZ171" i="5" s="1"/>
  <c r="AX171" i="5" a="1"/>
  <c r="AX171" i="5" s="1"/>
  <c r="BA171" i="5" a="1"/>
  <c r="BA171" i="5" s="1"/>
  <c r="AY171" i="5" a="1"/>
  <c r="AY171" i="5" s="1"/>
  <c r="AT171" i="5" a="1"/>
  <c r="AT171" i="5" s="1"/>
  <c r="AS171" i="5" a="1"/>
  <c r="AS171" i="5" s="1"/>
  <c r="AQ171" i="5" a="1"/>
  <c r="AQ171" i="5" s="1"/>
  <c r="Q171" i="5" a="1"/>
  <c r="Q171" i="5" s="1"/>
  <c r="AM171" i="5" a="1"/>
  <c r="AM171" i="5" s="1"/>
  <c r="AK171" i="5" a="1"/>
  <c r="AK171" i="5" s="1"/>
  <c r="U171" i="5" a="1"/>
  <c r="U171" i="5" s="1"/>
  <c r="V171" i="5" a="1"/>
  <c r="V171" i="5" s="1"/>
  <c r="AN171" i="5" a="1"/>
  <c r="AN171" i="5" s="1"/>
  <c r="AA171" i="5" a="1"/>
  <c r="AA171" i="5" s="1"/>
  <c r="X171" i="5" a="1"/>
  <c r="X171" i="5" s="1"/>
  <c r="AL171" i="5" a="1"/>
  <c r="AL171" i="5" s="1"/>
  <c r="R171" i="5" a="1"/>
  <c r="R171" i="5" s="1"/>
  <c r="S171" i="5" a="1"/>
  <c r="S171" i="5" s="1"/>
  <c r="P171" i="5" a="1"/>
  <c r="P171" i="5" s="1"/>
  <c r="Y171" i="5" a="1"/>
  <c r="Y171" i="5" s="1"/>
  <c r="AB171" i="5" a="1"/>
  <c r="AB171" i="5" s="1"/>
  <c r="W171" i="5" a="1"/>
  <c r="W171" i="5" s="1"/>
  <c r="Z171" i="5" a="1"/>
  <c r="Z171" i="5" s="1"/>
  <c r="AO171" i="5" a="1"/>
  <c r="AO171" i="5" s="1"/>
  <c r="AP171" i="5" a="1"/>
  <c r="AP171" i="5" s="1"/>
  <c r="T171" i="5" a="1"/>
  <c r="T171" i="5" s="1"/>
  <c r="AJ171" i="5" a="1"/>
  <c r="AJ171" i="5" s="1"/>
  <c r="O171" i="5" a="1"/>
  <c r="O171" i="5" s="1"/>
  <c r="L171" i="5" a="1"/>
  <c r="L171" i="5" s="1"/>
  <c r="M171" i="5" a="1"/>
  <c r="M171" i="5" s="1"/>
  <c r="H171" i="5" a="1"/>
  <c r="H171" i="5" s="1"/>
  <c r="J171" i="5" a="1"/>
  <c r="J171" i="5" s="1"/>
  <c r="I171" i="5" a="1"/>
  <c r="I171" i="5" s="1"/>
  <c r="K171" i="5" a="1"/>
  <c r="K171" i="5" s="1"/>
  <c r="CH47" i="22" s="1"/>
  <c r="N171" i="5" a="1"/>
  <c r="N171" i="5" s="1"/>
  <c r="G172" i="5"/>
  <c r="AH172" i="5" l="1" a="1"/>
  <c r="AH172" i="5" s="1"/>
  <c r="AI172" i="5" a="1"/>
  <c r="AI172" i="5" s="1"/>
  <c r="AF172" i="5" a="1"/>
  <c r="AF172" i="5" s="1"/>
  <c r="AE172" i="5" a="1"/>
  <c r="AE172" i="5" s="1"/>
  <c r="AD172" i="5" a="1"/>
  <c r="AD172" i="5" s="1"/>
  <c r="AC172" i="5" a="1"/>
  <c r="AC172" i="5" s="1"/>
  <c r="AG172" i="5" a="1"/>
  <c r="AG172" i="5" s="1"/>
  <c r="BA172" i="5" a="1"/>
  <c r="BA172" i="5" s="1"/>
  <c r="AZ172" i="5" a="1"/>
  <c r="AZ172" i="5" s="1"/>
  <c r="AW172" i="5" a="1"/>
  <c r="AW172" i="5" s="1"/>
  <c r="AV172" i="5" a="1"/>
  <c r="AV172" i="5" s="1"/>
  <c r="AS172" i="5" a="1"/>
  <c r="AS172" i="5" s="1"/>
  <c r="AQ172" i="5" a="1"/>
  <c r="AQ172" i="5" s="1"/>
  <c r="AU172" i="5" a="1"/>
  <c r="AU172" i="5" s="1"/>
  <c r="AR172" i="5" a="1"/>
  <c r="AR172" i="5" s="1"/>
  <c r="AX172" i="5" a="1"/>
  <c r="AX172" i="5" s="1"/>
  <c r="AY172" i="5" a="1"/>
  <c r="AY172" i="5" s="1"/>
  <c r="AT172" i="5" a="1"/>
  <c r="AT172" i="5" s="1"/>
  <c r="Q172" i="5" a="1"/>
  <c r="Q172" i="5" s="1"/>
  <c r="U172" i="5" a="1"/>
  <c r="U172" i="5" s="1"/>
  <c r="AM172" i="5" a="1"/>
  <c r="AM172" i="5" s="1"/>
  <c r="AN172" i="5" a="1"/>
  <c r="AN172" i="5" s="1"/>
  <c r="AK172" i="5" a="1"/>
  <c r="AK172" i="5" s="1"/>
  <c r="V172" i="5" a="1"/>
  <c r="V172" i="5" s="1"/>
  <c r="AA172" i="5" a="1"/>
  <c r="AA172" i="5" s="1"/>
  <c r="X172" i="5" a="1"/>
  <c r="X172" i="5" s="1"/>
  <c r="S172" i="5" a="1"/>
  <c r="S172" i="5" s="1"/>
  <c r="P172" i="5" a="1"/>
  <c r="P172" i="5" s="1"/>
  <c r="AB172" i="5" a="1"/>
  <c r="AB172" i="5" s="1"/>
  <c r="AO172" i="5" a="1"/>
  <c r="AO172" i="5" s="1"/>
  <c r="R172" i="5" a="1"/>
  <c r="R172" i="5" s="1"/>
  <c r="Y172" i="5" a="1"/>
  <c r="Y172" i="5" s="1"/>
  <c r="AL172" i="5" a="1"/>
  <c r="AL172" i="5" s="1"/>
  <c r="AJ172" i="5" a="1"/>
  <c r="AJ172" i="5" s="1"/>
  <c r="O172" i="5" a="1"/>
  <c r="O172" i="5" s="1"/>
  <c r="T172" i="5" a="1"/>
  <c r="T172" i="5" s="1"/>
  <c r="W172" i="5" a="1"/>
  <c r="W172" i="5" s="1"/>
  <c r="Z172" i="5" a="1"/>
  <c r="Z172" i="5" s="1"/>
  <c r="AP172" i="5" a="1"/>
  <c r="AP172" i="5" s="1"/>
  <c r="L172" i="5" a="1"/>
  <c r="L172" i="5" s="1"/>
  <c r="H172" i="5" a="1"/>
  <c r="H172" i="5" s="1"/>
  <c r="I172" i="5" a="1"/>
  <c r="I172" i="5" s="1"/>
  <c r="K172" i="5" a="1"/>
  <c r="K172" i="5" s="1"/>
  <c r="M172" i="5" a="1"/>
  <c r="M172" i="5" s="1"/>
  <c r="J172" i="5" a="1"/>
  <c r="J172" i="5" s="1"/>
  <c r="N172" i="5" a="1"/>
  <c r="N172" i="5" s="1"/>
  <c r="G173" i="5"/>
  <c r="AC173" i="5" l="1" a="1"/>
  <c r="AC173" i="5" s="1"/>
  <c r="AF173" i="5" a="1"/>
  <c r="AF173" i="5" s="1"/>
  <c r="AI173" i="5" a="1"/>
  <c r="AI173" i="5" s="1"/>
  <c r="AH173" i="5" a="1"/>
  <c r="AH173" i="5" s="1"/>
  <c r="AE173" i="5" a="1"/>
  <c r="AE173" i="5" s="1"/>
  <c r="AD173" i="5" a="1"/>
  <c r="AD173" i="5" s="1"/>
  <c r="AG173" i="5" a="1"/>
  <c r="AG173" i="5" s="1"/>
  <c r="AZ173" i="5" a="1"/>
  <c r="AZ173" i="5" s="1"/>
  <c r="AV173" i="5" a="1"/>
  <c r="AV173" i="5" s="1"/>
  <c r="AX173" i="5" a="1"/>
  <c r="AX173" i="5" s="1"/>
  <c r="BA173" i="5" a="1"/>
  <c r="BA173" i="5" s="1"/>
  <c r="AW173" i="5" a="1"/>
  <c r="AW173" i="5" s="1"/>
  <c r="AU173" i="5" a="1"/>
  <c r="AU173" i="5" s="1"/>
  <c r="AQ173" i="5" a="1"/>
  <c r="AQ173" i="5" s="1"/>
  <c r="AY173" i="5" a="1"/>
  <c r="AY173" i="5" s="1"/>
  <c r="AT173" i="5" a="1"/>
  <c r="AT173" i="5" s="1"/>
  <c r="AS173" i="5" a="1"/>
  <c r="AS173" i="5" s="1"/>
  <c r="AR173" i="5" a="1"/>
  <c r="AR173" i="5" s="1"/>
  <c r="AM173" i="5" a="1"/>
  <c r="AM173" i="5" s="1"/>
  <c r="AK173" i="5" a="1"/>
  <c r="AK173" i="5" s="1"/>
  <c r="U173" i="5" a="1"/>
  <c r="U173" i="5" s="1"/>
  <c r="Q173" i="5" a="1"/>
  <c r="Q173" i="5" s="1"/>
  <c r="AA173" i="5" a="1"/>
  <c r="AA173" i="5" s="1"/>
  <c r="X173" i="5" a="1"/>
  <c r="X173" i="5" s="1"/>
  <c r="AN173" i="5" a="1"/>
  <c r="AN173" i="5" s="1"/>
  <c r="V173" i="5" a="1"/>
  <c r="V173" i="5" s="1"/>
  <c r="P173" i="5" a="1"/>
  <c r="P173" i="5" s="1"/>
  <c r="W173" i="5" a="1"/>
  <c r="W173" i="5" s="1"/>
  <c r="AO173" i="5" a="1"/>
  <c r="AO173" i="5" s="1"/>
  <c r="R173" i="5" a="1"/>
  <c r="R173" i="5" s="1"/>
  <c r="Y173" i="5" a="1"/>
  <c r="Y173" i="5" s="1"/>
  <c r="AB173" i="5" a="1"/>
  <c r="AB173" i="5" s="1"/>
  <c r="AP173" i="5" a="1"/>
  <c r="AP173" i="5" s="1"/>
  <c r="O173" i="5" a="1"/>
  <c r="O173" i="5" s="1"/>
  <c r="Z173" i="5" a="1"/>
  <c r="Z173" i="5" s="1"/>
  <c r="S173" i="5" a="1"/>
  <c r="S173" i="5" s="1"/>
  <c r="T173" i="5" a="1"/>
  <c r="T173" i="5" s="1"/>
  <c r="AL173" i="5" a="1"/>
  <c r="AL173" i="5" s="1"/>
  <c r="AJ173" i="5" a="1"/>
  <c r="AJ173" i="5" s="1"/>
  <c r="L173" i="5" a="1"/>
  <c r="L173" i="5" s="1"/>
  <c r="M173" i="5" a="1"/>
  <c r="M173" i="5" s="1"/>
  <c r="H173" i="5" a="1"/>
  <c r="H173" i="5" s="1"/>
  <c r="I173" i="5" a="1"/>
  <c r="I173" i="5" s="1"/>
  <c r="K173" i="5" a="1"/>
  <c r="K173" i="5" s="1"/>
  <c r="J173" i="5" a="1"/>
  <c r="J173" i="5" s="1"/>
  <c r="N173" i="5" a="1"/>
  <c r="N173" i="5" s="1"/>
  <c r="G174" i="5"/>
  <c r="AH174" i="5" l="1" a="1"/>
  <c r="AH174" i="5" s="1"/>
  <c r="AB49" i="9" s="1"/>
  <c r="AC174" i="5" a="1"/>
  <c r="AC174" i="5" s="1"/>
  <c r="W49" i="9" s="1"/>
  <c r="AI174" i="5" a="1"/>
  <c r="AI174" i="5" s="1"/>
  <c r="AC49" i="9" s="1"/>
  <c r="AF174" i="5" a="1"/>
  <c r="AF174" i="5" s="1"/>
  <c r="Z49" i="9" s="1"/>
  <c r="AG174" i="5" a="1"/>
  <c r="AG174" i="5" s="1"/>
  <c r="AA49" i="9" s="1"/>
  <c r="AE174" i="5" a="1"/>
  <c r="AE174" i="5" s="1"/>
  <c r="Y49" i="9" s="1"/>
  <c r="AD174" i="5" a="1"/>
  <c r="AD174" i="5" s="1"/>
  <c r="X49" i="9" s="1"/>
  <c r="BA174" i="5" a="1"/>
  <c r="BA174" i="5" s="1"/>
  <c r="AV174" i="5" a="1"/>
  <c r="AV174" i="5" s="1"/>
  <c r="AX174" i="5" a="1"/>
  <c r="AX174" i="5" s="1"/>
  <c r="AZ174" i="5" a="1"/>
  <c r="AZ174" i="5" s="1"/>
  <c r="AS174" i="5" a="1"/>
  <c r="AS174" i="5" s="1"/>
  <c r="AW174" i="5" a="1"/>
  <c r="AW174" i="5" s="1"/>
  <c r="AR174" i="5" a="1"/>
  <c r="AR174" i="5" s="1"/>
  <c r="AU174" i="5" a="1"/>
  <c r="AU174" i="5" s="1"/>
  <c r="AY174" i="5" a="1"/>
  <c r="AY174" i="5" s="1"/>
  <c r="AQ174" i="5" a="1"/>
  <c r="AQ174" i="5" s="1"/>
  <c r="AT174" i="5" a="1"/>
  <c r="AT174" i="5" s="1"/>
  <c r="U174" i="5" a="1"/>
  <c r="U174" i="5" s="1"/>
  <c r="Q174" i="5" a="1"/>
  <c r="Q174" i="5" s="1"/>
  <c r="K49" i="9" s="1"/>
  <c r="AM174" i="5" a="1"/>
  <c r="AM174" i="5" s="1"/>
  <c r="AG49" i="9" s="1"/>
  <c r="AK174" i="5" a="1"/>
  <c r="AK174" i="5" s="1"/>
  <c r="AA174" i="5" a="1"/>
  <c r="AA174" i="5" s="1"/>
  <c r="U49" i="9" s="1"/>
  <c r="X174" i="5" a="1"/>
  <c r="X174" i="5" s="1"/>
  <c r="R49" i="9" s="1"/>
  <c r="V174" i="5" a="1"/>
  <c r="V174" i="5" s="1"/>
  <c r="P49" i="9" s="1"/>
  <c r="AN174" i="5" a="1"/>
  <c r="AN174" i="5" s="1"/>
  <c r="Y174" i="5" a="1"/>
  <c r="Y174" i="5" s="1"/>
  <c r="S49" i="9" s="1"/>
  <c r="W174" i="5" a="1"/>
  <c r="W174" i="5" s="1"/>
  <c r="Q49" i="9" s="1"/>
  <c r="R174" i="5" a="1"/>
  <c r="R174" i="5" s="1"/>
  <c r="P174" i="5" a="1"/>
  <c r="P174" i="5" s="1"/>
  <c r="AB174" i="5" a="1"/>
  <c r="AB174" i="5" s="1"/>
  <c r="V49" i="9" s="1"/>
  <c r="AO174" i="5" a="1"/>
  <c r="AO174" i="5" s="1"/>
  <c r="S174" i="5" a="1"/>
  <c r="S174" i="5" s="1"/>
  <c r="AL174" i="5" a="1"/>
  <c r="AL174" i="5" s="1"/>
  <c r="AF49" i="9" s="1"/>
  <c r="AP174" i="5" a="1"/>
  <c r="AP174" i="5" s="1"/>
  <c r="Z174" i="5" a="1"/>
  <c r="Z174" i="5" s="1"/>
  <c r="T49" i="9" s="1"/>
  <c r="O174" i="5" a="1"/>
  <c r="O174" i="5" s="1"/>
  <c r="AJ174" i="5" a="1"/>
  <c r="AJ174" i="5" s="1"/>
  <c r="T174" i="5" a="1"/>
  <c r="T174" i="5" s="1"/>
  <c r="N49" i="9" s="1"/>
  <c r="H174" i="5" a="1"/>
  <c r="H174" i="5" s="1"/>
  <c r="I174" i="5" a="1"/>
  <c r="I174" i="5" s="1"/>
  <c r="C49" i="9" s="1"/>
  <c r="M174" i="5" a="1"/>
  <c r="M174" i="5" s="1"/>
  <c r="L174" i="5" a="1"/>
  <c r="L174" i="5" s="1"/>
  <c r="F49" i="9" s="1"/>
  <c r="J174" i="5" a="1"/>
  <c r="J174" i="5" s="1"/>
  <c r="K174" i="5" a="1"/>
  <c r="K174" i="5" s="1"/>
  <c r="N174" i="5" a="1"/>
  <c r="N174" i="5" s="1"/>
  <c r="G175" i="5"/>
  <c r="AC175" i="5" l="1" a="1"/>
  <c r="AC175" i="5" s="1"/>
  <c r="AK49" i="9" s="1"/>
  <c r="AF175" i="5" a="1"/>
  <c r="AF175" i="5" s="1"/>
  <c r="AH175" i="5" a="1"/>
  <c r="AH175" i="5" s="1"/>
  <c r="AE175" i="5" a="1"/>
  <c r="AE175" i="5" s="1"/>
  <c r="AD175" i="5" a="1"/>
  <c r="AD175" i="5" s="1"/>
  <c r="AI175" i="5" a="1"/>
  <c r="AI175" i="5" s="1"/>
  <c r="AG175" i="5" a="1"/>
  <c r="AG175" i="5" s="1"/>
  <c r="BA175" i="5" a="1"/>
  <c r="BA175" i="5" s="1"/>
  <c r="AV175" i="5" a="1"/>
  <c r="AV175" i="5" s="1"/>
  <c r="AZ175" i="5" a="1"/>
  <c r="AZ175" i="5" s="1"/>
  <c r="AU175" i="5" a="1"/>
  <c r="AU175" i="5" s="1"/>
  <c r="AX175" i="5" a="1"/>
  <c r="AX175" i="5" s="1"/>
  <c r="AY175" i="5" a="1"/>
  <c r="AY175" i="5" s="1"/>
  <c r="AR175" i="5" a="1"/>
  <c r="AR175" i="5" s="1"/>
  <c r="AW175" i="5" a="1"/>
  <c r="AW175" i="5" s="1"/>
  <c r="AQ175" i="5" a="1"/>
  <c r="AQ175" i="5" s="1"/>
  <c r="AS175" i="5" a="1"/>
  <c r="AS175" i="5" s="1"/>
  <c r="AT175" i="5" a="1"/>
  <c r="AT175" i="5" s="1"/>
  <c r="Q175" i="5" a="1"/>
  <c r="Q175" i="5" s="1"/>
  <c r="AK175" i="5" a="1"/>
  <c r="AK175" i="5" s="1"/>
  <c r="U175" i="5" a="1"/>
  <c r="U175" i="5" s="1"/>
  <c r="AM175" i="5" a="1"/>
  <c r="AM175" i="5" s="1"/>
  <c r="AN175" i="5" a="1"/>
  <c r="AN175" i="5" s="1"/>
  <c r="V175" i="5" a="1"/>
  <c r="V175" i="5" s="1"/>
  <c r="AA175" i="5" a="1"/>
  <c r="AA175" i="5" s="1"/>
  <c r="X175" i="5" a="1"/>
  <c r="X175" i="5" s="1"/>
  <c r="S175" i="5" a="1"/>
  <c r="S175" i="5" s="1"/>
  <c r="AL175" i="5" a="1"/>
  <c r="AL175" i="5" s="1"/>
  <c r="W175" i="5" a="1"/>
  <c r="W175" i="5" s="1"/>
  <c r="AB175" i="5" a="1"/>
  <c r="AB175" i="5" s="1"/>
  <c r="R175" i="5" a="1"/>
  <c r="R175" i="5" s="1"/>
  <c r="P175" i="5" a="1"/>
  <c r="P175" i="5" s="1"/>
  <c r="Y175" i="5" a="1"/>
  <c r="Y175" i="5" s="1"/>
  <c r="T175" i="5" a="1"/>
  <c r="T175" i="5" s="1"/>
  <c r="AJ175" i="5" a="1"/>
  <c r="AJ175" i="5" s="1"/>
  <c r="AP175" i="5" a="1"/>
  <c r="AP175" i="5" s="1"/>
  <c r="O175" i="5" a="1"/>
  <c r="O175" i="5" s="1"/>
  <c r="Z175" i="5" a="1"/>
  <c r="Z175" i="5" s="1"/>
  <c r="AO175" i="5" a="1"/>
  <c r="AO175" i="5" s="1"/>
  <c r="H175" i="5" a="1"/>
  <c r="H175" i="5" s="1"/>
  <c r="I175" i="5" a="1"/>
  <c r="I175" i="5" s="1"/>
  <c r="M175" i="5" a="1"/>
  <c r="M175" i="5" s="1"/>
  <c r="L175" i="5" a="1"/>
  <c r="L175" i="5" s="1"/>
  <c r="J175" i="5" a="1"/>
  <c r="J175" i="5" s="1"/>
  <c r="K175" i="5" a="1"/>
  <c r="K175" i="5" s="1"/>
  <c r="N175" i="5" a="1"/>
  <c r="N175" i="5" s="1"/>
  <c r="G176" i="5"/>
  <c r="AF176" i="5" l="1" a="1"/>
  <c r="AF176" i="5" s="1"/>
  <c r="AI176" i="5" a="1"/>
  <c r="AI176" i="5" s="1"/>
  <c r="AG176" i="5" a="1"/>
  <c r="AG176" i="5" s="1"/>
  <c r="AC176" i="5" a="1"/>
  <c r="AC176" i="5" s="1"/>
  <c r="AD176" i="5" a="1"/>
  <c r="AD176" i="5" s="1"/>
  <c r="AE176" i="5" a="1"/>
  <c r="AE176" i="5" s="1"/>
  <c r="AH176" i="5" a="1"/>
  <c r="AH176" i="5" s="1"/>
  <c r="AZ176" i="5" a="1"/>
  <c r="AZ176" i="5" s="1"/>
  <c r="BA176" i="5" a="1"/>
  <c r="BA176" i="5" s="1"/>
  <c r="AX176" i="5" a="1"/>
  <c r="AX176" i="5" s="1"/>
  <c r="AU176" i="5" a="1"/>
  <c r="AU176" i="5" s="1"/>
  <c r="AV176" i="5" a="1"/>
  <c r="AV176" i="5" s="1"/>
  <c r="AW176" i="5" a="1"/>
  <c r="AW176" i="5" s="1"/>
  <c r="AR176" i="5" a="1"/>
  <c r="AR176" i="5" s="1"/>
  <c r="AQ176" i="5" a="1"/>
  <c r="AQ176" i="5" s="1"/>
  <c r="AY176" i="5" a="1"/>
  <c r="AY176" i="5" s="1"/>
  <c r="AS176" i="5" a="1"/>
  <c r="AS176" i="5" s="1"/>
  <c r="AT176" i="5" a="1"/>
  <c r="AT176" i="5" s="1"/>
  <c r="U176" i="5" a="1"/>
  <c r="U176" i="5" s="1"/>
  <c r="AM176" i="5" a="1"/>
  <c r="AM176" i="5" s="1"/>
  <c r="Q176" i="5" a="1"/>
  <c r="Q176" i="5" s="1"/>
  <c r="AK176" i="5" a="1"/>
  <c r="AK176" i="5" s="1"/>
  <c r="X176" i="5" a="1"/>
  <c r="X176" i="5" s="1"/>
  <c r="V176" i="5" a="1"/>
  <c r="V176" i="5" s="1"/>
  <c r="AA176" i="5" a="1"/>
  <c r="AA176" i="5" s="1"/>
  <c r="AN176" i="5" a="1"/>
  <c r="AN176" i="5" s="1"/>
  <c r="AO176" i="5" a="1"/>
  <c r="AO176" i="5" s="1"/>
  <c r="AB176" i="5" a="1"/>
  <c r="AB176" i="5" s="1"/>
  <c r="R176" i="5" a="1"/>
  <c r="R176" i="5" s="1"/>
  <c r="P176" i="5" a="1"/>
  <c r="P176" i="5" s="1"/>
  <c r="W176" i="5" a="1"/>
  <c r="W176" i="5" s="1"/>
  <c r="Y176" i="5" a="1"/>
  <c r="Y176" i="5" s="1"/>
  <c r="AL176" i="5" a="1"/>
  <c r="AL176" i="5" s="1"/>
  <c r="T176" i="5" a="1"/>
  <c r="T176" i="5" s="1"/>
  <c r="O176" i="5" a="1"/>
  <c r="O176" i="5" s="1"/>
  <c r="AJ176" i="5" a="1"/>
  <c r="AJ176" i="5" s="1"/>
  <c r="S176" i="5" a="1"/>
  <c r="S176" i="5" s="1"/>
  <c r="Z176" i="5" a="1"/>
  <c r="Z176" i="5" s="1"/>
  <c r="AP176" i="5" a="1"/>
  <c r="AP176" i="5" s="1"/>
  <c r="H176" i="5" a="1"/>
  <c r="H176" i="5" s="1"/>
  <c r="L176" i="5" a="1"/>
  <c r="L176" i="5" s="1"/>
  <c r="M176" i="5" a="1"/>
  <c r="M176" i="5" s="1"/>
  <c r="I176" i="5" a="1"/>
  <c r="I176" i="5" s="1"/>
  <c r="J176" i="5" a="1"/>
  <c r="J176" i="5" s="1"/>
  <c r="K176" i="5" a="1"/>
  <c r="K176" i="5" s="1"/>
  <c r="N176" i="5" a="1"/>
  <c r="N176" i="5" s="1"/>
  <c r="G177" i="5"/>
  <c r="AF177" i="5" l="1" a="1"/>
  <c r="AF177" i="5" s="1"/>
  <c r="AH177" i="5" a="1"/>
  <c r="AH177" i="5" s="1"/>
  <c r="AI177" i="5" a="1"/>
  <c r="AI177" i="5" s="1"/>
  <c r="AC177" i="5" a="1"/>
  <c r="AC177" i="5" s="1"/>
  <c r="AE177" i="5" a="1"/>
  <c r="AE177" i="5" s="1"/>
  <c r="AG177" i="5" a="1"/>
  <c r="AG177" i="5" s="1"/>
  <c r="AD177" i="5" a="1"/>
  <c r="AD177" i="5" s="1"/>
  <c r="AZ177" i="5" a="1"/>
  <c r="AZ177" i="5" s="1"/>
  <c r="AV177" i="5" a="1"/>
  <c r="AV177" i="5" s="1"/>
  <c r="AY177" i="5" a="1"/>
  <c r="AY177" i="5" s="1"/>
  <c r="AX177" i="5" a="1"/>
  <c r="AX177" i="5" s="1"/>
  <c r="AQ177" i="5" a="1"/>
  <c r="AQ177" i="5" s="1"/>
  <c r="AS177" i="5" a="1"/>
  <c r="AS177" i="5" s="1"/>
  <c r="BA177" i="5" a="1"/>
  <c r="BA177" i="5" s="1"/>
  <c r="AR177" i="5" a="1"/>
  <c r="AR177" i="5" s="1"/>
  <c r="AU177" i="5" a="1"/>
  <c r="AU177" i="5" s="1"/>
  <c r="AW177" i="5" a="1"/>
  <c r="AW177" i="5" s="1"/>
  <c r="AT177" i="5" a="1"/>
  <c r="AT177" i="5" s="1"/>
  <c r="Q177" i="5" a="1"/>
  <c r="Q177" i="5" s="1"/>
  <c r="U177" i="5" a="1"/>
  <c r="U177" i="5" s="1"/>
  <c r="AM177" i="5" a="1"/>
  <c r="AM177" i="5" s="1"/>
  <c r="AK177" i="5" a="1"/>
  <c r="AK177" i="5" s="1"/>
  <c r="X177" i="5" a="1"/>
  <c r="X177" i="5" s="1"/>
  <c r="AA177" i="5" a="1"/>
  <c r="AA177" i="5" s="1"/>
  <c r="V177" i="5" a="1"/>
  <c r="V177" i="5" s="1"/>
  <c r="AN177" i="5" a="1"/>
  <c r="AN177" i="5" s="1"/>
  <c r="R177" i="5" a="1"/>
  <c r="R177" i="5" s="1"/>
  <c r="AL177" i="5" a="1"/>
  <c r="AL177" i="5" s="1"/>
  <c r="Y177" i="5" a="1"/>
  <c r="Y177" i="5" s="1"/>
  <c r="P177" i="5" a="1"/>
  <c r="P177" i="5" s="1"/>
  <c r="AB177" i="5" a="1"/>
  <c r="AB177" i="5" s="1"/>
  <c r="AO177" i="5" a="1"/>
  <c r="AO177" i="5" s="1"/>
  <c r="AP177" i="5" a="1"/>
  <c r="AP177" i="5" s="1"/>
  <c r="Z177" i="5" a="1"/>
  <c r="Z177" i="5" s="1"/>
  <c r="O177" i="5" a="1"/>
  <c r="O177" i="5" s="1"/>
  <c r="T177" i="5" a="1"/>
  <c r="T177" i="5" s="1"/>
  <c r="S177" i="5" a="1"/>
  <c r="S177" i="5" s="1"/>
  <c r="W177" i="5" a="1"/>
  <c r="W177" i="5" s="1"/>
  <c r="AJ177" i="5" a="1"/>
  <c r="AJ177" i="5" s="1"/>
  <c r="L177" i="5" a="1"/>
  <c r="L177" i="5" s="1"/>
  <c r="I177" i="5" a="1"/>
  <c r="I177" i="5" s="1"/>
  <c r="M177" i="5" a="1"/>
  <c r="M177" i="5" s="1"/>
  <c r="K177" i="5" a="1"/>
  <c r="K177" i="5" s="1"/>
  <c r="J177" i="5" a="1"/>
  <c r="J177" i="5" s="1"/>
  <c r="H177" i="5" a="1"/>
  <c r="H177" i="5" s="1"/>
  <c r="N177" i="5" a="1"/>
  <c r="N177" i="5" s="1"/>
  <c r="G178" i="5"/>
  <c r="AC178" i="5" l="1" a="1"/>
  <c r="AC178" i="5" s="1"/>
  <c r="W50" i="9" s="1"/>
  <c r="AI178" i="5" a="1"/>
  <c r="AI178" i="5" s="1"/>
  <c r="AC50" i="9" s="1"/>
  <c r="AD178" i="5" a="1"/>
  <c r="AD178" i="5" s="1"/>
  <c r="X50" i="9" s="1"/>
  <c r="AH178" i="5" a="1"/>
  <c r="AH178" i="5" s="1"/>
  <c r="AB50" i="9" s="1"/>
  <c r="AE178" i="5" a="1"/>
  <c r="AE178" i="5" s="1"/>
  <c r="Y50" i="9" s="1"/>
  <c r="AF178" i="5" a="1"/>
  <c r="AF178" i="5" s="1"/>
  <c r="Z50" i="9" s="1"/>
  <c r="AG178" i="5" a="1"/>
  <c r="AG178" i="5" s="1"/>
  <c r="AA50" i="9" s="1"/>
  <c r="BA178" i="5" a="1"/>
  <c r="BA178" i="5" s="1"/>
  <c r="AZ178" i="5" a="1"/>
  <c r="AZ178" i="5" s="1"/>
  <c r="AV178" i="5" a="1"/>
  <c r="AV178" i="5" s="1"/>
  <c r="AW178" i="5" a="1"/>
  <c r="AW178" i="5" s="1"/>
  <c r="AU178" i="5" a="1"/>
  <c r="AU178" i="5" s="1"/>
  <c r="AX178" i="5" a="1"/>
  <c r="AX178" i="5" s="1"/>
  <c r="AY178" i="5" a="1"/>
  <c r="AY178" i="5" s="1"/>
  <c r="AR178" i="5" a="1"/>
  <c r="AR178" i="5" s="1"/>
  <c r="AQ178" i="5" a="1"/>
  <c r="AQ178" i="5" s="1"/>
  <c r="AS178" i="5" a="1"/>
  <c r="AS178" i="5" s="1"/>
  <c r="AT178" i="5" a="1"/>
  <c r="AT178" i="5" s="1"/>
  <c r="Q178" i="5" a="1"/>
  <c r="Q178" i="5" s="1"/>
  <c r="AM178" i="5" a="1"/>
  <c r="AM178" i="5" s="1"/>
  <c r="AG50" i="9" s="1"/>
  <c r="AK178" i="5" a="1"/>
  <c r="AK178" i="5" s="1"/>
  <c r="U178" i="5" a="1"/>
  <c r="U178" i="5" s="1"/>
  <c r="V178" i="5" a="1"/>
  <c r="V178" i="5" s="1"/>
  <c r="P50" i="9" s="1"/>
  <c r="AA178" i="5" a="1"/>
  <c r="AA178" i="5" s="1"/>
  <c r="U50" i="9" s="1"/>
  <c r="X178" i="5" a="1"/>
  <c r="X178" i="5" s="1"/>
  <c r="R50" i="9" s="1"/>
  <c r="AN178" i="5" a="1"/>
  <c r="AN178" i="5" s="1"/>
  <c r="AH50" i="9" s="1"/>
  <c r="AO178" i="5" a="1"/>
  <c r="AO178" i="5" s="1"/>
  <c r="Y178" i="5" a="1"/>
  <c r="Y178" i="5" s="1"/>
  <c r="S50" i="9" s="1"/>
  <c r="AB178" i="5" a="1"/>
  <c r="AB178" i="5" s="1"/>
  <c r="V50" i="9" s="1"/>
  <c r="W178" i="5" a="1"/>
  <c r="W178" i="5" s="1"/>
  <c r="Q50" i="9" s="1"/>
  <c r="R178" i="5" a="1"/>
  <c r="R178" i="5" s="1"/>
  <c r="P178" i="5" a="1"/>
  <c r="P178" i="5" s="1"/>
  <c r="J50" i="9" s="1"/>
  <c r="AL178" i="5" a="1"/>
  <c r="AL178" i="5" s="1"/>
  <c r="AF50" i="9" s="1"/>
  <c r="AP178" i="5" a="1"/>
  <c r="AP178" i="5" s="1"/>
  <c r="AJ178" i="5" a="1"/>
  <c r="AJ178" i="5" s="1"/>
  <c r="S178" i="5" a="1"/>
  <c r="S178" i="5" s="1"/>
  <c r="T178" i="5" a="1"/>
  <c r="T178" i="5" s="1"/>
  <c r="O178" i="5" a="1"/>
  <c r="O178" i="5" s="1"/>
  <c r="Z178" i="5" a="1"/>
  <c r="Z178" i="5" s="1"/>
  <c r="T50" i="9" s="1"/>
  <c r="L178" i="5" a="1"/>
  <c r="L178" i="5" s="1"/>
  <c r="M178" i="5" a="1"/>
  <c r="M178" i="5" s="1"/>
  <c r="I178" i="5" a="1"/>
  <c r="I178" i="5" s="1"/>
  <c r="K178" i="5" a="1"/>
  <c r="K178" i="5" s="1"/>
  <c r="J178" i="5" a="1"/>
  <c r="J178" i="5" s="1"/>
  <c r="H178" i="5" a="1"/>
  <c r="H178" i="5" s="1"/>
  <c r="N178" i="5" a="1"/>
  <c r="N178" i="5" s="1"/>
  <c r="H50" i="9" s="1"/>
  <c r="G179" i="5"/>
  <c r="AF179" i="5" l="1" a="1"/>
  <c r="AF179" i="5" s="1"/>
  <c r="AI179" i="5" a="1"/>
  <c r="AI179" i="5" s="1"/>
  <c r="AH179" i="5" a="1"/>
  <c r="AH179" i="5" s="1"/>
  <c r="AC179" i="5" a="1"/>
  <c r="AC179" i="5" s="1"/>
  <c r="AK50" i="9" s="1"/>
  <c r="AG179" i="5" a="1"/>
  <c r="AG179" i="5" s="1"/>
  <c r="AE179" i="5" a="1"/>
  <c r="AE179" i="5" s="1"/>
  <c r="AD179" i="5" a="1"/>
  <c r="AD179" i="5" s="1"/>
  <c r="AZ179" i="5" a="1"/>
  <c r="AZ179" i="5" s="1"/>
  <c r="BA179" i="5" a="1"/>
  <c r="BA179" i="5" s="1"/>
  <c r="AV179" i="5" a="1"/>
  <c r="AV179" i="5" s="1"/>
  <c r="AU179" i="5" a="1"/>
  <c r="AU179" i="5" s="1"/>
  <c r="AW179" i="5" a="1"/>
  <c r="AW179" i="5" s="1"/>
  <c r="AR179" i="5" a="1"/>
  <c r="AR179" i="5" s="1"/>
  <c r="AY179" i="5" a="1"/>
  <c r="AY179" i="5" s="1"/>
  <c r="AX179" i="5" a="1"/>
  <c r="AX179" i="5" s="1"/>
  <c r="AQ179" i="5" a="1"/>
  <c r="AQ179" i="5" s="1"/>
  <c r="AS179" i="5" a="1"/>
  <c r="AS179" i="5" s="1"/>
  <c r="AT179" i="5" a="1"/>
  <c r="AT179" i="5" s="1"/>
  <c r="CN49" i="22"/>
  <c r="U179" i="5" a="1"/>
  <c r="U179" i="5" s="1"/>
  <c r="Q179" i="5" a="1"/>
  <c r="Q179" i="5" s="1"/>
  <c r="AM179" i="5" a="1"/>
  <c r="AM179" i="5" s="1"/>
  <c r="AK179" i="5" a="1"/>
  <c r="AK179" i="5" s="1"/>
  <c r="X179" i="5" a="1"/>
  <c r="X179" i="5" s="1"/>
  <c r="V179" i="5" a="1"/>
  <c r="V179" i="5" s="1"/>
  <c r="AA179" i="5" a="1"/>
  <c r="AA179" i="5" s="1"/>
  <c r="AN179" i="5" a="1"/>
  <c r="AN179" i="5" s="1"/>
  <c r="Y179" i="5" a="1"/>
  <c r="Y179" i="5" s="1"/>
  <c r="W179" i="5" a="1"/>
  <c r="W179" i="5" s="1"/>
  <c r="P179" i="5" a="1"/>
  <c r="P179" i="5" s="1"/>
  <c r="AO179" i="5" a="1"/>
  <c r="AO179" i="5" s="1"/>
  <c r="AB179" i="5" a="1"/>
  <c r="AB179" i="5" s="1"/>
  <c r="R179" i="5" a="1"/>
  <c r="R179" i="5" s="1"/>
  <c r="AJ179" i="5" a="1"/>
  <c r="AJ179" i="5" s="1"/>
  <c r="S179" i="5" a="1"/>
  <c r="S179" i="5" s="1"/>
  <c r="T179" i="5" a="1"/>
  <c r="T179" i="5" s="1"/>
  <c r="Z179" i="5" a="1"/>
  <c r="Z179" i="5" s="1"/>
  <c r="O179" i="5" a="1"/>
  <c r="O179" i="5" s="1"/>
  <c r="CL49" i="22" s="1"/>
  <c r="AL179" i="5" a="1"/>
  <c r="AL179" i="5" s="1"/>
  <c r="AP179" i="5" a="1"/>
  <c r="AP179" i="5" s="1"/>
  <c r="M179" i="5" a="1"/>
  <c r="M179" i="5" s="1"/>
  <c r="L179" i="5" a="1"/>
  <c r="L179" i="5" s="1"/>
  <c r="I179" i="5" a="1"/>
  <c r="I179" i="5" s="1"/>
  <c r="H179" i="5" a="1"/>
  <c r="H179" i="5" s="1"/>
  <c r="J179" i="5" a="1"/>
  <c r="J179" i="5" s="1"/>
  <c r="K179" i="5" a="1"/>
  <c r="K179" i="5" s="1"/>
  <c r="N179" i="5" a="1"/>
  <c r="N179" i="5" s="1"/>
  <c r="G180" i="5"/>
  <c r="AH180" i="5" l="1" a="1"/>
  <c r="AH180" i="5" s="1"/>
  <c r="AI180" i="5" a="1"/>
  <c r="AI180" i="5" s="1"/>
  <c r="AE180" i="5" a="1"/>
  <c r="AE180" i="5" s="1"/>
  <c r="AF180" i="5" a="1"/>
  <c r="AF180" i="5" s="1"/>
  <c r="AD180" i="5" a="1"/>
  <c r="AD180" i="5" s="1"/>
  <c r="AC180" i="5" a="1"/>
  <c r="AC180" i="5" s="1"/>
  <c r="AG180" i="5" a="1"/>
  <c r="AG180" i="5" s="1"/>
  <c r="AX180" i="5" a="1"/>
  <c r="AX180" i="5" s="1"/>
  <c r="AV180" i="5" a="1"/>
  <c r="AV180" i="5" s="1"/>
  <c r="AZ180" i="5" a="1"/>
  <c r="AZ180" i="5" s="1"/>
  <c r="AU180" i="5" a="1"/>
  <c r="AU180" i="5" s="1"/>
  <c r="AW180" i="5" a="1"/>
  <c r="AW180" i="5" s="1"/>
  <c r="BA180" i="5" a="1"/>
  <c r="BA180" i="5" s="1"/>
  <c r="AR180" i="5" a="1"/>
  <c r="AR180" i="5" s="1"/>
  <c r="AY180" i="5" a="1"/>
  <c r="AY180" i="5" s="1"/>
  <c r="AS180" i="5" a="1"/>
  <c r="AS180" i="5" s="1"/>
  <c r="AQ180" i="5" a="1"/>
  <c r="AQ180" i="5" s="1"/>
  <c r="AT180" i="5" a="1"/>
  <c r="AT180" i="5" s="1"/>
  <c r="AK180" i="5" a="1"/>
  <c r="AK180" i="5" s="1"/>
  <c r="U180" i="5" a="1"/>
  <c r="U180" i="5" s="1"/>
  <c r="AM180" i="5" a="1"/>
  <c r="AM180" i="5" s="1"/>
  <c r="Q180" i="5" a="1"/>
  <c r="Q180" i="5" s="1"/>
  <c r="AA180" i="5" a="1"/>
  <c r="AA180" i="5" s="1"/>
  <c r="X180" i="5" a="1"/>
  <c r="X180" i="5" s="1"/>
  <c r="AN180" i="5" a="1"/>
  <c r="AN180" i="5" s="1"/>
  <c r="V180" i="5" a="1"/>
  <c r="V180" i="5" s="1"/>
  <c r="Y180" i="5" a="1"/>
  <c r="Y180" i="5" s="1"/>
  <c r="P180" i="5" a="1"/>
  <c r="P180" i="5" s="1"/>
  <c r="AB180" i="5" a="1"/>
  <c r="AB180" i="5" s="1"/>
  <c r="W180" i="5" a="1"/>
  <c r="W180" i="5" s="1"/>
  <c r="R180" i="5" a="1"/>
  <c r="R180" i="5" s="1"/>
  <c r="S180" i="5" a="1"/>
  <c r="S180" i="5" s="1"/>
  <c r="T180" i="5" a="1"/>
  <c r="T180" i="5" s="1"/>
  <c r="AP180" i="5" a="1"/>
  <c r="AP180" i="5" s="1"/>
  <c r="Z180" i="5" a="1"/>
  <c r="Z180" i="5" s="1"/>
  <c r="O180" i="5" a="1"/>
  <c r="O180" i="5" s="1"/>
  <c r="AJ180" i="5" a="1"/>
  <c r="AJ180" i="5" s="1"/>
  <c r="AL180" i="5" a="1"/>
  <c r="AL180" i="5" s="1"/>
  <c r="AO180" i="5" a="1"/>
  <c r="AO180" i="5" s="1"/>
  <c r="L180" i="5" a="1"/>
  <c r="L180" i="5" s="1"/>
  <c r="I180" i="5" a="1"/>
  <c r="I180" i="5" s="1"/>
  <c r="H180" i="5" a="1"/>
  <c r="H180" i="5" s="1"/>
  <c r="M180" i="5" a="1"/>
  <c r="M180" i="5" s="1"/>
  <c r="J180" i="5" a="1"/>
  <c r="J180" i="5" s="1"/>
  <c r="K180" i="5" a="1"/>
  <c r="K180" i="5" s="1"/>
  <c r="N180" i="5" a="1"/>
  <c r="N180" i="5" s="1"/>
  <c r="G181" i="5"/>
  <c r="AH181" i="5" l="1" a="1"/>
  <c r="AH181" i="5" s="1"/>
  <c r="AI181" i="5" a="1"/>
  <c r="AI181" i="5" s="1"/>
  <c r="AF181" i="5" a="1"/>
  <c r="AF181" i="5" s="1"/>
  <c r="AC181" i="5" a="1"/>
  <c r="AC181" i="5" s="1"/>
  <c r="AD181" i="5" a="1"/>
  <c r="AD181" i="5" s="1"/>
  <c r="AE181" i="5" a="1"/>
  <c r="AE181" i="5" s="1"/>
  <c r="AG181" i="5" a="1"/>
  <c r="AG181" i="5" s="1"/>
  <c r="AV181" i="5" a="1"/>
  <c r="AV181" i="5" s="1"/>
  <c r="BA181" i="5" a="1"/>
  <c r="BA181" i="5" s="1"/>
  <c r="AX181" i="5" a="1"/>
  <c r="AX181" i="5" s="1"/>
  <c r="AZ181" i="5" a="1"/>
  <c r="AZ181" i="5" s="1"/>
  <c r="AW181" i="5" a="1"/>
  <c r="AW181" i="5" s="1"/>
  <c r="AU181" i="5" a="1"/>
  <c r="AU181" i="5" s="1"/>
  <c r="AS181" i="5" a="1"/>
  <c r="AS181" i="5" s="1"/>
  <c r="AR181" i="5" a="1"/>
  <c r="AR181" i="5" s="1"/>
  <c r="AY181" i="5" a="1"/>
  <c r="AY181" i="5" s="1"/>
  <c r="AQ181" i="5" a="1"/>
  <c r="AQ181" i="5" s="1"/>
  <c r="AT181" i="5" a="1"/>
  <c r="AT181" i="5" s="1"/>
  <c r="U181" i="5" a="1"/>
  <c r="U181" i="5" s="1"/>
  <c r="Q181" i="5" a="1"/>
  <c r="Q181" i="5" s="1"/>
  <c r="AM181" i="5" a="1"/>
  <c r="AM181" i="5" s="1"/>
  <c r="AK181" i="5" a="1"/>
  <c r="AK181" i="5" s="1"/>
  <c r="AA181" i="5" a="1"/>
  <c r="AA181" i="5" s="1"/>
  <c r="V181" i="5" a="1"/>
  <c r="V181" i="5" s="1"/>
  <c r="X181" i="5" a="1"/>
  <c r="X181" i="5" s="1"/>
  <c r="AN181" i="5" a="1"/>
  <c r="AN181" i="5" s="1"/>
  <c r="Y181" i="5" a="1"/>
  <c r="Y181" i="5" s="1"/>
  <c r="AO181" i="5" a="1"/>
  <c r="AO181" i="5" s="1"/>
  <c r="S181" i="5" a="1"/>
  <c r="S181" i="5" s="1"/>
  <c r="W181" i="5" a="1"/>
  <c r="W181" i="5" s="1"/>
  <c r="P181" i="5" a="1"/>
  <c r="P181" i="5" s="1"/>
  <c r="AB181" i="5" a="1"/>
  <c r="AB181" i="5" s="1"/>
  <c r="R181" i="5" a="1"/>
  <c r="R181" i="5" s="1"/>
  <c r="O181" i="5" a="1"/>
  <c r="O181" i="5" s="1"/>
  <c r="AL181" i="5" a="1"/>
  <c r="AL181" i="5" s="1"/>
  <c r="AJ181" i="5" a="1"/>
  <c r="AJ181" i="5" s="1"/>
  <c r="Z181" i="5" a="1"/>
  <c r="Z181" i="5" s="1"/>
  <c r="T181" i="5" a="1"/>
  <c r="T181" i="5" s="1"/>
  <c r="AP181" i="5" a="1"/>
  <c r="AP181" i="5" s="1"/>
  <c r="L181" i="5" a="1"/>
  <c r="L181" i="5" s="1"/>
  <c r="M181" i="5" a="1"/>
  <c r="M181" i="5" s="1"/>
  <c r="I181" i="5" a="1"/>
  <c r="I181" i="5" s="1"/>
  <c r="H181" i="5" a="1"/>
  <c r="H181" i="5" s="1"/>
  <c r="K181" i="5" a="1"/>
  <c r="K181" i="5" s="1"/>
  <c r="J181" i="5" a="1"/>
  <c r="J181" i="5" s="1"/>
  <c r="N181" i="5" a="1"/>
  <c r="N181" i="5" s="1"/>
  <c r="G182" i="5"/>
  <c r="AC182" i="5" l="1" a="1"/>
  <c r="AC182" i="5" s="1"/>
  <c r="W51" i="9" s="1"/>
  <c r="AF182" i="5" a="1"/>
  <c r="AF182" i="5" s="1"/>
  <c r="Z51" i="9" s="1"/>
  <c r="AI182" i="5" a="1"/>
  <c r="AI182" i="5" s="1"/>
  <c r="AC51" i="9" s="1"/>
  <c r="AG182" i="5" a="1"/>
  <c r="AG182" i="5" s="1"/>
  <c r="AA51" i="9" s="1"/>
  <c r="AE182" i="5" a="1"/>
  <c r="AE182" i="5" s="1"/>
  <c r="Y51" i="9" s="1"/>
  <c r="AH182" i="5" a="1"/>
  <c r="AH182" i="5" s="1"/>
  <c r="AB51" i="9" s="1"/>
  <c r="AD182" i="5" a="1"/>
  <c r="AD182" i="5" s="1"/>
  <c r="X51" i="9" s="1"/>
  <c r="BA182" i="5" a="1"/>
  <c r="BA182" i="5" s="1"/>
  <c r="AW182" i="5" a="1"/>
  <c r="AW182" i="5" s="1"/>
  <c r="AZ182" i="5" a="1"/>
  <c r="AZ182" i="5" s="1"/>
  <c r="AV182" i="5" a="1"/>
  <c r="AV182" i="5" s="1"/>
  <c r="AU182" i="5" a="1"/>
  <c r="AU182" i="5" s="1"/>
  <c r="AX182" i="5" a="1"/>
  <c r="AX182" i="5" s="1"/>
  <c r="AS182" i="5" a="1"/>
  <c r="AS182" i="5" s="1"/>
  <c r="AR182" i="5" a="1"/>
  <c r="AR182" i="5" s="1"/>
  <c r="AY182" i="5" a="1"/>
  <c r="AY182" i="5" s="1"/>
  <c r="AQ182" i="5" a="1"/>
  <c r="AQ182" i="5" s="1"/>
  <c r="AT182" i="5" a="1"/>
  <c r="AT182" i="5" s="1"/>
  <c r="AM182" i="5" a="1"/>
  <c r="AM182" i="5" s="1"/>
  <c r="AK182" i="5" a="1"/>
  <c r="AK182" i="5" s="1"/>
  <c r="Q182" i="5" a="1"/>
  <c r="Q182" i="5" s="1"/>
  <c r="U182" i="5" a="1"/>
  <c r="U182" i="5" s="1"/>
  <c r="X182" i="5" a="1"/>
  <c r="X182" i="5" s="1"/>
  <c r="R51" i="9" s="1"/>
  <c r="AA182" i="5" a="1"/>
  <c r="AA182" i="5" s="1"/>
  <c r="U51" i="9" s="1"/>
  <c r="V182" i="5" a="1"/>
  <c r="V182" i="5" s="1"/>
  <c r="P51" i="9" s="1"/>
  <c r="AN182" i="5" a="1"/>
  <c r="AN182" i="5" s="1"/>
  <c r="Y182" i="5" a="1"/>
  <c r="Y182" i="5" s="1"/>
  <c r="S51" i="9" s="1"/>
  <c r="AB182" i="5" a="1"/>
  <c r="AB182" i="5" s="1"/>
  <c r="V51" i="9" s="1"/>
  <c r="AO182" i="5" a="1"/>
  <c r="AO182" i="5" s="1"/>
  <c r="S182" i="5" a="1"/>
  <c r="S182" i="5" s="1"/>
  <c r="R182" i="5" a="1"/>
  <c r="R182" i="5" s="1"/>
  <c r="P182" i="5" a="1"/>
  <c r="P182" i="5" s="1"/>
  <c r="W182" i="5" a="1"/>
  <c r="W182" i="5" s="1"/>
  <c r="Q51" i="9" s="1"/>
  <c r="AL182" i="5" a="1"/>
  <c r="AL182" i="5" s="1"/>
  <c r="O182" i="5" a="1"/>
  <c r="O182" i="5" s="1"/>
  <c r="AP182" i="5" a="1"/>
  <c r="AP182" i="5" s="1"/>
  <c r="AJ51" i="9" s="1"/>
  <c r="AJ182" i="5" a="1"/>
  <c r="AJ182" i="5" s="1"/>
  <c r="T182" i="5" a="1"/>
  <c r="T182" i="5" s="1"/>
  <c r="Z182" i="5" a="1"/>
  <c r="Z182" i="5" s="1"/>
  <c r="T51" i="9" s="1"/>
  <c r="H182" i="5" a="1"/>
  <c r="H182" i="5" s="1"/>
  <c r="B51" i="9" s="1"/>
  <c r="I182" i="5" a="1"/>
  <c r="I182" i="5" s="1"/>
  <c r="C51" i="9" s="1"/>
  <c r="K182" i="5" a="1"/>
  <c r="K182" i="5" s="1"/>
  <c r="M182" i="5" a="1"/>
  <c r="M182" i="5" s="1"/>
  <c r="J182" i="5" a="1"/>
  <c r="J182" i="5" s="1"/>
  <c r="D51" i="9" s="1"/>
  <c r="L182" i="5" a="1"/>
  <c r="L182" i="5" s="1"/>
  <c r="N182" i="5" a="1"/>
  <c r="N182" i="5" s="1"/>
  <c r="H51" i="9" s="1"/>
  <c r="G183" i="5"/>
  <c r="AC183" i="5" l="1" a="1"/>
  <c r="AC183" i="5" s="1"/>
  <c r="AK51" i="9" s="1"/>
  <c r="AH183" i="5" a="1"/>
  <c r="AH183" i="5" s="1"/>
  <c r="AI183" i="5" a="1"/>
  <c r="AI183" i="5" s="1"/>
  <c r="AD183" i="5" a="1"/>
  <c r="AD183" i="5" s="1"/>
  <c r="AG183" i="5" a="1"/>
  <c r="AG183" i="5" s="1"/>
  <c r="AF183" i="5" a="1"/>
  <c r="AF183" i="5" s="1"/>
  <c r="AE183" i="5" a="1"/>
  <c r="AE183" i="5" s="1"/>
  <c r="AZ183" i="5" a="1"/>
  <c r="AZ183" i="5" s="1"/>
  <c r="AX183" i="5" a="1"/>
  <c r="AX183" i="5" s="1"/>
  <c r="BA183" i="5" a="1"/>
  <c r="BA183" i="5" s="1"/>
  <c r="AU183" i="5" a="1"/>
  <c r="AU183" i="5" s="1"/>
  <c r="AY183" i="5" a="1"/>
  <c r="AY183" i="5" s="1"/>
  <c r="AV183" i="5" a="1"/>
  <c r="AV183" i="5" s="1"/>
  <c r="AW183" i="5" a="1"/>
  <c r="AW183" i="5" s="1"/>
  <c r="AQ183" i="5" a="1"/>
  <c r="AQ183" i="5" s="1"/>
  <c r="AT183" i="5" a="1"/>
  <c r="AT183" i="5" s="1"/>
  <c r="AR183" i="5" a="1"/>
  <c r="AR183" i="5" s="1"/>
  <c r="AS183" i="5" a="1"/>
  <c r="AS183" i="5" s="1"/>
  <c r="AK183" i="5" a="1"/>
  <c r="AK183" i="5" s="1"/>
  <c r="Q183" i="5" a="1"/>
  <c r="Q183" i="5" s="1"/>
  <c r="U183" i="5" a="1"/>
  <c r="U183" i="5" s="1"/>
  <c r="AM183" i="5" a="1"/>
  <c r="AM183" i="5" s="1"/>
  <c r="X183" i="5" a="1"/>
  <c r="X183" i="5" s="1"/>
  <c r="AA183" i="5" a="1"/>
  <c r="AA183" i="5" s="1"/>
  <c r="V183" i="5" a="1"/>
  <c r="V183" i="5" s="1"/>
  <c r="AN183" i="5" a="1"/>
  <c r="AN183" i="5" s="1"/>
  <c r="P183" i="5" a="1"/>
  <c r="P183" i="5" s="1"/>
  <c r="AO183" i="5" a="1"/>
  <c r="AO183" i="5" s="1"/>
  <c r="AB183" i="5" a="1"/>
  <c r="AB183" i="5" s="1"/>
  <c r="Y183" i="5" a="1"/>
  <c r="Y183" i="5" s="1"/>
  <c r="W183" i="5" a="1"/>
  <c r="W183" i="5" s="1"/>
  <c r="AL183" i="5" a="1"/>
  <c r="AL183" i="5" s="1"/>
  <c r="R183" i="5" a="1"/>
  <c r="R183" i="5" s="1"/>
  <c r="S183" i="5" a="1"/>
  <c r="S183" i="5" s="1"/>
  <c r="T183" i="5" a="1"/>
  <c r="T183" i="5" s="1"/>
  <c r="AJ183" i="5" a="1"/>
  <c r="AJ183" i="5" s="1"/>
  <c r="O183" i="5" a="1"/>
  <c r="O183" i="5" s="1"/>
  <c r="CL50" i="22" s="1"/>
  <c r="AP183" i="5" a="1"/>
  <c r="AP183" i="5" s="1"/>
  <c r="Z183" i="5" a="1"/>
  <c r="Z183" i="5" s="1"/>
  <c r="H183" i="5" a="1"/>
  <c r="H183" i="5" s="1"/>
  <c r="I183" i="5" a="1"/>
  <c r="I183" i="5" s="1"/>
  <c r="L183" i="5" a="1"/>
  <c r="L183" i="5" s="1"/>
  <c r="M183" i="5" a="1"/>
  <c r="M183" i="5" s="1"/>
  <c r="J183" i="5" a="1"/>
  <c r="J183" i="5" s="1"/>
  <c r="K183" i="5" a="1"/>
  <c r="K183" i="5" s="1"/>
  <c r="N183" i="5" a="1"/>
  <c r="N183" i="5" s="1"/>
  <c r="G184" i="5"/>
  <c r="AI184" i="5" l="1" a="1"/>
  <c r="AI184" i="5" s="1"/>
  <c r="AF184" i="5" a="1"/>
  <c r="AF184" i="5" s="1"/>
  <c r="AH184" i="5" a="1"/>
  <c r="AH184" i="5" s="1"/>
  <c r="AD184" i="5" a="1"/>
  <c r="AD184" i="5" s="1"/>
  <c r="AE184" i="5" a="1"/>
  <c r="AE184" i="5" s="1"/>
  <c r="AG184" i="5" a="1"/>
  <c r="AG184" i="5" s="1"/>
  <c r="AC184" i="5" a="1"/>
  <c r="AC184" i="5" s="1"/>
  <c r="AX184" i="5" a="1"/>
  <c r="AX184" i="5" s="1"/>
  <c r="AV184" i="5" a="1"/>
  <c r="AV184" i="5" s="1"/>
  <c r="AZ184" i="5" a="1"/>
  <c r="AZ184" i="5" s="1"/>
  <c r="BA184" i="5" a="1"/>
  <c r="BA184" i="5" s="1"/>
  <c r="AW184" i="5" a="1"/>
  <c r="AW184" i="5" s="1"/>
  <c r="AY184" i="5" a="1"/>
  <c r="AY184" i="5" s="1"/>
  <c r="AU184" i="5" a="1"/>
  <c r="AU184" i="5" s="1"/>
  <c r="AQ184" i="5" a="1"/>
  <c r="AQ184" i="5" s="1"/>
  <c r="AR184" i="5" a="1"/>
  <c r="AR184" i="5" s="1"/>
  <c r="AT184" i="5" a="1"/>
  <c r="AT184" i="5" s="1"/>
  <c r="AS184" i="5" a="1"/>
  <c r="AS184" i="5" s="1"/>
  <c r="AM184" i="5" a="1"/>
  <c r="AM184" i="5" s="1"/>
  <c r="U184" i="5" a="1"/>
  <c r="U184" i="5" s="1"/>
  <c r="Q184" i="5" a="1"/>
  <c r="Q184" i="5" s="1"/>
  <c r="AK184" i="5" a="1"/>
  <c r="AK184" i="5" s="1"/>
  <c r="AN184" i="5" a="1"/>
  <c r="AN184" i="5" s="1"/>
  <c r="AA184" i="5" a="1"/>
  <c r="AA184" i="5" s="1"/>
  <c r="X184" i="5" a="1"/>
  <c r="X184" i="5" s="1"/>
  <c r="V184" i="5" a="1"/>
  <c r="V184" i="5" s="1"/>
  <c r="W184" i="5" a="1"/>
  <c r="W184" i="5" s="1"/>
  <c r="AO184" i="5" a="1"/>
  <c r="AO184" i="5" s="1"/>
  <c r="P184" i="5" a="1"/>
  <c r="P184" i="5" s="1"/>
  <c r="R184" i="5" a="1"/>
  <c r="R184" i="5" s="1"/>
  <c r="AB184" i="5" a="1"/>
  <c r="AB184" i="5" s="1"/>
  <c r="Y184" i="5" a="1"/>
  <c r="Y184" i="5" s="1"/>
  <c r="Z184" i="5" a="1"/>
  <c r="Z184" i="5" s="1"/>
  <c r="AL184" i="5" a="1"/>
  <c r="AL184" i="5" s="1"/>
  <c r="T184" i="5" a="1"/>
  <c r="T184" i="5" s="1"/>
  <c r="S184" i="5" a="1"/>
  <c r="S184" i="5" s="1"/>
  <c r="O184" i="5" a="1"/>
  <c r="O184" i="5" s="1"/>
  <c r="AJ184" i="5" a="1"/>
  <c r="AJ184" i="5" s="1"/>
  <c r="AP184" i="5" a="1"/>
  <c r="AP184" i="5" s="1"/>
  <c r="H184" i="5" a="1"/>
  <c r="H184" i="5" s="1"/>
  <c r="I184" i="5" a="1"/>
  <c r="I184" i="5" s="1"/>
  <c r="M184" i="5" a="1"/>
  <c r="M184" i="5" s="1"/>
  <c r="L184" i="5" a="1"/>
  <c r="L184" i="5" s="1"/>
  <c r="J184" i="5" a="1"/>
  <c r="J184" i="5" s="1"/>
  <c r="K184" i="5" a="1"/>
  <c r="K184" i="5" s="1"/>
  <c r="N184" i="5" a="1"/>
  <c r="N184" i="5" s="1"/>
  <c r="G185" i="5"/>
  <c r="AI185" i="5" l="1" a="1"/>
  <c r="AI185" i="5" s="1"/>
  <c r="AH185" i="5" a="1"/>
  <c r="AH185" i="5" s="1"/>
  <c r="AC185" i="5" a="1"/>
  <c r="AC185" i="5" s="1"/>
  <c r="AF185" i="5" a="1"/>
  <c r="AF185" i="5" s="1"/>
  <c r="AD185" i="5" a="1"/>
  <c r="AD185" i="5" s="1"/>
  <c r="AE185" i="5" a="1"/>
  <c r="AE185" i="5" s="1"/>
  <c r="AG185" i="5" a="1"/>
  <c r="AG185" i="5" s="1"/>
  <c r="BA185" i="5" a="1"/>
  <c r="BA185" i="5" s="1"/>
  <c r="AZ185" i="5" a="1"/>
  <c r="AZ185" i="5" s="1"/>
  <c r="AV185" i="5" a="1"/>
  <c r="AV185" i="5" s="1"/>
  <c r="AU185" i="5" a="1"/>
  <c r="AU185" i="5" s="1"/>
  <c r="AW185" i="5" a="1"/>
  <c r="AW185" i="5" s="1"/>
  <c r="AY185" i="5" a="1"/>
  <c r="AY185" i="5" s="1"/>
  <c r="AX185" i="5" a="1"/>
  <c r="AX185" i="5" s="1"/>
  <c r="AS185" i="5" a="1"/>
  <c r="AS185" i="5" s="1"/>
  <c r="AR185" i="5" a="1"/>
  <c r="AR185" i="5" s="1"/>
  <c r="AT185" i="5" a="1"/>
  <c r="AT185" i="5" s="1"/>
  <c r="AQ185" i="5" a="1"/>
  <c r="AQ185" i="5" s="1"/>
  <c r="AK185" i="5" a="1"/>
  <c r="AK185" i="5" s="1"/>
  <c r="AM185" i="5" a="1"/>
  <c r="AM185" i="5" s="1"/>
  <c r="Q185" i="5" a="1"/>
  <c r="Q185" i="5" s="1"/>
  <c r="U185" i="5" a="1"/>
  <c r="U185" i="5" s="1"/>
  <c r="X185" i="5" a="1"/>
  <c r="X185" i="5" s="1"/>
  <c r="AN185" i="5" a="1"/>
  <c r="AN185" i="5" s="1"/>
  <c r="AA185" i="5" a="1"/>
  <c r="AA185" i="5" s="1"/>
  <c r="V185" i="5" a="1"/>
  <c r="V185" i="5" s="1"/>
  <c r="R185" i="5" a="1"/>
  <c r="R185" i="5" s="1"/>
  <c r="AB185" i="5" a="1"/>
  <c r="AB185" i="5" s="1"/>
  <c r="P185" i="5" a="1"/>
  <c r="P185" i="5" s="1"/>
  <c r="W185" i="5" a="1"/>
  <c r="W185" i="5" s="1"/>
  <c r="AO185" i="5" a="1"/>
  <c r="AO185" i="5" s="1"/>
  <c r="Y185" i="5" a="1"/>
  <c r="Y185" i="5" s="1"/>
  <c r="T185" i="5" a="1"/>
  <c r="T185" i="5" s="1"/>
  <c r="Z185" i="5" a="1"/>
  <c r="Z185" i="5" s="1"/>
  <c r="AP185" i="5" a="1"/>
  <c r="AP185" i="5" s="1"/>
  <c r="O185" i="5" a="1"/>
  <c r="O185" i="5" s="1"/>
  <c r="AL185" i="5" a="1"/>
  <c r="AL185" i="5" s="1"/>
  <c r="S185" i="5" a="1"/>
  <c r="S185" i="5" s="1"/>
  <c r="AJ185" i="5" a="1"/>
  <c r="AJ185" i="5" s="1"/>
  <c r="M185" i="5" a="1"/>
  <c r="M185" i="5" s="1"/>
  <c r="I185" i="5" a="1"/>
  <c r="I185" i="5" s="1"/>
  <c r="L185" i="5" a="1"/>
  <c r="L185" i="5" s="1"/>
  <c r="J185" i="5" a="1"/>
  <c r="J185" i="5" s="1"/>
  <c r="K185" i="5" a="1"/>
  <c r="K185" i="5" s="1"/>
  <c r="H185" i="5" a="1"/>
  <c r="H185" i="5" s="1"/>
  <c r="N185" i="5" a="1"/>
  <c r="N185" i="5" s="1"/>
  <c r="G186" i="5"/>
  <c r="AF186" i="5" l="1" a="1"/>
  <c r="AF186" i="5" s="1"/>
  <c r="Z52" i="9" s="1"/>
  <c r="AC186" i="5" a="1"/>
  <c r="AC186" i="5" s="1"/>
  <c r="W52" i="9" s="1"/>
  <c r="AG186" i="5" a="1"/>
  <c r="AG186" i="5" s="1"/>
  <c r="AA52" i="9" s="1"/>
  <c r="AI186" i="5" a="1"/>
  <c r="AI186" i="5" s="1"/>
  <c r="AC52" i="9" s="1"/>
  <c r="AD186" i="5" a="1"/>
  <c r="AD186" i="5" s="1"/>
  <c r="X52" i="9" s="1"/>
  <c r="AH186" i="5" a="1"/>
  <c r="AH186" i="5" s="1"/>
  <c r="AB52" i="9" s="1"/>
  <c r="AE186" i="5" a="1"/>
  <c r="AE186" i="5" s="1"/>
  <c r="Y52" i="9" s="1"/>
  <c r="AV186" i="5" a="1"/>
  <c r="AV186" i="5" s="1"/>
  <c r="BA186" i="5" a="1"/>
  <c r="BA186" i="5" s="1"/>
  <c r="AW186" i="5" a="1"/>
  <c r="AW186" i="5" s="1"/>
  <c r="AZ186" i="5" a="1"/>
  <c r="AZ186" i="5" s="1"/>
  <c r="AU186" i="5" a="1"/>
  <c r="AU186" i="5" s="1"/>
  <c r="AS186" i="5" a="1"/>
  <c r="AS186" i="5" s="1"/>
  <c r="AQ186" i="5" a="1"/>
  <c r="AQ186" i="5" s="1"/>
  <c r="AY186" i="5" a="1"/>
  <c r="AY186" i="5" s="1"/>
  <c r="AX186" i="5" a="1"/>
  <c r="AX186" i="5" s="1"/>
  <c r="AR186" i="5" a="1"/>
  <c r="AR186" i="5" s="1"/>
  <c r="AT186" i="5" a="1"/>
  <c r="AT186" i="5" s="1"/>
  <c r="AM186" i="5" a="1"/>
  <c r="AM186" i="5" s="1"/>
  <c r="U186" i="5" a="1"/>
  <c r="U186" i="5" s="1"/>
  <c r="O52" i="9" s="1"/>
  <c r="Q186" i="5" a="1"/>
  <c r="Q186" i="5" s="1"/>
  <c r="AK186" i="5" a="1"/>
  <c r="AK186" i="5" s="1"/>
  <c r="X186" i="5" a="1"/>
  <c r="X186" i="5" s="1"/>
  <c r="R52" i="9" s="1"/>
  <c r="AN186" i="5" a="1"/>
  <c r="AN186" i="5" s="1"/>
  <c r="V186" i="5" a="1"/>
  <c r="V186" i="5" s="1"/>
  <c r="P52" i="9" s="1"/>
  <c r="AA186" i="5" a="1"/>
  <c r="AA186" i="5" s="1"/>
  <c r="U52" i="9" s="1"/>
  <c r="AB186" i="5" a="1"/>
  <c r="AB186" i="5" s="1"/>
  <c r="V52" i="9" s="1"/>
  <c r="W186" i="5" a="1"/>
  <c r="W186" i="5" s="1"/>
  <c r="Q52" i="9" s="1"/>
  <c r="S186" i="5" a="1"/>
  <c r="S186" i="5" s="1"/>
  <c r="R186" i="5" a="1"/>
  <c r="R186" i="5" s="1"/>
  <c r="AL186" i="5" a="1"/>
  <c r="AL186" i="5" s="1"/>
  <c r="Y186" i="5" a="1"/>
  <c r="Y186" i="5" s="1"/>
  <c r="S52" i="9" s="1"/>
  <c r="P186" i="5" a="1"/>
  <c r="P186" i="5" s="1"/>
  <c r="Z186" i="5" a="1"/>
  <c r="Z186" i="5" s="1"/>
  <c r="T52" i="9" s="1"/>
  <c r="AP186" i="5" a="1"/>
  <c r="AP186" i="5" s="1"/>
  <c r="AJ52" i="9" s="1"/>
  <c r="O186" i="5" a="1"/>
  <c r="O186" i="5" s="1"/>
  <c r="AO186" i="5" a="1"/>
  <c r="AO186" i="5" s="1"/>
  <c r="AI52" i="9" s="1"/>
  <c r="T186" i="5" a="1"/>
  <c r="T186" i="5" s="1"/>
  <c r="AJ186" i="5" a="1"/>
  <c r="AJ186" i="5" s="1"/>
  <c r="M186" i="5" a="1"/>
  <c r="M186" i="5" s="1"/>
  <c r="I186" i="5" a="1"/>
  <c r="I186" i="5" s="1"/>
  <c r="L186" i="5" a="1"/>
  <c r="L186" i="5" s="1"/>
  <c r="J186" i="5" a="1"/>
  <c r="J186" i="5" s="1"/>
  <c r="K186" i="5" a="1"/>
  <c r="K186" i="5" s="1"/>
  <c r="H186" i="5" a="1"/>
  <c r="H186" i="5" s="1"/>
  <c r="B52" i="9" s="1"/>
  <c r="N186" i="5" a="1"/>
  <c r="N186" i="5" s="1"/>
  <c r="G187" i="5"/>
  <c r="AH187" i="5" l="1" a="1"/>
  <c r="AH187" i="5" s="1"/>
  <c r="AF187" i="5" a="1"/>
  <c r="AF187" i="5" s="1"/>
  <c r="AC187" i="5" a="1"/>
  <c r="AC187" i="5" s="1"/>
  <c r="AK52" i="9" s="1"/>
  <c r="AD187" i="5" a="1"/>
  <c r="AD187" i="5" s="1"/>
  <c r="AE187" i="5" a="1"/>
  <c r="AE187" i="5" s="1"/>
  <c r="AI187" i="5" a="1"/>
  <c r="AI187" i="5" s="1"/>
  <c r="AG187" i="5" a="1"/>
  <c r="AG187" i="5" s="1"/>
  <c r="AZ187" i="5" a="1"/>
  <c r="AZ187" i="5" s="1"/>
  <c r="BA187" i="5" a="1"/>
  <c r="BA187" i="5" s="1"/>
  <c r="AV187" i="5" a="1"/>
  <c r="AV187" i="5" s="1"/>
  <c r="AX187" i="5" a="1"/>
  <c r="AX187" i="5" s="1"/>
  <c r="AW187" i="5" a="1"/>
  <c r="AW187" i="5" s="1"/>
  <c r="AQ187" i="5" a="1"/>
  <c r="AQ187" i="5" s="1"/>
  <c r="AU187" i="5" a="1"/>
  <c r="AU187" i="5" s="1"/>
  <c r="AY187" i="5" a="1"/>
  <c r="AY187" i="5" s="1"/>
  <c r="AS187" i="5" a="1"/>
  <c r="AS187" i="5" s="1"/>
  <c r="AT187" i="5" a="1"/>
  <c r="AT187" i="5" s="1"/>
  <c r="AR187" i="5" a="1"/>
  <c r="AR187" i="5" s="1"/>
  <c r="U187" i="5" a="1"/>
  <c r="U187" i="5" s="1"/>
  <c r="AM187" i="5" a="1"/>
  <c r="AM187" i="5" s="1"/>
  <c r="Q187" i="5" a="1"/>
  <c r="Q187" i="5" s="1"/>
  <c r="AK187" i="5" a="1"/>
  <c r="AK187" i="5" s="1"/>
  <c r="V187" i="5" a="1"/>
  <c r="V187" i="5" s="1"/>
  <c r="AN187" i="5" a="1"/>
  <c r="AN187" i="5" s="1"/>
  <c r="AA187" i="5" a="1"/>
  <c r="AA187" i="5" s="1"/>
  <c r="X187" i="5" a="1"/>
  <c r="X187" i="5" s="1"/>
  <c r="AL187" i="5" a="1"/>
  <c r="AL187" i="5" s="1"/>
  <c r="W187" i="5" a="1"/>
  <c r="W187" i="5" s="1"/>
  <c r="AO187" i="5" a="1"/>
  <c r="AO187" i="5" s="1"/>
  <c r="S187" i="5" a="1"/>
  <c r="S187" i="5" s="1"/>
  <c r="R187" i="5" a="1"/>
  <c r="R187" i="5" s="1"/>
  <c r="Y187" i="5" a="1"/>
  <c r="Y187" i="5" s="1"/>
  <c r="P187" i="5" a="1"/>
  <c r="P187" i="5" s="1"/>
  <c r="AB187" i="5" a="1"/>
  <c r="AB187" i="5" s="1"/>
  <c r="T187" i="5" a="1"/>
  <c r="T187" i="5" s="1"/>
  <c r="Z187" i="5" a="1"/>
  <c r="Z187" i="5" s="1"/>
  <c r="O187" i="5" a="1"/>
  <c r="O187" i="5" s="1"/>
  <c r="AJ187" i="5" a="1"/>
  <c r="AJ187" i="5" s="1"/>
  <c r="AP187" i="5" a="1"/>
  <c r="AP187" i="5" s="1"/>
  <c r="M187" i="5" a="1"/>
  <c r="M187" i="5" s="1"/>
  <c r="I187" i="5" a="1"/>
  <c r="I187" i="5" s="1"/>
  <c r="L187" i="5" a="1"/>
  <c r="L187" i="5" s="1"/>
  <c r="CI51" i="22" s="1"/>
  <c r="H187" i="5" a="1"/>
  <c r="H187" i="5" s="1"/>
  <c r="J187" i="5" a="1"/>
  <c r="J187" i="5" s="1"/>
  <c r="K187" i="5" a="1"/>
  <c r="K187" i="5" s="1"/>
  <c r="N187" i="5" a="1"/>
  <c r="N187" i="5" s="1"/>
  <c r="G188" i="5"/>
  <c r="AF188" i="5" l="1" a="1"/>
  <c r="AF188" i="5" s="1"/>
  <c r="AI188" i="5" a="1"/>
  <c r="AI188" i="5" s="1"/>
  <c r="AE188" i="5" a="1"/>
  <c r="AE188" i="5" s="1"/>
  <c r="AC188" i="5" a="1"/>
  <c r="AC188" i="5" s="1"/>
  <c r="AG188" i="5" a="1"/>
  <c r="AG188" i="5" s="1"/>
  <c r="AH188" i="5" a="1"/>
  <c r="AH188" i="5" s="1"/>
  <c r="AD188" i="5" a="1"/>
  <c r="AD188" i="5" s="1"/>
  <c r="AV188" i="5" a="1"/>
  <c r="AV188" i="5" s="1"/>
  <c r="AX188" i="5" a="1"/>
  <c r="AX188" i="5" s="1"/>
  <c r="AZ188" i="5" a="1"/>
  <c r="AZ188" i="5" s="1"/>
  <c r="BA188" i="5" a="1"/>
  <c r="BA188" i="5" s="1"/>
  <c r="AW188" i="5" a="1"/>
  <c r="AW188" i="5" s="1"/>
  <c r="AU188" i="5" a="1"/>
  <c r="AU188" i="5" s="1"/>
  <c r="AR188" i="5" a="1"/>
  <c r="AR188" i="5" s="1"/>
  <c r="AY188" i="5" a="1"/>
  <c r="AY188" i="5" s="1"/>
  <c r="AQ188" i="5" a="1"/>
  <c r="AQ188" i="5" s="1"/>
  <c r="AS188" i="5" a="1"/>
  <c r="AS188" i="5" s="1"/>
  <c r="AT188" i="5" a="1"/>
  <c r="AT188" i="5" s="1"/>
  <c r="Q188" i="5" a="1"/>
  <c r="Q188" i="5" s="1"/>
  <c r="AK188" i="5" a="1"/>
  <c r="AK188" i="5" s="1"/>
  <c r="U188" i="5" a="1"/>
  <c r="U188" i="5" s="1"/>
  <c r="AM188" i="5" a="1"/>
  <c r="AM188" i="5" s="1"/>
  <c r="AA188" i="5" a="1"/>
  <c r="AA188" i="5" s="1"/>
  <c r="AN188" i="5" a="1"/>
  <c r="AN188" i="5" s="1"/>
  <c r="X188" i="5" a="1"/>
  <c r="X188" i="5" s="1"/>
  <c r="V188" i="5" a="1"/>
  <c r="V188" i="5" s="1"/>
  <c r="P188" i="5" a="1"/>
  <c r="P188" i="5" s="1"/>
  <c r="AB188" i="5" a="1"/>
  <c r="AB188" i="5" s="1"/>
  <c r="AO188" i="5" a="1"/>
  <c r="AO188" i="5" s="1"/>
  <c r="S188" i="5" a="1"/>
  <c r="S188" i="5" s="1"/>
  <c r="AL188" i="5" a="1"/>
  <c r="AL188" i="5" s="1"/>
  <c r="Y188" i="5" a="1"/>
  <c r="Y188" i="5" s="1"/>
  <c r="R188" i="5" a="1"/>
  <c r="R188" i="5" s="1"/>
  <c r="W188" i="5" a="1"/>
  <c r="W188" i="5" s="1"/>
  <c r="AP188" i="5" a="1"/>
  <c r="AP188" i="5" s="1"/>
  <c r="Z188" i="5" a="1"/>
  <c r="Z188" i="5" s="1"/>
  <c r="O188" i="5" a="1"/>
  <c r="O188" i="5" s="1"/>
  <c r="T188" i="5" a="1"/>
  <c r="T188" i="5" s="1"/>
  <c r="AJ188" i="5" a="1"/>
  <c r="AJ188" i="5" s="1"/>
  <c r="M188" i="5" a="1"/>
  <c r="M188" i="5" s="1"/>
  <c r="L188" i="5" a="1"/>
  <c r="L188" i="5" s="1"/>
  <c r="H188" i="5" a="1"/>
  <c r="H188" i="5" s="1"/>
  <c r="I188" i="5" a="1"/>
  <c r="I188" i="5" s="1"/>
  <c r="J188" i="5" a="1"/>
  <c r="J188" i="5" s="1"/>
  <c r="K188" i="5" a="1"/>
  <c r="K188" i="5" s="1"/>
  <c r="N188" i="5" a="1"/>
  <c r="N188" i="5" s="1"/>
  <c r="G189" i="5"/>
  <c r="AC189" i="5" l="1" a="1"/>
  <c r="AC189" i="5" s="1"/>
  <c r="AI189" i="5" a="1"/>
  <c r="AI189" i="5" s="1"/>
  <c r="AE189" i="5" a="1"/>
  <c r="AE189" i="5" s="1"/>
  <c r="AH189" i="5" a="1"/>
  <c r="AH189" i="5" s="1"/>
  <c r="AF189" i="5" a="1"/>
  <c r="AF189" i="5" s="1"/>
  <c r="AD189" i="5" a="1"/>
  <c r="AD189" i="5" s="1"/>
  <c r="AG189" i="5" a="1"/>
  <c r="AG189" i="5" s="1"/>
  <c r="AV189" i="5" a="1"/>
  <c r="AV189" i="5" s="1"/>
  <c r="AX189" i="5" a="1"/>
  <c r="AX189" i="5" s="1"/>
  <c r="BA189" i="5" a="1"/>
  <c r="BA189" i="5" s="1"/>
  <c r="AZ189" i="5" a="1"/>
  <c r="AZ189" i="5" s="1"/>
  <c r="AU189" i="5" a="1"/>
  <c r="AU189" i="5" s="1"/>
  <c r="AW189" i="5" a="1"/>
  <c r="AW189" i="5" s="1"/>
  <c r="AY189" i="5" a="1"/>
  <c r="AY189" i="5" s="1"/>
  <c r="AQ189" i="5" a="1"/>
  <c r="AQ189" i="5" s="1"/>
  <c r="AR189" i="5" a="1"/>
  <c r="AR189" i="5" s="1"/>
  <c r="AS189" i="5" a="1"/>
  <c r="AS189" i="5" s="1"/>
  <c r="AT189" i="5" a="1"/>
  <c r="AT189" i="5" s="1"/>
  <c r="Q189" i="5" a="1"/>
  <c r="Q189" i="5" s="1"/>
  <c r="AK189" i="5" a="1"/>
  <c r="AK189" i="5" s="1"/>
  <c r="U189" i="5" a="1"/>
  <c r="U189" i="5" s="1"/>
  <c r="AM189" i="5" a="1"/>
  <c r="AM189" i="5" s="1"/>
  <c r="AA189" i="5" a="1"/>
  <c r="AA189" i="5" s="1"/>
  <c r="X189" i="5" a="1"/>
  <c r="X189" i="5" s="1"/>
  <c r="V189" i="5" a="1"/>
  <c r="V189" i="5" s="1"/>
  <c r="AN189" i="5" a="1"/>
  <c r="AN189" i="5" s="1"/>
  <c r="Y189" i="5" a="1"/>
  <c r="Y189" i="5" s="1"/>
  <c r="R189" i="5" a="1"/>
  <c r="R189" i="5" s="1"/>
  <c r="AO189" i="5" a="1"/>
  <c r="AO189" i="5" s="1"/>
  <c r="P189" i="5" a="1"/>
  <c r="P189" i="5" s="1"/>
  <c r="AB189" i="5" a="1"/>
  <c r="AB189" i="5" s="1"/>
  <c r="S189" i="5" a="1"/>
  <c r="S189" i="5" s="1"/>
  <c r="Z189" i="5" a="1"/>
  <c r="Z189" i="5" s="1"/>
  <c r="T189" i="5" a="1"/>
  <c r="T189" i="5" s="1"/>
  <c r="W189" i="5" a="1"/>
  <c r="W189" i="5" s="1"/>
  <c r="AP189" i="5" a="1"/>
  <c r="AP189" i="5" s="1"/>
  <c r="AL189" i="5" a="1"/>
  <c r="AL189" i="5" s="1"/>
  <c r="O189" i="5" a="1"/>
  <c r="O189" i="5" s="1"/>
  <c r="AJ189" i="5" a="1"/>
  <c r="AJ189" i="5" s="1"/>
  <c r="H189" i="5" a="1"/>
  <c r="H189" i="5" s="1"/>
  <c r="I189" i="5" a="1"/>
  <c r="I189" i="5" s="1"/>
  <c r="M189" i="5" a="1"/>
  <c r="M189" i="5" s="1"/>
  <c r="J189" i="5" a="1"/>
  <c r="J189" i="5" s="1"/>
  <c r="L189" i="5" a="1"/>
  <c r="L189" i="5" s="1"/>
  <c r="K189" i="5" a="1"/>
  <c r="K189" i="5" s="1"/>
  <c r="N189" i="5" a="1"/>
  <c r="N189" i="5" s="1"/>
  <c r="G190" i="5"/>
  <c r="AC190" i="5" l="1" a="1"/>
  <c r="AC190" i="5" s="1"/>
  <c r="W53" i="9" s="1"/>
  <c r="AF190" i="5" a="1"/>
  <c r="AF190" i="5" s="1"/>
  <c r="Z53" i="9" s="1"/>
  <c r="AI190" i="5" a="1"/>
  <c r="AI190" i="5" s="1"/>
  <c r="AC53" i="9" s="1"/>
  <c r="AH190" i="5" a="1"/>
  <c r="AH190" i="5" s="1"/>
  <c r="AB53" i="9" s="1"/>
  <c r="AD190" i="5" a="1"/>
  <c r="AD190" i="5" s="1"/>
  <c r="X53" i="9" s="1"/>
  <c r="AE190" i="5" a="1"/>
  <c r="AE190" i="5" s="1"/>
  <c r="Y53" i="9" s="1"/>
  <c r="AG190" i="5" a="1"/>
  <c r="AG190" i="5" s="1"/>
  <c r="AA53" i="9" s="1"/>
  <c r="AV190" i="5" a="1"/>
  <c r="AV190" i="5" s="1"/>
  <c r="AX190" i="5" a="1"/>
  <c r="AX190" i="5" s="1"/>
  <c r="BA190" i="5" a="1"/>
  <c r="BA190" i="5" s="1"/>
  <c r="AZ190" i="5" a="1"/>
  <c r="AZ190" i="5" s="1"/>
  <c r="AW190" i="5" a="1"/>
  <c r="AW190" i="5" s="1"/>
  <c r="AY190" i="5" a="1"/>
  <c r="AY190" i="5" s="1"/>
  <c r="AU190" i="5" a="1"/>
  <c r="AU190" i="5" s="1"/>
  <c r="AQ190" i="5" a="1"/>
  <c r="AQ190" i="5" s="1"/>
  <c r="AT190" i="5" a="1"/>
  <c r="AT190" i="5" s="1"/>
  <c r="AS190" i="5" a="1"/>
  <c r="AS190" i="5" s="1"/>
  <c r="AR190" i="5" a="1"/>
  <c r="AR190" i="5" s="1"/>
  <c r="AM190" i="5" a="1"/>
  <c r="AM190" i="5" s="1"/>
  <c r="AG53" i="9" s="1"/>
  <c r="U190" i="5" a="1"/>
  <c r="U190" i="5" s="1"/>
  <c r="Q190" i="5" a="1"/>
  <c r="Q190" i="5" s="1"/>
  <c r="CO52" i="22" s="1"/>
  <c r="AK190" i="5" a="1"/>
  <c r="AK190" i="5" s="1"/>
  <c r="AE53" i="9" s="1"/>
  <c r="AA190" i="5" a="1"/>
  <c r="AA190" i="5" s="1"/>
  <c r="U53" i="9" s="1"/>
  <c r="X190" i="5" a="1"/>
  <c r="X190" i="5" s="1"/>
  <c r="R53" i="9" s="1"/>
  <c r="V190" i="5" a="1"/>
  <c r="V190" i="5" s="1"/>
  <c r="P53" i="9" s="1"/>
  <c r="AN190" i="5" a="1"/>
  <c r="AN190" i="5" s="1"/>
  <c r="R190" i="5" a="1"/>
  <c r="R190" i="5" s="1"/>
  <c r="P190" i="5" a="1"/>
  <c r="P190" i="5" s="1"/>
  <c r="Y190" i="5" a="1"/>
  <c r="Y190" i="5" s="1"/>
  <c r="S53" i="9" s="1"/>
  <c r="AO190" i="5" a="1"/>
  <c r="AO190" i="5" s="1"/>
  <c r="W190" i="5" a="1"/>
  <c r="W190" i="5" s="1"/>
  <c r="Q53" i="9" s="1"/>
  <c r="S190" i="5" a="1"/>
  <c r="S190" i="5" s="1"/>
  <c r="AB190" i="5" a="1"/>
  <c r="AB190" i="5" s="1"/>
  <c r="V53" i="9" s="1"/>
  <c r="AL190" i="5" a="1"/>
  <c r="AL190" i="5" s="1"/>
  <c r="O190" i="5" a="1"/>
  <c r="O190" i="5" s="1"/>
  <c r="AP190" i="5" a="1"/>
  <c r="AP190" i="5" s="1"/>
  <c r="AJ53" i="9" s="1"/>
  <c r="AJ190" i="5" a="1"/>
  <c r="AJ190" i="5" s="1"/>
  <c r="Z190" i="5" a="1"/>
  <c r="Z190" i="5" s="1"/>
  <c r="T53" i="9" s="1"/>
  <c r="T190" i="5" a="1"/>
  <c r="T190" i="5" s="1"/>
  <c r="N53" i="9" s="1"/>
  <c r="L190" i="5" a="1"/>
  <c r="L190" i="5" s="1"/>
  <c r="I190" i="5" a="1"/>
  <c r="I190" i="5" s="1"/>
  <c r="M190" i="5" a="1"/>
  <c r="M190" i="5" s="1"/>
  <c r="K190" i="5" a="1"/>
  <c r="K190" i="5" s="1"/>
  <c r="H190" i="5" a="1"/>
  <c r="H190" i="5" s="1"/>
  <c r="J190" i="5" a="1"/>
  <c r="J190" i="5" s="1"/>
  <c r="D53" i="9" s="1"/>
  <c r="N190" i="5" a="1"/>
  <c r="N190" i="5" s="1"/>
  <c r="H53" i="9" s="1"/>
  <c r="G191" i="5"/>
  <c r="AI191" i="5" l="1" a="1"/>
  <c r="AI191" i="5" s="1"/>
  <c r="AH191" i="5" a="1"/>
  <c r="AH191" i="5" s="1"/>
  <c r="AF191" i="5" a="1"/>
  <c r="AF191" i="5" s="1"/>
  <c r="AE191" i="5" a="1"/>
  <c r="AE191" i="5" s="1"/>
  <c r="AD191" i="5" a="1"/>
  <c r="AD191" i="5" s="1"/>
  <c r="AC191" i="5" a="1"/>
  <c r="AC191" i="5" s="1"/>
  <c r="AK53" i="9" s="1"/>
  <c r="AG191" i="5" a="1"/>
  <c r="AG191" i="5" s="1"/>
  <c r="AV191" i="5" a="1"/>
  <c r="AV191" i="5" s="1"/>
  <c r="BA191" i="5" a="1"/>
  <c r="BA191" i="5" s="1"/>
  <c r="AZ191" i="5" a="1"/>
  <c r="AZ191" i="5" s="1"/>
  <c r="AX191" i="5" a="1"/>
  <c r="AX191" i="5" s="1"/>
  <c r="AS191" i="5" a="1"/>
  <c r="AS191" i="5" s="1"/>
  <c r="AY191" i="5" a="1"/>
  <c r="AY191" i="5" s="1"/>
  <c r="AQ191" i="5" a="1"/>
  <c r="AQ191" i="5" s="1"/>
  <c r="AW191" i="5" a="1"/>
  <c r="AW191" i="5" s="1"/>
  <c r="AR191" i="5" a="1"/>
  <c r="AR191" i="5" s="1"/>
  <c r="AU191" i="5" a="1"/>
  <c r="AU191" i="5" s="1"/>
  <c r="AT191" i="5" a="1"/>
  <c r="AT191" i="5" s="1"/>
  <c r="U191" i="5" a="1"/>
  <c r="U191" i="5" s="1"/>
  <c r="AK191" i="5" a="1"/>
  <c r="AK191" i="5" s="1"/>
  <c r="Q191" i="5" a="1"/>
  <c r="Q191" i="5" s="1"/>
  <c r="AM191" i="5" a="1"/>
  <c r="AM191" i="5" s="1"/>
  <c r="X191" i="5" a="1"/>
  <c r="X191" i="5" s="1"/>
  <c r="V191" i="5" a="1"/>
  <c r="V191" i="5" s="1"/>
  <c r="AA191" i="5" a="1"/>
  <c r="AA191" i="5" s="1"/>
  <c r="Y191" i="5" a="1"/>
  <c r="Y191" i="5" s="1"/>
  <c r="AO191" i="5" a="1"/>
  <c r="AO191" i="5" s="1"/>
  <c r="W191" i="5" a="1"/>
  <c r="W191" i="5" s="1"/>
  <c r="S191" i="5" a="1"/>
  <c r="S191" i="5" s="1"/>
  <c r="AB191" i="5" a="1"/>
  <c r="AB191" i="5" s="1"/>
  <c r="P191" i="5" a="1"/>
  <c r="P191" i="5" s="1"/>
  <c r="AN191" i="5" a="1"/>
  <c r="AN191" i="5" s="1"/>
  <c r="R191" i="5" a="1"/>
  <c r="R191" i="5" s="1"/>
  <c r="Z191" i="5" a="1"/>
  <c r="Z191" i="5" s="1"/>
  <c r="AL191" i="5" a="1"/>
  <c r="AL191" i="5" s="1"/>
  <c r="O191" i="5" a="1"/>
  <c r="O191" i="5" s="1"/>
  <c r="AP191" i="5" a="1"/>
  <c r="AP191" i="5" s="1"/>
  <c r="T191" i="5" a="1"/>
  <c r="T191" i="5" s="1"/>
  <c r="AJ191" i="5" a="1"/>
  <c r="AJ191" i="5" s="1"/>
  <c r="H191" i="5" a="1"/>
  <c r="H191" i="5" s="1"/>
  <c r="M191" i="5" a="1"/>
  <c r="M191" i="5" s="1"/>
  <c r="I191" i="5" a="1"/>
  <c r="I191" i="5" s="1"/>
  <c r="CF52" i="22" s="1"/>
  <c r="J191" i="5" a="1"/>
  <c r="J191" i="5" s="1"/>
  <c r="K191" i="5" a="1"/>
  <c r="K191" i="5" s="1"/>
  <c r="L191" i="5" a="1"/>
  <c r="L191" i="5" s="1"/>
  <c r="N191" i="5" a="1"/>
  <c r="N191" i="5" s="1"/>
  <c r="G192" i="5"/>
  <c r="AI192" i="5" l="1" a="1"/>
  <c r="AI192" i="5" s="1"/>
  <c r="AF192" i="5" a="1"/>
  <c r="AF192" i="5" s="1"/>
  <c r="AD192" i="5" a="1"/>
  <c r="AD192" i="5" s="1"/>
  <c r="AC192" i="5" a="1"/>
  <c r="AC192" i="5" s="1"/>
  <c r="AH192" i="5" a="1"/>
  <c r="AH192" i="5" s="1"/>
  <c r="AE192" i="5" a="1"/>
  <c r="AE192" i="5" s="1"/>
  <c r="AG192" i="5" a="1"/>
  <c r="AG192" i="5" s="1"/>
  <c r="BA192" i="5" a="1"/>
  <c r="BA192" i="5" s="1"/>
  <c r="AZ192" i="5" a="1"/>
  <c r="AZ192" i="5" s="1"/>
  <c r="AV192" i="5" a="1"/>
  <c r="AV192" i="5" s="1"/>
  <c r="AX192" i="5" a="1"/>
  <c r="AX192" i="5" s="1"/>
  <c r="AU192" i="5" a="1"/>
  <c r="AU192" i="5" s="1"/>
  <c r="AW192" i="5" a="1"/>
  <c r="AW192" i="5" s="1"/>
  <c r="AY192" i="5" a="1"/>
  <c r="AY192" i="5" s="1"/>
  <c r="AR192" i="5" a="1"/>
  <c r="AR192" i="5" s="1"/>
  <c r="AQ192" i="5" a="1"/>
  <c r="AQ192" i="5" s="1"/>
  <c r="AS192" i="5" a="1"/>
  <c r="AS192" i="5" s="1"/>
  <c r="AT192" i="5" a="1"/>
  <c r="AT192" i="5" s="1"/>
  <c r="AK192" i="5" a="1"/>
  <c r="AK192" i="5" s="1"/>
  <c r="Q192" i="5" a="1"/>
  <c r="Q192" i="5" s="1"/>
  <c r="AM192" i="5" a="1"/>
  <c r="AM192" i="5" s="1"/>
  <c r="U192" i="5" a="1"/>
  <c r="U192" i="5" s="1"/>
  <c r="AA192" i="5" a="1"/>
  <c r="AA192" i="5" s="1"/>
  <c r="AN192" i="5" a="1"/>
  <c r="AN192" i="5" s="1"/>
  <c r="X192" i="5" a="1"/>
  <c r="X192" i="5" s="1"/>
  <c r="V192" i="5" a="1"/>
  <c r="V192" i="5" s="1"/>
  <c r="AO192" i="5" a="1"/>
  <c r="AO192" i="5" s="1"/>
  <c r="R192" i="5" a="1"/>
  <c r="R192" i="5" s="1"/>
  <c r="AB192" i="5" a="1"/>
  <c r="AB192" i="5" s="1"/>
  <c r="W192" i="5" a="1"/>
  <c r="W192" i="5" s="1"/>
  <c r="S192" i="5" a="1"/>
  <c r="S192" i="5" s="1"/>
  <c r="AL192" i="5" a="1"/>
  <c r="AL192" i="5" s="1"/>
  <c r="P192" i="5" a="1"/>
  <c r="P192" i="5" s="1"/>
  <c r="Y192" i="5" a="1"/>
  <c r="Y192" i="5" s="1"/>
  <c r="Z192" i="5" a="1"/>
  <c r="Z192" i="5" s="1"/>
  <c r="AJ192" i="5" a="1"/>
  <c r="AJ192" i="5" s="1"/>
  <c r="T192" i="5" a="1"/>
  <c r="T192" i="5" s="1"/>
  <c r="O192" i="5" a="1"/>
  <c r="O192" i="5" s="1"/>
  <c r="AP192" i="5" a="1"/>
  <c r="AP192" i="5" s="1"/>
  <c r="M192" i="5" a="1"/>
  <c r="M192" i="5" s="1"/>
  <c r="I192" i="5" a="1"/>
  <c r="I192" i="5" s="1"/>
  <c r="L192" i="5" a="1"/>
  <c r="L192" i="5" s="1"/>
  <c r="H192" i="5" a="1"/>
  <c r="H192" i="5" s="1"/>
  <c r="K192" i="5" a="1"/>
  <c r="K192" i="5" s="1"/>
  <c r="J192" i="5" a="1"/>
  <c r="J192" i="5" s="1"/>
  <c r="N192" i="5" a="1"/>
  <c r="N192" i="5" s="1"/>
  <c r="G193" i="5"/>
  <c r="AF193" i="5" l="1" a="1"/>
  <c r="AF193" i="5" s="1"/>
  <c r="AI193" i="5" a="1"/>
  <c r="AI193" i="5" s="1"/>
  <c r="AC193" i="5" a="1"/>
  <c r="AC193" i="5" s="1"/>
  <c r="AH193" i="5" a="1"/>
  <c r="AH193" i="5" s="1"/>
  <c r="AE193" i="5" a="1"/>
  <c r="AE193" i="5" s="1"/>
  <c r="AD193" i="5" a="1"/>
  <c r="AD193" i="5" s="1"/>
  <c r="AG193" i="5" a="1"/>
  <c r="AG193" i="5" s="1"/>
  <c r="BA193" i="5" a="1"/>
  <c r="BA193" i="5" s="1"/>
  <c r="AX193" i="5" a="1"/>
  <c r="AX193" i="5" s="1"/>
  <c r="AV193" i="5" a="1"/>
  <c r="AV193" i="5" s="1"/>
  <c r="AU193" i="5" a="1"/>
  <c r="AU193" i="5" s="1"/>
  <c r="AW193" i="5" a="1"/>
  <c r="AW193" i="5" s="1"/>
  <c r="AR193" i="5" a="1"/>
  <c r="AR193" i="5" s="1"/>
  <c r="AZ193" i="5" a="1"/>
  <c r="AZ193" i="5" s="1"/>
  <c r="AY193" i="5" a="1"/>
  <c r="AY193" i="5" s="1"/>
  <c r="AS193" i="5" a="1"/>
  <c r="AS193" i="5" s="1"/>
  <c r="AQ193" i="5" a="1"/>
  <c r="AQ193" i="5" s="1"/>
  <c r="AT193" i="5" a="1"/>
  <c r="AT193" i="5" s="1"/>
  <c r="AK193" i="5" a="1"/>
  <c r="AK193" i="5" s="1"/>
  <c r="U193" i="5" a="1"/>
  <c r="U193" i="5" s="1"/>
  <c r="AM193" i="5" a="1"/>
  <c r="AM193" i="5" s="1"/>
  <c r="Q193" i="5" a="1"/>
  <c r="Q193" i="5" s="1"/>
  <c r="X193" i="5" a="1"/>
  <c r="X193" i="5" s="1"/>
  <c r="V193" i="5" a="1"/>
  <c r="V193" i="5" s="1"/>
  <c r="AA193" i="5" a="1"/>
  <c r="AA193" i="5" s="1"/>
  <c r="AN193" i="5" a="1"/>
  <c r="AN193" i="5" s="1"/>
  <c r="P193" i="5" a="1"/>
  <c r="P193" i="5" s="1"/>
  <c r="Y193" i="5" a="1"/>
  <c r="Y193" i="5" s="1"/>
  <c r="W193" i="5" a="1"/>
  <c r="W193" i="5" s="1"/>
  <c r="AO193" i="5" a="1"/>
  <c r="AO193" i="5" s="1"/>
  <c r="R193" i="5" a="1"/>
  <c r="R193" i="5" s="1"/>
  <c r="AB193" i="5" a="1"/>
  <c r="AB193" i="5" s="1"/>
  <c r="O193" i="5" a="1"/>
  <c r="O193" i="5" s="1"/>
  <c r="T193" i="5" a="1"/>
  <c r="T193" i="5" s="1"/>
  <c r="S193" i="5" a="1"/>
  <c r="S193" i="5" s="1"/>
  <c r="AJ193" i="5" a="1"/>
  <c r="AJ193" i="5" s="1"/>
  <c r="AL193" i="5" a="1"/>
  <c r="AL193" i="5" s="1"/>
  <c r="AP193" i="5" a="1"/>
  <c r="AP193" i="5" s="1"/>
  <c r="Z193" i="5" a="1"/>
  <c r="Z193" i="5" s="1"/>
  <c r="M193" i="5" a="1"/>
  <c r="M193" i="5" s="1"/>
  <c r="J193" i="5" a="1"/>
  <c r="J193" i="5" s="1"/>
  <c r="L193" i="5" a="1"/>
  <c r="L193" i="5" s="1"/>
  <c r="I193" i="5" a="1"/>
  <c r="I193" i="5" s="1"/>
  <c r="H193" i="5" a="1"/>
  <c r="H193" i="5" s="1"/>
  <c r="K193" i="5" a="1"/>
  <c r="K193" i="5" s="1"/>
  <c r="N193" i="5" a="1"/>
  <c r="N193" i="5" s="1"/>
  <c r="G194" i="5"/>
  <c r="AI194" i="5" l="1" a="1"/>
  <c r="AI194" i="5" s="1"/>
  <c r="AC54" i="9" s="1"/>
  <c r="AC194" i="5" a="1"/>
  <c r="AC194" i="5" s="1"/>
  <c r="W54" i="9" s="1"/>
  <c r="AH194" i="5" a="1"/>
  <c r="AH194" i="5" s="1"/>
  <c r="AB54" i="9" s="1"/>
  <c r="AF194" i="5" a="1"/>
  <c r="AF194" i="5" s="1"/>
  <c r="Z54" i="9" s="1"/>
  <c r="AD194" i="5" a="1"/>
  <c r="AD194" i="5" s="1"/>
  <c r="X54" i="9" s="1"/>
  <c r="AG194" i="5" a="1"/>
  <c r="AG194" i="5" s="1"/>
  <c r="AA54" i="9" s="1"/>
  <c r="AE194" i="5" a="1"/>
  <c r="AE194" i="5" s="1"/>
  <c r="Y54" i="9" s="1"/>
  <c r="AZ194" i="5" a="1"/>
  <c r="AZ194" i="5" s="1"/>
  <c r="BA194" i="5" a="1"/>
  <c r="BA194" i="5" s="1"/>
  <c r="AX194" i="5" a="1"/>
  <c r="AX194" i="5" s="1"/>
  <c r="AY194" i="5" a="1"/>
  <c r="AY194" i="5" s="1"/>
  <c r="AR194" i="5" a="1"/>
  <c r="AR194" i="5" s="1"/>
  <c r="AW194" i="5" a="1"/>
  <c r="AW194" i="5" s="1"/>
  <c r="AQ194" i="5" a="1"/>
  <c r="AQ194" i="5" s="1"/>
  <c r="AU194" i="5" a="1"/>
  <c r="AU194" i="5" s="1"/>
  <c r="AV194" i="5" a="1"/>
  <c r="AV194" i="5" s="1"/>
  <c r="AS194" i="5" a="1"/>
  <c r="AS194" i="5" s="1"/>
  <c r="AT194" i="5" a="1"/>
  <c r="AT194" i="5" s="1"/>
  <c r="Q194" i="5" a="1"/>
  <c r="Q194" i="5" s="1"/>
  <c r="K54" i="9" s="1"/>
  <c r="AK194" i="5" a="1"/>
  <c r="AK194" i="5" s="1"/>
  <c r="U194" i="5" a="1"/>
  <c r="U194" i="5" s="1"/>
  <c r="AM194" i="5" a="1"/>
  <c r="AM194" i="5" s="1"/>
  <c r="V194" i="5" a="1"/>
  <c r="V194" i="5" s="1"/>
  <c r="P54" i="9" s="1"/>
  <c r="X194" i="5" a="1"/>
  <c r="X194" i="5" s="1"/>
  <c r="R54" i="9" s="1"/>
  <c r="AA194" i="5" a="1"/>
  <c r="AA194" i="5" s="1"/>
  <c r="U54" i="9" s="1"/>
  <c r="AN194" i="5" a="1"/>
  <c r="AN194" i="5" s="1"/>
  <c r="S194" i="5" a="1"/>
  <c r="S194" i="5" s="1"/>
  <c r="W194" i="5" a="1"/>
  <c r="W194" i="5" s="1"/>
  <c r="Q54" i="9" s="1"/>
  <c r="P194" i="5" a="1"/>
  <c r="P194" i="5" s="1"/>
  <c r="J54" i="9" s="1"/>
  <c r="AO194" i="5" a="1"/>
  <c r="AO194" i="5" s="1"/>
  <c r="AI54" i="9" s="1"/>
  <c r="R194" i="5" a="1"/>
  <c r="R194" i="5" s="1"/>
  <c r="AB194" i="5" a="1"/>
  <c r="AB194" i="5" s="1"/>
  <c r="V54" i="9" s="1"/>
  <c r="Y194" i="5" a="1"/>
  <c r="Y194" i="5" s="1"/>
  <c r="S54" i="9" s="1"/>
  <c r="Z194" i="5" a="1"/>
  <c r="Z194" i="5" s="1"/>
  <c r="T54" i="9" s="1"/>
  <c r="T194" i="5" a="1"/>
  <c r="T194" i="5" s="1"/>
  <c r="AP194" i="5" a="1"/>
  <c r="AP194" i="5" s="1"/>
  <c r="AL194" i="5" a="1"/>
  <c r="AL194" i="5" s="1"/>
  <c r="O194" i="5" a="1"/>
  <c r="O194" i="5" s="1"/>
  <c r="I54" i="9" s="1"/>
  <c r="AJ194" i="5" a="1"/>
  <c r="AJ194" i="5" s="1"/>
  <c r="H194" i="5" a="1"/>
  <c r="H194" i="5" s="1"/>
  <c r="L194" i="5" a="1"/>
  <c r="L194" i="5" s="1"/>
  <c r="M194" i="5" a="1"/>
  <c r="M194" i="5" s="1"/>
  <c r="K194" i="5" a="1"/>
  <c r="K194" i="5" s="1"/>
  <c r="I194" i="5" a="1"/>
  <c r="I194" i="5" s="1"/>
  <c r="J194" i="5" a="1"/>
  <c r="J194" i="5" s="1"/>
  <c r="N194" i="5" a="1"/>
  <c r="N194" i="5" s="1"/>
  <c r="H54" i="9" s="1"/>
  <c r="G195" i="5"/>
  <c r="AF195" i="5" l="1" a="1"/>
  <c r="AF195" i="5" s="1"/>
  <c r="AC195" i="5" a="1"/>
  <c r="AC195" i="5" s="1"/>
  <c r="AK54" i="9" s="1"/>
  <c r="AI195" i="5" a="1"/>
  <c r="AI195" i="5" s="1"/>
  <c r="AH195" i="5" a="1"/>
  <c r="AH195" i="5" s="1"/>
  <c r="AE195" i="5" a="1"/>
  <c r="AE195" i="5" s="1"/>
  <c r="AG195" i="5" a="1"/>
  <c r="AG195" i="5" s="1"/>
  <c r="AD195" i="5" a="1"/>
  <c r="AD195" i="5" s="1"/>
  <c r="AZ195" i="5" a="1"/>
  <c r="AZ195" i="5" s="1"/>
  <c r="CC3" i="6" s="1"/>
  <c r="AV195" i="5" a="1"/>
  <c r="AV195" i="5" s="1"/>
  <c r="BY3" i="6" s="1"/>
  <c r="AU195" i="5" a="1"/>
  <c r="AU195" i="5" s="1"/>
  <c r="BX3" i="6" s="1"/>
  <c r="AX195" i="5" a="1"/>
  <c r="AX195" i="5" s="1"/>
  <c r="CA3" i="6" s="1"/>
  <c r="AW195" i="5" a="1"/>
  <c r="AW195" i="5" s="1"/>
  <c r="BZ3" i="6" s="1"/>
  <c r="AS195" i="5" a="1"/>
  <c r="AS195" i="5" s="1"/>
  <c r="BN3" i="6" s="1"/>
  <c r="BA195" i="5" a="1"/>
  <c r="BA195" i="5" s="1"/>
  <c r="CD3" i="6" s="1"/>
  <c r="AQ195" i="5" a="1"/>
  <c r="AQ195" i="5" s="1"/>
  <c r="BL3" i="6" s="1"/>
  <c r="AR195" i="5" a="1"/>
  <c r="AR195" i="5" s="1"/>
  <c r="BM3" i="6" s="1"/>
  <c r="AY195" i="5" a="1"/>
  <c r="AY195" i="5" s="1"/>
  <c r="CB3" i="6" s="1"/>
  <c r="AT195" i="5" a="1"/>
  <c r="AT195" i="5" s="1"/>
  <c r="BO3" i="6" s="1"/>
  <c r="CO53" i="22"/>
  <c r="F54" i="9"/>
  <c r="Q195" i="5" a="1"/>
  <c r="Q195" i="5" s="1"/>
  <c r="U195" i="5" a="1"/>
  <c r="U195" i="5" s="1"/>
  <c r="AM195" i="5" a="1"/>
  <c r="AM195" i="5" s="1"/>
  <c r="AK195" i="5" a="1"/>
  <c r="AK195" i="5" s="1"/>
  <c r="AA195" i="5" a="1"/>
  <c r="AA195" i="5" s="1"/>
  <c r="X195" i="5" a="1"/>
  <c r="X195" i="5" s="1"/>
  <c r="V195" i="5" a="1"/>
  <c r="V195" i="5" s="1"/>
  <c r="AN195" i="5" a="1"/>
  <c r="AN195" i="5" s="1"/>
  <c r="Y195" i="5" a="1"/>
  <c r="Y195" i="5" s="1"/>
  <c r="AO195" i="5" a="1"/>
  <c r="AO195" i="5" s="1"/>
  <c r="R195" i="5" a="1"/>
  <c r="R195" i="5" s="1"/>
  <c r="AB195" i="5" a="1"/>
  <c r="AB195" i="5" s="1"/>
  <c r="P195" i="5" a="1"/>
  <c r="P195" i="5" s="1"/>
  <c r="W195" i="5" a="1"/>
  <c r="W195" i="5" s="1"/>
  <c r="S195" i="5" a="1"/>
  <c r="S195" i="5" s="1"/>
  <c r="AJ195" i="5" a="1"/>
  <c r="AJ195" i="5" s="1"/>
  <c r="AP195" i="5" a="1"/>
  <c r="AP195" i="5" s="1"/>
  <c r="AL195" i="5" a="1"/>
  <c r="AL195" i="5" s="1"/>
  <c r="Z195" i="5" a="1"/>
  <c r="Z195" i="5" s="1"/>
  <c r="T195" i="5" a="1"/>
  <c r="T195" i="5" s="1"/>
  <c r="O195" i="5" a="1"/>
  <c r="O195" i="5" s="1"/>
  <c r="M195" i="5" a="1"/>
  <c r="M195" i="5" s="1"/>
  <c r="H195" i="5" a="1"/>
  <c r="H195" i="5" s="1"/>
  <c r="I195" i="5" a="1"/>
  <c r="I195" i="5" s="1"/>
  <c r="CF53" i="22" s="1"/>
  <c r="L195" i="5" a="1"/>
  <c r="L195" i="5" s="1"/>
  <c r="CI53" i="22" s="1"/>
  <c r="K195" i="5" a="1"/>
  <c r="K195" i="5" s="1"/>
  <c r="J195" i="5" a="1"/>
  <c r="J195" i="5" s="1"/>
  <c r="N195" i="5" a="1"/>
  <c r="N195" i="5" s="1"/>
  <c r="G196" i="5"/>
  <c r="AI196" i="5" l="1" a="1"/>
  <c r="AI196" i="5" s="1"/>
  <c r="AF196" i="5" a="1"/>
  <c r="AF196" i="5" s="1"/>
  <c r="AC196" i="5" a="1"/>
  <c r="AC196" i="5" s="1"/>
  <c r="AD196" i="5" a="1"/>
  <c r="AD196" i="5" s="1"/>
  <c r="AH196" i="5" a="1"/>
  <c r="AH196" i="5" s="1"/>
  <c r="AG196" i="5" a="1"/>
  <c r="AG196" i="5" s="1"/>
  <c r="AE196" i="5" a="1"/>
  <c r="AE196" i="5" s="1"/>
  <c r="BR3" i="6"/>
  <c r="BS3" i="6"/>
  <c r="BT3" i="6"/>
  <c r="BU3" i="6" s="1"/>
  <c r="AZ196" i="5" a="1"/>
  <c r="AZ196" i="5" s="1"/>
  <c r="CC4" i="6" s="1"/>
  <c r="BA196" i="5" a="1"/>
  <c r="BA196" i="5" s="1"/>
  <c r="CD4" i="6" s="1"/>
  <c r="AV196" i="5" a="1"/>
  <c r="AV196" i="5" s="1"/>
  <c r="BY4" i="6" s="1"/>
  <c r="AX196" i="5" a="1"/>
  <c r="AX196" i="5" s="1"/>
  <c r="CA4" i="6" s="1"/>
  <c r="AW196" i="5" a="1"/>
  <c r="AW196" i="5" s="1"/>
  <c r="BZ4" i="6" s="1"/>
  <c r="AY196" i="5" a="1"/>
  <c r="AY196" i="5" s="1"/>
  <c r="CB4" i="6" s="1"/>
  <c r="AS196" i="5" a="1"/>
  <c r="AS196" i="5" s="1"/>
  <c r="BN4" i="6" s="1"/>
  <c r="AQ196" i="5" a="1"/>
  <c r="AQ196" i="5" s="1"/>
  <c r="BL4" i="6" s="1"/>
  <c r="AU196" i="5" a="1"/>
  <c r="AU196" i="5" s="1"/>
  <c r="BX4" i="6" s="1"/>
  <c r="AR196" i="5" a="1"/>
  <c r="AR196" i="5" s="1"/>
  <c r="BM4" i="6" s="1"/>
  <c r="AT196" i="5" a="1"/>
  <c r="AT196" i="5" s="1"/>
  <c r="BO4" i="6" s="1"/>
  <c r="U196" i="5" a="1"/>
  <c r="U196" i="5" s="1"/>
  <c r="AM196" i="5" a="1"/>
  <c r="AM196" i="5" s="1"/>
  <c r="AK196" i="5" a="1"/>
  <c r="AK196" i="5" s="1"/>
  <c r="Q196" i="5" a="1"/>
  <c r="Q196" i="5" s="1"/>
  <c r="AA196" i="5" a="1"/>
  <c r="AA196" i="5" s="1"/>
  <c r="AN196" i="5" a="1"/>
  <c r="AN196" i="5" s="1"/>
  <c r="X196" i="5" a="1"/>
  <c r="X196" i="5" s="1"/>
  <c r="V196" i="5" a="1"/>
  <c r="V196" i="5" s="1"/>
  <c r="AB196" i="5" a="1"/>
  <c r="AB196" i="5" s="1"/>
  <c r="AO196" i="5" a="1"/>
  <c r="AO196" i="5" s="1"/>
  <c r="Y196" i="5" a="1"/>
  <c r="Y196" i="5" s="1"/>
  <c r="R196" i="5" a="1"/>
  <c r="R196" i="5" s="1"/>
  <c r="P196" i="5" a="1"/>
  <c r="P196" i="5" s="1"/>
  <c r="W196" i="5" a="1"/>
  <c r="W196" i="5" s="1"/>
  <c r="AJ196" i="5" a="1"/>
  <c r="AJ196" i="5" s="1"/>
  <c r="T196" i="5" a="1"/>
  <c r="T196" i="5" s="1"/>
  <c r="S196" i="5" a="1"/>
  <c r="S196" i="5" s="1"/>
  <c r="AL196" i="5" a="1"/>
  <c r="AL196" i="5" s="1"/>
  <c r="AP196" i="5" a="1"/>
  <c r="AP196" i="5" s="1"/>
  <c r="Z196" i="5" a="1"/>
  <c r="Z196" i="5" s="1"/>
  <c r="O196" i="5" a="1"/>
  <c r="O196" i="5" s="1"/>
  <c r="M196" i="5" a="1"/>
  <c r="M196" i="5" s="1"/>
  <c r="H196" i="5" a="1"/>
  <c r="H196" i="5" s="1"/>
  <c r="L196" i="5" a="1"/>
  <c r="L196" i="5" s="1"/>
  <c r="I196" i="5" a="1"/>
  <c r="I196" i="5" s="1"/>
  <c r="J196" i="5" a="1"/>
  <c r="J196" i="5" s="1"/>
  <c r="K196" i="5" a="1"/>
  <c r="K196" i="5" s="1"/>
  <c r="N196" i="5" a="1"/>
  <c r="N196" i="5" s="1"/>
  <c r="G197" i="5"/>
  <c r="AC197" i="5" l="1" a="1"/>
  <c r="AC197" i="5" s="1"/>
  <c r="AI197" i="5" a="1"/>
  <c r="AI197" i="5" s="1"/>
  <c r="AF197" i="5" a="1"/>
  <c r="AF197" i="5" s="1"/>
  <c r="AE197" i="5" a="1"/>
  <c r="AE197" i="5" s="1"/>
  <c r="AG197" i="5" a="1"/>
  <c r="AG197" i="5" s="1"/>
  <c r="AD197" i="5" a="1"/>
  <c r="AD197" i="5" s="1"/>
  <c r="AH197" i="5" a="1"/>
  <c r="AH197" i="5" s="1"/>
  <c r="BR4" i="6"/>
  <c r="BS4" i="6"/>
  <c r="BT4" i="6"/>
  <c r="BU4" i="6" s="1"/>
  <c r="BA197" i="5" a="1"/>
  <c r="BA197" i="5" s="1"/>
  <c r="CD5" i="6" s="1"/>
  <c r="AX197" i="5" a="1"/>
  <c r="AX197" i="5" s="1"/>
  <c r="CA5" i="6" s="1"/>
  <c r="AU197" i="5" a="1"/>
  <c r="AU197" i="5" s="1"/>
  <c r="BX5" i="6" s="1"/>
  <c r="AR197" i="5" a="1"/>
  <c r="AR197" i="5" s="1"/>
  <c r="BM5" i="6" s="1"/>
  <c r="AV197" i="5" a="1"/>
  <c r="AV197" i="5" s="1"/>
  <c r="BY5" i="6" s="1"/>
  <c r="AQ197" i="5" a="1"/>
  <c r="AQ197" i="5" s="1"/>
  <c r="BL5" i="6" s="1"/>
  <c r="AW197" i="5" a="1"/>
  <c r="AW197" i="5" s="1"/>
  <c r="BZ5" i="6" s="1"/>
  <c r="AY197" i="5" a="1"/>
  <c r="AY197" i="5" s="1"/>
  <c r="CB5" i="6" s="1"/>
  <c r="AT197" i="5" a="1"/>
  <c r="AT197" i="5" s="1"/>
  <c r="BO5" i="6" s="1"/>
  <c r="AS197" i="5" a="1"/>
  <c r="AS197" i="5" s="1"/>
  <c r="BN5" i="6" s="1"/>
  <c r="AZ197" i="5" a="1"/>
  <c r="AZ197" i="5" s="1"/>
  <c r="CC5" i="6" s="1"/>
  <c r="AM197" i="5" a="1"/>
  <c r="AM197" i="5" s="1"/>
  <c r="U197" i="5" a="1"/>
  <c r="U197" i="5" s="1"/>
  <c r="AK197" i="5" a="1"/>
  <c r="AK197" i="5" s="1"/>
  <c r="Q197" i="5" a="1"/>
  <c r="Q197" i="5" s="1"/>
  <c r="V197" i="5" a="1"/>
  <c r="V197" i="5" s="1"/>
  <c r="X197" i="5" a="1"/>
  <c r="X197" i="5" s="1"/>
  <c r="AA197" i="5" a="1"/>
  <c r="AA197" i="5" s="1"/>
  <c r="AN197" i="5" a="1"/>
  <c r="AN197" i="5" s="1"/>
  <c r="W197" i="5" a="1"/>
  <c r="W197" i="5" s="1"/>
  <c r="R197" i="5" a="1"/>
  <c r="R197" i="5" s="1"/>
  <c r="AB197" i="5" a="1"/>
  <c r="AB197" i="5" s="1"/>
  <c r="P197" i="5" a="1"/>
  <c r="P197" i="5" s="1"/>
  <c r="Y197" i="5" a="1"/>
  <c r="Y197" i="5" s="1"/>
  <c r="AO197" i="5" a="1"/>
  <c r="AO197" i="5" s="1"/>
  <c r="AL197" i="5" a="1"/>
  <c r="AL197" i="5" s="1"/>
  <c r="AP197" i="5" a="1"/>
  <c r="AP197" i="5" s="1"/>
  <c r="AJ197" i="5" a="1"/>
  <c r="AJ197" i="5" s="1"/>
  <c r="Z197" i="5" a="1"/>
  <c r="Z197" i="5" s="1"/>
  <c r="S197" i="5" a="1"/>
  <c r="S197" i="5" s="1"/>
  <c r="O197" i="5" a="1"/>
  <c r="O197" i="5" s="1"/>
  <c r="T197" i="5" a="1"/>
  <c r="T197" i="5" s="1"/>
  <c r="M197" i="5" a="1"/>
  <c r="M197" i="5" s="1"/>
  <c r="I197" i="5" a="1"/>
  <c r="I197" i="5" s="1"/>
  <c r="H197" i="5" a="1"/>
  <c r="H197" i="5" s="1"/>
  <c r="J197" i="5" a="1"/>
  <c r="J197" i="5" s="1"/>
  <c r="K197" i="5" a="1"/>
  <c r="K197" i="5" s="1"/>
  <c r="L197" i="5" a="1"/>
  <c r="L197" i="5" s="1"/>
  <c r="N197" i="5" a="1"/>
  <c r="N197" i="5" s="1"/>
  <c r="G198" i="5"/>
  <c r="AH198" i="5" l="1" a="1"/>
  <c r="AH198" i="5" s="1"/>
  <c r="AB55" i="9" s="1"/>
  <c r="AF198" i="5" a="1"/>
  <c r="AF198" i="5" s="1"/>
  <c r="Z55" i="9" s="1"/>
  <c r="AI198" i="5" a="1"/>
  <c r="AI198" i="5" s="1"/>
  <c r="AC55" i="9" s="1"/>
  <c r="AG198" i="5" a="1"/>
  <c r="AG198" i="5" s="1"/>
  <c r="AA55" i="9" s="1"/>
  <c r="AC198" i="5" a="1"/>
  <c r="AC198" i="5" s="1"/>
  <c r="W55" i="9" s="1"/>
  <c r="AE198" i="5" a="1"/>
  <c r="AE198" i="5" s="1"/>
  <c r="Y55" i="9" s="1"/>
  <c r="AD198" i="5" a="1"/>
  <c r="AD198" i="5" s="1"/>
  <c r="X55" i="9" s="1"/>
  <c r="BR5" i="6"/>
  <c r="BS5" i="6"/>
  <c r="BT5" i="6"/>
  <c r="BU5" i="6" s="1"/>
  <c r="AZ198" i="5" a="1"/>
  <c r="AZ198" i="5" s="1"/>
  <c r="CC6" i="6" s="1"/>
  <c r="AX198" i="5" a="1"/>
  <c r="AX198" i="5" s="1"/>
  <c r="CA6" i="6" s="1"/>
  <c r="BA198" i="5" a="1"/>
  <c r="BA198" i="5" s="1"/>
  <c r="CD6" i="6" s="1"/>
  <c r="AV198" i="5" a="1"/>
  <c r="AV198" i="5" s="1"/>
  <c r="BY6" i="6" s="1"/>
  <c r="AW198" i="5" a="1"/>
  <c r="AW198" i="5" s="1"/>
  <c r="BZ6" i="6" s="1"/>
  <c r="AU198" i="5" a="1"/>
  <c r="AU198" i="5" s="1"/>
  <c r="BX6" i="6" s="1"/>
  <c r="AR198" i="5" a="1"/>
  <c r="AR198" i="5" s="1"/>
  <c r="BM6" i="6" s="1"/>
  <c r="AY198" i="5" a="1"/>
  <c r="AY198" i="5" s="1"/>
  <c r="CB6" i="6" s="1"/>
  <c r="AQ198" i="5" a="1"/>
  <c r="AQ198" i="5" s="1"/>
  <c r="BL6" i="6" s="1"/>
  <c r="AT198" i="5" a="1"/>
  <c r="AT198" i="5" s="1"/>
  <c r="BO6" i="6" s="1"/>
  <c r="AS198" i="5" a="1"/>
  <c r="AS198" i="5" s="1"/>
  <c r="BN6" i="6" s="1"/>
  <c r="U198" i="5" a="1"/>
  <c r="U198" i="5" s="1"/>
  <c r="AM198" i="5" a="1"/>
  <c r="AM198" i="5" s="1"/>
  <c r="Q198" i="5" a="1"/>
  <c r="Q198" i="5" s="1"/>
  <c r="K55" i="9" s="1"/>
  <c r="AK198" i="5" a="1"/>
  <c r="AK198" i="5" s="1"/>
  <c r="AN198" i="5" a="1"/>
  <c r="AN198" i="5" s="1"/>
  <c r="X198" i="5" a="1"/>
  <c r="X198" i="5" s="1"/>
  <c r="R55" i="9" s="1"/>
  <c r="AA198" i="5" a="1"/>
  <c r="AA198" i="5" s="1"/>
  <c r="U55" i="9" s="1"/>
  <c r="V198" i="5" a="1"/>
  <c r="V198" i="5" s="1"/>
  <c r="P55" i="9" s="1"/>
  <c r="AB198" i="5" a="1"/>
  <c r="AB198" i="5" s="1"/>
  <c r="V55" i="9" s="1"/>
  <c r="Y198" i="5" a="1"/>
  <c r="Y198" i="5" s="1"/>
  <c r="S55" i="9" s="1"/>
  <c r="R198" i="5" a="1"/>
  <c r="R198" i="5" s="1"/>
  <c r="CP54" i="22" s="1"/>
  <c r="S198" i="5" a="1"/>
  <c r="S198" i="5" s="1"/>
  <c r="W198" i="5" a="1"/>
  <c r="W198" i="5" s="1"/>
  <c r="Q55" i="9" s="1"/>
  <c r="AO198" i="5" a="1"/>
  <c r="AO198" i="5" s="1"/>
  <c r="AI55" i="9" s="1"/>
  <c r="AL198" i="5" a="1"/>
  <c r="AL198" i="5" s="1"/>
  <c r="P198" i="5" a="1"/>
  <c r="P198" i="5" s="1"/>
  <c r="J55" i="9" s="1"/>
  <c r="O198" i="5" a="1"/>
  <c r="O198" i="5" s="1"/>
  <c r="AJ198" i="5" a="1"/>
  <c r="AJ198" i="5" s="1"/>
  <c r="Z198" i="5" a="1"/>
  <c r="Z198" i="5" s="1"/>
  <c r="T55" i="9" s="1"/>
  <c r="AP198" i="5" a="1"/>
  <c r="AP198" i="5" s="1"/>
  <c r="T198" i="5" a="1"/>
  <c r="T198" i="5" s="1"/>
  <c r="H198" i="5" a="1"/>
  <c r="H198" i="5" s="1"/>
  <c r="M198" i="5" a="1"/>
  <c r="M198" i="5" s="1"/>
  <c r="L198" i="5" a="1"/>
  <c r="L198" i="5" s="1"/>
  <c r="J198" i="5" a="1"/>
  <c r="J198" i="5" s="1"/>
  <c r="I198" i="5" a="1"/>
  <c r="I198" i="5" s="1"/>
  <c r="K198" i="5" a="1"/>
  <c r="K198" i="5" s="1"/>
  <c r="N198" i="5" a="1"/>
  <c r="N198" i="5" s="1"/>
  <c r="H55" i="9" s="1"/>
  <c r="G199" i="5"/>
  <c r="AI199" i="5" l="1" a="1"/>
  <c r="AI199" i="5" s="1"/>
  <c r="AC199" i="5" a="1"/>
  <c r="AC199" i="5" s="1"/>
  <c r="AK55" i="9" s="1"/>
  <c r="AF199" i="5" a="1"/>
  <c r="AF199" i="5" s="1"/>
  <c r="AG199" i="5" a="1"/>
  <c r="AG199" i="5" s="1"/>
  <c r="AD199" i="5" a="1"/>
  <c r="AD199" i="5" s="1"/>
  <c r="AE199" i="5" a="1"/>
  <c r="AE199" i="5" s="1"/>
  <c r="AH199" i="5" a="1"/>
  <c r="AH199" i="5" s="1"/>
  <c r="BT6" i="6"/>
  <c r="BU6" i="6" s="1"/>
  <c r="BR6" i="6"/>
  <c r="BS6" i="6"/>
  <c r="BA199" i="5" a="1"/>
  <c r="BA199" i="5" s="1"/>
  <c r="CD7" i="6" s="1"/>
  <c r="AV199" i="5" a="1"/>
  <c r="AV199" i="5" s="1"/>
  <c r="BY7" i="6" s="1"/>
  <c r="AZ199" i="5" a="1"/>
  <c r="AZ199" i="5" s="1"/>
  <c r="CC7" i="6" s="1"/>
  <c r="AX199" i="5" a="1"/>
  <c r="AX199" i="5" s="1"/>
  <c r="CA7" i="6" s="1"/>
  <c r="AY199" i="5" a="1"/>
  <c r="AY199" i="5" s="1"/>
  <c r="CB7" i="6" s="1"/>
  <c r="AW199" i="5" a="1"/>
  <c r="AW199" i="5" s="1"/>
  <c r="BZ7" i="6" s="1"/>
  <c r="AR199" i="5" a="1"/>
  <c r="AR199" i="5" s="1"/>
  <c r="BM7" i="6" s="1"/>
  <c r="AQ199" i="5" a="1"/>
  <c r="AQ199" i="5" s="1"/>
  <c r="BL7" i="6" s="1"/>
  <c r="AU199" i="5" a="1"/>
  <c r="AU199" i="5" s="1"/>
  <c r="BX7" i="6" s="1"/>
  <c r="AS199" i="5" a="1"/>
  <c r="AS199" i="5" s="1"/>
  <c r="BN7" i="6" s="1"/>
  <c r="AT199" i="5" a="1"/>
  <c r="AT199" i="5" s="1"/>
  <c r="BO7" i="6" s="1"/>
  <c r="U199" i="5" a="1"/>
  <c r="U199" i="5" s="1"/>
  <c r="AM199" i="5" a="1"/>
  <c r="AM199" i="5" s="1"/>
  <c r="AK199" i="5" a="1"/>
  <c r="AK199" i="5" s="1"/>
  <c r="Q199" i="5" a="1"/>
  <c r="Q199" i="5" s="1"/>
  <c r="X199" i="5" a="1"/>
  <c r="X199" i="5" s="1"/>
  <c r="V199" i="5" a="1"/>
  <c r="V199" i="5" s="1"/>
  <c r="AA199" i="5" a="1"/>
  <c r="AA199" i="5" s="1"/>
  <c r="P199" i="5" a="1"/>
  <c r="P199" i="5" s="1"/>
  <c r="W199" i="5" a="1"/>
  <c r="W199" i="5" s="1"/>
  <c r="AL199" i="5" a="1"/>
  <c r="AL199" i="5" s="1"/>
  <c r="R199" i="5" a="1"/>
  <c r="R199" i="5" s="1"/>
  <c r="AO199" i="5" a="1"/>
  <c r="AO199" i="5" s="1"/>
  <c r="S199" i="5" a="1"/>
  <c r="S199" i="5" s="1"/>
  <c r="AN199" i="5" a="1"/>
  <c r="AN199" i="5" s="1"/>
  <c r="AB199" i="5" a="1"/>
  <c r="AB199" i="5" s="1"/>
  <c r="Y199" i="5" a="1"/>
  <c r="Y199" i="5" s="1"/>
  <c r="T199" i="5" a="1"/>
  <c r="T199" i="5" s="1"/>
  <c r="O199" i="5" a="1"/>
  <c r="O199" i="5" s="1"/>
  <c r="AJ199" i="5" a="1"/>
  <c r="AJ199" i="5" s="1"/>
  <c r="Z199" i="5" a="1"/>
  <c r="Z199" i="5" s="1"/>
  <c r="AP199" i="5" a="1"/>
  <c r="AP199" i="5" s="1"/>
  <c r="H199" i="5" a="1"/>
  <c r="H199" i="5" s="1"/>
  <c r="L199" i="5" a="1"/>
  <c r="L199" i="5" s="1"/>
  <c r="M199" i="5" a="1"/>
  <c r="M199" i="5" s="1"/>
  <c r="I199" i="5" a="1"/>
  <c r="I199" i="5" s="1"/>
  <c r="J199" i="5" a="1"/>
  <c r="J199" i="5" s="1"/>
  <c r="K199" i="5" a="1"/>
  <c r="K199" i="5" s="1"/>
  <c r="N199" i="5" a="1"/>
  <c r="N199" i="5" s="1"/>
  <c r="G200" i="5"/>
  <c r="AH200" i="5" l="1" a="1"/>
  <c r="AH200" i="5" s="1"/>
  <c r="AC200" i="5" a="1"/>
  <c r="AC200" i="5" s="1"/>
  <c r="AI200" i="5" a="1"/>
  <c r="AI200" i="5" s="1"/>
  <c r="AF200" i="5" a="1"/>
  <c r="AF200" i="5" s="1"/>
  <c r="AD200" i="5" a="1"/>
  <c r="AD200" i="5" s="1"/>
  <c r="AE200" i="5" a="1"/>
  <c r="AE200" i="5" s="1"/>
  <c r="AG200" i="5" a="1"/>
  <c r="AG200" i="5" s="1"/>
  <c r="BR7" i="6"/>
  <c r="BS7" i="6"/>
  <c r="BT7" i="6"/>
  <c r="BU7" i="6" s="1"/>
  <c r="AV200" i="5" a="1"/>
  <c r="AV200" i="5" s="1"/>
  <c r="BY8" i="6" s="1"/>
  <c r="AZ200" i="5" a="1"/>
  <c r="AZ200" i="5" s="1"/>
  <c r="CC8" i="6" s="1"/>
  <c r="BA200" i="5" a="1"/>
  <c r="BA200" i="5" s="1"/>
  <c r="CD8" i="6" s="1"/>
  <c r="AU200" i="5" a="1"/>
  <c r="AU200" i="5" s="1"/>
  <c r="BX8" i="6" s="1"/>
  <c r="AX200" i="5" a="1"/>
  <c r="AX200" i="5" s="1"/>
  <c r="CA8" i="6" s="1"/>
  <c r="AS200" i="5" a="1"/>
  <c r="AS200" i="5" s="1"/>
  <c r="BN8" i="6" s="1"/>
  <c r="AQ200" i="5" a="1"/>
  <c r="AQ200" i="5" s="1"/>
  <c r="BL8" i="6" s="1"/>
  <c r="AY200" i="5" a="1"/>
  <c r="AY200" i="5" s="1"/>
  <c r="CB8" i="6" s="1"/>
  <c r="AW200" i="5" a="1"/>
  <c r="AW200" i="5" s="1"/>
  <c r="BZ8" i="6" s="1"/>
  <c r="AT200" i="5" a="1"/>
  <c r="AT200" i="5" s="1"/>
  <c r="BO8" i="6" s="1"/>
  <c r="AR200" i="5" a="1"/>
  <c r="AR200" i="5" s="1"/>
  <c r="BM8" i="6" s="1"/>
  <c r="AM200" i="5" a="1"/>
  <c r="AM200" i="5" s="1"/>
  <c r="Q200" i="5" a="1"/>
  <c r="Q200" i="5" s="1"/>
  <c r="U200" i="5" a="1"/>
  <c r="U200" i="5" s="1"/>
  <c r="AK200" i="5" a="1"/>
  <c r="AK200" i="5" s="1"/>
  <c r="V200" i="5" a="1"/>
  <c r="V200" i="5" s="1"/>
  <c r="AA200" i="5" a="1"/>
  <c r="AA200" i="5" s="1"/>
  <c r="X200" i="5" a="1"/>
  <c r="X200" i="5" s="1"/>
  <c r="R200" i="5" a="1"/>
  <c r="R200" i="5" s="1"/>
  <c r="S200" i="5" a="1"/>
  <c r="S200" i="5" s="1"/>
  <c r="AN200" i="5" a="1"/>
  <c r="AN200" i="5" s="1"/>
  <c r="P200" i="5" a="1"/>
  <c r="P200" i="5" s="1"/>
  <c r="AO200" i="5" a="1"/>
  <c r="AO200" i="5" s="1"/>
  <c r="W200" i="5" a="1"/>
  <c r="W200" i="5" s="1"/>
  <c r="AB200" i="5" a="1"/>
  <c r="AB200" i="5" s="1"/>
  <c r="Y200" i="5" a="1"/>
  <c r="Y200" i="5" s="1"/>
  <c r="AP200" i="5" a="1"/>
  <c r="AP200" i="5" s="1"/>
  <c r="AJ200" i="5" a="1"/>
  <c r="AJ200" i="5" s="1"/>
  <c r="Z200" i="5" a="1"/>
  <c r="Z200" i="5" s="1"/>
  <c r="AL200" i="5" a="1"/>
  <c r="AL200" i="5" s="1"/>
  <c r="O200" i="5" a="1"/>
  <c r="O200" i="5" s="1"/>
  <c r="T200" i="5" a="1"/>
  <c r="T200" i="5" s="1"/>
  <c r="M200" i="5" a="1"/>
  <c r="M200" i="5" s="1"/>
  <c r="L200" i="5" a="1"/>
  <c r="L200" i="5" s="1"/>
  <c r="I200" i="5" a="1"/>
  <c r="I200" i="5" s="1"/>
  <c r="H200" i="5" a="1"/>
  <c r="H200" i="5" s="1"/>
  <c r="J200" i="5" a="1"/>
  <c r="J200" i="5" s="1"/>
  <c r="K200" i="5" a="1"/>
  <c r="K200" i="5" s="1"/>
  <c r="N200" i="5" a="1"/>
  <c r="N200" i="5" s="1"/>
  <c r="G201" i="5"/>
  <c r="AF201" i="5" l="1" a="1"/>
  <c r="AF201" i="5" s="1"/>
  <c r="AC201" i="5" a="1"/>
  <c r="AC201" i="5" s="1"/>
  <c r="AH201" i="5" a="1"/>
  <c r="AH201" i="5" s="1"/>
  <c r="AI201" i="5" a="1"/>
  <c r="AI201" i="5" s="1"/>
  <c r="AE201" i="5" a="1"/>
  <c r="AE201" i="5" s="1"/>
  <c r="AG201" i="5" a="1"/>
  <c r="AG201" i="5" s="1"/>
  <c r="AD201" i="5" a="1"/>
  <c r="AD201" i="5" s="1"/>
  <c r="BR8" i="6"/>
  <c r="BS8" i="6"/>
  <c r="BT8" i="6"/>
  <c r="BU8" i="6" s="1"/>
  <c r="AX201" i="5" a="1"/>
  <c r="AX201" i="5" s="1"/>
  <c r="CA9" i="6" s="1"/>
  <c r="AZ201" i="5" a="1"/>
  <c r="AZ201" i="5" s="1"/>
  <c r="CC9" i="6" s="1"/>
  <c r="AV201" i="5" a="1"/>
  <c r="AV201" i="5" s="1"/>
  <c r="BY9" i="6" s="1"/>
  <c r="BA201" i="5" a="1"/>
  <c r="BA201" i="5" s="1"/>
  <c r="CD9" i="6" s="1"/>
  <c r="AU201" i="5" a="1"/>
  <c r="AU201" i="5" s="1"/>
  <c r="BX9" i="6" s="1"/>
  <c r="AW201" i="5" a="1"/>
  <c r="AW201" i="5" s="1"/>
  <c r="BZ9" i="6" s="1"/>
  <c r="AY201" i="5" a="1"/>
  <c r="AY201" i="5" s="1"/>
  <c r="CB9" i="6" s="1"/>
  <c r="AS201" i="5" a="1"/>
  <c r="AS201" i="5" s="1"/>
  <c r="BN9" i="6" s="1"/>
  <c r="AQ201" i="5" a="1"/>
  <c r="AQ201" i="5" s="1"/>
  <c r="BL9" i="6" s="1"/>
  <c r="AR201" i="5" a="1"/>
  <c r="AR201" i="5" s="1"/>
  <c r="BM9" i="6" s="1"/>
  <c r="AT201" i="5" a="1"/>
  <c r="AT201" i="5" s="1"/>
  <c r="BO9" i="6" s="1"/>
  <c r="U201" i="5" a="1"/>
  <c r="U201" i="5" s="1"/>
  <c r="AM201" i="5" a="1"/>
  <c r="AM201" i="5" s="1"/>
  <c r="AK201" i="5" a="1"/>
  <c r="AK201" i="5" s="1"/>
  <c r="Q201" i="5" a="1"/>
  <c r="Q201" i="5" s="1"/>
  <c r="AA201" i="5" a="1"/>
  <c r="AA201" i="5" s="1"/>
  <c r="X201" i="5" a="1"/>
  <c r="X201" i="5" s="1"/>
  <c r="V201" i="5" a="1"/>
  <c r="V201" i="5" s="1"/>
  <c r="P201" i="5" a="1"/>
  <c r="P201" i="5" s="1"/>
  <c r="AB201" i="5" a="1"/>
  <c r="AB201" i="5" s="1"/>
  <c r="R201" i="5" a="1"/>
  <c r="R201" i="5" s="1"/>
  <c r="AL201" i="5" a="1"/>
  <c r="AL201" i="5" s="1"/>
  <c r="Y201" i="5" a="1"/>
  <c r="Y201" i="5" s="1"/>
  <c r="AN201" i="5" a="1"/>
  <c r="AN201" i="5" s="1"/>
  <c r="AO201" i="5" a="1"/>
  <c r="AO201" i="5" s="1"/>
  <c r="S201" i="5" a="1"/>
  <c r="S201" i="5" s="1"/>
  <c r="O201" i="5" a="1"/>
  <c r="O201" i="5" s="1"/>
  <c r="T201" i="5" a="1"/>
  <c r="T201" i="5" s="1"/>
  <c r="AJ201" i="5" a="1"/>
  <c r="AJ201" i="5" s="1"/>
  <c r="W201" i="5" a="1"/>
  <c r="W201" i="5" s="1"/>
  <c r="AP201" i="5" a="1"/>
  <c r="AP201" i="5" s="1"/>
  <c r="Z201" i="5" a="1"/>
  <c r="Z201" i="5" s="1"/>
  <c r="J201" i="5" a="1"/>
  <c r="J201" i="5" s="1"/>
  <c r="H201" i="5" a="1"/>
  <c r="H201" i="5" s="1"/>
  <c r="L201" i="5" a="1"/>
  <c r="L201" i="5" s="1"/>
  <c r="I201" i="5" a="1"/>
  <c r="I201" i="5" s="1"/>
  <c r="K201" i="5" a="1"/>
  <c r="K201" i="5" s="1"/>
  <c r="M201" i="5" a="1"/>
  <c r="M201" i="5" s="1"/>
  <c r="N201" i="5" a="1"/>
  <c r="N201" i="5" s="1"/>
  <c r="G202" i="5"/>
  <c r="AI202" i="5" l="1" a="1"/>
  <c r="AI202" i="5" s="1"/>
  <c r="AC56" i="9" s="1"/>
  <c r="AC202" i="5" a="1"/>
  <c r="AC202" i="5" s="1"/>
  <c r="W56" i="9" s="1"/>
  <c r="AF202" i="5" a="1"/>
  <c r="AF202" i="5" s="1"/>
  <c r="Z56" i="9" s="1"/>
  <c r="AE202" i="5" a="1"/>
  <c r="AE202" i="5" s="1"/>
  <c r="Y56" i="9" s="1"/>
  <c r="AG202" i="5" a="1"/>
  <c r="AG202" i="5" s="1"/>
  <c r="AA56" i="9" s="1"/>
  <c r="AH202" i="5" a="1"/>
  <c r="AH202" i="5" s="1"/>
  <c r="AB56" i="9" s="1"/>
  <c r="AD202" i="5" a="1"/>
  <c r="AD202" i="5" s="1"/>
  <c r="X56" i="9" s="1"/>
  <c r="BT9" i="6"/>
  <c r="BU9" i="6" s="1"/>
  <c r="BR9" i="6"/>
  <c r="BS9" i="6"/>
  <c r="AZ202" i="5" a="1"/>
  <c r="AZ202" i="5" s="1"/>
  <c r="CC10" i="6" s="1"/>
  <c r="AV202" i="5" a="1"/>
  <c r="AV202" i="5" s="1"/>
  <c r="BY10" i="6" s="1"/>
  <c r="AW202" i="5" a="1"/>
  <c r="AW202" i="5" s="1"/>
  <c r="BZ10" i="6" s="1"/>
  <c r="AU202" i="5" a="1"/>
  <c r="AU202" i="5" s="1"/>
  <c r="BX10" i="6" s="1"/>
  <c r="AX202" i="5" a="1"/>
  <c r="AX202" i="5" s="1"/>
  <c r="CA10" i="6" s="1"/>
  <c r="AS202" i="5" a="1"/>
  <c r="AS202" i="5" s="1"/>
  <c r="BN10" i="6" s="1"/>
  <c r="BA202" i="5" a="1"/>
  <c r="BA202" i="5" s="1"/>
  <c r="CD10" i="6" s="1"/>
  <c r="AY202" i="5" a="1"/>
  <c r="AY202" i="5" s="1"/>
  <c r="CB10" i="6" s="1"/>
  <c r="AQ202" i="5" a="1"/>
  <c r="AQ202" i="5" s="1"/>
  <c r="BL10" i="6" s="1"/>
  <c r="AT202" i="5" a="1"/>
  <c r="AT202" i="5" s="1"/>
  <c r="BO10" i="6" s="1"/>
  <c r="AR202" i="5" a="1"/>
  <c r="AR202" i="5" s="1"/>
  <c r="BM10" i="6" s="1"/>
  <c r="U202" i="5" a="1"/>
  <c r="U202" i="5" s="1"/>
  <c r="AM202" i="5" a="1"/>
  <c r="AM202" i="5" s="1"/>
  <c r="Q202" i="5" a="1"/>
  <c r="Q202" i="5" s="1"/>
  <c r="AK202" i="5" a="1"/>
  <c r="AK202" i="5" s="1"/>
  <c r="V202" i="5" a="1"/>
  <c r="V202" i="5" s="1"/>
  <c r="P56" i="9" s="1"/>
  <c r="X202" i="5" a="1"/>
  <c r="X202" i="5" s="1"/>
  <c r="R56" i="9" s="1"/>
  <c r="AN202" i="5" a="1"/>
  <c r="AN202" i="5" s="1"/>
  <c r="AH56" i="9" s="1"/>
  <c r="AA202" i="5" a="1"/>
  <c r="AA202" i="5" s="1"/>
  <c r="U56" i="9" s="1"/>
  <c r="AO202" i="5" a="1"/>
  <c r="AO202" i="5" s="1"/>
  <c r="AI56" i="9" s="1"/>
  <c r="AB202" i="5" a="1"/>
  <c r="AB202" i="5" s="1"/>
  <c r="V56" i="9" s="1"/>
  <c r="P202" i="5" a="1"/>
  <c r="P202" i="5" s="1"/>
  <c r="W202" i="5" a="1"/>
  <c r="W202" i="5" s="1"/>
  <c r="Q56" i="9" s="1"/>
  <c r="Y202" i="5" a="1"/>
  <c r="Y202" i="5" s="1"/>
  <c r="S56" i="9" s="1"/>
  <c r="R202" i="5" a="1"/>
  <c r="R202" i="5" s="1"/>
  <c r="S202" i="5" a="1"/>
  <c r="S202" i="5" s="1"/>
  <c r="AP202" i="5" a="1"/>
  <c r="AP202" i="5" s="1"/>
  <c r="T202" i="5" a="1"/>
  <c r="T202" i="5" s="1"/>
  <c r="AL202" i="5" a="1"/>
  <c r="AL202" i="5" s="1"/>
  <c r="AF56" i="9" s="1"/>
  <c r="AJ202" i="5" a="1"/>
  <c r="AJ202" i="5" s="1"/>
  <c r="Z202" i="5" a="1"/>
  <c r="Z202" i="5" s="1"/>
  <c r="T56" i="9" s="1"/>
  <c r="O202" i="5" a="1"/>
  <c r="O202" i="5" s="1"/>
  <c r="L202" i="5" a="1"/>
  <c r="L202" i="5" s="1"/>
  <c r="H202" i="5" a="1"/>
  <c r="H202" i="5" s="1"/>
  <c r="I202" i="5" a="1"/>
  <c r="I202" i="5" s="1"/>
  <c r="M202" i="5" a="1"/>
  <c r="M202" i="5" s="1"/>
  <c r="K202" i="5" a="1"/>
  <c r="K202" i="5" s="1"/>
  <c r="E56" i="9" s="1"/>
  <c r="J202" i="5" a="1"/>
  <c r="J202" i="5" s="1"/>
  <c r="N202" i="5" a="1"/>
  <c r="N202" i="5" s="1"/>
  <c r="G203" i="5"/>
  <c r="AI203" i="5" l="1" a="1"/>
  <c r="AI203" i="5" s="1"/>
  <c r="AF203" i="5" a="1"/>
  <c r="AF203" i="5" s="1"/>
  <c r="AH203" i="5" a="1"/>
  <c r="AH203" i="5" s="1"/>
  <c r="AG203" i="5" a="1"/>
  <c r="AG203" i="5" s="1"/>
  <c r="AC203" i="5" a="1"/>
  <c r="AC203" i="5" s="1"/>
  <c r="AK56" i="9" s="1"/>
  <c r="AD203" i="5" a="1"/>
  <c r="AD203" i="5" s="1"/>
  <c r="AE203" i="5" a="1"/>
  <c r="AE203" i="5" s="1"/>
  <c r="BR10" i="6"/>
  <c r="BS10" i="6"/>
  <c r="BT10" i="6"/>
  <c r="BU10" i="6" s="1"/>
  <c r="AZ203" i="5" a="1"/>
  <c r="AZ203" i="5" s="1"/>
  <c r="CC11" i="6" s="1"/>
  <c r="BA203" i="5" a="1"/>
  <c r="BA203" i="5" s="1"/>
  <c r="CD11" i="6" s="1"/>
  <c r="AV203" i="5" a="1"/>
  <c r="AV203" i="5" s="1"/>
  <c r="BY11" i="6" s="1"/>
  <c r="AX203" i="5" a="1"/>
  <c r="AX203" i="5" s="1"/>
  <c r="CA11" i="6" s="1"/>
  <c r="AU203" i="5" a="1"/>
  <c r="AU203" i="5" s="1"/>
  <c r="BX11" i="6" s="1"/>
  <c r="AR203" i="5" a="1"/>
  <c r="AR203" i="5" s="1"/>
  <c r="BM11" i="6" s="1"/>
  <c r="AQ203" i="5" a="1"/>
  <c r="AQ203" i="5" s="1"/>
  <c r="BL11" i="6" s="1"/>
  <c r="AW203" i="5" a="1"/>
  <c r="AW203" i="5" s="1"/>
  <c r="BZ11" i="6" s="1"/>
  <c r="AY203" i="5" a="1"/>
  <c r="AY203" i="5" s="1"/>
  <c r="CB11" i="6" s="1"/>
  <c r="AS203" i="5" a="1"/>
  <c r="AS203" i="5" s="1"/>
  <c r="BN11" i="6" s="1"/>
  <c r="AT203" i="5" a="1"/>
  <c r="AT203" i="5" s="1"/>
  <c r="BO11" i="6" s="1"/>
  <c r="AK203" i="5" a="1"/>
  <c r="AK203" i="5" s="1"/>
  <c r="Q203" i="5" a="1"/>
  <c r="Q203" i="5" s="1"/>
  <c r="U203" i="5" a="1"/>
  <c r="U203" i="5" s="1"/>
  <c r="AM203" i="5" a="1"/>
  <c r="AM203" i="5" s="1"/>
  <c r="X203" i="5" a="1"/>
  <c r="X203" i="5" s="1"/>
  <c r="V203" i="5" a="1"/>
  <c r="V203" i="5" s="1"/>
  <c r="AA203" i="5" a="1"/>
  <c r="AA203" i="5" s="1"/>
  <c r="AN203" i="5" a="1"/>
  <c r="AN203" i="5" s="1"/>
  <c r="R203" i="5" a="1"/>
  <c r="R203" i="5" s="1"/>
  <c r="AB203" i="5" a="1"/>
  <c r="AB203" i="5" s="1"/>
  <c r="Y203" i="5" a="1"/>
  <c r="Y203" i="5" s="1"/>
  <c r="P203" i="5" a="1"/>
  <c r="P203" i="5" s="1"/>
  <c r="W203" i="5" a="1"/>
  <c r="W203" i="5" s="1"/>
  <c r="S203" i="5" a="1"/>
  <c r="S203" i="5" s="1"/>
  <c r="AJ203" i="5" a="1"/>
  <c r="AJ203" i="5" s="1"/>
  <c r="AO203" i="5" a="1"/>
  <c r="AO203" i="5" s="1"/>
  <c r="T203" i="5" a="1"/>
  <c r="T203" i="5" s="1"/>
  <c r="Z203" i="5" a="1"/>
  <c r="Z203" i="5" s="1"/>
  <c r="O203" i="5" a="1"/>
  <c r="O203" i="5" s="1"/>
  <c r="AL203" i="5" a="1"/>
  <c r="AL203" i="5" s="1"/>
  <c r="AP203" i="5" a="1"/>
  <c r="AP203" i="5" s="1"/>
  <c r="L203" i="5" a="1"/>
  <c r="L203" i="5" s="1"/>
  <c r="H203" i="5" a="1"/>
  <c r="H203" i="5" s="1"/>
  <c r="I203" i="5" a="1"/>
  <c r="I203" i="5" s="1"/>
  <c r="CF55" i="22" s="1"/>
  <c r="M203" i="5" a="1"/>
  <c r="M203" i="5" s="1"/>
  <c r="K203" i="5" a="1"/>
  <c r="K203" i="5" s="1"/>
  <c r="J203" i="5" a="1"/>
  <c r="J203" i="5" s="1"/>
  <c r="N203" i="5" a="1"/>
  <c r="N203" i="5" s="1"/>
  <c r="G204" i="5"/>
  <c r="AC204" i="5" l="1" a="1"/>
  <c r="AC204" i="5" s="1"/>
  <c r="AH204" i="5" a="1"/>
  <c r="AH204" i="5" s="1"/>
  <c r="AF204" i="5" a="1"/>
  <c r="AF204" i="5" s="1"/>
  <c r="AI204" i="5" a="1"/>
  <c r="AI204" i="5" s="1"/>
  <c r="AG204" i="5" a="1"/>
  <c r="AG204" i="5" s="1"/>
  <c r="AE204" i="5" a="1"/>
  <c r="AE204" i="5" s="1"/>
  <c r="AD204" i="5" a="1"/>
  <c r="AD204" i="5" s="1"/>
  <c r="BT11" i="6"/>
  <c r="BU11" i="6" s="1"/>
  <c r="BR11" i="6"/>
  <c r="BS11" i="6"/>
  <c r="BA204" i="5" a="1"/>
  <c r="BA204" i="5" s="1"/>
  <c r="CD12" i="6" s="1"/>
  <c r="AZ204" i="5" a="1"/>
  <c r="AZ204" i="5" s="1"/>
  <c r="CC12" i="6" s="1"/>
  <c r="AX204" i="5" a="1"/>
  <c r="AX204" i="5" s="1"/>
  <c r="CA12" i="6" s="1"/>
  <c r="AW204" i="5" a="1"/>
  <c r="AW204" i="5" s="1"/>
  <c r="BZ12" i="6" s="1"/>
  <c r="AU204" i="5" a="1"/>
  <c r="AU204" i="5" s="1"/>
  <c r="BX12" i="6" s="1"/>
  <c r="AQ204" i="5" a="1"/>
  <c r="AQ204" i="5" s="1"/>
  <c r="BL12" i="6" s="1"/>
  <c r="AY204" i="5" a="1"/>
  <c r="AY204" i="5" s="1"/>
  <c r="CB12" i="6" s="1"/>
  <c r="AV204" i="5" a="1"/>
  <c r="AV204" i="5" s="1"/>
  <c r="BY12" i="6" s="1"/>
  <c r="AR204" i="5" a="1"/>
  <c r="AR204" i="5" s="1"/>
  <c r="BM12" i="6" s="1"/>
  <c r="AS204" i="5" a="1"/>
  <c r="AS204" i="5" s="1"/>
  <c r="BN12" i="6" s="1"/>
  <c r="AT204" i="5" a="1"/>
  <c r="AT204" i="5" s="1"/>
  <c r="BO12" i="6" s="1"/>
  <c r="AM204" i="5" a="1"/>
  <c r="AM204" i="5" s="1"/>
  <c r="Q204" i="5" a="1"/>
  <c r="Q204" i="5" s="1"/>
  <c r="U204" i="5" a="1"/>
  <c r="U204" i="5" s="1"/>
  <c r="V204" i="5" a="1"/>
  <c r="V204" i="5" s="1"/>
  <c r="AK204" i="5" a="1"/>
  <c r="AK204" i="5" s="1"/>
  <c r="AA204" i="5" a="1"/>
  <c r="AA204" i="5" s="1"/>
  <c r="X204" i="5" a="1"/>
  <c r="X204" i="5" s="1"/>
  <c r="Y204" i="5" a="1"/>
  <c r="Y204" i="5" s="1"/>
  <c r="W204" i="5" a="1"/>
  <c r="W204" i="5" s="1"/>
  <c r="R204" i="5" a="1"/>
  <c r="R204" i="5" s="1"/>
  <c r="AO204" i="5" a="1"/>
  <c r="AO204" i="5" s="1"/>
  <c r="AB204" i="5" a="1"/>
  <c r="AB204" i="5" s="1"/>
  <c r="S204" i="5" a="1"/>
  <c r="S204" i="5" s="1"/>
  <c r="AN204" i="5" a="1"/>
  <c r="AN204" i="5" s="1"/>
  <c r="P204" i="5" a="1"/>
  <c r="P204" i="5" s="1"/>
  <c r="Z204" i="5" a="1"/>
  <c r="Z204" i="5" s="1"/>
  <c r="T204" i="5" a="1"/>
  <c r="T204" i="5" s="1"/>
  <c r="AL204" i="5" a="1"/>
  <c r="AL204" i="5" s="1"/>
  <c r="O204" i="5" a="1"/>
  <c r="O204" i="5" s="1"/>
  <c r="AJ204" i="5" a="1"/>
  <c r="AJ204" i="5" s="1"/>
  <c r="AP204" i="5" a="1"/>
  <c r="AP204" i="5" s="1"/>
  <c r="M204" i="5" a="1"/>
  <c r="M204" i="5" s="1"/>
  <c r="L204" i="5" a="1"/>
  <c r="L204" i="5" s="1"/>
  <c r="I204" i="5" a="1"/>
  <c r="I204" i="5" s="1"/>
  <c r="H204" i="5" a="1"/>
  <c r="H204" i="5" s="1"/>
  <c r="J204" i="5" a="1"/>
  <c r="J204" i="5" s="1"/>
  <c r="K204" i="5" a="1"/>
  <c r="K204" i="5" s="1"/>
  <c r="N204" i="5" a="1"/>
  <c r="N204" i="5" s="1"/>
  <c r="G205" i="5"/>
  <c r="AC205" i="5" l="1" a="1"/>
  <c r="AC205" i="5" s="1"/>
  <c r="AI205" i="5" a="1"/>
  <c r="AI205" i="5" s="1"/>
  <c r="AF205" i="5" a="1"/>
  <c r="AF205" i="5" s="1"/>
  <c r="AH205" i="5" a="1"/>
  <c r="AH205" i="5" s="1"/>
  <c r="AD205" i="5" a="1"/>
  <c r="AD205" i="5" s="1"/>
  <c r="AE205" i="5" a="1"/>
  <c r="AE205" i="5" s="1"/>
  <c r="AG205" i="5" a="1"/>
  <c r="AG205" i="5" s="1"/>
  <c r="BT12" i="6"/>
  <c r="BU12" i="6" s="1"/>
  <c r="BR12" i="6"/>
  <c r="BS12" i="6"/>
  <c r="AZ205" i="5" a="1"/>
  <c r="AZ205" i="5" s="1"/>
  <c r="CC13" i="6" s="1"/>
  <c r="AU205" i="5" a="1"/>
  <c r="AU205" i="5" s="1"/>
  <c r="BX13" i="6" s="1"/>
  <c r="AV205" i="5" a="1"/>
  <c r="AV205" i="5" s="1"/>
  <c r="BY13" i="6" s="1"/>
  <c r="AY205" i="5" a="1"/>
  <c r="AY205" i="5" s="1"/>
  <c r="CB13" i="6" s="1"/>
  <c r="AX205" i="5" a="1"/>
  <c r="AX205" i="5" s="1"/>
  <c r="CA13" i="6" s="1"/>
  <c r="AW205" i="5" a="1"/>
  <c r="AW205" i="5" s="1"/>
  <c r="BZ13" i="6" s="1"/>
  <c r="AQ205" i="5" a="1"/>
  <c r="AQ205" i="5" s="1"/>
  <c r="BL13" i="6" s="1"/>
  <c r="BA205" i="5" a="1"/>
  <c r="BA205" i="5" s="1"/>
  <c r="CD13" i="6" s="1"/>
  <c r="AT205" i="5" a="1"/>
  <c r="AT205" i="5" s="1"/>
  <c r="BO13" i="6" s="1"/>
  <c r="AS205" i="5" a="1"/>
  <c r="AS205" i="5" s="1"/>
  <c r="BN13" i="6" s="1"/>
  <c r="AR205" i="5" a="1"/>
  <c r="AR205" i="5" s="1"/>
  <c r="BM13" i="6" s="1"/>
  <c r="Q205" i="5" a="1"/>
  <c r="Q205" i="5" s="1"/>
  <c r="AM205" i="5" a="1"/>
  <c r="AM205" i="5" s="1"/>
  <c r="AK205" i="5" a="1"/>
  <c r="AK205" i="5" s="1"/>
  <c r="U205" i="5" a="1"/>
  <c r="U205" i="5" s="1"/>
  <c r="AN205" i="5" a="1"/>
  <c r="AN205" i="5" s="1"/>
  <c r="AA205" i="5" a="1"/>
  <c r="AA205" i="5" s="1"/>
  <c r="X205" i="5" a="1"/>
  <c r="X205" i="5" s="1"/>
  <c r="V205" i="5" a="1"/>
  <c r="V205" i="5" s="1"/>
  <c r="W205" i="5" a="1"/>
  <c r="W205" i="5" s="1"/>
  <c r="AB205" i="5" a="1"/>
  <c r="AB205" i="5" s="1"/>
  <c r="Y205" i="5" a="1"/>
  <c r="Y205" i="5" s="1"/>
  <c r="S205" i="5" a="1"/>
  <c r="S205" i="5" s="1"/>
  <c r="AO205" i="5" a="1"/>
  <c r="AO205" i="5" s="1"/>
  <c r="R205" i="5" a="1"/>
  <c r="R205" i="5" s="1"/>
  <c r="AL205" i="5" a="1"/>
  <c r="AL205" i="5" s="1"/>
  <c r="P205" i="5" a="1"/>
  <c r="P205" i="5" s="1"/>
  <c r="Z205" i="5" a="1"/>
  <c r="Z205" i="5" s="1"/>
  <c r="O205" i="5" a="1"/>
  <c r="O205" i="5" s="1"/>
  <c r="T205" i="5" a="1"/>
  <c r="T205" i="5" s="1"/>
  <c r="AJ205" i="5" a="1"/>
  <c r="AJ205" i="5" s="1"/>
  <c r="AP205" i="5" a="1"/>
  <c r="AP205" i="5" s="1"/>
  <c r="H205" i="5" a="1"/>
  <c r="H205" i="5" s="1"/>
  <c r="M205" i="5" a="1"/>
  <c r="M205" i="5" s="1"/>
  <c r="I205" i="5" a="1"/>
  <c r="I205" i="5" s="1"/>
  <c r="L205" i="5" a="1"/>
  <c r="L205" i="5" s="1"/>
  <c r="J205" i="5" a="1"/>
  <c r="J205" i="5" s="1"/>
  <c r="K205" i="5" a="1"/>
  <c r="K205" i="5" s="1"/>
  <c r="N205" i="5" a="1"/>
  <c r="N205" i="5" s="1"/>
  <c r="G206" i="5"/>
  <c r="AH206" i="5" l="1" a="1"/>
  <c r="AH206" i="5" s="1"/>
  <c r="AB57" i="9" s="1"/>
  <c r="AI206" i="5" a="1"/>
  <c r="AI206" i="5" s="1"/>
  <c r="AC57" i="9" s="1"/>
  <c r="AF206" i="5" a="1"/>
  <c r="AF206" i="5" s="1"/>
  <c r="Z57" i="9" s="1"/>
  <c r="AC206" i="5" a="1"/>
  <c r="AC206" i="5" s="1"/>
  <c r="W57" i="9" s="1"/>
  <c r="AE206" i="5" a="1"/>
  <c r="AE206" i="5" s="1"/>
  <c r="Y57" i="9" s="1"/>
  <c r="AG206" i="5" a="1"/>
  <c r="AG206" i="5" s="1"/>
  <c r="AA57" i="9" s="1"/>
  <c r="AD206" i="5" a="1"/>
  <c r="AD206" i="5" s="1"/>
  <c r="X57" i="9" s="1"/>
  <c r="BT13" i="6"/>
  <c r="BU13" i="6" s="1"/>
  <c r="BR13" i="6"/>
  <c r="BS13" i="6"/>
  <c r="BA206" i="5" a="1"/>
  <c r="BA206" i="5" s="1"/>
  <c r="CD14" i="6" s="1"/>
  <c r="AZ206" i="5" a="1"/>
  <c r="AZ206" i="5" s="1"/>
  <c r="CC14" i="6" s="1"/>
  <c r="AX206" i="5" a="1"/>
  <c r="AX206" i="5" s="1"/>
  <c r="CA14" i="6" s="1"/>
  <c r="AU206" i="5" a="1"/>
  <c r="AU206" i="5" s="1"/>
  <c r="BX14" i="6" s="1"/>
  <c r="AW206" i="5" a="1"/>
  <c r="AW206" i="5" s="1"/>
  <c r="BZ14" i="6" s="1"/>
  <c r="AY206" i="5" a="1"/>
  <c r="AY206" i="5" s="1"/>
  <c r="CB14" i="6" s="1"/>
  <c r="AQ206" i="5" a="1"/>
  <c r="AQ206" i="5" s="1"/>
  <c r="BL14" i="6" s="1"/>
  <c r="AV206" i="5" a="1"/>
  <c r="AV206" i="5" s="1"/>
  <c r="BY14" i="6" s="1"/>
  <c r="AR206" i="5" a="1"/>
  <c r="AR206" i="5" s="1"/>
  <c r="BM14" i="6" s="1"/>
  <c r="AS206" i="5" a="1"/>
  <c r="AS206" i="5" s="1"/>
  <c r="BN14" i="6" s="1"/>
  <c r="AT206" i="5" a="1"/>
  <c r="AT206" i="5" s="1"/>
  <c r="BO14" i="6" s="1"/>
  <c r="AM206" i="5" a="1"/>
  <c r="AM206" i="5" s="1"/>
  <c r="AG57" i="9" s="1"/>
  <c r="Q206" i="5" a="1"/>
  <c r="Q206" i="5" s="1"/>
  <c r="K57" i="9" s="1"/>
  <c r="AK206" i="5" a="1"/>
  <c r="AK206" i="5" s="1"/>
  <c r="U206" i="5" a="1"/>
  <c r="U206" i="5" s="1"/>
  <c r="AA206" i="5" a="1"/>
  <c r="AA206" i="5" s="1"/>
  <c r="U57" i="9" s="1"/>
  <c r="AN206" i="5" a="1"/>
  <c r="AN206" i="5" s="1"/>
  <c r="AH57" i="9" s="1"/>
  <c r="X206" i="5" a="1"/>
  <c r="X206" i="5" s="1"/>
  <c r="R57" i="9" s="1"/>
  <c r="V206" i="5" a="1"/>
  <c r="V206" i="5" s="1"/>
  <c r="P57" i="9" s="1"/>
  <c r="AO206" i="5" a="1"/>
  <c r="AO206" i="5" s="1"/>
  <c r="W206" i="5" a="1"/>
  <c r="W206" i="5" s="1"/>
  <c r="Q57" i="9" s="1"/>
  <c r="AB206" i="5" a="1"/>
  <c r="AB206" i="5" s="1"/>
  <c r="V57" i="9" s="1"/>
  <c r="Y206" i="5" a="1"/>
  <c r="Y206" i="5" s="1"/>
  <c r="S57" i="9" s="1"/>
  <c r="P206" i="5" a="1"/>
  <c r="P206" i="5" s="1"/>
  <c r="S206" i="5" a="1"/>
  <c r="S206" i="5" s="1"/>
  <c r="R206" i="5" a="1"/>
  <c r="R206" i="5" s="1"/>
  <c r="L57" i="9" s="1"/>
  <c r="Z206" i="5" a="1"/>
  <c r="Z206" i="5" s="1"/>
  <c r="T57" i="9" s="1"/>
  <c r="O206" i="5" a="1"/>
  <c r="O206" i="5" s="1"/>
  <c r="AL206" i="5" a="1"/>
  <c r="AL206" i="5" s="1"/>
  <c r="AJ206" i="5" a="1"/>
  <c r="AJ206" i="5" s="1"/>
  <c r="AD57" i="9" s="1"/>
  <c r="T206" i="5" a="1"/>
  <c r="T206" i="5" s="1"/>
  <c r="AP206" i="5" a="1"/>
  <c r="AP206" i="5" s="1"/>
  <c r="AJ57" i="9" s="1"/>
  <c r="H206" i="5" a="1"/>
  <c r="H206" i="5" s="1"/>
  <c r="M206" i="5" a="1"/>
  <c r="M206" i="5" s="1"/>
  <c r="I206" i="5" a="1"/>
  <c r="I206" i="5" s="1"/>
  <c r="L206" i="5" a="1"/>
  <c r="L206" i="5" s="1"/>
  <c r="J206" i="5" a="1"/>
  <c r="J206" i="5" s="1"/>
  <c r="K206" i="5" a="1"/>
  <c r="K206" i="5" s="1"/>
  <c r="N206" i="5" a="1"/>
  <c r="N206" i="5" s="1"/>
  <c r="H57" i="9" s="1"/>
  <c r="G207" i="5"/>
  <c r="AC207" i="5" l="1" a="1"/>
  <c r="AC207" i="5" s="1"/>
  <c r="AK57" i="9" s="1"/>
  <c r="AI207" i="5" a="1"/>
  <c r="AI207" i="5" s="1"/>
  <c r="AF207" i="5" a="1"/>
  <c r="AF207" i="5" s="1"/>
  <c r="AE207" i="5" a="1"/>
  <c r="AE207" i="5" s="1"/>
  <c r="AH207" i="5" a="1"/>
  <c r="AH207" i="5" s="1"/>
  <c r="AG207" i="5" a="1"/>
  <c r="AG207" i="5" s="1"/>
  <c r="AD207" i="5" a="1"/>
  <c r="AD207" i="5" s="1"/>
  <c r="BT14" i="6"/>
  <c r="BU14" i="6" s="1"/>
  <c r="BR14" i="6"/>
  <c r="BS14" i="6"/>
  <c r="AZ207" i="5" a="1"/>
  <c r="AZ207" i="5" s="1"/>
  <c r="CC15" i="6" s="1"/>
  <c r="AX207" i="5" a="1"/>
  <c r="AX207" i="5" s="1"/>
  <c r="CA15" i="6" s="1"/>
  <c r="AV207" i="5" a="1"/>
  <c r="AV207" i="5" s="1"/>
  <c r="BY15" i="6" s="1"/>
  <c r="AU207" i="5" a="1"/>
  <c r="AU207" i="5" s="1"/>
  <c r="BX15" i="6" s="1"/>
  <c r="AW207" i="5" a="1"/>
  <c r="AW207" i="5" s="1"/>
  <c r="BZ15" i="6" s="1"/>
  <c r="AR207" i="5" a="1"/>
  <c r="AR207" i="5" s="1"/>
  <c r="BM15" i="6" s="1"/>
  <c r="AQ207" i="5" a="1"/>
  <c r="AQ207" i="5" s="1"/>
  <c r="BL15" i="6" s="1"/>
  <c r="AY207" i="5" a="1"/>
  <c r="AY207" i="5" s="1"/>
  <c r="CB15" i="6" s="1"/>
  <c r="BA207" i="5" a="1"/>
  <c r="BA207" i="5" s="1"/>
  <c r="CD15" i="6" s="1"/>
  <c r="AS207" i="5" a="1"/>
  <c r="AS207" i="5" s="1"/>
  <c r="BN15" i="6" s="1"/>
  <c r="AT207" i="5" a="1"/>
  <c r="AT207" i="5" s="1"/>
  <c r="BO15" i="6" s="1"/>
  <c r="U207" i="5" a="1"/>
  <c r="U207" i="5" s="1"/>
  <c r="AM207" i="5" a="1"/>
  <c r="AM207" i="5" s="1"/>
  <c r="AK207" i="5" a="1"/>
  <c r="AK207" i="5" s="1"/>
  <c r="Q207" i="5" a="1"/>
  <c r="Q207" i="5" s="1"/>
  <c r="X207" i="5" a="1"/>
  <c r="X207" i="5" s="1"/>
  <c r="AA207" i="5" a="1"/>
  <c r="AA207" i="5" s="1"/>
  <c r="V207" i="5" a="1"/>
  <c r="V207" i="5" s="1"/>
  <c r="AN207" i="5" a="1"/>
  <c r="AN207" i="5" s="1"/>
  <c r="Y207" i="5" a="1"/>
  <c r="Y207" i="5" s="1"/>
  <c r="AO207" i="5" a="1"/>
  <c r="AO207" i="5" s="1"/>
  <c r="AL207" i="5" a="1"/>
  <c r="AL207" i="5" s="1"/>
  <c r="W207" i="5" a="1"/>
  <c r="W207" i="5" s="1"/>
  <c r="AB207" i="5" a="1"/>
  <c r="AB207" i="5" s="1"/>
  <c r="S207" i="5" a="1"/>
  <c r="S207" i="5" s="1"/>
  <c r="R207" i="5" a="1"/>
  <c r="R207" i="5" s="1"/>
  <c r="P207" i="5" a="1"/>
  <c r="P207" i="5" s="1"/>
  <c r="AP207" i="5" a="1"/>
  <c r="AP207" i="5" s="1"/>
  <c r="Z207" i="5" a="1"/>
  <c r="Z207" i="5" s="1"/>
  <c r="O207" i="5" a="1"/>
  <c r="O207" i="5" s="1"/>
  <c r="T207" i="5" a="1"/>
  <c r="T207" i="5" s="1"/>
  <c r="AJ207" i="5" a="1"/>
  <c r="AJ207" i="5" s="1"/>
  <c r="L207" i="5" a="1"/>
  <c r="L207" i="5" s="1"/>
  <c r="M207" i="5" a="1"/>
  <c r="M207" i="5" s="1"/>
  <c r="I207" i="5" a="1"/>
  <c r="I207" i="5" s="1"/>
  <c r="CF56" i="22" s="1"/>
  <c r="K207" i="5" a="1"/>
  <c r="K207" i="5" s="1"/>
  <c r="J207" i="5" a="1"/>
  <c r="J207" i="5" s="1"/>
  <c r="H207" i="5" a="1"/>
  <c r="H207" i="5" s="1"/>
  <c r="N207" i="5" a="1"/>
  <c r="N207" i="5" s="1"/>
  <c r="G208" i="5"/>
  <c r="AF208" i="5" l="1" a="1"/>
  <c r="AF208" i="5" s="1"/>
  <c r="AH208" i="5" a="1"/>
  <c r="AH208" i="5" s="1"/>
  <c r="AC208" i="5" a="1"/>
  <c r="AC208" i="5" s="1"/>
  <c r="AI208" i="5" a="1"/>
  <c r="AI208" i="5" s="1"/>
  <c r="AD208" i="5" a="1"/>
  <c r="AD208" i="5" s="1"/>
  <c r="AG208" i="5" a="1"/>
  <c r="AG208" i="5" s="1"/>
  <c r="AE208" i="5" a="1"/>
  <c r="AE208" i="5" s="1"/>
  <c r="BS15" i="6"/>
  <c r="BR15" i="6"/>
  <c r="BT15" i="6"/>
  <c r="BU15" i="6" s="1"/>
  <c r="AX208" i="5" a="1"/>
  <c r="AX208" i="5" s="1"/>
  <c r="CA16" i="6" s="1"/>
  <c r="AZ208" i="5" a="1"/>
  <c r="AZ208" i="5" s="1"/>
  <c r="CC16" i="6" s="1"/>
  <c r="BA208" i="5" a="1"/>
  <c r="BA208" i="5" s="1"/>
  <c r="CD16" i="6" s="1"/>
  <c r="AV208" i="5" a="1"/>
  <c r="AV208" i="5" s="1"/>
  <c r="BY16" i="6" s="1"/>
  <c r="AW208" i="5" a="1"/>
  <c r="AW208" i="5" s="1"/>
  <c r="BZ16" i="6" s="1"/>
  <c r="AU208" i="5" a="1"/>
  <c r="AU208" i="5" s="1"/>
  <c r="BX16" i="6" s="1"/>
  <c r="AY208" i="5" a="1"/>
  <c r="AY208" i="5" s="1"/>
  <c r="CB16" i="6" s="1"/>
  <c r="AQ208" i="5" a="1"/>
  <c r="AQ208" i="5" s="1"/>
  <c r="BL16" i="6" s="1"/>
  <c r="AR208" i="5" a="1"/>
  <c r="AR208" i="5" s="1"/>
  <c r="BM16" i="6" s="1"/>
  <c r="AS208" i="5" a="1"/>
  <c r="AS208" i="5" s="1"/>
  <c r="BN16" i="6" s="1"/>
  <c r="AT208" i="5" a="1"/>
  <c r="AT208" i="5" s="1"/>
  <c r="BO16" i="6" s="1"/>
  <c r="U208" i="5" a="1"/>
  <c r="U208" i="5" s="1"/>
  <c r="Q208" i="5" a="1"/>
  <c r="Q208" i="5" s="1"/>
  <c r="AM208" i="5" a="1"/>
  <c r="AM208" i="5" s="1"/>
  <c r="X208" i="5" a="1"/>
  <c r="X208" i="5" s="1"/>
  <c r="AA208" i="5" a="1"/>
  <c r="AA208" i="5" s="1"/>
  <c r="AK208" i="5" a="1"/>
  <c r="AK208" i="5" s="1"/>
  <c r="V208" i="5" a="1"/>
  <c r="V208" i="5" s="1"/>
  <c r="R208" i="5" a="1"/>
  <c r="R208" i="5" s="1"/>
  <c r="AB208" i="5" a="1"/>
  <c r="AB208" i="5" s="1"/>
  <c r="AN208" i="5" a="1"/>
  <c r="AN208" i="5" s="1"/>
  <c r="P208" i="5" a="1"/>
  <c r="P208" i="5" s="1"/>
  <c r="Y208" i="5" a="1"/>
  <c r="Y208" i="5" s="1"/>
  <c r="S208" i="5" a="1"/>
  <c r="S208" i="5" s="1"/>
  <c r="W208" i="5" a="1"/>
  <c r="W208" i="5" s="1"/>
  <c r="T208" i="5" a="1"/>
  <c r="T208" i="5" s="1"/>
  <c r="AP208" i="5" a="1"/>
  <c r="AP208" i="5" s="1"/>
  <c r="O208" i="5" a="1"/>
  <c r="O208" i="5" s="1"/>
  <c r="Z208" i="5" a="1"/>
  <c r="Z208" i="5" s="1"/>
  <c r="AJ208" i="5" a="1"/>
  <c r="AJ208" i="5" s="1"/>
  <c r="AO208" i="5" a="1"/>
  <c r="AO208" i="5" s="1"/>
  <c r="AL208" i="5" a="1"/>
  <c r="AL208" i="5" s="1"/>
  <c r="M208" i="5" a="1"/>
  <c r="M208" i="5" s="1"/>
  <c r="L208" i="5" a="1"/>
  <c r="L208" i="5" s="1"/>
  <c r="I208" i="5" a="1"/>
  <c r="I208" i="5" s="1"/>
  <c r="J208" i="5" a="1"/>
  <c r="J208" i="5" s="1"/>
  <c r="K208" i="5" a="1"/>
  <c r="K208" i="5" s="1"/>
  <c r="H208" i="5" a="1"/>
  <c r="H208" i="5" s="1"/>
  <c r="N208" i="5" a="1"/>
  <c r="N208" i="5" s="1"/>
  <c r="G209" i="5"/>
  <c r="AI209" i="5" l="1" a="1"/>
  <c r="AI209" i="5" s="1"/>
  <c r="AC209" i="5" a="1"/>
  <c r="AC209" i="5" s="1"/>
  <c r="AD209" i="5" a="1"/>
  <c r="AD209" i="5" s="1"/>
  <c r="AG209" i="5" a="1"/>
  <c r="AG209" i="5" s="1"/>
  <c r="AH209" i="5" a="1"/>
  <c r="AH209" i="5" s="1"/>
  <c r="AE209" i="5" a="1"/>
  <c r="AE209" i="5" s="1"/>
  <c r="AF209" i="5" a="1"/>
  <c r="AF209" i="5" s="1"/>
  <c r="BR16" i="6"/>
  <c r="BS16" i="6"/>
  <c r="BT16" i="6"/>
  <c r="BU16" i="6" s="1"/>
  <c r="AV209" i="5" a="1"/>
  <c r="AV209" i="5" s="1"/>
  <c r="BY17" i="6" s="1"/>
  <c r="AX209" i="5" a="1"/>
  <c r="AX209" i="5" s="1"/>
  <c r="CA17" i="6" s="1"/>
  <c r="BA209" i="5" a="1"/>
  <c r="BA209" i="5" s="1"/>
  <c r="CD17" i="6" s="1"/>
  <c r="AZ209" i="5" a="1"/>
  <c r="AZ209" i="5" s="1"/>
  <c r="CC17" i="6" s="1"/>
  <c r="AW209" i="5" a="1"/>
  <c r="AW209" i="5" s="1"/>
  <c r="BZ17" i="6" s="1"/>
  <c r="AQ209" i="5" a="1"/>
  <c r="AQ209" i="5" s="1"/>
  <c r="BL17" i="6" s="1"/>
  <c r="AY209" i="5" a="1"/>
  <c r="AY209" i="5" s="1"/>
  <c r="CB17" i="6" s="1"/>
  <c r="AR209" i="5" a="1"/>
  <c r="AR209" i="5" s="1"/>
  <c r="BM17" i="6" s="1"/>
  <c r="AU209" i="5" a="1"/>
  <c r="AU209" i="5" s="1"/>
  <c r="BX17" i="6" s="1"/>
  <c r="AT209" i="5" a="1"/>
  <c r="AT209" i="5" s="1"/>
  <c r="BO17" i="6" s="1"/>
  <c r="AS209" i="5" a="1"/>
  <c r="AS209" i="5" s="1"/>
  <c r="BN17" i="6" s="1"/>
  <c r="U209" i="5" a="1"/>
  <c r="U209" i="5" s="1"/>
  <c r="Q209" i="5" a="1"/>
  <c r="Q209" i="5" s="1"/>
  <c r="AM209" i="5" a="1"/>
  <c r="AM209" i="5" s="1"/>
  <c r="AK209" i="5" a="1"/>
  <c r="AK209" i="5" s="1"/>
  <c r="X209" i="5" a="1"/>
  <c r="X209" i="5" s="1"/>
  <c r="V209" i="5" a="1"/>
  <c r="V209" i="5" s="1"/>
  <c r="AA209" i="5" a="1"/>
  <c r="AA209" i="5" s="1"/>
  <c r="AN209" i="5" a="1"/>
  <c r="AN209" i="5" s="1"/>
  <c r="P209" i="5" a="1"/>
  <c r="P209" i="5" s="1"/>
  <c r="Y209" i="5" a="1"/>
  <c r="Y209" i="5" s="1"/>
  <c r="W209" i="5" a="1"/>
  <c r="W209" i="5" s="1"/>
  <c r="AL209" i="5" a="1"/>
  <c r="AL209" i="5" s="1"/>
  <c r="AO209" i="5" a="1"/>
  <c r="AO209" i="5" s="1"/>
  <c r="R209" i="5" a="1"/>
  <c r="R209" i="5" s="1"/>
  <c r="AB209" i="5" a="1"/>
  <c r="AB209" i="5" s="1"/>
  <c r="AJ209" i="5" a="1"/>
  <c r="AJ209" i="5" s="1"/>
  <c r="T209" i="5" a="1"/>
  <c r="T209" i="5" s="1"/>
  <c r="O209" i="5" a="1"/>
  <c r="O209" i="5" s="1"/>
  <c r="AP209" i="5" a="1"/>
  <c r="AP209" i="5" s="1"/>
  <c r="Z209" i="5" a="1"/>
  <c r="Z209" i="5" s="1"/>
  <c r="S209" i="5" a="1"/>
  <c r="S209" i="5" s="1"/>
  <c r="M209" i="5" a="1"/>
  <c r="M209" i="5" s="1"/>
  <c r="H209" i="5" a="1"/>
  <c r="H209" i="5" s="1"/>
  <c r="I209" i="5" a="1"/>
  <c r="I209" i="5" s="1"/>
  <c r="L209" i="5" a="1"/>
  <c r="L209" i="5" s="1"/>
  <c r="J209" i="5" a="1"/>
  <c r="J209" i="5" s="1"/>
  <c r="K209" i="5" a="1"/>
  <c r="K209" i="5" s="1"/>
  <c r="N209" i="5" a="1"/>
  <c r="N209" i="5" s="1"/>
  <c r="G210" i="5"/>
  <c r="AC210" i="5" l="1" a="1"/>
  <c r="AC210" i="5" s="1"/>
  <c r="W58" i="9" s="1"/>
  <c r="AI210" i="5" a="1"/>
  <c r="AI210" i="5" s="1"/>
  <c r="AC58" i="9" s="1"/>
  <c r="AE210" i="5" a="1"/>
  <c r="AE210" i="5" s="1"/>
  <c r="Y58" i="9" s="1"/>
  <c r="AH210" i="5" a="1"/>
  <c r="AH210" i="5" s="1"/>
  <c r="AB58" i="9" s="1"/>
  <c r="AD210" i="5" a="1"/>
  <c r="AD210" i="5" s="1"/>
  <c r="X58" i="9" s="1"/>
  <c r="AF210" i="5" a="1"/>
  <c r="AF210" i="5" s="1"/>
  <c r="Z58" i="9" s="1"/>
  <c r="AG210" i="5" a="1"/>
  <c r="AG210" i="5" s="1"/>
  <c r="AA58" i="9" s="1"/>
  <c r="BR17" i="6"/>
  <c r="BS17" i="6"/>
  <c r="BT17" i="6"/>
  <c r="BU17" i="6" s="1"/>
  <c r="BA210" i="5" a="1"/>
  <c r="BA210" i="5" s="1"/>
  <c r="CD18" i="6" s="1"/>
  <c r="AV210" i="5" a="1"/>
  <c r="AV210" i="5" s="1"/>
  <c r="BY18" i="6" s="1"/>
  <c r="AZ210" i="5" a="1"/>
  <c r="AZ210" i="5" s="1"/>
  <c r="CC18" i="6" s="1"/>
  <c r="AW210" i="5" a="1"/>
  <c r="AW210" i="5" s="1"/>
  <c r="BZ18" i="6" s="1"/>
  <c r="AX210" i="5" a="1"/>
  <c r="AX210" i="5" s="1"/>
  <c r="CA18" i="6" s="1"/>
  <c r="AU210" i="5" a="1"/>
  <c r="AU210" i="5" s="1"/>
  <c r="BX18" i="6" s="1"/>
  <c r="AQ210" i="5" a="1"/>
  <c r="AQ210" i="5" s="1"/>
  <c r="BL18" i="6" s="1"/>
  <c r="AS210" i="5" a="1"/>
  <c r="AS210" i="5" s="1"/>
  <c r="BN18" i="6" s="1"/>
  <c r="AY210" i="5" a="1"/>
  <c r="AY210" i="5" s="1"/>
  <c r="CB18" i="6" s="1"/>
  <c r="AT210" i="5" a="1"/>
  <c r="AT210" i="5" s="1"/>
  <c r="BO18" i="6" s="1"/>
  <c r="AR210" i="5" a="1"/>
  <c r="AR210" i="5" s="1"/>
  <c r="BM18" i="6" s="1"/>
  <c r="AM210" i="5" a="1"/>
  <c r="AM210" i="5" s="1"/>
  <c r="U210" i="5" a="1"/>
  <c r="U210" i="5" s="1"/>
  <c r="Q210" i="5" a="1"/>
  <c r="Q210" i="5" s="1"/>
  <c r="CO57" i="22" s="1"/>
  <c r="AK210" i="5" a="1"/>
  <c r="AK210" i="5" s="1"/>
  <c r="AE58" i="9" s="1"/>
  <c r="V210" i="5" a="1"/>
  <c r="V210" i="5" s="1"/>
  <c r="P58" i="9" s="1"/>
  <c r="AA210" i="5" a="1"/>
  <c r="AA210" i="5" s="1"/>
  <c r="U58" i="9" s="1"/>
  <c r="X210" i="5" a="1"/>
  <c r="X210" i="5" s="1"/>
  <c r="R58" i="9" s="1"/>
  <c r="AN210" i="5" a="1"/>
  <c r="AN210" i="5" s="1"/>
  <c r="R210" i="5" a="1"/>
  <c r="R210" i="5" s="1"/>
  <c r="AB210" i="5" a="1"/>
  <c r="AB210" i="5" s="1"/>
  <c r="V58" i="9" s="1"/>
  <c r="P210" i="5" a="1"/>
  <c r="P210" i="5" s="1"/>
  <c r="CN57" i="22" s="1"/>
  <c r="AO210" i="5" a="1"/>
  <c r="AO210" i="5" s="1"/>
  <c r="W210" i="5" a="1"/>
  <c r="W210" i="5" s="1"/>
  <c r="Q58" i="9" s="1"/>
  <c r="Y210" i="5" a="1"/>
  <c r="Y210" i="5" s="1"/>
  <c r="S58" i="9" s="1"/>
  <c r="AL210" i="5" a="1"/>
  <c r="AL210" i="5" s="1"/>
  <c r="AP210" i="5" a="1"/>
  <c r="AP210" i="5" s="1"/>
  <c r="S210" i="5" a="1"/>
  <c r="S210" i="5" s="1"/>
  <c r="M58" i="9" s="1"/>
  <c r="O210" i="5" a="1"/>
  <c r="O210" i="5" s="1"/>
  <c r="T210" i="5" a="1"/>
  <c r="T210" i="5" s="1"/>
  <c r="Z210" i="5" a="1"/>
  <c r="Z210" i="5" s="1"/>
  <c r="T58" i="9" s="1"/>
  <c r="AJ210" i="5" a="1"/>
  <c r="AJ210" i="5" s="1"/>
  <c r="M210" i="5" a="1"/>
  <c r="M210" i="5" s="1"/>
  <c r="H210" i="5" a="1"/>
  <c r="H210" i="5" s="1"/>
  <c r="I210" i="5" a="1"/>
  <c r="I210" i="5" s="1"/>
  <c r="L210" i="5" a="1"/>
  <c r="L210" i="5" s="1"/>
  <c r="J210" i="5" a="1"/>
  <c r="J210" i="5" s="1"/>
  <c r="K210" i="5" a="1"/>
  <c r="K210" i="5" s="1"/>
  <c r="N210" i="5" a="1"/>
  <c r="N210" i="5" s="1"/>
  <c r="G211" i="5"/>
  <c r="BT18" i="6" l="1"/>
  <c r="BU18" i="6" s="1"/>
  <c r="AI211" i="5" a="1"/>
  <c r="AI211" i="5" s="1"/>
  <c r="AC211" i="5" a="1"/>
  <c r="AC211" i="5" s="1"/>
  <c r="AK58" i="9" s="1"/>
  <c r="AF211" i="5" a="1"/>
  <c r="AF211" i="5" s="1"/>
  <c r="AH211" i="5" a="1"/>
  <c r="AH211" i="5" s="1"/>
  <c r="AG211" i="5" a="1"/>
  <c r="AG211" i="5" s="1"/>
  <c r="AE211" i="5" a="1"/>
  <c r="AE211" i="5" s="1"/>
  <c r="AD211" i="5" a="1"/>
  <c r="AD211" i="5" s="1"/>
  <c r="BR18" i="6"/>
  <c r="BS18" i="6"/>
  <c r="BA211" i="5" a="1"/>
  <c r="BA211" i="5" s="1"/>
  <c r="CD19" i="6" s="1"/>
  <c r="AZ211" i="5" a="1"/>
  <c r="AZ211" i="5" s="1"/>
  <c r="CC19" i="6" s="1"/>
  <c r="AY211" i="5" a="1"/>
  <c r="AY211" i="5" s="1"/>
  <c r="CB19" i="6" s="1"/>
  <c r="AV211" i="5" a="1"/>
  <c r="AV211" i="5" s="1"/>
  <c r="BY19" i="6" s="1"/>
  <c r="AX211" i="5" a="1"/>
  <c r="AX211" i="5" s="1"/>
  <c r="CA19" i="6" s="1"/>
  <c r="AW211" i="5" a="1"/>
  <c r="AW211" i="5" s="1"/>
  <c r="BZ19" i="6" s="1"/>
  <c r="AS211" i="5" a="1"/>
  <c r="AS211" i="5" s="1"/>
  <c r="BN19" i="6" s="1"/>
  <c r="AR211" i="5" a="1"/>
  <c r="AR211" i="5" s="1"/>
  <c r="BM19" i="6" s="1"/>
  <c r="AT211" i="5" a="1"/>
  <c r="AT211" i="5" s="1"/>
  <c r="BO19" i="6" s="1"/>
  <c r="AU211" i="5" a="1"/>
  <c r="AU211" i="5" s="1"/>
  <c r="BX19" i="6" s="1"/>
  <c r="AQ211" i="5" a="1"/>
  <c r="AQ211" i="5" s="1"/>
  <c r="BL19" i="6" s="1"/>
  <c r="AK211" i="5" a="1"/>
  <c r="AK211" i="5" s="1"/>
  <c r="AM211" i="5" a="1"/>
  <c r="AM211" i="5" s="1"/>
  <c r="U211" i="5" a="1"/>
  <c r="U211" i="5" s="1"/>
  <c r="Q211" i="5" a="1"/>
  <c r="Q211" i="5" s="1"/>
  <c r="AA211" i="5" a="1"/>
  <c r="AA211" i="5" s="1"/>
  <c r="X211" i="5" a="1"/>
  <c r="X211" i="5" s="1"/>
  <c r="V211" i="5" a="1"/>
  <c r="V211" i="5" s="1"/>
  <c r="AN211" i="5" a="1"/>
  <c r="AN211" i="5" s="1"/>
  <c r="AO211" i="5" a="1"/>
  <c r="AO211" i="5" s="1"/>
  <c r="R211" i="5" a="1"/>
  <c r="R211" i="5" s="1"/>
  <c r="AB211" i="5" a="1"/>
  <c r="AB211" i="5" s="1"/>
  <c r="P211" i="5" a="1"/>
  <c r="P211" i="5" s="1"/>
  <c r="W211" i="5" a="1"/>
  <c r="W211" i="5" s="1"/>
  <c r="Y211" i="5" a="1"/>
  <c r="Y211" i="5" s="1"/>
  <c r="AL211" i="5" a="1"/>
  <c r="AL211" i="5" s="1"/>
  <c r="T211" i="5" a="1"/>
  <c r="T211" i="5" s="1"/>
  <c r="AJ211" i="5" a="1"/>
  <c r="AJ211" i="5" s="1"/>
  <c r="AP211" i="5" a="1"/>
  <c r="AP211" i="5" s="1"/>
  <c r="Z211" i="5" a="1"/>
  <c r="Z211" i="5" s="1"/>
  <c r="O211" i="5" a="1"/>
  <c r="O211" i="5" s="1"/>
  <c r="S211" i="5" a="1"/>
  <c r="S211" i="5" s="1"/>
  <c r="H211" i="5" a="1"/>
  <c r="H211" i="5" s="1"/>
  <c r="M211" i="5" a="1"/>
  <c r="M211" i="5" s="1"/>
  <c r="CJ57" i="22" s="1"/>
  <c r="L211" i="5" a="1"/>
  <c r="L211" i="5" s="1"/>
  <c r="I211" i="5" a="1"/>
  <c r="I211" i="5" s="1"/>
  <c r="J211" i="5" a="1"/>
  <c r="J211" i="5" s="1"/>
  <c r="K211" i="5" a="1"/>
  <c r="K211" i="5" s="1"/>
  <c r="N211" i="5" a="1"/>
  <c r="N211" i="5" s="1"/>
  <c r="G212" i="5"/>
  <c r="AF212" i="5" l="1" a="1"/>
  <c r="AF212" i="5" s="1"/>
  <c r="AC212" i="5" a="1"/>
  <c r="AC212" i="5" s="1"/>
  <c r="AI212" i="5" a="1"/>
  <c r="AI212" i="5" s="1"/>
  <c r="AD212" i="5" a="1"/>
  <c r="AD212" i="5" s="1"/>
  <c r="AH212" i="5" a="1"/>
  <c r="AH212" i="5" s="1"/>
  <c r="AG212" i="5" a="1"/>
  <c r="AG212" i="5" s="1"/>
  <c r="AE212" i="5" a="1"/>
  <c r="AE212" i="5" s="1"/>
  <c r="BR19" i="6"/>
  <c r="BS19" i="6"/>
  <c r="BT19" i="6"/>
  <c r="BU19" i="6" s="1"/>
  <c r="BA212" i="5" a="1"/>
  <c r="BA212" i="5" s="1"/>
  <c r="CD20" i="6" s="1"/>
  <c r="AZ212" i="5" a="1"/>
  <c r="AZ212" i="5" s="1"/>
  <c r="CC20" i="6" s="1"/>
  <c r="AV212" i="5" a="1"/>
  <c r="AV212" i="5" s="1"/>
  <c r="BY20" i="6" s="1"/>
  <c r="AW212" i="5" a="1"/>
  <c r="AW212" i="5" s="1"/>
  <c r="BZ20" i="6" s="1"/>
  <c r="AU212" i="5" a="1"/>
  <c r="AU212" i="5" s="1"/>
  <c r="BX20" i="6" s="1"/>
  <c r="AX212" i="5" a="1"/>
  <c r="AX212" i="5" s="1"/>
  <c r="CA20" i="6" s="1"/>
  <c r="AR212" i="5" a="1"/>
  <c r="AR212" i="5" s="1"/>
  <c r="BM20" i="6" s="1"/>
  <c r="AS212" i="5" a="1"/>
  <c r="AS212" i="5" s="1"/>
  <c r="BN20" i="6" s="1"/>
  <c r="AY212" i="5" a="1"/>
  <c r="AY212" i="5" s="1"/>
  <c r="CB20" i="6" s="1"/>
  <c r="AQ212" i="5" a="1"/>
  <c r="AQ212" i="5" s="1"/>
  <c r="BL20" i="6" s="1"/>
  <c r="AT212" i="5" a="1"/>
  <c r="AT212" i="5" s="1"/>
  <c r="BO20" i="6" s="1"/>
  <c r="AM212" i="5" a="1"/>
  <c r="AM212" i="5" s="1"/>
  <c r="AK212" i="5" a="1"/>
  <c r="AK212" i="5" s="1"/>
  <c r="U212" i="5" a="1"/>
  <c r="U212" i="5" s="1"/>
  <c r="Q212" i="5" a="1"/>
  <c r="Q212" i="5" s="1"/>
  <c r="AA212" i="5" a="1"/>
  <c r="AA212" i="5" s="1"/>
  <c r="V212" i="5" a="1"/>
  <c r="V212" i="5" s="1"/>
  <c r="AN212" i="5" a="1"/>
  <c r="AN212" i="5" s="1"/>
  <c r="X212" i="5" a="1"/>
  <c r="X212" i="5" s="1"/>
  <c r="AB212" i="5" a="1"/>
  <c r="AB212" i="5" s="1"/>
  <c r="W212" i="5" a="1"/>
  <c r="W212" i="5" s="1"/>
  <c r="AO212" i="5" a="1"/>
  <c r="AO212" i="5" s="1"/>
  <c r="R212" i="5" a="1"/>
  <c r="R212" i="5" s="1"/>
  <c r="Y212" i="5" a="1"/>
  <c r="Y212" i="5" s="1"/>
  <c r="S212" i="5" a="1"/>
  <c r="S212" i="5" s="1"/>
  <c r="P212" i="5" a="1"/>
  <c r="P212" i="5" s="1"/>
  <c r="AL212" i="5" a="1"/>
  <c r="AL212" i="5" s="1"/>
  <c r="Z212" i="5" a="1"/>
  <c r="Z212" i="5" s="1"/>
  <c r="AJ212" i="5" a="1"/>
  <c r="AJ212" i="5" s="1"/>
  <c r="T212" i="5" a="1"/>
  <c r="T212" i="5" s="1"/>
  <c r="AP212" i="5" a="1"/>
  <c r="AP212" i="5" s="1"/>
  <c r="O212" i="5" a="1"/>
  <c r="O212" i="5" s="1"/>
  <c r="M212" i="5" a="1"/>
  <c r="M212" i="5" s="1"/>
  <c r="L212" i="5" a="1"/>
  <c r="L212" i="5" s="1"/>
  <c r="I212" i="5" a="1"/>
  <c r="I212" i="5" s="1"/>
  <c r="J212" i="5" a="1"/>
  <c r="J212" i="5" s="1"/>
  <c r="H212" i="5" a="1"/>
  <c r="H212" i="5" s="1"/>
  <c r="K212" i="5" a="1"/>
  <c r="K212" i="5" s="1"/>
  <c r="N212" i="5" a="1"/>
  <c r="N212" i="5" s="1"/>
  <c r="G213" i="5"/>
  <c r="AI213" i="5" l="1" a="1"/>
  <c r="AI213" i="5" s="1"/>
  <c r="AC213" i="5" a="1"/>
  <c r="AC213" i="5" s="1"/>
  <c r="AD213" i="5" a="1"/>
  <c r="AD213" i="5" s="1"/>
  <c r="AH213" i="5" a="1"/>
  <c r="AH213" i="5" s="1"/>
  <c r="AF213" i="5" a="1"/>
  <c r="AF213" i="5" s="1"/>
  <c r="AG213" i="5" a="1"/>
  <c r="AG213" i="5" s="1"/>
  <c r="AE213" i="5" a="1"/>
  <c r="AE213" i="5" s="1"/>
  <c r="BR20" i="6"/>
  <c r="BS20" i="6"/>
  <c r="BT20" i="6"/>
  <c r="BU20" i="6" s="1"/>
  <c r="BA213" i="5" a="1"/>
  <c r="BA213" i="5" s="1"/>
  <c r="CD21" i="6" s="1"/>
  <c r="AV213" i="5" a="1"/>
  <c r="AV213" i="5" s="1"/>
  <c r="BY21" i="6" s="1"/>
  <c r="AZ213" i="5" a="1"/>
  <c r="AZ213" i="5" s="1"/>
  <c r="CC21" i="6" s="1"/>
  <c r="AX213" i="5" a="1"/>
  <c r="AX213" i="5" s="1"/>
  <c r="CA21" i="6" s="1"/>
  <c r="AW213" i="5" a="1"/>
  <c r="AW213" i="5" s="1"/>
  <c r="BZ21" i="6" s="1"/>
  <c r="AU213" i="5" a="1"/>
  <c r="AU213" i="5" s="1"/>
  <c r="BX21" i="6" s="1"/>
  <c r="AY213" i="5" a="1"/>
  <c r="AY213" i="5" s="1"/>
  <c r="CB21" i="6" s="1"/>
  <c r="AR213" i="5" a="1"/>
  <c r="AR213" i="5" s="1"/>
  <c r="BM21" i="6" s="1"/>
  <c r="AT213" i="5" a="1"/>
  <c r="AT213" i="5" s="1"/>
  <c r="BO21" i="6" s="1"/>
  <c r="AQ213" i="5" a="1"/>
  <c r="AQ213" i="5" s="1"/>
  <c r="BL21" i="6" s="1"/>
  <c r="AS213" i="5" a="1"/>
  <c r="AS213" i="5" s="1"/>
  <c r="BN21" i="6" s="1"/>
  <c r="U213" i="5" a="1"/>
  <c r="U213" i="5" s="1"/>
  <c r="AM213" i="5" a="1"/>
  <c r="AM213" i="5" s="1"/>
  <c r="Q213" i="5" a="1"/>
  <c r="Q213" i="5" s="1"/>
  <c r="AK213" i="5" a="1"/>
  <c r="AK213" i="5" s="1"/>
  <c r="X213" i="5" a="1"/>
  <c r="X213" i="5" s="1"/>
  <c r="V213" i="5" a="1"/>
  <c r="V213" i="5" s="1"/>
  <c r="AA213" i="5" a="1"/>
  <c r="AA213" i="5" s="1"/>
  <c r="P213" i="5" a="1"/>
  <c r="P213" i="5" s="1"/>
  <c r="AN213" i="5" a="1"/>
  <c r="AN213" i="5" s="1"/>
  <c r="Y213" i="5" a="1"/>
  <c r="Y213" i="5" s="1"/>
  <c r="AO213" i="5" a="1"/>
  <c r="AO213" i="5" s="1"/>
  <c r="R213" i="5" a="1"/>
  <c r="R213" i="5" s="1"/>
  <c r="W213" i="5" a="1"/>
  <c r="W213" i="5" s="1"/>
  <c r="AB213" i="5" a="1"/>
  <c r="AB213" i="5" s="1"/>
  <c r="AJ213" i="5" a="1"/>
  <c r="AJ213" i="5" s="1"/>
  <c r="Z213" i="5" a="1"/>
  <c r="Z213" i="5" s="1"/>
  <c r="AL213" i="5" a="1"/>
  <c r="AL213" i="5" s="1"/>
  <c r="S213" i="5" a="1"/>
  <c r="S213" i="5" s="1"/>
  <c r="O213" i="5" a="1"/>
  <c r="O213" i="5" s="1"/>
  <c r="T213" i="5" a="1"/>
  <c r="T213" i="5" s="1"/>
  <c r="AP213" i="5" a="1"/>
  <c r="AP213" i="5" s="1"/>
  <c r="H213" i="5" a="1"/>
  <c r="H213" i="5" s="1"/>
  <c r="M213" i="5" a="1"/>
  <c r="M213" i="5" s="1"/>
  <c r="I213" i="5" a="1"/>
  <c r="I213" i="5" s="1"/>
  <c r="L213" i="5" a="1"/>
  <c r="L213" i="5" s="1"/>
  <c r="J213" i="5" a="1"/>
  <c r="J213" i="5" s="1"/>
  <c r="K213" i="5" a="1"/>
  <c r="K213" i="5" s="1"/>
  <c r="N213" i="5" a="1"/>
  <c r="N213" i="5" s="1"/>
  <c r="G214" i="5"/>
  <c r="AC214" i="5" l="1" a="1"/>
  <c r="AC214" i="5" s="1"/>
  <c r="W59" i="9" s="1"/>
  <c r="AH214" i="5" a="1"/>
  <c r="AH214" i="5" s="1"/>
  <c r="AB59" i="9" s="1"/>
  <c r="AI214" i="5" a="1"/>
  <c r="AI214" i="5" s="1"/>
  <c r="AC59" i="9" s="1"/>
  <c r="AF214" i="5" a="1"/>
  <c r="AF214" i="5" s="1"/>
  <c r="Z59" i="9" s="1"/>
  <c r="AD214" i="5" a="1"/>
  <c r="AD214" i="5" s="1"/>
  <c r="X59" i="9" s="1"/>
  <c r="AE214" i="5" a="1"/>
  <c r="AE214" i="5" s="1"/>
  <c r="Y59" i="9" s="1"/>
  <c r="AG214" i="5" a="1"/>
  <c r="AG214" i="5" s="1"/>
  <c r="AA59" i="9" s="1"/>
  <c r="BR21" i="6"/>
  <c r="BS21" i="6"/>
  <c r="BT21" i="6"/>
  <c r="BU21" i="6" s="1"/>
  <c r="AZ214" i="5" a="1"/>
  <c r="AZ214" i="5" s="1"/>
  <c r="CC22" i="6" s="1"/>
  <c r="BA214" i="5" a="1"/>
  <c r="BA214" i="5" s="1"/>
  <c r="CD22" i="6" s="1"/>
  <c r="AV214" i="5" a="1"/>
  <c r="AV214" i="5" s="1"/>
  <c r="BY22" i="6" s="1"/>
  <c r="AW214" i="5" a="1"/>
  <c r="AW214" i="5" s="1"/>
  <c r="BZ22" i="6" s="1"/>
  <c r="AX214" i="5" a="1"/>
  <c r="AX214" i="5" s="1"/>
  <c r="CA22" i="6" s="1"/>
  <c r="AY214" i="5" a="1"/>
  <c r="AY214" i="5" s="1"/>
  <c r="CB22" i="6" s="1"/>
  <c r="AU214" i="5" a="1"/>
  <c r="AU214" i="5" s="1"/>
  <c r="BX22" i="6" s="1"/>
  <c r="AR214" i="5" a="1"/>
  <c r="AR214" i="5" s="1"/>
  <c r="BM22" i="6" s="1"/>
  <c r="AQ214" i="5" a="1"/>
  <c r="AQ214" i="5" s="1"/>
  <c r="BL22" i="6" s="1"/>
  <c r="AT214" i="5" a="1"/>
  <c r="AT214" i="5" s="1"/>
  <c r="BO22" i="6" s="1"/>
  <c r="AS214" i="5" a="1"/>
  <c r="AS214" i="5" s="1"/>
  <c r="BN22" i="6" s="1"/>
  <c r="AM214" i="5" a="1"/>
  <c r="AM214" i="5" s="1"/>
  <c r="AK214" i="5" a="1"/>
  <c r="AK214" i="5" s="1"/>
  <c r="AE59" i="9" s="1"/>
  <c r="U214" i="5" a="1"/>
  <c r="U214" i="5" s="1"/>
  <c r="O59" i="9" s="1"/>
  <c r="Q214" i="5" a="1"/>
  <c r="Q214" i="5" s="1"/>
  <c r="AA214" i="5" a="1"/>
  <c r="AA214" i="5" s="1"/>
  <c r="U59" i="9" s="1"/>
  <c r="V214" i="5" a="1"/>
  <c r="V214" i="5" s="1"/>
  <c r="P59" i="9" s="1"/>
  <c r="X214" i="5" a="1"/>
  <c r="X214" i="5" s="1"/>
  <c r="R59" i="9" s="1"/>
  <c r="AB214" i="5" a="1"/>
  <c r="AB214" i="5" s="1"/>
  <c r="V59" i="9" s="1"/>
  <c r="AN214" i="5" a="1"/>
  <c r="AN214" i="5" s="1"/>
  <c r="AH59" i="9" s="1"/>
  <c r="Y214" i="5" a="1"/>
  <c r="Y214" i="5" s="1"/>
  <c r="S59" i="9" s="1"/>
  <c r="R214" i="5" a="1"/>
  <c r="R214" i="5" s="1"/>
  <c r="CP58" i="22" s="1"/>
  <c r="P214" i="5" a="1"/>
  <c r="P214" i="5" s="1"/>
  <c r="AL214" i="5" a="1"/>
  <c r="AL214" i="5" s="1"/>
  <c r="AF59" i="9" s="1"/>
  <c r="Z214" i="5" a="1"/>
  <c r="Z214" i="5" s="1"/>
  <c r="T59" i="9" s="1"/>
  <c r="S214" i="5" a="1"/>
  <c r="S214" i="5" s="1"/>
  <c r="M59" i="9" s="1"/>
  <c r="O214" i="5" a="1"/>
  <c r="O214" i="5" s="1"/>
  <c r="T214" i="5" a="1"/>
  <c r="T214" i="5" s="1"/>
  <c r="N59" i="9" s="1"/>
  <c r="AJ214" i="5" a="1"/>
  <c r="AJ214" i="5" s="1"/>
  <c r="W214" i="5" a="1"/>
  <c r="W214" i="5" s="1"/>
  <c r="Q59" i="9" s="1"/>
  <c r="AP214" i="5" a="1"/>
  <c r="AP214" i="5" s="1"/>
  <c r="AO214" i="5" a="1"/>
  <c r="AO214" i="5" s="1"/>
  <c r="H214" i="5" a="1"/>
  <c r="H214" i="5" s="1"/>
  <c r="I214" i="5" a="1"/>
  <c r="I214" i="5" s="1"/>
  <c r="L214" i="5" a="1"/>
  <c r="L214" i="5" s="1"/>
  <c r="M214" i="5" a="1"/>
  <c r="M214" i="5" s="1"/>
  <c r="J214" i="5" a="1"/>
  <c r="J214" i="5" s="1"/>
  <c r="K214" i="5" a="1"/>
  <c r="K214" i="5" s="1"/>
  <c r="N214" i="5" a="1"/>
  <c r="N214" i="5" s="1"/>
  <c r="G215" i="5"/>
  <c r="AF215" i="5" l="1" a="1"/>
  <c r="AF215" i="5" s="1"/>
  <c r="AH215" i="5" a="1"/>
  <c r="AH215" i="5" s="1"/>
  <c r="AC215" i="5" a="1"/>
  <c r="AC215" i="5" s="1"/>
  <c r="AK59" i="9" s="1"/>
  <c r="AE215" i="5" a="1"/>
  <c r="AE215" i="5" s="1"/>
  <c r="AG215" i="5" a="1"/>
  <c r="AG215" i="5" s="1"/>
  <c r="AI215" i="5" a="1"/>
  <c r="AI215" i="5" s="1"/>
  <c r="AD215" i="5" a="1"/>
  <c r="AD215" i="5" s="1"/>
  <c r="BR22" i="6"/>
  <c r="BS22" i="6"/>
  <c r="BT22" i="6"/>
  <c r="BU22" i="6" s="1"/>
  <c r="BA215" i="5" a="1"/>
  <c r="BA215" i="5" s="1"/>
  <c r="CD23" i="6" s="1"/>
  <c r="AZ215" i="5" a="1"/>
  <c r="AZ215" i="5" s="1"/>
  <c r="CC23" i="6" s="1"/>
  <c r="AV215" i="5" a="1"/>
  <c r="AV215" i="5" s="1"/>
  <c r="BY23" i="6" s="1"/>
  <c r="AX215" i="5" a="1"/>
  <c r="AX215" i="5" s="1"/>
  <c r="CA23" i="6" s="1"/>
  <c r="AW215" i="5" a="1"/>
  <c r="AW215" i="5" s="1"/>
  <c r="BZ23" i="6" s="1"/>
  <c r="AU215" i="5" a="1"/>
  <c r="AU215" i="5" s="1"/>
  <c r="BX23" i="6" s="1"/>
  <c r="AR215" i="5" a="1"/>
  <c r="AR215" i="5" s="1"/>
  <c r="BM23" i="6" s="1"/>
  <c r="AY215" i="5" a="1"/>
  <c r="AY215" i="5" s="1"/>
  <c r="CB23" i="6" s="1"/>
  <c r="AQ215" i="5" a="1"/>
  <c r="AQ215" i="5" s="1"/>
  <c r="BL23" i="6" s="1"/>
  <c r="AS215" i="5" a="1"/>
  <c r="AS215" i="5" s="1"/>
  <c r="BN23" i="6" s="1"/>
  <c r="AT215" i="5" a="1"/>
  <c r="AT215" i="5" s="1"/>
  <c r="BO23" i="6" s="1"/>
  <c r="B59" i="9"/>
  <c r="AM215" i="5" a="1"/>
  <c r="AM215" i="5" s="1"/>
  <c r="U215" i="5" a="1"/>
  <c r="U215" i="5" s="1"/>
  <c r="Q215" i="5" a="1"/>
  <c r="Q215" i="5" s="1"/>
  <c r="AK215" i="5" a="1"/>
  <c r="AK215" i="5" s="1"/>
  <c r="X215" i="5" a="1"/>
  <c r="X215" i="5" s="1"/>
  <c r="V215" i="5" a="1"/>
  <c r="V215" i="5" s="1"/>
  <c r="AA215" i="5" a="1"/>
  <c r="AA215" i="5" s="1"/>
  <c r="Y215" i="5" a="1"/>
  <c r="Y215" i="5" s="1"/>
  <c r="R215" i="5" a="1"/>
  <c r="R215" i="5" s="1"/>
  <c r="AB215" i="5" a="1"/>
  <c r="AB215" i="5" s="1"/>
  <c r="S215" i="5" a="1"/>
  <c r="S215" i="5" s="1"/>
  <c r="W215" i="5" a="1"/>
  <c r="W215" i="5" s="1"/>
  <c r="AO215" i="5" a="1"/>
  <c r="AO215" i="5" s="1"/>
  <c r="P215" i="5" a="1"/>
  <c r="P215" i="5" s="1"/>
  <c r="AN215" i="5" a="1"/>
  <c r="AN215" i="5" s="1"/>
  <c r="O215" i="5" a="1"/>
  <c r="O215" i="5" s="1"/>
  <c r="T215" i="5" a="1"/>
  <c r="T215" i="5" s="1"/>
  <c r="AP215" i="5" a="1"/>
  <c r="AP215" i="5" s="1"/>
  <c r="AL215" i="5" a="1"/>
  <c r="AL215" i="5" s="1"/>
  <c r="AJ215" i="5" a="1"/>
  <c r="AJ215" i="5" s="1"/>
  <c r="Z215" i="5" a="1"/>
  <c r="Z215" i="5" s="1"/>
  <c r="M215" i="5" a="1"/>
  <c r="M215" i="5" s="1"/>
  <c r="L215" i="5" a="1"/>
  <c r="L215" i="5" s="1"/>
  <c r="CI58" i="22" s="1"/>
  <c r="I215" i="5" a="1"/>
  <c r="I215" i="5" s="1"/>
  <c r="J215" i="5" a="1"/>
  <c r="J215" i="5" s="1"/>
  <c r="H215" i="5" a="1"/>
  <c r="H215" i="5" s="1"/>
  <c r="K215" i="5" a="1"/>
  <c r="K215" i="5" s="1"/>
  <c r="N215" i="5" a="1"/>
  <c r="N215" i="5" s="1"/>
  <c r="G216" i="5"/>
  <c r="AC216" i="5" l="1" a="1"/>
  <c r="AC216" i="5" s="1"/>
  <c r="AH216" i="5" a="1"/>
  <c r="AH216" i="5" s="1"/>
  <c r="AE216" i="5" a="1"/>
  <c r="AE216" i="5" s="1"/>
  <c r="AD216" i="5" a="1"/>
  <c r="AD216" i="5" s="1"/>
  <c r="AI216" i="5" a="1"/>
  <c r="AI216" i="5" s="1"/>
  <c r="AF216" i="5" a="1"/>
  <c r="AF216" i="5" s="1"/>
  <c r="AG216" i="5" a="1"/>
  <c r="AG216" i="5" s="1"/>
  <c r="BT23" i="6"/>
  <c r="BU23" i="6" s="1"/>
  <c r="BR23" i="6"/>
  <c r="BS23" i="6"/>
  <c r="AX216" i="5" a="1"/>
  <c r="AX216" i="5" s="1"/>
  <c r="CA24" i="6" s="1"/>
  <c r="AV216" i="5" a="1"/>
  <c r="AV216" i="5" s="1"/>
  <c r="BY24" i="6" s="1"/>
  <c r="BA216" i="5" a="1"/>
  <c r="BA216" i="5" s="1"/>
  <c r="CD24" i="6" s="1"/>
  <c r="AZ216" i="5" a="1"/>
  <c r="AZ216" i="5" s="1"/>
  <c r="CC24" i="6" s="1"/>
  <c r="AU216" i="5" a="1"/>
  <c r="AU216" i="5" s="1"/>
  <c r="BX24" i="6" s="1"/>
  <c r="AY216" i="5" a="1"/>
  <c r="AY216" i="5" s="1"/>
  <c r="CB24" i="6" s="1"/>
  <c r="AW216" i="5" a="1"/>
  <c r="AW216" i="5" s="1"/>
  <c r="BZ24" i="6" s="1"/>
  <c r="AQ216" i="5" a="1"/>
  <c r="AQ216" i="5" s="1"/>
  <c r="BL24" i="6" s="1"/>
  <c r="AR216" i="5" a="1"/>
  <c r="AR216" i="5" s="1"/>
  <c r="BM24" i="6" s="1"/>
  <c r="AT216" i="5" a="1"/>
  <c r="AT216" i="5" s="1"/>
  <c r="BO24" i="6" s="1"/>
  <c r="AS216" i="5" a="1"/>
  <c r="AS216" i="5" s="1"/>
  <c r="BN24" i="6" s="1"/>
  <c r="AM216" i="5" a="1"/>
  <c r="AM216" i="5" s="1"/>
  <c r="AK216" i="5" a="1"/>
  <c r="AK216" i="5" s="1"/>
  <c r="U216" i="5" a="1"/>
  <c r="U216" i="5" s="1"/>
  <c r="Q216" i="5" a="1"/>
  <c r="Q216" i="5" s="1"/>
  <c r="V216" i="5" a="1"/>
  <c r="V216" i="5" s="1"/>
  <c r="AA216" i="5" a="1"/>
  <c r="AA216" i="5" s="1"/>
  <c r="X216" i="5" a="1"/>
  <c r="X216" i="5" s="1"/>
  <c r="AN216" i="5" a="1"/>
  <c r="AN216" i="5" s="1"/>
  <c r="W216" i="5" a="1"/>
  <c r="W216" i="5" s="1"/>
  <c r="AO216" i="5" a="1"/>
  <c r="AO216" i="5" s="1"/>
  <c r="AB216" i="5" a="1"/>
  <c r="AB216" i="5" s="1"/>
  <c r="R216" i="5" a="1"/>
  <c r="R216" i="5" s="1"/>
  <c r="P216" i="5" a="1"/>
  <c r="P216" i="5" s="1"/>
  <c r="Y216" i="5" a="1"/>
  <c r="Y216" i="5" s="1"/>
  <c r="S216" i="5" a="1"/>
  <c r="S216" i="5" s="1"/>
  <c r="O216" i="5" a="1"/>
  <c r="O216" i="5" s="1"/>
  <c r="T216" i="5" a="1"/>
  <c r="T216" i="5" s="1"/>
  <c r="AL216" i="5" a="1"/>
  <c r="AL216" i="5" s="1"/>
  <c r="Z216" i="5" a="1"/>
  <c r="Z216" i="5" s="1"/>
  <c r="AP216" i="5" a="1"/>
  <c r="AP216" i="5" s="1"/>
  <c r="AJ216" i="5" a="1"/>
  <c r="AJ216" i="5" s="1"/>
  <c r="L216" i="5" a="1"/>
  <c r="L216" i="5" s="1"/>
  <c r="K216" i="5" a="1"/>
  <c r="K216" i="5" s="1"/>
  <c r="M216" i="5" a="1"/>
  <c r="M216" i="5" s="1"/>
  <c r="I216" i="5" a="1"/>
  <c r="I216" i="5" s="1"/>
  <c r="H216" i="5" a="1"/>
  <c r="H216" i="5" s="1"/>
  <c r="J216" i="5" a="1"/>
  <c r="J216" i="5" s="1"/>
  <c r="N216" i="5" a="1"/>
  <c r="N216" i="5" s="1"/>
  <c r="G217" i="5"/>
  <c r="AF217" i="5" l="1" a="1"/>
  <c r="AF217" i="5" s="1"/>
  <c r="AI217" i="5" a="1"/>
  <c r="AI217" i="5" s="1"/>
  <c r="AC217" i="5" a="1"/>
  <c r="AC217" i="5" s="1"/>
  <c r="AD217" i="5" a="1"/>
  <c r="AD217" i="5" s="1"/>
  <c r="AG217" i="5" a="1"/>
  <c r="AG217" i="5" s="1"/>
  <c r="AH217" i="5" a="1"/>
  <c r="AH217" i="5" s="1"/>
  <c r="AE217" i="5" a="1"/>
  <c r="AE217" i="5" s="1"/>
  <c r="BR24" i="6"/>
  <c r="BS24" i="6"/>
  <c r="BT24" i="6"/>
  <c r="BU24" i="6" s="1"/>
  <c r="BA217" i="5" a="1"/>
  <c r="BA217" i="5" s="1"/>
  <c r="CD25" i="6" s="1"/>
  <c r="AZ217" i="5" a="1"/>
  <c r="AZ217" i="5" s="1"/>
  <c r="CC25" i="6" s="1"/>
  <c r="AY217" i="5" a="1"/>
  <c r="AY217" i="5" s="1"/>
  <c r="CB25" i="6" s="1"/>
  <c r="AX217" i="5" a="1"/>
  <c r="AX217" i="5" s="1"/>
  <c r="CA25" i="6" s="1"/>
  <c r="AU217" i="5" a="1"/>
  <c r="AU217" i="5" s="1"/>
  <c r="BX25" i="6" s="1"/>
  <c r="AS217" i="5" a="1"/>
  <c r="AS217" i="5" s="1"/>
  <c r="BN25" i="6" s="1"/>
  <c r="AQ217" i="5" a="1"/>
  <c r="AQ217" i="5" s="1"/>
  <c r="BL25" i="6" s="1"/>
  <c r="AR217" i="5" a="1"/>
  <c r="AR217" i="5" s="1"/>
  <c r="BM25" i="6" s="1"/>
  <c r="AV217" i="5" a="1"/>
  <c r="AV217" i="5" s="1"/>
  <c r="BY25" i="6" s="1"/>
  <c r="AT217" i="5" a="1"/>
  <c r="AT217" i="5" s="1"/>
  <c r="BO25" i="6" s="1"/>
  <c r="AW217" i="5" a="1"/>
  <c r="AW217" i="5" s="1"/>
  <c r="BZ25" i="6" s="1"/>
  <c r="AK217" i="5" a="1"/>
  <c r="AK217" i="5" s="1"/>
  <c r="AM217" i="5" a="1"/>
  <c r="AM217" i="5" s="1"/>
  <c r="Q217" i="5" a="1"/>
  <c r="Q217" i="5" s="1"/>
  <c r="U217" i="5" a="1"/>
  <c r="U217" i="5" s="1"/>
  <c r="AN217" i="5" a="1"/>
  <c r="AN217" i="5" s="1"/>
  <c r="X217" i="5" a="1"/>
  <c r="X217" i="5" s="1"/>
  <c r="AA217" i="5" a="1"/>
  <c r="AA217" i="5" s="1"/>
  <c r="V217" i="5" a="1"/>
  <c r="V217" i="5" s="1"/>
  <c r="Y217" i="5" a="1"/>
  <c r="Y217" i="5" s="1"/>
  <c r="P217" i="5" a="1"/>
  <c r="P217" i="5" s="1"/>
  <c r="AB217" i="5" a="1"/>
  <c r="AB217" i="5" s="1"/>
  <c r="W217" i="5" a="1"/>
  <c r="W217" i="5" s="1"/>
  <c r="R217" i="5" a="1"/>
  <c r="R217" i="5" s="1"/>
  <c r="AO217" i="5" a="1"/>
  <c r="AO217" i="5" s="1"/>
  <c r="S217" i="5" a="1"/>
  <c r="S217" i="5" s="1"/>
  <c r="O217" i="5" a="1"/>
  <c r="O217" i="5" s="1"/>
  <c r="AP217" i="5" a="1"/>
  <c r="AP217" i="5" s="1"/>
  <c r="AL217" i="5" a="1"/>
  <c r="AL217" i="5" s="1"/>
  <c r="Z217" i="5" a="1"/>
  <c r="Z217" i="5" s="1"/>
  <c r="T217" i="5" a="1"/>
  <c r="T217" i="5" s="1"/>
  <c r="AJ217" i="5" a="1"/>
  <c r="AJ217" i="5" s="1"/>
  <c r="L217" i="5" a="1"/>
  <c r="L217" i="5" s="1"/>
  <c r="I217" i="5" a="1"/>
  <c r="I217" i="5" s="1"/>
  <c r="J217" i="5" a="1"/>
  <c r="J217" i="5" s="1"/>
  <c r="H217" i="5" a="1"/>
  <c r="H217" i="5" s="1"/>
  <c r="K217" i="5" a="1"/>
  <c r="K217" i="5" s="1"/>
  <c r="M217" i="5" a="1"/>
  <c r="M217" i="5" s="1"/>
  <c r="N217" i="5" a="1"/>
  <c r="N217" i="5" s="1"/>
  <c r="G218" i="5"/>
  <c r="AH218" i="5" l="1" a="1"/>
  <c r="AH218" i="5" s="1"/>
  <c r="AB60" i="9" s="1"/>
  <c r="AI218" i="5" a="1"/>
  <c r="AI218" i="5" s="1"/>
  <c r="AC60" i="9" s="1"/>
  <c r="AC218" i="5" a="1"/>
  <c r="AC218" i="5" s="1"/>
  <c r="W60" i="9" s="1"/>
  <c r="AG218" i="5" a="1"/>
  <c r="AG218" i="5" s="1"/>
  <c r="AA60" i="9" s="1"/>
  <c r="AE218" i="5" a="1"/>
  <c r="AE218" i="5" s="1"/>
  <c r="Y60" i="9" s="1"/>
  <c r="AD218" i="5" a="1"/>
  <c r="AD218" i="5" s="1"/>
  <c r="X60" i="9" s="1"/>
  <c r="AF218" i="5" a="1"/>
  <c r="AF218" i="5" s="1"/>
  <c r="Z60" i="9" s="1"/>
  <c r="BT25" i="6"/>
  <c r="BU25" i="6" s="1"/>
  <c r="BR25" i="6"/>
  <c r="BS25" i="6"/>
  <c r="AZ218" i="5" a="1"/>
  <c r="AZ218" i="5" s="1"/>
  <c r="CC26" i="6" s="1"/>
  <c r="BA218" i="5" a="1"/>
  <c r="BA218" i="5" s="1"/>
  <c r="CD26" i="6" s="1"/>
  <c r="AV218" i="5" a="1"/>
  <c r="AV218" i="5" s="1"/>
  <c r="BY26" i="6" s="1"/>
  <c r="AW218" i="5" a="1"/>
  <c r="AW218" i="5" s="1"/>
  <c r="BZ26" i="6" s="1"/>
  <c r="AY218" i="5" a="1"/>
  <c r="AY218" i="5" s="1"/>
  <c r="CB26" i="6" s="1"/>
  <c r="AR218" i="5" a="1"/>
  <c r="AR218" i="5" s="1"/>
  <c r="BM26" i="6" s="1"/>
  <c r="AS218" i="5" a="1"/>
  <c r="AS218" i="5" s="1"/>
  <c r="BN26" i="6" s="1"/>
  <c r="AQ218" i="5" a="1"/>
  <c r="AQ218" i="5" s="1"/>
  <c r="BL26" i="6" s="1"/>
  <c r="AX218" i="5" a="1"/>
  <c r="AX218" i="5" s="1"/>
  <c r="CA26" i="6" s="1"/>
  <c r="AU218" i="5" a="1"/>
  <c r="AU218" i="5" s="1"/>
  <c r="BX26" i="6" s="1"/>
  <c r="AT218" i="5" a="1"/>
  <c r="AT218" i="5" s="1"/>
  <c r="BO26" i="6" s="1"/>
  <c r="U218" i="5" a="1"/>
  <c r="U218" i="5" s="1"/>
  <c r="Q218" i="5" a="1"/>
  <c r="Q218" i="5" s="1"/>
  <c r="K60" i="9" s="1"/>
  <c r="AK218" i="5" a="1"/>
  <c r="AK218" i="5" s="1"/>
  <c r="AM218" i="5" a="1"/>
  <c r="AM218" i="5" s="1"/>
  <c r="V218" i="5" a="1"/>
  <c r="V218" i="5" s="1"/>
  <c r="P60" i="9" s="1"/>
  <c r="X218" i="5" a="1"/>
  <c r="X218" i="5" s="1"/>
  <c r="R60" i="9" s="1"/>
  <c r="AN218" i="5" a="1"/>
  <c r="AN218" i="5" s="1"/>
  <c r="AA218" i="5" a="1"/>
  <c r="AA218" i="5" s="1"/>
  <c r="U60" i="9" s="1"/>
  <c r="R218" i="5" a="1"/>
  <c r="R218" i="5" s="1"/>
  <c r="P218" i="5" a="1"/>
  <c r="P218" i="5" s="1"/>
  <c r="W218" i="5" a="1"/>
  <c r="W218" i="5" s="1"/>
  <c r="Q60" i="9" s="1"/>
  <c r="AB218" i="5" a="1"/>
  <c r="AB218" i="5" s="1"/>
  <c r="V60" i="9" s="1"/>
  <c r="Y218" i="5" a="1"/>
  <c r="Y218" i="5" s="1"/>
  <c r="S60" i="9" s="1"/>
  <c r="AO218" i="5" a="1"/>
  <c r="AO218" i="5" s="1"/>
  <c r="AL218" i="5" a="1"/>
  <c r="AL218" i="5" s="1"/>
  <c r="Z218" i="5" a="1"/>
  <c r="Z218" i="5" s="1"/>
  <c r="T60" i="9" s="1"/>
  <c r="O218" i="5" a="1"/>
  <c r="O218" i="5" s="1"/>
  <c r="T218" i="5" a="1"/>
  <c r="T218" i="5" s="1"/>
  <c r="N60" i="9" s="1"/>
  <c r="AP218" i="5" a="1"/>
  <c r="AP218" i="5" s="1"/>
  <c r="AJ60" i="9" s="1"/>
  <c r="AJ218" i="5" a="1"/>
  <c r="AJ218" i="5" s="1"/>
  <c r="S218" i="5" a="1"/>
  <c r="S218" i="5" s="1"/>
  <c r="L218" i="5" a="1"/>
  <c r="L218" i="5" s="1"/>
  <c r="M218" i="5" a="1"/>
  <c r="M218" i="5" s="1"/>
  <c r="H218" i="5" a="1"/>
  <c r="H218" i="5" s="1"/>
  <c r="K218" i="5" a="1"/>
  <c r="K218" i="5" s="1"/>
  <c r="I218" i="5" a="1"/>
  <c r="I218" i="5" s="1"/>
  <c r="J218" i="5" a="1"/>
  <c r="J218" i="5" s="1"/>
  <c r="N218" i="5" a="1"/>
  <c r="N218" i="5" s="1"/>
  <c r="G219" i="5"/>
  <c r="AV4" i="6" l="1"/>
  <c r="AM4" i="6"/>
  <c r="AI219" i="5" a="1"/>
  <c r="AI219" i="5" s="1"/>
  <c r="AC219" i="5" a="1"/>
  <c r="AC219" i="5" s="1"/>
  <c r="AK60" i="9" s="1"/>
  <c r="AH219" i="5" a="1"/>
  <c r="AH219" i="5" s="1"/>
  <c r="AF219" i="5" a="1"/>
  <c r="AF219" i="5" s="1"/>
  <c r="AG219" i="5" a="1"/>
  <c r="AG219" i="5" s="1"/>
  <c r="AE219" i="5" a="1"/>
  <c r="AE219" i="5" s="1"/>
  <c r="AD219" i="5" a="1"/>
  <c r="AD219" i="5" s="1"/>
  <c r="BR26" i="6"/>
  <c r="BS26" i="6"/>
  <c r="BT26" i="6"/>
  <c r="BU26" i="6" s="1"/>
  <c r="AZ219" i="5" a="1"/>
  <c r="AZ219" i="5" s="1"/>
  <c r="CC27" i="6" s="1"/>
  <c r="AX219" i="5" a="1"/>
  <c r="AX219" i="5" s="1"/>
  <c r="CA27" i="6" s="1"/>
  <c r="AV219" i="5" a="1"/>
  <c r="AV219" i="5" s="1"/>
  <c r="BY27" i="6" s="1"/>
  <c r="BA219" i="5" a="1"/>
  <c r="BA219" i="5" s="1"/>
  <c r="CD27" i="6" s="1"/>
  <c r="AU219" i="5" a="1"/>
  <c r="AU219" i="5" s="1"/>
  <c r="BX27" i="6" s="1"/>
  <c r="AY219" i="5" a="1"/>
  <c r="AY219" i="5" s="1"/>
  <c r="CB27" i="6" s="1"/>
  <c r="AQ219" i="5" a="1"/>
  <c r="AQ219" i="5" s="1"/>
  <c r="BL27" i="6" s="1"/>
  <c r="AW219" i="5" a="1"/>
  <c r="AW219" i="5" s="1"/>
  <c r="BZ27" i="6" s="1"/>
  <c r="AR219" i="5" a="1"/>
  <c r="AR219" i="5" s="1"/>
  <c r="BM27" i="6" s="1"/>
  <c r="AS219" i="5" a="1"/>
  <c r="AS219" i="5" s="1"/>
  <c r="BN27" i="6" s="1"/>
  <c r="AT219" i="5" a="1"/>
  <c r="AT219" i="5" s="1"/>
  <c r="BO27" i="6" s="1"/>
  <c r="B60" i="9"/>
  <c r="H60" i="9"/>
  <c r="E60" i="9"/>
  <c r="U219" i="5" a="1"/>
  <c r="U219" i="5" s="1"/>
  <c r="Q219" i="5" a="1"/>
  <c r="Q219" i="5" s="1"/>
  <c r="AK219" i="5" a="1"/>
  <c r="AK219" i="5" s="1"/>
  <c r="AM219" i="5" a="1"/>
  <c r="AM219" i="5" s="1"/>
  <c r="V219" i="5" a="1"/>
  <c r="V219" i="5" s="1"/>
  <c r="AN219" i="5" a="1"/>
  <c r="AN219" i="5" s="1"/>
  <c r="AA219" i="5" a="1"/>
  <c r="AA219" i="5" s="1"/>
  <c r="X219" i="5" a="1"/>
  <c r="X219" i="5" s="1"/>
  <c r="R219" i="5" a="1"/>
  <c r="R219" i="5" s="1"/>
  <c r="W219" i="5" a="1"/>
  <c r="W219" i="5" s="1"/>
  <c r="S219" i="5" a="1"/>
  <c r="S219" i="5" s="1"/>
  <c r="P219" i="5" a="1"/>
  <c r="P219" i="5" s="1"/>
  <c r="AB219" i="5" a="1"/>
  <c r="AB219" i="5" s="1"/>
  <c r="AO219" i="5" a="1"/>
  <c r="AO219" i="5" s="1"/>
  <c r="Y219" i="5" a="1"/>
  <c r="Y219" i="5" s="1"/>
  <c r="AL219" i="5" a="1"/>
  <c r="AL219" i="5" s="1"/>
  <c r="O219" i="5" a="1"/>
  <c r="O219" i="5" s="1"/>
  <c r="AP219" i="5" a="1"/>
  <c r="AP219" i="5" s="1"/>
  <c r="AJ219" i="5" a="1"/>
  <c r="AJ219" i="5" s="1"/>
  <c r="T219" i="5" a="1"/>
  <c r="T219" i="5" s="1"/>
  <c r="Z219" i="5" a="1"/>
  <c r="Z219" i="5" s="1"/>
  <c r="M219" i="5" a="1"/>
  <c r="M219" i="5" s="1"/>
  <c r="I219" i="5" a="1"/>
  <c r="I219" i="5" s="1"/>
  <c r="L219" i="5" a="1"/>
  <c r="L219" i="5" s="1"/>
  <c r="J219" i="5" a="1"/>
  <c r="J219" i="5" s="1"/>
  <c r="H219" i="5" a="1"/>
  <c r="H219" i="5" s="1"/>
  <c r="K219" i="5" a="1"/>
  <c r="K219" i="5" s="1"/>
  <c r="CH59" i="22" s="1"/>
  <c r="N219" i="5" a="1"/>
  <c r="N219" i="5" s="1"/>
  <c r="G220" i="5"/>
  <c r="AC220" i="5" l="1" a="1"/>
  <c r="AC220" i="5" s="1"/>
  <c r="AF220" i="5" a="1"/>
  <c r="AF220" i="5" s="1"/>
  <c r="AI220" i="5" a="1"/>
  <c r="AI220" i="5" s="1"/>
  <c r="AH220" i="5" a="1"/>
  <c r="AH220" i="5" s="1"/>
  <c r="AG220" i="5" a="1"/>
  <c r="AG220" i="5" s="1"/>
  <c r="AE220" i="5" a="1"/>
  <c r="AE220" i="5" s="1"/>
  <c r="AD220" i="5" a="1"/>
  <c r="AD220" i="5" s="1"/>
  <c r="BR27" i="6"/>
  <c r="BS27" i="6"/>
  <c r="BT27" i="6"/>
  <c r="BU27" i="6" s="1"/>
  <c r="AZ220" i="5" a="1"/>
  <c r="AZ220" i="5" s="1"/>
  <c r="BA220" i="5" a="1"/>
  <c r="BA220" i="5" s="1"/>
  <c r="AV220" i="5" a="1"/>
  <c r="AV220" i="5" s="1"/>
  <c r="AX220" i="5" a="1"/>
  <c r="AX220" i="5" s="1"/>
  <c r="AW220" i="5" a="1"/>
  <c r="AW220" i="5" s="1"/>
  <c r="AR220" i="5" a="1"/>
  <c r="AR220" i="5" s="1"/>
  <c r="BM28" i="6" s="1"/>
  <c r="AQ220" i="5" a="1"/>
  <c r="AQ220" i="5" s="1"/>
  <c r="BL28" i="6" s="1"/>
  <c r="AU220" i="5" a="1"/>
  <c r="AU220" i="5" s="1"/>
  <c r="AT220" i="5" a="1"/>
  <c r="AT220" i="5" s="1"/>
  <c r="BO28" i="6" s="1"/>
  <c r="AY220" i="5" a="1"/>
  <c r="AY220" i="5" s="1"/>
  <c r="AS220" i="5" a="1"/>
  <c r="AS220" i="5" s="1"/>
  <c r="BN28" i="6" s="1"/>
  <c r="U220" i="5" a="1"/>
  <c r="U220" i="5" s="1"/>
  <c r="AM220" i="5" a="1"/>
  <c r="AM220" i="5" s="1"/>
  <c r="AK220" i="5" a="1"/>
  <c r="AK220" i="5" s="1"/>
  <c r="Q220" i="5" a="1"/>
  <c r="Q220" i="5" s="1"/>
  <c r="V220" i="5" a="1"/>
  <c r="V220" i="5" s="1"/>
  <c r="AA220" i="5" a="1"/>
  <c r="AA220" i="5" s="1"/>
  <c r="X220" i="5" a="1"/>
  <c r="X220" i="5" s="1"/>
  <c r="R220" i="5" a="1"/>
  <c r="R220" i="5" s="1"/>
  <c r="S220" i="5" a="1"/>
  <c r="S220" i="5" s="1"/>
  <c r="AO220" i="5" a="1"/>
  <c r="AO220" i="5" s="1"/>
  <c r="P220" i="5" a="1"/>
  <c r="P220" i="5" s="1"/>
  <c r="Y220" i="5" a="1"/>
  <c r="Y220" i="5" s="1"/>
  <c r="AN220" i="5" a="1"/>
  <c r="AN220" i="5" s="1"/>
  <c r="AB220" i="5" a="1"/>
  <c r="AB220" i="5" s="1"/>
  <c r="W220" i="5" a="1"/>
  <c r="W220" i="5" s="1"/>
  <c r="AL220" i="5" a="1"/>
  <c r="AL220" i="5" s="1"/>
  <c r="AP220" i="5" a="1"/>
  <c r="AP220" i="5" s="1"/>
  <c r="AJ220" i="5" a="1"/>
  <c r="AJ220" i="5" s="1"/>
  <c r="Z220" i="5" a="1"/>
  <c r="Z220" i="5" s="1"/>
  <c r="T220" i="5" a="1"/>
  <c r="T220" i="5" s="1"/>
  <c r="O220" i="5" a="1"/>
  <c r="O220" i="5" s="1"/>
  <c r="H220" i="5" a="1"/>
  <c r="H220" i="5" s="1"/>
  <c r="M220" i="5" a="1"/>
  <c r="M220" i="5" s="1"/>
  <c r="K220" i="5" a="1"/>
  <c r="K220" i="5" s="1"/>
  <c r="I220" i="5" a="1"/>
  <c r="I220" i="5" s="1"/>
  <c r="L220" i="5" a="1"/>
  <c r="L220" i="5" s="1"/>
  <c r="J220" i="5" a="1"/>
  <c r="J220" i="5" s="1"/>
  <c r="N220" i="5" a="1"/>
  <c r="N220" i="5" s="1"/>
  <c r="G221" i="5"/>
  <c r="AC221" i="5" l="1" a="1"/>
  <c r="AC221" i="5" s="1"/>
  <c r="AI221" i="5" a="1"/>
  <c r="AI221" i="5" s="1"/>
  <c r="AF221" i="5" a="1"/>
  <c r="AF221" i="5" s="1"/>
  <c r="AH221" i="5" a="1"/>
  <c r="AH221" i="5" s="1"/>
  <c r="AD221" i="5" a="1"/>
  <c r="AD221" i="5" s="1"/>
  <c r="AE221" i="5" a="1"/>
  <c r="AE221" i="5" s="1"/>
  <c r="AG221" i="5" a="1"/>
  <c r="AG221" i="5" s="1"/>
  <c r="AZ221" i="5" a="1"/>
  <c r="AZ221" i="5" s="1"/>
  <c r="AV221" i="5" a="1"/>
  <c r="AV221" i="5" s="1"/>
  <c r="BA221" i="5" a="1"/>
  <c r="BA221" i="5" s="1"/>
  <c r="AX221" i="5" a="1"/>
  <c r="AX221" i="5" s="1"/>
  <c r="AW221" i="5" a="1"/>
  <c r="AW221" i="5" s="1"/>
  <c r="AU221" i="5" a="1"/>
  <c r="AU221" i="5" s="1"/>
  <c r="AQ221" i="5" a="1"/>
  <c r="AQ221" i="5" s="1"/>
  <c r="BL29" i="6" s="1"/>
  <c r="AR221" i="5" a="1"/>
  <c r="AR221" i="5" s="1"/>
  <c r="BM29" i="6" s="1"/>
  <c r="AT221" i="5" a="1"/>
  <c r="AT221" i="5" s="1"/>
  <c r="BO29" i="6" s="1"/>
  <c r="AY221" i="5" a="1"/>
  <c r="AY221" i="5" s="1"/>
  <c r="AS221" i="5" a="1"/>
  <c r="AS221" i="5" s="1"/>
  <c r="BN29" i="6" s="1"/>
  <c r="AK221" i="5" a="1"/>
  <c r="AK221" i="5" s="1"/>
  <c r="AM221" i="5" a="1"/>
  <c r="AM221" i="5" s="1"/>
  <c r="Q221" i="5" a="1"/>
  <c r="Q221" i="5" s="1"/>
  <c r="U221" i="5" a="1"/>
  <c r="U221" i="5" s="1"/>
  <c r="AA221" i="5" a="1"/>
  <c r="AA221" i="5" s="1"/>
  <c r="V221" i="5" a="1"/>
  <c r="V221" i="5" s="1"/>
  <c r="X221" i="5" a="1"/>
  <c r="X221" i="5" s="1"/>
  <c r="AN221" i="5" a="1"/>
  <c r="AN221" i="5" s="1"/>
  <c r="Y221" i="5" a="1"/>
  <c r="Y221" i="5" s="1"/>
  <c r="W221" i="5" a="1"/>
  <c r="W221" i="5" s="1"/>
  <c r="R221" i="5" a="1"/>
  <c r="R221" i="5" s="1"/>
  <c r="AL221" i="5" a="1"/>
  <c r="AL221" i="5" s="1"/>
  <c r="AO221" i="5" a="1"/>
  <c r="AO221" i="5" s="1"/>
  <c r="P221" i="5" a="1"/>
  <c r="P221" i="5" s="1"/>
  <c r="AB221" i="5" a="1"/>
  <c r="AB221" i="5" s="1"/>
  <c r="T221" i="5" a="1"/>
  <c r="T221" i="5" s="1"/>
  <c r="O221" i="5" a="1"/>
  <c r="O221" i="5" s="1"/>
  <c r="S221" i="5" a="1"/>
  <c r="S221" i="5" s="1"/>
  <c r="AJ221" i="5" a="1"/>
  <c r="AJ221" i="5" s="1"/>
  <c r="AP221" i="5" a="1"/>
  <c r="AP221" i="5" s="1"/>
  <c r="Z221" i="5" a="1"/>
  <c r="Z221" i="5" s="1"/>
  <c r="H221" i="5" a="1"/>
  <c r="H221" i="5" s="1"/>
  <c r="L221" i="5" a="1"/>
  <c r="L221" i="5" s="1"/>
  <c r="M221" i="5" a="1"/>
  <c r="M221" i="5" s="1"/>
  <c r="K221" i="5" a="1"/>
  <c r="K221" i="5" s="1"/>
  <c r="I221" i="5" a="1"/>
  <c r="I221" i="5" s="1"/>
  <c r="J221" i="5" a="1"/>
  <c r="J221" i="5" s="1"/>
  <c r="N221" i="5" a="1"/>
  <c r="N221" i="5" s="1"/>
  <c r="G222" i="5"/>
  <c r="AC222" i="5" l="1" a="1"/>
  <c r="AC222" i="5" s="1"/>
  <c r="W61" i="9" s="1"/>
  <c r="AF222" i="5" a="1"/>
  <c r="AF222" i="5" s="1"/>
  <c r="Z61" i="9" s="1"/>
  <c r="AI222" i="5" a="1"/>
  <c r="AI222" i="5" s="1"/>
  <c r="AC61" i="9" s="1"/>
  <c r="AG222" i="5" a="1"/>
  <c r="AG222" i="5" s="1"/>
  <c r="AA61" i="9" s="1"/>
  <c r="AE222" i="5" a="1"/>
  <c r="AE222" i="5" s="1"/>
  <c r="Y61" i="9" s="1"/>
  <c r="AD222" i="5" a="1"/>
  <c r="AD222" i="5" s="1"/>
  <c r="X61" i="9" s="1"/>
  <c r="AH222" i="5" a="1"/>
  <c r="AH222" i="5" s="1"/>
  <c r="AB61" i="9" s="1"/>
  <c r="BA222" i="5" a="1"/>
  <c r="BA222" i="5" s="1"/>
  <c r="AZ222" i="5" a="1"/>
  <c r="AZ222" i="5" s="1"/>
  <c r="AX222" i="5" a="1"/>
  <c r="AX222" i="5" s="1"/>
  <c r="AV222" i="5" a="1"/>
  <c r="AV222" i="5" s="1"/>
  <c r="AU222" i="5" a="1"/>
  <c r="AU222" i="5" s="1"/>
  <c r="AY222" i="5" a="1"/>
  <c r="AY222" i="5" s="1"/>
  <c r="AQ222" i="5" a="1"/>
  <c r="AQ222" i="5" s="1"/>
  <c r="BL30" i="6" s="1"/>
  <c r="AT222" i="5" a="1"/>
  <c r="AT222" i="5" s="1"/>
  <c r="BO30" i="6" s="1"/>
  <c r="AW222" i="5" a="1"/>
  <c r="AW222" i="5" s="1"/>
  <c r="AS222" i="5" a="1"/>
  <c r="AS222" i="5" s="1"/>
  <c r="BN30" i="6" s="1"/>
  <c r="AR222" i="5" a="1"/>
  <c r="AR222" i="5" s="1"/>
  <c r="BM30" i="6" s="1"/>
  <c r="AM222" i="5" a="1"/>
  <c r="AM222" i="5" s="1"/>
  <c r="AG61" i="9" s="1"/>
  <c r="AK222" i="5" a="1"/>
  <c r="AK222" i="5" s="1"/>
  <c r="Q222" i="5" a="1"/>
  <c r="Q222" i="5" s="1"/>
  <c r="U222" i="5" a="1"/>
  <c r="U222" i="5" s="1"/>
  <c r="V222" i="5" a="1"/>
  <c r="V222" i="5" s="1"/>
  <c r="P61" i="9" s="1"/>
  <c r="AA222" i="5" a="1"/>
  <c r="AA222" i="5" s="1"/>
  <c r="U61" i="9" s="1"/>
  <c r="AN222" i="5" a="1"/>
  <c r="AN222" i="5" s="1"/>
  <c r="X222" i="5" a="1"/>
  <c r="X222" i="5" s="1"/>
  <c r="R61" i="9" s="1"/>
  <c r="P222" i="5" a="1"/>
  <c r="P222" i="5" s="1"/>
  <c r="R222" i="5" a="1"/>
  <c r="R222" i="5" s="1"/>
  <c r="CP60" i="22" s="1"/>
  <c r="W222" i="5" a="1"/>
  <c r="W222" i="5" s="1"/>
  <c r="Q61" i="9" s="1"/>
  <c r="Y222" i="5" a="1"/>
  <c r="Y222" i="5" s="1"/>
  <c r="S61" i="9" s="1"/>
  <c r="AO222" i="5" a="1"/>
  <c r="AO222" i="5" s="1"/>
  <c r="AB222" i="5" a="1"/>
  <c r="AB222" i="5" s="1"/>
  <c r="V61" i="9" s="1"/>
  <c r="O222" i="5" a="1"/>
  <c r="O222" i="5" s="1"/>
  <c r="AP222" i="5" a="1"/>
  <c r="AP222" i="5" s="1"/>
  <c r="AJ222" i="5" a="1"/>
  <c r="AJ222" i="5" s="1"/>
  <c r="T222" i="5" a="1"/>
  <c r="T222" i="5" s="1"/>
  <c r="Z222" i="5" a="1"/>
  <c r="Z222" i="5" s="1"/>
  <c r="T61" i="9" s="1"/>
  <c r="S222" i="5" a="1"/>
  <c r="S222" i="5" s="1"/>
  <c r="AL222" i="5" a="1"/>
  <c r="AL222" i="5" s="1"/>
  <c r="H222" i="5" a="1"/>
  <c r="H222" i="5" s="1"/>
  <c r="L222" i="5" a="1"/>
  <c r="L222" i="5" s="1"/>
  <c r="M222" i="5" a="1"/>
  <c r="M222" i="5" s="1"/>
  <c r="K222" i="5" a="1"/>
  <c r="K222" i="5" s="1"/>
  <c r="I222" i="5" a="1"/>
  <c r="I222" i="5" s="1"/>
  <c r="C61" i="9" s="1"/>
  <c r="J222" i="5" a="1"/>
  <c r="J222" i="5" s="1"/>
  <c r="N222" i="5" a="1"/>
  <c r="N222" i="5" s="1"/>
  <c r="G223" i="5"/>
  <c r="AS20" i="6" l="1"/>
  <c r="AC223" i="5" a="1"/>
  <c r="AC223" i="5" s="1"/>
  <c r="AK61" i="9" s="1"/>
  <c r="AI223" i="5" a="1"/>
  <c r="AI223" i="5" s="1"/>
  <c r="AF223" i="5" a="1"/>
  <c r="AF223" i="5" s="1"/>
  <c r="AH223" i="5" a="1"/>
  <c r="AH223" i="5" s="1"/>
  <c r="AE223" i="5" a="1"/>
  <c r="AE223" i="5" s="1"/>
  <c r="AD223" i="5" a="1"/>
  <c r="AD223" i="5" s="1"/>
  <c r="AG223" i="5" a="1"/>
  <c r="AG223" i="5" s="1"/>
  <c r="BA223" i="5" a="1"/>
  <c r="BA223" i="5" s="1"/>
  <c r="AZ223" i="5" a="1"/>
  <c r="AZ223" i="5" s="1"/>
  <c r="AV223" i="5" a="1"/>
  <c r="AV223" i="5" s="1"/>
  <c r="AY223" i="5" a="1"/>
  <c r="AY223" i="5" s="1"/>
  <c r="AW223" i="5" a="1"/>
  <c r="AW223" i="5" s="1"/>
  <c r="AX223" i="5" a="1"/>
  <c r="AX223" i="5" s="1"/>
  <c r="AU223" i="5" a="1"/>
  <c r="AU223" i="5" s="1"/>
  <c r="AQ223" i="5" a="1"/>
  <c r="AQ223" i="5" s="1"/>
  <c r="BL31" i="6" s="1"/>
  <c r="AR223" i="5" a="1"/>
  <c r="AR223" i="5" s="1"/>
  <c r="BM31" i="6" s="1"/>
  <c r="AT223" i="5" a="1"/>
  <c r="AT223" i="5" s="1"/>
  <c r="BO31" i="6" s="1"/>
  <c r="AS223" i="5" a="1"/>
  <c r="AS223" i="5" s="1"/>
  <c r="BN31" i="6" s="1"/>
  <c r="AJ20" i="6"/>
  <c r="BB15" i="6" s="1"/>
  <c r="U223" i="5" a="1"/>
  <c r="U223" i="5" s="1"/>
  <c r="Q223" i="5" a="1"/>
  <c r="Q223" i="5" s="1"/>
  <c r="AK223" i="5" a="1"/>
  <c r="AK223" i="5" s="1"/>
  <c r="AM223" i="5" a="1"/>
  <c r="AM223" i="5" s="1"/>
  <c r="X223" i="5" a="1"/>
  <c r="X223" i="5" s="1"/>
  <c r="AN223" i="5" a="1"/>
  <c r="AN223" i="5" s="1"/>
  <c r="AA223" i="5" a="1"/>
  <c r="AA223" i="5" s="1"/>
  <c r="V223" i="5" a="1"/>
  <c r="V223" i="5" s="1"/>
  <c r="P223" i="5" a="1"/>
  <c r="P223" i="5" s="1"/>
  <c r="Y223" i="5" a="1"/>
  <c r="Y223" i="5" s="1"/>
  <c r="AO223" i="5" a="1"/>
  <c r="AO223" i="5" s="1"/>
  <c r="AB223" i="5" a="1"/>
  <c r="AB223" i="5" s="1"/>
  <c r="R223" i="5" a="1"/>
  <c r="R223" i="5" s="1"/>
  <c r="S223" i="5" a="1"/>
  <c r="S223" i="5" s="1"/>
  <c r="W223" i="5" a="1"/>
  <c r="W223" i="5" s="1"/>
  <c r="AL223" i="5" a="1"/>
  <c r="AL223" i="5" s="1"/>
  <c r="O223" i="5" a="1"/>
  <c r="O223" i="5" s="1"/>
  <c r="CL60" i="22" s="1"/>
  <c r="Z223" i="5" a="1"/>
  <c r="Z223" i="5" s="1"/>
  <c r="T223" i="5" a="1"/>
  <c r="T223" i="5" s="1"/>
  <c r="AP223" i="5" a="1"/>
  <c r="AP223" i="5" s="1"/>
  <c r="AJ223" i="5" a="1"/>
  <c r="AJ223" i="5" s="1"/>
  <c r="M223" i="5" a="1"/>
  <c r="M223" i="5" s="1"/>
  <c r="I223" i="5" a="1"/>
  <c r="I223" i="5" s="1"/>
  <c r="J223" i="5" a="1"/>
  <c r="J223" i="5" s="1"/>
  <c r="H223" i="5" a="1"/>
  <c r="H223" i="5" s="1"/>
  <c r="L223" i="5" a="1"/>
  <c r="L223" i="5" s="1"/>
  <c r="K223" i="5" a="1"/>
  <c r="K223" i="5" s="1"/>
  <c r="N223" i="5" a="1"/>
  <c r="N223" i="5" s="1"/>
  <c r="G224" i="5"/>
  <c r="AI224" i="5" l="1" a="1"/>
  <c r="AI224" i="5" s="1"/>
  <c r="AH224" i="5" a="1"/>
  <c r="AH224" i="5" s="1"/>
  <c r="AC224" i="5" a="1"/>
  <c r="AC224" i="5" s="1"/>
  <c r="AE224" i="5" a="1"/>
  <c r="AE224" i="5" s="1"/>
  <c r="AD224" i="5" a="1"/>
  <c r="AD224" i="5" s="1"/>
  <c r="AF224" i="5" a="1"/>
  <c r="AF224" i="5" s="1"/>
  <c r="AG224" i="5" a="1"/>
  <c r="AG224" i="5" s="1"/>
  <c r="AZ224" i="5" a="1"/>
  <c r="AZ224" i="5" s="1"/>
  <c r="BA224" i="5" a="1"/>
  <c r="BA224" i="5" s="1"/>
  <c r="AX224" i="5" a="1"/>
  <c r="AX224" i="5" s="1"/>
  <c r="AV224" i="5" a="1"/>
  <c r="AV224" i="5" s="1"/>
  <c r="AY224" i="5" a="1"/>
  <c r="AY224" i="5" s="1"/>
  <c r="AW224" i="5" a="1"/>
  <c r="AW224" i="5" s="1"/>
  <c r="AR224" i="5" a="1"/>
  <c r="AR224" i="5" s="1"/>
  <c r="BM32" i="6" s="1"/>
  <c r="AS224" i="5" a="1"/>
  <c r="AS224" i="5" s="1"/>
  <c r="BN32" i="6" s="1"/>
  <c r="AU224" i="5" a="1"/>
  <c r="AU224" i="5" s="1"/>
  <c r="AQ224" i="5" a="1"/>
  <c r="AQ224" i="5" s="1"/>
  <c r="BL32" i="6" s="1"/>
  <c r="AT224" i="5" a="1"/>
  <c r="AT224" i="5" s="1"/>
  <c r="BO32" i="6" s="1"/>
  <c r="Q224" i="5" a="1"/>
  <c r="Q224" i="5" s="1"/>
  <c r="AK224" i="5" a="1"/>
  <c r="AK224" i="5" s="1"/>
  <c r="U224" i="5" a="1"/>
  <c r="U224" i="5" s="1"/>
  <c r="AM224" i="5" a="1"/>
  <c r="AM224" i="5" s="1"/>
  <c r="X224" i="5" a="1"/>
  <c r="X224" i="5" s="1"/>
  <c r="AN224" i="5" a="1"/>
  <c r="AN224" i="5" s="1"/>
  <c r="AA224" i="5" a="1"/>
  <c r="AA224" i="5" s="1"/>
  <c r="V224" i="5" a="1"/>
  <c r="V224" i="5" s="1"/>
  <c r="R224" i="5" a="1"/>
  <c r="R224" i="5" s="1"/>
  <c r="S224" i="5" a="1"/>
  <c r="S224" i="5" s="1"/>
  <c r="P224" i="5" a="1"/>
  <c r="P224" i="5" s="1"/>
  <c r="AB224" i="5" a="1"/>
  <c r="AB224" i="5" s="1"/>
  <c r="W224" i="5" a="1"/>
  <c r="W224" i="5" s="1"/>
  <c r="AO224" i="5" a="1"/>
  <c r="AO224" i="5" s="1"/>
  <c r="Y224" i="5" a="1"/>
  <c r="Y224" i="5" s="1"/>
  <c r="AL224" i="5" a="1"/>
  <c r="AL224" i="5" s="1"/>
  <c r="O224" i="5" a="1"/>
  <c r="O224" i="5" s="1"/>
  <c r="T224" i="5" a="1"/>
  <c r="T224" i="5" s="1"/>
  <c r="Z224" i="5" a="1"/>
  <c r="Z224" i="5" s="1"/>
  <c r="AJ224" i="5" a="1"/>
  <c r="AJ224" i="5" s="1"/>
  <c r="AP224" i="5" a="1"/>
  <c r="AP224" i="5" s="1"/>
  <c r="M224" i="5" a="1"/>
  <c r="M224" i="5" s="1"/>
  <c r="L224" i="5" a="1"/>
  <c r="L224" i="5" s="1"/>
  <c r="I224" i="5" a="1"/>
  <c r="I224" i="5" s="1"/>
  <c r="H224" i="5" a="1"/>
  <c r="H224" i="5" s="1"/>
  <c r="K224" i="5" a="1"/>
  <c r="K224" i="5" s="1"/>
  <c r="J224" i="5" a="1"/>
  <c r="J224" i="5" s="1"/>
  <c r="N224" i="5" a="1"/>
  <c r="N224" i="5" s="1"/>
  <c r="G225" i="5"/>
  <c r="AC225" i="5" l="1" a="1"/>
  <c r="AC225" i="5" s="1"/>
  <c r="AF225" i="5" a="1"/>
  <c r="AF225" i="5" s="1"/>
  <c r="AI225" i="5" a="1"/>
  <c r="AI225" i="5" s="1"/>
  <c r="AE225" i="5" a="1"/>
  <c r="AE225" i="5" s="1"/>
  <c r="AH225" i="5" a="1"/>
  <c r="AH225" i="5" s="1"/>
  <c r="AD225" i="5" a="1"/>
  <c r="AD225" i="5" s="1"/>
  <c r="AG225" i="5" a="1"/>
  <c r="AG225" i="5" s="1"/>
  <c r="AZ225" i="5" a="1"/>
  <c r="AZ225" i="5" s="1"/>
  <c r="BA225" i="5" a="1"/>
  <c r="BA225" i="5" s="1"/>
  <c r="AX225" i="5" a="1"/>
  <c r="AX225" i="5" s="1"/>
  <c r="AU225" i="5" a="1"/>
  <c r="AU225" i="5" s="1"/>
  <c r="AY225" i="5" a="1"/>
  <c r="AY225" i="5" s="1"/>
  <c r="AW225" i="5" a="1"/>
  <c r="AW225" i="5" s="1"/>
  <c r="AV225" i="5" a="1"/>
  <c r="AV225" i="5" s="1"/>
  <c r="AQ225" i="5" a="1"/>
  <c r="AQ225" i="5" s="1"/>
  <c r="BL33" i="6" s="1"/>
  <c r="AR225" i="5" a="1"/>
  <c r="AR225" i="5" s="1"/>
  <c r="BM33" i="6" s="1"/>
  <c r="AT225" i="5" a="1"/>
  <c r="AT225" i="5" s="1"/>
  <c r="BO33" i="6" s="1"/>
  <c r="AS225" i="5" a="1"/>
  <c r="AS225" i="5" s="1"/>
  <c r="BN33" i="6" s="1"/>
  <c r="AK225" i="5" a="1"/>
  <c r="AK225" i="5" s="1"/>
  <c r="Q225" i="5" a="1"/>
  <c r="Q225" i="5" s="1"/>
  <c r="AM225" i="5" a="1"/>
  <c r="AM225" i="5" s="1"/>
  <c r="U225" i="5" a="1"/>
  <c r="U225" i="5" s="1"/>
  <c r="AN225" i="5" a="1"/>
  <c r="AN225" i="5" s="1"/>
  <c r="AA225" i="5" a="1"/>
  <c r="AA225" i="5" s="1"/>
  <c r="V225" i="5" a="1"/>
  <c r="V225" i="5" s="1"/>
  <c r="X225" i="5" a="1"/>
  <c r="X225" i="5" s="1"/>
  <c r="P225" i="5" a="1"/>
  <c r="P225" i="5" s="1"/>
  <c r="AO225" i="5" a="1"/>
  <c r="AO225" i="5" s="1"/>
  <c r="R225" i="5" a="1"/>
  <c r="R225" i="5" s="1"/>
  <c r="W225" i="5" a="1"/>
  <c r="W225" i="5" s="1"/>
  <c r="AL225" i="5" a="1"/>
  <c r="AL225" i="5" s="1"/>
  <c r="AB225" i="5" a="1"/>
  <c r="AB225" i="5" s="1"/>
  <c r="Y225" i="5" a="1"/>
  <c r="Y225" i="5" s="1"/>
  <c r="AJ225" i="5" a="1"/>
  <c r="AJ225" i="5" s="1"/>
  <c r="S225" i="5" a="1"/>
  <c r="S225" i="5" s="1"/>
  <c r="O225" i="5" a="1"/>
  <c r="O225" i="5" s="1"/>
  <c r="Z225" i="5" a="1"/>
  <c r="Z225" i="5" s="1"/>
  <c r="T225" i="5" a="1"/>
  <c r="T225" i="5" s="1"/>
  <c r="AP225" i="5" a="1"/>
  <c r="AP225" i="5" s="1"/>
  <c r="L225" i="5" a="1"/>
  <c r="L225" i="5" s="1"/>
  <c r="J225" i="5" a="1"/>
  <c r="J225" i="5" s="1"/>
  <c r="M225" i="5" a="1"/>
  <c r="M225" i="5" s="1"/>
  <c r="I225" i="5" a="1"/>
  <c r="I225" i="5" s="1"/>
  <c r="H225" i="5" a="1"/>
  <c r="H225" i="5" s="1"/>
  <c r="K225" i="5" a="1"/>
  <c r="K225" i="5" s="1"/>
  <c r="N225" i="5" a="1"/>
  <c r="N225" i="5" s="1"/>
  <c r="G226" i="5"/>
  <c r="AH226" i="5" l="1" a="1"/>
  <c r="AH226" i="5" s="1"/>
  <c r="AB62" i="9" s="1"/>
  <c r="AD226" i="5" a="1"/>
  <c r="AD226" i="5" s="1"/>
  <c r="X62" i="9" s="1"/>
  <c r="AC226" i="5" a="1"/>
  <c r="AC226" i="5" s="1"/>
  <c r="W62" i="9" s="1"/>
  <c r="AI226" i="5" a="1"/>
  <c r="AI226" i="5" s="1"/>
  <c r="AC62" i="9" s="1"/>
  <c r="AE226" i="5" a="1"/>
  <c r="AE226" i="5" s="1"/>
  <c r="Y62" i="9" s="1"/>
  <c r="AF226" i="5" a="1"/>
  <c r="AF226" i="5" s="1"/>
  <c r="Z62" i="9" s="1"/>
  <c r="AG226" i="5" a="1"/>
  <c r="AG226" i="5" s="1"/>
  <c r="AA62" i="9" s="1"/>
  <c r="AX226" i="5" a="1"/>
  <c r="AX226" i="5" s="1"/>
  <c r="AV226" i="5" a="1"/>
  <c r="AV226" i="5" s="1"/>
  <c r="AZ226" i="5" a="1"/>
  <c r="AZ226" i="5" s="1"/>
  <c r="BA226" i="5" a="1"/>
  <c r="BA226" i="5" s="1"/>
  <c r="AY226" i="5" a="1"/>
  <c r="AY226" i="5" s="1"/>
  <c r="AW226" i="5" a="1"/>
  <c r="AW226" i="5" s="1"/>
  <c r="AQ226" i="5" a="1"/>
  <c r="AQ226" i="5" s="1"/>
  <c r="BL34" i="6" s="1"/>
  <c r="AR226" i="5" a="1"/>
  <c r="AR226" i="5" s="1"/>
  <c r="BM34" i="6" s="1"/>
  <c r="AU226" i="5" a="1"/>
  <c r="AU226" i="5" s="1"/>
  <c r="AT226" i="5" a="1"/>
  <c r="AT226" i="5" s="1"/>
  <c r="BO34" i="6" s="1"/>
  <c r="AS226" i="5" a="1"/>
  <c r="AS226" i="5" s="1"/>
  <c r="BN34" i="6" s="1"/>
  <c r="AM226" i="5" a="1"/>
  <c r="AM226" i="5" s="1"/>
  <c r="Q226" i="5" a="1"/>
  <c r="Q226" i="5" s="1"/>
  <c r="K62" i="9" s="1"/>
  <c r="U226" i="5" a="1"/>
  <c r="U226" i="5" s="1"/>
  <c r="O62" i="9" s="1"/>
  <c r="AK226" i="5" a="1"/>
  <c r="AK226" i="5" s="1"/>
  <c r="AN226" i="5" a="1"/>
  <c r="AN226" i="5" s="1"/>
  <c r="AA226" i="5" a="1"/>
  <c r="AA226" i="5" s="1"/>
  <c r="U62" i="9" s="1"/>
  <c r="X226" i="5" a="1"/>
  <c r="X226" i="5" s="1"/>
  <c r="R62" i="9" s="1"/>
  <c r="V226" i="5" a="1"/>
  <c r="V226" i="5" s="1"/>
  <c r="P62" i="9" s="1"/>
  <c r="AO226" i="5" a="1"/>
  <c r="AO226" i="5" s="1"/>
  <c r="P226" i="5" a="1"/>
  <c r="P226" i="5" s="1"/>
  <c r="R226" i="5" a="1"/>
  <c r="R226" i="5" s="1"/>
  <c r="Y226" i="5" a="1"/>
  <c r="Y226" i="5" s="1"/>
  <c r="S62" i="9" s="1"/>
  <c r="AB226" i="5" a="1"/>
  <c r="AB226" i="5" s="1"/>
  <c r="V62" i="9" s="1"/>
  <c r="Z226" i="5" a="1"/>
  <c r="Z226" i="5" s="1"/>
  <c r="T62" i="9" s="1"/>
  <c r="S226" i="5" a="1"/>
  <c r="S226" i="5" s="1"/>
  <c r="AL226" i="5" a="1"/>
  <c r="AL226" i="5" s="1"/>
  <c r="AJ226" i="5" a="1"/>
  <c r="AJ226" i="5" s="1"/>
  <c r="O226" i="5" a="1"/>
  <c r="O226" i="5" s="1"/>
  <c r="AP226" i="5" a="1"/>
  <c r="AP226" i="5" s="1"/>
  <c r="W226" i="5" a="1"/>
  <c r="W226" i="5" s="1"/>
  <c r="Q62" i="9" s="1"/>
  <c r="T226" i="5" a="1"/>
  <c r="T226" i="5" s="1"/>
  <c r="M226" i="5" a="1"/>
  <c r="M226" i="5" s="1"/>
  <c r="I226" i="5" a="1"/>
  <c r="I226" i="5" s="1"/>
  <c r="K226" i="5" a="1"/>
  <c r="K226" i="5" s="1"/>
  <c r="L226" i="5" a="1"/>
  <c r="L226" i="5" s="1"/>
  <c r="H226" i="5" a="1"/>
  <c r="H226" i="5" s="1"/>
  <c r="J226" i="5" a="1"/>
  <c r="J226" i="5" s="1"/>
  <c r="N226" i="5" a="1"/>
  <c r="N226" i="5" s="1"/>
  <c r="G227" i="5"/>
  <c r="AC227" i="5" l="1" a="1"/>
  <c r="AC227" i="5" s="1"/>
  <c r="AK62" i="9" s="1"/>
  <c r="AF227" i="5" a="1"/>
  <c r="AF227" i="5" s="1"/>
  <c r="AI227" i="5" a="1"/>
  <c r="AI227" i="5" s="1"/>
  <c r="AG227" i="5" a="1"/>
  <c r="AG227" i="5" s="1"/>
  <c r="AH227" i="5" a="1"/>
  <c r="AH227" i="5" s="1"/>
  <c r="AD227" i="5" a="1"/>
  <c r="AD227" i="5" s="1"/>
  <c r="AE227" i="5" a="1"/>
  <c r="AE227" i="5" s="1"/>
  <c r="AX227" i="5" a="1"/>
  <c r="AX227" i="5" s="1"/>
  <c r="BA227" i="5" a="1"/>
  <c r="BA227" i="5" s="1"/>
  <c r="AV227" i="5" a="1"/>
  <c r="AV227" i="5" s="1"/>
  <c r="AU227" i="5" a="1"/>
  <c r="AU227" i="5" s="1"/>
  <c r="AY227" i="5" a="1"/>
  <c r="AY227" i="5" s="1"/>
  <c r="AZ227" i="5" a="1"/>
  <c r="AZ227" i="5" s="1"/>
  <c r="AW227" i="5" a="1"/>
  <c r="AW227" i="5" s="1"/>
  <c r="AR227" i="5" a="1"/>
  <c r="AR227" i="5" s="1"/>
  <c r="BM35" i="6" s="1"/>
  <c r="AQ227" i="5" a="1"/>
  <c r="AQ227" i="5" s="1"/>
  <c r="BL35" i="6" s="1"/>
  <c r="AS227" i="5" a="1"/>
  <c r="AS227" i="5" s="1"/>
  <c r="BN35" i="6" s="1"/>
  <c r="AT227" i="5" a="1"/>
  <c r="AT227" i="5" s="1"/>
  <c r="BO35" i="6" s="1"/>
  <c r="CO61" i="22"/>
  <c r="AM227" i="5" a="1"/>
  <c r="AM227" i="5" s="1"/>
  <c r="Q227" i="5" a="1"/>
  <c r="Q227" i="5" s="1"/>
  <c r="U227" i="5" a="1"/>
  <c r="U227" i="5" s="1"/>
  <c r="AK227" i="5" a="1"/>
  <c r="AK227" i="5" s="1"/>
  <c r="AA227" i="5" a="1"/>
  <c r="AA227" i="5" s="1"/>
  <c r="V227" i="5" a="1"/>
  <c r="V227" i="5" s="1"/>
  <c r="X227" i="5" a="1"/>
  <c r="X227" i="5" s="1"/>
  <c r="R227" i="5" a="1"/>
  <c r="R227" i="5" s="1"/>
  <c r="S227" i="5" a="1"/>
  <c r="S227" i="5" s="1"/>
  <c r="P227" i="5" a="1"/>
  <c r="P227" i="5" s="1"/>
  <c r="Y227" i="5" a="1"/>
  <c r="Y227" i="5" s="1"/>
  <c r="AO227" i="5" a="1"/>
  <c r="AO227" i="5" s="1"/>
  <c r="AN227" i="5" a="1"/>
  <c r="AN227" i="5" s="1"/>
  <c r="W227" i="5" a="1"/>
  <c r="W227" i="5" s="1"/>
  <c r="AB227" i="5" a="1"/>
  <c r="AB227" i="5" s="1"/>
  <c r="Z227" i="5" a="1"/>
  <c r="Z227" i="5" s="1"/>
  <c r="O227" i="5" a="1"/>
  <c r="O227" i="5" s="1"/>
  <c r="CL61" i="22" s="1"/>
  <c r="AJ227" i="5" a="1"/>
  <c r="AJ227" i="5" s="1"/>
  <c r="AL227" i="5" a="1"/>
  <c r="AL227" i="5" s="1"/>
  <c r="AP227" i="5" a="1"/>
  <c r="AP227" i="5" s="1"/>
  <c r="T227" i="5" a="1"/>
  <c r="T227" i="5" s="1"/>
  <c r="H227" i="5" a="1"/>
  <c r="H227" i="5" s="1"/>
  <c r="J227" i="5" a="1"/>
  <c r="J227" i="5" s="1"/>
  <c r="L227" i="5" a="1"/>
  <c r="L227" i="5" s="1"/>
  <c r="CI61" i="22" s="1"/>
  <c r="I227" i="5" a="1"/>
  <c r="I227" i="5" s="1"/>
  <c r="M227" i="5" a="1"/>
  <c r="M227" i="5" s="1"/>
  <c r="K227" i="5" a="1"/>
  <c r="K227" i="5" s="1"/>
  <c r="N227" i="5" a="1"/>
  <c r="N227" i="5" s="1"/>
  <c r="G228" i="5"/>
  <c r="AH228" i="5" l="1" a="1"/>
  <c r="AH228" i="5" s="1"/>
  <c r="AF228" i="5" a="1"/>
  <c r="AF228" i="5" s="1"/>
  <c r="AI228" i="5" a="1"/>
  <c r="AI228" i="5" s="1"/>
  <c r="AC228" i="5" a="1"/>
  <c r="AC228" i="5" s="1"/>
  <c r="AD228" i="5" a="1"/>
  <c r="AD228" i="5" s="1"/>
  <c r="AE228" i="5" a="1"/>
  <c r="AE228" i="5" s="1"/>
  <c r="AG228" i="5" a="1"/>
  <c r="AG228" i="5" s="1"/>
  <c r="AX228" i="5" a="1"/>
  <c r="AX228" i="5" s="1"/>
  <c r="AZ228" i="5" a="1"/>
  <c r="AZ228" i="5" s="1"/>
  <c r="AV228" i="5" a="1"/>
  <c r="AV228" i="5" s="1"/>
  <c r="BA228" i="5" a="1"/>
  <c r="BA228" i="5" s="1"/>
  <c r="AY228" i="5" a="1"/>
  <c r="AY228" i="5" s="1"/>
  <c r="AU228" i="5" a="1"/>
  <c r="AU228" i="5" s="1"/>
  <c r="AW228" i="5" a="1"/>
  <c r="AW228" i="5" s="1"/>
  <c r="AR228" i="5" a="1"/>
  <c r="AR228" i="5" s="1"/>
  <c r="BM36" i="6" s="1"/>
  <c r="AS228" i="5" a="1"/>
  <c r="AS228" i="5" s="1"/>
  <c r="BN36" i="6" s="1"/>
  <c r="AQ228" i="5" a="1"/>
  <c r="AQ228" i="5" s="1"/>
  <c r="BL36" i="6" s="1"/>
  <c r="AT228" i="5" a="1"/>
  <c r="AT228" i="5" s="1"/>
  <c r="BO36" i="6" s="1"/>
  <c r="U228" i="5" a="1"/>
  <c r="U228" i="5" s="1"/>
  <c r="AM228" i="5" a="1"/>
  <c r="AM228" i="5" s="1"/>
  <c r="Q228" i="5" a="1"/>
  <c r="Q228" i="5" s="1"/>
  <c r="AK228" i="5" a="1"/>
  <c r="AK228" i="5" s="1"/>
  <c r="X228" i="5" a="1"/>
  <c r="X228" i="5" s="1"/>
  <c r="V228" i="5" a="1"/>
  <c r="V228" i="5" s="1"/>
  <c r="AA228" i="5" a="1"/>
  <c r="AA228" i="5" s="1"/>
  <c r="AN228" i="5" a="1"/>
  <c r="AN228" i="5" s="1"/>
  <c r="AB228" i="5" a="1"/>
  <c r="AB228" i="5" s="1"/>
  <c r="S228" i="5" a="1"/>
  <c r="S228" i="5" s="1"/>
  <c r="R228" i="5" a="1"/>
  <c r="R228" i="5" s="1"/>
  <c r="Y228" i="5" a="1"/>
  <c r="Y228" i="5" s="1"/>
  <c r="AO228" i="5" a="1"/>
  <c r="AO228" i="5" s="1"/>
  <c r="P228" i="5" a="1"/>
  <c r="P228" i="5" s="1"/>
  <c r="AL228" i="5" a="1"/>
  <c r="AL228" i="5" s="1"/>
  <c r="T228" i="5" a="1"/>
  <c r="T228" i="5" s="1"/>
  <c r="AJ228" i="5" a="1"/>
  <c r="AJ228" i="5" s="1"/>
  <c r="AL62" i="9" s="1"/>
  <c r="BI50" i="6" s="1"/>
  <c r="Z228" i="5" a="1"/>
  <c r="Z228" i="5" s="1"/>
  <c r="AP228" i="5" a="1"/>
  <c r="AP228" i="5" s="1"/>
  <c r="W228" i="5" a="1"/>
  <c r="W228" i="5" s="1"/>
  <c r="O228" i="5" a="1"/>
  <c r="O228" i="5" s="1"/>
  <c r="H228" i="5" a="1"/>
  <c r="H228" i="5" s="1"/>
  <c r="M228" i="5" a="1"/>
  <c r="M228" i="5" s="1"/>
  <c r="L228" i="5" a="1"/>
  <c r="L228" i="5" s="1"/>
  <c r="I228" i="5" a="1"/>
  <c r="I228" i="5" s="1"/>
  <c r="J228" i="5" a="1"/>
  <c r="J228" i="5" s="1"/>
  <c r="K228" i="5" a="1"/>
  <c r="K228" i="5" s="1"/>
  <c r="N228" i="5" a="1"/>
  <c r="N228" i="5" s="1"/>
  <c r="G229" i="5"/>
  <c r="AI229" i="5" l="1" a="1"/>
  <c r="AI229" i="5" s="1"/>
  <c r="AC229" i="5" a="1"/>
  <c r="AC229" i="5" s="1"/>
  <c r="AF229" i="5" a="1"/>
  <c r="AF229" i="5" s="1"/>
  <c r="AH229" i="5" a="1"/>
  <c r="AH229" i="5" s="1"/>
  <c r="AG229" i="5" a="1"/>
  <c r="AG229" i="5" s="1"/>
  <c r="AE229" i="5" a="1"/>
  <c r="AE229" i="5" s="1"/>
  <c r="AD229" i="5" a="1"/>
  <c r="AD229" i="5" s="1"/>
  <c r="BA229" i="5" a="1"/>
  <c r="BA229" i="5" s="1"/>
  <c r="AZ229" i="5" a="1"/>
  <c r="AZ229" i="5" s="1"/>
  <c r="AV229" i="5" a="1"/>
  <c r="AV229" i="5" s="1"/>
  <c r="AU229" i="5" a="1"/>
  <c r="AU229" i="5" s="1"/>
  <c r="AY229" i="5" a="1"/>
  <c r="AY229" i="5" s="1"/>
  <c r="AX229" i="5" a="1"/>
  <c r="AX229" i="5" s="1"/>
  <c r="AQ229" i="5" a="1"/>
  <c r="AQ229" i="5" s="1"/>
  <c r="BL37" i="6" s="1"/>
  <c r="AW229" i="5" a="1"/>
  <c r="AW229" i="5" s="1"/>
  <c r="AR229" i="5" a="1"/>
  <c r="AR229" i="5" s="1"/>
  <c r="BM37" i="6" s="1"/>
  <c r="AS229" i="5" a="1"/>
  <c r="AS229" i="5" s="1"/>
  <c r="BN37" i="6" s="1"/>
  <c r="AT229" i="5" a="1"/>
  <c r="AT229" i="5" s="1"/>
  <c r="BO37" i="6" s="1"/>
  <c r="U229" i="5" a="1"/>
  <c r="U229" i="5" s="1"/>
  <c r="Q229" i="5" a="1"/>
  <c r="Q229" i="5" s="1"/>
  <c r="AM229" i="5" a="1"/>
  <c r="AM229" i="5" s="1"/>
  <c r="AK229" i="5" a="1"/>
  <c r="AK229" i="5" s="1"/>
  <c r="AA229" i="5" a="1"/>
  <c r="AA229" i="5" s="1"/>
  <c r="V229" i="5" a="1"/>
  <c r="V229" i="5" s="1"/>
  <c r="AN229" i="5" a="1"/>
  <c r="AN229" i="5" s="1"/>
  <c r="X229" i="5" a="1"/>
  <c r="X229" i="5" s="1"/>
  <c r="AL229" i="5" a="1"/>
  <c r="AL229" i="5" s="1"/>
  <c r="W229" i="5" a="1"/>
  <c r="W229" i="5" s="1"/>
  <c r="Y229" i="5" a="1"/>
  <c r="Y229" i="5" s="1"/>
  <c r="S229" i="5" a="1"/>
  <c r="S229" i="5" s="1"/>
  <c r="R229" i="5" a="1"/>
  <c r="R229" i="5" s="1"/>
  <c r="P229" i="5" a="1"/>
  <c r="P229" i="5" s="1"/>
  <c r="AB229" i="5" a="1"/>
  <c r="AB229" i="5" s="1"/>
  <c r="AO229" i="5" a="1"/>
  <c r="AO229" i="5" s="1"/>
  <c r="Z229" i="5" a="1"/>
  <c r="Z229" i="5" s="1"/>
  <c r="AJ229" i="5" a="1"/>
  <c r="AJ229" i="5" s="1"/>
  <c r="AP229" i="5" a="1"/>
  <c r="AP229" i="5" s="1"/>
  <c r="T229" i="5" a="1"/>
  <c r="T229" i="5" s="1"/>
  <c r="O229" i="5" a="1"/>
  <c r="O229" i="5" s="1"/>
  <c r="H229" i="5" a="1"/>
  <c r="H229" i="5" s="1"/>
  <c r="M229" i="5" a="1"/>
  <c r="M229" i="5" s="1"/>
  <c r="I229" i="5" a="1"/>
  <c r="I229" i="5" s="1"/>
  <c r="K229" i="5" a="1"/>
  <c r="K229" i="5" s="1"/>
  <c r="L229" i="5" a="1"/>
  <c r="L229" i="5" s="1"/>
  <c r="J229" i="5" a="1"/>
  <c r="J229" i="5" s="1"/>
  <c r="N229" i="5" a="1"/>
  <c r="N229" i="5" s="1"/>
  <c r="G230" i="5"/>
  <c r="AF230" i="5" l="1" a="1"/>
  <c r="AF230" i="5" s="1"/>
  <c r="Z63" i="9" s="1"/>
  <c r="AC230" i="5" a="1"/>
  <c r="AC230" i="5" s="1"/>
  <c r="W63" i="9" s="1"/>
  <c r="AI230" i="5" a="1"/>
  <c r="AI230" i="5" s="1"/>
  <c r="AC63" i="9" s="1"/>
  <c r="AG230" i="5" a="1"/>
  <c r="AG230" i="5" s="1"/>
  <c r="AA63" i="9" s="1"/>
  <c r="AD230" i="5" a="1"/>
  <c r="AD230" i="5" s="1"/>
  <c r="X63" i="9" s="1"/>
  <c r="AE230" i="5" a="1"/>
  <c r="AE230" i="5" s="1"/>
  <c r="Y63" i="9" s="1"/>
  <c r="AH230" i="5" a="1"/>
  <c r="AH230" i="5" s="1"/>
  <c r="AB63" i="9" s="1"/>
  <c r="BA230" i="5" a="1"/>
  <c r="BA230" i="5" s="1"/>
  <c r="AZ230" i="5" a="1"/>
  <c r="AZ230" i="5" s="1"/>
  <c r="AV230" i="5" a="1"/>
  <c r="AV230" i="5" s="1"/>
  <c r="AW230" i="5" a="1"/>
  <c r="AW230" i="5" s="1"/>
  <c r="AX230" i="5" a="1"/>
  <c r="AX230" i="5" s="1"/>
  <c r="AY230" i="5" a="1"/>
  <c r="AY230" i="5" s="1"/>
  <c r="AU230" i="5" a="1"/>
  <c r="AU230" i="5" s="1"/>
  <c r="AQ230" i="5" a="1"/>
  <c r="AQ230" i="5" s="1"/>
  <c r="BL38" i="6" s="1"/>
  <c r="AT230" i="5" a="1"/>
  <c r="AT230" i="5" s="1"/>
  <c r="BO38" i="6" s="1"/>
  <c r="AS230" i="5" a="1"/>
  <c r="AS230" i="5" s="1"/>
  <c r="BN38" i="6" s="1"/>
  <c r="AR230" i="5" a="1"/>
  <c r="AR230" i="5" s="1"/>
  <c r="BM38" i="6" s="1"/>
  <c r="U230" i="5" a="1"/>
  <c r="U230" i="5" s="1"/>
  <c r="AM230" i="5" a="1"/>
  <c r="AM230" i="5" s="1"/>
  <c r="AG63" i="9" s="1"/>
  <c r="AK230" i="5" a="1"/>
  <c r="AK230" i="5" s="1"/>
  <c r="AE63" i="9" s="1"/>
  <c r="Q230" i="5" a="1"/>
  <c r="Q230" i="5" s="1"/>
  <c r="X230" i="5" a="1"/>
  <c r="X230" i="5" s="1"/>
  <c r="R63" i="9" s="1"/>
  <c r="V230" i="5" a="1"/>
  <c r="V230" i="5" s="1"/>
  <c r="P63" i="9" s="1"/>
  <c r="AA230" i="5" a="1"/>
  <c r="AA230" i="5" s="1"/>
  <c r="U63" i="9" s="1"/>
  <c r="AN230" i="5" a="1"/>
  <c r="AN230" i="5" s="1"/>
  <c r="P230" i="5" a="1"/>
  <c r="P230" i="5" s="1"/>
  <c r="AB230" i="5" a="1"/>
  <c r="AB230" i="5" s="1"/>
  <c r="V63" i="9" s="1"/>
  <c r="W230" i="5" a="1"/>
  <c r="W230" i="5" s="1"/>
  <c r="Q63" i="9" s="1"/>
  <c r="S230" i="5" a="1"/>
  <c r="S230" i="5" s="1"/>
  <c r="Y230" i="5" a="1"/>
  <c r="Y230" i="5" s="1"/>
  <c r="S63" i="9" s="1"/>
  <c r="R230" i="5" a="1"/>
  <c r="R230" i="5" s="1"/>
  <c r="AL230" i="5" a="1"/>
  <c r="AL230" i="5" s="1"/>
  <c r="O230" i="5" a="1"/>
  <c r="O230" i="5" s="1"/>
  <c r="AO230" i="5" a="1"/>
  <c r="AO230" i="5" s="1"/>
  <c r="T230" i="5" a="1"/>
  <c r="T230" i="5" s="1"/>
  <c r="N63" i="9" s="1"/>
  <c r="AP230" i="5" a="1"/>
  <c r="AP230" i="5" s="1"/>
  <c r="Z230" i="5" a="1"/>
  <c r="Z230" i="5" s="1"/>
  <c r="T63" i="9" s="1"/>
  <c r="AJ230" i="5" a="1"/>
  <c r="AJ230" i="5" s="1"/>
  <c r="M230" i="5" a="1"/>
  <c r="M230" i="5" s="1"/>
  <c r="I230" i="5" a="1"/>
  <c r="I230" i="5" s="1"/>
  <c r="L230" i="5" a="1"/>
  <c r="L230" i="5" s="1"/>
  <c r="H230" i="5" a="1"/>
  <c r="H230" i="5" s="1"/>
  <c r="K230" i="5" a="1"/>
  <c r="K230" i="5" s="1"/>
  <c r="E63" i="9" s="1"/>
  <c r="J230" i="5" a="1"/>
  <c r="J230" i="5" s="1"/>
  <c r="N230" i="5" a="1"/>
  <c r="N230" i="5" s="1"/>
  <c r="G231" i="5"/>
  <c r="AF231" i="5" l="1" a="1"/>
  <c r="AF231" i="5" s="1"/>
  <c r="AC231" i="5" a="1"/>
  <c r="AC231" i="5" s="1"/>
  <c r="AK63" i="9" s="1"/>
  <c r="AI231" i="5" a="1"/>
  <c r="AI231" i="5" s="1"/>
  <c r="AH231" i="5" a="1"/>
  <c r="AH231" i="5" s="1"/>
  <c r="AD231" i="5" a="1"/>
  <c r="AD231" i="5" s="1"/>
  <c r="AG231" i="5" a="1"/>
  <c r="AG231" i="5" s="1"/>
  <c r="AE231" i="5" a="1"/>
  <c r="AE231" i="5" s="1"/>
  <c r="BA231" i="5" a="1"/>
  <c r="BA231" i="5" s="1"/>
  <c r="AZ231" i="5" a="1"/>
  <c r="AZ231" i="5" s="1"/>
  <c r="AV231" i="5" a="1"/>
  <c r="AV231" i="5" s="1"/>
  <c r="AU231" i="5" a="1"/>
  <c r="AU231" i="5" s="1"/>
  <c r="AY231" i="5" a="1"/>
  <c r="AY231" i="5" s="1"/>
  <c r="AW231" i="5" a="1"/>
  <c r="AW231" i="5" s="1"/>
  <c r="AX231" i="5" a="1"/>
  <c r="AX231" i="5" s="1"/>
  <c r="AR231" i="5" a="1"/>
  <c r="AR231" i="5" s="1"/>
  <c r="BM39" i="6" s="1"/>
  <c r="AQ231" i="5" a="1"/>
  <c r="AQ231" i="5" s="1"/>
  <c r="BL39" i="6" s="1"/>
  <c r="AS231" i="5" a="1"/>
  <c r="AS231" i="5" s="1"/>
  <c r="BN39" i="6" s="1"/>
  <c r="AT231" i="5" a="1"/>
  <c r="AT231" i="5" s="1"/>
  <c r="BO39" i="6" s="1"/>
  <c r="G63" i="9"/>
  <c r="U231" i="5" a="1"/>
  <c r="U231" i="5" s="1"/>
  <c r="AK231" i="5" a="1"/>
  <c r="AK231" i="5" s="1"/>
  <c r="Q231" i="5" a="1"/>
  <c r="Q231" i="5" s="1"/>
  <c r="AM231" i="5" a="1"/>
  <c r="AM231" i="5" s="1"/>
  <c r="AN231" i="5" a="1"/>
  <c r="AN231" i="5" s="1"/>
  <c r="V231" i="5" a="1"/>
  <c r="V231" i="5" s="1"/>
  <c r="X231" i="5" a="1"/>
  <c r="X231" i="5" s="1"/>
  <c r="AA231" i="5" a="1"/>
  <c r="AA231" i="5" s="1"/>
  <c r="AO231" i="5" a="1"/>
  <c r="AO231" i="5" s="1"/>
  <c r="R231" i="5" a="1"/>
  <c r="R231" i="5" s="1"/>
  <c r="Y231" i="5" a="1"/>
  <c r="Y231" i="5" s="1"/>
  <c r="AB231" i="5" a="1"/>
  <c r="AB231" i="5" s="1"/>
  <c r="W231" i="5" a="1"/>
  <c r="W231" i="5" s="1"/>
  <c r="S231" i="5" a="1"/>
  <c r="S231" i="5" s="1"/>
  <c r="P231" i="5" a="1"/>
  <c r="P231" i="5" s="1"/>
  <c r="O231" i="5" a="1"/>
  <c r="O231" i="5" s="1"/>
  <c r="AP231" i="5" a="1"/>
  <c r="AP231" i="5" s="1"/>
  <c r="Z231" i="5" a="1"/>
  <c r="Z231" i="5" s="1"/>
  <c r="AJ231" i="5" a="1"/>
  <c r="AJ231" i="5" s="1"/>
  <c r="AL231" i="5" a="1"/>
  <c r="AL231" i="5" s="1"/>
  <c r="T231" i="5" a="1"/>
  <c r="T231" i="5" s="1"/>
  <c r="L231" i="5" a="1"/>
  <c r="L231" i="5" s="1"/>
  <c r="M231" i="5" a="1"/>
  <c r="M231" i="5" s="1"/>
  <c r="CJ62" i="22" s="1"/>
  <c r="I231" i="5" a="1"/>
  <c r="I231" i="5" s="1"/>
  <c r="K231" i="5" a="1"/>
  <c r="K231" i="5" s="1"/>
  <c r="J231" i="5" a="1"/>
  <c r="J231" i="5" s="1"/>
  <c r="H231" i="5" a="1"/>
  <c r="H231" i="5" s="1"/>
  <c r="N231" i="5" a="1"/>
  <c r="N231" i="5" s="1"/>
  <c r="CK62" i="22" s="1"/>
  <c r="G232" i="5"/>
  <c r="AF232" i="5" l="1" a="1"/>
  <c r="AF232" i="5" s="1"/>
  <c r="AC232" i="5" a="1"/>
  <c r="AC232" i="5" s="1"/>
  <c r="AI232" i="5" a="1"/>
  <c r="AI232" i="5" s="1"/>
  <c r="AG232" i="5" a="1"/>
  <c r="AG232" i="5" s="1"/>
  <c r="AD232" i="5" a="1"/>
  <c r="AD232" i="5" s="1"/>
  <c r="AE232" i="5" a="1"/>
  <c r="AE232" i="5" s="1"/>
  <c r="AH232" i="5" a="1"/>
  <c r="AH232" i="5" s="1"/>
  <c r="AV232" i="5" a="1"/>
  <c r="AV232" i="5" s="1"/>
  <c r="BA232" i="5" a="1"/>
  <c r="BA232" i="5" s="1"/>
  <c r="AY232" i="5" a="1"/>
  <c r="AY232" i="5" s="1"/>
  <c r="AZ232" i="5" a="1"/>
  <c r="AZ232" i="5" s="1"/>
  <c r="AU232" i="5" a="1"/>
  <c r="AU232" i="5" s="1"/>
  <c r="AW232" i="5" a="1"/>
  <c r="AW232" i="5" s="1"/>
  <c r="AQ232" i="5" a="1"/>
  <c r="AQ232" i="5" s="1"/>
  <c r="BL40" i="6" s="1"/>
  <c r="AX232" i="5" a="1"/>
  <c r="AX232" i="5" s="1"/>
  <c r="AS232" i="5" a="1"/>
  <c r="AS232" i="5" s="1"/>
  <c r="BN40" i="6" s="1"/>
  <c r="AT232" i="5" a="1"/>
  <c r="AT232" i="5" s="1"/>
  <c r="BO40" i="6" s="1"/>
  <c r="AR232" i="5" a="1"/>
  <c r="AR232" i="5" s="1"/>
  <c r="BM40" i="6" s="1"/>
  <c r="AM232" i="5" a="1"/>
  <c r="AM232" i="5" s="1"/>
  <c r="Q232" i="5" a="1"/>
  <c r="Q232" i="5" s="1"/>
  <c r="AK232" i="5" a="1"/>
  <c r="AK232" i="5" s="1"/>
  <c r="U232" i="5" a="1"/>
  <c r="U232" i="5" s="1"/>
  <c r="X232" i="5" a="1"/>
  <c r="X232" i="5" s="1"/>
  <c r="AN232" i="5" a="1"/>
  <c r="AN232" i="5" s="1"/>
  <c r="V232" i="5" a="1"/>
  <c r="V232" i="5" s="1"/>
  <c r="AA232" i="5" a="1"/>
  <c r="AA232" i="5" s="1"/>
  <c r="Y232" i="5" a="1"/>
  <c r="Y232" i="5" s="1"/>
  <c r="P232" i="5" a="1"/>
  <c r="P232" i="5" s="1"/>
  <c r="W232" i="5" a="1"/>
  <c r="W232" i="5" s="1"/>
  <c r="R232" i="5" a="1"/>
  <c r="R232" i="5" s="1"/>
  <c r="AB232" i="5" a="1"/>
  <c r="AB232" i="5" s="1"/>
  <c r="AO232" i="5" a="1"/>
  <c r="AO232" i="5" s="1"/>
  <c r="O232" i="5" a="1"/>
  <c r="O232" i="5" s="1"/>
  <c r="T232" i="5" a="1"/>
  <c r="T232" i="5" s="1"/>
  <c r="AJ232" i="5" a="1"/>
  <c r="AJ232" i="5" s="1"/>
  <c r="AL232" i="5" a="1"/>
  <c r="AL232" i="5" s="1"/>
  <c r="Z232" i="5" a="1"/>
  <c r="Z232" i="5" s="1"/>
  <c r="S232" i="5" a="1"/>
  <c r="S232" i="5" s="1"/>
  <c r="AP232" i="5" a="1"/>
  <c r="AP232" i="5" s="1"/>
  <c r="J232" i="5" a="1"/>
  <c r="J232" i="5" s="1"/>
  <c r="L232" i="5" a="1"/>
  <c r="L232" i="5" s="1"/>
  <c r="M232" i="5" a="1"/>
  <c r="M232" i="5" s="1"/>
  <c r="H232" i="5" a="1"/>
  <c r="H232" i="5" s="1"/>
  <c r="I232" i="5" a="1"/>
  <c r="I232" i="5" s="1"/>
  <c r="K232" i="5" a="1"/>
  <c r="K232" i="5" s="1"/>
  <c r="N232" i="5" a="1"/>
  <c r="N232" i="5" s="1"/>
  <c r="G233" i="5"/>
  <c r="AI233" i="5" l="1" a="1"/>
  <c r="AI233" i="5" s="1"/>
  <c r="AF233" i="5" a="1"/>
  <c r="AF233" i="5" s="1"/>
  <c r="AD233" i="5" a="1"/>
  <c r="AD233" i="5" s="1"/>
  <c r="AE233" i="5" a="1"/>
  <c r="AE233" i="5" s="1"/>
  <c r="AH233" i="5" a="1"/>
  <c r="AH233" i="5" s="1"/>
  <c r="AG233" i="5" a="1"/>
  <c r="AG233" i="5" s="1"/>
  <c r="AC233" i="5" a="1"/>
  <c r="AC233" i="5" s="1"/>
  <c r="AV233" i="5" a="1"/>
  <c r="AV233" i="5" s="1"/>
  <c r="AZ233" i="5" a="1"/>
  <c r="AZ233" i="5" s="1"/>
  <c r="AU233" i="5" a="1"/>
  <c r="AU233" i="5" s="1"/>
  <c r="AY233" i="5" a="1"/>
  <c r="AY233" i="5" s="1"/>
  <c r="BA233" i="5" a="1"/>
  <c r="BA233" i="5" s="1"/>
  <c r="AX233" i="5" a="1"/>
  <c r="AX233" i="5" s="1"/>
  <c r="AQ233" i="5" a="1"/>
  <c r="AQ233" i="5" s="1"/>
  <c r="BL41" i="6" s="1"/>
  <c r="AW233" i="5" a="1"/>
  <c r="AW233" i="5" s="1"/>
  <c r="AR233" i="5" a="1"/>
  <c r="AR233" i="5" s="1"/>
  <c r="BM41" i="6" s="1"/>
  <c r="AT233" i="5" a="1"/>
  <c r="AT233" i="5" s="1"/>
  <c r="BO41" i="6" s="1"/>
  <c r="AS233" i="5" a="1"/>
  <c r="AS233" i="5" s="1"/>
  <c r="BN41" i="6" s="1"/>
  <c r="U233" i="5" a="1"/>
  <c r="U233" i="5" s="1"/>
  <c r="Q233" i="5" a="1"/>
  <c r="Q233" i="5" s="1"/>
  <c r="AM233" i="5" a="1"/>
  <c r="AM233" i="5" s="1"/>
  <c r="AK233" i="5" a="1"/>
  <c r="AK233" i="5" s="1"/>
  <c r="AA233" i="5" a="1"/>
  <c r="AA233" i="5" s="1"/>
  <c r="V233" i="5" a="1"/>
  <c r="V233" i="5" s="1"/>
  <c r="AN233" i="5" a="1"/>
  <c r="AN233" i="5" s="1"/>
  <c r="X233" i="5" a="1"/>
  <c r="X233" i="5" s="1"/>
  <c r="AB233" i="5" a="1"/>
  <c r="AB233" i="5" s="1"/>
  <c r="Y233" i="5" a="1"/>
  <c r="Y233" i="5" s="1"/>
  <c r="P233" i="5" a="1"/>
  <c r="P233" i="5" s="1"/>
  <c r="S233" i="5" a="1"/>
  <c r="S233" i="5" s="1"/>
  <c r="W233" i="5" a="1"/>
  <c r="W233" i="5" s="1"/>
  <c r="R233" i="5" a="1"/>
  <c r="R233" i="5" s="1"/>
  <c r="AO233" i="5" a="1"/>
  <c r="AO233" i="5" s="1"/>
  <c r="Z233" i="5" a="1"/>
  <c r="Z233" i="5" s="1"/>
  <c r="O233" i="5" a="1"/>
  <c r="O233" i="5" s="1"/>
  <c r="AP233" i="5" a="1"/>
  <c r="AP233" i="5" s="1"/>
  <c r="T233" i="5" a="1"/>
  <c r="T233" i="5" s="1"/>
  <c r="AJ233" i="5" a="1"/>
  <c r="AJ233" i="5" s="1"/>
  <c r="AL233" i="5" a="1"/>
  <c r="AL233" i="5" s="1"/>
  <c r="I233" i="5" a="1"/>
  <c r="I233" i="5" s="1"/>
  <c r="L233" i="5" a="1"/>
  <c r="L233" i="5" s="1"/>
  <c r="J233" i="5" a="1"/>
  <c r="J233" i="5" s="1"/>
  <c r="M233" i="5" a="1"/>
  <c r="M233" i="5" s="1"/>
  <c r="H233" i="5" a="1"/>
  <c r="H233" i="5" s="1"/>
  <c r="K233" i="5" a="1"/>
  <c r="K233" i="5" s="1"/>
  <c r="N233" i="5" a="1"/>
  <c r="N233" i="5" s="1"/>
  <c r="G234" i="5"/>
  <c r="AF234" i="5" l="1" a="1"/>
  <c r="AF234" i="5" s="1"/>
  <c r="Z64" i="9" s="1"/>
  <c r="AC234" i="5" a="1"/>
  <c r="AC234" i="5" s="1"/>
  <c r="W64" i="9" s="1"/>
  <c r="AI234" i="5" a="1"/>
  <c r="AI234" i="5" s="1"/>
  <c r="AC64" i="9" s="1"/>
  <c r="AH234" i="5" a="1"/>
  <c r="AH234" i="5" s="1"/>
  <c r="AB64" i="9" s="1"/>
  <c r="AD234" i="5" a="1"/>
  <c r="AD234" i="5" s="1"/>
  <c r="X64" i="9" s="1"/>
  <c r="AE234" i="5" a="1"/>
  <c r="AE234" i="5" s="1"/>
  <c r="Y64" i="9" s="1"/>
  <c r="AG234" i="5" a="1"/>
  <c r="AG234" i="5" s="1"/>
  <c r="AA64" i="9" s="1"/>
  <c r="BA234" i="5" a="1"/>
  <c r="BA234" i="5" s="1"/>
  <c r="AX234" i="5" a="1"/>
  <c r="AX234" i="5" s="1"/>
  <c r="AV234" i="5" a="1"/>
  <c r="AV234" i="5" s="1"/>
  <c r="AZ234" i="5" a="1"/>
  <c r="AZ234" i="5" s="1"/>
  <c r="AY234" i="5" a="1"/>
  <c r="AY234" i="5" s="1"/>
  <c r="AU234" i="5" a="1"/>
  <c r="AU234" i="5" s="1"/>
  <c r="AQ234" i="5" a="1"/>
  <c r="AQ234" i="5" s="1"/>
  <c r="BL42" i="6" s="1"/>
  <c r="AW234" i="5" a="1"/>
  <c r="AW234" i="5" s="1"/>
  <c r="AR234" i="5" a="1"/>
  <c r="AR234" i="5" s="1"/>
  <c r="BM42" i="6" s="1"/>
  <c r="AS234" i="5" a="1"/>
  <c r="AS234" i="5" s="1"/>
  <c r="BN42" i="6" s="1"/>
  <c r="AT234" i="5" a="1"/>
  <c r="AT234" i="5" s="1"/>
  <c r="BO42" i="6" s="1"/>
  <c r="U234" i="5" a="1"/>
  <c r="U234" i="5" s="1"/>
  <c r="AM234" i="5" a="1"/>
  <c r="AM234" i="5" s="1"/>
  <c r="Q234" i="5" a="1"/>
  <c r="Q234" i="5" s="1"/>
  <c r="K64" i="9" s="1"/>
  <c r="AK234" i="5" a="1"/>
  <c r="AK234" i="5" s="1"/>
  <c r="AN234" i="5" a="1"/>
  <c r="AN234" i="5" s="1"/>
  <c r="AH64" i="9" s="1"/>
  <c r="V234" i="5" a="1"/>
  <c r="V234" i="5" s="1"/>
  <c r="P64" i="9" s="1"/>
  <c r="X234" i="5" a="1"/>
  <c r="X234" i="5" s="1"/>
  <c r="R64" i="9" s="1"/>
  <c r="AA234" i="5" a="1"/>
  <c r="AA234" i="5" s="1"/>
  <c r="U64" i="9" s="1"/>
  <c r="P234" i="5" a="1"/>
  <c r="P234" i="5" s="1"/>
  <c r="AB234" i="5" a="1"/>
  <c r="AB234" i="5" s="1"/>
  <c r="V64" i="9" s="1"/>
  <c r="Y234" i="5" a="1"/>
  <c r="Y234" i="5" s="1"/>
  <c r="S64" i="9" s="1"/>
  <c r="W234" i="5" a="1"/>
  <c r="W234" i="5" s="1"/>
  <c r="Q64" i="9" s="1"/>
  <c r="AL234" i="5" a="1"/>
  <c r="AL234" i="5" s="1"/>
  <c r="AO234" i="5" a="1"/>
  <c r="AO234" i="5" s="1"/>
  <c r="R234" i="5" a="1"/>
  <c r="R234" i="5" s="1"/>
  <c r="L64" i="9" s="1"/>
  <c r="Z234" i="5" a="1"/>
  <c r="Z234" i="5" s="1"/>
  <c r="T64" i="9" s="1"/>
  <c r="O234" i="5" a="1"/>
  <c r="O234" i="5" s="1"/>
  <c r="AJ234" i="5" a="1"/>
  <c r="AJ234" i="5" s="1"/>
  <c r="AP234" i="5" a="1"/>
  <c r="AP234" i="5" s="1"/>
  <c r="T234" i="5" a="1"/>
  <c r="T234" i="5" s="1"/>
  <c r="S234" i="5" a="1"/>
  <c r="S234" i="5" s="1"/>
  <c r="H234" i="5" a="1"/>
  <c r="H234" i="5" s="1"/>
  <c r="M234" i="5" a="1"/>
  <c r="M234" i="5" s="1"/>
  <c r="I234" i="5" a="1"/>
  <c r="I234" i="5" s="1"/>
  <c r="L234" i="5" a="1"/>
  <c r="L234" i="5" s="1"/>
  <c r="J234" i="5" a="1"/>
  <c r="J234" i="5" s="1"/>
  <c r="K234" i="5" a="1"/>
  <c r="K234" i="5" s="1"/>
  <c r="N234" i="5" a="1"/>
  <c r="N234" i="5" s="1"/>
  <c r="H64" i="9" s="1"/>
  <c r="G235" i="5"/>
  <c r="AI235" i="5" l="1" a="1"/>
  <c r="AI235" i="5" s="1"/>
  <c r="AC235" i="5" a="1"/>
  <c r="AC235" i="5" s="1"/>
  <c r="AK64" i="9" s="1"/>
  <c r="AF235" i="5" a="1"/>
  <c r="AF235" i="5" s="1"/>
  <c r="AG235" i="5" a="1"/>
  <c r="AG235" i="5" s="1"/>
  <c r="AH235" i="5" a="1"/>
  <c r="AH235" i="5" s="1"/>
  <c r="AD235" i="5" a="1"/>
  <c r="AD235" i="5" s="1"/>
  <c r="AE235" i="5" a="1"/>
  <c r="AE235" i="5" s="1"/>
  <c r="AZ235" i="5" a="1"/>
  <c r="AZ235" i="5" s="1"/>
  <c r="AV235" i="5" a="1"/>
  <c r="AV235" i="5" s="1"/>
  <c r="AU235" i="5" a="1"/>
  <c r="AU235" i="5" s="1"/>
  <c r="AY235" i="5" a="1"/>
  <c r="AY235" i="5" s="1"/>
  <c r="BA235" i="5" a="1"/>
  <c r="BA235" i="5" s="1"/>
  <c r="AW235" i="5" a="1"/>
  <c r="AW235" i="5" s="1"/>
  <c r="AR235" i="5" a="1"/>
  <c r="AR235" i="5" s="1"/>
  <c r="BM43" i="6" s="1"/>
  <c r="AX235" i="5" a="1"/>
  <c r="AX235" i="5" s="1"/>
  <c r="AT235" i="5" a="1"/>
  <c r="AT235" i="5" s="1"/>
  <c r="BO43" i="6" s="1"/>
  <c r="AQ235" i="5" a="1"/>
  <c r="AQ235" i="5" s="1"/>
  <c r="BL43" i="6" s="1"/>
  <c r="AS235" i="5" a="1"/>
  <c r="AS235" i="5" s="1"/>
  <c r="BN43" i="6" s="1"/>
  <c r="AM235" i="5" a="1"/>
  <c r="AM235" i="5" s="1"/>
  <c r="Q235" i="5" a="1"/>
  <c r="Q235" i="5" s="1"/>
  <c r="U235" i="5" a="1"/>
  <c r="U235" i="5" s="1"/>
  <c r="AA235" i="5" a="1"/>
  <c r="AA235" i="5" s="1"/>
  <c r="AK235" i="5" a="1"/>
  <c r="AK235" i="5" s="1"/>
  <c r="V235" i="5" a="1"/>
  <c r="V235" i="5" s="1"/>
  <c r="X235" i="5" a="1"/>
  <c r="X235" i="5" s="1"/>
  <c r="AN235" i="5" a="1"/>
  <c r="AN235" i="5" s="1"/>
  <c r="AO235" i="5" a="1"/>
  <c r="AO235" i="5" s="1"/>
  <c r="P235" i="5" a="1"/>
  <c r="P235" i="5" s="1"/>
  <c r="AB235" i="5" a="1"/>
  <c r="AB235" i="5" s="1"/>
  <c r="Y235" i="5" a="1"/>
  <c r="Y235" i="5" s="1"/>
  <c r="R235" i="5" a="1"/>
  <c r="R235" i="5" s="1"/>
  <c r="W235" i="5" a="1"/>
  <c r="W235" i="5" s="1"/>
  <c r="S235" i="5" a="1"/>
  <c r="S235" i="5" s="1"/>
  <c r="AL235" i="5" a="1"/>
  <c r="AL235" i="5" s="1"/>
  <c r="AP235" i="5" a="1"/>
  <c r="AP235" i="5" s="1"/>
  <c r="Z235" i="5" a="1"/>
  <c r="Z235" i="5" s="1"/>
  <c r="AJ235" i="5" a="1"/>
  <c r="AJ235" i="5" s="1"/>
  <c r="O235" i="5" a="1"/>
  <c r="O235" i="5" s="1"/>
  <c r="T235" i="5" a="1"/>
  <c r="T235" i="5" s="1"/>
  <c r="H235" i="5" a="1"/>
  <c r="H235" i="5" s="1"/>
  <c r="M235" i="5" a="1"/>
  <c r="M235" i="5" s="1"/>
  <c r="CJ63" i="22" s="1"/>
  <c r="I235" i="5" a="1"/>
  <c r="I235" i="5" s="1"/>
  <c r="L235" i="5" a="1"/>
  <c r="L235" i="5" s="1"/>
  <c r="J235" i="5" a="1"/>
  <c r="J235" i="5" s="1"/>
  <c r="K235" i="5" a="1"/>
  <c r="K235" i="5" s="1"/>
  <c r="CH63" i="22" s="1"/>
  <c r="N235" i="5" a="1"/>
  <c r="N235" i="5" s="1"/>
  <c r="CK63" i="22" s="1"/>
  <c r="G236" i="5"/>
  <c r="AI236" i="5" l="1" a="1"/>
  <c r="AI236" i="5" s="1"/>
  <c r="AC236" i="5" a="1"/>
  <c r="AC236" i="5" s="1"/>
  <c r="AE236" i="5" a="1"/>
  <c r="AE236" i="5" s="1"/>
  <c r="AF236" i="5" a="1"/>
  <c r="AF236" i="5" s="1"/>
  <c r="AH236" i="5" a="1"/>
  <c r="AH236" i="5" s="1"/>
  <c r="AG236" i="5" a="1"/>
  <c r="AG236" i="5" s="1"/>
  <c r="AD236" i="5" a="1"/>
  <c r="AD236" i="5" s="1"/>
  <c r="AZ236" i="5" a="1"/>
  <c r="AZ236" i="5" s="1"/>
  <c r="BA236" i="5" a="1"/>
  <c r="BA236" i="5" s="1"/>
  <c r="AV236" i="5" a="1"/>
  <c r="AV236" i="5" s="1"/>
  <c r="AX236" i="5" a="1"/>
  <c r="AX236" i="5" s="1"/>
  <c r="AY236" i="5" a="1"/>
  <c r="AY236" i="5" s="1"/>
  <c r="AU236" i="5" a="1"/>
  <c r="AU236" i="5" s="1"/>
  <c r="AQ236" i="5" a="1"/>
  <c r="AQ236" i="5" s="1"/>
  <c r="BL44" i="6" s="1"/>
  <c r="AS236" i="5" a="1"/>
  <c r="AS236" i="5" s="1"/>
  <c r="BN44" i="6" s="1"/>
  <c r="AT236" i="5" a="1"/>
  <c r="AT236" i="5" s="1"/>
  <c r="BO44" i="6" s="1"/>
  <c r="AR236" i="5" a="1"/>
  <c r="AR236" i="5" s="1"/>
  <c r="BM44" i="6" s="1"/>
  <c r="AW236" i="5" a="1"/>
  <c r="AW236" i="5" s="1"/>
  <c r="Q236" i="5" a="1"/>
  <c r="Q236" i="5" s="1"/>
  <c r="U236" i="5" a="1"/>
  <c r="U236" i="5" s="1"/>
  <c r="AK236" i="5" a="1"/>
  <c r="AK236" i="5" s="1"/>
  <c r="AM236" i="5" a="1"/>
  <c r="AM236" i="5" s="1"/>
  <c r="AA236" i="5" a="1"/>
  <c r="AA236" i="5" s="1"/>
  <c r="V236" i="5" a="1"/>
  <c r="V236" i="5" s="1"/>
  <c r="X236" i="5" a="1"/>
  <c r="X236" i="5" s="1"/>
  <c r="AN236" i="5" a="1"/>
  <c r="AN236" i="5" s="1"/>
  <c r="R236" i="5" a="1"/>
  <c r="R236" i="5" s="1"/>
  <c r="S236" i="5" a="1"/>
  <c r="S236" i="5" s="1"/>
  <c r="P236" i="5" a="1"/>
  <c r="P236" i="5" s="1"/>
  <c r="Y236" i="5" a="1"/>
  <c r="Y236" i="5" s="1"/>
  <c r="AO236" i="5" a="1"/>
  <c r="AO236" i="5" s="1"/>
  <c r="AB236" i="5" a="1"/>
  <c r="AB236" i="5" s="1"/>
  <c r="T236" i="5" a="1"/>
  <c r="T236" i="5" s="1"/>
  <c r="AL236" i="5" a="1"/>
  <c r="AL236" i="5" s="1"/>
  <c r="Z236" i="5" a="1"/>
  <c r="Z236" i="5" s="1"/>
  <c r="AP236" i="5" a="1"/>
  <c r="AP236" i="5" s="1"/>
  <c r="O236" i="5" a="1"/>
  <c r="O236" i="5" s="1"/>
  <c r="AJ236" i="5" a="1"/>
  <c r="AJ236" i="5" s="1"/>
  <c r="W236" i="5" a="1"/>
  <c r="W236" i="5" s="1"/>
  <c r="H236" i="5" a="1"/>
  <c r="H236" i="5" s="1"/>
  <c r="I236" i="5" a="1"/>
  <c r="I236" i="5" s="1"/>
  <c r="M236" i="5" a="1"/>
  <c r="M236" i="5" s="1"/>
  <c r="L236" i="5" a="1"/>
  <c r="L236" i="5" s="1"/>
  <c r="K236" i="5" a="1"/>
  <c r="K236" i="5" s="1"/>
  <c r="J236" i="5" a="1"/>
  <c r="J236" i="5" s="1"/>
  <c r="N236" i="5" a="1"/>
  <c r="N236" i="5" s="1"/>
  <c r="G237" i="5"/>
  <c r="AC237" i="5" l="1" a="1"/>
  <c r="AC237" i="5" s="1"/>
  <c r="AF237" i="5" a="1"/>
  <c r="AF237" i="5" s="1"/>
  <c r="AI237" i="5" a="1"/>
  <c r="AI237" i="5" s="1"/>
  <c r="AE237" i="5" a="1"/>
  <c r="AE237" i="5" s="1"/>
  <c r="AD237" i="5" a="1"/>
  <c r="AD237" i="5" s="1"/>
  <c r="AH237" i="5" a="1"/>
  <c r="AH237" i="5" s="1"/>
  <c r="AG237" i="5" a="1"/>
  <c r="AG237" i="5" s="1"/>
  <c r="AV237" i="5" a="1"/>
  <c r="AV237" i="5" s="1"/>
  <c r="AU237" i="5" a="1"/>
  <c r="AU237" i="5" s="1"/>
  <c r="AW237" i="5" a="1"/>
  <c r="AW237" i="5" s="1"/>
  <c r="AZ237" i="5" a="1"/>
  <c r="AZ237" i="5" s="1"/>
  <c r="AX237" i="5" a="1"/>
  <c r="AX237" i="5" s="1"/>
  <c r="BA237" i="5" a="1"/>
  <c r="BA237" i="5" s="1"/>
  <c r="AR237" i="5" a="1"/>
  <c r="AR237" i="5" s="1"/>
  <c r="BM45" i="6" s="1"/>
  <c r="AY237" i="5" a="1"/>
  <c r="AY237" i="5" s="1"/>
  <c r="AQ237" i="5" a="1"/>
  <c r="AQ237" i="5" s="1"/>
  <c r="BL45" i="6" s="1"/>
  <c r="AT237" i="5" a="1"/>
  <c r="AT237" i="5" s="1"/>
  <c r="BO45" i="6" s="1"/>
  <c r="AS237" i="5" a="1"/>
  <c r="AS237" i="5" s="1"/>
  <c r="BN45" i="6" s="1"/>
  <c r="AK237" i="5" a="1"/>
  <c r="AK237" i="5" s="1"/>
  <c r="U237" i="5" a="1"/>
  <c r="U237" i="5" s="1"/>
  <c r="Q237" i="5" a="1"/>
  <c r="Q237" i="5" s="1"/>
  <c r="AM237" i="5" a="1"/>
  <c r="AM237" i="5" s="1"/>
  <c r="V237" i="5" a="1"/>
  <c r="V237" i="5" s="1"/>
  <c r="X237" i="5" a="1"/>
  <c r="X237" i="5" s="1"/>
  <c r="AA237" i="5" a="1"/>
  <c r="AA237" i="5" s="1"/>
  <c r="AN237" i="5" a="1"/>
  <c r="AN237" i="5" s="1"/>
  <c r="P237" i="5" a="1"/>
  <c r="P237" i="5" s="1"/>
  <c r="Y237" i="5" a="1"/>
  <c r="Y237" i="5" s="1"/>
  <c r="R237" i="5" a="1"/>
  <c r="R237" i="5" s="1"/>
  <c r="AO237" i="5" a="1"/>
  <c r="AO237" i="5" s="1"/>
  <c r="AB237" i="5" a="1"/>
  <c r="AB237" i="5" s="1"/>
  <c r="W237" i="5" a="1"/>
  <c r="W237" i="5" s="1"/>
  <c r="AL237" i="5" a="1"/>
  <c r="AL237" i="5" s="1"/>
  <c r="O237" i="5" a="1"/>
  <c r="O237" i="5" s="1"/>
  <c r="T237" i="5" a="1"/>
  <c r="T237" i="5" s="1"/>
  <c r="AJ237" i="5" a="1"/>
  <c r="AJ237" i="5" s="1"/>
  <c r="Z237" i="5" a="1"/>
  <c r="Z237" i="5" s="1"/>
  <c r="S237" i="5" a="1"/>
  <c r="S237" i="5" s="1"/>
  <c r="AP237" i="5" a="1"/>
  <c r="AP237" i="5" s="1"/>
  <c r="L237" i="5" a="1"/>
  <c r="L237" i="5" s="1"/>
  <c r="M237" i="5" a="1"/>
  <c r="M237" i="5" s="1"/>
  <c r="J237" i="5" a="1"/>
  <c r="J237" i="5" s="1"/>
  <c r="K237" i="5" a="1"/>
  <c r="K237" i="5" s="1"/>
  <c r="H237" i="5" a="1"/>
  <c r="H237" i="5" s="1"/>
  <c r="I237" i="5" a="1"/>
  <c r="I237" i="5" s="1"/>
  <c r="N237" i="5" a="1"/>
  <c r="N237" i="5" s="1"/>
  <c r="G238" i="5"/>
  <c r="AC238" i="5" l="1" a="1"/>
  <c r="AC238" i="5" s="1"/>
  <c r="W65" i="9" s="1"/>
  <c r="AI238" i="5" a="1"/>
  <c r="AI238" i="5" s="1"/>
  <c r="AC65" i="9" s="1"/>
  <c r="AG238" i="5" a="1"/>
  <c r="AG238" i="5" s="1"/>
  <c r="AA65" i="9" s="1"/>
  <c r="AD238" i="5" a="1"/>
  <c r="AD238" i="5" s="1"/>
  <c r="X65" i="9" s="1"/>
  <c r="AH238" i="5" a="1"/>
  <c r="AH238" i="5" s="1"/>
  <c r="AB65" i="9" s="1"/>
  <c r="AF238" i="5" a="1"/>
  <c r="AF238" i="5" s="1"/>
  <c r="Z65" i="9" s="1"/>
  <c r="AE238" i="5" a="1"/>
  <c r="AE238" i="5" s="1"/>
  <c r="Y65" i="9" s="1"/>
  <c r="AV238" i="5" a="1"/>
  <c r="AV238" i="5" s="1"/>
  <c r="AX238" i="5" a="1"/>
  <c r="AX238" i="5" s="1"/>
  <c r="AZ238" i="5" a="1"/>
  <c r="AZ238" i="5" s="1"/>
  <c r="BA238" i="5" a="1"/>
  <c r="BA238" i="5" s="1"/>
  <c r="AU238" i="5" a="1"/>
  <c r="AU238" i="5" s="1"/>
  <c r="AY238" i="5" a="1"/>
  <c r="AY238" i="5" s="1"/>
  <c r="AR238" i="5" a="1"/>
  <c r="AR238" i="5" s="1"/>
  <c r="BM46" i="6" s="1"/>
  <c r="AQ238" i="5" a="1"/>
  <c r="AQ238" i="5" s="1"/>
  <c r="BL46" i="6" s="1"/>
  <c r="AT238" i="5" a="1"/>
  <c r="AT238" i="5" s="1"/>
  <c r="BO46" i="6" s="1"/>
  <c r="AS238" i="5" a="1"/>
  <c r="AS238" i="5" s="1"/>
  <c r="BN46" i="6" s="1"/>
  <c r="AW238" i="5" a="1"/>
  <c r="AW238" i="5" s="1"/>
  <c r="Q238" i="5" a="1"/>
  <c r="Q238" i="5" s="1"/>
  <c r="AK238" i="5" a="1"/>
  <c r="AK238" i="5" s="1"/>
  <c r="AE65" i="9" s="1"/>
  <c r="AM238" i="5" a="1"/>
  <c r="AM238" i="5" s="1"/>
  <c r="AG65" i="9" s="1"/>
  <c r="U238" i="5" a="1"/>
  <c r="U238" i="5" s="1"/>
  <c r="V238" i="5" a="1"/>
  <c r="V238" i="5" s="1"/>
  <c r="P65" i="9" s="1"/>
  <c r="AN238" i="5" a="1"/>
  <c r="AN238" i="5" s="1"/>
  <c r="AH65" i="9" s="1"/>
  <c r="AA238" i="5" a="1"/>
  <c r="AA238" i="5" s="1"/>
  <c r="U65" i="9" s="1"/>
  <c r="X238" i="5" a="1"/>
  <c r="X238" i="5" s="1"/>
  <c r="R65" i="9" s="1"/>
  <c r="P238" i="5" a="1"/>
  <c r="P238" i="5" s="1"/>
  <c r="J65" i="9" s="1"/>
  <c r="AO238" i="5" a="1"/>
  <c r="AO238" i="5" s="1"/>
  <c r="AI65" i="9" s="1"/>
  <c r="S238" i="5" a="1"/>
  <c r="S238" i="5" s="1"/>
  <c r="M65" i="9" s="1"/>
  <c r="Y238" i="5" a="1"/>
  <c r="Y238" i="5" s="1"/>
  <c r="S65" i="9" s="1"/>
  <c r="W238" i="5" a="1"/>
  <c r="W238" i="5" s="1"/>
  <c r="Q65" i="9" s="1"/>
  <c r="R238" i="5" a="1"/>
  <c r="R238" i="5" s="1"/>
  <c r="AB238" i="5" a="1"/>
  <c r="AB238" i="5" s="1"/>
  <c r="V65" i="9" s="1"/>
  <c r="AL238" i="5" a="1"/>
  <c r="AL238" i="5" s="1"/>
  <c r="O238" i="5" a="1"/>
  <c r="O238" i="5" s="1"/>
  <c r="AJ238" i="5" a="1"/>
  <c r="AJ238" i="5" s="1"/>
  <c r="Z238" i="5" a="1"/>
  <c r="Z238" i="5" s="1"/>
  <c r="T65" i="9" s="1"/>
  <c r="T238" i="5" a="1"/>
  <c r="T238" i="5" s="1"/>
  <c r="AP238" i="5" a="1"/>
  <c r="AP238" i="5" s="1"/>
  <c r="J238" i="5" a="1"/>
  <c r="J238" i="5" s="1"/>
  <c r="L238" i="5" a="1"/>
  <c r="L238" i="5" s="1"/>
  <c r="I238" i="5" a="1"/>
  <c r="I238" i="5" s="1"/>
  <c r="M238" i="5" a="1"/>
  <c r="M238" i="5" s="1"/>
  <c r="K238" i="5" a="1"/>
  <c r="K238" i="5" s="1"/>
  <c r="E65" i="9" s="1"/>
  <c r="H238" i="5" a="1"/>
  <c r="H238" i="5" s="1"/>
  <c r="B65" i="9" s="1"/>
  <c r="N238" i="5" a="1"/>
  <c r="N238" i="5" s="1"/>
  <c r="G239" i="5"/>
  <c r="AS14" i="6" l="1"/>
  <c r="AQ14" i="6"/>
  <c r="AU14" i="6"/>
  <c r="AT14" i="6"/>
  <c r="AI239" i="5" a="1"/>
  <c r="AI239" i="5" s="1"/>
  <c r="AH239" i="5" a="1"/>
  <c r="AH239" i="5" s="1"/>
  <c r="AF239" i="5" a="1"/>
  <c r="AF239" i="5" s="1"/>
  <c r="AE239" i="5" a="1"/>
  <c r="AE239" i="5" s="1"/>
  <c r="AG239" i="5" a="1"/>
  <c r="AG239" i="5" s="1"/>
  <c r="AC239" i="5" a="1"/>
  <c r="AC239" i="5" s="1"/>
  <c r="AK65" i="9" s="1"/>
  <c r="AD239" i="5" a="1"/>
  <c r="AD239" i="5" s="1"/>
  <c r="AH14" i="6"/>
  <c r="AZ10" i="6" s="1"/>
  <c r="AZ239" i="5" a="1"/>
  <c r="AZ239" i="5" s="1"/>
  <c r="AX239" i="5" a="1"/>
  <c r="AX239" i="5" s="1"/>
  <c r="AV239" i="5" a="1"/>
  <c r="AV239" i="5" s="1"/>
  <c r="AW239" i="5" a="1"/>
  <c r="AW239" i="5" s="1"/>
  <c r="AU239" i="5" a="1"/>
  <c r="AU239" i="5" s="1"/>
  <c r="AQ239" i="5" a="1"/>
  <c r="AQ239" i="5" s="1"/>
  <c r="BA239" i="5" a="1"/>
  <c r="BA239" i="5" s="1"/>
  <c r="AY239" i="5" a="1"/>
  <c r="AY239" i="5" s="1"/>
  <c r="AS239" i="5" a="1"/>
  <c r="AS239" i="5" s="1"/>
  <c r="AR239" i="5" a="1"/>
  <c r="AR239" i="5" s="1"/>
  <c r="AT239" i="5" a="1"/>
  <c r="AT239" i="5" s="1"/>
  <c r="AJ14" i="6"/>
  <c r="BB10" i="6" s="1"/>
  <c r="Y14" i="6"/>
  <c r="AZ9" i="6" s="1"/>
  <c r="AB14" i="6"/>
  <c r="BC9" i="6" s="1"/>
  <c r="AK14" i="6"/>
  <c r="BC10" i="6" s="1"/>
  <c r="AL14" i="6"/>
  <c r="AM239" i="5" a="1"/>
  <c r="AM239" i="5" s="1"/>
  <c r="Q239" i="5" a="1"/>
  <c r="Q239" i="5" s="1"/>
  <c r="U239" i="5" a="1"/>
  <c r="U239" i="5" s="1"/>
  <c r="V239" i="5" a="1"/>
  <c r="V239" i="5" s="1"/>
  <c r="AA239" i="5" a="1"/>
  <c r="AA239" i="5" s="1"/>
  <c r="AN239" i="5" a="1"/>
  <c r="AN239" i="5" s="1"/>
  <c r="AK239" i="5" a="1"/>
  <c r="AK239" i="5" s="1"/>
  <c r="X239" i="5" a="1"/>
  <c r="X239" i="5" s="1"/>
  <c r="AB239" i="5" a="1"/>
  <c r="AB239" i="5" s="1"/>
  <c r="P239" i="5" a="1"/>
  <c r="P239" i="5" s="1"/>
  <c r="AO239" i="5" a="1"/>
  <c r="AO239" i="5" s="1"/>
  <c r="W239" i="5" a="1"/>
  <c r="W239" i="5" s="1"/>
  <c r="R239" i="5" a="1"/>
  <c r="R239" i="5" s="1"/>
  <c r="S239" i="5" a="1"/>
  <c r="S239" i="5" s="1"/>
  <c r="Y239" i="5" a="1"/>
  <c r="Y239" i="5" s="1"/>
  <c r="AL239" i="5" a="1"/>
  <c r="AL239" i="5" s="1"/>
  <c r="AP239" i="5" a="1"/>
  <c r="AP239" i="5" s="1"/>
  <c r="Z239" i="5" a="1"/>
  <c r="Z239" i="5" s="1"/>
  <c r="O239" i="5" a="1"/>
  <c r="O239" i="5" s="1"/>
  <c r="T239" i="5" a="1"/>
  <c r="T239" i="5" s="1"/>
  <c r="AJ239" i="5" a="1"/>
  <c r="AJ239" i="5" s="1"/>
  <c r="L239" i="5" a="1"/>
  <c r="L239" i="5" s="1"/>
  <c r="M239" i="5" a="1"/>
  <c r="M239" i="5" s="1"/>
  <c r="H239" i="5" a="1"/>
  <c r="H239" i="5" s="1"/>
  <c r="J239" i="5" a="1"/>
  <c r="J239" i="5" s="1"/>
  <c r="I239" i="5" a="1"/>
  <c r="I239" i="5" s="1"/>
  <c r="K239" i="5" a="1"/>
  <c r="K239" i="5" s="1"/>
  <c r="N239" i="5" a="1"/>
  <c r="N239" i="5" s="1"/>
  <c r="G240" i="5"/>
  <c r="AL65" i="9" l="1"/>
  <c r="BI53" i="6" s="1"/>
  <c r="AC240" i="5" a="1"/>
  <c r="AC240" i="5" s="1"/>
  <c r="AI240" i="5" a="1"/>
  <c r="AI240" i="5" s="1"/>
  <c r="AH240" i="5" a="1"/>
  <c r="AH240" i="5" s="1"/>
  <c r="AF240" i="5" a="1"/>
  <c r="AF240" i="5" s="1"/>
  <c r="AE240" i="5" a="1"/>
  <c r="AE240" i="5" s="1"/>
  <c r="AG240" i="5" a="1"/>
  <c r="AG240" i="5" s="1"/>
  <c r="AD240" i="5" a="1"/>
  <c r="AD240" i="5" s="1"/>
  <c r="AV240" i="5" a="1"/>
  <c r="AV240" i="5" s="1"/>
  <c r="AW240" i="5" a="1"/>
  <c r="AW240" i="5" s="1"/>
  <c r="AY240" i="5" a="1"/>
  <c r="AY240" i="5" s="1"/>
  <c r="AU240" i="5" a="1"/>
  <c r="AU240" i="5" s="1"/>
  <c r="AZ240" i="5" a="1"/>
  <c r="AZ240" i="5" s="1"/>
  <c r="BA240" i="5" a="1"/>
  <c r="BA240" i="5" s="1"/>
  <c r="AX240" i="5" a="1"/>
  <c r="AX240" i="5" s="1"/>
  <c r="AR240" i="5" a="1"/>
  <c r="AR240" i="5" s="1"/>
  <c r="AQ240" i="5" a="1"/>
  <c r="AQ240" i="5" s="1"/>
  <c r="AS240" i="5" a="1"/>
  <c r="AS240" i="5" s="1"/>
  <c r="AT240" i="5" a="1"/>
  <c r="AT240" i="5" s="1"/>
  <c r="BD10" i="6"/>
  <c r="AK240" i="5" a="1"/>
  <c r="AK240" i="5" s="1"/>
  <c r="U240" i="5" a="1"/>
  <c r="U240" i="5" s="1"/>
  <c r="AM240" i="5" a="1"/>
  <c r="AM240" i="5" s="1"/>
  <c r="Q240" i="5" a="1"/>
  <c r="Q240" i="5" s="1"/>
  <c r="X240" i="5" a="1"/>
  <c r="X240" i="5" s="1"/>
  <c r="AA240" i="5" a="1"/>
  <c r="AA240" i="5" s="1"/>
  <c r="V240" i="5" a="1"/>
  <c r="V240" i="5" s="1"/>
  <c r="S240" i="5" a="1"/>
  <c r="S240" i="5" s="1"/>
  <c r="AN240" i="5" a="1"/>
  <c r="AN240" i="5" s="1"/>
  <c r="AB240" i="5" a="1"/>
  <c r="AB240" i="5" s="1"/>
  <c r="Y240" i="5" a="1"/>
  <c r="Y240" i="5" s="1"/>
  <c r="R240" i="5" a="1"/>
  <c r="R240" i="5" s="1"/>
  <c r="P240" i="5" a="1"/>
  <c r="P240" i="5" s="1"/>
  <c r="W240" i="5" a="1"/>
  <c r="W240" i="5" s="1"/>
  <c r="AO240" i="5" a="1"/>
  <c r="AO240" i="5" s="1"/>
  <c r="AJ240" i="5" a="1"/>
  <c r="AJ240" i="5" s="1"/>
  <c r="Z240" i="5" a="1"/>
  <c r="Z240" i="5" s="1"/>
  <c r="AP240" i="5" a="1"/>
  <c r="AP240" i="5" s="1"/>
  <c r="T240" i="5" a="1"/>
  <c r="T240" i="5" s="1"/>
  <c r="O240" i="5" a="1"/>
  <c r="O240" i="5" s="1"/>
  <c r="AL240" i="5" a="1"/>
  <c r="AL240" i="5" s="1"/>
  <c r="M240" i="5" a="1"/>
  <c r="M240" i="5" s="1"/>
  <c r="J240" i="5" a="1"/>
  <c r="J240" i="5" s="1"/>
  <c r="L240" i="5" a="1"/>
  <c r="L240" i="5" s="1"/>
  <c r="H240" i="5" a="1"/>
  <c r="H240" i="5" s="1"/>
  <c r="K240" i="5" a="1"/>
  <c r="K240" i="5" s="1"/>
  <c r="I240" i="5" a="1"/>
  <c r="I240" i="5" s="1"/>
  <c r="N240" i="5" a="1"/>
  <c r="N240" i="5" s="1"/>
  <c r="G241" i="5"/>
  <c r="AC241" i="5" l="1" a="1"/>
  <c r="AC241" i="5" s="1"/>
  <c r="AI241" i="5" a="1"/>
  <c r="AI241" i="5" s="1"/>
  <c r="AF241" i="5" a="1"/>
  <c r="AF241" i="5" s="1"/>
  <c r="AD241" i="5" a="1"/>
  <c r="AD241" i="5" s="1"/>
  <c r="AH241" i="5" a="1"/>
  <c r="AH241" i="5" s="1"/>
  <c r="AE241" i="5" a="1"/>
  <c r="AE241" i="5" s="1"/>
  <c r="AG241" i="5" a="1"/>
  <c r="AG241" i="5" s="1"/>
  <c r="AX241" i="5" a="1"/>
  <c r="AX241" i="5" s="1"/>
  <c r="AV241" i="5" a="1"/>
  <c r="AV241" i="5" s="1"/>
  <c r="AZ241" i="5" a="1"/>
  <c r="AZ241" i="5" s="1"/>
  <c r="BA241" i="5" a="1"/>
  <c r="BA241" i="5" s="1"/>
  <c r="AW241" i="5" a="1"/>
  <c r="AW241" i="5" s="1"/>
  <c r="AU241" i="5" a="1"/>
  <c r="AU241" i="5" s="1"/>
  <c r="AS241" i="5" a="1"/>
  <c r="AS241" i="5" s="1"/>
  <c r="AR241" i="5" a="1"/>
  <c r="AR241" i="5" s="1"/>
  <c r="AQ241" i="5" a="1"/>
  <c r="AQ241" i="5" s="1"/>
  <c r="AY241" i="5" a="1"/>
  <c r="AY241" i="5" s="1"/>
  <c r="AT241" i="5" a="1"/>
  <c r="AT241" i="5" s="1"/>
  <c r="U241" i="5" a="1"/>
  <c r="U241" i="5" s="1"/>
  <c r="AM241" i="5" a="1"/>
  <c r="AM241" i="5" s="1"/>
  <c r="AK241" i="5" a="1"/>
  <c r="AK241" i="5" s="1"/>
  <c r="Q241" i="5" a="1"/>
  <c r="Q241" i="5" s="1"/>
  <c r="X241" i="5" a="1"/>
  <c r="X241" i="5" s="1"/>
  <c r="V241" i="5" a="1"/>
  <c r="V241" i="5" s="1"/>
  <c r="AA241" i="5" a="1"/>
  <c r="AA241" i="5" s="1"/>
  <c r="AN241" i="5" a="1"/>
  <c r="AN241" i="5" s="1"/>
  <c r="Y241" i="5" a="1"/>
  <c r="Y241" i="5" s="1"/>
  <c r="W241" i="5" a="1"/>
  <c r="W241" i="5" s="1"/>
  <c r="AO241" i="5" a="1"/>
  <c r="AO241" i="5" s="1"/>
  <c r="P241" i="5" a="1"/>
  <c r="P241" i="5" s="1"/>
  <c r="AB241" i="5" a="1"/>
  <c r="AB241" i="5" s="1"/>
  <c r="S241" i="5" a="1"/>
  <c r="S241" i="5" s="1"/>
  <c r="AL241" i="5" a="1"/>
  <c r="AL241" i="5" s="1"/>
  <c r="R241" i="5" a="1"/>
  <c r="R241" i="5" s="1"/>
  <c r="O241" i="5" a="1"/>
  <c r="O241" i="5" s="1"/>
  <c r="AP241" i="5" a="1"/>
  <c r="AP241" i="5" s="1"/>
  <c r="Z241" i="5" a="1"/>
  <c r="Z241" i="5" s="1"/>
  <c r="T241" i="5" a="1"/>
  <c r="T241" i="5" s="1"/>
  <c r="AJ241" i="5" a="1"/>
  <c r="AJ241" i="5" s="1"/>
  <c r="M241" i="5" a="1"/>
  <c r="M241" i="5" s="1"/>
  <c r="H241" i="5" a="1"/>
  <c r="H241" i="5" s="1"/>
  <c r="L241" i="5" a="1"/>
  <c r="L241" i="5" s="1"/>
  <c r="J241" i="5" a="1"/>
  <c r="J241" i="5" s="1"/>
  <c r="I241" i="5" a="1"/>
  <c r="I241" i="5" s="1"/>
  <c r="K241" i="5" a="1"/>
  <c r="K241" i="5" s="1"/>
  <c r="N241" i="5" a="1"/>
  <c r="N241" i="5" s="1"/>
  <c r="G242" i="5"/>
  <c r="AI242" i="5" l="1" a="1"/>
  <c r="AI242" i="5" s="1"/>
  <c r="AC66" i="9" s="1"/>
  <c r="AF242" i="5" a="1"/>
  <c r="AF242" i="5" s="1"/>
  <c r="Z66" i="9" s="1"/>
  <c r="AD242" i="5" a="1"/>
  <c r="AD242" i="5" s="1"/>
  <c r="X66" i="9" s="1"/>
  <c r="AG242" i="5" a="1"/>
  <c r="AG242" i="5" s="1"/>
  <c r="AA66" i="9" s="1"/>
  <c r="AC242" i="5" a="1"/>
  <c r="AC242" i="5" s="1"/>
  <c r="W66" i="9" s="1"/>
  <c r="AH242" i="5" a="1"/>
  <c r="AH242" i="5" s="1"/>
  <c r="AB66" i="9" s="1"/>
  <c r="AE242" i="5" a="1"/>
  <c r="AE242" i="5" s="1"/>
  <c r="Y66" i="9" s="1"/>
  <c r="AV242" i="5" a="1"/>
  <c r="AV242" i="5" s="1"/>
  <c r="AY242" i="5" a="1"/>
  <c r="AY242" i="5" s="1"/>
  <c r="AZ242" i="5" a="1"/>
  <c r="AZ242" i="5" s="1"/>
  <c r="AW242" i="5" a="1"/>
  <c r="AW242" i="5" s="1"/>
  <c r="AU242" i="5" a="1"/>
  <c r="AU242" i="5" s="1"/>
  <c r="BA242" i="5" a="1"/>
  <c r="BA242" i="5" s="1"/>
  <c r="AX242" i="5" a="1"/>
  <c r="AX242" i="5" s="1"/>
  <c r="AS242" i="5" a="1"/>
  <c r="AS242" i="5" s="1"/>
  <c r="AQ242" i="5" a="1"/>
  <c r="AQ242" i="5" s="1"/>
  <c r="AR242" i="5" a="1"/>
  <c r="AR242" i="5" s="1"/>
  <c r="AT242" i="5" a="1"/>
  <c r="AT242" i="5" s="1"/>
  <c r="Q242" i="5" a="1"/>
  <c r="Q242" i="5" s="1"/>
  <c r="AK242" i="5" a="1"/>
  <c r="AK242" i="5" s="1"/>
  <c r="U242" i="5" a="1"/>
  <c r="U242" i="5" s="1"/>
  <c r="AM242" i="5" a="1"/>
  <c r="AM242" i="5" s="1"/>
  <c r="AN242" i="5" a="1"/>
  <c r="AN242" i="5" s="1"/>
  <c r="AA242" i="5" a="1"/>
  <c r="AA242" i="5" s="1"/>
  <c r="U66" i="9" s="1"/>
  <c r="X242" i="5" a="1"/>
  <c r="X242" i="5" s="1"/>
  <c r="R66" i="9" s="1"/>
  <c r="V242" i="5" a="1"/>
  <c r="V242" i="5" s="1"/>
  <c r="P66" i="9" s="1"/>
  <c r="Y242" i="5" a="1"/>
  <c r="Y242" i="5" s="1"/>
  <c r="S66" i="9" s="1"/>
  <c r="R242" i="5" a="1"/>
  <c r="R242" i="5" s="1"/>
  <c r="AO242" i="5" a="1"/>
  <c r="AO242" i="5" s="1"/>
  <c r="P242" i="5" a="1"/>
  <c r="P242" i="5" s="1"/>
  <c r="AB242" i="5" a="1"/>
  <c r="AB242" i="5" s="1"/>
  <c r="V66" i="9" s="1"/>
  <c r="W242" i="5" a="1"/>
  <c r="W242" i="5" s="1"/>
  <c r="Q66" i="9" s="1"/>
  <c r="AJ242" i="5" a="1"/>
  <c r="AJ242" i="5" s="1"/>
  <c r="S242" i="5" a="1"/>
  <c r="S242" i="5" s="1"/>
  <c r="T242" i="5" a="1"/>
  <c r="T242" i="5" s="1"/>
  <c r="AP242" i="5" a="1"/>
  <c r="AP242" i="5" s="1"/>
  <c r="O242" i="5" a="1"/>
  <c r="O242" i="5" s="1"/>
  <c r="AL242" i="5" a="1"/>
  <c r="AL242" i="5" s="1"/>
  <c r="Z242" i="5" a="1"/>
  <c r="Z242" i="5" s="1"/>
  <c r="T66" i="9" s="1"/>
  <c r="H242" i="5" a="1"/>
  <c r="H242" i="5" s="1"/>
  <c r="M242" i="5" a="1"/>
  <c r="M242" i="5" s="1"/>
  <c r="I242" i="5" a="1"/>
  <c r="I242" i="5" s="1"/>
  <c r="L242" i="5" a="1"/>
  <c r="L242" i="5" s="1"/>
  <c r="J242" i="5" a="1"/>
  <c r="J242" i="5" s="1"/>
  <c r="K242" i="5" a="1"/>
  <c r="K242" i="5" s="1"/>
  <c r="N242" i="5" a="1"/>
  <c r="N242" i="5" s="1"/>
  <c r="G243" i="5"/>
  <c r="AC243" i="5" l="1" a="1"/>
  <c r="AC243" i="5" s="1"/>
  <c r="AK66" i="9" s="1"/>
  <c r="AI243" i="5" a="1"/>
  <c r="AI243" i="5" s="1"/>
  <c r="AF243" i="5" a="1"/>
  <c r="AF243" i="5" s="1"/>
  <c r="AD243" i="5" a="1"/>
  <c r="AD243" i="5" s="1"/>
  <c r="AH243" i="5" a="1"/>
  <c r="AH243" i="5" s="1"/>
  <c r="AE243" i="5" a="1"/>
  <c r="AE243" i="5" s="1"/>
  <c r="AG243" i="5" a="1"/>
  <c r="AG243" i="5" s="1"/>
  <c r="AV243" i="5" a="1"/>
  <c r="AV243" i="5" s="1"/>
  <c r="AX243" i="5" a="1"/>
  <c r="AX243" i="5" s="1"/>
  <c r="BA243" i="5" a="1"/>
  <c r="BA243" i="5" s="1"/>
  <c r="AZ243" i="5" a="1"/>
  <c r="AZ243" i="5" s="1"/>
  <c r="AW243" i="5" a="1"/>
  <c r="AW243" i="5" s="1"/>
  <c r="AU243" i="5" a="1"/>
  <c r="AU243" i="5" s="1"/>
  <c r="AQ243" i="5" a="1"/>
  <c r="AQ243" i="5" s="1"/>
  <c r="AR243" i="5" a="1"/>
  <c r="AR243" i="5" s="1"/>
  <c r="AS243" i="5" a="1"/>
  <c r="AS243" i="5" s="1"/>
  <c r="AY243" i="5" a="1"/>
  <c r="AY243" i="5" s="1"/>
  <c r="AT243" i="5" a="1"/>
  <c r="AT243" i="5" s="1"/>
  <c r="Q243" i="5" a="1"/>
  <c r="Q243" i="5" s="1"/>
  <c r="AK243" i="5" a="1"/>
  <c r="AK243" i="5" s="1"/>
  <c r="AM243" i="5" a="1"/>
  <c r="AM243" i="5" s="1"/>
  <c r="U243" i="5" a="1"/>
  <c r="U243" i="5" s="1"/>
  <c r="X243" i="5" a="1"/>
  <c r="X243" i="5" s="1"/>
  <c r="AA243" i="5" a="1"/>
  <c r="AA243" i="5" s="1"/>
  <c r="V243" i="5" a="1"/>
  <c r="V243" i="5" s="1"/>
  <c r="AN243" i="5" a="1"/>
  <c r="AN243" i="5" s="1"/>
  <c r="Y243" i="5" a="1"/>
  <c r="Y243" i="5" s="1"/>
  <c r="AO243" i="5" a="1"/>
  <c r="AO243" i="5" s="1"/>
  <c r="R243" i="5" a="1"/>
  <c r="R243" i="5" s="1"/>
  <c r="P243" i="5" a="1"/>
  <c r="P243" i="5" s="1"/>
  <c r="W243" i="5" a="1"/>
  <c r="W243" i="5" s="1"/>
  <c r="AL243" i="5" a="1"/>
  <c r="AL243" i="5" s="1"/>
  <c r="AB243" i="5" a="1"/>
  <c r="AB243" i="5" s="1"/>
  <c r="S243" i="5" a="1"/>
  <c r="S243" i="5" s="1"/>
  <c r="AP243" i="5" a="1"/>
  <c r="AP243" i="5" s="1"/>
  <c r="Z243" i="5" a="1"/>
  <c r="Z243" i="5" s="1"/>
  <c r="T243" i="5" a="1"/>
  <c r="T243" i="5" s="1"/>
  <c r="O243" i="5" a="1"/>
  <c r="O243" i="5" s="1"/>
  <c r="AJ243" i="5" a="1"/>
  <c r="AJ243" i="5" s="1"/>
  <c r="H243" i="5" a="1"/>
  <c r="H243" i="5" s="1"/>
  <c r="I243" i="5" a="1"/>
  <c r="I243" i="5" s="1"/>
  <c r="CF65" i="22" s="1"/>
  <c r="L243" i="5" a="1"/>
  <c r="L243" i="5" s="1"/>
  <c r="M243" i="5" a="1"/>
  <c r="M243" i="5" s="1"/>
  <c r="K243" i="5" a="1"/>
  <c r="K243" i="5" s="1"/>
  <c r="J243" i="5" a="1"/>
  <c r="J243" i="5" s="1"/>
  <c r="N243" i="5" a="1"/>
  <c r="N243" i="5" s="1"/>
  <c r="G244" i="5"/>
  <c r="AF244" i="5" l="1" a="1"/>
  <c r="AF244" i="5" s="1"/>
  <c r="AC244" i="5" a="1"/>
  <c r="AC244" i="5" s="1"/>
  <c r="AG244" i="5" a="1"/>
  <c r="AG244" i="5" s="1"/>
  <c r="AD244" i="5" a="1"/>
  <c r="AD244" i="5" s="1"/>
  <c r="AE244" i="5" a="1"/>
  <c r="AE244" i="5" s="1"/>
  <c r="AH244" i="5" a="1"/>
  <c r="AH244" i="5" s="1"/>
  <c r="AI244" i="5" a="1"/>
  <c r="AI244" i="5" s="1"/>
  <c r="AX244" i="5" a="1"/>
  <c r="AX244" i="5" s="1"/>
  <c r="AV244" i="5" a="1"/>
  <c r="AV244" i="5" s="1"/>
  <c r="AZ244" i="5" a="1"/>
  <c r="AZ244" i="5" s="1"/>
  <c r="AU244" i="5" a="1"/>
  <c r="AU244" i="5" s="1"/>
  <c r="BA244" i="5" a="1"/>
  <c r="BA244" i="5" s="1"/>
  <c r="AW244" i="5" a="1"/>
  <c r="AW244" i="5" s="1"/>
  <c r="AY244" i="5" a="1"/>
  <c r="AY244" i="5" s="1"/>
  <c r="AQ244" i="5" a="1"/>
  <c r="AQ244" i="5" s="1"/>
  <c r="AT244" i="5" a="1"/>
  <c r="AT244" i="5" s="1"/>
  <c r="AS244" i="5" a="1"/>
  <c r="AS244" i="5" s="1"/>
  <c r="AR244" i="5" a="1"/>
  <c r="AR244" i="5" s="1"/>
  <c r="U244" i="5" a="1"/>
  <c r="U244" i="5" s="1"/>
  <c r="AM244" i="5" a="1"/>
  <c r="AM244" i="5" s="1"/>
  <c r="Q244" i="5" a="1"/>
  <c r="Q244" i="5" s="1"/>
  <c r="AK244" i="5" a="1"/>
  <c r="AK244" i="5" s="1"/>
  <c r="AA244" i="5" a="1"/>
  <c r="AA244" i="5" s="1"/>
  <c r="AN244" i="5" a="1"/>
  <c r="AN244" i="5" s="1"/>
  <c r="V244" i="5" a="1"/>
  <c r="V244" i="5" s="1"/>
  <c r="X244" i="5" a="1"/>
  <c r="X244" i="5" s="1"/>
  <c r="R244" i="5" a="1"/>
  <c r="R244" i="5" s="1"/>
  <c r="AO244" i="5" a="1"/>
  <c r="AO244" i="5" s="1"/>
  <c r="AB244" i="5" a="1"/>
  <c r="AB244" i="5" s="1"/>
  <c r="W244" i="5" a="1"/>
  <c r="W244" i="5" s="1"/>
  <c r="Y244" i="5" a="1"/>
  <c r="Y244" i="5" s="1"/>
  <c r="S244" i="5" a="1"/>
  <c r="S244" i="5" s="1"/>
  <c r="P244" i="5" a="1"/>
  <c r="P244" i="5" s="1"/>
  <c r="Z244" i="5" a="1"/>
  <c r="Z244" i="5" s="1"/>
  <c r="AJ244" i="5" a="1"/>
  <c r="AJ244" i="5" s="1"/>
  <c r="O244" i="5" a="1"/>
  <c r="O244" i="5" s="1"/>
  <c r="AP244" i="5" a="1"/>
  <c r="AP244" i="5" s="1"/>
  <c r="T244" i="5" a="1"/>
  <c r="T244" i="5" s="1"/>
  <c r="AL244" i="5" a="1"/>
  <c r="AL244" i="5" s="1"/>
  <c r="H244" i="5" a="1"/>
  <c r="H244" i="5" s="1"/>
  <c r="M244" i="5" a="1"/>
  <c r="M244" i="5" s="1"/>
  <c r="L244" i="5" a="1"/>
  <c r="L244" i="5" s="1"/>
  <c r="I244" i="5" a="1"/>
  <c r="I244" i="5" s="1"/>
  <c r="J244" i="5" a="1"/>
  <c r="J244" i="5" s="1"/>
  <c r="K244" i="5" a="1"/>
  <c r="K244" i="5" s="1"/>
  <c r="N244" i="5" a="1"/>
  <c r="N244" i="5" s="1"/>
  <c r="G245" i="5"/>
  <c r="AF245" i="5" l="1" a="1"/>
  <c r="AF245" i="5" s="1"/>
  <c r="AI245" i="5" a="1"/>
  <c r="AI245" i="5" s="1"/>
  <c r="AC245" i="5" a="1"/>
  <c r="AC245" i="5" s="1"/>
  <c r="AG245" i="5" a="1"/>
  <c r="AG245" i="5" s="1"/>
  <c r="AD245" i="5" a="1"/>
  <c r="AD245" i="5" s="1"/>
  <c r="AH245" i="5" a="1"/>
  <c r="AH245" i="5" s="1"/>
  <c r="AE245" i="5" a="1"/>
  <c r="AE245" i="5" s="1"/>
  <c r="AV245" i="5" a="1"/>
  <c r="AV245" i="5" s="1"/>
  <c r="AZ245" i="5" a="1"/>
  <c r="AZ245" i="5" s="1"/>
  <c r="AX245" i="5" a="1"/>
  <c r="AX245" i="5" s="1"/>
  <c r="AW245" i="5" a="1"/>
  <c r="AW245" i="5" s="1"/>
  <c r="BA245" i="5" a="1"/>
  <c r="BA245" i="5" s="1"/>
  <c r="AY245" i="5" a="1"/>
  <c r="AY245" i="5" s="1"/>
  <c r="AU245" i="5" a="1"/>
  <c r="AU245" i="5" s="1"/>
  <c r="AQ245" i="5" a="1"/>
  <c r="AQ245" i="5" s="1"/>
  <c r="AR245" i="5" a="1"/>
  <c r="AR245" i="5" s="1"/>
  <c r="AT245" i="5" a="1"/>
  <c r="AT245" i="5" s="1"/>
  <c r="AS245" i="5" a="1"/>
  <c r="AS245" i="5" s="1"/>
  <c r="U245" i="5" a="1"/>
  <c r="U245" i="5" s="1"/>
  <c r="AK245" i="5" a="1"/>
  <c r="AK245" i="5" s="1"/>
  <c r="AM245" i="5" a="1"/>
  <c r="AM245" i="5" s="1"/>
  <c r="Q245" i="5" a="1"/>
  <c r="Q245" i="5" s="1"/>
  <c r="AN245" i="5" a="1"/>
  <c r="AN245" i="5" s="1"/>
  <c r="AA245" i="5" a="1"/>
  <c r="AA245" i="5" s="1"/>
  <c r="V245" i="5" a="1"/>
  <c r="V245" i="5" s="1"/>
  <c r="X245" i="5" a="1"/>
  <c r="X245" i="5" s="1"/>
  <c r="W245" i="5" a="1"/>
  <c r="W245" i="5" s="1"/>
  <c r="AB245" i="5" a="1"/>
  <c r="AB245" i="5" s="1"/>
  <c r="Y245" i="5" a="1"/>
  <c r="Y245" i="5" s="1"/>
  <c r="AL245" i="5" a="1"/>
  <c r="AL245" i="5" s="1"/>
  <c r="P245" i="5" a="1"/>
  <c r="P245" i="5" s="1"/>
  <c r="R245" i="5" a="1"/>
  <c r="R245" i="5" s="1"/>
  <c r="AO245" i="5" a="1"/>
  <c r="AO245" i="5" s="1"/>
  <c r="AP245" i="5" a="1"/>
  <c r="AP245" i="5" s="1"/>
  <c r="Z245" i="5" a="1"/>
  <c r="Z245" i="5" s="1"/>
  <c r="O245" i="5" a="1"/>
  <c r="O245" i="5" s="1"/>
  <c r="T245" i="5" a="1"/>
  <c r="T245" i="5" s="1"/>
  <c r="AJ245" i="5" a="1"/>
  <c r="AJ245" i="5" s="1"/>
  <c r="S245" i="5" a="1"/>
  <c r="S245" i="5" s="1"/>
  <c r="M245" i="5" a="1"/>
  <c r="M245" i="5" s="1"/>
  <c r="I245" i="5" a="1"/>
  <c r="I245" i="5" s="1"/>
  <c r="L245" i="5" a="1"/>
  <c r="L245" i="5" s="1"/>
  <c r="J245" i="5" a="1"/>
  <c r="J245" i="5" s="1"/>
  <c r="K245" i="5" a="1"/>
  <c r="K245" i="5" s="1"/>
  <c r="H245" i="5" a="1"/>
  <c r="H245" i="5" s="1"/>
  <c r="N245" i="5" a="1"/>
  <c r="N245" i="5" s="1"/>
  <c r="G246" i="5"/>
  <c r="AC246" i="5" l="1" a="1"/>
  <c r="AC246" i="5" s="1"/>
  <c r="W67" i="9" s="1"/>
  <c r="AF246" i="5" a="1"/>
  <c r="AF246" i="5" s="1"/>
  <c r="Z67" i="9" s="1"/>
  <c r="AD246" i="5" a="1"/>
  <c r="AD246" i="5" s="1"/>
  <c r="X67" i="9" s="1"/>
  <c r="AE246" i="5" a="1"/>
  <c r="AE246" i="5" s="1"/>
  <c r="Y67" i="9" s="1"/>
  <c r="AI246" i="5" a="1"/>
  <c r="AI246" i="5" s="1"/>
  <c r="AC67" i="9" s="1"/>
  <c r="AH246" i="5" a="1"/>
  <c r="AH246" i="5" s="1"/>
  <c r="AB67" i="9" s="1"/>
  <c r="AG246" i="5" a="1"/>
  <c r="AG246" i="5" s="1"/>
  <c r="AA67" i="9" s="1"/>
  <c r="AX246" i="5" a="1"/>
  <c r="AX246" i="5" s="1"/>
  <c r="AV246" i="5" a="1"/>
  <c r="AV246" i="5" s="1"/>
  <c r="BA246" i="5" a="1"/>
  <c r="BA246" i="5" s="1"/>
  <c r="AW246" i="5" a="1"/>
  <c r="AW246" i="5" s="1"/>
  <c r="AU246" i="5" a="1"/>
  <c r="AU246" i="5" s="1"/>
  <c r="AZ246" i="5" a="1"/>
  <c r="AZ246" i="5" s="1"/>
  <c r="AY246" i="5" a="1"/>
  <c r="AY246" i="5" s="1"/>
  <c r="AS246" i="5" a="1"/>
  <c r="AS246" i="5" s="1"/>
  <c r="AQ246" i="5" a="1"/>
  <c r="AQ246" i="5" s="1"/>
  <c r="AR246" i="5" a="1"/>
  <c r="AR246" i="5" s="1"/>
  <c r="AT246" i="5" a="1"/>
  <c r="AT246" i="5" s="1"/>
  <c r="AM246" i="5" a="1"/>
  <c r="AM246" i="5" s="1"/>
  <c r="AK246" i="5" a="1"/>
  <c r="AK246" i="5" s="1"/>
  <c r="U246" i="5" a="1"/>
  <c r="U246" i="5" s="1"/>
  <c r="Q246" i="5" a="1"/>
  <c r="Q246" i="5" s="1"/>
  <c r="V246" i="5" a="1"/>
  <c r="V246" i="5" s="1"/>
  <c r="P67" i="9" s="1"/>
  <c r="AA246" i="5" a="1"/>
  <c r="AA246" i="5" s="1"/>
  <c r="U67" i="9" s="1"/>
  <c r="X246" i="5" a="1"/>
  <c r="X246" i="5" s="1"/>
  <c r="R67" i="9" s="1"/>
  <c r="AN246" i="5" a="1"/>
  <c r="AN246" i="5" s="1"/>
  <c r="Y246" i="5" a="1"/>
  <c r="Y246" i="5" s="1"/>
  <c r="S67" i="9" s="1"/>
  <c r="S246" i="5" a="1"/>
  <c r="S246" i="5" s="1"/>
  <c r="W246" i="5" a="1"/>
  <c r="W246" i="5" s="1"/>
  <c r="Q67" i="9" s="1"/>
  <c r="AO246" i="5" a="1"/>
  <c r="AO246" i="5" s="1"/>
  <c r="AB246" i="5" a="1"/>
  <c r="AB246" i="5" s="1"/>
  <c r="V67" i="9" s="1"/>
  <c r="R246" i="5" a="1"/>
  <c r="R246" i="5" s="1"/>
  <c r="P246" i="5" a="1"/>
  <c r="P246" i="5" s="1"/>
  <c r="AP246" i="5" a="1"/>
  <c r="AP246" i="5" s="1"/>
  <c r="T246" i="5" a="1"/>
  <c r="T246" i="5" s="1"/>
  <c r="Z246" i="5" a="1"/>
  <c r="Z246" i="5" s="1"/>
  <c r="T67" i="9" s="1"/>
  <c r="AL246" i="5" a="1"/>
  <c r="AL246" i="5" s="1"/>
  <c r="O246" i="5" a="1"/>
  <c r="O246" i="5" s="1"/>
  <c r="AJ246" i="5" a="1"/>
  <c r="AJ246" i="5" s="1"/>
  <c r="M246" i="5" a="1"/>
  <c r="M246" i="5" s="1"/>
  <c r="I246" i="5" a="1"/>
  <c r="I246" i="5" s="1"/>
  <c r="L246" i="5" a="1"/>
  <c r="L246" i="5" s="1"/>
  <c r="H246" i="5" a="1"/>
  <c r="H246" i="5" s="1"/>
  <c r="J246" i="5" a="1"/>
  <c r="J246" i="5" s="1"/>
  <c r="K246" i="5" a="1"/>
  <c r="K246" i="5" s="1"/>
  <c r="N246" i="5" a="1"/>
  <c r="N246" i="5" s="1"/>
  <c r="G247" i="5"/>
  <c r="AI247" i="5" l="1" a="1"/>
  <c r="AI247" i="5" s="1"/>
  <c r="AC247" i="5" a="1"/>
  <c r="AC247" i="5" s="1"/>
  <c r="AK67" i="9" s="1"/>
  <c r="AF247" i="5" a="1"/>
  <c r="AF247" i="5" s="1"/>
  <c r="AE247" i="5" a="1"/>
  <c r="AE247" i="5" s="1"/>
  <c r="AG247" i="5" a="1"/>
  <c r="AG247" i="5" s="1"/>
  <c r="AH247" i="5" a="1"/>
  <c r="AH247" i="5" s="1"/>
  <c r="AD247" i="5" a="1"/>
  <c r="AD247" i="5" s="1"/>
  <c r="AV247" i="5" a="1"/>
  <c r="AV247" i="5" s="1"/>
  <c r="BA247" i="5" a="1"/>
  <c r="BA247" i="5" s="1"/>
  <c r="AZ247" i="5" a="1"/>
  <c r="AZ247" i="5" s="1"/>
  <c r="AX247" i="5" a="1"/>
  <c r="AX247" i="5" s="1"/>
  <c r="AU247" i="5" a="1"/>
  <c r="AU247" i="5" s="1"/>
  <c r="AY247" i="5" a="1"/>
  <c r="AY247" i="5" s="1"/>
  <c r="AS247" i="5" a="1"/>
  <c r="AS247" i="5" s="1"/>
  <c r="AQ247" i="5" a="1"/>
  <c r="AQ247" i="5" s="1"/>
  <c r="AR247" i="5" a="1"/>
  <c r="AR247" i="5" s="1"/>
  <c r="AW247" i="5" a="1"/>
  <c r="AW247" i="5" s="1"/>
  <c r="AT247" i="5" a="1"/>
  <c r="AT247" i="5" s="1"/>
  <c r="AM247" i="5" a="1"/>
  <c r="AM247" i="5" s="1"/>
  <c r="U247" i="5" a="1"/>
  <c r="U247" i="5" s="1"/>
  <c r="Q247" i="5" a="1"/>
  <c r="Q247" i="5" s="1"/>
  <c r="AK247" i="5" a="1"/>
  <c r="AK247" i="5" s="1"/>
  <c r="X247" i="5" a="1"/>
  <c r="X247" i="5" s="1"/>
  <c r="V247" i="5" a="1"/>
  <c r="V247" i="5" s="1"/>
  <c r="AA247" i="5" a="1"/>
  <c r="AA247" i="5" s="1"/>
  <c r="AN247" i="5" a="1"/>
  <c r="AN247" i="5" s="1"/>
  <c r="S247" i="5" a="1"/>
  <c r="S247" i="5" s="1"/>
  <c r="R247" i="5" a="1"/>
  <c r="R247" i="5" s="1"/>
  <c r="AB247" i="5" a="1"/>
  <c r="AB247" i="5" s="1"/>
  <c r="AO247" i="5" a="1"/>
  <c r="AO247" i="5" s="1"/>
  <c r="AL247" i="5" a="1"/>
  <c r="AL247" i="5" s="1"/>
  <c r="W247" i="5" a="1"/>
  <c r="W247" i="5" s="1"/>
  <c r="P247" i="5" a="1"/>
  <c r="P247" i="5" s="1"/>
  <c r="Y247" i="5" a="1"/>
  <c r="Y247" i="5" s="1"/>
  <c r="T247" i="5" a="1"/>
  <c r="T247" i="5" s="1"/>
  <c r="AJ247" i="5" a="1"/>
  <c r="AJ247" i="5" s="1"/>
  <c r="AP247" i="5" a="1"/>
  <c r="AP247" i="5" s="1"/>
  <c r="Z247" i="5" a="1"/>
  <c r="Z247" i="5" s="1"/>
  <c r="O247" i="5" a="1"/>
  <c r="O247" i="5" s="1"/>
  <c r="I247" i="5" a="1"/>
  <c r="I247" i="5" s="1"/>
  <c r="M247" i="5" a="1"/>
  <c r="M247" i="5" s="1"/>
  <c r="H247" i="5" a="1"/>
  <c r="H247" i="5" s="1"/>
  <c r="L247" i="5" a="1"/>
  <c r="L247" i="5" s="1"/>
  <c r="CI66" i="22" s="1"/>
  <c r="J247" i="5" a="1"/>
  <c r="J247" i="5" s="1"/>
  <c r="K247" i="5" a="1"/>
  <c r="K247" i="5" s="1"/>
  <c r="CH66" i="22" s="1"/>
  <c r="N247" i="5" a="1"/>
  <c r="N247" i="5" s="1"/>
  <c r="G248" i="5"/>
  <c r="AI248" i="5" l="1" a="1"/>
  <c r="AI248" i="5" s="1"/>
  <c r="AC248" i="5" a="1"/>
  <c r="AC248" i="5" s="1"/>
  <c r="AD248" i="5" a="1"/>
  <c r="AD248" i="5" s="1"/>
  <c r="AG248" i="5" a="1"/>
  <c r="AG248" i="5" s="1"/>
  <c r="AE248" i="5" a="1"/>
  <c r="AE248" i="5" s="1"/>
  <c r="AH248" i="5" a="1"/>
  <c r="AH248" i="5" s="1"/>
  <c r="AF248" i="5" a="1"/>
  <c r="AF248" i="5" s="1"/>
  <c r="BA248" i="5" a="1"/>
  <c r="BA248" i="5" s="1"/>
  <c r="AZ248" i="5" a="1"/>
  <c r="AZ248" i="5" s="1"/>
  <c r="AV248" i="5" a="1"/>
  <c r="AV248" i="5" s="1"/>
  <c r="AX248" i="5" a="1"/>
  <c r="AX248" i="5" s="1"/>
  <c r="AY248" i="5" a="1"/>
  <c r="AY248" i="5" s="1"/>
  <c r="AU248" i="5" a="1"/>
  <c r="AU248" i="5" s="1"/>
  <c r="AW248" i="5" a="1"/>
  <c r="AW248" i="5" s="1"/>
  <c r="AR248" i="5" a="1"/>
  <c r="AR248" i="5" s="1"/>
  <c r="AS248" i="5" a="1"/>
  <c r="AS248" i="5" s="1"/>
  <c r="AQ248" i="5" a="1"/>
  <c r="AQ248" i="5" s="1"/>
  <c r="AT248" i="5" a="1"/>
  <c r="AT248" i="5" s="1"/>
  <c r="AM248" i="5" a="1"/>
  <c r="AM248" i="5" s="1"/>
  <c r="Q248" i="5" a="1"/>
  <c r="Q248" i="5" s="1"/>
  <c r="AK248" i="5" a="1"/>
  <c r="AK248" i="5" s="1"/>
  <c r="U248" i="5" a="1"/>
  <c r="U248" i="5" s="1"/>
  <c r="AA248" i="5" a="1"/>
  <c r="AA248" i="5" s="1"/>
  <c r="X248" i="5" a="1"/>
  <c r="X248" i="5" s="1"/>
  <c r="V248" i="5" a="1"/>
  <c r="V248" i="5" s="1"/>
  <c r="AN248" i="5" a="1"/>
  <c r="AN248" i="5" s="1"/>
  <c r="Y248" i="5" a="1"/>
  <c r="Y248" i="5" s="1"/>
  <c r="P248" i="5" a="1"/>
  <c r="P248" i="5" s="1"/>
  <c r="AB248" i="5" a="1"/>
  <c r="AB248" i="5" s="1"/>
  <c r="W248" i="5" a="1"/>
  <c r="W248" i="5" s="1"/>
  <c r="AO248" i="5" a="1"/>
  <c r="AO248" i="5" s="1"/>
  <c r="S248" i="5" a="1"/>
  <c r="S248" i="5" s="1"/>
  <c r="R248" i="5" a="1"/>
  <c r="R248" i="5" s="1"/>
  <c r="Z248" i="5" a="1"/>
  <c r="Z248" i="5" s="1"/>
  <c r="O248" i="5" a="1"/>
  <c r="O248" i="5" s="1"/>
  <c r="AJ248" i="5" a="1"/>
  <c r="AJ248" i="5" s="1"/>
  <c r="AL67" i="9" s="1"/>
  <c r="AP248" i="5" a="1"/>
  <c r="AP248" i="5" s="1"/>
  <c r="AL248" i="5" a="1"/>
  <c r="AL248" i="5" s="1"/>
  <c r="T248" i="5" a="1"/>
  <c r="T248" i="5" s="1"/>
  <c r="M248" i="5" a="1"/>
  <c r="M248" i="5" s="1"/>
  <c r="L248" i="5" a="1"/>
  <c r="L248" i="5" s="1"/>
  <c r="I248" i="5" a="1"/>
  <c r="I248" i="5" s="1"/>
  <c r="H248" i="5" a="1"/>
  <c r="H248" i="5" s="1"/>
  <c r="J248" i="5" a="1"/>
  <c r="J248" i="5" s="1"/>
  <c r="K248" i="5" a="1"/>
  <c r="K248" i="5" s="1"/>
  <c r="N248" i="5" a="1"/>
  <c r="N248" i="5" s="1"/>
  <c r="G249" i="5"/>
  <c r="AF249" i="5" l="1" a="1"/>
  <c r="AF249" i="5" s="1"/>
  <c r="AI249" i="5" a="1"/>
  <c r="AI249" i="5" s="1"/>
  <c r="AC249" i="5" a="1"/>
  <c r="AC249" i="5" s="1"/>
  <c r="AG249" i="5" a="1"/>
  <c r="AG249" i="5" s="1"/>
  <c r="AD249" i="5" a="1"/>
  <c r="AD249" i="5" s="1"/>
  <c r="AH249" i="5" a="1"/>
  <c r="AH249" i="5" s="1"/>
  <c r="AE249" i="5" a="1"/>
  <c r="AE249" i="5" s="1"/>
  <c r="AV249" i="5" a="1"/>
  <c r="AV249" i="5" s="1"/>
  <c r="BA249" i="5" a="1"/>
  <c r="BA249" i="5" s="1"/>
  <c r="AX249" i="5" a="1"/>
  <c r="AX249" i="5" s="1"/>
  <c r="AW249" i="5" a="1"/>
  <c r="AW249" i="5" s="1"/>
  <c r="AZ249" i="5" a="1"/>
  <c r="AZ249" i="5" s="1"/>
  <c r="AU249" i="5" a="1"/>
  <c r="AU249" i="5" s="1"/>
  <c r="AR249" i="5" a="1"/>
  <c r="AR249" i="5" s="1"/>
  <c r="AY249" i="5" a="1"/>
  <c r="AY249" i="5" s="1"/>
  <c r="AS249" i="5" a="1"/>
  <c r="AS249" i="5" s="1"/>
  <c r="AQ249" i="5" a="1"/>
  <c r="AQ249" i="5" s="1"/>
  <c r="AT249" i="5" a="1"/>
  <c r="AT249" i="5" s="1"/>
  <c r="U249" i="5" a="1"/>
  <c r="U249" i="5" s="1"/>
  <c r="AK249" i="5" a="1"/>
  <c r="AK249" i="5" s="1"/>
  <c r="AM249" i="5" a="1"/>
  <c r="AM249" i="5" s="1"/>
  <c r="Q249" i="5" a="1"/>
  <c r="Q249" i="5" s="1"/>
  <c r="X249" i="5" a="1"/>
  <c r="X249" i="5" s="1"/>
  <c r="AA249" i="5" a="1"/>
  <c r="AA249" i="5" s="1"/>
  <c r="V249" i="5" a="1"/>
  <c r="V249" i="5" s="1"/>
  <c r="AN249" i="5" a="1"/>
  <c r="AN249" i="5" s="1"/>
  <c r="AB249" i="5" a="1"/>
  <c r="AB249" i="5" s="1"/>
  <c r="S249" i="5" a="1"/>
  <c r="S249" i="5" s="1"/>
  <c r="AO249" i="5" a="1"/>
  <c r="AO249" i="5" s="1"/>
  <c r="R249" i="5" a="1"/>
  <c r="R249" i="5" s="1"/>
  <c r="Y249" i="5" a="1"/>
  <c r="Y249" i="5" s="1"/>
  <c r="P249" i="5" a="1"/>
  <c r="P249" i="5" s="1"/>
  <c r="W249" i="5" a="1"/>
  <c r="W249" i="5" s="1"/>
  <c r="T249" i="5" a="1"/>
  <c r="T249" i="5" s="1"/>
  <c r="O249" i="5" a="1"/>
  <c r="O249" i="5" s="1"/>
  <c r="AJ249" i="5" a="1"/>
  <c r="AJ249" i="5" s="1"/>
  <c r="Z249" i="5" a="1"/>
  <c r="Z249" i="5" s="1"/>
  <c r="AL249" i="5" a="1"/>
  <c r="AL249" i="5" s="1"/>
  <c r="AP249" i="5" a="1"/>
  <c r="AP249" i="5" s="1"/>
  <c r="M249" i="5" a="1"/>
  <c r="M249" i="5" s="1"/>
  <c r="I249" i="5" a="1"/>
  <c r="I249" i="5" s="1"/>
  <c r="H249" i="5" a="1"/>
  <c r="H249" i="5" s="1"/>
  <c r="L249" i="5" a="1"/>
  <c r="L249" i="5" s="1"/>
  <c r="J249" i="5" a="1"/>
  <c r="J249" i="5" s="1"/>
  <c r="K249" i="5" a="1"/>
  <c r="K249" i="5" s="1"/>
  <c r="N249" i="5" a="1"/>
  <c r="N249" i="5" s="1"/>
  <c r="G250" i="5"/>
  <c r="AI250" i="5" l="1" a="1"/>
  <c r="AI250" i="5" s="1"/>
  <c r="AC68" i="9" s="1"/>
  <c r="AC250" i="5" a="1"/>
  <c r="AC250" i="5" s="1"/>
  <c r="W68" i="9" s="1"/>
  <c r="AF250" i="5" a="1"/>
  <c r="AF250" i="5" s="1"/>
  <c r="Z68" i="9" s="1"/>
  <c r="AH250" i="5" a="1"/>
  <c r="AH250" i="5" s="1"/>
  <c r="AB68" i="9" s="1"/>
  <c r="AG250" i="5" a="1"/>
  <c r="AG250" i="5" s="1"/>
  <c r="AA68" i="9" s="1"/>
  <c r="AD250" i="5" a="1"/>
  <c r="AD250" i="5" s="1"/>
  <c r="X68" i="9" s="1"/>
  <c r="AE250" i="5" a="1"/>
  <c r="AE250" i="5" s="1"/>
  <c r="Y68" i="9" s="1"/>
  <c r="BA250" i="5" a="1"/>
  <c r="BA250" i="5" s="1"/>
  <c r="AV250" i="5" a="1"/>
  <c r="AV250" i="5" s="1"/>
  <c r="AU250" i="5" a="1"/>
  <c r="AU250" i="5" s="1"/>
  <c r="AX250" i="5" a="1"/>
  <c r="AX250" i="5" s="1"/>
  <c r="AZ250" i="5" a="1"/>
  <c r="AZ250" i="5" s="1"/>
  <c r="AW250" i="5" a="1"/>
  <c r="AW250" i="5" s="1"/>
  <c r="AQ250" i="5" a="1"/>
  <c r="AQ250" i="5" s="1"/>
  <c r="AY250" i="5" a="1"/>
  <c r="AY250" i="5" s="1"/>
  <c r="AS250" i="5" a="1"/>
  <c r="AS250" i="5" s="1"/>
  <c r="AT250" i="5" a="1"/>
  <c r="AT250" i="5" s="1"/>
  <c r="AR250" i="5" a="1"/>
  <c r="AR250" i="5" s="1"/>
  <c r="Q250" i="5" a="1"/>
  <c r="Q250" i="5" s="1"/>
  <c r="U250" i="5" a="1"/>
  <c r="U250" i="5" s="1"/>
  <c r="AK250" i="5" a="1"/>
  <c r="AK250" i="5" s="1"/>
  <c r="AM250" i="5" a="1"/>
  <c r="AM250" i="5" s="1"/>
  <c r="AN250" i="5" a="1"/>
  <c r="AN250" i="5" s="1"/>
  <c r="AA250" i="5" a="1"/>
  <c r="AA250" i="5" s="1"/>
  <c r="U68" i="9" s="1"/>
  <c r="X250" i="5" a="1"/>
  <c r="X250" i="5" s="1"/>
  <c r="R68" i="9" s="1"/>
  <c r="V250" i="5" a="1"/>
  <c r="V250" i="5" s="1"/>
  <c r="P68" i="9" s="1"/>
  <c r="P250" i="5" a="1"/>
  <c r="P250" i="5" s="1"/>
  <c r="W250" i="5" a="1"/>
  <c r="W250" i="5" s="1"/>
  <c r="Q68" i="9" s="1"/>
  <c r="AO250" i="5" a="1"/>
  <c r="AO250" i="5" s="1"/>
  <c r="S250" i="5" a="1"/>
  <c r="S250" i="5" s="1"/>
  <c r="R250" i="5" a="1"/>
  <c r="R250" i="5" s="1"/>
  <c r="CP67" i="22" s="1"/>
  <c r="AB250" i="5" a="1"/>
  <c r="AB250" i="5" s="1"/>
  <c r="V68" i="9" s="1"/>
  <c r="Y250" i="5" a="1"/>
  <c r="Y250" i="5" s="1"/>
  <c r="S68" i="9" s="1"/>
  <c r="T250" i="5" a="1"/>
  <c r="T250" i="5" s="1"/>
  <c r="AL250" i="5" a="1"/>
  <c r="AL250" i="5" s="1"/>
  <c r="Z250" i="5" a="1"/>
  <c r="Z250" i="5" s="1"/>
  <c r="T68" i="9" s="1"/>
  <c r="O250" i="5" a="1"/>
  <c r="O250" i="5" s="1"/>
  <c r="AJ250" i="5" a="1"/>
  <c r="AJ250" i="5" s="1"/>
  <c r="AP250" i="5" a="1"/>
  <c r="AP250" i="5" s="1"/>
  <c r="L250" i="5" a="1"/>
  <c r="L250" i="5" s="1"/>
  <c r="I250" i="5" a="1"/>
  <c r="I250" i="5" s="1"/>
  <c r="M250" i="5" a="1"/>
  <c r="M250" i="5" s="1"/>
  <c r="H250" i="5" a="1"/>
  <c r="H250" i="5" s="1"/>
  <c r="J250" i="5" a="1"/>
  <c r="J250" i="5" s="1"/>
  <c r="K250" i="5" a="1"/>
  <c r="K250" i="5" s="1"/>
  <c r="N250" i="5" a="1"/>
  <c r="N250" i="5" s="1"/>
  <c r="G251" i="5"/>
  <c r="AI251" i="5" l="1" a="1"/>
  <c r="AI251" i="5" s="1"/>
  <c r="AH251" i="5" a="1"/>
  <c r="AH251" i="5" s="1"/>
  <c r="AC251" i="5" a="1"/>
  <c r="AC251" i="5" s="1"/>
  <c r="AK68" i="9" s="1"/>
  <c r="AG251" i="5" a="1"/>
  <c r="AG251" i="5" s="1"/>
  <c r="AF251" i="5" a="1"/>
  <c r="AF251" i="5" s="1"/>
  <c r="AD251" i="5" a="1"/>
  <c r="AD251" i="5" s="1"/>
  <c r="AE251" i="5" a="1"/>
  <c r="AE251" i="5" s="1"/>
  <c r="BA251" i="5" a="1"/>
  <c r="BA251" i="5" s="1"/>
  <c r="AZ251" i="5" a="1"/>
  <c r="AZ251" i="5" s="1"/>
  <c r="AW251" i="5" a="1"/>
  <c r="AW251" i="5" s="1"/>
  <c r="AV251" i="5" a="1"/>
  <c r="AV251" i="5" s="1"/>
  <c r="AU251" i="5" a="1"/>
  <c r="AU251" i="5" s="1"/>
  <c r="AQ251" i="5" a="1"/>
  <c r="AQ251" i="5" s="1"/>
  <c r="AR251" i="5" a="1"/>
  <c r="AR251" i="5" s="1"/>
  <c r="AY251" i="5" a="1"/>
  <c r="AY251" i="5" s="1"/>
  <c r="AX251" i="5" a="1"/>
  <c r="AX251" i="5" s="1"/>
  <c r="AS251" i="5" a="1"/>
  <c r="AS251" i="5" s="1"/>
  <c r="AT251" i="5" a="1"/>
  <c r="AT251" i="5" s="1"/>
  <c r="AK251" i="5" a="1"/>
  <c r="AK251" i="5" s="1"/>
  <c r="Q251" i="5" a="1"/>
  <c r="Q251" i="5" s="1"/>
  <c r="AM251" i="5" a="1"/>
  <c r="AM251" i="5" s="1"/>
  <c r="U251" i="5" a="1"/>
  <c r="U251" i="5" s="1"/>
  <c r="V251" i="5" a="1"/>
  <c r="V251" i="5" s="1"/>
  <c r="X251" i="5" a="1"/>
  <c r="X251" i="5" s="1"/>
  <c r="AN251" i="5" a="1"/>
  <c r="AN251" i="5" s="1"/>
  <c r="AA251" i="5" a="1"/>
  <c r="AA251" i="5" s="1"/>
  <c r="P251" i="5" a="1"/>
  <c r="P251" i="5" s="1"/>
  <c r="S251" i="5" a="1"/>
  <c r="S251" i="5" s="1"/>
  <c r="W251" i="5" a="1"/>
  <c r="W251" i="5" s="1"/>
  <c r="AO251" i="5" a="1"/>
  <c r="AO251" i="5" s="1"/>
  <c r="AL251" i="5" a="1"/>
  <c r="AL251" i="5" s="1"/>
  <c r="R251" i="5" a="1"/>
  <c r="R251" i="5" s="1"/>
  <c r="AB251" i="5" a="1"/>
  <c r="AB251" i="5" s="1"/>
  <c r="Y251" i="5" a="1"/>
  <c r="Y251" i="5" s="1"/>
  <c r="AJ251" i="5" a="1"/>
  <c r="AJ251" i="5" s="1"/>
  <c r="Z251" i="5" a="1"/>
  <c r="Z251" i="5" s="1"/>
  <c r="T251" i="5" a="1"/>
  <c r="T251" i="5" s="1"/>
  <c r="AP251" i="5" a="1"/>
  <c r="AP251" i="5" s="1"/>
  <c r="O251" i="5" a="1"/>
  <c r="O251" i="5" s="1"/>
  <c r="H251" i="5" a="1"/>
  <c r="H251" i="5" s="1"/>
  <c r="L251" i="5" a="1"/>
  <c r="L251" i="5" s="1"/>
  <c r="J251" i="5" a="1"/>
  <c r="J251" i="5" s="1"/>
  <c r="M251" i="5" a="1"/>
  <c r="M251" i="5" s="1"/>
  <c r="K251" i="5" a="1"/>
  <c r="K251" i="5" s="1"/>
  <c r="I251" i="5" a="1"/>
  <c r="I251" i="5" s="1"/>
  <c r="CF67" i="22" s="1"/>
  <c r="N251" i="5" a="1"/>
  <c r="N251" i="5" s="1"/>
  <c r="G252" i="5"/>
  <c r="AI252" i="5" l="1" a="1"/>
  <c r="AI252" i="5" s="1"/>
  <c r="AC252" i="5" a="1"/>
  <c r="AC252" i="5" s="1"/>
  <c r="AG252" i="5" a="1"/>
  <c r="AG252" i="5" s="1"/>
  <c r="AE252" i="5" a="1"/>
  <c r="AE252" i="5" s="1"/>
  <c r="AF252" i="5" a="1"/>
  <c r="AF252" i="5" s="1"/>
  <c r="AH252" i="5" a="1"/>
  <c r="AH252" i="5" s="1"/>
  <c r="AD252" i="5" a="1"/>
  <c r="AD252" i="5" s="1"/>
  <c r="AZ252" i="5" a="1"/>
  <c r="AZ252" i="5" s="1"/>
  <c r="BA252" i="5" a="1"/>
  <c r="BA252" i="5" s="1"/>
  <c r="AV252" i="5" a="1"/>
  <c r="AV252" i="5" s="1"/>
  <c r="AU252" i="5" a="1"/>
  <c r="AU252" i="5" s="1"/>
  <c r="AX252" i="5" a="1"/>
  <c r="AX252" i="5" s="1"/>
  <c r="AW252" i="5" a="1"/>
  <c r="AW252" i="5" s="1"/>
  <c r="AQ252" i="5" a="1"/>
  <c r="AQ252" i="5" s="1"/>
  <c r="AY252" i="5" a="1"/>
  <c r="AY252" i="5" s="1"/>
  <c r="AR252" i="5" a="1"/>
  <c r="AR252" i="5" s="1"/>
  <c r="AS252" i="5" a="1"/>
  <c r="AS252" i="5" s="1"/>
  <c r="AT252" i="5" a="1"/>
  <c r="AT252" i="5" s="1"/>
  <c r="AM252" i="5" a="1"/>
  <c r="AM252" i="5" s="1"/>
  <c r="AK252" i="5" a="1"/>
  <c r="AK252" i="5" s="1"/>
  <c r="Q252" i="5" a="1"/>
  <c r="Q252" i="5" s="1"/>
  <c r="U252" i="5" a="1"/>
  <c r="U252" i="5" s="1"/>
  <c r="AA252" i="5" a="1"/>
  <c r="AA252" i="5" s="1"/>
  <c r="X252" i="5" a="1"/>
  <c r="X252" i="5" s="1"/>
  <c r="AN252" i="5" a="1"/>
  <c r="AN252" i="5" s="1"/>
  <c r="V252" i="5" a="1"/>
  <c r="V252" i="5" s="1"/>
  <c r="R252" i="5" a="1"/>
  <c r="R252" i="5" s="1"/>
  <c r="AB252" i="5" a="1"/>
  <c r="AB252" i="5" s="1"/>
  <c r="W252" i="5" a="1"/>
  <c r="W252" i="5" s="1"/>
  <c r="AO252" i="5" a="1"/>
  <c r="AO252" i="5" s="1"/>
  <c r="P252" i="5" a="1"/>
  <c r="P252" i="5" s="1"/>
  <c r="Y252" i="5" a="1"/>
  <c r="Y252" i="5" s="1"/>
  <c r="AL252" i="5" a="1"/>
  <c r="AL252" i="5" s="1"/>
  <c r="Z252" i="5" a="1"/>
  <c r="Z252" i="5" s="1"/>
  <c r="O252" i="5" a="1"/>
  <c r="O252" i="5" s="1"/>
  <c r="T252" i="5" a="1"/>
  <c r="T252" i="5" s="1"/>
  <c r="S252" i="5" a="1"/>
  <c r="S252" i="5" s="1"/>
  <c r="AJ252" i="5" a="1"/>
  <c r="AJ252" i="5" s="1"/>
  <c r="AP252" i="5" a="1"/>
  <c r="AP252" i="5" s="1"/>
  <c r="H252" i="5" a="1"/>
  <c r="H252" i="5" s="1"/>
  <c r="M252" i="5" a="1"/>
  <c r="M252" i="5" s="1"/>
  <c r="I252" i="5" a="1"/>
  <c r="I252" i="5" s="1"/>
  <c r="L252" i="5" a="1"/>
  <c r="L252" i="5" s="1"/>
  <c r="J252" i="5" a="1"/>
  <c r="J252" i="5" s="1"/>
  <c r="K252" i="5" a="1"/>
  <c r="K252" i="5" s="1"/>
  <c r="N252" i="5" a="1"/>
  <c r="N252" i="5" s="1"/>
  <c r="G253" i="5"/>
  <c r="AI253" i="5" l="1" a="1"/>
  <c r="AI253" i="5" s="1"/>
  <c r="AF253" i="5" a="1"/>
  <c r="AF253" i="5" s="1"/>
  <c r="AE253" i="5" a="1"/>
  <c r="AE253" i="5" s="1"/>
  <c r="AC253" i="5" a="1"/>
  <c r="AC253" i="5" s="1"/>
  <c r="AD253" i="5" a="1"/>
  <c r="AD253" i="5" s="1"/>
  <c r="AG253" i="5" a="1"/>
  <c r="AG253" i="5" s="1"/>
  <c r="AH253" i="5" a="1"/>
  <c r="AH253" i="5" s="1"/>
  <c r="AV253" i="5" a="1"/>
  <c r="AV253" i="5" s="1"/>
  <c r="AX253" i="5" a="1"/>
  <c r="AX253" i="5" s="1"/>
  <c r="BA253" i="5" a="1"/>
  <c r="BA253" i="5" s="1"/>
  <c r="AZ253" i="5" a="1"/>
  <c r="AZ253" i="5" s="1"/>
  <c r="AU253" i="5" a="1"/>
  <c r="AU253" i="5" s="1"/>
  <c r="AY253" i="5" a="1"/>
  <c r="AY253" i="5" s="1"/>
  <c r="AW253" i="5" a="1"/>
  <c r="AW253" i="5" s="1"/>
  <c r="AQ253" i="5" a="1"/>
  <c r="AQ253" i="5" s="1"/>
  <c r="AR253" i="5" a="1"/>
  <c r="AR253" i="5" s="1"/>
  <c r="AS253" i="5" a="1"/>
  <c r="AS253" i="5" s="1"/>
  <c r="AT253" i="5" a="1"/>
  <c r="AT253" i="5" s="1"/>
  <c r="AK253" i="5" a="1"/>
  <c r="AK253" i="5" s="1"/>
  <c r="Q253" i="5" a="1"/>
  <c r="Q253" i="5" s="1"/>
  <c r="U253" i="5" a="1"/>
  <c r="U253" i="5" s="1"/>
  <c r="AM253" i="5" a="1"/>
  <c r="AM253" i="5" s="1"/>
  <c r="AN253" i="5" a="1"/>
  <c r="AN253" i="5" s="1"/>
  <c r="AA253" i="5" a="1"/>
  <c r="AA253" i="5" s="1"/>
  <c r="X253" i="5" a="1"/>
  <c r="X253" i="5" s="1"/>
  <c r="V253" i="5" a="1"/>
  <c r="V253" i="5" s="1"/>
  <c r="P253" i="5" a="1"/>
  <c r="P253" i="5" s="1"/>
  <c r="W253" i="5" a="1"/>
  <c r="W253" i="5" s="1"/>
  <c r="AB253" i="5" a="1"/>
  <c r="AB253" i="5" s="1"/>
  <c r="Y253" i="5" a="1"/>
  <c r="Y253" i="5" s="1"/>
  <c r="S253" i="5" a="1"/>
  <c r="S253" i="5" s="1"/>
  <c r="R253" i="5" a="1"/>
  <c r="R253" i="5" s="1"/>
  <c r="AP253" i="5" a="1"/>
  <c r="AP253" i="5" s="1"/>
  <c r="AJ253" i="5" a="1"/>
  <c r="AJ253" i="5" s="1"/>
  <c r="AL253" i="5" a="1"/>
  <c r="AL253" i="5" s="1"/>
  <c r="AO253" i="5" a="1"/>
  <c r="AO253" i="5" s="1"/>
  <c r="O253" i="5" a="1"/>
  <c r="O253" i="5" s="1"/>
  <c r="Z253" i="5" a="1"/>
  <c r="Z253" i="5" s="1"/>
  <c r="T253" i="5" a="1"/>
  <c r="T253" i="5" s="1"/>
  <c r="L253" i="5" a="1"/>
  <c r="L253" i="5" s="1"/>
  <c r="I253" i="5" a="1"/>
  <c r="I253" i="5" s="1"/>
  <c r="M253" i="5" a="1"/>
  <c r="M253" i="5" s="1"/>
  <c r="J253" i="5" a="1"/>
  <c r="J253" i="5" s="1"/>
  <c r="K253" i="5" a="1"/>
  <c r="K253" i="5" s="1"/>
  <c r="H253" i="5" a="1"/>
  <c r="H253" i="5" s="1"/>
  <c r="N253" i="5" a="1"/>
  <c r="N253" i="5" s="1"/>
  <c r="G254" i="5"/>
  <c r="AF254" i="5" l="1" a="1"/>
  <c r="AF254" i="5" s="1"/>
  <c r="Z69" i="9" s="1"/>
  <c r="AC254" i="5" a="1"/>
  <c r="AC254" i="5" s="1"/>
  <c r="W69" i="9" s="1"/>
  <c r="AI254" i="5" a="1"/>
  <c r="AI254" i="5" s="1"/>
  <c r="AC69" i="9" s="1"/>
  <c r="AE254" i="5" a="1"/>
  <c r="AE254" i="5" s="1"/>
  <c r="Y69" i="9" s="1"/>
  <c r="AD254" i="5" a="1"/>
  <c r="AD254" i="5" s="1"/>
  <c r="X69" i="9" s="1"/>
  <c r="AH254" i="5" a="1"/>
  <c r="AH254" i="5" s="1"/>
  <c r="AB69" i="9" s="1"/>
  <c r="AG254" i="5" a="1"/>
  <c r="AG254" i="5" s="1"/>
  <c r="AA69" i="9" s="1"/>
  <c r="AZ254" i="5" a="1"/>
  <c r="AZ254" i="5" s="1"/>
  <c r="AV254" i="5" a="1"/>
  <c r="AV254" i="5" s="1"/>
  <c r="BA254" i="5" a="1"/>
  <c r="BA254" i="5" s="1"/>
  <c r="AW254" i="5" a="1"/>
  <c r="AW254" i="5" s="1"/>
  <c r="AY254" i="5" a="1"/>
  <c r="AY254" i="5" s="1"/>
  <c r="AX254" i="5" a="1"/>
  <c r="AX254" i="5" s="1"/>
  <c r="AU254" i="5" a="1"/>
  <c r="AU254" i="5" s="1"/>
  <c r="AR254" i="5" a="1"/>
  <c r="AR254" i="5" s="1"/>
  <c r="AS254" i="5" a="1"/>
  <c r="AS254" i="5" s="1"/>
  <c r="AT254" i="5" a="1"/>
  <c r="AT254" i="5" s="1"/>
  <c r="AQ254" i="5" a="1"/>
  <c r="AQ254" i="5" s="1"/>
  <c r="U254" i="5" a="1"/>
  <c r="U254" i="5" s="1"/>
  <c r="AM254" i="5" a="1"/>
  <c r="AM254" i="5" s="1"/>
  <c r="Q254" i="5" a="1"/>
  <c r="Q254" i="5" s="1"/>
  <c r="CO68" i="22" s="1"/>
  <c r="AK254" i="5" a="1"/>
  <c r="AK254" i="5" s="1"/>
  <c r="AA254" i="5" a="1"/>
  <c r="AA254" i="5" s="1"/>
  <c r="U69" i="9" s="1"/>
  <c r="AN254" i="5" a="1"/>
  <c r="AN254" i="5" s="1"/>
  <c r="X254" i="5" a="1"/>
  <c r="X254" i="5" s="1"/>
  <c r="R69" i="9" s="1"/>
  <c r="V254" i="5" a="1"/>
  <c r="V254" i="5" s="1"/>
  <c r="P69" i="9" s="1"/>
  <c r="AO254" i="5" a="1"/>
  <c r="AO254" i="5" s="1"/>
  <c r="W254" i="5" a="1"/>
  <c r="W254" i="5" s="1"/>
  <c r="Q69" i="9" s="1"/>
  <c r="Y254" i="5" a="1"/>
  <c r="Y254" i="5" s="1"/>
  <c r="S69" i="9" s="1"/>
  <c r="R254" i="5" a="1"/>
  <c r="R254" i="5" s="1"/>
  <c r="S254" i="5" a="1"/>
  <c r="S254" i="5" s="1"/>
  <c r="AB254" i="5" a="1"/>
  <c r="AB254" i="5" s="1"/>
  <c r="V69" i="9" s="1"/>
  <c r="P254" i="5" a="1"/>
  <c r="P254" i="5" s="1"/>
  <c r="O254" i="5" a="1"/>
  <c r="O254" i="5" s="1"/>
  <c r="T254" i="5" a="1"/>
  <c r="T254" i="5" s="1"/>
  <c r="Z254" i="5" a="1"/>
  <c r="Z254" i="5" s="1"/>
  <c r="T69" i="9" s="1"/>
  <c r="AJ254" i="5" a="1"/>
  <c r="AJ254" i="5" s="1"/>
  <c r="AL254" i="5" a="1"/>
  <c r="AL254" i="5" s="1"/>
  <c r="AP254" i="5" a="1"/>
  <c r="AP254" i="5" s="1"/>
  <c r="L254" i="5" a="1"/>
  <c r="L254" i="5" s="1"/>
  <c r="I254" i="5" a="1"/>
  <c r="I254" i="5" s="1"/>
  <c r="J254" i="5" a="1"/>
  <c r="J254" i="5" s="1"/>
  <c r="M254" i="5" a="1"/>
  <c r="M254" i="5" s="1"/>
  <c r="H254" i="5" a="1"/>
  <c r="H254" i="5" s="1"/>
  <c r="K254" i="5" a="1"/>
  <c r="K254" i="5" s="1"/>
  <c r="N254" i="5" a="1"/>
  <c r="N254" i="5" s="1"/>
  <c r="G255" i="5"/>
  <c r="AI255" i="5" l="1" a="1"/>
  <c r="AI255" i="5" s="1"/>
  <c r="AF255" i="5" a="1"/>
  <c r="AF255" i="5" s="1"/>
  <c r="AG255" i="5" a="1"/>
  <c r="AG255" i="5" s="1"/>
  <c r="AC255" i="5" a="1"/>
  <c r="AC255" i="5" s="1"/>
  <c r="AK69" i="9" s="1"/>
  <c r="AH255" i="5" a="1"/>
  <c r="AH255" i="5" s="1"/>
  <c r="AD255" i="5" a="1"/>
  <c r="AD255" i="5" s="1"/>
  <c r="AE255" i="5" a="1"/>
  <c r="AE255" i="5" s="1"/>
  <c r="AV255" i="5" a="1"/>
  <c r="AV255" i="5" s="1"/>
  <c r="AY255" i="5" a="1"/>
  <c r="AY255" i="5" s="1"/>
  <c r="AZ255" i="5" a="1"/>
  <c r="AZ255" i="5" s="1"/>
  <c r="BA255" i="5" a="1"/>
  <c r="BA255" i="5" s="1"/>
  <c r="AU255" i="5" a="1"/>
  <c r="AU255" i="5" s="1"/>
  <c r="AW255" i="5" a="1"/>
  <c r="AW255" i="5" s="1"/>
  <c r="AQ255" i="5" a="1"/>
  <c r="AQ255" i="5" s="1"/>
  <c r="AX255" i="5" a="1"/>
  <c r="AX255" i="5" s="1"/>
  <c r="AR255" i="5" a="1"/>
  <c r="AR255" i="5" s="1"/>
  <c r="AS255" i="5" a="1"/>
  <c r="AS255" i="5" s="1"/>
  <c r="AT255" i="5" a="1"/>
  <c r="AT255" i="5" s="1"/>
  <c r="Q255" i="5" a="1"/>
  <c r="Q255" i="5" s="1"/>
  <c r="AK255" i="5" a="1"/>
  <c r="AK255" i="5" s="1"/>
  <c r="AM255" i="5" a="1"/>
  <c r="AM255" i="5" s="1"/>
  <c r="U255" i="5" a="1"/>
  <c r="U255" i="5" s="1"/>
  <c r="AN255" i="5" a="1"/>
  <c r="AN255" i="5" s="1"/>
  <c r="AA255" i="5" a="1"/>
  <c r="AA255" i="5" s="1"/>
  <c r="X255" i="5" a="1"/>
  <c r="X255" i="5" s="1"/>
  <c r="V255" i="5" a="1"/>
  <c r="V255" i="5" s="1"/>
  <c r="AB255" i="5" a="1"/>
  <c r="AB255" i="5" s="1"/>
  <c r="R255" i="5" a="1"/>
  <c r="R255" i="5" s="1"/>
  <c r="P255" i="5" a="1"/>
  <c r="P255" i="5" s="1"/>
  <c r="Y255" i="5" a="1"/>
  <c r="Y255" i="5" s="1"/>
  <c r="AO255" i="5" a="1"/>
  <c r="AO255" i="5" s="1"/>
  <c r="W255" i="5" a="1"/>
  <c r="W255" i="5" s="1"/>
  <c r="AL255" i="5" a="1"/>
  <c r="AL255" i="5" s="1"/>
  <c r="O255" i="5" a="1"/>
  <c r="O255" i="5" s="1"/>
  <c r="T255" i="5" a="1"/>
  <c r="T255" i="5" s="1"/>
  <c r="AJ255" i="5" a="1"/>
  <c r="AJ255" i="5" s="1"/>
  <c r="S255" i="5" a="1"/>
  <c r="S255" i="5" s="1"/>
  <c r="AP255" i="5" a="1"/>
  <c r="AP255" i="5" s="1"/>
  <c r="Z255" i="5" a="1"/>
  <c r="Z255" i="5" s="1"/>
  <c r="I255" i="5" a="1"/>
  <c r="I255" i="5" s="1"/>
  <c r="CF68" i="22" s="1"/>
  <c r="L255" i="5" a="1"/>
  <c r="L255" i="5" s="1"/>
  <c r="H255" i="5" a="1"/>
  <c r="H255" i="5" s="1"/>
  <c r="J255" i="5" a="1"/>
  <c r="J255" i="5" s="1"/>
  <c r="K255" i="5" a="1"/>
  <c r="K255" i="5" s="1"/>
  <c r="M255" i="5" a="1"/>
  <c r="M255" i="5" s="1"/>
  <c r="N255" i="5" a="1"/>
  <c r="N255" i="5" s="1"/>
  <c r="G256" i="5"/>
  <c r="AF256" i="5" l="1" a="1"/>
  <c r="AF256" i="5" s="1"/>
  <c r="AI256" i="5" a="1"/>
  <c r="AI256" i="5" s="1"/>
  <c r="AH256" i="5" a="1"/>
  <c r="AH256" i="5" s="1"/>
  <c r="AC256" i="5" a="1"/>
  <c r="AC256" i="5" s="1"/>
  <c r="AG256" i="5" a="1"/>
  <c r="AG256" i="5" s="1"/>
  <c r="AE256" i="5" a="1"/>
  <c r="AE256" i="5" s="1"/>
  <c r="AD256" i="5" a="1"/>
  <c r="AD256" i="5" s="1"/>
  <c r="AZ256" i="5" a="1"/>
  <c r="AZ256" i="5" s="1"/>
  <c r="AV256" i="5" a="1"/>
  <c r="AV256" i="5" s="1"/>
  <c r="AX256" i="5" a="1"/>
  <c r="AX256" i="5" s="1"/>
  <c r="AW256" i="5" a="1"/>
  <c r="AW256" i="5" s="1"/>
  <c r="BA256" i="5" a="1"/>
  <c r="BA256" i="5" s="1"/>
  <c r="AY256" i="5" a="1"/>
  <c r="AY256" i="5" s="1"/>
  <c r="AU256" i="5" a="1"/>
  <c r="AU256" i="5" s="1"/>
  <c r="AQ256" i="5" a="1"/>
  <c r="AQ256" i="5" s="1"/>
  <c r="AR256" i="5" a="1"/>
  <c r="AR256" i="5" s="1"/>
  <c r="AT256" i="5" a="1"/>
  <c r="AT256" i="5" s="1"/>
  <c r="AS256" i="5" a="1"/>
  <c r="AS256" i="5" s="1"/>
  <c r="AK256" i="5" a="1"/>
  <c r="AK256" i="5" s="1"/>
  <c r="AM256" i="5" a="1"/>
  <c r="AM256" i="5" s="1"/>
  <c r="Q256" i="5" a="1"/>
  <c r="Q256" i="5" s="1"/>
  <c r="U256" i="5" a="1"/>
  <c r="U256" i="5" s="1"/>
  <c r="X256" i="5" a="1"/>
  <c r="X256" i="5" s="1"/>
  <c r="V256" i="5" a="1"/>
  <c r="V256" i="5" s="1"/>
  <c r="AA256" i="5" a="1"/>
  <c r="AA256" i="5" s="1"/>
  <c r="AN256" i="5" a="1"/>
  <c r="AN256" i="5" s="1"/>
  <c r="P256" i="5" a="1"/>
  <c r="P256" i="5" s="1"/>
  <c r="R256" i="5" a="1"/>
  <c r="R256" i="5" s="1"/>
  <c r="S256" i="5" a="1"/>
  <c r="S256" i="5" s="1"/>
  <c r="W256" i="5" a="1"/>
  <c r="W256" i="5" s="1"/>
  <c r="Y256" i="5" a="1"/>
  <c r="Y256" i="5" s="1"/>
  <c r="AO256" i="5" a="1"/>
  <c r="AO256" i="5" s="1"/>
  <c r="AB256" i="5" a="1"/>
  <c r="AB256" i="5" s="1"/>
  <c r="T256" i="5" a="1"/>
  <c r="T256" i="5" s="1"/>
  <c r="Z256" i="5" a="1"/>
  <c r="Z256" i="5" s="1"/>
  <c r="AL256" i="5" a="1"/>
  <c r="AL256" i="5" s="1"/>
  <c r="AP256" i="5" a="1"/>
  <c r="AP256" i="5" s="1"/>
  <c r="AJ256" i="5" a="1"/>
  <c r="AJ256" i="5" s="1"/>
  <c r="O256" i="5" a="1"/>
  <c r="O256" i="5" s="1"/>
  <c r="L256" i="5" a="1"/>
  <c r="L256" i="5" s="1"/>
  <c r="M256" i="5" a="1"/>
  <c r="M256" i="5" s="1"/>
  <c r="I256" i="5" a="1"/>
  <c r="I256" i="5" s="1"/>
  <c r="H256" i="5" a="1"/>
  <c r="H256" i="5" s="1"/>
  <c r="K256" i="5" a="1"/>
  <c r="K256" i="5" s="1"/>
  <c r="J256" i="5" a="1"/>
  <c r="J256" i="5" s="1"/>
  <c r="N256" i="5" a="1"/>
  <c r="N256" i="5" s="1"/>
  <c r="G257" i="5"/>
  <c r="AC257" i="5" l="1" a="1"/>
  <c r="AC257" i="5" s="1"/>
  <c r="AF257" i="5" a="1"/>
  <c r="AF257" i="5" s="1"/>
  <c r="AG257" i="5" a="1"/>
  <c r="AG257" i="5" s="1"/>
  <c r="AI257" i="5" a="1"/>
  <c r="AI257" i="5" s="1"/>
  <c r="AD257" i="5" a="1"/>
  <c r="AD257" i="5" s="1"/>
  <c r="AH257" i="5" a="1"/>
  <c r="AH257" i="5" s="1"/>
  <c r="AE257" i="5" a="1"/>
  <c r="AE257" i="5" s="1"/>
  <c r="AX257" i="5" a="1"/>
  <c r="AX257" i="5" s="1"/>
  <c r="AU257" i="5" a="1"/>
  <c r="AU257" i="5" s="1"/>
  <c r="AV257" i="5" a="1"/>
  <c r="AV257" i="5" s="1"/>
  <c r="AW257" i="5" a="1"/>
  <c r="AW257" i="5" s="1"/>
  <c r="BA257" i="5" a="1"/>
  <c r="BA257" i="5" s="1"/>
  <c r="AQ257" i="5" a="1"/>
  <c r="AQ257" i="5" s="1"/>
  <c r="AR257" i="5" a="1"/>
  <c r="AR257" i="5" s="1"/>
  <c r="AZ257" i="5" a="1"/>
  <c r="AZ257" i="5" s="1"/>
  <c r="AS257" i="5" a="1"/>
  <c r="AS257" i="5" s="1"/>
  <c r="AY257" i="5" a="1"/>
  <c r="AY257" i="5" s="1"/>
  <c r="AT257" i="5" a="1"/>
  <c r="AT257" i="5" s="1"/>
  <c r="U257" i="5" a="1"/>
  <c r="U257" i="5" s="1"/>
  <c r="AK257" i="5" a="1"/>
  <c r="AK257" i="5" s="1"/>
  <c r="AM257" i="5" a="1"/>
  <c r="AM257" i="5" s="1"/>
  <c r="Q257" i="5" a="1"/>
  <c r="Q257" i="5" s="1"/>
  <c r="X257" i="5" a="1"/>
  <c r="X257" i="5" s="1"/>
  <c r="AA257" i="5" a="1"/>
  <c r="AA257" i="5" s="1"/>
  <c r="AN257" i="5" a="1"/>
  <c r="AN257" i="5" s="1"/>
  <c r="V257" i="5" a="1"/>
  <c r="V257" i="5" s="1"/>
  <c r="S257" i="5" a="1"/>
  <c r="S257" i="5" s="1"/>
  <c r="Y257" i="5" a="1"/>
  <c r="Y257" i="5" s="1"/>
  <c r="AO257" i="5" a="1"/>
  <c r="AO257" i="5" s="1"/>
  <c r="AB257" i="5" a="1"/>
  <c r="AB257" i="5" s="1"/>
  <c r="R257" i="5" a="1"/>
  <c r="R257" i="5" s="1"/>
  <c r="W257" i="5" a="1"/>
  <c r="W257" i="5" s="1"/>
  <c r="P257" i="5" a="1"/>
  <c r="P257" i="5" s="1"/>
  <c r="T257" i="5" a="1"/>
  <c r="T257" i="5" s="1"/>
  <c r="O257" i="5" a="1"/>
  <c r="O257" i="5" s="1"/>
  <c r="AP257" i="5" a="1"/>
  <c r="AP257" i="5" s="1"/>
  <c r="AJ257" i="5" a="1"/>
  <c r="AJ257" i="5" s="1"/>
  <c r="AL257" i="5" a="1"/>
  <c r="AL257" i="5" s="1"/>
  <c r="Z257" i="5" a="1"/>
  <c r="Z257" i="5" s="1"/>
  <c r="L257" i="5" a="1"/>
  <c r="L257" i="5" s="1"/>
  <c r="J257" i="5" a="1"/>
  <c r="J257" i="5" s="1"/>
  <c r="I257" i="5" a="1"/>
  <c r="I257" i="5" s="1"/>
  <c r="H257" i="5" a="1"/>
  <c r="H257" i="5" s="1"/>
  <c r="M257" i="5" a="1"/>
  <c r="M257" i="5" s="1"/>
  <c r="K257" i="5" a="1"/>
  <c r="K257" i="5" s="1"/>
  <c r="N257" i="5" a="1"/>
  <c r="N257" i="5" s="1"/>
  <c r="G258" i="5"/>
  <c r="AH258" i="5" l="1" a="1"/>
  <c r="AH258" i="5" s="1"/>
  <c r="AB70" i="9" s="1"/>
  <c r="AI258" i="5" a="1"/>
  <c r="AI258" i="5" s="1"/>
  <c r="AC70" i="9" s="1"/>
  <c r="AC258" i="5" a="1"/>
  <c r="AC258" i="5" s="1"/>
  <c r="W70" i="9" s="1"/>
  <c r="AF258" i="5" a="1"/>
  <c r="AF258" i="5" s="1"/>
  <c r="Z70" i="9" s="1"/>
  <c r="AD258" i="5" a="1"/>
  <c r="AD258" i="5" s="1"/>
  <c r="X70" i="9" s="1"/>
  <c r="AE258" i="5" a="1"/>
  <c r="AE258" i="5" s="1"/>
  <c r="Y70" i="9" s="1"/>
  <c r="AG258" i="5" a="1"/>
  <c r="AG258" i="5" s="1"/>
  <c r="AA70" i="9" s="1"/>
  <c r="AX258" i="5" a="1"/>
  <c r="AX258" i="5" s="1"/>
  <c r="AZ258" i="5" a="1"/>
  <c r="AZ258" i="5" s="1"/>
  <c r="AV258" i="5" a="1"/>
  <c r="AV258" i="5" s="1"/>
  <c r="BA258" i="5" a="1"/>
  <c r="BA258" i="5" s="1"/>
  <c r="AW258" i="5" a="1"/>
  <c r="AW258" i="5" s="1"/>
  <c r="AU258" i="5" a="1"/>
  <c r="AU258" i="5" s="1"/>
  <c r="AY258" i="5" a="1"/>
  <c r="AY258" i="5" s="1"/>
  <c r="AQ258" i="5" a="1"/>
  <c r="AQ258" i="5" s="1"/>
  <c r="AT258" i="5" a="1"/>
  <c r="AT258" i="5" s="1"/>
  <c r="AR258" i="5" a="1"/>
  <c r="AR258" i="5" s="1"/>
  <c r="AS258" i="5" a="1"/>
  <c r="AS258" i="5" s="1"/>
  <c r="U258" i="5" a="1"/>
  <c r="U258" i="5" s="1"/>
  <c r="AM258" i="5" a="1"/>
  <c r="AM258" i="5" s="1"/>
  <c r="Q258" i="5" a="1"/>
  <c r="Q258" i="5" s="1"/>
  <c r="AK258" i="5" a="1"/>
  <c r="AK258" i="5" s="1"/>
  <c r="V258" i="5" a="1"/>
  <c r="V258" i="5" s="1"/>
  <c r="P70" i="9" s="1"/>
  <c r="AA258" i="5" a="1"/>
  <c r="AA258" i="5" s="1"/>
  <c r="U70" i="9" s="1"/>
  <c r="AN258" i="5" a="1"/>
  <c r="AN258" i="5" s="1"/>
  <c r="X258" i="5" a="1"/>
  <c r="X258" i="5" s="1"/>
  <c r="R70" i="9" s="1"/>
  <c r="P258" i="5" a="1"/>
  <c r="P258" i="5" s="1"/>
  <c r="S258" i="5" a="1"/>
  <c r="S258" i="5" s="1"/>
  <c r="W258" i="5" a="1"/>
  <c r="W258" i="5" s="1"/>
  <c r="Q70" i="9" s="1"/>
  <c r="AO258" i="5" a="1"/>
  <c r="AO258" i="5" s="1"/>
  <c r="R258" i="5" a="1"/>
  <c r="R258" i="5" s="1"/>
  <c r="AB258" i="5" a="1"/>
  <c r="AB258" i="5" s="1"/>
  <c r="V70" i="9" s="1"/>
  <c r="Y258" i="5" a="1"/>
  <c r="Y258" i="5" s="1"/>
  <c r="S70" i="9" s="1"/>
  <c r="AJ258" i="5" a="1"/>
  <c r="AJ258" i="5" s="1"/>
  <c r="Z258" i="5" a="1"/>
  <c r="Z258" i="5" s="1"/>
  <c r="T70" i="9" s="1"/>
  <c r="AL258" i="5" a="1"/>
  <c r="AL258" i="5" s="1"/>
  <c r="AP258" i="5" a="1"/>
  <c r="AP258" i="5" s="1"/>
  <c r="O258" i="5" a="1"/>
  <c r="O258" i="5" s="1"/>
  <c r="T258" i="5" a="1"/>
  <c r="T258" i="5" s="1"/>
  <c r="H258" i="5" a="1"/>
  <c r="H258" i="5" s="1"/>
  <c r="M258" i="5" a="1"/>
  <c r="M258" i="5" s="1"/>
  <c r="I258" i="5" a="1"/>
  <c r="I258" i="5" s="1"/>
  <c r="J258" i="5" a="1"/>
  <c r="J258" i="5" s="1"/>
  <c r="K258" i="5" a="1"/>
  <c r="K258" i="5" s="1"/>
  <c r="L258" i="5" a="1"/>
  <c r="L258" i="5" s="1"/>
  <c r="N258" i="5" a="1"/>
  <c r="N258" i="5" s="1"/>
  <c r="G259" i="5"/>
  <c r="AC259" i="5" l="1" a="1"/>
  <c r="AC259" i="5" s="1"/>
  <c r="AK70" i="9" s="1"/>
  <c r="AI259" i="5" a="1"/>
  <c r="AI259" i="5" s="1"/>
  <c r="AF259" i="5" a="1"/>
  <c r="AF259" i="5" s="1"/>
  <c r="AE259" i="5" a="1"/>
  <c r="AE259" i="5" s="1"/>
  <c r="AH259" i="5" a="1"/>
  <c r="AH259" i="5" s="1"/>
  <c r="AD259" i="5" a="1"/>
  <c r="AD259" i="5" s="1"/>
  <c r="AG259" i="5" a="1"/>
  <c r="AG259" i="5" s="1"/>
  <c r="BA259" i="5" a="1"/>
  <c r="BA259" i="5" s="1"/>
  <c r="AZ259" i="5" a="1"/>
  <c r="AZ259" i="5" s="1"/>
  <c r="AV259" i="5" a="1"/>
  <c r="AV259" i="5" s="1"/>
  <c r="AW259" i="5" a="1"/>
  <c r="AW259" i="5" s="1"/>
  <c r="AU259" i="5" a="1"/>
  <c r="AU259" i="5" s="1"/>
  <c r="AS259" i="5" a="1"/>
  <c r="AS259" i="5" s="1"/>
  <c r="AY259" i="5" a="1"/>
  <c r="AY259" i="5" s="1"/>
  <c r="AQ259" i="5" a="1"/>
  <c r="AQ259" i="5" s="1"/>
  <c r="AR259" i="5" a="1"/>
  <c r="AR259" i="5" s="1"/>
  <c r="AX259" i="5" a="1"/>
  <c r="AX259" i="5" s="1"/>
  <c r="AT259" i="5" a="1"/>
  <c r="AT259" i="5" s="1"/>
  <c r="AM259" i="5" a="1"/>
  <c r="AM259" i="5" s="1"/>
  <c r="AK259" i="5" a="1"/>
  <c r="AK259" i="5" s="1"/>
  <c r="U259" i="5" a="1"/>
  <c r="U259" i="5" s="1"/>
  <c r="Q259" i="5" a="1"/>
  <c r="Q259" i="5" s="1"/>
  <c r="V259" i="5" a="1"/>
  <c r="V259" i="5" s="1"/>
  <c r="AN259" i="5" a="1"/>
  <c r="AN259" i="5" s="1"/>
  <c r="AA259" i="5" a="1"/>
  <c r="AA259" i="5" s="1"/>
  <c r="X259" i="5" a="1"/>
  <c r="X259" i="5" s="1"/>
  <c r="R259" i="5" a="1"/>
  <c r="R259" i="5" s="1"/>
  <c r="Y259" i="5" a="1"/>
  <c r="Y259" i="5" s="1"/>
  <c r="AO259" i="5" a="1"/>
  <c r="AO259" i="5" s="1"/>
  <c r="AB259" i="5" a="1"/>
  <c r="AB259" i="5" s="1"/>
  <c r="P259" i="5" a="1"/>
  <c r="P259" i="5" s="1"/>
  <c r="AJ259" i="5" a="1"/>
  <c r="AJ259" i="5" s="1"/>
  <c r="S259" i="5" a="1"/>
  <c r="S259" i="5" s="1"/>
  <c r="AL259" i="5" a="1"/>
  <c r="AL259" i="5" s="1"/>
  <c r="AP259" i="5" a="1"/>
  <c r="AP259" i="5" s="1"/>
  <c r="W259" i="5" a="1"/>
  <c r="W259" i="5" s="1"/>
  <c r="O259" i="5" a="1"/>
  <c r="O259" i="5" s="1"/>
  <c r="T259" i="5" a="1"/>
  <c r="T259" i="5" s="1"/>
  <c r="Z259" i="5" a="1"/>
  <c r="Z259" i="5" s="1"/>
  <c r="H259" i="5" a="1"/>
  <c r="H259" i="5" s="1"/>
  <c r="L259" i="5" a="1"/>
  <c r="L259" i="5" s="1"/>
  <c r="M259" i="5" a="1"/>
  <c r="M259" i="5" s="1"/>
  <c r="CJ69" i="22" s="1"/>
  <c r="I259" i="5" a="1"/>
  <c r="I259" i="5" s="1"/>
  <c r="J259" i="5" a="1"/>
  <c r="J259" i="5" s="1"/>
  <c r="CG69" i="22" s="1"/>
  <c r="K259" i="5" a="1"/>
  <c r="K259" i="5" s="1"/>
  <c r="N259" i="5" a="1"/>
  <c r="N259" i="5" s="1"/>
  <c r="G260" i="5"/>
  <c r="AL70" i="9" l="1"/>
  <c r="AI260" i="5" a="1"/>
  <c r="AI260" i="5" s="1"/>
  <c r="AF260" i="5" a="1"/>
  <c r="AF260" i="5" s="1"/>
  <c r="AH260" i="5" a="1"/>
  <c r="AH260" i="5" s="1"/>
  <c r="AC260" i="5" a="1"/>
  <c r="AC260" i="5" s="1"/>
  <c r="AE260" i="5" a="1"/>
  <c r="AE260" i="5" s="1"/>
  <c r="AD260" i="5" a="1"/>
  <c r="AD260" i="5" s="1"/>
  <c r="AG260" i="5" a="1"/>
  <c r="AG260" i="5" s="1"/>
  <c r="AX260" i="5" a="1"/>
  <c r="AX260" i="5" s="1"/>
  <c r="BA260" i="5" a="1"/>
  <c r="BA260" i="5" s="1"/>
  <c r="AV260" i="5" a="1"/>
  <c r="AV260" i="5" s="1"/>
  <c r="AZ260" i="5" a="1"/>
  <c r="AZ260" i="5" s="1"/>
  <c r="AW260" i="5" a="1"/>
  <c r="AW260" i="5" s="1"/>
  <c r="AU260" i="5" a="1"/>
  <c r="AU260" i="5" s="1"/>
  <c r="AR260" i="5" a="1"/>
  <c r="AR260" i="5" s="1"/>
  <c r="AS260" i="5" a="1"/>
  <c r="AS260" i="5" s="1"/>
  <c r="AY260" i="5" a="1"/>
  <c r="AY260" i="5" s="1"/>
  <c r="AQ260" i="5" a="1"/>
  <c r="AQ260" i="5" s="1"/>
  <c r="AT260" i="5" a="1"/>
  <c r="AT260" i="5" s="1"/>
  <c r="Q260" i="5" a="1"/>
  <c r="Q260" i="5" s="1"/>
  <c r="U260" i="5" a="1"/>
  <c r="U260" i="5" s="1"/>
  <c r="AM260" i="5" a="1"/>
  <c r="AM260" i="5" s="1"/>
  <c r="X260" i="5" a="1"/>
  <c r="X260" i="5" s="1"/>
  <c r="AK260" i="5" a="1"/>
  <c r="AK260" i="5" s="1"/>
  <c r="AA260" i="5" a="1"/>
  <c r="AA260" i="5" s="1"/>
  <c r="V260" i="5" a="1"/>
  <c r="V260" i="5" s="1"/>
  <c r="AN260" i="5" a="1"/>
  <c r="AN260" i="5" s="1"/>
  <c r="AO260" i="5" a="1"/>
  <c r="AO260" i="5" s="1"/>
  <c r="Y260" i="5" a="1"/>
  <c r="Y260" i="5" s="1"/>
  <c r="P260" i="5" a="1"/>
  <c r="P260" i="5" s="1"/>
  <c r="AB260" i="5" a="1"/>
  <c r="AB260" i="5" s="1"/>
  <c r="W260" i="5" a="1"/>
  <c r="W260" i="5" s="1"/>
  <c r="AL260" i="5" a="1"/>
  <c r="AL260" i="5" s="1"/>
  <c r="R260" i="5" a="1"/>
  <c r="R260" i="5" s="1"/>
  <c r="T260" i="5" a="1"/>
  <c r="T260" i="5" s="1"/>
  <c r="AJ260" i="5" a="1"/>
  <c r="AJ260" i="5" s="1"/>
  <c r="O260" i="5" a="1"/>
  <c r="O260" i="5" s="1"/>
  <c r="Z260" i="5" a="1"/>
  <c r="Z260" i="5" s="1"/>
  <c r="AP260" i="5" a="1"/>
  <c r="AP260" i="5" s="1"/>
  <c r="S260" i="5" a="1"/>
  <c r="S260" i="5" s="1"/>
  <c r="M260" i="5" a="1"/>
  <c r="M260" i="5" s="1"/>
  <c r="L260" i="5" a="1"/>
  <c r="L260" i="5" s="1"/>
  <c r="I260" i="5" a="1"/>
  <c r="I260" i="5" s="1"/>
  <c r="K260" i="5" a="1"/>
  <c r="K260" i="5" s="1"/>
  <c r="J260" i="5" a="1"/>
  <c r="J260" i="5" s="1"/>
  <c r="H260" i="5" a="1"/>
  <c r="H260" i="5" s="1"/>
  <c r="N260" i="5" a="1"/>
  <c r="N260" i="5" s="1"/>
  <c r="G261" i="5"/>
  <c r="AC261" i="5" l="1" a="1"/>
  <c r="AC261" i="5" s="1"/>
  <c r="AF261" i="5" a="1"/>
  <c r="AF261" i="5" s="1"/>
  <c r="AI261" i="5" a="1"/>
  <c r="AI261" i="5" s="1"/>
  <c r="AG261" i="5" a="1"/>
  <c r="AG261" i="5" s="1"/>
  <c r="AH261" i="5" a="1"/>
  <c r="AH261" i="5" s="1"/>
  <c r="AD261" i="5" a="1"/>
  <c r="AD261" i="5" s="1"/>
  <c r="AE261" i="5" a="1"/>
  <c r="AE261" i="5" s="1"/>
  <c r="AX261" i="5" a="1"/>
  <c r="AX261" i="5" s="1"/>
  <c r="BA261" i="5" a="1"/>
  <c r="BA261" i="5" s="1"/>
  <c r="AZ261" i="5" a="1"/>
  <c r="AZ261" i="5" s="1"/>
  <c r="AU261" i="5" a="1"/>
  <c r="AU261" i="5" s="1"/>
  <c r="AV261" i="5" a="1"/>
  <c r="AV261" i="5" s="1"/>
  <c r="AW261" i="5" a="1"/>
  <c r="AW261" i="5" s="1"/>
  <c r="AR261" i="5" a="1"/>
  <c r="AR261" i="5" s="1"/>
  <c r="AY261" i="5" a="1"/>
  <c r="AY261" i="5" s="1"/>
  <c r="AQ261" i="5" a="1"/>
  <c r="AQ261" i="5" s="1"/>
  <c r="AS261" i="5" a="1"/>
  <c r="AS261" i="5" s="1"/>
  <c r="AT261" i="5" a="1"/>
  <c r="AT261" i="5" s="1"/>
  <c r="AK261" i="5" a="1"/>
  <c r="AK261" i="5" s="1"/>
  <c r="AM261" i="5" a="1"/>
  <c r="AM261" i="5" s="1"/>
  <c r="U261" i="5" a="1"/>
  <c r="U261" i="5" s="1"/>
  <c r="Q261" i="5" a="1"/>
  <c r="Q261" i="5" s="1"/>
  <c r="V261" i="5" a="1"/>
  <c r="V261" i="5" s="1"/>
  <c r="AA261" i="5" a="1"/>
  <c r="AA261" i="5" s="1"/>
  <c r="AN261" i="5" a="1"/>
  <c r="AN261" i="5" s="1"/>
  <c r="X261" i="5" a="1"/>
  <c r="X261" i="5" s="1"/>
  <c r="AB261" i="5" a="1"/>
  <c r="AB261" i="5" s="1"/>
  <c r="W261" i="5" a="1"/>
  <c r="W261" i="5" s="1"/>
  <c r="AO261" i="5" a="1"/>
  <c r="AO261" i="5" s="1"/>
  <c r="AL261" i="5" a="1"/>
  <c r="AL261" i="5" s="1"/>
  <c r="Y261" i="5" a="1"/>
  <c r="Y261" i="5" s="1"/>
  <c r="P261" i="5" a="1"/>
  <c r="P261" i="5" s="1"/>
  <c r="R261" i="5" a="1"/>
  <c r="R261" i="5" s="1"/>
  <c r="S261" i="5" a="1"/>
  <c r="S261" i="5" s="1"/>
  <c r="AJ261" i="5" a="1"/>
  <c r="AJ261" i="5" s="1"/>
  <c r="AP261" i="5" a="1"/>
  <c r="AP261" i="5" s="1"/>
  <c r="T261" i="5" a="1"/>
  <c r="T261" i="5" s="1"/>
  <c r="O261" i="5" a="1"/>
  <c r="O261" i="5" s="1"/>
  <c r="Z261" i="5" a="1"/>
  <c r="Z261" i="5" s="1"/>
  <c r="I261" i="5" a="1"/>
  <c r="I261" i="5" s="1"/>
  <c r="M261" i="5" a="1"/>
  <c r="M261" i="5" s="1"/>
  <c r="H261" i="5" a="1"/>
  <c r="H261" i="5" s="1"/>
  <c r="K261" i="5" a="1"/>
  <c r="K261" i="5" s="1"/>
  <c r="L261" i="5" a="1"/>
  <c r="L261" i="5" s="1"/>
  <c r="J261" i="5" a="1"/>
  <c r="J261" i="5" s="1"/>
  <c r="N261" i="5" a="1"/>
  <c r="N261" i="5" s="1"/>
  <c r="G262" i="5"/>
  <c r="AF262" i="5" l="1" a="1"/>
  <c r="AF262" i="5" s="1"/>
  <c r="Z71" i="9" s="1"/>
  <c r="AI262" i="5" a="1"/>
  <c r="AI262" i="5" s="1"/>
  <c r="AC71" i="9" s="1"/>
  <c r="AC262" i="5" a="1"/>
  <c r="AC262" i="5" s="1"/>
  <c r="W71" i="9" s="1"/>
  <c r="AG262" i="5" a="1"/>
  <c r="AG262" i="5" s="1"/>
  <c r="AA71" i="9" s="1"/>
  <c r="AH262" i="5" a="1"/>
  <c r="AH262" i="5" s="1"/>
  <c r="AB71" i="9" s="1"/>
  <c r="AD262" i="5" a="1"/>
  <c r="AD262" i="5" s="1"/>
  <c r="X71" i="9" s="1"/>
  <c r="AE262" i="5" a="1"/>
  <c r="AE262" i="5" s="1"/>
  <c r="Y71" i="9" s="1"/>
  <c r="BA262" i="5" a="1"/>
  <c r="BA262" i="5" s="1"/>
  <c r="AX262" i="5" a="1"/>
  <c r="AX262" i="5" s="1"/>
  <c r="AZ262" i="5" a="1"/>
  <c r="AZ262" i="5" s="1"/>
  <c r="AU262" i="5" a="1"/>
  <c r="AU262" i="5" s="1"/>
  <c r="AW262" i="5" a="1"/>
  <c r="AW262" i="5" s="1"/>
  <c r="AV262" i="5" a="1"/>
  <c r="AV262" i="5" s="1"/>
  <c r="AQ262" i="5" a="1"/>
  <c r="AQ262" i="5" s="1"/>
  <c r="AY262" i="5" a="1"/>
  <c r="AY262" i="5" s="1"/>
  <c r="AR262" i="5" a="1"/>
  <c r="AR262" i="5" s="1"/>
  <c r="AS262" i="5" a="1"/>
  <c r="AS262" i="5" s="1"/>
  <c r="AT262" i="5" a="1"/>
  <c r="AT262" i="5" s="1"/>
  <c r="AK262" i="5" a="1"/>
  <c r="AK262" i="5" s="1"/>
  <c r="Q262" i="5" a="1"/>
  <c r="Q262" i="5" s="1"/>
  <c r="CO70" i="22" s="1"/>
  <c r="U262" i="5" a="1"/>
  <c r="U262" i="5" s="1"/>
  <c r="AM262" i="5" a="1"/>
  <c r="AM262" i="5" s="1"/>
  <c r="X262" i="5" a="1"/>
  <c r="X262" i="5" s="1"/>
  <c r="R71" i="9" s="1"/>
  <c r="V262" i="5" a="1"/>
  <c r="V262" i="5" s="1"/>
  <c r="P71" i="9" s="1"/>
  <c r="AA262" i="5" a="1"/>
  <c r="AA262" i="5" s="1"/>
  <c r="U71" i="9" s="1"/>
  <c r="R262" i="5" a="1"/>
  <c r="R262" i="5" s="1"/>
  <c r="Y262" i="5" a="1"/>
  <c r="Y262" i="5" s="1"/>
  <c r="S71" i="9" s="1"/>
  <c r="AB262" i="5" a="1"/>
  <c r="AB262" i="5" s="1"/>
  <c r="V71" i="9" s="1"/>
  <c r="P262" i="5" a="1"/>
  <c r="P262" i="5" s="1"/>
  <c r="AN262" i="5" a="1"/>
  <c r="AN262" i="5" s="1"/>
  <c r="AO262" i="5" a="1"/>
  <c r="AO262" i="5" s="1"/>
  <c r="S262" i="5" a="1"/>
  <c r="S262" i="5" s="1"/>
  <c r="W262" i="5" a="1"/>
  <c r="W262" i="5" s="1"/>
  <c r="Q71" i="9" s="1"/>
  <c r="O262" i="5" a="1"/>
  <c r="O262" i="5" s="1"/>
  <c r="AL262" i="5" a="1"/>
  <c r="AL262" i="5" s="1"/>
  <c r="AP262" i="5" a="1"/>
  <c r="AP262" i="5" s="1"/>
  <c r="AJ262" i="5" a="1"/>
  <c r="AJ262" i="5" s="1"/>
  <c r="Z262" i="5" a="1"/>
  <c r="Z262" i="5" s="1"/>
  <c r="T71" i="9" s="1"/>
  <c r="T262" i="5" a="1"/>
  <c r="T262" i="5" s="1"/>
  <c r="M262" i="5" a="1"/>
  <c r="M262" i="5" s="1"/>
  <c r="H262" i="5" a="1"/>
  <c r="H262" i="5" s="1"/>
  <c r="I262" i="5" a="1"/>
  <c r="I262" i="5" s="1"/>
  <c r="L262" i="5" a="1"/>
  <c r="L262" i="5" s="1"/>
  <c r="K262" i="5" a="1"/>
  <c r="K262" i="5" s="1"/>
  <c r="J262" i="5" a="1"/>
  <c r="J262" i="5" s="1"/>
  <c r="N262" i="5" a="1"/>
  <c r="N262" i="5" s="1"/>
  <c r="G263" i="5"/>
  <c r="AF263" i="5" l="1" a="1"/>
  <c r="AF263" i="5" s="1"/>
  <c r="AI263" i="5" a="1"/>
  <c r="AI263" i="5" s="1"/>
  <c r="AC263" i="5" a="1"/>
  <c r="AC263" i="5" s="1"/>
  <c r="AK71" i="9" s="1"/>
  <c r="AE263" i="5" a="1"/>
  <c r="AE263" i="5" s="1"/>
  <c r="AG263" i="5" a="1"/>
  <c r="AG263" i="5" s="1"/>
  <c r="AD263" i="5" a="1"/>
  <c r="AD263" i="5" s="1"/>
  <c r="AH263" i="5" a="1"/>
  <c r="AH263" i="5" s="1"/>
  <c r="BA263" i="5" a="1"/>
  <c r="BA263" i="5" s="1"/>
  <c r="AV263" i="5" a="1"/>
  <c r="AV263" i="5" s="1"/>
  <c r="AZ263" i="5" a="1"/>
  <c r="AZ263" i="5" s="1"/>
  <c r="AU263" i="5" a="1"/>
  <c r="AU263" i="5" s="1"/>
  <c r="AX263" i="5" a="1"/>
  <c r="AX263" i="5" s="1"/>
  <c r="AW263" i="5" a="1"/>
  <c r="AW263" i="5" s="1"/>
  <c r="AS263" i="5" a="1"/>
  <c r="AS263" i="5" s="1"/>
  <c r="AQ263" i="5" a="1"/>
  <c r="AQ263" i="5" s="1"/>
  <c r="AR263" i="5" a="1"/>
  <c r="AR263" i="5" s="1"/>
  <c r="AT263" i="5" a="1"/>
  <c r="AT263" i="5" s="1"/>
  <c r="AY263" i="5" a="1"/>
  <c r="AY263" i="5" s="1"/>
  <c r="Q263" i="5" a="1"/>
  <c r="Q263" i="5" s="1"/>
  <c r="U263" i="5" a="1"/>
  <c r="U263" i="5" s="1"/>
  <c r="AM263" i="5" a="1"/>
  <c r="AM263" i="5" s="1"/>
  <c r="AK263" i="5" a="1"/>
  <c r="AK263" i="5" s="1"/>
  <c r="AN263" i="5" a="1"/>
  <c r="AN263" i="5" s="1"/>
  <c r="AA263" i="5" a="1"/>
  <c r="AA263" i="5" s="1"/>
  <c r="X263" i="5" a="1"/>
  <c r="X263" i="5" s="1"/>
  <c r="V263" i="5" a="1"/>
  <c r="V263" i="5" s="1"/>
  <c r="R263" i="5" a="1"/>
  <c r="R263" i="5" s="1"/>
  <c r="AO263" i="5" a="1"/>
  <c r="AO263" i="5" s="1"/>
  <c r="W263" i="5" a="1"/>
  <c r="W263" i="5" s="1"/>
  <c r="P263" i="5" a="1"/>
  <c r="P263" i="5" s="1"/>
  <c r="Y263" i="5" a="1"/>
  <c r="Y263" i="5" s="1"/>
  <c r="AB263" i="5" a="1"/>
  <c r="AB263" i="5" s="1"/>
  <c r="S263" i="5" a="1"/>
  <c r="S263" i="5" s="1"/>
  <c r="Z263" i="5" a="1"/>
  <c r="Z263" i="5" s="1"/>
  <c r="O263" i="5" a="1"/>
  <c r="O263" i="5" s="1"/>
  <c r="AJ263" i="5" a="1"/>
  <c r="AJ263" i="5" s="1"/>
  <c r="AL263" i="5" a="1"/>
  <c r="AL263" i="5" s="1"/>
  <c r="AP263" i="5" a="1"/>
  <c r="AP263" i="5" s="1"/>
  <c r="T263" i="5" a="1"/>
  <c r="T263" i="5" s="1"/>
  <c r="M263" i="5" a="1"/>
  <c r="M263" i="5" s="1"/>
  <c r="I263" i="5" a="1"/>
  <c r="I263" i="5" s="1"/>
  <c r="H263" i="5" a="1"/>
  <c r="H263" i="5" s="1"/>
  <c r="L263" i="5" a="1"/>
  <c r="L263" i="5" s="1"/>
  <c r="CI70" i="22" s="1"/>
  <c r="J263" i="5" a="1"/>
  <c r="J263" i="5" s="1"/>
  <c r="K263" i="5" a="1"/>
  <c r="K263" i="5" s="1"/>
  <c r="CH70" i="22" s="1"/>
  <c r="N263" i="5" a="1"/>
  <c r="N263" i="5" s="1"/>
  <c r="G264" i="5"/>
  <c r="AL71" i="9" l="1"/>
  <c r="AF264" i="5" a="1"/>
  <c r="AF264" i="5" s="1"/>
  <c r="AC264" i="5" a="1"/>
  <c r="AC264" i="5" s="1"/>
  <c r="AI264" i="5" a="1"/>
  <c r="AI264" i="5" s="1"/>
  <c r="AH264" i="5" a="1"/>
  <c r="AH264" i="5" s="1"/>
  <c r="AE264" i="5" a="1"/>
  <c r="AE264" i="5" s="1"/>
  <c r="AD264" i="5" a="1"/>
  <c r="AD264" i="5" s="1"/>
  <c r="AG264" i="5" a="1"/>
  <c r="AG264" i="5" s="1"/>
  <c r="BA264" i="5" a="1"/>
  <c r="BA264" i="5" s="1"/>
  <c r="AZ264" i="5" a="1"/>
  <c r="AZ264" i="5" s="1"/>
  <c r="AV264" i="5" a="1"/>
  <c r="AV264" i="5" s="1"/>
  <c r="AY264" i="5" a="1"/>
  <c r="AY264" i="5" s="1"/>
  <c r="AX264" i="5" a="1"/>
  <c r="AX264" i="5" s="1"/>
  <c r="AW264" i="5" a="1"/>
  <c r="AW264" i="5" s="1"/>
  <c r="AR264" i="5" a="1"/>
  <c r="AR264" i="5" s="1"/>
  <c r="AU264" i="5" a="1"/>
  <c r="AU264" i="5" s="1"/>
  <c r="AQ264" i="5" a="1"/>
  <c r="AQ264" i="5" s="1"/>
  <c r="AS264" i="5" a="1"/>
  <c r="AS264" i="5" s="1"/>
  <c r="AT264" i="5" a="1"/>
  <c r="AT264" i="5" s="1"/>
  <c r="U264" i="5" a="1"/>
  <c r="U264" i="5" s="1"/>
  <c r="AM264" i="5" a="1"/>
  <c r="AM264" i="5" s="1"/>
  <c r="AK264" i="5" a="1"/>
  <c r="AK264" i="5" s="1"/>
  <c r="Q264" i="5" a="1"/>
  <c r="Q264" i="5" s="1"/>
  <c r="AA264" i="5" a="1"/>
  <c r="AA264" i="5" s="1"/>
  <c r="AN264" i="5" a="1"/>
  <c r="AN264" i="5" s="1"/>
  <c r="X264" i="5" a="1"/>
  <c r="X264" i="5" s="1"/>
  <c r="V264" i="5" a="1"/>
  <c r="V264" i="5" s="1"/>
  <c r="S264" i="5" a="1"/>
  <c r="S264" i="5" s="1"/>
  <c r="R264" i="5" a="1"/>
  <c r="R264" i="5" s="1"/>
  <c r="P264" i="5" a="1"/>
  <c r="P264" i="5" s="1"/>
  <c r="Y264" i="5" a="1"/>
  <c r="Y264" i="5" s="1"/>
  <c r="AO264" i="5" a="1"/>
  <c r="AO264" i="5" s="1"/>
  <c r="AB264" i="5" a="1"/>
  <c r="AB264" i="5" s="1"/>
  <c r="AP264" i="5" a="1"/>
  <c r="AP264" i="5" s="1"/>
  <c r="AJ264" i="5" a="1"/>
  <c r="AJ264" i="5" s="1"/>
  <c r="AL264" i="5" a="1"/>
  <c r="AL264" i="5" s="1"/>
  <c r="T264" i="5" a="1"/>
  <c r="T264" i="5" s="1"/>
  <c r="W264" i="5" a="1"/>
  <c r="W264" i="5" s="1"/>
  <c r="O264" i="5" a="1"/>
  <c r="O264" i="5" s="1"/>
  <c r="Z264" i="5" a="1"/>
  <c r="Z264" i="5" s="1"/>
  <c r="L264" i="5" a="1"/>
  <c r="L264" i="5" s="1"/>
  <c r="I264" i="5" a="1"/>
  <c r="I264" i="5" s="1"/>
  <c r="M264" i="5" a="1"/>
  <c r="M264" i="5" s="1"/>
  <c r="H264" i="5" a="1"/>
  <c r="H264" i="5" s="1"/>
  <c r="K264" i="5" a="1"/>
  <c r="K264" i="5" s="1"/>
  <c r="J264" i="5" a="1"/>
  <c r="J264" i="5" s="1"/>
  <c r="N264" i="5" a="1"/>
  <c r="N264" i="5" s="1"/>
  <c r="G265" i="5"/>
  <c r="AF265" i="5" l="1" a="1"/>
  <c r="AF265" i="5" s="1"/>
  <c r="AI265" i="5" a="1"/>
  <c r="AI265" i="5" s="1"/>
  <c r="AC265" i="5" a="1"/>
  <c r="AC265" i="5" s="1"/>
  <c r="AH265" i="5" a="1"/>
  <c r="AH265" i="5" s="1"/>
  <c r="AD265" i="5" a="1"/>
  <c r="AD265" i="5" s="1"/>
  <c r="AE265" i="5" a="1"/>
  <c r="AE265" i="5" s="1"/>
  <c r="AG265" i="5" a="1"/>
  <c r="AG265" i="5" s="1"/>
  <c r="AV265" i="5" a="1"/>
  <c r="AV265" i="5" s="1"/>
  <c r="BA265" i="5" a="1"/>
  <c r="BA265" i="5" s="1"/>
  <c r="AU265" i="5" a="1"/>
  <c r="AU265" i="5" s="1"/>
  <c r="AX265" i="5" a="1"/>
  <c r="AX265" i="5" s="1"/>
  <c r="AW265" i="5" a="1"/>
  <c r="AW265" i="5" s="1"/>
  <c r="AZ265" i="5" a="1"/>
  <c r="AZ265" i="5" s="1"/>
  <c r="AS265" i="5" a="1"/>
  <c r="AS265" i="5" s="1"/>
  <c r="AR265" i="5" a="1"/>
  <c r="AR265" i="5" s="1"/>
  <c r="AY265" i="5" a="1"/>
  <c r="AY265" i="5" s="1"/>
  <c r="AT265" i="5" a="1"/>
  <c r="AT265" i="5" s="1"/>
  <c r="AQ265" i="5" a="1"/>
  <c r="AQ265" i="5" s="1"/>
  <c r="U265" i="5" a="1"/>
  <c r="U265" i="5" s="1"/>
  <c r="AK265" i="5" a="1"/>
  <c r="AK265" i="5" s="1"/>
  <c r="Q265" i="5" a="1"/>
  <c r="Q265" i="5" s="1"/>
  <c r="AM265" i="5" a="1"/>
  <c r="AM265" i="5" s="1"/>
  <c r="X265" i="5" a="1"/>
  <c r="X265" i="5" s="1"/>
  <c r="AA265" i="5" a="1"/>
  <c r="AA265" i="5" s="1"/>
  <c r="V265" i="5" a="1"/>
  <c r="V265" i="5" s="1"/>
  <c r="AN265" i="5" a="1"/>
  <c r="AN265" i="5" s="1"/>
  <c r="W265" i="5" a="1"/>
  <c r="W265" i="5" s="1"/>
  <c r="Y265" i="5" a="1"/>
  <c r="Y265" i="5" s="1"/>
  <c r="AB265" i="5" a="1"/>
  <c r="AB265" i="5" s="1"/>
  <c r="AO265" i="5" a="1"/>
  <c r="AO265" i="5" s="1"/>
  <c r="S265" i="5" a="1"/>
  <c r="S265" i="5" s="1"/>
  <c r="R265" i="5" a="1"/>
  <c r="R265" i="5" s="1"/>
  <c r="P265" i="5" a="1"/>
  <c r="P265" i="5" s="1"/>
  <c r="AP265" i="5" a="1"/>
  <c r="AP265" i="5" s="1"/>
  <c r="T265" i="5" a="1"/>
  <c r="T265" i="5" s="1"/>
  <c r="Z265" i="5" a="1"/>
  <c r="Z265" i="5" s="1"/>
  <c r="O265" i="5" a="1"/>
  <c r="O265" i="5" s="1"/>
  <c r="AJ265" i="5" a="1"/>
  <c r="AJ265" i="5" s="1"/>
  <c r="AL265" i="5" a="1"/>
  <c r="AL265" i="5" s="1"/>
  <c r="H265" i="5" a="1"/>
  <c r="H265" i="5" s="1"/>
  <c r="L265" i="5" a="1"/>
  <c r="L265" i="5" s="1"/>
  <c r="I265" i="5" a="1"/>
  <c r="I265" i="5" s="1"/>
  <c r="K265" i="5" a="1"/>
  <c r="K265" i="5" s="1"/>
  <c r="J265" i="5" a="1"/>
  <c r="J265" i="5" s="1"/>
  <c r="M265" i="5" a="1"/>
  <c r="M265" i="5" s="1"/>
  <c r="N265" i="5" a="1"/>
  <c r="N265" i="5" s="1"/>
  <c r="G266" i="5"/>
  <c r="AF266" i="5" l="1" a="1"/>
  <c r="AF266" i="5" s="1"/>
  <c r="Z72" i="9" s="1"/>
  <c r="AC266" i="5" a="1"/>
  <c r="AC266" i="5" s="1"/>
  <c r="W72" i="9" s="1"/>
  <c r="AH266" i="5" a="1"/>
  <c r="AH266" i="5" s="1"/>
  <c r="AB72" i="9" s="1"/>
  <c r="AI266" i="5" a="1"/>
  <c r="AI266" i="5" s="1"/>
  <c r="AC72" i="9" s="1"/>
  <c r="AG266" i="5" a="1"/>
  <c r="AG266" i="5" s="1"/>
  <c r="AA72" i="9" s="1"/>
  <c r="AD266" i="5" a="1"/>
  <c r="AD266" i="5" s="1"/>
  <c r="X72" i="9" s="1"/>
  <c r="AE266" i="5" a="1"/>
  <c r="AE266" i="5" s="1"/>
  <c r="Y72" i="9" s="1"/>
  <c r="AX266" i="5" a="1"/>
  <c r="AX266" i="5" s="1"/>
  <c r="BA266" i="5" a="1"/>
  <c r="BA266" i="5" s="1"/>
  <c r="AZ266" i="5" a="1"/>
  <c r="AZ266" i="5" s="1"/>
  <c r="AV266" i="5" a="1"/>
  <c r="AV266" i="5" s="1"/>
  <c r="AY266" i="5" a="1"/>
  <c r="AY266" i="5" s="1"/>
  <c r="AU266" i="5" a="1"/>
  <c r="AU266" i="5" s="1"/>
  <c r="AW266" i="5" a="1"/>
  <c r="AW266" i="5" s="1"/>
  <c r="AR266" i="5" a="1"/>
  <c r="AR266" i="5" s="1"/>
  <c r="AQ266" i="5" a="1"/>
  <c r="AQ266" i="5" s="1"/>
  <c r="AS266" i="5" a="1"/>
  <c r="AS266" i="5" s="1"/>
  <c r="AT266" i="5" a="1"/>
  <c r="AT266" i="5" s="1"/>
  <c r="U266" i="5" a="1"/>
  <c r="U266" i="5" s="1"/>
  <c r="AM266" i="5" a="1"/>
  <c r="AM266" i="5" s="1"/>
  <c r="Q266" i="5" a="1"/>
  <c r="Q266" i="5" s="1"/>
  <c r="AK266" i="5" a="1"/>
  <c r="AK266" i="5" s="1"/>
  <c r="AA266" i="5" a="1"/>
  <c r="AA266" i="5" s="1"/>
  <c r="U72" i="9" s="1"/>
  <c r="V266" i="5" a="1"/>
  <c r="V266" i="5" s="1"/>
  <c r="P72" i="9" s="1"/>
  <c r="AN266" i="5" a="1"/>
  <c r="AN266" i="5" s="1"/>
  <c r="X266" i="5" a="1"/>
  <c r="X266" i="5" s="1"/>
  <c r="R72" i="9" s="1"/>
  <c r="S266" i="5" a="1"/>
  <c r="S266" i="5" s="1"/>
  <c r="W266" i="5" a="1"/>
  <c r="W266" i="5" s="1"/>
  <c r="Q72" i="9" s="1"/>
  <c r="R266" i="5" a="1"/>
  <c r="R266" i="5" s="1"/>
  <c r="AB266" i="5" a="1"/>
  <c r="AB266" i="5" s="1"/>
  <c r="V72" i="9" s="1"/>
  <c r="AO266" i="5" a="1"/>
  <c r="AO266" i="5" s="1"/>
  <c r="Y266" i="5" a="1"/>
  <c r="Y266" i="5" s="1"/>
  <c r="S72" i="9" s="1"/>
  <c r="P266" i="5" a="1"/>
  <c r="P266" i="5" s="1"/>
  <c r="O266" i="5" a="1"/>
  <c r="O266" i="5" s="1"/>
  <c r="Z266" i="5" a="1"/>
  <c r="Z266" i="5" s="1"/>
  <c r="T72" i="9" s="1"/>
  <c r="AP266" i="5" a="1"/>
  <c r="AP266" i="5" s="1"/>
  <c r="AJ266" i="5" a="1"/>
  <c r="AJ266" i="5" s="1"/>
  <c r="AL266" i="5" a="1"/>
  <c r="AL266" i="5" s="1"/>
  <c r="T266" i="5" a="1"/>
  <c r="T266" i="5" s="1"/>
  <c r="H266" i="5" a="1"/>
  <c r="H266" i="5" s="1"/>
  <c r="M266" i="5" a="1"/>
  <c r="M266" i="5" s="1"/>
  <c r="J266" i="5" a="1"/>
  <c r="J266" i="5" s="1"/>
  <c r="I266" i="5" a="1"/>
  <c r="I266" i="5" s="1"/>
  <c r="L266" i="5" a="1"/>
  <c r="L266" i="5" s="1"/>
  <c r="K266" i="5" a="1"/>
  <c r="K266" i="5" s="1"/>
  <c r="N266" i="5" a="1"/>
  <c r="N266" i="5" s="1"/>
  <c r="G267" i="5"/>
  <c r="AI267" i="5" l="1" a="1"/>
  <c r="AI267" i="5" s="1"/>
  <c r="AD267" i="5" a="1"/>
  <c r="AD267" i="5" s="1"/>
  <c r="AE267" i="5" a="1"/>
  <c r="AE267" i="5" s="1"/>
  <c r="AH267" i="5" a="1"/>
  <c r="AH267" i="5" s="1"/>
  <c r="AF267" i="5" a="1"/>
  <c r="AF267" i="5" s="1"/>
  <c r="AC267" i="5" a="1"/>
  <c r="AC267" i="5" s="1"/>
  <c r="AK72" i="9" s="1"/>
  <c r="AG267" i="5" a="1"/>
  <c r="AG267" i="5" s="1"/>
  <c r="AV267" i="5" a="1"/>
  <c r="AV267" i="5" s="1"/>
  <c r="AZ267" i="5" a="1"/>
  <c r="AZ267" i="5" s="1"/>
  <c r="BA267" i="5" a="1"/>
  <c r="BA267" i="5" s="1"/>
  <c r="AW267" i="5" a="1"/>
  <c r="AW267" i="5" s="1"/>
  <c r="AX267" i="5" a="1"/>
  <c r="AX267" i="5" s="1"/>
  <c r="AU267" i="5" a="1"/>
  <c r="AU267" i="5" s="1"/>
  <c r="AY267" i="5" a="1"/>
  <c r="AY267" i="5" s="1"/>
  <c r="AQ267" i="5" a="1"/>
  <c r="AQ267" i="5" s="1"/>
  <c r="AR267" i="5" a="1"/>
  <c r="AR267" i="5" s="1"/>
  <c r="AS267" i="5" a="1"/>
  <c r="AS267" i="5" s="1"/>
  <c r="AT267" i="5" a="1"/>
  <c r="AT267" i="5" s="1"/>
  <c r="U267" i="5" a="1"/>
  <c r="U267" i="5" s="1"/>
  <c r="Q267" i="5" a="1"/>
  <c r="Q267" i="5" s="1"/>
  <c r="AM267" i="5" a="1"/>
  <c r="AM267" i="5" s="1"/>
  <c r="AK267" i="5" a="1"/>
  <c r="AK267" i="5" s="1"/>
  <c r="AN267" i="5" a="1"/>
  <c r="AN267" i="5" s="1"/>
  <c r="AA267" i="5" a="1"/>
  <c r="AA267" i="5" s="1"/>
  <c r="X267" i="5" a="1"/>
  <c r="X267" i="5" s="1"/>
  <c r="V267" i="5" a="1"/>
  <c r="V267" i="5" s="1"/>
  <c r="W267" i="5" a="1"/>
  <c r="W267" i="5" s="1"/>
  <c r="S267" i="5" a="1"/>
  <c r="S267" i="5" s="1"/>
  <c r="R267" i="5" a="1"/>
  <c r="R267" i="5" s="1"/>
  <c r="P267" i="5" a="1"/>
  <c r="P267" i="5" s="1"/>
  <c r="AO267" i="5" a="1"/>
  <c r="AO267" i="5" s="1"/>
  <c r="AB267" i="5" a="1"/>
  <c r="AB267" i="5" s="1"/>
  <c r="Y267" i="5" a="1"/>
  <c r="Y267" i="5" s="1"/>
  <c r="AJ267" i="5" a="1"/>
  <c r="AJ267" i="5" s="1"/>
  <c r="T267" i="5" a="1"/>
  <c r="T267" i="5" s="1"/>
  <c r="AP267" i="5" a="1"/>
  <c r="AP267" i="5" s="1"/>
  <c r="AL267" i="5" a="1"/>
  <c r="AL267" i="5" s="1"/>
  <c r="O267" i="5" a="1"/>
  <c r="O267" i="5" s="1"/>
  <c r="Z267" i="5" a="1"/>
  <c r="Z267" i="5" s="1"/>
  <c r="L267" i="5" a="1"/>
  <c r="L267" i="5" s="1"/>
  <c r="M267" i="5" a="1"/>
  <c r="M267" i="5" s="1"/>
  <c r="CJ71" i="22" s="1"/>
  <c r="I267" i="5" a="1"/>
  <c r="I267" i="5" s="1"/>
  <c r="CF71" i="22" s="1"/>
  <c r="J267" i="5" a="1"/>
  <c r="J267" i="5" s="1"/>
  <c r="CG71" i="22" s="1"/>
  <c r="H267" i="5" a="1"/>
  <c r="H267" i="5" s="1"/>
  <c r="K267" i="5" a="1"/>
  <c r="K267" i="5" s="1"/>
  <c r="N267" i="5" a="1"/>
  <c r="N267" i="5" s="1"/>
  <c r="G268" i="5"/>
  <c r="AC268" i="5" l="1" a="1"/>
  <c r="AC268" i="5" s="1"/>
  <c r="AF268" i="5" a="1"/>
  <c r="AF268" i="5" s="1"/>
  <c r="AI268" i="5" a="1"/>
  <c r="AI268" i="5" s="1"/>
  <c r="AD268" i="5" a="1"/>
  <c r="AD268" i="5" s="1"/>
  <c r="AE268" i="5" a="1"/>
  <c r="AE268" i="5" s="1"/>
  <c r="AH268" i="5" a="1"/>
  <c r="AH268" i="5" s="1"/>
  <c r="AG268" i="5" a="1"/>
  <c r="AG268" i="5" s="1"/>
  <c r="AV268" i="5" a="1"/>
  <c r="AV268" i="5" s="1"/>
  <c r="AW268" i="5" a="1"/>
  <c r="AW268" i="5" s="1"/>
  <c r="BA268" i="5" a="1"/>
  <c r="BA268" i="5" s="1"/>
  <c r="AU268" i="5" a="1"/>
  <c r="AU268" i="5" s="1"/>
  <c r="AQ268" i="5" a="1"/>
  <c r="AQ268" i="5" s="1"/>
  <c r="AY268" i="5" a="1"/>
  <c r="AY268" i="5" s="1"/>
  <c r="AR268" i="5" a="1"/>
  <c r="AR268" i="5" s="1"/>
  <c r="AZ268" i="5" a="1"/>
  <c r="AZ268" i="5" s="1"/>
  <c r="AX268" i="5" a="1"/>
  <c r="AX268" i="5" s="1"/>
  <c r="AT268" i="5" a="1"/>
  <c r="AT268" i="5" s="1"/>
  <c r="AS268" i="5" a="1"/>
  <c r="AS268" i="5" s="1"/>
  <c r="Q268" i="5" a="1"/>
  <c r="Q268" i="5" s="1"/>
  <c r="AK268" i="5" a="1"/>
  <c r="AK268" i="5" s="1"/>
  <c r="U268" i="5" a="1"/>
  <c r="U268" i="5" s="1"/>
  <c r="AM268" i="5" a="1"/>
  <c r="AM268" i="5" s="1"/>
  <c r="AA268" i="5" a="1"/>
  <c r="AA268" i="5" s="1"/>
  <c r="V268" i="5" a="1"/>
  <c r="V268" i="5" s="1"/>
  <c r="AN268" i="5" a="1"/>
  <c r="AN268" i="5" s="1"/>
  <c r="X268" i="5" a="1"/>
  <c r="X268" i="5" s="1"/>
  <c r="Y268" i="5" a="1"/>
  <c r="Y268" i="5" s="1"/>
  <c r="R268" i="5" a="1"/>
  <c r="R268" i="5" s="1"/>
  <c r="AB268" i="5" a="1"/>
  <c r="AB268" i="5" s="1"/>
  <c r="W268" i="5" a="1"/>
  <c r="W268" i="5" s="1"/>
  <c r="S268" i="5" a="1"/>
  <c r="S268" i="5" s="1"/>
  <c r="P268" i="5" a="1"/>
  <c r="P268" i="5" s="1"/>
  <c r="AJ268" i="5" a="1"/>
  <c r="AJ268" i="5" s="1"/>
  <c r="AP268" i="5" a="1"/>
  <c r="AP268" i="5" s="1"/>
  <c r="AO268" i="5" a="1"/>
  <c r="AO268" i="5" s="1"/>
  <c r="AL268" i="5" a="1"/>
  <c r="AL268" i="5" s="1"/>
  <c r="O268" i="5" a="1"/>
  <c r="O268" i="5" s="1"/>
  <c r="T268" i="5" a="1"/>
  <c r="T268" i="5" s="1"/>
  <c r="Z268" i="5" a="1"/>
  <c r="Z268" i="5" s="1"/>
  <c r="L268" i="5" a="1"/>
  <c r="L268" i="5" s="1"/>
  <c r="M268" i="5" a="1"/>
  <c r="M268" i="5" s="1"/>
  <c r="I268" i="5" a="1"/>
  <c r="I268" i="5" s="1"/>
  <c r="H268" i="5" a="1"/>
  <c r="H268" i="5" s="1"/>
  <c r="K268" i="5" a="1"/>
  <c r="K268" i="5" s="1"/>
  <c r="J268" i="5" a="1"/>
  <c r="J268" i="5" s="1"/>
  <c r="N268" i="5" a="1"/>
  <c r="N268" i="5" s="1"/>
  <c r="G269" i="5"/>
  <c r="AF269" i="5" l="1" a="1"/>
  <c r="AF269" i="5" s="1"/>
  <c r="AC269" i="5" a="1"/>
  <c r="AC269" i="5" s="1"/>
  <c r="AI269" i="5" a="1"/>
  <c r="AI269" i="5" s="1"/>
  <c r="AG269" i="5" a="1"/>
  <c r="AG269" i="5" s="1"/>
  <c r="AH269" i="5" a="1"/>
  <c r="AH269" i="5" s="1"/>
  <c r="AE269" i="5" a="1"/>
  <c r="AE269" i="5" s="1"/>
  <c r="AD269" i="5" a="1"/>
  <c r="AD269" i="5" s="1"/>
  <c r="BA269" i="5" a="1"/>
  <c r="BA269" i="5" s="1"/>
  <c r="AX269" i="5" a="1"/>
  <c r="AX269" i="5" s="1"/>
  <c r="AU269" i="5" a="1"/>
  <c r="AU269" i="5" s="1"/>
  <c r="AW269" i="5" a="1"/>
  <c r="AW269" i="5" s="1"/>
  <c r="AZ269" i="5" a="1"/>
  <c r="AZ269" i="5" s="1"/>
  <c r="AQ269" i="5" a="1"/>
  <c r="AQ269" i="5" s="1"/>
  <c r="AV269" i="5" a="1"/>
  <c r="AV269" i="5" s="1"/>
  <c r="AY269" i="5" a="1"/>
  <c r="AY269" i="5" s="1"/>
  <c r="AR269" i="5" a="1"/>
  <c r="AR269" i="5" s="1"/>
  <c r="AS269" i="5" a="1"/>
  <c r="AS269" i="5" s="1"/>
  <c r="AT269" i="5" a="1"/>
  <c r="AT269" i="5" s="1"/>
  <c r="AK269" i="5" a="1"/>
  <c r="AK269" i="5" s="1"/>
  <c r="AM269" i="5" a="1"/>
  <c r="AM269" i="5" s="1"/>
  <c r="Q269" i="5" a="1"/>
  <c r="Q269" i="5" s="1"/>
  <c r="U269" i="5" a="1"/>
  <c r="U269" i="5" s="1"/>
  <c r="X269" i="5" a="1"/>
  <c r="X269" i="5" s="1"/>
  <c r="V269" i="5" a="1"/>
  <c r="V269" i="5" s="1"/>
  <c r="AA269" i="5" a="1"/>
  <c r="AA269" i="5" s="1"/>
  <c r="AN269" i="5" a="1"/>
  <c r="AN269" i="5" s="1"/>
  <c r="Y269" i="5" a="1"/>
  <c r="Y269" i="5" s="1"/>
  <c r="R269" i="5" a="1"/>
  <c r="R269" i="5" s="1"/>
  <c r="P269" i="5" a="1"/>
  <c r="P269" i="5" s="1"/>
  <c r="AO269" i="5" a="1"/>
  <c r="AO269" i="5" s="1"/>
  <c r="S269" i="5" a="1"/>
  <c r="S269" i="5" s="1"/>
  <c r="AB269" i="5" a="1"/>
  <c r="AB269" i="5" s="1"/>
  <c r="W269" i="5" a="1"/>
  <c r="W269" i="5" s="1"/>
  <c r="O269" i="5" a="1"/>
  <c r="O269" i="5" s="1"/>
  <c r="T269" i="5" a="1"/>
  <c r="T269" i="5" s="1"/>
  <c r="AJ269" i="5" a="1"/>
  <c r="AJ269" i="5" s="1"/>
  <c r="Z269" i="5" a="1"/>
  <c r="Z269" i="5" s="1"/>
  <c r="AP269" i="5" a="1"/>
  <c r="AP269" i="5" s="1"/>
  <c r="AL269" i="5" a="1"/>
  <c r="AL269" i="5" s="1"/>
  <c r="M269" i="5" a="1"/>
  <c r="M269" i="5" s="1"/>
  <c r="I269" i="5" a="1"/>
  <c r="I269" i="5" s="1"/>
  <c r="H269" i="5" a="1"/>
  <c r="H269" i="5" s="1"/>
  <c r="L269" i="5" a="1"/>
  <c r="L269" i="5" s="1"/>
  <c r="J269" i="5" a="1"/>
  <c r="J269" i="5" s="1"/>
  <c r="K269" i="5" a="1"/>
  <c r="K269" i="5" s="1"/>
  <c r="N269" i="5" a="1"/>
  <c r="N269" i="5" s="1"/>
  <c r="G270" i="5"/>
  <c r="AC270" i="5" l="1" a="1"/>
  <c r="AC270" i="5" s="1"/>
  <c r="W73" i="9" s="1"/>
  <c r="AI270" i="5" a="1"/>
  <c r="AI270" i="5" s="1"/>
  <c r="AC73" i="9" s="1"/>
  <c r="AD270" i="5" a="1"/>
  <c r="AD270" i="5" s="1"/>
  <c r="X73" i="9" s="1"/>
  <c r="AH270" i="5" a="1"/>
  <c r="AH270" i="5" s="1"/>
  <c r="AB73" i="9" s="1"/>
  <c r="AF270" i="5" a="1"/>
  <c r="AF270" i="5" s="1"/>
  <c r="Z73" i="9" s="1"/>
  <c r="AG270" i="5" a="1"/>
  <c r="AG270" i="5" s="1"/>
  <c r="AA73" i="9" s="1"/>
  <c r="AE270" i="5" a="1"/>
  <c r="AE270" i="5" s="1"/>
  <c r="Y73" i="9" s="1"/>
  <c r="BA270" i="5" a="1"/>
  <c r="BA270" i="5" s="1"/>
  <c r="AZ270" i="5" a="1"/>
  <c r="AZ270" i="5" s="1"/>
  <c r="AV270" i="5" a="1"/>
  <c r="AV270" i="5" s="1"/>
  <c r="AX270" i="5" a="1"/>
  <c r="AX270" i="5" s="1"/>
  <c r="AW270" i="5" a="1"/>
  <c r="AW270" i="5" s="1"/>
  <c r="AQ270" i="5" a="1"/>
  <c r="AQ270" i="5" s="1"/>
  <c r="AR270" i="5" a="1"/>
  <c r="AR270" i="5" s="1"/>
  <c r="AU270" i="5" a="1"/>
  <c r="AU270" i="5" s="1"/>
  <c r="AY270" i="5" a="1"/>
  <c r="AY270" i="5" s="1"/>
  <c r="AS270" i="5" a="1"/>
  <c r="AS270" i="5" s="1"/>
  <c r="AT270" i="5" a="1"/>
  <c r="AT270" i="5" s="1"/>
  <c r="AM270" i="5" a="1"/>
  <c r="AM270" i="5" s="1"/>
  <c r="AG73" i="9" s="1"/>
  <c r="Q270" i="5" a="1"/>
  <c r="Q270" i="5" s="1"/>
  <c r="CO72" i="22" s="1"/>
  <c r="AK270" i="5" a="1"/>
  <c r="AK270" i="5" s="1"/>
  <c r="U270" i="5" a="1"/>
  <c r="U270" i="5" s="1"/>
  <c r="V270" i="5" a="1"/>
  <c r="V270" i="5" s="1"/>
  <c r="P73" i="9" s="1"/>
  <c r="AN270" i="5" a="1"/>
  <c r="AN270" i="5" s="1"/>
  <c r="AA270" i="5" a="1"/>
  <c r="AA270" i="5" s="1"/>
  <c r="U73" i="9" s="1"/>
  <c r="X270" i="5" a="1"/>
  <c r="X270" i="5" s="1"/>
  <c r="R73" i="9" s="1"/>
  <c r="AB270" i="5" a="1"/>
  <c r="AB270" i="5" s="1"/>
  <c r="V73" i="9" s="1"/>
  <c r="W270" i="5" a="1"/>
  <c r="W270" i="5" s="1"/>
  <c r="Q73" i="9" s="1"/>
  <c r="R270" i="5" a="1"/>
  <c r="R270" i="5" s="1"/>
  <c r="S270" i="5" a="1"/>
  <c r="S270" i="5" s="1"/>
  <c r="Y270" i="5" a="1"/>
  <c r="Y270" i="5" s="1"/>
  <c r="S73" i="9" s="1"/>
  <c r="AL270" i="5" a="1"/>
  <c r="AL270" i="5" s="1"/>
  <c r="P270" i="5" a="1"/>
  <c r="P270" i="5" s="1"/>
  <c r="AO270" i="5" a="1"/>
  <c r="AO270" i="5" s="1"/>
  <c r="O270" i="5" a="1"/>
  <c r="O270" i="5" s="1"/>
  <c r="AJ270" i="5" a="1"/>
  <c r="AJ270" i="5" s="1"/>
  <c r="T270" i="5" a="1"/>
  <c r="T270" i="5" s="1"/>
  <c r="AP270" i="5" a="1"/>
  <c r="AP270" i="5" s="1"/>
  <c r="AJ73" i="9" s="1"/>
  <c r="Z270" i="5" a="1"/>
  <c r="Z270" i="5" s="1"/>
  <c r="T73" i="9" s="1"/>
  <c r="M270" i="5" a="1"/>
  <c r="M270" i="5" s="1"/>
  <c r="J270" i="5" a="1"/>
  <c r="J270" i="5" s="1"/>
  <c r="H270" i="5" a="1"/>
  <c r="H270" i="5" s="1"/>
  <c r="I270" i="5" a="1"/>
  <c r="I270" i="5" s="1"/>
  <c r="L270" i="5" a="1"/>
  <c r="L270" i="5" s="1"/>
  <c r="K270" i="5" a="1"/>
  <c r="K270" i="5" s="1"/>
  <c r="N270" i="5" a="1"/>
  <c r="N270" i="5" s="1"/>
  <c r="G271" i="5"/>
  <c r="AF271" i="5" l="1" a="1"/>
  <c r="AF271" i="5" s="1"/>
  <c r="AC271" i="5" a="1"/>
  <c r="AC271" i="5" s="1"/>
  <c r="AK73" i="9" s="1"/>
  <c r="AH271" i="5" a="1"/>
  <c r="AH271" i="5" s="1"/>
  <c r="AI271" i="5" a="1"/>
  <c r="AI271" i="5" s="1"/>
  <c r="AE271" i="5" a="1"/>
  <c r="AE271" i="5" s="1"/>
  <c r="AD271" i="5" a="1"/>
  <c r="AD271" i="5" s="1"/>
  <c r="AG271" i="5" a="1"/>
  <c r="AG271" i="5" s="1"/>
  <c r="AV271" i="5" a="1"/>
  <c r="AV271" i="5" s="1"/>
  <c r="BA271" i="5" a="1"/>
  <c r="BA271" i="5" s="1"/>
  <c r="AZ271" i="5" a="1"/>
  <c r="AZ271" i="5" s="1"/>
  <c r="AY271" i="5" a="1"/>
  <c r="AY271" i="5" s="1"/>
  <c r="AW271" i="5" a="1"/>
  <c r="AW271" i="5" s="1"/>
  <c r="AU271" i="5" a="1"/>
  <c r="AU271" i="5" s="1"/>
  <c r="AQ271" i="5" a="1"/>
  <c r="AQ271" i="5" s="1"/>
  <c r="AS271" i="5" a="1"/>
  <c r="AS271" i="5" s="1"/>
  <c r="AX271" i="5" a="1"/>
  <c r="AX271" i="5" s="1"/>
  <c r="AR271" i="5" a="1"/>
  <c r="AR271" i="5" s="1"/>
  <c r="AT271" i="5" a="1"/>
  <c r="AT271" i="5" s="1"/>
  <c r="U271" i="5" a="1"/>
  <c r="U271" i="5" s="1"/>
  <c r="AM271" i="5" a="1"/>
  <c r="AM271" i="5" s="1"/>
  <c r="AK271" i="5" a="1"/>
  <c r="AK271" i="5" s="1"/>
  <c r="Q271" i="5" a="1"/>
  <c r="Q271" i="5" s="1"/>
  <c r="X271" i="5" a="1"/>
  <c r="X271" i="5" s="1"/>
  <c r="V271" i="5" a="1"/>
  <c r="V271" i="5" s="1"/>
  <c r="AN271" i="5" a="1"/>
  <c r="AN271" i="5" s="1"/>
  <c r="AA271" i="5" a="1"/>
  <c r="AA271" i="5" s="1"/>
  <c r="S271" i="5" a="1"/>
  <c r="S271" i="5" s="1"/>
  <c r="R271" i="5" a="1"/>
  <c r="R271" i="5" s="1"/>
  <c r="P271" i="5" a="1"/>
  <c r="P271" i="5" s="1"/>
  <c r="AB271" i="5" a="1"/>
  <c r="AB271" i="5" s="1"/>
  <c r="W271" i="5" a="1"/>
  <c r="W271" i="5" s="1"/>
  <c r="Y271" i="5" a="1"/>
  <c r="Y271" i="5" s="1"/>
  <c r="AO271" i="5" a="1"/>
  <c r="AO271" i="5" s="1"/>
  <c r="AJ271" i="5" a="1"/>
  <c r="AJ271" i="5" s="1"/>
  <c r="T271" i="5" a="1"/>
  <c r="T271" i="5" s="1"/>
  <c r="AP271" i="5" a="1"/>
  <c r="AP271" i="5" s="1"/>
  <c r="Z271" i="5" a="1"/>
  <c r="Z271" i="5" s="1"/>
  <c r="AL271" i="5" a="1"/>
  <c r="AL271" i="5" s="1"/>
  <c r="O271" i="5" a="1"/>
  <c r="O271" i="5" s="1"/>
  <c r="M271" i="5" a="1"/>
  <c r="M271" i="5" s="1"/>
  <c r="CJ72" i="22" s="1"/>
  <c r="H271" i="5" a="1"/>
  <c r="H271" i="5" s="1"/>
  <c r="L271" i="5" a="1"/>
  <c r="L271" i="5" s="1"/>
  <c r="CI72" i="22" s="1"/>
  <c r="J271" i="5" a="1"/>
  <c r="J271" i="5" s="1"/>
  <c r="I271" i="5" a="1"/>
  <c r="I271" i="5" s="1"/>
  <c r="K271" i="5" a="1"/>
  <c r="K271" i="5" s="1"/>
  <c r="N271" i="5" a="1"/>
  <c r="N271" i="5" s="1"/>
  <c r="G272" i="5"/>
  <c r="AI272" i="5" l="1" a="1"/>
  <c r="AI272" i="5" s="1"/>
  <c r="AF272" i="5" a="1"/>
  <c r="AF272" i="5" s="1"/>
  <c r="AC272" i="5" a="1"/>
  <c r="AC272" i="5" s="1"/>
  <c r="AG272" i="5" a="1"/>
  <c r="AG272" i="5" s="1"/>
  <c r="AD272" i="5" a="1"/>
  <c r="AD272" i="5" s="1"/>
  <c r="AE272" i="5" a="1"/>
  <c r="AE272" i="5" s="1"/>
  <c r="AH272" i="5" a="1"/>
  <c r="AH272" i="5" s="1"/>
  <c r="BA272" i="5" a="1"/>
  <c r="BA272" i="5" s="1"/>
  <c r="AZ272" i="5" a="1"/>
  <c r="AZ272" i="5" s="1"/>
  <c r="AV272" i="5" a="1"/>
  <c r="AV272" i="5" s="1"/>
  <c r="AU272" i="5" a="1"/>
  <c r="AU272" i="5" s="1"/>
  <c r="AX272" i="5" a="1"/>
  <c r="AX272" i="5" s="1"/>
  <c r="AS272" i="5" a="1"/>
  <c r="AS272" i="5" s="1"/>
  <c r="AR272" i="5" a="1"/>
  <c r="AR272" i="5" s="1"/>
  <c r="AQ272" i="5" a="1"/>
  <c r="AQ272" i="5" s="1"/>
  <c r="AY272" i="5" a="1"/>
  <c r="AY272" i="5" s="1"/>
  <c r="AW272" i="5" a="1"/>
  <c r="AW272" i="5" s="1"/>
  <c r="AT272" i="5" a="1"/>
  <c r="AT272" i="5" s="1"/>
  <c r="Q272" i="5" a="1"/>
  <c r="Q272" i="5" s="1"/>
  <c r="U272" i="5" a="1"/>
  <c r="U272" i="5" s="1"/>
  <c r="AK272" i="5" a="1"/>
  <c r="AK272" i="5" s="1"/>
  <c r="AM272" i="5" a="1"/>
  <c r="AM272" i="5" s="1"/>
  <c r="AA272" i="5" a="1"/>
  <c r="AA272" i="5" s="1"/>
  <c r="AN272" i="5" a="1"/>
  <c r="AN272" i="5" s="1"/>
  <c r="V272" i="5" a="1"/>
  <c r="V272" i="5" s="1"/>
  <c r="X272" i="5" a="1"/>
  <c r="X272" i="5" s="1"/>
  <c r="AO272" i="5" a="1"/>
  <c r="AO272" i="5" s="1"/>
  <c r="Y272" i="5" a="1"/>
  <c r="Y272" i="5" s="1"/>
  <c r="R272" i="5" a="1"/>
  <c r="R272" i="5" s="1"/>
  <c r="S272" i="5" a="1"/>
  <c r="S272" i="5" s="1"/>
  <c r="AL272" i="5" a="1"/>
  <c r="AL272" i="5" s="1"/>
  <c r="AB272" i="5" a="1"/>
  <c r="AB272" i="5" s="1"/>
  <c r="W272" i="5" a="1"/>
  <c r="W272" i="5" s="1"/>
  <c r="P272" i="5" a="1"/>
  <c r="P272" i="5" s="1"/>
  <c r="O272" i="5" a="1"/>
  <c r="O272" i="5" s="1"/>
  <c r="T272" i="5" a="1"/>
  <c r="T272" i="5" s="1"/>
  <c r="AP272" i="5" a="1"/>
  <c r="AP272" i="5" s="1"/>
  <c r="AJ272" i="5" a="1"/>
  <c r="AJ272" i="5" s="1"/>
  <c r="AL73" i="9" s="1"/>
  <c r="Z272" i="5" a="1"/>
  <c r="Z272" i="5" s="1"/>
  <c r="L272" i="5" a="1"/>
  <c r="L272" i="5" s="1"/>
  <c r="J272" i="5" a="1"/>
  <c r="J272" i="5" s="1"/>
  <c r="M272" i="5" a="1"/>
  <c r="M272" i="5" s="1"/>
  <c r="H272" i="5" a="1"/>
  <c r="H272" i="5" s="1"/>
  <c r="K272" i="5" a="1"/>
  <c r="K272" i="5" s="1"/>
  <c r="I272" i="5" a="1"/>
  <c r="I272" i="5" s="1"/>
  <c r="N272" i="5" a="1"/>
  <c r="N272" i="5" s="1"/>
  <c r="G273" i="5"/>
  <c r="AI273" i="5" l="1" a="1"/>
  <c r="AI273" i="5" s="1"/>
  <c r="AC273" i="5" a="1"/>
  <c r="AC273" i="5" s="1"/>
  <c r="AF273" i="5" a="1"/>
  <c r="AF273" i="5" s="1"/>
  <c r="AD273" i="5" a="1"/>
  <c r="AD273" i="5" s="1"/>
  <c r="AH273" i="5" a="1"/>
  <c r="AH273" i="5" s="1"/>
  <c r="AE273" i="5" a="1"/>
  <c r="AE273" i="5" s="1"/>
  <c r="AG273" i="5" a="1"/>
  <c r="AG273" i="5" s="1"/>
  <c r="BA273" i="5" a="1"/>
  <c r="BA273" i="5" s="1"/>
  <c r="AV273" i="5" a="1"/>
  <c r="AV273" i="5" s="1"/>
  <c r="AX273" i="5" a="1"/>
  <c r="AX273" i="5" s="1"/>
  <c r="AW273" i="5" a="1"/>
  <c r="AW273" i="5" s="1"/>
  <c r="AU273" i="5" a="1"/>
  <c r="AU273" i="5" s="1"/>
  <c r="AZ273" i="5" a="1"/>
  <c r="AZ273" i="5" s="1"/>
  <c r="AS273" i="5" a="1"/>
  <c r="AS273" i="5" s="1"/>
  <c r="AY273" i="5" a="1"/>
  <c r="AY273" i="5" s="1"/>
  <c r="AR273" i="5" a="1"/>
  <c r="AR273" i="5" s="1"/>
  <c r="AQ273" i="5" a="1"/>
  <c r="AQ273" i="5" s="1"/>
  <c r="AT273" i="5" a="1"/>
  <c r="AT273" i="5" s="1"/>
  <c r="AM273" i="5" a="1"/>
  <c r="AM273" i="5" s="1"/>
  <c r="Q273" i="5" a="1"/>
  <c r="Q273" i="5" s="1"/>
  <c r="AK273" i="5" a="1"/>
  <c r="AK273" i="5" s="1"/>
  <c r="U273" i="5" a="1"/>
  <c r="U273" i="5" s="1"/>
  <c r="X273" i="5" a="1"/>
  <c r="X273" i="5" s="1"/>
  <c r="V273" i="5" a="1"/>
  <c r="V273" i="5" s="1"/>
  <c r="AN273" i="5" a="1"/>
  <c r="AN273" i="5" s="1"/>
  <c r="AA273" i="5" a="1"/>
  <c r="AA273" i="5" s="1"/>
  <c r="P273" i="5" a="1"/>
  <c r="P273" i="5" s="1"/>
  <c r="AB273" i="5" a="1"/>
  <c r="AB273" i="5" s="1"/>
  <c r="Y273" i="5" a="1"/>
  <c r="Y273" i="5" s="1"/>
  <c r="W273" i="5" a="1"/>
  <c r="W273" i="5" s="1"/>
  <c r="AO273" i="5" a="1"/>
  <c r="AO273" i="5" s="1"/>
  <c r="R273" i="5" a="1"/>
  <c r="R273" i="5" s="1"/>
  <c r="S273" i="5" a="1"/>
  <c r="S273" i="5" s="1"/>
  <c r="AL273" i="5" a="1"/>
  <c r="AL273" i="5" s="1"/>
  <c r="AJ273" i="5" a="1"/>
  <c r="AJ273" i="5" s="1"/>
  <c r="O273" i="5" a="1"/>
  <c r="O273" i="5" s="1"/>
  <c r="Z273" i="5" a="1"/>
  <c r="Z273" i="5" s="1"/>
  <c r="T273" i="5" a="1"/>
  <c r="T273" i="5" s="1"/>
  <c r="AP273" i="5" a="1"/>
  <c r="AP273" i="5" s="1"/>
  <c r="H273" i="5" a="1"/>
  <c r="H273" i="5" s="1"/>
  <c r="M273" i="5" a="1"/>
  <c r="M273" i="5" s="1"/>
  <c r="J273" i="5" a="1"/>
  <c r="J273" i="5" s="1"/>
  <c r="I273" i="5" a="1"/>
  <c r="I273" i="5" s="1"/>
  <c r="L273" i="5" a="1"/>
  <c r="L273" i="5" s="1"/>
  <c r="K273" i="5" a="1"/>
  <c r="K273" i="5" s="1"/>
  <c r="N273" i="5" a="1"/>
  <c r="N273" i="5" s="1"/>
  <c r="G274" i="5"/>
  <c r="AC274" i="5" l="1" a="1"/>
  <c r="AC274" i="5" s="1"/>
  <c r="W74" i="9" s="1"/>
  <c r="AI274" i="5" a="1"/>
  <c r="AI274" i="5" s="1"/>
  <c r="AC74" i="9" s="1"/>
  <c r="AH274" i="5" a="1"/>
  <c r="AH274" i="5" s="1"/>
  <c r="AB74" i="9" s="1"/>
  <c r="AE274" i="5" a="1"/>
  <c r="AE274" i="5" s="1"/>
  <c r="Y74" i="9" s="1"/>
  <c r="AG274" i="5" a="1"/>
  <c r="AG274" i="5" s="1"/>
  <c r="AA74" i="9" s="1"/>
  <c r="AF274" i="5" a="1"/>
  <c r="AF274" i="5" s="1"/>
  <c r="Z74" i="9" s="1"/>
  <c r="AD274" i="5" a="1"/>
  <c r="AD274" i="5" s="1"/>
  <c r="X74" i="9" s="1"/>
  <c r="BA274" i="5" a="1"/>
  <c r="BA274" i="5" s="1"/>
  <c r="AV274" i="5" a="1"/>
  <c r="AV274" i="5" s="1"/>
  <c r="AX274" i="5" a="1"/>
  <c r="AX274" i="5" s="1"/>
  <c r="AW274" i="5" a="1"/>
  <c r="AW274" i="5" s="1"/>
  <c r="AZ274" i="5" a="1"/>
  <c r="AZ274" i="5" s="1"/>
  <c r="AU274" i="5" a="1"/>
  <c r="AU274" i="5" s="1"/>
  <c r="AS274" i="5" a="1"/>
  <c r="AS274" i="5" s="1"/>
  <c r="AR274" i="5" a="1"/>
  <c r="AR274" i="5" s="1"/>
  <c r="AQ274" i="5" a="1"/>
  <c r="AQ274" i="5" s="1"/>
  <c r="AT274" i="5" a="1"/>
  <c r="AT274" i="5" s="1"/>
  <c r="AY274" i="5" a="1"/>
  <c r="AY274" i="5" s="1"/>
  <c r="Q274" i="5" a="1"/>
  <c r="Q274" i="5" s="1"/>
  <c r="CO73" i="22" s="1"/>
  <c r="AK274" i="5" a="1"/>
  <c r="AK274" i="5" s="1"/>
  <c r="U274" i="5" a="1"/>
  <c r="U274" i="5" s="1"/>
  <c r="O74" i="9" s="1"/>
  <c r="AM274" i="5" a="1"/>
  <c r="AM274" i="5" s="1"/>
  <c r="AG74" i="9" s="1"/>
  <c r="AA274" i="5" a="1"/>
  <c r="AA274" i="5" s="1"/>
  <c r="U74" i="9" s="1"/>
  <c r="AN274" i="5" a="1"/>
  <c r="AN274" i="5" s="1"/>
  <c r="V274" i="5" a="1"/>
  <c r="V274" i="5" s="1"/>
  <c r="P74" i="9" s="1"/>
  <c r="X274" i="5" a="1"/>
  <c r="X274" i="5" s="1"/>
  <c r="R74" i="9" s="1"/>
  <c r="P274" i="5" a="1"/>
  <c r="P274" i="5" s="1"/>
  <c r="J74" i="9" s="1"/>
  <c r="S274" i="5" a="1"/>
  <c r="S274" i="5" s="1"/>
  <c r="M74" i="9" s="1"/>
  <c r="R274" i="5" a="1"/>
  <c r="R274" i="5" s="1"/>
  <c r="Y274" i="5" a="1"/>
  <c r="Y274" i="5" s="1"/>
  <c r="S74" i="9" s="1"/>
  <c r="W274" i="5" a="1"/>
  <c r="W274" i="5" s="1"/>
  <c r="Q74" i="9" s="1"/>
  <c r="AB274" i="5" a="1"/>
  <c r="AB274" i="5" s="1"/>
  <c r="V74" i="9" s="1"/>
  <c r="T274" i="5" a="1"/>
  <c r="T274" i="5" s="1"/>
  <c r="N74" i="9" s="1"/>
  <c r="AP274" i="5" a="1"/>
  <c r="AP274" i="5" s="1"/>
  <c r="AJ74" i="9" s="1"/>
  <c r="AJ274" i="5" a="1"/>
  <c r="AJ274" i="5" s="1"/>
  <c r="O274" i="5" a="1"/>
  <c r="O274" i="5" s="1"/>
  <c r="I74" i="9" s="1"/>
  <c r="Z274" i="5" a="1"/>
  <c r="Z274" i="5" s="1"/>
  <c r="T74" i="9" s="1"/>
  <c r="AO274" i="5" a="1"/>
  <c r="AO274" i="5" s="1"/>
  <c r="AL274" i="5" a="1"/>
  <c r="AL274" i="5" s="1"/>
  <c r="H274" i="5" a="1"/>
  <c r="H274" i="5" s="1"/>
  <c r="B74" i="9" s="1"/>
  <c r="I274" i="5" a="1"/>
  <c r="I274" i="5" s="1"/>
  <c r="M274" i="5" a="1"/>
  <c r="M274" i="5" s="1"/>
  <c r="L274" i="5" a="1"/>
  <c r="L274" i="5" s="1"/>
  <c r="J274" i="5" a="1"/>
  <c r="J274" i="5" s="1"/>
  <c r="K274" i="5" a="1"/>
  <c r="K274" i="5" s="1"/>
  <c r="N274" i="5" a="1"/>
  <c r="N274" i="5" s="1"/>
  <c r="G275" i="5"/>
  <c r="AC275" i="5" l="1" a="1"/>
  <c r="AC275" i="5" s="1"/>
  <c r="AK74" i="9" s="1"/>
  <c r="AI275" i="5" a="1"/>
  <c r="AI275" i="5" s="1"/>
  <c r="AF275" i="5" a="1"/>
  <c r="AF275" i="5" s="1"/>
  <c r="AG275" i="5" a="1"/>
  <c r="AG275" i="5" s="1"/>
  <c r="AH275" i="5" a="1"/>
  <c r="AH275" i="5" s="1"/>
  <c r="AE275" i="5" a="1"/>
  <c r="AE275" i="5" s="1"/>
  <c r="AD275" i="5" a="1"/>
  <c r="AD275" i="5" s="1"/>
  <c r="AX275" i="5" a="1"/>
  <c r="AX275" i="5" s="1"/>
  <c r="AV275" i="5" a="1"/>
  <c r="AV275" i="5" s="1"/>
  <c r="AW275" i="5" a="1"/>
  <c r="AW275" i="5" s="1"/>
  <c r="BA275" i="5" a="1"/>
  <c r="BA275" i="5" s="1"/>
  <c r="AU275" i="5" a="1"/>
  <c r="AU275" i="5" s="1"/>
  <c r="AZ275" i="5" a="1"/>
  <c r="AZ275" i="5" s="1"/>
  <c r="AY275" i="5" a="1"/>
  <c r="AY275" i="5" s="1"/>
  <c r="AR275" i="5" a="1"/>
  <c r="AR275" i="5" s="1"/>
  <c r="AS275" i="5" a="1"/>
  <c r="AS275" i="5" s="1"/>
  <c r="AQ275" i="5" a="1"/>
  <c r="AQ275" i="5" s="1"/>
  <c r="AT275" i="5" a="1"/>
  <c r="AT275" i="5" s="1"/>
  <c r="CN73" i="22"/>
  <c r="U275" i="5" a="1"/>
  <c r="U275" i="5" s="1"/>
  <c r="AK275" i="5" a="1"/>
  <c r="AK275" i="5" s="1"/>
  <c r="AM275" i="5" a="1"/>
  <c r="AM275" i="5" s="1"/>
  <c r="Q275" i="5" a="1"/>
  <c r="Q275" i="5" s="1"/>
  <c r="V275" i="5" a="1"/>
  <c r="V275" i="5" s="1"/>
  <c r="AN275" i="5" a="1"/>
  <c r="AN275" i="5" s="1"/>
  <c r="AA275" i="5" a="1"/>
  <c r="AA275" i="5" s="1"/>
  <c r="X275" i="5" a="1"/>
  <c r="X275" i="5" s="1"/>
  <c r="R275" i="5" a="1"/>
  <c r="R275" i="5" s="1"/>
  <c r="AB275" i="5" a="1"/>
  <c r="AB275" i="5" s="1"/>
  <c r="W275" i="5" a="1"/>
  <c r="W275" i="5" s="1"/>
  <c r="AO275" i="5" a="1"/>
  <c r="AO275" i="5" s="1"/>
  <c r="S275" i="5" a="1"/>
  <c r="S275" i="5" s="1"/>
  <c r="AL275" i="5" a="1"/>
  <c r="AL275" i="5" s="1"/>
  <c r="P275" i="5" a="1"/>
  <c r="P275" i="5" s="1"/>
  <c r="Y275" i="5" a="1"/>
  <c r="Y275" i="5" s="1"/>
  <c r="AP275" i="5" a="1"/>
  <c r="AP275" i="5" s="1"/>
  <c r="Z275" i="5" a="1"/>
  <c r="Z275" i="5" s="1"/>
  <c r="AJ275" i="5" a="1"/>
  <c r="AJ275" i="5" s="1"/>
  <c r="O275" i="5" a="1"/>
  <c r="O275" i="5" s="1"/>
  <c r="T275" i="5" a="1"/>
  <c r="T275" i="5" s="1"/>
  <c r="L275" i="5" a="1"/>
  <c r="L275" i="5" s="1"/>
  <c r="I275" i="5" a="1"/>
  <c r="I275" i="5" s="1"/>
  <c r="M275" i="5" a="1"/>
  <c r="M275" i="5" s="1"/>
  <c r="CJ73" i="22" s="1"/>
  <c r="J275" i="5" a="1"/>
  <c r="J275" i="5" s="1"/>
  <c r="K275" i="5" a="1"/>
  <c r="K275" i="5" s="1"/>
  <c r="H275" i="5" a="1"/>
  <c r="H275" i="5" s="1"/>
  <c r="N275" i="5" a="1"/>
  <c r="N275" i="5" s="1"/>
  <c r="G276" i="5"/>
  <c r="AL74" i="9" l="1"/>
  <c r="AF276" i="5" a="1"/>
  <c r="AF276" i="5" s="1"/>
  <c r="AC276" i="5" a="1"/>
  <c r="AC276" i="5" s="1"/>
  <c r="AI276" i="5" a="1"/>
  <c r="AI276" i="5" s="1"/>
  <c r="AE276" i="5" a="1"/>
  <c r="AE276" i="5" s="1"/>
  <c r="AH276" i="5" a="1"/>
  <c r="AH276" i="5" s="1"/>
  <c r="AD276" i="5" a="1"/>
  <c r="AD276" i="5" s="1"/>
  <c r="AG276" i="5" a="1"/>
  <c r="AG276" i="5" s="1"/>
  <c r="BA276" i="5" a="1"/>
  <c r="BA276" i="5" s="1"/>
  <c r="AV276" i="5" a="1"/>
  <c r="AV276" i="5" s="1"/>
  <c r="AX276" i="5" a="1"/>
  <c r="AX276" i="5" s="1"/>
  <c r="AU276" i="5" a="1"/>
  <c r="AU276" i="5" s="1"/>
  <c r="AZ276" i="5" a="1"/>
  <c r="AZ276" i="5" s="1"/>
  <c r="AQ276" i="5" a="1"/>
  <c r="AQ276" i="5" s="1"/>
  <c r="AW276" i="5" a="1"/>
  <c r="AW276" i="5" s="1"/>
  <c r="AY276" i="5" a="1"/>
  <c r="AY276" i="5" s="1"/>
  <c r="AR276" i="5" a="1"/>
  <c r="AR276" i="5" s="1"/>
  <c r="AT276" i="5" a="1"/>
  <c r="AT276" i="5" s="1"/>
  <c r="AS276" i="5" a="1"/>
  <c r="AS276" i="5" s="1"/>
  <c r="AM276" i="5" a="1"/>
  <c r="AM276" i="5" s="1"/>
  <c r="Q276" i="5" a="1"/>
  <c r="Q276" i="5" s="1"/>
  <c r="AK276" i="5" a="1"/>
  <c r="AK276" i="5" s="1"/>
  <c r="U276" i="5" a="1"/>
  <c r="U276" i="5" s="1"/>
  <c r="X276" i="5" a="1"/>
  <c r="X276" i="5" s="1"/>
  <c r="AA276" i="5" a="1"/>
  <c r="AA276" i="5" s="1"/>
  <c r="V276" i="5" a="1"/>
  <c r="V276" i="5" s="1"/>
  <c r="R276" i="5" a="1"/>
  <c r="R276" i="5" s="1"/>
  <c r="AB276" i="5" a="1"/>
  <c r="AB276" i="5" s="1"/>
  <c r="AN276" i="5" a="1"/>
  <c r="AN276" i="5" s="1"/>
  <c r="AO276" i="5" a="1"/>
  <c r="AO276" i="5" s="1"/>
  <c r="Y276" i="5" a="1"/>
  <c r="Y276" i="5" s="1"/>
  <c r="AL276" i="5" a="1"/>
  <c r="AL276" i="5" s="1"/>
  <c r="P276" i="5" a="1"/>
  <c r="P276" i="5" s="1"/>
  <c r="W276" i="5" a="1"/>
  <c r="W276" i="5" s="1"/>
  <c r="O276" i="5" a="1"/>
  <c r="O276" i="5" s="1"/>
  <c r="S276" i="5" a="1"/>
  <c r="S276" i="5" s="1"/>
  <c r="T276" i="5" a="1"/>
  <c r="T276" i="5" s="1"/>
  <c r="AP276" i="5" a="1"/>
  <c r="AP276" i="5" s="1"/>
  <c r="AJ276" i="5" a="1"/>
  <c r="AJ276" i="5" s="1"/>
  <c r="Z276" i="5" a="1"/>
  <c r="Z276" i="5" s="1"/>
  <c r="L276" i="5" a="1"/>
  <c r="L276" i="5" s="1"/>
  <c r="I276" i="5" a="1"/>
  <c r="I276" i="5" s="1"/>
  <c r="M276" i="5" a="1"/>
  <c r="M276" i="5" s="1"/>
  <c r="K276" i="5" a="1"/>
  <c r="K276" i="5" s="1"/>
  <c r="H276" i="5" a="1"/>
  <c r="H276" i="5" s="1"/>
  <c r="J276" i="5" a="1"/>
  <c r="J276" i="5" s="1"/>
  <c r="N276" i="5" a="1"/>
  <c r="N276" i="5" s="1"/>
  <c r="G277" i="5"/>
  <c r="AC277" i="5" l="1" a="1"/>
  <c r="AC277" i="5" s="1"/>
  <c r="AI277" i="5" a="1"/>
  <c r="AI277" i="5" s="1"/>
  <c r="AH277" i="5" a="1"/>
  <c r="AH277" i="5" s="1"/>
  <c r="AG277" i="5" a="1"/>
  <c r="AG277" i="5" s="1"/>
  <c r="AE277" i="5" a="1"/>
  <c r="AE277" i="5" s="1"/>
  <c r="AD277" i="5" a="1"/>
  <c r="AD277" i="5" s="1"/>
  <c r="AF277" i="5" a="1"/>
  <c r="AF277" i="5" s="1"/>
  <c r="AX277" i="5" a="1"/>
  <c r="AX277" i="5" s="1"/>
  <c r="AV277" i="5" a="1"/>
  <c r="AV277" i="5" s="1"/>
  <c r="AZ277" i="5" a="1"/>
  <c r="AZ277" i="5" s="1"/>
  <c r="BA277" i="5" a="1"/>
  <c r="BA277" i="5" s="1"/>
  <c r="AU277" i="5" a="1"/>
  <c r="AU277" i="5" s="1"/>
  <c r="AW277" i="5" a="1"/>
  <c r="AW277" i="5" s="1"/>
  <c r="AS277" i="5" a="1"/>
  <c r="AS277" i="5" s="1"/>
  <c r="AY277" i="5" a="1"/>
  <c r="AY277" i="5" s="1"/>
  <c r="AR277" i="5" a="1"/>
  <c r="AR277" i="5" s="1"/>
  <c r="AT277" i="5" a="1"/>
  <c r="AT277" i="5" s="1"/>
  <c r="AQ277" i="5" a="1"/>
  <c r="AQ277" i="5" s="1"/>
  <c r="AM277" i="5" a="1"/>
  <c r="AM277" i="5" s="1"/>
  <c r="AK277" i="5" a="1"/>
  <c r="AK277" i="5" s="1"/>
  <c r="U277" i="5" a="1"/>
  <c r="U277" i="5" s="1"/>
  <c r="Q277" i="5" a="1"/>
  <c r="Q277" i="5" s="1"/>
  <c r="V277" i="5" a="1"/>
  <c r="V277" i="5" s="1"/>
  <c r="AA277" i="5" a="1"/>
  <c r="AA277" i="5" s="1"/>
  <c r="AN277" i="5" a="1"/>
  <c r="AN277" i="5" s="1"/>
  <c r="X277" i="5" a="1"/>
  <c r="X277" i="5" s="1"/>
  <c r="AO277" i="5" a="1"/>
  <c r="AO277" i="5" s="1"/>
  <c r="R277" i="5" a="1"/>
  <c r="R277" i="5" s="1"/>
  <c r="AB277" i="5" a="1"/>
  <c r="AB277" i="5" s="1"/>
  <c r="W277" i="5" a="1"/>
  <c r="W277" i="5" s="1"/>
  <c r="P277" i="5" a="1"/>
  <c r="P277" i="5" s="1"/>
  <c r="Y277" i="5" a="1"/>
  <c r="Y277" i="5" s="1"/>
  <c r="Z277" i="5" a="1"/>
  <c r="Z277" i="5" s="1"/>
  <c r="O277" i="5" a="1"/>
  <c r="O277" i="5" s="1"/>
  <c r="T277" i="5" a="1"/>
  <c r="T277" i="5" s="1"/>
  <c r="AJ277" i="5" a="1"/>
  <c r="AJ277" i="5" s="1"/>
  <c r="AL277" i="5" a="1"/>
  <c r="AL277" i="5" s="1"/>
  <c r="S277" i="5" a="1"/>
  <c r="S277" i="5" s="1"/>
  <c r="AP277" i="5" a="1"/>
  <c r="AP277" i="5" s="1"/>
  <c r="M277" i="5" a="1"/>
  <c r="M277" i="5" s="1"/>
  <c r="H277" i="5" a="1"/>
  <c r="H277" i="5" s="1"/>
  <c r="L277" i="5" a="1"/>
  <c r="L277" i="5" s="1"/>
  <c r="J277" i="5" a="1"/>
  <c r="J277" i="5" s="1"/>
  <c r="K277" i="5" a="1"/>
  <c r="K277" i="5" s="1"/>
  <c r="I277" i="5" a="1"/>
  <c r="I277" i="5" s="1"/>
  <c r="N277" i="5" a="1"/>
  <c r="N277" i="5" s="1"/>
  <c r="G278" i="5"/>
  <c r="AC278" i="5" l="1" a="1"/>
  <c r="AC278" i="5" s="1"/>
  <c r="W75" i="9" s="1"/>
  <c r="AH278" i="5" a="1"/>
  <c r="AH278" i="5" s="1"/>
  <c r="AB75" i="9" s="1"/>
  <c r="AI278" i="5" a="1"/>
  <c r="AI278" i="5" s="1"/>
  <c r="AC75" i="9" s="1"/>
  <c r="AG278" i="5" a="1"/>
  <c r="AG278" i="5" s="1"/>
  <c r="AA75" i="9" s="1"/>
  <c r="AD278" i="5" a="1"/>
  <c r="AD278" i="5" s="1"/>
  <c r="X75" i="9" s="1"/>
  <c r="AF278" i="5" a="1"/>
  <c r="AF278" i="5" s="1"/>
  <c r="Z75" i="9" s="1"/>
  <c r="AE278" i="5" a="1"/>
  <c r="AE278" i="5" s="1"/>
  <c r="Y75" i="9" s="1"/>
  <c r="AZ278" i="5" a="1"/>
  <c r="AZ278" i="5" s="1"/>
  <c r="AV278" i="5" a="1"/>
  <c r="AV278" i="5" s="1"/>
  <c r="BA278" i="5" a="1"/>
  <c r="BA278" i="5" s="1"/>
  <c r="AX278" i="5" a="1"/>
  <c r="AX278" i="5" s="1"/>
  <c r="AW278" i="5" a="1"/>
  <c r="AW278" i="5" s="1"/>
  <c r="AY278" i="5" a="1"/>
  <c r="AY278" i="5" s="1"/>
  <c r="AQ278" i="5" a="1"/>
  <c r="AQ278" i="5" s="1"/>
  <c r="AR278" i="5" a="1"/>
  <c r="AR278" i="5" s="1"/>
  <c r="AU278" i="5" a="1"/>
  <c r="AU278" i="5" s="1"/>
  <c r="AS278" i="5" a="1"/>
  <c r="AS278" i="5" s="1"/>
  <c r="AT278" i="5" a="1"/>
  <c r="AT278" i="5" s="1"/>
  <c r="AM278" i="5" a="1"/>
  <c r="AM278" i="5" s="1"/>
  <c r="AG75" i="9" s="1"/>
  <c r="U278" i="5" a="1"/>
  <c r="U278" i="5" s="1"/>
  <c r="AK278" i="5" a="1"/>
  <c r="AK278" i="5" s="1"/>
  <c r="Q278" i="5" a="1"/>
  <c r="Q278" i="5" s="1"/>
  <c r="K75" i="9" s="1"/>
  <c r="AA278" i="5" a="1"/>
  <c r="AA278" i="5" s="1"/>
  <c r="U75" i="9" s="1"/>
  <c r="X278" i="5" a="1"/>
  <c r="X278" i="5" s="1"/>
  <c r="R75" i="9" s="1"/>
  <c r="V278" i="5" a="1"/>
  <c r="V278" i="5" s="1"/>
  <c r="P75" i="9" s="1"/>
  <c r="AN278" i="5" a="1"/>
  <c r="AN278" i="5" s="1"/>
  <c r="AH75" i="9" s="1"/>
  <c r="R278" i="5" a="1"/>
  <c r="R278" i="5" s="1"/>
  <c r="AB278" i="5" a="1"/>
  <c r="AB278" i="5" s="1"/>
  <c r="V75" i="9" s="1"/>
  <c r="P278" i="5" a="1"/>
  <c r="P278" i="5" s="1"/>
  <c r="AO278" i="5" a="1"/>
  <c r="AO278" i="5" s="1"/>
  <c r="Y278" i="5" a="1"/>
  <c r="Y278" i="5" s="1"/>
  <c r="S75" i="9" s="1"/>
  <c r="W278" i="5" a="1"/>
  <c r="W278" i="5" s="1"/>
  <c r="Q75" i="9" s="1"/>
  <c r="S278" i="5" a="1"/>
  <c r="S278" i="5" s="1"/>
  <c r="O278" i="5" a="1"/>
  <c r="O278" i="5" s="1"/>
  <c r="T278" i="5" a="1"/>
  <c r="T278" i="5" s="1"/>
  <c r="AP278" i="5" a="1"/>
  <c r="AP278" i="5" s="1"/>
  <c r="AL278" i="5" a="1"/>
  <c r="AL278" i="5" s="1"/>
  <c r="AJ278" i="5" a="1"/>
  <c r="AJ278" i="5" s="1"/>
  <c r="Z278" i="5" a="1"/>
  <c r="Z278" i="5" s="1"/>
  <c r="T75" i="9" s="1"/>
  <c r="M278" i="5" a="1"/>
  <c r="M278" i="5" s="1"/>
  <c r="H278" i="5" a="1"/>
  <c r="H278" i="5" s="1"/>
  <c r="I278" i="5" a="1"/>
  <c r="I278" i="5" s="1"/>
  <c r="L278" i="5" a="1"/>
  <c r="L278" i="5" s="1"/>
  <c r="J278" i="5" a="1"/>
  <c r="J278" i="5" s="1"/>
  <c r="K278" i="5" a="1"/>
  <c r="K278" i="5" s="1"/>
  <c r="E75" i="9" s="1"/>
  <c r="N278" i="5" a="1"/>
  <c r="N278" i="5" s="1"/>
  <c r="H75" i="9" s="1"/>
  <c r="G279" i="5"/>
  <c r="AH279" i="5" l="1" a="1"/>
  <c r="AH279" i="5" s="1"/>
  <c r="AI279" i="5" a="1"/>
  <c r="AI279" i="5" s="1"/>
  <c r="AC279" i="5" a="1"/>
  <c r="AC279" i="5" s="1"/>
  <c r="AK75" i="9" s="1"/>
  <c r="AD279" i="5" a="1"/>
  <c r="AD279" i="5" s="1"/>
  <c r="AG279" i="5" a="1"/>
  <c r="AG279" i="5" s="1"/>
  <c r="AF279" i="5" a="1"/>
  <c r="AF279" i="5" s="1"/>
  <c r="AE279" i="5" a="1"/>
  <c r="AE279" i="5" s="1"/>
  <c r="AV279" i="5" a="1"/>
  <c r="AV279" i="5" s="1"/>
  <c r="AZ279" i="5" a="1"/>
  <c r="AZ279" i="5" s="1"/>
  <c r="AX279" i="5" a="1"/>
  <c r="AX279" i="5" s="1"/>
  <c r="BA279" i="5" a="1"/>
  <c r="BA279" i="5" s="1"/>
  <c r="AU279" i="5" a="1"/>
  <c r="AU279" i="5" s="1"/>
  <c r="AW279" i="5" a="1"/>
  <c r="AW279" i="5" s="1"/>
  <c r="AY279" i="5" a="1"/>
  <c r="AY279" i="5" s="1"/>
  <c r="AR279" i="5" a="1"/>
  <c r="AR279" i="5" s="1"/>
  <c r="AS279" i="5" a="1"/>
  <c r="AS279" i="5" s="1"/>
  <c r="AT279" i="5" a="1"/>
  <c r="AT279" i="5" s="1"/>
  <c r="AQ279" i="5" a="1"/>
  <c r="AQ279" i="5" s="1"/>
  <c r="U279" i="5" a="1"/>
  <c r="U279" i="5" s="1"/>
  <c r="Q279" i="5" a="1"/>
  <c r="Q279" i="5" s="1"/>
  <c r="AM279" i="5" a="1"/>
  <c r="AM279" i="5" s="1"/>
  <c r="AK279" i="5" a="1"/>
  <c r="AK279" i="5" s="1"/>
  <c r="AA279" i="5" a="1"/>
  <c r="AA279" i="5" s="1"/>
  <c r="AN279" i="5" a="1"/>
  <c r="AN279" i="5" s="1"/>
  <c r="V279" i="5" a="1"/>
  <c r="V279" i="5" s="1"/>
  <c r="X279" i="5" a="1"/>
  <c r="X279" i="5" s="1"/>
  <c r="W279" i="5" a="1"/>
  <c r="W279" i="5" s="1"/>
  <c r="P279" i="5" a="1"/>
  <c r="P279" i="5" s="1"/>
  <c r="AB279" i="5" a="1"/>
  <c r="AB279" i="5" s="1"/>
  <c r="Y279" i="5" a="1"/>
  <c r="Y279" i="5" s="1"/>
  <c r="R279" i="5" a="1"/>
  <c r="R279" i="5" s="1"/>
  <c r="AO279" i="5" a="1"/>
  <c r="AO279" i="5" s="1"/>
  <c r="O279" i="5" a="1"/>
  <c r="O279" i="5" s="1"/>
  <c r="T279" i="5" a="1"/>
  <c r="T279" i="5" s="1"/>
  <c r="Z279" i="5" a="1"/>
  <c r="Z279" i="5" s="1"/>
  <c r="AP279" i="5" a="1"/>
  <c r="AP279" i="5" s="1"/>
  <c r="S279" i="5" a="1"/>
  <c r="S279" i="5" s="1"/>
  <c r="AL279" i="5" a="1"/>
  <c r="AL279" i="5" s="1"/>
  <c r="AJ279" i="5" a="1"/>
  <c r="AJ279" i="5" s="1"/>
  <c r="H279" i="5" a="1"/>
  <c r="H279" i="5" s="1"/>
  <c r="I279" i="5" a="1"/>
  <c r="I279" i="5" s="1"/>
  <c r="L279" i="5" a="1"/>
  <c r="L279" i="5" s="1"/>
  <c r="J279" i="5" a="1"/>
  <c r="J279" i="5" s="1"/>
  <c r="CG74" i="22" s="1"/>
  <c r="K279" i="5" a="1"/>
  <c r="K279" i="5" s="1"/>
  <c r="M279" i="5" a="1"/>
  <c r="M279" i="5" s="1"/>
  <c r="N279" i="5" a="1"/>
  <c r="N279" i="5" s="1"/>
  <c r="G280" i="5"/>
  <c r="AL75" i="9" l="1"/>
  <c r="AH280" i="5" a="1"/>
  <c r="AH280" i="5" s="1"/>
  <c r="AI280" i="5" a="1"/>
  <c r="AI280" i="5" s="1"/>
  <c r="AC280" i="5" a="1"/>
  <c r="AC280" i="5" s="1"/>
  <c r="AF280" i="5" a="1"/>
  <c r="AF280" i="5" s="1"/>
  <c r="AD280" i="5" a="1"/>
  <c r="AD280" i="5" s="1"/>
  <c r="AG280" i="5" a="1"/>
  <c r="AG280" i="5" s="1"/>
  <c r="AE280" i="5" a="1"/>
  <c r="AE280" i="5" s="1"/>
  <c r="BA280" i="5" a="1"/>
  <c r="BA280" i="5" s="1"/>
  <c r="AZ280" i="5" a="1"/>
  <c r="AZ280" i="5" s="1"/>
  <c r="AV280" i="5" a="1"/>
  <c r="AV280" i="5" s="1"/>
  <c r="AW280" i="5" a="1"/>
  <c r="AW280" i="5" s="1"/>
  <c r="AY280" i="5" a="1"/>
  <c r="AY280" i="5" s="1"/>
  <c r="AX280" i="5" a="1"/>
  <c r="AX280" i="5" s="1"/>
  <c r="AR280" i="5" a="1"/>
  <c r="AR280" i="5" s="1"/>
  <c r="AS280" i="5" a="1"/>
  <c r="AS280" i="5" s="1"/>
  <c r="AU280" i="5" a="1"/>
  <c r="AU280" i="5" s="1"/>
  <c r="AQ280" i="5" a="1"/>
  <c r="AQ280" i="5" s="1"/>
  <c r="AT280" i="5" a="1"/>
  <c r="AT280" i="5" s="1"/>
  <c r="AM280" i="5" a="1"/>
  <c r="AM280" i="5" s="1"/>
  <c r="Q280" i="5" a="1"/>
  <c r="Q280" i="5" s="1"/>
  <c r="U280" i="5" a="1"/>
  <c r="U280" i="5" s="1"/>
  <c r="AK280" i="5" a="1"/>
  <c r="AK280" i="5" s="1"/>
  <c r="X280" i="5" a="1"/>
  <c r="X280" i="5" s="1"/>
  <c r="AA280" i="5" a="1"/>
  <c r="AA280" i="5" s="1"/>
  <c r="V280" i="5" a="1"/>
  <c r="V280" i="5" s="1"/>
  <c r="AN280" i="5" a="1"/>
  <c r="AN280" i="5" s="1"/>
  <c r="P280" i="5" a="1"/>
  <c r="P280" i="5" s="1"/>
  <c r="S280" i="5" a="1"/>
  <c r="S280" i="5" s="1"/>
  <c r="R280" i="5" a="1"/>
  <c r="R280" i="5" s="1"/>
  <c r="AO280" i="5" a="1"/>
  <c r="AO280" i="5" s="1"/>
  <c r="AB280" i="5" a="1"/>
  <c r="AB280" i="5" s="1"/>
  <c r="Y280" i="5" a="1"/>
  <c r="Y280" i="5" s="1"/>
  <c r="W280" i="5" a="1"/>
  <c r="W280" i="5" s="1"/>
  <c r="O280" i="5" a="1"/>
  <c r="O280" i="5" s="1"/>
  <c r="AP280" i="5" a="1"/>
  <c r="AP280" i="5" s="1"/>
  <c r="T280" i="5" a="1"/>
  <c r="T280" i="5" s="1"/>
  <c r="Z280" i="5" a="1"/>
  <c r="Z280" i="5" s="1"/>
  <c r="AJ280" i="5" a="1"/>
  <c r="AJ280" i="5" s="1"/>
  <c r="AL280" i="5" a="1"/>
  <c r="AL280" i="5" s="1"/>
  <c r="M280" i="5" a="1"/>
  <c r="M280" i="5" s="1"/>
  <c r="I280" i="5" a="1"/>
  <c r="I280" i="5" s="1"/>
  <c r="H280" i="5" a="1"/>
  <c r="H280" i="5" s="1"/>
  <c r="J280" i="5" a="1"/>
  <c r="J280" i="5" s="1"/>
  <c r="L280" i="5" a="1"/>
  <c r="L280" i="5" s="1"/>
  <c r="K280" i="5" a="1"/>
  <c r="K280" i="5" s="1"/>
  <c r="N280" i="5" a="1"/>
  <c r="N280" i="5" s="1"/>
  <c r="G281" i="5"/>
  <c r="AF281" i="5" l="1" a="1"/>
  <c r="AF281" i="5" s="1"/>
  <c r="AC281" i="5" a="1"/>
  <c r="AC281" i="5" s="1"/>
  <c r="AI281" i="5" a="1"/>
  <c r="AI281" i="5" s="1"/>
  <c r="AH281" i="5" a="1"/>
  <c r="AH281" i="5" s="1"/>
  <c r="AG281" i="5" a="1"/>
  <c r="AG281" i="5" s="1"/>
  <c r="AE281" i="5" a="1"/>
  <c r="AE281" i="5" s="1"/>
  <c r="AD281" i="5" a="1"/>
  <c r="AD281" i="5" s="1"/>
  <c r="AX281" i="5" a="1"/>
  <c r="AX281" i="5" s="1"/>
  <c r="AV281" i="5" a="1"/>
  <c r="AV281" i="5" s="1"/>
  <c r="BA281" i="5" a="1"/>
  <c r="BA281" i="5" s="1"/>
  <c r="AW281" i="5" a="1"/>
  <c r="AW281" i="5" s="1"/>
  <c r="AQ281" i="5" a="1"/>
  <c r="AQ281" i="5" s="1"/>
  <c r="AU281" i="5" a="1"/>
  <c r="AU281" i="5" s="1"/>
  <c r="AR281" i="5" a="1"/>
  <c r="AR281" i="5" s="1"/>
  <c r="AZ281" i="5" a="1"/>
  <c r="AZ281" i="5" s="1"/>
  <c r="AY281" i="5" a="1"/>
  <c r="AY281" i="5" s="1"/>
  <c r="AT281" i="5" a="1"/>
  <c r="AT281" i="5" s="1"/>
  <c r="AS281" i="5" a="1"/>
  <c r="AS281" i="5" s="1"/>
  <c r="Q281" i="5" a="1"/>
  <c r="Q281" i="5" s="1"/>
  <c r="AM281" i="5" a="1"/>
  <c r="AM281" i="5" s="1"/>
  <c r="AK281" i="5" a="1"/>
  <c r="AK281" i="5" s="1"/>
  <c r="U281" i="5" a="1"/>
  <c r="U281" i="5" s="1"/>
  <c r="X281" i="5" a="1"/>
  <c r="X281" i="5" s="1"/>
  <c r="AN281" i="5" a="1"/>
  <c r="AN281" i="5" s="1"/>
  <c r="AA281" i="5" a="1"/>
  <c r="AA281" i="5" s="1"/>
  <c r="V281" i="5" a="1"/>
  <c r="V281" i="5" s="1"/>
  <c r="W281" i="5" a="1"/>
  <c r="W281" i="5" s="1"/>
  <c r="S281" i="5" a="1"/>
  <c r="S281" i="5" s="1"/>
  <c r="R281" i="5" a="1"/>
  <c r="R281" i="5" s="1"/>
  <c r="AO281" i="5" a="1"/>
  <c r="AO281" i="5" s="1"/>
  <c r="AB281" i="5" a="1"/>
  <c r="AB281" i="5" s="1"/>
  <c r="AL281" i="5" a="1"/>
  <c r="AL281" i="5" s="1"/>
  <c r="P281" i="5" a="1"/>
  <c r="P281" i="5" s="1"/>
  <c r="Y281" i="5" a="1"/>
  <c r="Y281" i="5" s="1"/>
  <c r="O281" i="5" a="1"/>
  <c r="O281" i="5" s="1"/>
  <c r="Z281" i="5" a="1"/>
  <c r="Z281" i="5" s="1"/>
  <c r="AP281" i="5" a="1"/>
  <c r="AP281" i="5" s="1"/>
  <c r="AJ281" i="5" a="1"/>
  <c r="AJ281" i="5" s="1"/>
  <c r="T281" i="5" a="1"/>
  <c r="T281" i="5" s="1"/>
  <c r="H281" i="5" a="1"/>
  <c r="H281" i="5" s="1"/>
  <c r="L281" i="5" a="1"/>
  <c r="L281" i="5" s="1"/>
  <c r="I281" i="5" a="1"/>
  <c r="I281" i="5" s="1"/>
  <c r="J281" i="5" a="1"/>
  <c r="J281" i="5" s="1"/>
  <c r="M281" i="5" a="1"/>
  <c r="M281" i="5" s="1"/>
  <c r="K281" i="5" a="1"/>
  <c r="K281" i="5" s="1"/>
  <c r="N281" i="5" a="1"/>
  <c r="N281" i="5" s="1"/>
  <c r="G282" i="5"/>
  <c r="AF282" i="5" l="1" a="1"/>
  <c r="AF282" i="5" s="1"/>
  <c r="Z76" i="9" s="1"/>
  <c r="AC282" i="5" a="1"/>
  <c r="AC282" i="5" s="1"/>
  <c r="W76" i="9" s="1"/>
  <c r="AI282" i="5" a="1"/>
  <c r="AI282" i="5" s="1"/>
  <c r="AC76" i="9" s="1"/>
  <c r="AH282" i="5" a="1"/>
  <c r="AH282" i="5" s="1"/>
  <c r="AB76" i="9" s="1"/>
  <c r="AG282" i="5" a="1"/>
  <c r="AG282" i="5" s="1"/>
  <c r="AA76" i="9" s="1"/>
  <c r="AD282" i="5" a="1"/>
  <c r="AD282" i="5" s="1"/>
  <c r="X76" i="9" s="1"/>
  <c r="AE282" i="5" a="1"/>
  <c r="AE282" i="5" s="1"/>
  <c r="Y76" i="9" s="1"/>
  <c r="AX282" i="5" a="1"/>
  <c r="AX282" i="5" s="1"/>
  <c r="AV282" i="5" a="1"/>
  <c r="AV282" i="5" s="1"/>
  <c r="BA282" i="5" a="1"/>
  <c r="BA282" i="5" s="1"/>
  <c r="AW282" i="5" a="1"/>
  <c r="AW282" i="5" s="1"/>
  <c r="AZ282" i="5" a="1"/>
  <c r="AZ282" i="5" s="1"/>
  <c r="AY282" i="5" a="1"/>
  <c r="AY282" i="5" s="1"/>
  <c r="AS282" i="5" a="1"/>
  <c r="AS282" i="5" s="1"/>
  <c r="AU282" i="5" a="1"/>
  <c r="AU282" i="5" s="1"/>
  <c r="AR282" i="5" a="1"/>
  <c r="AR282" i="5" s="1"/>
  <c r="AQ282" i="5" a="1"/>
  <c r="AQ282" i="5" s="1"/>
  <c r="AT282" i="5" a="1"/>
  <c r="AT282" i="5" s="1"/>
  <c r="U282" i="5" a="1"/>
  <c r="U282" i="5" s="1"/>
  <c r="AM282" i="5" a="1"/>
  <c r="AM282" i="5" s="1"/>
  <c r="AG76" i="9" s="1"/>
  <c r="AK282" i="5" a="1"/>
  <c r="AK282" i="5" s="1"/>
  <c r="Q282" i="5" a="1"/>
  <c r="Q282" i="5" s="1"/>
  <c r="CO75" i="22" s="1"/>
  <c r="X282" i="5" a="1"/>
  <c r="X282" i="5" s="1"/>
  <c r="R76" i="9" s="1"/>
  <c r="AA282" i="5" a="1"/>
  <c r="AA282" i="5" s="1"/>
  <c r="U76" i="9" s="1"/>
  <c r="AN282" i="5" a="1"/>
  <c r="AN282" i="5" s="1"/>
  <c r="V282" i="5" a="1"/>
  <c r="V282" i="5" s="1"/>
  <c r="P76" i="9" s="1"/>
  <c r="P282" i="5" a="1"/>
  <c r="P282" i="5" s="1"/>
  <c r="AB282" i="5" a="1"/>
  <c r="AB282" i="5" s="1"/>
  <c r="V76" i="9" s="1"/>
  <c r="R282" i="5" a="1"/>
  <c r="R282" i="5" s="1"/>
  <c r="Y282" i="5" a="1"/>
  <c r="Y282" i="5" s="1"/>
  <c r="S76" i="9" s="1"/>
  <c r="W282" i="5" a="1"/>
  <c r="W282" i="5" s="1"/>
  <c r="Q76" i="9" s="1"/>
  <c r="AP282" i="5" a="1"/>
  <c r="AP282" i="5" s="1"/>
  <c r="AJ76" i="9" s="1"/>
  <c r="AJ282" i="5" a="1"/>
  <c r="AJ282" i="5" s="1"/>
  <c r="AD76" i="9" s="1"/>
  <c r="AL282" i="5" a="1"/>
  <c r="AL282" i="5" s="1"/>
  <c r="AF76" i="9" s="1"/>
  <c r="Z282" i="5" a="1"/>
  <c r="Z282" i="5" s="1"/>
  <c r="T76" i="9" s="1"/>
  <c r="AO282" i="5" a="1"/>
  <c r="AO282" i="5" s="1"/>
  <c r="AI76" i="9" s="1"/>
  <c r="S282" i="5" a="1"/>
  <c r="S282" i="5" s="1"/>
  <c r="M76" i="9" s="1"/>
  <c r="O282" i="5" a="1"/>
  <c r="O282" i="5" s="1"/>
  <c r="T282" i="5" a="1"/>
  <c r="T282" i="5" s="1"/>
  <c r="H282" i="5" a="1"/>
  <c r="H282" i="5" s="1"/>
  <c r="L282" i="5" a="1"/>
  <c r="L282" i="5" s="1"/>
  <c r="M282" i="5" a="1"/>
  <c r="M282" i="5" s="1"/>
  <c r="I282" i="5" a="1"/>
  <c r="I282" i="5" s="1"/>
  <c r="K282" i="5" a="1"/>
  <c r="K282" i="5" s="1"/>
  <c r="J282" i="5" a="1"/>
  <c r="J282" i="5" s="1"/>
  <c r="D76" i="9" s="1"/>
  <c r="N282" i="5" a="1"/>
  <c r="N282" i="5" s="1"/>
  <c r="G283" i="5"/>
  <c r="AI283" i="5" l="1" a="1"/>
  <c r="AI283" i="5" s="1"/>
  <c r="AF283" i="5" a="1"/>
  <c r="AF283" i="5" s="1"/>
  <c r="AC283" i="5" a="1"/>
  <c r="AC283" i="5" s="1"/>
  <c r="AK76" i="9" s="1"/>
  <c r="AD283" i="5" a="1"/>
  <c r="AD283" i="5" s="1"/>
  <c r="AE283" i="5" a="1"/>
  <c r="AE283" i="5" s="1"/>
  <c r="AG283" i="5" a="1"/>
  <c r="AG283" i="5" s="1"/>
  <c r="AH283" i="5" a="1"/>
  <c r="AH283" i="5" s="1"/>
  <c r="AZ283" i="5" a="1"/>
  <c r="AZ283" i="5" s="1"/>
  <c r="AX283" i="5" a="1"/>
  <c r="AX283" i="5" s="1"/>
  <c r="AW283" i="5" a="1"/>
  <c r="AW283" i="5" s="1"/>
  <c r="AY283" i="5" a="1"/>
  <c r="AY283" i="5" s="1"/>
  <c r="AV283" i="5" a="1"/>
  <c r="AV283" i="5" s="1"/>
  <c r="AU283" i="5" a="1"/>
  <c r="AU283" i="5" s="1"/>
  <c r="BA283" i="5" a="1"/>
  <c r="BA283" i="5" s="1"/>
  <c r="AQ283" i="5" a="1"/>
  <c r="AQ283" i="5" s="1"/>
  <c r="AR283" i="5" a="1"/>
  <c r="AR283" i="5" s="1"/>
  <c r="AT283" i="5" a="1"/>
  <c r="AT283" i="5" s="1"/>
  <c r="AS283" i="5" a="1"/>
  <c r="AS283" i="5" s="1"/>
  <c r="Q283" i="5" a="1"/>
  <c r="Q283" i="5" s="1"/>
  <c r="AK283" i="5" a="1"/>
  <c r="AK283" i="5" s="1"/>
  <c r="U283" i="5" a="1"/>
  <c r="U283" i="5" s="1"/>
  <c r="AM283" i="5" a="1"/>
  <c r="AM283" i="5" s="1"/>
  <c r="AA283" i="5" a="1"/>
  <c r="AA283" i="5" s="1"/>
  <c r="X283" i="5" a="1"/>
  <c r="X283" i="5" s="1"/>
  <c r="AN283" i="5" a="1"/>
  <c r="AN283" i="5" s="1"/>
  <c r="V283" i="5" a="1"/>
  <c r="V283" i="5" s="1"/>
  <c r="P283" i="5" a="1"/>
  <c r="P283" i="5" s="1"/>
  <c r="AB283" i="5" a="1"/>
  <c r="AB283" i="5" s="1"/>
  <c r="S283" i="5" a="1"/>
  <c r="S283" i="5" s="1"/>
  <c r="W283" i="5" a="1"/>
  <c r="W283" i="5" s="1"/>
  <c r="Y283" i="5" a="1"/>
  <c r="Y283" i="5" s="1"/>
  <c r="R283" i="5" a="1"/>
  <c r="R283" i="5" s="1"/>
  <c r="AO283" i="5" a="1"/>
  <c r="AO283" i="5" s="1"/>
  <c r="T283" i="5" a="1"/>
  <c r="T283" i="5" s="1"/>
  <c r="AP283" i="5" a="1"/>
  <c r="AP283" i="5" s="1"/>
  <c r="AL283" i="5" a="1"/>
  <c r="AL283" i="5" s="1"/>
  <c r="O283" i="5" a="1"/>
  <c r="O283" i="5" s="1"/>
  <c r="CL75" i="22" s="1"/>
  <c r="AJ283" i="5" a="1"/>
  <c r="AJ283" i="5" s="1"/>
  <c r="Z283" i="5" a="1"/>
  <c r="Z283" i="5" s="1"/>
  <c r="M283" i="5" a="1"/>
  <c r="M283" i="5" s="1"/>
  <c r="I283" i="5" a="1"/>
  <c r="I283" i="5" s="1"/>
  <c r="CF75" i="22" s="1"/>
  <c r="J283" i="5" a="1"/>
  <c r="J283" i="5" s="1"/>
  <c r="K283" i="5" a="1"/>
  <c r="K283" i="5" s="1"/>
  <c r="H283" i="5" a="1"/>
  <c r="H283" i="5" s="1"/>
  <c r="L283" i="5" a="1"/>
  <c r="L283" i="5" s="1"/>
  <c r="N283" i="5" a="1"/>
  <c r="N283" i="5" s="1"/>
  <c r="G284" i="5"/>
  <c r="AC284" i="5" l="1" a="1"/>
  <c r="AC284" i="5" s="1"/>
  <c r="AI284" i="5" a="1"/>
  <c r="AI284" i="5" s="1"/>
  <c r="AE284" i="5" a="1"/>
  <c r="AE284" i="5" s="1"/>
  <c r="AH284" i="5" a="1"/>
  <c r="AH284" i="5" s="1"/>
  <c r="AD284" i="5" a="1"/>
  <c r="AD284" i="5" s="1"/>
  <c r="AF284" i="5" a="1"/>
  <c r="AF284" i="5" s="1"/>
  <c r="AG284" i="5" a="1"/>
  <c r="AG284" i="5" s="1"/>
  <c r="AV284" i="5" a="1"/>
  <c r="AV284" i="5" s="1"/>
  <c r="BA284" i="5" a="1"/>
  <c r="BA284" i="5" s="1"/>
  <c r="AU284" i="5" a="1"/>
  <c r="AU284" i="5" s="1"/>
  <c r="AW284" i="5" a="1"/>
  <c r="AW284" i="5" s="1"/>
  <c r="AX284" i="5" a="1"/>
  <c r="AX284" i="5" s="1"/>
  <c r="AZ284" i="5" a="1"/>
  <c r="AZ284" i="5" s="1"/>
  <c r="AQ284" i="5" a="1"/>
  <c r="AQ284" i="5" s="1"/>
  <c r="AR284" i="5" a="1"/>
  <c r="AR284" i="5" s="1"/>
  <c r="AS284" i="5" a="1"/>
  <c r="AS284" i="5" s="1"/>
  <c r="AT284" i="5" a="1"/>
  <c r="AT284" i="5" s="1"/>
  <c r="AY284" i="5" a="1"/>
  <c r="AY284" i="5" s="1"/>
  <c r="AK284" i="5" a="1"/>
  <c r="AK284" i="5" s="1"/>
  <c r="AM284" i="5" a="1"/>
  <c r="AM284" i="5" s="1"/>
  <c r="U284" i="5" a="1"/>
  <c r="U284" i="5" s="1"/>
  <c r="Q284" i="5" a="1"/>
  <c r="Q284" i="5" s="1"/>
  <c r="V284" i="5" a="1"/>
  <c r="V284" i="5" s="1"/>
  <c r="AN284" i="5" a="1"/>
  <c r="AN284" i="5" s="1"/>
  <c r="X284" i="5" a="1"/>
  <c r="X284" i="5" s="1"/>
  <c r="AA284" i="5" a="1"/>
  <c r="AA284" i="5" s="1"/>
  <c r="W284" i="5" a="1"/>
  <c r="W284" i="5" s="1"/>
  <c r="AO284" i="5" a="1"/>
  <c r="AO284" i="5" s="1"/>
  <c r="AB284" i="5" a="1"/>
  <c r="AB284" i="5" s="1"/>
  <c r="S284" i="5" a="1"/>
  <c r="S284" i="5" s="1"/>
  <c r="Y284" i="5" a="1"/>
  <c r="Y284" i="5" s="1"/>
  <c r="P284" i="5" a="1"/>
  <c r="P284" i="5" s="1"/>
  <c r="R284" i="5" a="1"/>
  <c r="R284" i="5" s="1"/>
  <c r="Z284" i="5" a="1"/>
  <c r="Z284" i="5" s="1"/>
  <c r="AL284" i="5" a="1"/>
  <c r="AL284" i="5" s="1"/>
  <c r="T284" i="5" a="1"/>
  <c r="T284" i="5" s="1"/>
  <c r="AP284" i="5" a="1"/>
  <c r="AP284" i="5" s="1"/>
  <c r="AJ284" i="5" a="1"/>
  <c r="AJ284" i="5" s="1"/>
  <c r="O284" i="5" a="1"/>
  <c r="O284" i="5" s="1"/>
  <c r="M284" i="5" a="1"/>
  <c r="M284" i="5" s="1"/>
  <c r="I284" i="5" a="1"/>
  <c r="I284" i="5" s="1"/>
  <c r="L284" i="5" a="1"/>
  <c r="L284" i="5" s="1"/>
  <c r="H284" i="5" a="1"/>
  <c r="H284" i="5" s="1"/>
  <c r="K284" i="5" a="1"/>
  <c r="K284" i="5" s="1"/>
  <c r="J284" i="5" a="1"/>
  <c r="J284" i="5" s="1"/>
  <c r="N284" i="5" a="1"/>
  <c r="N284" i="5" s="1"/>
  <c r="G285" i="5"/>
  <c r="AF285" i="5" l="1" a="1"/>
  <c r="AF285" i="5" s="1"/>
  <c r="AC285" i="5" a="1"/>
  <c r="AC285" i="5" s="1"/>
  <c r="AH285" i="5" a="1"/>
  <c r="AH285" i="5" s="1"/>
  <c r="AI285" i="5" a="1"/>
  <c r="AI285" i="5" s="1"/>
  <c r="AD285" i="5" a="1"/>
  <c r="AD285" i="5" s="1"/>
  <c r="AE285" i="5" a="1"/>
  <c r="AE285" i="5" s="1"/>
  <c r="AG285" i="5" a="1"/>
  <c r="AG285" i="5" s="1"/>
  <c r="AV285" i="5" a="1"/>
  <c r="AV285" i="5" s="1"/>
  <c r="AX285" i="5" a="1"/>
  <c r="AX285" i="5" s="1"/>
  <c r="AW285" i="5" a="1"/>
  <c r="AW285" i="5" s="1"/>
  <c r="BA285" i="5" a="1"/>
  <c r="BA285" i="5" s="1"/>
  <c r="AZ285" i="5" a="1"/>
  <c r="AZ285" i="5" s="1"/>
  <c r="AY285" i="5" a="1"/>
  <c r="AY285" i="5" s="1"/>
  <c r="AR285" i="5" a="1"/>
  <c r="AR285" i="5" s="1"/>
  <c r="AQ285" i="5" a="1"/>
  <c r="AQ285" i="5" s="1"/>
  <c r="AU285" i="5" a="1"/>
  <c r="AU285" i="5" s="1"/>
  <c r="AT285" i="5" a="1"/>
  <c r="AT285" i="5" s="1"/>
  <c r="AS285" i="5" a="1"/>
  <c r="AS285" i="5" s="1"/>
  <c r="AK285" i="5" a="1"/>
  <c r="AK285" i="5" s="1"/>
  <c r="U285" i="5" a="1"/>
  <c r="U285" i="5" s="1"/>
  <c r="AM285" i="5" a="1"/>
  <c r="AM285" i="5" s="1"/>
  <c r="Q285" i="5" a="1"/>
  <c r="Q285" i="5" s="1"/>
  <c r="AA285" i="5" a="1"/>
  <c r="AA285" i="5" s="1"/>
  <c r="AN285" i="5" a="1"/>
  <c r="AN285" i="5" s="1"/>
  <c r="X285" i="5" a="1"/>
  <c r="X285" i="5" s="1"/>
  <c r="V285" i="5" a="1"/>
  <c r="V285" i="5" s="1"/>
  <c r="P285" i="5" a="1"/>
  <c r="P285" i="5" s="1"/>
  <c r="Y285" i="5" a="1"/>
  <c r="Y285" i="5" s="1"/>
  <c r="AO285" i="5" a="1"/>
  <c r="AO285" i="5" s="1"/>
  <c r="AB285" i="5" a="1"/>
  <c r="AB285" i="5" s="1"/>
  <c r="R285" i="5" a="1"/>
  <c r="R285" i="5" s="1"/>
  <c r="W285" i="5" a="1"/>
  <c r="W285" i="5" s="1"/>
  <c r="AL285" i="5" a="1"/>
  <c r="AL285" i="5" s="1"/>
  <c r="O285" i="5" a="1"/>
  <c r="O285" i="5" s="1"/>
  <c r="AP285" i="5" a="1"/>
  <c r="AP285" i="5" s="1"/>
  <c r="S285" i="5" a="1"/>
  <c r="S285" i="5" s="1"/>
  <c r="AJ285" i="5" a="1"/>
  <c r="AJ285" i="5" s="1"/>
  <c r="Z285" i="5" a="1"/>
  <c r="Z285" i="5" s="1"/>
  <c r="T285" i="5" a="1"/>
  <c r="T285" i="5" s="1"/>
  <c r="M285" i="5" a="1"/>
  <c r="M285" i="5" s="1"/>
  <c r="I285" i="5" a="1"/>
  <c r="I285" i="5" s="1"/>
  <c r="L285" i="5" a="1"/>
  <c r="L285" i="5" s="1"/>
  <c r="J285" i="5" a="1"/>
  <c r="J285" i="5" s="1"/>
  <c r="K285" i="5" a="1"/>
  <c r="K285" i="5" s="1"/>
  <c r="H285" i="5" a="1"/>
  <c r="H285" i="5" s="1"/>
  <c r="N285" i="5" a="1"/>
  <c r="N285" i="5" s="1"/>
  <c r="G286" i="5"/>
  <c r="AC286" i="5" l="1" a="1"/>
  <c r="AC286" i="5" s="1"/>
  <c r="W77" i="9" s="1"/>
  <c r="AI286" i="5" a="1"/>
  <c r="AI286" i="5" s="1"/>
  <c r="AC77" i="9" s="1"/>
  <c r="AG286" i="5" a="1"/>
  <c r="AG286" i="5" s="1"/>
  <c r="AA77" i="9" s="1"/>
  <c r="AH286" i="5" a="1"/>
  <c r="AH286" i="5" s="1"/>
  <c r="AB77" i="9" s="1"/>
  <c r="AE286" i="5" a="1"/>
  <c r="AE286" i="5" s="1"/>
  <c r="Y77" i="9" s="1"/>
  <c r="AF286" i="5" a="1"/>
  <c r="AF286" i="5" s="1"/>
  <c r="Z77" i="9" s="1"/>
  <c r="AD286" i="5" a="1"/>
  <c r="AD286" i="5" s="1"/>
  <c r="X77" i="9" s="1"/>
  <c r="BA286" i="5" a="1"/>
  <c r="BA286" i="5" s="1"/>
  <c r="AY286" i="5" a="1"/>
  <c r="AY286" i="5" s="1"/>
  <c r="AX286" i="5" a="1"/>
  <c r="AX286" i="5" s="1"/>
  <c r="AZ286" i="5" a="1"/>
  <c r="AZ286" i="5" s="1"/>
  <c r="AW286" i="5" a="1"/>
  <c r="AW286" i="5" s="1"/>
  <c r="AR286" i="5" a="1"/>
  <c r="AR286" i="5" s="1"/>
  <c r="AV286" i="5" a="1"/>
  <c r="AV286" i="5" s="1"/>
  <c r="AU286" i="5" a="1"/>
  <c r="AU286" i="5" s="1"/>
  <c r="AS286" i="5" a="1"/>
  <c r="AS286" i="5" s="1"/>
  <c r="AQ286" i="5" a="1"/>
  <c r="AQ286" i="5" s="1"/>
  <c r="AT286" i="5" a="1"/>
  <c r="AT286" i="5" s="1"/>
  <c r="U286" i="5" a="1"/>
  <c r="U286" i="5" s="1"/>
  <c r="AM286" i="5" a="1"/>
  <c r="AM286" i="5" s="1"/>
  <c r="Q286" i="5" a="1"/>
  <c r="Q286" i="5" s="1"/>
  <c r="K77" i="9" s="1"/>
  <c r="AK286" i="5" a="1"/>
  <c r="AK286" i="5" s="1"/>
  <c r="AE77" i="9" s="1"/>
  <c r="AA286" i="5" a="1"/>
  <c r="AA286" i="5" s="1"/>
  <c r="U77" i="9" s="1"/>
  <c r="X286" i="5" a="1"/>
  <c r="X286" i="5" s="1"/>
  <c r="R77" i="9" s="1"/>
  <c r="V286" i="5" a="1"/>
  <c r="V286" i="5" s="1"/>
  <c r="P77" i="9" s="1"/>
  <c r="AN286" i="5" a="1"/>
  <c r="AN286" i="5" s="1"/>
  <c r="P286" i="5" a="1"/>
  <c r="P286" i="5" s="1"/>
  <c r="AB286" i="5" a="1"/>
  <c r="AB286" i="5" s="1"/>
  <c r="V77" i="9" s="1"/>
  <c r="Y286" i="5" a="1"/>
  <c r="Y286" i="5" s="1"/>
  <c r="S77" i="9" s="1"/>
  <c r="R286" i="5" a="1"/>
  <c r="R286" i="5" s="1"/>
  <c r="W286" i="5" a="1"/>
  <c r="W286" i="5" s="1"/>
  <c r="Q77" i="9" s="1"/>
  <c r="T286" i="5" a="1"/>
  <c r="T286" i="5" s="1"/>
  <c r="O286" i="5" a="1"/>
  <c r="O286" i="5" s="1"/>
  <c r="AP286" i="5" a="1"/>
  <c r="AP286" i="5" s="1"/>
  <c r="S286" i="5" a="1"/>
  <c r="S286" i="5" s="1"/>
  <c r="AJ286" i="5" a="1"/>
  <c r="AJ286" i="5" s="1"/>
  <c r="Z286" i="5" a="1"/>
  <c r="Z286" i="5" s="1"/>
  <c r="T77" i="9" s="1"/>
  <c r="AO286" i="5" a="1"/>
  <c r="AO286" i="5" s="1"/>
  <c r="AL286" i="5" a="1"/>
  <c r="AL286" i="5" s="1"/>
  <c r="L286" i="5" a="1"/>
  <c r="L286" i="5" s="1"/>
  <c r="I286" i="5" a="1"/>
  <c r="I286" i="5" s="1"/>
  <c r="J286" i="5" a="1"/>
  <c r="J286" i="5" s="1"/>
  <c r="M286" i="5" a="1"/>
  <c r="M286" i="5" s="1"/>
  <c r="K286" i="5" a="1"/>
  <c r="K286" i="5" s="1"/>
  <c r="H286" i="5" a="1"/>
  <c r="H286" i="5" s="1"/>
  <c r="N286" i="5" a="1"/>
  <c r="N286" i="5" s="1"/>
  <c r="G287" i="5"/>
  <c r="AC287" i="5" l="1" a="1"/>
  <c r="AC287" i="5" s="1"/>
  <c r="AK77" i="9" s="1"/>
  <c r="AF287" i="5" a="1"/>
  <c r="AF287" i="5" s="1"/>
  <c r="AI287" i="5" a="1"/>
  <c r="AI287" i="5" s="1"/>
  <c r="AE287" i="5" a="1"/>
  <c r="AE287" i="5" s="1"/>
  <c r="AG287" i="5" a="1"/>
  <c r="AG287" i="5" s="1"/>
  <c r="AH287" i="5" a="1"/>
  <c r="AH287" i="5" s="1"/>
  <c r="AD287" i="5" a="1"/>
  <c r="AD287" i="5" s="1"/>
  <c r="BA287" i="5" a="1"/>
  <c r="BA287" i="5" s="1"/>
  <c r="AX287" i="5" a="1"/>
  <c r="AX287" i="5" s="1"/>
  <c r="AV287" i="5" a="1"/>
  <c r="AV287" i="5" s="1"/>
  <c r="AU287" i="5" a="1"/>
  <c r="AU287" i="5" s="1"/>
  <c r="AZ287" i="5" a="1"/>
  <c r="AZ287" i="5" s="1"/>
  <c r="AY287" i="5" a="1"/>
  <c r="AY287" i="5" s="1"/>
  <c r="AQ287" i="5" a="1"/>
  <c r="AQ287" i="5" s="1"/>
  <c r="AR287" i="5" a="1"/>
  <c r="AR287" i="5" s="1"/>
  <c r="AS287" i="5" a="1"/>
  <c r="AS287" i="5" s="1"/>
  <c r="AW287" i="5" a="1"/>
  <c r="AW287" i="5" s="1"/>
  <c r="AT287" i="5" a="1"/>
  <c r="AT287" i="5" s="1"/>
  <c r="AM287" i="5" a="1"/>
  <c r="AM287" i="5" s="1"/>
  <c r="Q287" i="5" a="1"/>
  <c r="Q287" i="5" s="1"/>
  <c r="U287" i="5" a="1"/>
  <c r="U287" i="5" s="1"/>
  <c r="AK287" i="5" a="1"/>
  <c r="AK287" i="5" s="1"/>
  <c r="AA287" i="5" a="1"/>
  <c r="AA287" i="5" s="1"/>
  <c r="AN287" i="5" a="1"/>
  <c r="AN287" i="5" s="1"/>
  <c r="V287" i="5" a="1"/>
  <c r="V287" i="5" s="1"/>
  <c r="X287" i="5" a="1"/>
  <c r="X287" i="5" s="1"/>
  <c r="AB287" i="5" a="1"/>
  <c r="AB287" i="5" s="1"/>
  <c r="Y287" i="5" a="1"/>
  <c r="Y287" i="5" s="1"/>
  <c r="S287" i="5" a="1"/>
  <c r="S287" i="5" s="1"/>
  <c r="AO287" i="5" a="1"/>
  <c r="AO287" i="5" s="1"/>
  <c r="R287" i="5" a="1"/>
  <c r="R287" i="5" s="1"/>
  <c r="P287" i="5" a="1"/>
  <c r="P287" i="5" s="1"/>
  <c r="AL287" i="5" a="1"/>
  <c r="AL287" i="5" s="1"/>
  <c r="O287" i="5" a="1"/>
  <c r="O287" i="5" s="1"/>
  <c r="AP287" i="5" a="1"/>
  <c r="AP287" i="5" s="1"/>
  <c r="Z287" i="5" a="1"/>
  <c r="Z287" i="5" s="1"/>
  <c r="T287" i="5" a="1"/>
  <c r="T287" i="5" s="1"/>
  <c r="AJ287" i="5" a="1"/>
  <c r="AJ287" i="5" s="1"/>
  <c r="W287" i="5" a="1"/>
  <c r="W287" i="5" s="1"/>
  <c r="L287" i="5" a="1"/>
  <c r="L287" i="5" s="1"/>
  <c r="CI76" i="22" s="1"/>
  <c r="I287" i="5" a="1"/>
  <c r="I287" i="5" s="1"/>
  <c r="J287" i="5" a="1"/>
  <c r="J287" i="5" s="1"/>
  <c r="H287" i="5" a="1"/>
  <c r="H287" i="5" s="1"/>
  <c r="K287" i="5" a="1"/>
  <c r="K287" i="5" s="1"/>
  <c r="CH76" i="22" s="1"/>
  <c r="M287" i="5" a="1"/>
  <c r="M287" i="5" s="1"/>
  <c r="CJ76" i="22" s="1"/>
  <c r="N287" i="5" a="1"/>
  <c r="N287" i="5" s="1"/>
  <c r="G288" i="5"/>
  <c r="AL77" i="9" l="1"/>
  <c r="AC288" i="5" a="1"/>
  <c r="AC288" i="5" s="1"/>
  <c r="AI288" i="5" a="1"/>
  <c r="AI288" i="5" s="1"/>
  <c r="AG288" i="5" a="1"/>
  <c r="AG288" i="5" s="1"/>
  <c r="AH288" i="5" a="1"/>
  <c r="AH288" i="5" s="1"/>
  <c r="AF288" i="5" a="1"/>
  <c r="AF288" i="5" s="1"/>
  <c r="AD288" i="5" a="1"/>
  <c r="AD288" i="5" s="1"/>
  <c r="AE288" i="5" a="1"/>
  <c r="AE288" i="5" s="1"/>
  <c r="AZ288" i="5" a="1"/>
  <c r="AZ288" i="5" s="1"/>
  <c r="BA288" i="5" a="1"/>
  <c r="BA288" i="5" s="1"/>
  <c r="AU288" i="5" a="1"/>
  <c r="AU288" i="5" s="1"/>
  <c r="AX288" i="5" a="1"/>
  <c r="AX288" i="5" s="1"/>
  <c r="AV288" i="5" a="1"/>
  <c r="AV288" i="5" s="1"/>
  <c r="AS288" i="5" a="1"/>
  <c r="AS288" i="5" s="1"/>
  <c r="AY288" i="5" a="1"/>
  <c r="AY288" i="5" s="1"/>
  <c r="AQ288" i="5" a="1"/>
  <c r="AQ288" i="5" s="1"/>
  <c r="AR288" i="5" a="1"/>
  <c r="AR288" i="5" s="1"/>
  <c r="AW288" i="5" a="1"/>
  <c r="AW288" i="5" s="1"/>
  <c r="AT288" i="5" a="1"/>
  <c r="AT288" i="5" s="1"/>
  <c r="Q288" i="5" a="1"/>
  <c r="Q288" i="5" s="1"/>
  <c r="AK288" i="5" a="1"/>
  <c r="AK288" i="5" s="1"/>
  <c r="U288" i="5" a="1"/>
  <c r="U288" i="5" s="1"/>
  <c r="AM288" i="5" a="1"/>
  <c r="AM288" i="5" s="1"/>
  <c r="AN288" i="5" a="1"/>
  <c r="AN288" i="5" s="1"/>
  <c r="X288" i="5" a="1"/>
  <c r="X288" i="5" s="1"/>
  <c r="AA288" i="5" a="1"/>
  <c r="AA288" i="5" s="1"/>
  <c r="V288" i="5" a="1"/>
  <c r="V288" i="5" s="1"/>
  <c r="AB288" i="5" a="1"/>
  <c r="AB288" i="5" s="1"/>
  <c r="W288" i="5" a="1"/>
  <c r="W288" i="5" s="1"/>
  <c r="S288" i="5" a="1"/>
  <c r="S288" i="5" s="1"/>
  <c r="P288" i="5" a="1"/>
  <c r="P288" i="5" s="1"/>
  <c r="AO288" i="5" a="1"/>
  <c r="AO288" i="5" s="1"/>
  <c r="R288" i="5" a="1"/>
  <c r="R288" i="5" s="1"/>
  <c r="Y288" i="5" a="1"/>
  <c r="Y288" i="5" s="1"/>
  <c r="AJ288" i="5" a="1"/>
  <c r="AJ288" i="5" s="1"/>
  <c r="AL288" i="5" a="1"/>
  <c r="AL288" i="5" s="1"/>
  <c r="AP288" i="5" a="1"/>
  <c r="AP288" i="5" s="1"/>
  <c r="O288" i="5" a="1"/>
  <c r="O288" i="5" s="1"/>
  <c r="Z288" i="5" a="1"/>
  <c r="Z288" i="5" s="1"/>
  <c r="T288" i="5" a="1"/>
  <c r="T288" i="5" s="1"/>
  <c r="H288" i="5" a="1"/>
  <c r="H288" i="5" s="1"/>
  <c r="L288" i="5" a="1"/>
  <c r="L288" i="5" s="1"/>
  <c r="M288" i="5" a="1"/>
  <c r="M288" i="5" s="1"/>
  <c r="K288" i="5" a="1"/>
  <c r="K288" i="5" s="1"/>
  <c r="I288" i="5" a="1"/>
  <c r="I288" i="5" s="1"/>
  <c r="J288" i="5" a="1"/>
  <c r="J288" i="5" s="1"/>
  <c r="N288" i="5" a="1"/>
  <c r="N288" i="5" s="1"/>
  <c r="G289" i="5"/>
  <c r="AF289" i="5" l="1" a="1"/>
  <c r="AF289" i="5" s="1"/>
  <c r="AC289" i="5" a="1"/>
  <c r="AC289" i="5" s="1"/>
  <c r="AH289" i="5" a="1"/>
  <c r="AH289" i="5" s="1"/>
  <c r="AI289" i="5" a="1"/>
  <c r="AI289" i="5" s="1"/>
  <c r="AD289" i="5" a="1"/>
  <c r="AD289" i="5" s="1"/>
  <c r="AG289" i="5" a="1"/>
  <c r="AG289" i="5" s="1"/>
  <c r="AE289" i="5" a="1"/>
  <c r="AE289" i="5" s="1"/>
  <c r="AV289" i="5" a="1"/>
  <c r="AV289" i="5" s="1"/>
  <c r="BA289" i="5" a="1"/>
  <c r="BA289" i="5" s="1"/>
  <c r="AX289" i="5" a="1"/>
  <c r="AX289" i="5" s="1"/>
  <c r="AZ289" i="5" a="1"/>
  <c r="AZ289" i="5" s="1"/>
  <c r="AU289" i="5" a="1"/>
  <c r="AU289" i="5" s="1"/>
  <c r="AW289" i="5" a="1"/>
  <c r="AW289" i="5" s="1"/>
  <c r="AY289" i="5" a="1"/>
  <c r="AY289" i="5" s="1"/>
  <c r="AR289" i="5" a="1"/>
  <c r="AR289" i="5" s="1"/>
  <c r="AQ289" i="5" a="1"/>
  <c r="AQ289" i="5" s="1"/>
  <c r="AS289" i="5" a="1"/>
  <c r="AS289" i="5" s="1"/>
  <c r="AT289" i="5" a="1"/>
  <c r="AT289" i="5" s="1"/>
  <c r="U289" i="5" a="1"/>
  <c r="U289" i="5" s="1"/>
  <c r="AK289" i="5" a="1"/>
  <c r="AK289" i="5" s="1"/>
  <c r="AM289" i="5" a="1"/>
  <c r="AM289" i="5" s="1"/>
  <c r="Q289" i="5" a="1"/>
  <c r="Q289" i="5" s="1"/>
  <c r="V289" i="5" a="1"/>
  <c r="V289" i="5" s="1"/>
  <c r="X289" i="5" a="1"/>
  <c r="X289" i="5" s="1"/>
  <c r="AN289" i="5" a="1"/>
  <c r="AN289" i="5" s="1"/>
  <c r="AA289" i="5" a="1"/>
  <c r="AA289" i="5" s="1"/>
  <c r="W289" i="5" a="1"/>
  <c r="W289" i="5" s="1"/>
  <c r="S289" i="5" a="1"/>
  <c r="S289" i="5" s="1"/>
  <c r="AL289" i="5" a="1"/>
  <c r="AL289" i="5" s="1"/>
  <c r="R289" i="5" a="1"/>
  <c r="R289" i="5" s="1"/>
  <c r="AO289" i="5" a="1"/>
  <c r="AO289" i="5" s="1"/>
  <c r="Y289" i="5" a="1"/>
  <c r="Y289" i="5" s="1"/>
  <c r="P289" i="5" a="1"/>
  <c r="P289" i="5" s="1"/>
  <c r="AB289" i="5" a="1"/>
  <c r="AB289" i="5" s="1"/>
  <c r="O289" i="5" a="1"/>
  <c r="O289" i="5" s="1"/>
  <c r="T289" i="5" a="1"/>
  <c r="T289" i="5" s="1"/>
  <c r="AP289" i="5" a="1"/>
  <c r="AP289" i="5" s="1"/>
  <c r="Z289" i="5" a="1"/>
  <c r="Z289" i="5" s="1"/>
  <c r="AJ289" i="5" a="1"/>
  <c r="AJ289" i="5" s="1"/>
  <c r="H289" i="5" a="1"/>
  <c r="H289" i="5" s="1"/>
  <c r="L289" i="5" a="1"/>
  <c r="L289" i="5" s="1"/>
  <c r="J289" i="5" a="1"/>
  <c r="J289" i="5" s="1"/>
  <c r="M289" i="5" a="1"/>
  <c r="M289" i="5" s="1"/>
  <c r="K289" i="5" a="1"/>
  <c r="K289" i="5" s="1"/>
  <c r="I289" i="5" a="1"/>
  <c r="I289" i="5" s="1"/>
  <c r="N289" i="5" a="1"/>
  <c r="N289" i="5" s="1"/>
  <c r="G290" i="5"/>
  <c r="AI290" i="5" l="1" a="1"/>
  <c r="AI290" i="5" s="1"/>
  <c r="AC78" i="9" s="1"/>
  <c r="AF290" i="5" a="1"/>
  <c r="AF290" i="5" s="1"/>
  <c r="Z78" i="9" s="1"/>
  <c r="AC290" i="5" a="1"/>
  <c r="AC290" i="5" s="1"/>
  <c r="W78" i="9" s="1"/>
  <c r="AD290" i="5" a="1"/>
  <c r="AD290" i="5" s="1"/>
  <c r="X78" i="9" s="1"/>
  <c r="AE290" i="5" a="1"/>
  <c r="AE290" i="5" s="1"/>
  <c r="Y78" i="9" s="1"/>
  <c r="AG290" i="5" a="1"/>
  <c r="AG290" i="5" s="1"/>
  <c r="AA78" i="9" s="1"/>
  <c r="AH290" i="5" a="1"/>
  <c r="AH290" i="5" s="1"/>
  <c r="AB78" i="9" s="1"/>
  <c r="AV290" i="5" a="1"/>
  <c r="AV290" i="5" s="1"/>
  <c r="AZ290" i="5" a="1"/>
  <c r="AZ290" i="5" s="1"/>
  <c r="AX290" i="5" a="1"/>
  <c r="AX290" i="5" s="1"/>
  <c r="AU290" i="5" a="1"/>
  <c r="AU290" i="5" s="1"/>
  <c r="AW290" i="5" a="1"/>
  <c r="AW290" i="5" s="1"/>
  <c r="BA290" i="5" a="1"/>
  <c r="BA290" i="5" s="1"/>
  <c r="AY290" i="5" a="1"/>
  <c r="AY290" i="5" s="1"/>
  <c r="AQ290" i="5" a="1"/>
  <c r="AQ290" i="5" s="1"/>
  <c r="AR290" i="5" a="1"/>
  <c r="AR290" i="5" s="1"/>
  <c r="AT290" i="5" a="1"/>
  <c r="AT290" i="5" s="1"/>
  <c r="AS290" i="5" a="1"/>
  <c r="AS290" i="5" s="1"/>
  <c r="AK290" i="5" a="1"/>
  <c r="AK290" i="5" s="1"/>
  <c r="Q290" i="5" a="1"/>
  <c r="Q290" i="5" s="1"/>
  <c r="CO77" i="22" s="1"/>
  <c r="U290" i="5" a="1"/>
  <c r="U290" i="5" s="1"/>
  <c r="AM290" i="5" a="1"/>
  <c r="AM290" i="5" s="1"/>
  <c r="V290" i="5" a="1"/>
  <c r="V290" i="5" s="1"/>
  <c r="P78" i="9" s="1"/>
  <c r="X290" i="5" a="1"/>
  <c r="X290" i="5" s="1"/>
  <c r="R78" i="9" s="1"/>
  <c r="AA290" i="5" a="1"/>
  <c r="AA290" i="5" s="1"/>
  <c r="U78" i="9" s="1"/>
  <c r="AN290" i="5" a="1"/>
  <c r="AN290" i="5" s="1"/>
  <c r="AO290" i="5" a="1"/>
  <c r="AO290" i="5" s="1"/>
  <c r="P290" i="5" a="1"/>
  <c r="P290" i="5" s="1"/>
  <c r="AB290" i="5" a="1"/>
  <c r="AB290" i="5" s="1"/>
  <c r="V78" i="9" s="1"/>
  <c r="W290" i="5" a="1"/>
  <c r="W290" i="5" s="1"/>
  <c r="Q78" i="9" s="1"/>
  <c r="S290" i="5" a="1"/>
  <c r="S290" i="5" s="1"/>
  <c r="Y290" i="5" a="1"/>
  <c r="Y290" i="5" s="1"/>
  <c r="S78" i="9" s="1"/>
  <c r="R290" i="5" a="1"/>
  <c r="R290" i="5" s="1"/>
  <c r="AP290" i="5" a="1"/>
  <c r="AP290" i="5" s="1"/>
  <c r="AJ290" i="5" a="1"/>
  <c r="AJ290" i="5" s="1"/>
  <c r="T290" i="5" a="1"/>
  <c r="T290" i="5" s="1"/>
  <c r="O290" i="5" a="1"/>
  <c r="O290" i="5" s="1"/>
  <c r="Z290" i="5" a="1"/>
  <c r="Z290" i="5" s="1"/>
  <c r="T78" i="9" s="1"/>
  <c r="AL290" i="5" a="1"/>
  <c r="AL290" i="5" s="1"/>
  <c r="L290" i="5" a="1"/>
  <c r="L290" i="5" s="1"/>
  <c r="J290" i="5" a="1"/>
  <c r="J290" i="5" s="1"/>
  <c r="H290" i="5" a="1"/>
  <c r="H290" i="5" s="1"/>
  <c r="K290" i="5" a="1"/>
  <c r="K290" i="5" s="1"/>
  <c r="M290" i="5" a="1"/>
  <c r="M290" i="5" s="1"/>
  <c r="I290" i="5" a="1"/>
  <c r="I290" i="5" s="1"/>
  <c r="N290" i="5" a="1"/>
  <c r="N290" i="5" s="1"/>
  <c r="G291" i="5"/>
  <c r="AF291" i="5" l="1" a="1"/>
  <c r="AF291" i="5" s="1"/>
  <c r="AD291" i="5" a="1"/>
  <c r="AD291" i="5" s="1"/>
  <c r="AG291" i="5" a="1"/>
  <c r="AG291" i="5" s="1"/>
  <c r="AE291" i="5" a="1"/>
  <c r="AE291" i="5" s="1"/>
  <c r="AH291" i="5" a="1"/>
  <c r="AH291" i="5" s="1"/>
  <c r="AI291" i="5" a="1"/>
  <c r="AI291" i="5" s="1"/>
  <c r="AC291" i="5" a="1"/>
  <c r="AC291" i="5" s="1"/>
  <c r="AK78" i="9" s="1"/>
  <c r="AZ291" i="5" a="1"/>
  <c r="AZ291" i="5" s="1"/>
  <c r="BA291" i="5" a="1"/>
  <c r="BA291" i="5" s="1"/>
  <c r="AU291" i="5" a="1"/>
  <c r="AU291" i="5" s="1"/>
  <c r="AY291" i="5" a="1"/>
  <c r="AY291" i="5" s="1"/>
  <c r="AV291" i="5" a="1"/>
  <c r="AV291" i="5" s="1"/>
  <c r="AX291" i="5" a="1"/>
  <c r="AX291" i="5" s="1"/>
  <c r="AR291" i="5" a="1"/>
  <c r="AR291" i="5" s="1"/>
  <c r="AQ291" i="5" a="1"/>
  <c r="AQ291" i="5" s="1"/>
  <c r="AW291" i="5" a="1"/>
  <c r="AW291" i="5" s="1"/>
  <c r="AT291" i="5" a="1"/>
  <c r="AT291" i="5" s="1"/>
  <c r="AS291" i="5" a="1"/>
  <c r="AS291" i="5" s="1"/>
  <c r="U291" i="5" a="1"/>
  <c r="U291" i="5" s="1"/>
  <c r="Q291" i="5" a="1"/>
  <c r="Q291" i="5" s="1"/>
  <c r="AM291" i="5" a="1"/>
  <c r="AM291" i="5" s="1"/>
  <c r="AK291" i="5" a="1"/>
  <c r="AK291" i="5" s="1"/>
  <c r="V291" i="5" a="1"/>
  <c r="V291" i="5" s="1"/>
  <c r="X291" i="5" a="1"/>
  <c r="X291" i="5" s="1"/>
  <c r="AA291" i="5" a="1"/>
  <c r="AA291" i="5" s="1"/>
  <c r="AN291" i="5" a="1"/>
  <c r="AN291" i="5" s="1"/>
  <c r="Y291" i="5" a="1"/>
  <c r="Y291" i="5" s="1"/>
  <c r="R291" i="5" a="1"/>
  <c r="R291" i="5" s="1"/>
  <c r="P291" i="5" a="1"/>
  <c r="P291" i="5" s="1"/>
  <c r="S291" i="5" a="1"/>
  <c r="S291" i="5" s="1"/>
  <c r="AL291" i="5" a="1"/>
  <c r="AL291" i="5" s="1"/>
  <c r="AB291" i="5" a="1"/>
  <c r="AB291" i="5" s="1"/>
  <c r="AO291" i="5" a="1"/>
  <c r="AO291" i="5" s="1"/>
  <c r="Z291" i="5" a="1"/>
  <c r="Z291" i="5" s="1"/>
  <c r="AP291" i="5" a="1"/>
  <c r="AP291" i="5" s="1"/>
  <c r="AJ291" i="5" a="1"/>
  <c r="AJ291" i="5" s="1"/>
  <c r="T291" i="5" a="1"/>
  <c r="T291" i="5" s="1"/>
  <c r="W291" i="5" a="1"/>
  <c r="W291" i="5" s="1"/>
  <c r="O291" i="5" a="1"/>
  <c r="O291" i="5" s="1"/>
  <c r="L291" i="5" a="1"/>
  <c r="L291" i="5" s="1"/>
  <c r="I291" i="5" a="1"/>
  <c r="I291" i="5" s="1"/>
  <c r="M291" i="5" a="1"/>
  <c r="M291" i="5" s="1"/>
  <c r="K291" i="5" a="1"/>
  <c r="K291" i="5" s="1"/>
  <c r="J291" i="5" a="1"/>
  <c r="J291" i="5" s="1"/>
  <c r="H291" i="5" a="1"/>
  <c r="H291" i="5" s="1"/>
  <c r="N291" i="5" a="1"/>
  <c r="N291" i="5" s="1"/>
  <c r="G292" i="5"/>
  <c r="AH292" i="5" l="1" a="1"/>
  <c r="AH292" i="5" s="1"/>
  <c r="AC292" i="5" a="1"/>
  <c r="AC292" i="5" s="1"/>
  <c r="AI292" i="5" a="1"/>
  <c r="AI292" i="5" s="1"/>
  <c r="AF292" i="5" a="1"/>
  <c r="AF292" i="5" s="1"/>
  <c r="AE292" i="5" a="1"/>
  <c r="AE292" i="5" s="1"/>
  <c r="AD292" i="5" a="1"/>
  <c r="AD292" i="5" s="1"/>
  <c r="AG292" i="5" a="1"/>
  <c r="AG292" i="5" s="1"/>
  <c r="AV292" i="5" a="1"/>
  <c r="AV292" i="5" s="1"/>
  <c r="BA292" i="5" a="1"/>
  <c r="BA292" i="5" s="1"/>
  <c r="AX292" i="5" a="1"/>
  <c r="AX292" i="5" s="1"/>
  <c r="AU292" i="5" a="1"/>
  <c r="AU292" i="5" s="1"/>
  <c r="AZ292" i="5" a="1"/>
  <c r="AZ292" i="5" s="1"/>
  <c r="AY292" i="5" a="1"/>
  <c r="AY292" i="5" s="1"/>
  <c r="AW292" i="5" a="1"/>
  <c r="AW292" i="5" s="1"/>
  <c r="AQ292" i="5" a="1"/>
  <c r="AQ292" i="5" s="1"/>
  <c r="AR292" i="5" a="1"/>
  <c r="AR292" i="5" s="1"/>
  <c r="AT292" i="5" a="1"/>
  <c r="AT292" i="5" s="1"/>
  <c r="AS292" i="5" a="1"/>
  <c r="AS292" i="5" s="1"/>
  <c r="AM292" i="5" a="1"/>
  <c r="AM292" i="5" s="1"/>
  <c r="AK292" i="5" a="1"/>
  <c r="AK292" i="5" s="1"/>
  <c r="U292" i="5" a="1"/>
  <c r="U292" i="5" s="1"/>
  <c r="Q292" i="5" a="1"/>
  <c r="Q292" i="5" s="1"/>
  <c r="X292" i="5" a="1"/>
  <c r="X292" i="5" s="1"/>
  <c r="V292" i="5" a="1"/>
  <c r="V292" i="5" s="1"/>
  <c r="AA292" i="5" a="1"/>
  <c r="AA292" i="5" s="1"/>
  <c r="AN292" i="5" a="1"/>
  <c r="AN292" i="5" s="1"/>
  <c r="R292" i="5" a="1"/>
  <c r="R292" i="5" s="1"/>
  <c r="P292" i="5" a="1"/>
  <c r="P292" i="5" s="1"/>
  <c r="AO292" i="5" a="1"/>
  <c r="AO292" i="5" s="1"/>
  <c r="Y292" i="5" a="1"/>
  <c r="Y292" i="5" s="1"/>
  <c r="W292" i="5" a="1"/>
  <c r="W292" i="5" s="1"/>
  <c r="AB292" i="5" a="1"/>
  <c r="AB292" i="5" s="1"/>
  <c r="O292" i="5" a="1"/>
  <c r="O292" i="5" s="1"/>
  <c r="AP292" i="5" a="1"/>
  <c r="AP292" i="5" s="1"/>
  <c r="T292" i="5" a="1"/>
  <c r="T292" i="5" s="1"/>
  <c r="AJ292" i="5" a="1"/>
  <c r="AJ292" i="5" s="1"/>
  <c r="AL78" i="9" s="1"/>
  <c r="S292" i="5" a="1"/>
  <c r="S292" i="5" s="1"/>
  <c r="AL292" i="5" a="1"/>
  <c r="AL292" i="5" s="1"/>
  <c r="Z292" i="5" a="1"/>
  <c r="Z292" i="5" s="1"/>
  <c r="L292" i="5" a="1"/>
  <c r="L292" i="5" s="1"/>
  <c r="M292" i="5" a="1"/>
  <c r="M292" i="5" s="1"/>
  <c r="H292" i="5" a="1"/>
  <c r="H292" i="5" s="1"/>
  <c r="K292" i="5" a="1"/>
  <c r="K292" i="5" s="1"/>
  <c r="J292" i="5" a="1"/>
  <c r="J292" i="5" s="1"/>
  <c r="I292" i="5" a="1"/>
  <c r="I292" i="5" s="1"/>
  <c r="N292" i="5" a="1"/>
  <c r="N292" i="5" s="1"/>
  <c r="G293" i="5"/>
  <c r="AH293" i="5" l="1" a="1"/>
  <c r="AH293" i="5" s="1"/>
  <c r="AC293" i="5" a="1"/>
  <c r="AC293" i="5" s="1"/>
  <c r="AF293" i="5" a="1"/>
  <c r="AF293" i="5" s="1"/>
  <c r="AI293" i="5" a="1"/>
  <c r="AI293" i="5" s="1"/>
  <c r="AG293" i="5" a="1"/>
  <c r="AG293" i="5" s="1"/>
  <c r="AD293" i="5" a="1"/>
  <c r="AD293" i="5" s="1"/>
  <c r="AE293" i="5" a="1"/>
  <c r="AE293" i="5" s="1"/>
  <c r="AV293" i="5" a="1"/>
  <c r="AV293" i="5" s="1"/>
  <c r="AZ293" i="5" a="1"/>
  <c r="AZ293" i="5" s="1"/>
  <c r="AY293" i="5" a="1"/>
  <c r="AY293" i="5" s="1"/>
  <c r="AW293" i="5" a="1"/>
  <c r="AW293" i="5" s="1"/>
  <c r="BA293" i="5" a="1"/>
  <c r="BA293" i="5" s="1"/>
  <c r="AS293" i="5" a="1"/>
  <c r="AS293" i="5" s="1"/>
  <c r="AU293" i="5" a="1"/>
  <c r="AU293" i="5" s="1"/>
  <c r="AQ293" i="5" a="1"/>
  <c r="AQ293" i="5" s="1"/>
  <c r="AT293" i="5" a="1"/>
  <c r="AT293" i="5" s="1"/>
  <c r="AR293" i="5" a="1"/>
  <c r="AR293" i="5" s="1"/>
  <c r="AX293" i="5" a="1"/>
  <c r="AX293" i="5" s="1"/>
  <c r="U293" i="5" a="1"/>
  <c r="U293" i="5" s="1"/>
  <c r="AM293" i="5" a="1"/>
  <c r="AM293" i="5" s="1"/>
  <c r="Q293" i="5" a="1"/>
  <c r="Q293" i="5" s="1"/>
  <c r="AK293" i="5" a="1"/>
  <c r="AK293" i="5" s="1"/>
  <c r="AA293" i="5" a="1"/>
  <c r="AA293" i="5" s="1"/>
  <c r="V293" i="5" a="1"/>
  <c r="V293" i="5" s="1"/>
  <c r="AN293" i="5" a="1"/>
  <c r="AN293" i="5" s="1"/>
  <c r="X293" i="5" a="1"/>
  <c r="X293" i="5" s="1"/>
  <c r="R293" i="5" a="1"/>
  <c r="R293" i="5" s="1"/>
  <c r="AO293" i="5" a="1"/>
  <c r="AO293" i="5" s="1"/>
  <c r="Y293" i="5" a="1"/>
  <c r="Y293" i="5" s="1"/>
  <c r="P293" i="5" a="1"/>
  <c r="P293" i="5" s="1"/>
  <c r="W293" i="5" a="1"/>
  <c r="W293" i="5" s="1"/>
  <c r="AB293" i="5" a="1"/>
  <c r="AB293" i="5" s="1"/>
  <c r="AL293" i="5" a="1"/>
  <c r="AL293" i="5" s="1"/>
  <c r="O293" i="5" a="1"/>
  <c r="O293" i="5" s="1"/>
  <c r="T293" i="5" a="1"/>
  <c r="T293" i="5" s="1"/>
  <c r="S293" i="5" a="1"/>
  <c r="S293" i="5" s="1"/>
  <c r="Z293" i="5" a="1"/>
  <c r="Z293" i="5" s="1"/>
  <c r="AJ293" i="5" a="1"/>
  <c r="AJ293" i="5" s="1"/>
  <c r="AP293" i="5" a="1"/>
  <c r="AP293" i="5" s="1"/>
  <c r="L293" i="5" a="1"/>
  <c r="L293" i="5" s="1"/>
  <c r="J293" i="5" a="1"/>
  <c r="J293" i="5" s="1"/>
  <c r="M293" i="5" a="1"/>
  <c r="M293" i="5" s="1"/>
  <c r="K293" i="5" a="1"/>
  <c r="K293" i="5" s="1"/>
  <c r="H293" i="5" a="1"/>
  <c r="H293" i="5" s="1"/>
  <c r="I293" i="5" a="1"/>
  <c r="I293" i="5" s="1"/>
  <c r="N293" i="5" a="1"/>
  <c r="N293" i="5" s="1"/>
  <c r="G294" i="5"/>
  <c r="AI294" i="5" l="1" a="1"/>
  <c r="AI294" i="5" s="1"/>
  <c r="AC79" i="9" s="1"/>
  <c r="AF294" i="5" a="1"/>
  <c r="AF294" i="5" s="1"/>
  <c r="Z79" i="9" s="1"/>
  <c r="AC294" i="5" a="1"/>
  <c r="AC294" i="5" s="1"/>
  <c r="W79" i="9" s="1"/>
  <c r="AE294" i="5" a="1"/>
  <c r="AE294" i="5" s="1"/>
  <c r="Y79" i="9" s="1"/>
  <c r="AG294" i="5" a="1"/>
  <c r="AG294" i="5" s="1"/>
  <c r="AA79" i="9" s="1"/>
  <c r="AH294" i="5" a="1"/>
  <c r="AH294" i="5" s="1"/>
  <c r="AB79" i="9" s="1"/>
  <c r="AD294" i="5" a="1"/>
  <c r="AD294" i="5" s="1"/>
  <c r="X79" i="9" s="1"/>
  <c r="AX294" i="5" a="1"/>
  <c r="AX294" i="5" s="1"/>
  <c r="BA294" i="5" a="1"/>
  <c r="BA294" i="5" s="1"/>
  <c r="AV294" i="5" a="1"/>
  <c r="AV294" i="5" s="1"/>
  <c r="AW294" i="5" a="1"/>
  <c r="AW294" i="5" s="1"/>
  <c r="AZ294" i="5" a="1"/>
  <c r="AZ294" i="5" s="1"/>
  <c r="AU294" i="5" a="1"/>
  <c r="AU294" i="5" s="1"/>
  <c r="AQ294" i="5" a="1"/>
  <c r="AQ294" i="5" s="1"/>
  <c r="AR294" i="5" a="1"/>
  <c r="AR294" i="5" s="1"/>
  <c r="AY294" i="5" a="1"/>
  <c r="AY294" i="5" s="1"/>
  <c r="AS294" i="5" a="1"/>
  <c r="AS294" i="5" s="1"/>
  <c r="AT294" i="5" a="1"/>
  <c r="AT294" i="5" s="1"/>
  <c r="U294" i="5" a="1"/>
  <c r="U294" i="5" s="1"/>
  <c r="O79" i="9" s="1"/>
  <c r="AK294" i="5" a="1"/>
  <c r="AK294" i="5" s="1"/>
  <c r="Q294" i="5" a="1"/>
  <c r="Q294" i="5" s="1"/>
  <c r="CO78" i="22" s="1"/>
  <c r="AM294" i="5" a="1"/>
  <c r="AM294" i="5" s="1"/>
  <c r="V294" i="5" a="1"/>
  <c r="V294" i="5" s="1"/>
  <c r="P79" i="9" s="1"/>
  <c r="AA294" i="5" a="1"/>
  <c r="AA294" i="5" s="1"/>
  <c r="U79" i="9" s="1"/>
  <c r="X294" i="5" a="1"/>
  <c r="X294" i="5" s="1"/>
  <c r="R79" i="9" s="1"/>
  <c r="AN294" i="5" a="1"/>
  <c r="AN294" i="5" s="1"/>
  <c r="R294" i="5" a="1"/>
  <c r="R294" i="5" s="1"/>
  <c r="CP78" i="22" s="1"/>
  <c r="Y294" i="5" a="1"/>
  <c r="Y294" i="5" s="1"/>
  <c r="S79" i="9" s="1"/>
  <c r="P294" i="5" a="1"/>
  <c r="P294" i="5" s="1"/>
  <c r="AB294" i="5" a="1"/>
  <c r="AB294" i="5" s="1"/>
  <c r="V79" i="9" s="1"/>
  <c r="W294" i="5" a="1"/>
  <c r="W294" i="5" s="1"/>
  <c r="Q79" i="9" s="1"/>
  <c r="AO294" i="5" a="1"/>
  <c r="AO294" i="5" s="1"/>
  <c r="T294" i="5" a="1"/>
  <c r="T294" i="5" s="1"/>
  <c r="AJ294" i="5" a="1"/>
  <c r="AJ294" i="5" s="1"/>
  <c r="Z294" i="5" a="1"/>
  <c r="Z294" i="5" s="1"/>
  <c r="T79" i="9" s="1"/>
  <c r="AL294" i="5" a="1"/>
  <c r="AL294" i="5" s="1"/>
  <c r="AP294" i="5" a="1"/>
  <c r="AP294" i="5" s="1"/>
  <c r="O294" i="5" a="1"/>
  <c r="O294" i="5" s="1"/>
  <c r="S294" i="5" a="1"/>
  <c r="S294" i="5" s="1"/>
  <c r="J294" i="5" a="1"/>
  <c r="J294" i="5" s="1"/>
  <c r="M294" i="5" a="1"/>
  <c r="M294" i="5" s="1"/>
  <c r="L294" i="5" a="1"/>
  <c r="L294" i="5" s="1"/>
  <c r="K294" i="5" a="1"/>
  <c r="K294" i="5" s="1"/>
  <c r="H294" i="5" a="1"/>
  <c r="H294" i="5" s="1"/>
  <c r="I294" i="5" a="1"/>
  <c r="I294" i="5" s="1"/>
  <c r="N294" i="5" a="1"/>
  <c r="N294" i="5" s="1"/>
  <c r="G295" i="5"/>
  <c r="AF295" i="5" l="1" a="1"/>
  <c r="AF295" i="5" s="1"/>
  <c r="AI295" i="5" a="1"/>
  <c r="AI295" i="5" s="1"/>
  <c r="AC295" i="5" a="1"/>
  <c r="AC295" i="5" s="1"/>
  <c r="AK79" i="9" s="1"/>
  <c r="AD295" i="5" a="1"/>
  <c r="AD295" i="5" s="1"/>
  <c r="AE295" i="5" a="1"/>
  <c r="AE295" i="5" s="1"/>
  <c r="AH295" i="5" a="1"/>
  <c r="AH295" i="5" s="1"/>
  <c r="AG295" i="5" a="1"/>
  <c r="AG295" i="5" s="1"/>
  <c r="AV295" i="5" a="1"/>
  <c r="AV295" i="5" s="1"/>
  <c r="AZ295" i="5" a="1"/>
  <c r="AZ295" i="5" s="1"/>
  <c r="AX295" i="5" a="1"/>
  <c r="AX295" i="5" s="1"/>
  <c r="AW295" i="5" a="1"/>
  <c r="AW295" i="5" s="1"/>
  <c r="BA295" i="5" a="1"/>
  <c r="BA295" i="5" s="1"/>
  <c r="AY295" i="5" a="1"/>
  <c r="AY295" i="5" s="1"/>
  <c r="AR295" i="5" a="1"/>
  <c r="AR295" i="5" s="1"/>
  <c r="AQ295" i="5" a="1"/>
  <c r="AQ295" i="5" s="1"/>
  <c r="AS295" i="5" a="1"/>
  <c r="AS295" i="5" s="1"/>
  <c r="AU295" i="5" a="1"/>
  <c r="AU295" i="5" s="1"/>
  <c r="AT295" i="5" a="1"/>
  <c r="AT295" i="5" s="1"/>
  <c r="Q295" i="5" a="1"/>
  <c r="Q295" i="5" s="1"/>
  <c r="U295" i="5" a="1"/>
  <c r="U295" i="5" s="1"/>
  <c r="AK295" i="5" a="1"/>
  <c r="AK295" i="5" s="1"/>
  <c r="AM295" i="5" a="1"/>
  <c r="AM295" i="5" s="1"/>
  <c r="X295" i="5" a="1"/>
  <c r="X295" i="5" s="1"/>
  <c r="V295" i="5" a="1"/>
  <c r="V295" i="5" s="1"/>
  <c r="AA295" i="5" a="1"/>
  <c r="AA295" i="5" s="1"/>
  <c r="AN295" i="5" a="1"/>
  <c r="AN295" i="5" s="1"/>
  <c r="Y295" i="5" a="1"/>
  <c r="Y295" i="5" s="1"/>
  <c r="AL295" i="5" a="1"/>
  <c r="AL295" i="5" s="1"/>
  <c r="P295" i="5" a="1"/>
  <c r="P295" i="5" s="1"/>
  <c r="R295" i="5" a="1"/>
  <c r="R295" i="5" s="1"/>
  <c r="S295" i="5" a="1"/>
  <c r="S295" i="5" s="1"/>
  <c r="AB295" i="5" a="1"/>
  <c r="AB295" i="5" s="1"/>
  <c r="W295" i="5" a="1"/>
  <c r="W295" i="5" s="1"/>
  <c r="AO295" i="5" a="1"/>
  <c r="AO295" i="5" s="1"/>
  <c r="T295" i="5" a="1"/>
  <c r="T295" i="5" s="1"/>
  <c r="Z295" i="5" a="1"/>
  <c r="Z295" i="5" s="1"/>
  <c r="O295" i="5" a="1"/>
  <c r="O295" i="5" s="1"/>
  <c r="CL78" i="22" s="1"/>
  <c r="AJ295" i="5" a="1"/>
  <c r="AJ295" i="5" s="1"/>
  <c r="AP295" i="5" a="1"/>
  <c r="AP295" i="5" s="1"/>
  <c r="L295" i="5" a="1"/>
  <c r="L295" i="5" s="1"/>
  <c r="H295" i="5" a="1"/>
  <c r="H295" i="5" s="1"/>
  <c r="M295" i="5" a="1"/>
  <c r="M295" i="5" s="1"/>
  <c r="J295" i="5" a="1"/>
  <c r="J295" i="5" s="1"/>
  <c r="K295" i="5" a="1"/>
  <c r="K295" i="5" s="1"/>
  <c r="I295" i="5" a="1"/>
  <c r="I295" i="5" s="1"/>
  <c r="N295" i="5" a="1"/>
  <c r="N295" i="5" s="1"/>
  <c r="G296" i="5"/>
  <c r="AL79" i="9" l="1"/>
  <c r="AI296" i="5" a="1"/>
  <c r="AI296" i="5" s="1"/>
  <c r="AC296" i="5" a="1"/>
  <c r="AC296" i="5" s="1"/>
  <c r="AH296" i="5" a="1"/>
  <c r="AH296" i="5" s="1"/>
  <c r="AF296" i="5" a="1"/>
  <c r="AF296" i="5" s="1"/>
  <c r="AD296" i="5" a="1"/>
  <c r="AD296" i="5" s="1"/>
  <c r="AG296" i="5" a="1"/>
  <c r="AG296" i="5" s="1"/>
  <c r="AE296" i="5" a="1"/>
  <c r="AE296" i="5" s="1"/>
  <c r="AX296" i="5" a="1"/>
  <c r="AX296" i="5" s="1"/>
  <c r="AV296" i="5" a="1"/>
  <c r="AV296" i="5" s="1"/>
  <c r="BA296" i="5" a="1"/>
  <c r="BA296" i="5" s="1"/>
  <c r="AZ296" i="5" a="1"/>
  <c r="AZ296" i="5" s="1"/>
  <c r="AW296" i="5" a="1"/>
  <c r="AW296" i="5" s="1"/>
  <c r="AS296" i="5" a="1"/>
  <c r="AS296" i="5" s="1"/>
  <c r="AU296" i="5" a="1"/>
  <c r="AU296" i="5" s="1"/>
  <c r="AQ296" i="5" a="1"/>
  <c r="AQ296" i="5" s="1"/>
  <c r="AY296" i="5" a="1"/>
  <c r="AY296" i="5" s="1"/>
  <c r="AR296" i="5" a="1"/>
  <c r="AR296" i="5" s="1"/>
  <c r="AT296" i="5" a="1"/>
  <c r="AT296" i="5" s="1"/>
  <c r="AM296" i="5" a="1"/>
  <c r="AM296" i="5" s="1"/>
  <c r="Q296" i="5" a="1"/>
  <c r="Q296" i="5" s="1"/>
  <c r="U296" i="5" a="1"/>
  <c r="U296" i="5" s="1"/>
  <c r="AK296" i="5" a="1"/>
  <c r="AK296" i="5" s="1"/>
  <c r="AN296" i="5" a="1"/>
  <c r="AN296" i="5" s="1"/>
  <c r="V296" i="5" a="1"/>
  <c r="V296" i="5" s="1"/>
  <c r="AA296" i="5" a="1"/>
  <c r="AA296" i="5" s="1"/>
  <c r="X296" i="5" a="1"/>
  <c r="X296" i="5" s="1"/>
  <c r="P296" i="5" a="1"/>
  <c r="P296" i="5" s="1"/>
  <c r="Y296" i="5" a="1"/>
  <c r="Y296" i="5" s="1"/>
  <c r="AB296" i="5" a="1"/>
  <c r="AB296" i="5" s="1"/>
  <c r="AL296" i="5" a="1"/>
  <c r="AL296" i="5" s="1"/>
  <c r="W296" i="5" a="1"/>
  <c r="W296" i="5" s="1"/>
  <c r="AO296" i="5" a="1"/>
  <c r="AO296" i="5" s="1"/>
  <c r="R296" i="5" a="1"/>
  <c r="R296" i="5" s="1"/>
  <c r="AJ296" i="5" a="1"/>
  <c r="AJ296" i="5" s="1"/>
  <c r="Z296" i="5" a="1"/>
  <c r="Z296" i="5" s="1"/>
  <c r="S296" i="5" a="1"/>
  <c r="S296" i="5" s="1"/>
  <c r="O296" i="5" a="1"/>
  <c r="O296" i="5" s="1"/>
  <c r="T296" i="5" a="1"/>
  <c r="T296" i="5" s="1"/>
  <c r="AP296" i="5" a="1"/>
  <c r="AP296" i="5" s="1"/>
  <c r="H296" i="5" a="1"/>
  <c r="H296" i="5" s="1"/>
  <c r="M296" i="5" a="1"/>
  <c r="M296" i="5" s="1"/>
  <c r="J296" i="5" a="1"/>
  <c r="J296" i="5" s="1"/>
  <c r="L296" i="5" a="1"/>
  <c r="L296" i="5" s="1"/>
  <c r="I296" i="5" a="1"/>
  <c r="I296" i="5" s="1"/>
  <c r="K296" i="5" a="1"/>
  <c r="K296" i="5" s="1"/>
  <c r="N296" i="5" a="1"/>
  <c r="N296" i="5" s="1"/>
  <c r="G297" i="5"/>
  <c r="AC297" i="5" l="1" a="1"/>
  <c r="AC297" i="5" s="1"/>
  <c r="AH297" i="5" a="1"/>
  <c r="AH297" i="5" s="1"/>
  <c r="AI297" i="5" a="1"/>
  <c r="AI297" i="5" s="1"/>
  <c r="AF297" i="5" a="1"/>
  <c r="AF297" i="5" s="1"/>
  <c r="AD297" i="5" a="1"/>
  <c r="AD297" i="5" s="1"/>
  <c r="AG297" i="5" a="1"/>
  <c r="AG297" i="5" s="1"/>
  <c r="AE297" i="5" a="1"/>
  <c r="AE297" i="5" s="1"/>
  <c r="AZ297" i="5" a="1"/>
  <c r="AZ297" i="5" s="1"/>
  <c r="BA297" i="5" a="1"/>
  <c r="BA297" i="5" s="1"/>
  <c r="AX297" i="5" a="1"/>
  <c r="AX297" i="5" s="1"/>
  <c r="AW297" i="5" a="1"/>
  <c r="AW297" i="5" s="1"/>
  <c r="AV297" i="5" a="1"/>
  <c r="AV297" i="5" s="1"/>
  <c r="AU297" i="5" a="1"/>
  <c r="AU297" i="5" s="1"/>
  <c r="AQ297" i="5" a="1"/>
  <c r="AQ297" i="5" s="1"/>
  <c r="AY297" i="5" a="1"/>
  <c r="AY297" i="5" s="1"/>
  <c r="AR297" i="5" a="1"/>
  <c r="AR297" i="5" s="1"/>
  <c r="AS297" i="5" a="1"/>
  <c r="AS297" i="5" s="1"/>
  <c r="AT297" i="5" a="1"/>
  <c r="AT297" i="5" s="1"/>
  <c r="AK297" i="5" a="1"/>
  <c r="AK297" i="5" s="1"/>
  <c r="U297" i="5" a="1"/>
  <c r="U297" i="5" s="1"/>
  <c r="Q297" i="5" a="1"/>
  <c r="Q297" i="5" s="1"/>
  <c r="AM297" i="5" a="1"/>
  <c r="AM297" i="5" s="1"/>
  <c r="X297" i="5" a="1"/>
  <c r="X297" i="5" s="1"/>
  <c r="V297" i="5" a="1"/>
  <c r="V297" i="5" s="1"/>
  <c r="AA297" i="5" a="1"/>
  <c r="AA297" i="5" s="1"/>
  <c r="AN297" i="5" a="1"/>
  <c r="AN297" i="5" s="1"/>
  <c r="AB297" i="5" a="1"/>
  <c r="AB297" i="5" s="1"/>
  <c r="Y297" i="5" a="1"/>
  <c r="Y297" i="5" s="1"/>
  <c r="S297" i="5" a="1"/>
  <c r="S297" i="5" s="1"/>
  <c r="AL297" i="5" a="1"/>
  <c r="AL297" i="5" s="1"/>
  <c r="W297" i="5" a="1"/>
  <c r="W297" i="5" s="1"/>
  <c r="AO297" i="5" a="1"/>
  <c r="AO297" i="5" s="1"/>
  <c r="R297" i="5" a="1"/>
  <c r="R297" i="5" s="1"/>
  <c r="P297" i="5" a="1"/>
  <c r="P297" i="5" s="1"/>
  <c r="AP297" i="5" a="1"/>
  <c r="AP297" i="5" s="1"/>
  <c r="Z297" i="5" a="1"/>
  <c r="Z297" i="5" s="1"/>
  <c r="T297" i="5" a="1"/>
  <c r="T297" i="5" s="1"/>
  <c r="O297" i="5" a="1"/>
  <c r="O297" i="5" s="1"/>
  <c r="AJ297" i="5" a="1"/>
  <c r="AJ297" i="5" s="1"/>
  <c r="I297" i="5" a="1"/>
  <c r="I297" i="5" s="1"/>
  <c r="M297" i="5" a="1"/>
  <c r="M297" i="5" s="1"/>
  <c r="L297" i="5" a="1"/>
  <c r="L297" i="5" s="1"/>
  <c r="J297" i="5" a="1"/>
  <c r="J297" i="5" s="1"/>
  <c r="K297" i="5" a="1"/>
  <c r="K297" i="5" s="1"/>
  <c r="H297" i="5" a="1"/>
  <c r="H297" i="5" s="1"/>
  <c r="N297" i="5" a="1"/>
  <c r="N297" i="5" s="1"/>
  <c r="G298" i="5"/>
  <c r="AI298" i="5" l="1" a="1"/>
  <c r="AI298" i="5" s="1"/>
  <c r="AC80" i="9" s="1"/>
  <c r="AF298" i="5" a="1"/>
  <c r="AF298" i="5" s="1"/>
  <c r="Z80" i="9" s="1"/>
  <c r="AC298" i="5" a="1"/>
  <c r="AC298" i="5" s="1"/>
  <c r="W80" i="9" s="1"/>
  <c r="AH298" i="5" a="1"/>
  <c r="AH298" i="5" s="1"/>
  <c r="AB80" i="9" s="1"/>
  <c r="AD298" i="5" a="1"/>
  <c r="AD298" i="5" s="1"/>
  <c r="X80" i="9" s="1"/>
  <c r="AG298" i="5" a="1"/>
  <c r="AG298" i="5" s="1"/>
  <c r="AA80" i="9" s="1"/>
  <c r="AE298" i="5" a="1"/>
  <c r="AE298" i="5" s="1"/>
  <c r="Y80" i="9" s="1"/>
  <c r="BA298" i="5" a="1"/>
  <c r="BA298" i="5" s="1"/>
  <c r="AY298" i="5" a="1"/>
  <c r="AY298" i="5" s="1"/>
  <c r="AU298" i="5" a="1"/>
  <c r="AU298" i="5" s="1"/>
  <c r="AZ298" i="5" a="1"/>
  <c r="AZ298" i="5" s="1"/>
  <c r="AV298" i="5" a="1"/>
  <c r="AV298" i="5" s="1"/>
  <c r="AR298" i="5" a="1"/>
  <c r="AR298" i="5" s="1"/>
  <c r="AX298" i="5" a="1"/>
  <c r="AX298" i="5" s="1"/>
  <c r="AW298" i="5" a="1"/>
  <c r="AW298" i="5" s="1"/>
  <c r="AT298" i="5" a="1"/>
  <c r="AT298" i="5" s="1"/>
  <c r="AS298" i="5" a="1"/>
  <c r="AS298" i="5" s="1"/>
  <c r="AQ298" i="5" a="1"/>
  <c r="AQ298" i="5" s="1"/>
  <c r="AK298" i="5" a="1"/>
  <c r="AK298" i="5" s="1"/>
  <c r="AM298" i="5" a="1"/>
  <c r="AM298" i="5" s="1"/>
  <c r="U298" i="5" a="1"/>
  <c r="U298" i="5" s="1"/>
  <c r="Q298" i="5" a="1"/>
  <c r="Q298" i="5" s="1"/>
  <c r="CO79" i="22" s="1"/>
  <c r="X298" i="5" a="1"/>
  <c r="X298" i="5" s="1"/>
  <c r="R80" i="9" s="1"/>
  <c r="AA298" i="5" a="1"/>
  <c r="AA298" i="5" s="1"/>
  <c r="U80" i="9" s="1"/>
  <c r="V298" i="5" a="1"/>
  <c r="V298" i="5" s="1"/>
  <c r="P80" i="9" s="1"/>
  <c r="R298" i="5" a="1"/>
  <c r="R298" i="5" s="1"/>
  <c r="Y298" i="5" a="1"/>
  <c r="Y298" i="5" s="1"/>
  <c r="S80" i="9" s="1"/>
  <c r="W298" i="5" a="1"/>
  <c r="W298" i="5" s="1"/>
  <c r="Q80" i="9" s="1"/>
  <c r="AN298" i="5" a="1"/>
  <c r="AN298" i="5" s="1"/>
  <c r="P298" i="5" a="1"/>
  <c r="P298" i="5" s="1"/>
  <c r="AB298" i="5" a="1"/>
  <c r="AB298" i="5" s="1"/>
  <c r="V80" i="9" s="1"/>
  <c r="S298" i="5" a="1"/>
  <c r="S298" i="5" s="1"/>
  <c r="AO298" i="5" a="1"/>
  <c r="AO298" i="5" s="1"/>
  <c r="O298" i="5" a="1"/>
  <c r="O298" i="5" s="1"/>
  <c r="AP298" i="5" a="1"/>
  <c r="AP298" i="5" s="1"/>
  <c r="AJ298" i="5" a="1"/>
  <c r="AJ298" i="5" s="1"/>
  <c r="AL298" i="5" a="1"/>
  <c r="AL298" i="5" s="1"/>
  <c r="T298" i="5" a="1"/>
  <c r="T298" i="5" s="1"/>
  <c r="Z298" i="5" a="1"/>
  <c r="Z298" i="5" s="1"/>
  <c r="T80" i="9" s="1"/>
  <c r="L298" i="5" a="1"/>
  <c r="L298" i="5" s="1"/>
  <c r="M298" i="5" a="1"/>
  <c r="M298" i="5" s="1"/>
  <c r="J298" i="5" a="1"/>
  <c r="J298" i="5" s="1"/>
  <c r="I298" i="5" a="1"/>
  <c r="I298" i="5" s="1"/>
  <c r="K298" i="5" a="1"/>
  <c r="K298" i="5" s="1"/>
  <c r="H298" i="5" a="1"/>
  <c r="H298" i="5" s="1"/>
  <c r="N298" i="5" a="1"/>
  <c r="N298" i="5" s="1"/>
  <c r="G299" i="5"/>
  <c r="AI299" i="5" l="1" a="1"/>
  <c r="AI299" i="5" s="1"/>
  <c r="AC299" i="5" a="1"/>
  <c r="AC299" i="5" s="1"/>
  <c r="AK80" i="9" s="1"/>
  <c r="AE299" i="5" a="1"/>
  <c r="AE299" i="5" s="1"/>
  <c r="AH299" i="5" a="1"/>
  <c r="AH299" i="5" s="1"/>
  <c r="AD299" i="5" a="1"/>
  <c r="AD299" i="5" s="1"/>
  <c r="AF299" i="5" a="1"/>
  <c r="AF299" i="5" s="1"/>
  <c r="AG299" i="5" a="1"/>
  <c r="AG299" i="5" s="1"/>
  <c r="AX299" i="5" a="1"/>
  <c r="AX299" i="5" s="1"/>
  <c r="AZ299" i="5" a="1"/>
  <c r="AZ299" i="5" s="1"/>
  <c r="AW299" i="5" a="1"/>
  <c r="AW299" i="5" s="1"/>
  <c r="AY299" i="5" a="1"/>
  <c r="AY299" i="5" s="1"/>
  <c r="AU299" i="5" a="1"/>
  <c r="AU299" i="5" s="1"/>
  <c r="BA299" i="5" a="1"/>
  <c r="BA299" i="5" s="1"/>
  <c r="AS299" i="5" a="1"/>
  <c r="AS299" i="5" s="1"/>
  <c r="AV299" i="5" a="1"/>
  <c r="AV299" i="5" s="1"/>
  <c r="AQ299" i="5" a="1"/>
  <c r="AQ299" i="5" s="1"/>
  <c r="AR299" i="5" a="1"/>
  <c r="AR299" i="5" s="1"/>
  <c r="AT299" i="5" a="1"/>
  <c r="AT299" i="5" s="1"/>
  <c r="Q299" i="5" a="1"/>
  <c r="Q299" i="5" s="1"/>
  <c r="U299" i="5" a="1"/>
  <c r="U299" i="5" s="1"/>
  <c r="AK299" i="5" a="1"/>
  <c r="AK299" i="5" s="1"/>
  <c r="AM299" i="5" a="1"/>
  <c r="AM299" i="5" s="1"/>
  <c r="X299" i="5" a="1"/>
  <c r="X299" i="5" s="1"/>
  <c r="AA299" i="5" a="1"/>
  <c r="AA299" i="5" s="1"/>
  <c r="V299" i="5" a="1"/>
  <c r="V299" i="5" s="1"/>
  <c r="AN299" i="5" a="1"/>
  <c r="AN299" i="5" s="1"/>
  <c r="AB299" i="5" a="1"/>
  <c r="AB299" i="5" s="1"/>
  <c r="R299" i="5" a="1"/>
  <c r="R299" i="5" s="1"/>
  <c r="AO299" i="5" a="1"/>
  <c r="AO299" i="5" s="1"/>
  <c r="P299" i="5" a="1"/>
  <c r="P299" i="5" s="1"/>
  <c r="Y299" i="5" a="1"/>
  <c r="Y299" i="5" s="1"/>
  <c r="W299" i="5" a="1"/>
  <c r="W299" i="5" s="1"/>
  <c r="T299" i="5" a="1"/>
  <c r="T299" i="5" s="1"/>
  <c r="O299" i="5" a="1"/>
  <c r="O299" i="5" s="1"/>
  <c r="AP299" i="5" a="1"/>
  <c r="AP299" i="5" s="1"/>
  <c r="Z299" i="5" a="1"/>
  <c r="Z299" i="5" s="1"/>
  <c r="AJ299" i="5" a="1"/>
  <c r="AJ299" i="5" s="1"/>
  <c r="S299" i="5" a="1"/>
  <c r="S299" i="5" s="1"/>
  <c r="AL299" i="5" a="1"/>
  <c r="AL299" i="5" s="1"/>
  <c r="J299" i="5" a="1"/>
  <c r="J299" i="5" s="1"/>
  <c r="CG79" i="22" s="1"/>
  <c r="M299" i="5" a="1"/>
  <c r="M299" i="5" s="1"/>
  <c r="I299" i="5" a="1"/>
  <c r="I299" i="5" s="1"/>
  <c r="H299" i="5" a="1"/>
  <c r="H299" i="5" s="1"/>
  <c r="L299" i="5" a="1"/>
  <c r="L299" i="5" s="1"/>
  <c r="K299" i="5" a="1"/>
  <c r="K299" i="5" s="1"/>
  <c r="N299" i="5" a="1"/>
  <c r="N299" i="5" s="1"/>
  <c r="G300" i="5"/>
  <c r="AC300" i="5" l="1" a="1"/>
  <c r="AC300" i="5" s="1"/>
  <c r="AH300" i="5" a="1"/>
  <c r="AH300" i="5" s="1"/>
  <c r="AF300" i="5" a="1"/>
  <c r="AF300" i="5" s="1"/>
  <c r="AG300" i="5" a="1"/>
  <c r="AG300" i="5" s="1"/>
  <c r="AI300" i="5" a="1"/>
  <c r="AI300" i="5" s="1"/>
  <c r="AD300" i="5" a="1"/>
  <c r="AD300" i="5" s="1"/>
  <c r="AE300" i="5" a="1"/>
  <c r="AE300" i="5" s="1"/>
  <c r="AV300" i="5" a="1"/>
  <c r="AV300" i="5" s="1"/>
  <c r="BA300" i="5" a="1"/>
  <c r="BA300" i="5" s="1"/>
  <c r="AZ300" i="5" a="1"/>
  <c r="AZ300" i="5" s="1"/>
  <c r="AX300" i="5" a="1"/>
  <c r="AX300" i="5" s="1"/>
  <c r="AW300" i="5" a="1"/>
  <c r="AW300" i="5" s="1"/>
  <c r="AY300" i="5" a="1"/>
  <c r="AY300" i="5" s="1"/>
  <c r="AU300" i="5" a="1"/>
  <c r="AU300" i="5" s="1"/>
  <c r="AR300" i="5" a="1"/>
  <c r="AR300" i="5" s="1"/>
  <c r="AS300" i="5" a="1"/>
  <c r="AS300" i="5" s="1"/>
  <c r="AT300" i="5" a="1"/>
  <c r="AT300" i="5" s="1"/>
  <c r="AQ300" i="5" a="1"/>
  <c r="AQ300" i="5" s="1"/>
  <c r="U300" i="5" a="1"/>
  <c r="U300" i="5" s="1"/>
  <c r="AM300" i="5" a="1"/>
  <c r="AM300" i="5" s="1"/>
  <c r="AK300" i="5" a="1"/>
  <c r="AK300" i="5" s="1"/>
  <c r="Q300" i="5" a="1"/>
  <c r="Q300" i="5" s="1"/>
  <c r="AN300" i="5" a="1"/>
  <c r="AN300" i="5" s="1"/>
  <c r="AA300" i="5" a="1"/>
  <c r="AA300" i="5" s="1"/>
  <c r="X300" i="5" a="1"/>
  <c r="X300" i="5" s="1"/>
  <c r="V300" i="5" a="1"/>
  <c r="V300" i="5" s="1"/>
  <c r="R300" i="5" a="1"/>
  <c r="R300" i="5" s="1"/>
  <c r="AB300" i="5" a="1"/>
  <c r="AB300" i="5" s="1"/>
  <c r="Y300" i="5" a="1"/>
  <c r="Y300" i="5" s="1"/>
  <c r="W300" i="5" a="1"/>
  <c r="W300" i="5" s="1"/>
  <c r="AO300" i="5" a="1"/>
  <c r="AO300" i="5" s="1"/>
  <c r="S300" i="5" a="1"/>
  <c r="S300" i="5" s="1"/>
  <c r="AL300" i="5" a="1"/>
  <c r="AL300" i="5" s="1"/>
  <c r="P300" i="5" a="1"/>
  <c r="P300" i="5" s="1"/>
  <c r="AP300" i="5" a="1"/>
  <c r="AP300" i="5" s="1"/>
  <c r="AJ300" i="5" a="1"/>
  <c r="AJ300" i="5" s="1"/>
  <c r="T300" i="5" a="1"/>
  <c r="T300" i="5" s="1"/>
  <c r="O300" i="5" a="1"/>
  <c r="O300" i="5" s="1"/>
  <c r="Z300" i="5" a="1"/>
  <c r="Z300" i="5" s="1"/>
  <c r="L300" i="5" a="1"/>
  <c r="L300" i="5" s="1"/>
  <c r="I300" i="5" a="1"/>
  <c r="I300" i="5" s="1"/>
  <c r="M300" i="5" a="1"/>
  <c r="M300" i="5" s="1"/>
  <c r="H300" i="5" a="1"/>
  <c r="H300" i="5" s="1"/>
  <c r="J300" i="5" a="1"/>
  <c r="J300" i="5" s="1"/>
  <c r="K300" i="5" a="1"/>
  <c r="K300" i="5" s="1"/>
  <c r="N300" i="5" a="1"/>
  <c r="N300" i="5" s="1"/>
  <c r="G301" i="5"/>
  <c r="AH301" i="5" l="1" a="1"/>
  <c r="AH301" i="5" s="1"/>
  <c r="AI301" i="5" a="1"/>
  <c r="AI301" i="5" s="1"/>
  <c r="AF301" i="5" a="1"/>
  <c r="AF301" i="5" s="1"/>
  <c r="AD301" i="5" a="1"/>
  <c r="AD301" i="5" s="1"/>
  <c r="AG301" i="5" a="1"/>
  <c r="AG301" i="5" s="1"/>
  <c r="AC301" i="5" a="1"/>
  <c r="AC301" i="5" s="1"/>
  <c r="AE301" i="5" a="1"/>
  <c r="AE301" i="5" s="1"/>
  <c r="AZ301" i="5" a="1"/>
  <c r="AZ301" i="5" s="1"/>
  <c r="BA301" i="5" a="1"/>
  <c r="BA301" i="5" s="1"/>
  <c r="AW301" i="5" a="1"/>
  <c r="AW301" i="5" s="1"/>
  <c r="AV301" i="5" a="1"/>
  <c r="AV301" i="5" s="1"/>
  <c r="AU301" i="5" a="1"/>
  <c r="AU301" i="5" s="1"/>
  <c r="AY301" i="5" a="1"/>
  <c r="AY301" i="5" s="1"/>
  <c r="AR301" i="5" a="1"/>
  <c r="AR301" i="5" s="1"/>
  <c r="AX301" i="5" a="1"/>
  <c r="AX301" i="5" s="1"/>
  <c r="AQ301" i="5" a="1"/>
  <c r="AQ301" i="5" s="1"/>
  <c r="AS301" i="5" a="1"/>
  <c r="AS301" i="5" s="1"/>
  <c r="AT301" i="5" a="1"/>
  <c r="AT301" i="5" s="1"/>
  <c r="Q301" i="5" a="1"/>
  <c r="Q301" i="5" s="1"/>
  <c r="AM301" i="5" a="1"/>
  <c r="AM301" i="5" s="1"/>
  <c r="U301" i="5" a="1"/>
  <c r="U301" i="5" s="1"/>
  <c r="AK301" i="5" a="1"/>
  <c r="AK301" i="5" s="1"/>
  <c r="AA301" i="5" a="1"/>
  <c r="AA301" i="5" s="1"/>
  <c r="V301" i="5" a="1"/>
  <c r="V301" i="5" s="1"/>
  <c r="AN301" i="5" a="1"/>
  <c r="AN301" i="5" s="1"/>
  <c r="X301" i="5" a="1"/>
  <c r="X301" i="5" s="1"/>
  <c r="P301" i="5" a="1"/>
  <c r="P301" i="5" s="1"/>
  <c r="AL301" i="5" a="1"/>
  <c r="AL301" i="5" s="1"/>
  <c r="R301" i="5" a="1"/>
  <c r="R301" i="5" s="1"/>
  <c r="AB301" i="5" a="1"/>
  <c r="AB301" i="5" s="1"/>
  <c r="W301" i="5" a="1"/>
  <c r="W301" i="5" s="1"/>
  <c r="AO301" i="5" a="1"/>
  <c r="AO301" i="5" s="1"/>
  <c r="Y301" i="5" a="1"/>
  <c r="Y301" i="5" s="1"/>
  <c r="O301" i="5" a="1"/>
  <c r="O301" i="5" s="1"/>
  <c r="S301" i="5" a="1"/>
  <c r="S301" i="5" s="1"/>
  <c r="AP301" i="5" a="1"/>
  <c r="AP301" i="5" s="1"/>
  <c r="AJ301" i="5" a="1"/>
  <c r="AJ301" i="5" s="1"/>
  <c r="Z301" i="5" a="1"/>
  <c r="Z301" i="5" s="1"/>
  <c r="T301" i="5" a="1"/>
  <c r="T301" i="5" s="1"/>
  <c r="H301" i="5" a="1"/>
  <c r="H301" i="5" s="1"/>
  <c r="J301" i="5" a="1"/>
  <c r="J301" i="5" s="1"/>
  <c r="L301" i="5" a="1"/>
  <c r="L301" i="5" s="1"/>
  <c r="I301" i="5" a="1"/>
  <c r="I301" i="5" s="1"/>
  <c r="K301" i="5" a="1"/>
  <c r="K301" i="5" s="1"/>
  <c r="M301" i="5" a="1"/>
  <c r="M301" i="5" s="1"/>
  <c r="N301" i="5" a="1"/>
  <c r="N301" i="5" s="1"/>
  <c r="G302" i="5"/>
  <c r="AC302" i="5" l="1" a="1"/>
  <c r="AC302" i="5" s="1"/>
  <c r="W81" i="9" s="1"/>
  <c r="AF302" i="5" a="1"/>
  <c r="AF302" i="5" s="1"/>
  <c r="Z81" i="9" s="1"/>
  <c r="AG302" i="5" a="1"/>
  <c r="AG302" i="5" s="1"/>
  <c r="AA81" i="9" s="1"/>
  <c r="AE302" i="5" a="1"/>
  <c r="AE302" i="5" s="1"/>
  <c r="Y81" i="9" s="1"/>
  <c r="AI302" i="5" a="1"/>
  <c r="AI302" i="5" s="1"/>
  <c r="AC81" i="9" s="1"/>
  <c r="AD302" i="5" a="1"/>
  <c r="AD302" i="5" s="1"/>
  <c r="X81" i="9" s="1"/>
  <c r="AH302" i="5" a="1"/>
  <c r="AH302" i="5" s="1"/>
  <c r="AB81" i="9" s="1"/>
  <c r="AV302" i="5" a="1"/>
  <c r="AV302" i="5" s="1"/>
  <c r="AZ302" i="5" a="1"/>
  <c r="AZ302" i="5" s="1"/>
  <c r="AX302" i="5" a="1"/>
  <c r="AX302" i="5" s="1"/>
  <c r="AW302" i="5" a="1"/>
  <c r="AW302" i="5" s="1"/>
  <c r="BA302" i="5" a="1"/>
  <c r="BA302" i="5" s="1"/>
  <c r="AQ302" i="5" a="1"/>
  <c r="AQ302" i="5" s="1"/>
  <c r="AY302" i="5" a="1"/>
  <c r="AY302" i="5" s="1"/>
  <c r="AR302" i="5" a="1"/>
  <c r="AR302" i="5" s="1"/>
  <c r="AU302" i="5" a="1"/>
  <c r="AU302" i="5" s="1"/>
  <c r="AS302" i="5" a="1"/>
  <c r="AS302" i="5" s="1"/>
  <c r="AT302" i="5" a="1"/>
  <c r="AT302" i="5" s="1"/>
  <c r="AM302" i="5" a="1"/>
  <c r="AM302" i="5" s="1"/>
  <c r="U302" i="5" a="1"/>
  <c r="U302" i="5" s="1"/>
  <c r="Q302" i="5" a="1"/>
  <c r="Q302" i="5" s="1"/>
  <c r="AK302" i="5" a="1"/>
  <c r="AK302" i="5" s="1"/>
  <c r="V302" i="5" a="1"/>
  <c r="V302" i="5" s="1"/>
  <c r="P81" i="9" s="1"/>
  <c r="AN302" i="5" a="1"/>
  <c r="AN302" i="5" s="1"/>
  <c r="X302" i="5" a="1"/>
  <c r="X302" i="5" s="1"/>
  <c r="R81" i="9" s="1"/>
  <c r="AA302" i="5" a="1"/>
  <c r="AA302" i="5" s="1"/>
  <c r="U81" i="9" s="1"/>
  <c r="R302" i="5" a="1"/>
  <c r="R302" i="5" s="1"/>
  <c r="P302" i="5" a="1"/>
  <c r="P302" i="5" s="1"/>
  <c r="AO302" i="5" a="1"/>
  <c r="AO302" i="5" s="1"/>
  <c r="Y302" i="5" a="1"/>
  <c r="Y302" i="5" s="1"/>
  <c r="S81" i="9" s="1"/>
  <c r="AL302" i="5" a="1"/>
  <c r="AL302" i="5" s="1"/>
  <c r="W302" i="5" a="1"/>
  <c r="W302" i="5" s="1"/>
  <c r="Q81" i="9" s="1"/>
  <c r="AB302" i="5" a="1"/>
  <c r="AB302" i="5" s="1"/>
  <c r="V81" i="9" s="1"/>
  <c r="S302" i="5" a="1"/>
  <c r="S302" i="5" s="1"/>
  <c r="AJ302" i="5" a="1"/>
  <c r="AJ302" i="5" s="1"/>
  <c r="T302" i="5" a="1"/>
  <c r="T302" i="5" s="1"/>
  <c r="O302" i="5" a="1"/>
  <c r="O302" i="5" s="1"/>
  <c r="Z302" i="5" a="1"/>
  <c r="Z302" i="5" s="1"/>
  <c r="T81" i="9" s="1"/>
  <c r="AP302" i="5" a="1"/>
  <c r="AP302" i="5" s="1"/>
  <c r="H302" i="5" a="1"/>
  <c r="H302" i="5" s="1"/>
  <c r="I302" i="5" a="1"/>
  <c r="I302" i="5" s="1"/>
  <c r="J302" i="5" a="1"/>
  <c r="J302" i="5" s="1"/>
  <c r="L302" i="5" a="1"/>
  <c r="L302" i="5" s="1"/>
  <c r="M302" i="5" a="1"/>
  <c r="M302" i="5" s="1"/>
  <c r="K302" i="5" a="1"/>
  <c r="K302" i="5" s="1"/>
  <c r="N302" i="5" a="1"/>
  <c r="N302" i="5" s="1"/>
  <c r="G303" i="5"/>
  <c r="AI303" i="5" l="1" a="1"/>
  <c r="AI303" i="5" s="1"/>
  <c r="AC303" i="5" a="1"/>
  <c r="AC303" i="5" s="1"/>
  <c r="AK81" i="9" s="1"/>
  <c r="AF303" i="5" a="1"/>
  <c r="AF303" i="5" s="1"/>
  <c r="AH303" i="5" a="1"/>
  <c r="AH303" i="5" s="1"/>
  <c r="AD303" i="5" a="1"/>
  <c r="AD303" i="5" s="1"/>
  <c r="AE303" i="5" a="1"/>
  <c r="AE303" i="5" s="1"/>
  <c r="AG303" i="5" a="1"/>
  <c r="AG303" i="5" s="1"/>
  <c r="BA303" i="5" a="1"/>
  <c r="BA303" i="5" s="1"/>
  <c r="AV303" i="5" a="1"/>
  <c r="AV303" i="5" s="1"/>
  <c r="AU303" i="5" a="1"/>
  <c r="AU303" i="5" s="1"/>
  <c r="AZ303" i="5" a="1"/>
  <c r="AZ303" i="5" s="1"/>
  <c r="AY303" i="5" a="1"/>
  <c r="AY303" i="5" s="1"/>
  <c r="AR303" i="5" a="1"/>
  <c r="AR303" i="5" s="1"/>
  <c r="AW303" i="5" a="1"/>
  <c r="AW303" i="5" s="1"/>
  <c r="AQ303" i="5" a="1"/>
  <c r="AQ303" i="5" s="1"/>
  <c r="AS303" i="5" a="1"/>
  <c r="AS303" i="5" s="1"/>
  <c r="AX303" i="5" a="1"/>
  <c r="AX303" i="5" s="1"/>
  <c r="AT303" i="5" a="1"/>
  <c r="AT303" i="5" s="1"/>
  <c r="Q303" i="5" a="1"/>
  <c r="Q303" i="5" s="1"/>
  <c r="AK303" i="5" a="1"/>
  <c r="AK303" i="5" s="1"/>
  <c r="U303" i="5" a="1"/>
  <c r="U303" i="5" s="1"/>
  <c r="AM303" i="5" a="1"/>
  <c r="AM303" i="5" s="1"/>
  <c r="AN303" i="5" a="1"/>
  <c r="AN303" i="5" s="1"/>
  <c r="AA303" i="5" a="1"/>
  <c r="AA303" i="5" s="1"/>
  <c r="X303" i="5" a="1"/>
  <c r="X303" i="5" s="1"/>
  <c r="V303" i="5" a="1"/>
  <c r="V303" i="5" s="1"/>
  <c r="S303" i="5" a="1"/>
  <c r="S303" i="5" s="1"/>
  <c r="R303" i="5" a="1"/>
  <c r="R303" i="5" s="1"/>
  <c r="W303" i="5" a="1"/>
  <c r="W303" i="5" s="1"/>
  <c r="P303" i="5" a="1"/>
  <c r="P303" i="5" s="1"/>
  <c r="AO303" i="5" a="1"/>
  <c r="AO303" i="5" s="1"/>
  <c r="AB303" i="5" a="1"/>
  <c r="AB303" i="5" s="1"/>
  <c r="Y303" i="5" a="1"/>
  <c r="Y303" i="5" s="1"/>
  <c r="O303" i="5" a="1"/>
  <c r="O303" i="5" s="1"/>
  <c r="AJ303" i="5" a="1"/>
  <c r="AJ303" i="5" s="1"/>
  <c r="AP303" i="5" a="1"/>
  <c r="AP303" i="5" s="1"/>
  <c r="Z303" i="5" a="1"/>
  <c r="Z303" i="5" s="1"/>
  <c r="AL303" i="5" a="1"/>
  <c r="AL303" i="5" s="1"/>
  <c r="T303" i="5" a="1"/>
  <c r="T303" i="5" s="1"/>
  <c r="H303" i="5" a="1"/>
  <c r="H303" i="5" s="1"/>
  <c r="L303" i="5" a="1"/>
  <c r="L303" i="5" s="1"/>
  <c r="J303" i="5" a="1"/>
  <c r="J303" i="5" s="1"/>
  <c r="M303" i="5" a="1"/>
  <c r="M303" i="5" s="1"/>
  <c r="CJ80" i="22" s="1"/>
  <c r="K303" i="5" a="1"/>
  <c r="K303" i="5" s="1"/>
  <c r="CH80" i="22" s="1"/>
  <c r="I303" i="5" a="1"/>
  <c r="I303" i="5" s="1"/>
  <c r="N303" i="5" a="1"/>
  <c r="N303" i="5" s="1"/>
  <c r="G304" i="5"/>
  <c r="AI304" i="5" l="1" a="1"/>
  <c r="AI304" i="5" s="1"/>
  <c r="AG304" i="5" a="1"/>
  <c r="AG304" i="5" s="1"/>
  <c r="AH304" i="5" a="1"/>
  <c r="AH304" i="5" s="1"/>
  <c r="AD304" i="5" a="1"/>
  <c r="AD304" i="5" s="1"/>
  <c r="AE304" i="5" a="1"/>
  <c r="AE304" i="5" s="1"/>
  <c r="AC304" i="5" a="1"/>
  <c r="AC304" i="5" s="1"/>
  <c r="AF304" i="5" a="1"/>
  <c r="AF304" i="5" s="1"/>
  <c r="AZ304" i="5" a="1"/>
  <c r="AZ304" i="5" s="1"/>
  <c r="AV304" i="5" a="1"/>
  <c r="AV304" i="5" s="1"/>
  <c r="BA304" i="5" a="1"/>
  <c r="BA304" i="5" s="1"/>
  <c r="AU304" i="5" a="1"/>
  <c r="AU304" i="5" s="1"/>
  <c r="AX304" i="5" a="1"/>
  <c r="AX304" i="5" s="1"/>
  <c r="AY304" i="5" a="1"/>
  <c r="AY304" i="5" s="1"/>
  <c r="AW304" i="5" a="1"/>
  <c r="AW304" i="5" s="1"/>
  <c r="AR304" i="5" a="1"/>
  <c r="AR304" i="5" s="1"/>
  <c r="AS304" i="5" a="1"/>
  <c r="AS304" i="5" s="1"/>
  <c r="AT304" i="5" a="1"/>
  <c r="AT304" i="5" s="1"/>
  <c r="AQ304" i="5" a="1"/>
  <c r="AQ304" i="5" s="1"/>
  <c r="AM304" i="5" a="1"/>
  <c r="AM304" i="5" s="1"/>
  <c r="Q304" i="5" a="1"/>
  <c r="Q304" i="5" s="1"/>
  <c r="U304" i="5" a="1"/>
  <c r="U304" i="5" s="1"/>
  <c r="AK304" i="5" a="1"/>
  <c r="AK304" i="5" s="1"/>
  <c r="AN304" i="5" a="1"/>
  <c r="AN304" i="5" s="1"/>
  <c r="X304" i="5" a="1"/>
  <c r="X304" i="5" s="1"/>
  <c r="AA304" i="5" a="1"/>
  <c r="AA304" i="5" s="1"/>
  <c r="V304" i="5" a="1"/>
  <c r="V304" i="5" s="1"/>
  <c r="W304" i="5" a="1"/>
  <c r="W304" i="5" s="1"/>
  <c r="AO304" i="5" a="1"/>
  <c r="AO304" i="5" s="1"/>
  <c r="S304" i="5" a="1"/>
  <c r="S304" i="5" s="1"/>
  <c r="P304" i="5" a="1"/>
  <c r="P304" i="5" s="1"/>
  <c r="R304" i="5" a="1"/>
  <c r="R304" i="5" s="1"/>
  <c r="Y304" i="5" a="1"/>
  <c r="Y304" i="5" s="1"/>
  <c r="AL304" i="5" a="1"/>
  <c r="AL304" i="5" s="1"/>
  <c r="AB304" i="5" a="1"/>
  <c r="AB304" i="5" s="1"/>
  <c r="O304" i="5" a="1"/>
  <c r="O304" i="5" s="1"/>
  <c r="AJ304" i="5" a="1"/>
  <c r="AJ304" i="5" s="1"/>
  <c r="Z304" i="5" a="1"/>
  <c r="Z304" i="5" s="1"/>
  <c r="T304" i="5" a="1"/>
  <c r="T304" i="5" s="1"/>
  <c r="AP304" i="5" a="1"/>
  <c r="AP304" i="5" s="1"/>
  <c r="H304" i="5" a="1"/>
  <c r="H304" i="5" s="1"/>
  <c r="M304" i="5" a="1"/>
  <c r="M304" i="5" s="1"/>
  <c r="J304" i="5" a="1"/>
  <c r="J304" i="5" s="1"/>
  <c r="I304" i="5" a="1"/>
  <c r="I304" i="5" s="1"/>
  <c r="L304" i="5" a="1"/>
  <c r="L304" i="5" s="1"/>
  <c r="K304" i="5" a="1"/>
  <c r="K304" i="5" s="1"/>
  <c r="N304" i="5" a="1"/>
  <c r="N304" i="5" s="1"/>
  <c r="G305" i="5"/>
  <c r="AC305" i="5" l="1" a="1"/>
  <c r="AC305" i="5" s="1"/>
  <c r="AI305" i="5" a="1"/>
  <c r="AI305" i="5" s="1"/>
  <c r="AD305" i="5" a="1"/>
  <c r="AD305" i="5" s="1"/>
  <c r="AH305" i="5" a="1"/>
  <c r="AH305" i="5" s="1"/>
  <c r="AG305" i="5" a="1"/>
  <c r="AG305" i="5" s="1"/>
  <c r="AF305" i="5" a="1"/>
  <c r="AF305" i="5" s="1"/>
  <c r="AE305" i="5" a="1"/>
  <c r="AE305" i="5" s="1"/>
  <c r="AZ305" i="5" a="1"/>
  <c r="AZ305" i="5" s="1"/>
  <c r="AV305" i="5" a="1"/>
  <c r="AV305" i="5" s="1"/>
  <c r="AU305" i="5" a="1"/>
  <c r="AU305" i="5" s="1"/>
  <c r="BA305" i="5" a="1"/>
  <c r="BA305" i="5" s="1"/>
  <c r="AW305" i="5" a="1"/>
  <c r="AW305" i="5" s="1"/>
  <c r="AX305" i="5" a="1"/>
  <c r="AX305" i="5" s="1"/>
  <c r="AR305" i="5" a="1"/>
  <c r="AR305" i="5" s="1"/>
  <c r="AY305" i="5" a="1"/>
  <c r="AY305" i="5" s="1"/>
  <c r="AS305" i="5" a="1"/>
  <c r="AS305" i="5" s="1"/>
  <c r="AT305" i="5" a="1"/>
  <c r="AT305" i="5" s="1"/>
  <c r="AQ305" i="5" a="1"/>
  <c r="AQ305" i="5" s="1"/>
  <c r="AK305" i="5" a="1"/>
  <c r="AK305" i="5" s="1"/>
  <c r="Q305" i="5" a="1"/>
  <c r="Q305" i="5" s="1"/>
  <c r="U305" i="5" a="1"/>
  <c r="U305" i="5" s="1"/>
  <c r="AM305" i="5" a="1"/>
  <c r="AM305" i="5" s="1"/>
  <c r="X305" i="5" a="1"/>
  <c r="X305" i="5" s="1"/>
  <c r="AA305" i="5" a="1"/>
  <c r="AA305" i="5" s="1"/>
  <c r="V305" i="5" a="1"/>
  <c r="V305" i="5" s="1"/>
  <c r="AN305" i="5" a="1"/>
  <c r="AN305" i="5" s="1"/>
  <c r="AO305" i="5" a="1"/>
  <c r="AO305" i="5" s="1"/>
  <c r="AL305" i="5" a="1"/>
  <c r="AL305" i="5" s="1"/>
  <c r="Y305" i="5" a="1"/>
  <c r="Y305" i="5" s="1"/>
  <c r="W305" i="5" a="1"/>
  <c r="W305" i="5" s="1"/>
  <c r="R305" i="5" a="1"/>
  <c r="R305" i="5" s="1"/>
  <c r="AB305" i="5" a="1"/>
  <c r="AB305" i="5" s="1"/>
  <c r="S305" i="5" a="1"/>
  <c r="S305" i="5" s="1"/>
  <c r="P305" i="5" a="1"/>
  <c r="P305" i="5" s="1"/>
  <c r="AP305" i="5" a="1"/>
  <c r="AP305" i="5" s="1"/>
  <c r="Z305" i="5" a="1"/>
  <c r="Z305" i="5" s="1"/>
  <c r="T305" i="5" a="1"/>
  <c r="T305" i="5" s="1"/>
  <c r="O305" i="5" a="1"/>
  <c r="O305" i="5" s="1"/>
  <c r="AJ305" i="5" a="1"/>
  <c r="AJ305" i="5" s="1"/>
  <c r="I305" i="5" a="1"/>
  <c r="I305" i="5" s="1"/>
  <c r="J305" i="5" a="1"/>
  <c r="J305" i="5" s="1"/>
  <c r="L305" i="5" a="1"/>
  <c r="L305" i="5" s="1"/>
  <c r="H305" i="5" a="1"/>
  <c r="H305" i="5" s="1"/>
  <c r="M305" i="5" a="1"/>
  <c r="M305" i="5" s="1"/>
  <c r="K305" i="5" a="1"/>
  <c r="K305" i="5" s="1"/>
  <c r="N305" i="5" a="1"/>
  <c r="N305" i="5" s="1"/>
  <c r="G306" i="5"/>
  <c r="AH306" i="5" l="1" a="1"/>
  <c r="AH306" i="5" s="1"/>
  <c r="AB82" i="9" s="1"/>
  <c r="AI306" i="5" a="1"/>
  <c r="AI306" i="5" s="1"/>
  <c r="AC82" i="9" s="1"/>
  <c r="AF306" i="5" a="1"/>
  <c r="AF306" i="5" s="1"/>
  <c r="Z82" i="9" s="1"/>
  <c r="AC306" i="5" a="1"/>
  <c r="AC306" i="5" s="1"/>
  <c r="W82" i="9" s="1"/>
  <c r="AG306" i="5" a="1"/>
  <c r="AG306" i="5" s="1"/>
  <c r="AA82" i="9" s="1"/>
  <c r="AE306" i="5" a="1"/>
  <c r="AE306" i="5" s="1"/>
  <c r="Y82" i="9" s="1"/>
  <c r="AD306" i="5" a="1"/>
  <c r="AD306" i="5" s="1"/>
  <c r="X82" i="9" s="1"/>
  <c r="AZ306" i="5" a="1"/>
  <c r="AZ306" i="5" s="1"/>
  <c r="BA306" i="5" a="1"/>
  <c r="BA306" i="5" s="1"/>
  <c r="AV306" i="5" a="1"/>
  <c r="AV306" i="5" s="1"/>
  <c r="AW306" i="5" a="1"/>
  <c r="AW306" i="5" s="1"/>
  <c r="AX306" i="5" a="1"/>
  <c r="AX306" i="5" s="1"/>
  <c r="AY306" i="5" a="1"/>
  <c r="AY306" i="5" s="1"/>
  <c r="AU306" i="5" a="1"/>
  <c r="AU306" i="5" s="1"/>
  <c r="AQ306" i="5" a="1"/>
  <c r="AQ306" i="5" s="1"/>
  <c r="AS306" i="5" a="1"/>
  <c r="AS306" i="5" s="1"/>
  <c r="AT306" i="5" a="1"/>
  <c r="AT306" i="5" s="1"/>
  <c r="AR306" i="5" a="1"/>
  <c r="AR306" i="5" s="1"/>
  <c r="AM306" i="5" a="1"/>
  <c r="AM306" i="5" s="1"/>
  <c r="AK306" i="5" a="1"/>
  <c r="AK306" i="5" s="1"/>
  <c r="Q306" i="5" a="1"/>
  <c r="Q306" i="5" s="1"/>
  <c r="CO81" i="22" s="1"/>
  <c r="U306" i="5" a="1"/>
  <c r="U306" i="5" s="1"/>
  <c r="V306" i="5" a="1"/>
  <c r="V306" i="5" s="1"/>
  <c r="P82" i="9" s="1"/>
  <c r="X306" i="5" a="1"/>
  <c r="X306" i="5" s="1"/>
  <c r="R82" i="9" s="1"/>
  <c r="AA306" i="5" a="1"/>
  <c r="AA306" i="5" s="1"/>
  <c r="U82" i="9" s="1"/>
  <c r="AN306" i="5" a="1"/>
  <c r="AN306" i="5" s="1"/>
  <c r="AB306" i="5" a="1"/>
  <c r="AB306" i="5" s="1"/>
  <c r="V82" i="9" s="1"/>
  <c r="W306" i="5" a="1"/>
  <c r="W306" i="5" s="1"/>
  <c r="Q82" i="9" s="1"/>
  <c r="AO306" i="5" a="1"/>
  <c r="AO306" i="5" s="1"/>
  <c r="P306" i="5" a="1"/>
  <c r="P306" i="5" s="1"/>
  <c r="CN81" i="22" s="1"/>
  <c r="Y306" i="5" a="1"/>
  <c r="Y306" i="5" s="1"/>
  <c r="S82" i="9" s="1"/>
  <c r="R306" i="5" a="1"/>
  <c r="R306" i="5" s="1"/>
  <c r="Z306" i="5" a="1"/>
  <c r="Z306" i="5" s="1"/>
  <c r="T82" i="9" s="1"/>
  <c r="T306" i="5" a="1"/>
  <c r="T306" i="5" s="1"/>
  <c r="AJ306" i="5" a="1"/>
  <c r="AJ306" i="5" s="1"/>
  <c r="AP306" i="5" a="1"/>
  <c r="AP306" i="5" s="1"/>
  <c r="AL306" i="5" a="1"/>
  <c r="AL306" i="5" s="1"/>
  <c r="O306" i="5" a="1"/>
  <c r="O306" i="5" s="1"/>
  <c r="S306" i="5" a="1"/>
  <c r="S306" i="5" s="1"/>
  <c r="I306" i="5" a="1"/>
  <c r="I306" i="5" s="1"/>
  <c r="L306" i="5" a="1"/>
  <c r="L306" i="5" s="1"/>
  <c r="H306" i="5" a="1"/>
  <c r="H306" i="5" s="1"/>
  <c r="M306" i="5" a="1"/>
  <c r="M306" i="5" s="1"/>
  <c r="J306" i="5" a="1"/>
  <c r="J306" i="5" s="1"/>
  <c r="K306" i="5" a="1"/>
  <c r="K306" i="5" s="1"/>
  <c r="N306" i="5" a="1"/>
  <c r="N306" i="5" s="1"/>
  <c r="G307" i="5"/>
  <c r="AI307" i="5" l="1" a="1"/>
  <c r="AI307" i="5" s="1"/>
  <c r="AC307" i="5" a="1"/>
  <c r="AC307" i="5" s="1"/>
  <c r="AK82" i="9" s="1"/>
  <c r="AF307" i="5" a="1"/>
  <c r="AF307" i="5" s="1"/>
  <c r="AG307" i="5" a="1"/>
  <c r="AG307" i="5" s="1"/>
  <c r="AD307" i="5" a="1"/>
  <c r="AD307" i="5" s="1"/>
  <c r="AE307" i="5" a="1"/>
  <c r="AE307" i="5" s="1"/>
  <c r="AH307" i="5" a="1"/>
  <c r="AH307" i="5" s="1"/>
  <c r="BA307" i="5" a="1"/>
  <c r="BA307" i="5" s="1"/>
  <c r="AZ307" i="5" a="1"/>
  <c r="AZ307" i="5" s="1"/>
  <c r="AW307" i="5" a="1"/>
  <c r="AW307" i="5" s="1"/>
  <c r="AU307" i="5" a="1"/>
  <c r="AU307" i="5" s="1"/>
  <c r="AV307" i="5" a="1"/>
  <c r="AV307" i="5" s="1"/>
  <c r="AX307" i="5" a="1"/>
  <c r="AX307" i="5" s="1"/>
  <c r="AR307" i="5" a="1"/>
  <c r="AR307" i="5" s="1"/>
  <c r="AY307" i="5" a="1"/>
  <c r="AY307" i="5" s="1"/>
  <c r="AQ307" i="5" a="1"/>
  <c r="AQ307" i="5" s="1"/>
  <c r="AS307" i="5" a="1"/>
  <c r="AS307" i="5" s="1"/>
  <c r="AT307" i="5" a="1"/>
  <c r="AT307" i="5" s="1"/>
  <c r="AK307" i="5" a="1"/>
  <c r="AK307" i="5" s="1"/>
  <c r="U307" i="5" a="1"/>
  <c r="U307" i="5" s="1"/>
  <c r="Q307" i="5" a="1"/>
  <c r="Q307" i="5" s="1"/>
  <c r="AM307" i="5" a="1"/>
  <c r="AM307" i="5" s="1"/>
  <c r="V307" i="5" a="1"/>
  <c r="V307" i="5" s="1"/>
  <c r="AN307" i="5" a="1"/>
  <c r="AN307" i="5" s="1"/>
  <c r="AA307" i="5" a="1"/>
  <c r="AA307" i="5" s="1"/>
  <c r="X307" i="5" a="1"/>
  <c r="X307" i="5" s="1"/>
  <c r="AB307" i="5" a="1"/>
  <c r="AB307" i="5" s="1"/>
  <c r="AO307" i="5" a="1"/>
  <c r="AO307" i="5" s="1"/>
  <c r="P307" i="5" a="1"/>
  <c r="P307" i="5" s="1"/>
  <c r="R307" i="5" a="1"/>
  <c r="R307" i="5" s="1"/>
  <c r="Y307" i="5" a="1"/>
  <c r="Y307" i="5" s="1"/>
  <c r="O307" i="5" a="1"/>
  <c r="O307" i="5" s="1"/>
  <c r="W307" i="5" a="1"/>
  <c r="W307" i="5" s="1"/>
  <c r="T307" i="5" a="1"/>
  <c r="T307" i="5" s="1"/>
  <c r="AL307" i="5" a="1"/>
  <c r="AL307" i="5" s="1"/>
  <c r="AJ307" i="5" a="1"/>
  <c r="AJ307" i="5" s="1"/>
  <c r="Z307" i="5" a="1"/>
  <c r="Z307" i="5" s="1"/>
  <c r="AP307" i="5" a="1"/>
  <c r="AP307" i="5" s="1"/>
  <c r="S307" i="5" a="1"/>
  <c r="S307" i="5" s="1"/>
  <c r="H307" i="5" a="1"/>
  <c r="H307" i="5" s="1"/>
  <c r="L307" i="5" a="1"/>
  <c r="L307" i="5" s="1"/>
  <c r="J307" i="5" a="1"/>
  <c r="J307" i="5" s="1"/>
  <c r="M307" i="5" a="1"/>
  <c r="M307" i="5" s="1"/>
  <c r="I307" i="5" a="1"/>
  <c r="I307" i="5" s="1"/>
  <c r="K307" i="5" a="1"/>
  <c r="K307" i="5" s="1"/>
  <c r="N307" i="5" a="1"/>
  <c r="N307" i="5" s="1"/>
  <c r="G308" i="5"/>
  <c r="AH308" i="5" l="1" a="1"/>
  <c r="AH308" i="5" s="1"/>
  <c r="AC308" i="5" a="1"/>
  <c r="AC308" i="5" s="1"/>
  <c r="AI308" i="5" a="1"/>
  <c r="AI308" i="5" s="1"/>
  <c r="AD308" i="5" a="1"/>
  <c r="AD308" i="5" s="1"/>
  <c r="AG308" i="5" a="1"/>
  <c r="AG308" i="5" s="1"/>
  <c r="AE308" i="5" a="1"/>
  <c r="AE308" i="5" s="1"/>
  <c r="AF308" i="5" a="1"/>
  <c r="AF308" i="5" s="1"/>
  <c r="AV308" i="5" a="1"/>
  <c r="AV308" i="5" s="1"/>
  <c r="AZ308" i="5" a="1"/>
  <c r="AZ308" i="5" s="1"/>
  <c r="AY308" i="5" a="1"/>
  <c r="AY308" i="5" s="1"/>
  <c r="AU308" i="5" a="1"/>
  <c r="AU308" i="5" s="1"/>
  <c r="BA308" i="5" a="1"/>
  <c r="BA308" i="5" s="1"/>
  <c r="AQ308" i="5" a="1"/>
  <c r="AQ308" i="5" s="1"/>
  <c r="AW308" i="5" a="1"/>
  <c r="AW308" i="5" s="1"/>
  <c r="AX308" i="5" a="1"/>
  <c r="AX308" i="5" s="1"/>
  <c r="AT308" i="5" a="1"/>
  <c r="AT308" i="5" s="1"/>
  <c r="AR308" i="5" a="1"/>
  <c r="AR308" i="5" s="1"/>
  <c r="AS308" i="5" a="1"/>
  <c r="AS308" i="5" s="1"/>
  <c r="U308" i="5" a="1"/>
  <c r="U308" i="5" s="1"/>
  <c r="Q308" i="5" a="1"/>
  <c r="Q308" i="5" s="1"/>
  <c r="AM308" i="5" a="1"/>
  <c r="AM308" i="5" s="1"/>
  <c r="AK308" i="5" a="1"/>
  <c r="AK308" i="5" s="1"/>
  <c r="AA308" i="5" a="1"/>
  <c r="AA308" i="5" s="1"/>
  <c r="X308" i="5" a="1"/>
  <c r="X308" i="5" s="1"/>
  <c r="AN308" i="5" a="1"/>
  <c r="AN308" i="5" s="1"/>
  <c r="V308" i="5" a="1"/>
  <c r="V308" i="5" s="1"/>
  <c r="P308" i="5" a="1"/>
  <c r="P308" i="5" s="1"/>
  <c r="Y308" i="5" a="1"/>
  <c r="Y308" i="5" s="1"/>
  <c r="W308" i="5" a="1"/>
  <c r="W308" i="5" s="1"/>
  <c r="AB308" i="5" a="1"/>
  <c r="AB308" i="5" s="1"/>
  <c r="R308" i="5" a="1"/>
  <c r="R308" i="5" s="1"/>
  <c r="AO308" i="5" a="1"/>
  <c r="AO308" i="5" s="1"/>
  <c r="AL308" i="5" a="1"/>
  <c r="AL308" i="5" s="1"/>
  <c r="O308" i="5" a="1"/>
  <c r="O308" i="5" s="1"/>
  <c r="AP308" i="5" a="1"/>
  <c r="AP308" i="5" s="1"/>
  <c r="AJ308" i="5" a="1"/>
  <c r="AJ308" i="5" s="1"/>
  <c r="S308" i="5" a="1"/>
  <c r="S308" i="5" s="1"/>
  <c r="T308" i="5" a="1"/>
  <c r="T308" i="5" s="1"/>
  <c r="Z308" i="5" a="1"/>
  <c r="Z308" i="5" s="1"/>
  <c r="H308" i="5" a="1"/>
  <c r="H308" i="5" s="1"/>
  <c r="J308" i="5" a="1"/>
  <c r="J308" i="5" s="1"/>
  <c r="I308" i="5" a="1"/>
  <c r="I308" i="5" s="1"/>
  <c r="L308" i="5" a="1"/>
  <c r="L308" i="5" s="1"/>
  <c r="M308" i="5" a="1"/>
  <c r="M308" i="5" s="1"/>
  <c r="K308" i="5" a="1"/>
  <c r="K308" i="5" s="1"/>
  <c r="N308" i="5" a="1"/>
  <c r="N308" i="5" s="1"/>
  <c r="G309" i="5"/>
  <c r="AI309" i="5" l="1" a="1"/>
  <c r="AI309" i="5" s="1"/>
  <c r="AH309" i="5" a="1"/>
  <c r="AH309" i="5" s="1"/>
  <c r="AD309" i="5" a="1"/>
  <c r="AD309" i="5" s="1"/>
  <c r="AC309" i="5" a="1"/>
  <c r="AC309" i="5" s="1"/>
  <c r="AF309" i="5" a="1"/>
  <c r="AF309" i="5" s="1"/>
  <c r="AE309" i="5" a="1"/>
  <c r="AE309" i="5" s="1"/>
  <c r="AG309" i="5" a="1"/>
  <c r="AG309" i="5" s="1"/>
  <c r="AV309" i="5" a="1"/>
  <c r="AV309" i="5" s="1"/>
  <c r="AZ309" i="5" a="1"/>
  <c r="AZ309" i="5" s="1"/>
  <c r="BA309" i="5" a="1"/>
  <c r="BA309" i="5" s="1"/>
  <c r="AX309" i="5" a="1"/>
  <c r="AX309" i="5" s="1"/>
  <c r="AY309" i="5" a="1"/>
  <c r="AY309" i="5" s="1"/>
  <c r="AR309" i="5" a="1"/>
  <c r="AR309" i="5" s="1"/>
  <c r="AU309" i="5" a="1"/>
  <c r="AU309" i="5" s="1"/>
  <c r="AW309" i="5" a="1"/>
  <c r="AW309" i="5" s="1"/>
  <c r="AQ309" i="5" a="1"/>
  <c r="AQ309" i="5" s="1"/>
  <c r="AT309" i="5" a="1"/>
  <c r="AT309" i="5" s="1"/>
  <c r="AS309" i="5" a="1"/>
  <c r="AS309" i="5" s="1"/>
  <c r="Q309" i="5" a="1"/>
  <c r="Q309" i="5" s="1"/>
  <c r="AM309" i="5" a="1"/>
  <c r="AM309" i="5" s="1"/>
  <c r="AK309" i="5" a="1"/>
  <c r="AK309" i="5" s="1"/>
  <c r="U309" i="5" a="1"/>
  <c r="U309" i="5" s="1"/>
  <c r="AA309" i="5" a="1"/>
  <c r="AA309" i="5" s="1"/>
  <c r="X309" i="5" a="1"/>
  <c r="X309" i="5" s="1"/>
  <c r="AN309" i="5" a="1"/>
  <c r="AN309" i="5" s="1"/>
  <c r="V309" i="5" a="1"/>
  <c r="V309" i="5" s="1"/>
  <c r="Y309" i="5" a="1"/>
  <c r="Y309" i="5" s="1"/>
  <c r="P309" i="5" a="1"/>
  <c r="P309" i="5" s="1"/>
  <c r="AO309" i="5" a="1"/>
  <c r="AO309" i="5" s="1"/>
  <c r="AB309" i="5" a="1"/>
  <c r="AB309" i="5" s="1"/>
  <c r="S309" i="5" a="1"/>
  <c r="S309" i="5" s="1"/>
  <c r="R309" i="5" a="1"/>
  <c r="R309" i="5" s="1"/>
  <c r="W309" i="5" a="1"/>
  <c r="W309" i="5" s="1"/>
  <c r="AL309" i="5" a="1"/>
  <c r="AL309" i="5" s="1"/>
  <c r="AJ309" i="5" a="1"/>
  <c r="AJ309" i="5" s="1"/>
  <c r="T309" i="5" a="1"/>
  <c r="T309" i="5" s="1"/>
  <c r="O309" i="5" a="1"/>
  <c r="O309" i="5" s="1"/>
  <c r="Z309" i="5" a="1"/>
  <c r="Z309" i="5" s="1"/>
  <c r="AP309" i="5" a="1"/>
  <c r="AP309" i="5" s="1"/>
  <c r="H309" i="5" a="1"/>
  <c r="H309" i="5" s="1"/>
  <c r="L309" i="5" a="1"/>
  <c r="L309" i="5" s="1"/>
  <c r="J309" i="5" a="1"/>
  <c r="J309" i="5" s="1"/>
  <c r="M309" i="5" a="1"/>
  <c r="M309" i="5" s="1"/>
  <c r="I309" i="5" a="1"/>
  <c r="I309" i="5" s="1"/>
  <c r="K309" i="5" a="1"/>
  <c r="K309" i="5" s="1"/>
  <c r="N309" i="5" a="1"/>
  <c r="N309" i="5" s="1"/>
  <c r="G310" i="5"/>
  <c r="AI310" i="5" l="1" a="1"/>
  <c r="AI310" i="5" s="1"/>
  <c r="AC83" i="9" s="1"/>
  <c r="AF310" i="5" a="1"/>
  <c r="AF310" i="5" s="1"/>
  <c r="Z83" i="9" s="1"/>
  <c r="AH310" i="5" a="1"/>
  <c r="AH310" i="5" s="1"/>
  <c r="AB83" i="9" s="1"/>
  <c r="AC310" i="5" a="1"/>
  <c r="AC310" i="5" s="1"/>
  <c r="W83" i="9" s="1"/>
  <c r="AE310" i="5" a="1"/>
  <c r="AE310" i="5" s="1"/>
  <c r="Y83" i="9" s="1"/>
  <c r="AG310" i="5" a="1"/>
  <c r="AG310" i="5" s="1"/>
  <c r="AA83" i="9" s="1"/>
  <c r="AD310" i="5" a="1"/>
  <c r="AD310" i="5" s="1"/>
  <c r="X83" i="9" s="1"/>
  <c r="AZ310" i="5" a="1"/>
  <c r="AZ310" i="5" s="1"/>
  <c r="BA310" i="5" a="1"/>
  <c r="BA310" i="5" s="1"/>
  <c r="AV310" i="5" a="1"/>
  <c r="AV310" i="5" s="1"/>
  <c r="AW310" i="5" a="1"/>
  <c r="AW310" i="5" s="1"/>
  <c r="AX310" i="5" a="1"/>
  <c r="AX310" i="5" s="1"/>
  <c r="AY310" i="5" a="1"/>
  <c r="AY310" i="5" s="1"/>
  <c r="AQ310" i="5" a="1"/>
  <c r="AQ310" i="5" s="1"/>
  <c r="AR310" i="5" a="1"/>
  <c r="AR310" i="5" s="1"/>
  <c r="AS310" i="5" a="1"/>
  <c r="AS310" i="5" s="1"/>
  <c r="AU310" i="5" a="1"/>
  <c r="AU310" i="5" s="1"/>
  <c r="AT310" i="5" a="1"/>
  <c r="AT310" i="5" s="1"/>
  <c r="AM310" i="5" a="1"/>
  <c r="AM310" i="5" s="1"/>
  <c r="Q310" i="5" a="1"/>
  <c r="Q310" i="5" s="1"/>
  <c r="K83" i="9" s="1"/>
  <c r="U310" i="5" a="1"/>
  <c r="U310" i="5" s="1"/>
  <c r="O83" i="9" s="1"/>
  <c r="AK310" i="5" a="1"/>
  <c r="AK310" i="5" s="1"/>
  <c r="X310" i="5" a="1"/>
  <c r="X310" i="5" s="1"/>
  <c r="R83" i="9" s="1"/>
  <c r="AA310" i="5" a="1"/>
  <c r="AA310" i="5" s="1"/>
  <c r="U83" i="9" s="1"/>
  <c r="AN310" i="5" a="1"/>
  <c r="AN310" i="5" s="1"/>
  <c r="AH83" i="9" s="1"/>
  <c r="V310" i="5" a="1"/>
  <c r="V310" i="5" s="1"/>
  <c r="P83" i="9" s="1"/>
  <c r="Y310" i="5" a="1"/>
  <c r="Y310" i="5" s="1"/>
  <c r="S83" i="9" s="1"/>
  <c r="W310" i="5" a="1"/>
  <c r="W310" i="5" s="1"/>
  <c r="Q83" i="9" s="1"/>
  <c r="AB310" i="5" a="1"/>
  <c r="AB310" i="5" s="1"/>
  <c r="V83" i="9" s="1"/>
  <c r="S310" i="5" a="1"/>
  <c r="S310" i="5" s="1"/>
  <c r="AL310" i="5" a="1"/>
  <c r="AL310" i="5" s="1"/>
  <c r="R310" i="5" a="1"/>
  <c r="R310" i="5" s="1"/>
  <c r="L83" i="9" s="1"/>
  <c r="P310" i="5" a="1"/>
  <c r="P310" i="5" s="1"/>
  <c r="J83" i="9" s="1"/>
  <c r="AJ310" i="5" a="1"/>
  <c r="AJ310" i="5" s="1"/>
  <c r="AO310" i="5" a="1"/>
  <c r="AO310" i="5" s="1"/>
  <c r="T310" i="5" a="1"/>
  <c r="T310" i="5" s="1"/>
  <c r="Z310" i="5" a="1"/>
  <c r="Z310" i="5" s="1"/>
  <c r="T83" i="9" s="1"/>
  <c r="O310" i="5" a="1"/>
  <c r="O310" i="5" s="1"/>
  <c r="AP310" i="5" a="1"/>
  <c r="AP310" i="5" s="1"/>
  <c r="H310" i="5" a="1"/>
  <c r="H310" i="5" s="1"/>
  <c r="L310" i="5" a="1"/>
  <c r="L310" i="5" s="1"/>
  <c r="M310" i="5" a="1"/>
  <c r="M310" i="5" s="1"/>
  <c r="I310" i="5" a="1"/>
  <c r="I310" i="5" s="1"/>
  <c r="K310" i="5" a="1"/>
  <c r="K310" i="5" s="1"/>
  <c r="J310" i="5" a="1"/>
  <c r="J310" i="5" s="1"/>
  <c r="N310" i="5" a="1"/>
  <c r="N310" i="5" s="1"/>
  <c r="G311" i="5"/>
  <c r="AC311" i="5" l="1" a="1"/>
  <c r="AC311" i="5" s="1"/>
  <c r="AK83" i="9" s="1"/>
  <c r="AI311" i="5" a="1"/>
  <c r="AI311" i="5" s="1"/>
  <c r="AF311" i="5" a="1"/>
  <c r="AF311" i="5" s="1"/>
  <c r="AE311" i="5" a="1"/>
  <c r="AE311" i="5" s="1"/>
  <c r="AH311" i="5" a="1"/>
  <c r="AH311" i="5" s="1"/>
  <c r="AG311" i="5" a="1"/>
  <c r="AG311" i="5" s="1"/>
  <c r="AD311" i="5" a="1"/>
  <c r="AD311" i="5" s="1"/>
  <c r="AZ311" i="5" a="1"/>
  <c r="AZ311" i="5" s="1"/>
  <c r="AV311" i="5" a="1"/>
  <c r="AV311" i="5" s="1"/>
  <c r="BA311" i="5" a="1"/>
  <c r="BA311" i="5" s="1"/>
  <c r="AW311" i="5" a="1"/>
  <c r="AW311" i="5" s="1"/>
  <c r="AU311" i="5" a="1"/>
  <c r="AU311" i="5" s="1"/>
  <c r="AX311" i="5" a="1"/>
  <c r="AX311" i="5" s="1"/>
  <c r="AR311" i="5" a="1"/>
  <c r="AR311" i="5" s="1"/>
  <c r="AY311" i="5" a="1"/>
  <c r="AY311" i="5" s="1"/>
  <c r="AQ311" i="5" a="1"/>
  <c r="AQ311" i="5" s="1"/>
  <c r="AS311" i="5" a="1"/>
  <c r="AS311" i="5" s="1"/>
  <c r="AT311" i="5" a="1"/>
  <c r="AT311" i="5" s="1"/>
  <c r="CO82" i="22"/>
  <c r="AK311" i="5" a="1"/>
  <c r="AK311" i="5" s="1"/>
  <c r="AM311" i="5" a="1"/>
  <c r="AM311" i="5" s="1"/>
  <c r="U311" i="5" a="1"/>
  <c r="U311" i="5" s="1"/>
  <c r="Q311" i="5" a="1"/>
  <c r="Q311" i="5" s="1"/>
  <c r="AA311" i="5" a="1"/>
  <c r="AA311" i="5" s="1"/>
  <c r="AN311" i="5" a="1"/>
  <c r="AN311" i="5" s="1"/>
  <c r="V311" i="5" a="1"/>
  <c r="V311" i="5" s="1"/>
  <c r="X311" i="5" a="1"/>
  <c r="X311" i="5" s="1"/>
  <c r="W311" i="5" a="1"/>
  <c r="W311" i="5" s="1"/>
  <c r="AB311" i="5" a="1"/>
  <c r="AB311" i="5" s="1"/>
  <c r="Y311" i="5" a="1"/>
  <c r="Y311" i="5" s="1"/>
  <c r="R311" i="5" a="1"/>
  <c r="R311" i="5" s="1"/>
  <c r="P311" i="5" a="1"/>
  <c r="P311" i="5" s="1"/>
  <c r="AO311" i="5" a="1"/>
  <c r="AO311" i="5" s="1"/>
  <c r="S311" i="5" a="1"/>
  <c r="S311" i="5" s="1"/>
  <c r="AL311" i="5" a="1"/>
  <c r="AL311" i="5" s="1"/>
  <c r="Z311" i="5" a="1"/>
  <c r="Z311" i="5" s="1"/>
  <c r="T311" i="5" a="1"/>
  <c r="T311" i="5" s="1"/>
  <c r="O311" i="5" a="1"/>
  <c r="O311" i="5" s="1"/>
  <c r="AP311" i="5" a="1"/>
  <c r="AP311" i="5" s="1"/>
  <c r="AJ311" i="5" a="1"/>
  <c r="AJ311" i="5" s="1"/>
  <c r="H311" i="5" a="1"/>
  <c r="H311" i="5" s="1"/>
  <c r="J311" i="5" a="1"/>
  <c r="J311" i="5" s="1"/>
  <c r="CG82" i="22" s="1"/>
  <c r="M311" i="5" a="1"/>
  <c r="M311" i="5" s="1"/>
  <c r="CJ82" i="22" s="1"/>
  <c r="L311" i="5" a="1"/>
  <c r="L311" i="5" s="1"/>
  <c r="I311" i="5" a="1"/>
  <c r="I311" i="5" s="1"/>
  <c r="K311" i="5" a="1"/>
  <c r="K311" i="5" s="1"/>
  <c r="N311" i="5" a="1"/>
  <c r="N311" i="5" s="1"/>
  <c r="G312" i="5"/>
  <c r="AI312" i="5" l="1" a="1"/>
  <c r="AI312" i="5" s="1"/>
  <c r="AC312" i="5" a="1"/>
  <c r="AC312" i="5" s="1"/>
  <c r="AF312" i="5" a="1"/>
  <c r="AF312" i="5" s="1"/>
  <c r="AE312" i="5" a="1"/>
  <c r="AE312" i="5" s="1"/>
  <c r="AH312" i="5" a="1"/>
  <c r="AH312" i="5" s="1"/>
  <c r="AD312" i="5" a="1"/>
  <c r="AD312" i="5" s="1"/>
  <c r="AG312" i="5" a="1"/>
  <c r="AG312" i="5" s="1"/>
  <c r="AZ312" i="5" a="1"/>
  <c r="AZ312" i="5" s="1"/>
  <c r="AV312" i="5" a="1"/>
  <c r="AV312" i="5" s="1"/>
  <c r="AY312" i="5" a="1"/>
  <c r="AY312" i="5" s="1"/>
  <c r="AX312" i="5" a="1"/>
  <c r="AX312" i="5" s="1"/>
  <c r="AU312" i="5" a="1"/>
  <c r="AU312" i="5" s="1"/>
  <c r="BA312" i="5" a="1"/>
  <c r="BA312" i="5" s="1"/>
  <c r="AR312" i="5" a="1"/>
  <c r="AR312" i="5" s="1"/>
  <c r="AW312" i="5" a="1"/>
  <c r="AW312" i="5" s="1"/>
  <c r="AT312" i="5" a="1"/>
  <c r="AT312" i="5" s="1"/>
  <c r="AS312" i="5" a="1"/>
  <c r="AS312" i="5" s="1"/>
  <c r="AQ312" i="5" a="1"/>
  <c r="AQ312" i="5" s="1"/>
  <c r="AM312" i="5" a="1"/>
  <c r="AM312" i="5" s="1"/>
  <c r="Q312" i="5" a="1"/>
  <c r="Q312" i="5" s="1"/>
  <c r="U312" i="5" a="1"/>
  <c r="U312" i="5" s="1"/>
  <c r="AK312" i="5" a="1"/>
  <c r="AK312" i="5" s="1"/>
  <c r="AA312" i="5" a="1"/>
  <c r="AA312" i="5" s="1"/>
  <c r="V312" i="5" a="1"/>
  <c r="V312" i="5" s="1"/>
  <c r="AN312" i="5" a="1"/>
  <c r="AN312" i="5" s="1"/>
  <c r="X312" i="5" a="1"/>
  <c r="X312" i="5" s="1"/>
  <c r="R312" i="5" a="1"/>
  <c r="R312" i="5" s="1"/>
  <c r="W312" i="5" a="1"/>
  <c r="W312" i="5" s="1"/>
  <c r="S312" i="5" a="1"/>
  <c r="S312" i="5" s="1"/>
  <c r="AB312" i="5" a="1"/>
  <c r="AB312" i="5" s="1"/>
  <c r="AO312" i="5" a="1"/>
  <c r="AO312" i="5" s="1"/>
  <c r="P312" i="5" a="1"/>
  <c r="P312" i="5" s="1"/>
  <c r="Y312" i="5" a="1"/>
  <c r="Y312" i="5" s="1"/>
  <c r="AJ312" i="5" a="1"/>
  <c r="AJ312" i="5" s="1"/>
  <c r="T312" i="5" a="1"/>
  <c r="T312" i="5" s="1"/>
  <c r="AL312" i="5" a="1"/>
  <c r="AL312" i="5" s="1"/>
  <c r="AP312" i="5" a="1"/>
  <c r="AP312" i="5" s="1"/>
  <c r="O312" i="5" a="1"/>
  <c r="O312" i="5" s="1"/>
  <c r="Z312" i="5" a="1"/>
  <c r="Z312" i="5" s="1"/>
  <c r="M312" i="5" a="1"/>
  <c r="M312" i="5" s="1"/>
  <c r="J312" i="5" a="1"/>
  <c r="J312" i="5" s="1"/>
  <c r="I312" i="5" a="1"/>
  <c r="I312" i="5" s="1"/>
  <c r="L312" i="5" a="1"/>
  <c r="L312" i="5" s="1"/>
  <c r="H312" i="5" a="1"/>
  <c r="H312" i="5" s="1"/>
  <c r="K312" i="5" a="1"/>
  <c r="K312" i="5" s="1"/>
  <c r="N312" i="5" a="1"/>
  <c r="N312" i="5" s="1"/>
  <c r="G313" i="5"/>
  <c r="AC313" i="5" l="1" a="1"/>
  <c r="AC313" i="5" s="1"/>
  <c r="AF313" i="5" a="1"/>
  <c r="AF313" i="5" s="1"/>
  <c r="AD313" i="5" a="1"/>
  <c r="AD313" i="5" s="1"/>
  <c r="AI313" i="5" a="1"/>
  <c r="AI313" i="5" s="1"/>
  <c r="AE313" i="5" a="1"/>
  <c r="AE313" i="5" s="1"/>
  <c r="AH313" i="5" a="1"/>
  <c r="AH313" i="5" s="1"/>
  <c r="AG313" i="5" a="1"/>
  <c r="AG313" i="5" s="1"/>
  <c r="AZ313" i="5" a="1"/>
  <c r="AZ313" i="5" s="1"/>
  <c r="AV313" i="5" a="1"/>
  <c r="AV313" i="5" s="1"/>
  <c r="AX313" i="5" a="1"/>
  <c r="AX313" i="5" s="1"/>
  <c r="BA313" i="5" a="1"/>
  <c r="BA313" i="5" s="1"/>
  <c r="AW313" i="5" a="1"/>
  <c r="AW313" i="5" s="1"/>
  <c r="AU313" i="5" a="1"/>
  <c r="AU313" i="5" s="1"/>
  <c r="AY313" i="5" a="1"/>
  <c r="AY313" i="5" s="1"/>
  <c r="AR313" i="5" a="1"/>
  <c r="AR313" i="5" s="1"/>
  <c r="AQ313" i="5" a="1"/>
  <c r="AQ313" i="5" s="1"/>
  <c r="AS313" i="5" a="1"/>
  <c r="AS313" i="5" s="1"/>
  <c r="AT313" i="5" a="1"/>
  <c r="AT313" i="5" s="1"/>
  <c r="U313" i="5" a="1"/>
  <c r="U313" i="5" s="1"/>
  <c r="AM313" i="5" a="1"/>
  <c r="AM313" i="5" s="1"/>
  <c r="Q313" i="5" a="1"/>
  <c r="Q313" i="5" s="1"/>
  <c r="AK313" i="5" a="1"/>
  <c r="AK313" i="5" s="1"/>
  <c r="AA313" i="5" a="1"/>
  <c r="AA313" i="5" s="1"/>
  <c r="X313" i="5" a="1"/>
  <c r="X313" i="5" s="1"/>
  <c r="AN313" i="5" a="1"/>
  <c r="AN313" i="5" s="1"/>
  <c r="V313" i="5" a="1"/>
  <c r="V313" i="5" s="1"/>
  <c r="AO313" i="5" a="1"/>
  <c r="AO313" i="5" s="1"/>
  <c r="P313" i="5" a="1"/>
  <c r="P313" i="5" s="1"/>
  <c r="W313" i="5" a="1"/>
  <c r="W313" i="5" s="1"/>
  <c r="R313" i="5" a="1"/>
  <c r="R313" i="5" s="1"/>
  <c r="Y313" i="5" a="1"/>
  <c r="Y313" i="5" s="1"/>
  <c r="AB313" i="5" a="1"/>
  <c r="AB313" i="5" s="1"/>
  <c r="S313" i="5" a="1"/>
  <c r="S313" i="5" s="1"/>
  <c r="Z313" i="5" a="1"/>
  <c r="Z313" i="5" s="1"/>
  <c r="T313" i="5" a="1"/>
  <c r="T313" i="5" s="1"/>
  <c r="AP313" i="5" a="1"/>
  <c r="AP313" i="5" s="1"/>
  <c r="AL313" i="5" a="1"/>
  <c r="AL313" i="5" s="1"/>
  <c r="O313" i="5" a="1"/>
  <c r="O313" i="5" s="1"/>
  <c r="AJ313" i="5" a="1"/>
  <c r="AJ313" i="5" s="1"/>
  <c r="L313" i="5" a="1"/>
  <c r="L313" i="5" s="1"/>
  <c r="M313" i="5" a="1"/>
  <c r="M313" i="5" s="1"/>
  <c r="H313" i="5" a="1"/>
  <c r="H313" i="5" s="1"/>
  <c r="J313" i="5" a="1"/>
  <c r="J313" i="5" s="1"/>
  <c r="I313" i="5" a="1"/>
  <c r="I313" i="5" s="1"/>
  <c r="K313" i="5" a="1"/>
  <c r="K313" i="5" s="1"/>
  <c r="N313" i="5" a="1"/>
  <c r="N313" i="5" s="1"/>
  <c r="G314" i="5"/>
  <c r="AF314" i="5" l="1" a="1"/>
  <c r="AF314" i="5" s="1"/>
  <c r="Z84" i="9" s="1"/>
  <c r="AI314" i="5" a="1"/>
  <c r="AI314" i="5" s="1"/>
  <c r="AC84" i="9" s="1"/>
  <c r="AC314" i="5" a="1"/>
  <c r="AC314" i="5" s="1"/>
  <c r="W84" i="9" s="1"/>
  <c r="AH314" i="5" a="1"/>
  <c r="AH314" i="5" s="1"/>
  <c r="AB84" i="9" s="1"/>
  <c r="AD314" i="5" a="1"/>
  <c r="AD314" i="5" s="1"/>
  <c r="X84" i="9" s="1"/>
  <c r="AE314" i="5" a="1"/>
  <c r="AE314" i="5" s="1"/>
  <c r="Y84" i="9" s="1"/>
  <c r="AG314" i="5" a="1"/>
  <c r="AG314" i="5" s="1"/>
  <c r="AA84" i="9" s="1"/>
  <c r="AX314" i="5" a="1"/>
  <c r="AX314" i="5" s="1"/>
  <c r="BA314" i="5" a="1"/>
  <c r="BA314" i="5" s="1"/>
  <c r="AZ314" i="5" a="1"/>
  <c r="AZ314" i="5" s="1"/>
  <c r="AW314" i="5" a="1"/>
  <c r="AW314" i="5" s="1"/>
  <c r="AV314" i="5" a="1"/>
  <c r="AV314" i="5" s="1"/>
  <c r="AY314" i="5" a="1"/>
  <c r="AY314" i="5" s="1"/>
  <c r="AQ314" i="5" a="1"/>
  <c r="AQ314" i="5" s="1"/>
  <c r="AU314" i="5" a="1"/>
  <c r="AU314" i="5" s="1"/>
  <c r="AT314" i="5" a="1"/>
  <c r="AT314" i="5" s="1"/>
  <c r="AR314" i="5" a="1"/>
  <c r="AR314" i="5" s="1"/>
  <c r="AS314" i="5" a="1"/>
  <c r="AS314" i="5" s="1"/>
  <c r="U314" i="5" a="1"/>
  <c r="U314" i="5" s="1"/>
  <c r="O84" i="9" s="1"/>
  <c r="Q314" i="5" a="1"/>
  <c r="Q314" i="5" s="1"/>
  <c r="K84" i="9" s="1"/>
  <c r="AM314" i="5" a="1"/>
  <c r="AM314" i="5" s="1"/>
  <c r="AK314" i="5" a="1"/>
  <c r="AK314" i="5" s="1"/>
  <c r="X314" i="5" a="1"/>
  <c r="X314" i="5" s="1"/>
  <c r="R84" i="9" s="1"/>
  <c r="AA314" i="5" a="1"/>
  <c r="AA314" i="5" s="1"/>
  <c r="U84" i="9" s="1"/>
  <c r="AN314" i="5" a="1"/>
  <c r="AN314" i="5" s="1"/>
  <c r="AH84" i="9" s="1"/>
  <c r="V314" i="5" a="1"/>
  <c r="V314" i="5" s="1"/>
  <c r="P84" i="9" s="1"/>
  <c r="AO314" i="5" a="1"/>
  <c r="AO314" i="5" s="1"/>
  <c r="R314" i="5" a="1"/>
  <c r="R314" i="5" s="1"/>
  <c r="P314" i="5" a="1"/>
  <c r="P314" i="5" s="1"/>
  <c r="CN83" i="22" s="1"/>
  <c r="AB314" i="5" a="1"/>
  <c r="AB314" i="5" s="1"/>
  <c r="V84" i="9" s="1"/>
  <c r="W314" i="5" a="1"/>
  <c r="W314" i="5" s="1"/>
  <c r="Q84" i="9" s="1"/>
  <c r="Y314" i="5" a="1"/>
  <c r="Y314" i="5" s="1"/>
  <c r="S84" i="9" s="1"/>
  <c r="AL314" i="5" a="1"/>
  <c r="AL314" i="5" s="1"/>
  <c r="Z314" i="5" a="1"/>
  <c r="Z314" i="5" s="1"/>
  <c r="T84" i="9" s="1"/>
  <c r="O314" i="5" a="1"/>
  <c r="O314" i="5" s="1"/>
  <c r="AJ314" i="5" a="1"/>
  <c r="AJ314" i="5" s="1"/>
  <c r="AD84" i="9" s="1"/>
  <c r="AP314" i="5" a="1"/>
  <c r="AP314" i="5" s="1"/>
  <c r="S314" i="5" a="1"/>
  <c r="S314" i="5" s="1"/>
  <c r="T314" i="5" a="1"/>
  <c r="T314" i="5" s="1"/>
  <c r="H314" i="5" a="1"/>
  <c r="H314" i="5" s="1"/>
  <c r="I314" i="5" a="1"/>
  <c r="I314" i="5" s="1"/>
  <c r="L314" i="5" a="1"/>
  <c r="L314" i="5" s="1"/>
  <c r="M314" i="5" a="1"/>
  <c r="M314" i="5" s="1"/>
  <c r="J314" i="5" a="1"/>
  <c r="J314" i="5" s="1"/>
  <c r="K314" i="5" a="1"/>
  <c r="K314" i="5" s="1"/>
  <c r="N314" i="5" a="1"/>
  <c r="N314" i="5" s="1"/>
  <c r="H84" i="9" s="1"/>
  <c r="G315" i="5"/>
  <c r="CO83" i="22" l="1"/>
  <c r="AI315" i="5" a="1"/>
  <c r="AI315" i="5" s="1"/>
  <c r="AF315" i="5" a="1"/>
  <c r="AF315" i="5" s="1"/>
  <c r="AC315" i="5" a="1"/>
  <c r="AC315" i="5" s="1"/>
  <c r="AK84" i="9" s="1"/>
  <c r="AH315" i="5" a="1"/>
  <c r="AH315" i="5" s="1"/>
  <c r="AE315" i="5" a="1"/>
  <c r="AE315" i="5" s="1"/>
  <c r="AD315" i="5" a="1"/>
  <c r="AD315" i="5" s="1"/>
  <c r="AG315" i="5" a="1"/>
  <c r="AG315" i="5" s="1"/>
  <c r="AZ315" i="5" a="1"/>
  <c r="AZ315" i="5" s="1"/>
  <c r="BA315" i="5" a="1"/>
  <c r="BA315" i="5" s="1"/>
  <c r="AV315" i="5" a="1"/>
  <c r="AV315" i="5" s="1"/>
  <c r="AX315" i="5" a="1"/>
  <c r="AX315" i="5" s="1"/>
  <c r="AY315" i="5" a="1"/>
  <c r="AY315" i="5" s="1"/>
  <c r="AW315" i="5" a="1"/>
  <c r="AW315" i="5" s="1"/>
  <c r="AQ315" i="5" a="1"/>
  <c r="AQ315" i="5" s="1"/>
  <c r="AU315" i="5" a="1"/>
  <c r="AU315" i="5" s="1"/>
  <c r="AR315" i="5" a="1"/>
  <c r="AR315" i="5" s="1"/>
  <c r="AT315" i="5" a="1"/>
  <c r="AT315" i="5" s="1"/>
  <c r="AS315" i="5" a="1"/>
  <c r="AS315" i="5" s="1"/>
  <c r="U315" i="5" a="1"/>
  <c r="U315" i="5" s="1"/>
  <c r="Q315" i="5" a="1"/>
  <c r="Q315" i="5" s="1"/>
  <c r="AK315" i="5" a="1"/>
  <c r="AK315" i="5" s="1"/>
  <c r="AM315" i="5" a="1"/>
  <c r="AM315" i="5" s="1"/>
  <c r="V315" i="5" a="1"/>
  <c r="V315" i="5" s="1"/>
  <c r="AN315" i="5" a="1"/>
  <c r="AN315" i="5" s="1"/>
  <c r="AA315" i="5" a="1"/>
  <c r="AA315" i="5" s="1"/>
  <c r="X315" i="5" a="1"/>
  <c r="X315" i="5" s="1"/>
  <c r="R315" i="5" a="1"/>
  <c r="R315" i="5" s="1"/>
  <c r="Y315" i="5" a="1"/>
  <c r="Y315" i="5" s="1"/>
  <c r="P315" i="5" a="1"/>
  <c r="P315" i="5" s="1"/>
  <c r="AB315" i="5" a="1"/>
  <c r="AB315" i="5" s="1"/>
  <c r="AO315" i="5" a="1"/>
  <c r="AO315" i="5" s="1"/>
  <c r="AL315" i="5" a="1"/>
  <c r="AL315" i="5" s="1"/>
  <c r="Z315" i="5" a="1"/>
  <c r="Z315" i="5" s="1"/>
  <c r="S315" i="5" a="1"/>
  <c r="S315" i="5" s="1"/>
  <c r="O315" i="5" a="1"/>
  <c r="O315" i="5" s="1"/>
  <c r="AJ315" i="5" a="1"/>
  <c r="AJ315" i="5" s="1"/>
  <c r="T315" i="5" a="1"/>
  <c r="T315" i="5" s="1"/>
  <c r="AP315" i="5" a="1"/>
  <c r="AP315" i="5" s="1"/>
  <c r="W315" i="5" a="1"/>
  <c r="W315" i="5" s="1"/>
  <c r="H315" i="5" a="1"/>
  <c r="H315" i="5" s="1"/>
  <c r="L315" i="5" a="1"/>
  <c r="L315" i="5" s="1"/>
  <c r="M315" i="5" a="1"/>
  <c r="M315" i="5" s="1"/>
  <c r="J315" i="5" a="1"/>
  <c r="J315" i="5" s="1"/>
  <c r="CG83" i="22" s="1"/>
  <c r="I315" i="5" a="1"/>
  <c r="I315" i="5" s="1"/>
  <c r="K315" i="5" a="1"/>
  <c r="K315" i="5" s="1"/>
  <c r="N315" i="5" a="1"/>
  <c r="N315" i="5" s="1"/>
  <c r="G316" i="5"/>
  <c r="AC316" i="5" l="1" a="1"/>
  <c r="AC316" i="5" s="1"/>
  <c r="AI316" i="5" a="1"/>
  <c r="AI316" i="5" s="1"/>
  <c r="AF316" i="5" a="1"/>
  <c r="AF316" i="5" s="1"/>
  <c r="AH316" i="5" a="1"/>
  <c r="AH316" i="5" s="1"/>
  <c r="AE316" i="5" a="1"/>
  <c r="AE316" i="5" s="1"/>
  <c r="AD316" i="5" a="1"/>
  <c r="AD316" i="5" s="1"/>
  <c r="AG316" i="5" a="1"/>
  <c r="AG316" i="5" s="1"/>
  <c r="BA316" i="5" a="1"/>
  <c r="BA316" i="5" s="1"/>
  <c r="AV316" i="5" a="1"/>
  <c r="AV316" i="5" s="1"/>
  <c r="AZ316" i="5" a="1"/>
  <c r="AZ316" i="5" s="1"/>
  <c r="AX316" i="5" a="1"/>
  <c r="AX316" i="5" s="1"/>
  <c r="AU316" i="5" a="1"/>
  <c r="AU316" i="5" s="1"/>
  <c r="AQ316" i="5" a="1"/>
  <c r="AQ316" i="5" s="1"/>
  <c r="AR316" i="5" a="1"/>
  <c r="AR316" i="5" s="1"/>
  <c r="AS316" i="5" a="1"/>
  <c r="AS316" i="5" s="1"/>
  <c r="AW316" i="5" a="1"/>
  <c r="AW316" i="5" s="1"/>
  <c r="AY316" i="5" a="1"/>
  <c r="AY316" i="5" s="1"/>
  <c r="AT316" i="5" a="1"/>
  <c r="AT316" i="5" s="1"/>
  <c r="U316" i="5" a="1"/>
  <c r="U316" i="5" s="1"/>
  <c r="AK316" i="5" a="1"/>
  <c r="AK316" i="5" s="1"/>
  <c r="Q316" i="5" a="1"/>
  <c r="Q316" i="5" s="1"/>
  <c r="AM316" i="5" a="1"/>
  <c r="AM316" i="5" s="1"/>
  <c r="V316" i="5" a="1"/>
  <c r="V316" i="5" s="1"/>
  <c r="AA316" i="5" a="1"/>
  <c r="AA316" i="5" s="1"/>
  <c r="X316" i="5" a="1"/>
  <c r="X316" i="5" s="1"/>
  <c r="AN316" i="5" a="1"/>
  <c r="AN316" i="5" s="1"/>
  <c r="W316" i="5" a="1"/>
  <c r="W316" i="5" s="1"/>
  <c r="R316" i="5" a="1"/>
  <c r="R316" i="5" s="1"/>
  <c r="AO316" i="5" a="1"/>
  <c r="AO316" i="5" s="1"/>
  <c r="P316" i="5" a="1"/>
  <c r="P316" i="5" s="1"/>
  <c r="AB316" i="5" a="1"/>
  <c r="AB316" i="5" s="1"/>
  <c r="S316" i="5" a="1"/>
  <c r="S316" i="5" s="1"/>
  <c r="Y316" i="5" a="1"/>
  <c r="Y316" i="5" s="1"/>
  <c r="AP316" i="5" a="1"/>
  <c r="AP316" i="5" s="1"/>
  <c r="AL316" i="5" a="1"/>
  <c r="AL316" i="5" s="1"/>
  <c r="Z316" i="5" a="1"/>
  <c r="Z316" i="5" s="1"/>
  <c r="T316" i="5" a="1"/>
  <c r="T316" i="5" s="1"/>
  <c r="AJ316" i="5" a="1"/>
  <c r="AJ316" i="5" s="1"/>
  <c r="O316" i="5" a="1"/>
  <c r="O316" i="5" s="1"/>
  <c r="H316" i="5" a="1"/>
  <c r="H316" i="5" s="1"/>
  <c r="L316" i="5" a="1"/>
  <c r="L316" i="5" s="1"/>
  <c r="M316" i="5" a="1"/>
  <c r="M316" i="5" s="1"/>
  <c r="I316" i="5" a="1"/>
  <c r="I316" i="5" s="1"/>
  <c r="J316" i="5" a="1"/>
  <c r="J316" i="5" s="1"/>
  <c r="K316" i="5" a="1"/>
  <c r="K316" i="5" s="1"/>
  <c r="N316" i="5" a="1"/>
  <c r="N316" i="5" s="1"/>
  <c r="G317" i="5"/>
  <c r="AI317" i="5" l="1" a="1"/>
  <c r="AI317" i="5" s="1"/>
  <c r="AC317" i="5" a="1"/>
  <c r="AC317" i="5" s="1"/>
  <c r="AF317" i="5" a="1"/>
  <c r="AF317" i="5" s="1"/>
  <c r="AD317" i="5" a="1"/>
  <c r="AD317" i="5" s="1"/>
  <c r="AG317" i="5" a="1"/>
  <c r="AG317" i="5" s="1"/>
  <c r="AH317" i="5" a="1"/>
  <c r="AH317" i="5" s="1"/>
  <c r="AE317" i="5" a="1"/>
  <c r="AE317" i="5" s="1"/>
  <c r="AZ317" i="5" a="1"/>
  <c r="AZ317" i="5" s="1"/>
  <c r="AV317" i="5" a="1"/>
  <c r="AV317" i="5" s="1"/>
  <c r="BA317" i="5" a="1"/>
  <c r="BA317" i="5" s="1"/>
  <c r="AX317" i="5" a="1"/>
  <c r="AX317" i="5" s="1"/>
  <c r="AW317" i="5" a="1"/>
  <c r="AW317" i="5" s="1"/>
  <c r="AU317" i="5" a="1"/>
  <c r="AU317" i="5" s="1"/>
  <c r="AY317" i="5" a="1"/>
  <c r="AY317" i="5" s="1"/>
  <c r="AQ317" i="5" a="1"/>
  <c r="AQ317" i="5" s="1"/>
  <c r="AR317" i="5" a="1"/>
  <c r="AR317" i="5" s="1"/>
  <c r="AT317" i="5" a="1"/>
  <c r="AT317" i="5" s="1"/>
  <c r="AS317" i="5" a="1"/>
  <c r="AS317" i="5" s="1"/>
  <c r="AK317" i="5" a="1"/>
  <c r="AK317" i="5" s="1"/>
  <c r="U317" i="5" a="1"/>
  <c r="U317" i="5" s="1"/>
  <c r="Q317" i="5" a="1"/>
  <c r="Q317" i="5" s="1"/>
  <c r="AM317" i="5" a="1"/>
  <c r="AM317" i="5" s="1"/>
  <c r="V317" i="5" a="1"/>
  <c r="V317" i="5" s="1"/>
  <c r="X317" i="5" a="1"/>
  <c r="X317" i="5" s="1"/>
  <c r="AA317" i="5" a="1"/>
  <c r="AA317" i="5" s="1"/>
  <c r="AN317" i="5" a="1"/>
  <c r="AN317" i="5" s="1"/>
  <c r="R317" i="5" a="1"/>
  <c r="R317" i="5" s="1"/>
  <c r="P317" i="5" a="1"/>
  <c r="P317" i="5" s="1"/>
  <c r="S317" i="5" a="1"/>
  <c r="S317" i="5" s="1"/>
  <c r="AO317" i="5" a="1"/>
  <c r="AO317" i="5" s="1"/>
  <c r="AB317" i="5" a="1"/>
  <c r="AB317" i="5" s="1"/>
  <c r="Y317" i="5" a="1"/>
  <c r="Y317" i="5" s="1"/>
  <c r="AP317" i="5" a="1"/>
  <c r="AP317" i="5" s="1"/>
  <c r="O317" i="5" a="1"/>
  <c r="O317" i="5" s="1"/>
  <c r="AJ317" i="5" a="1"/>
  <c r="AJ317" i="5" s="1"/>
  <c r="T317" i="5" a="1"/>
  <c r="T317" i="5" s="1"/>
  <c r="W317" i="5" a="1"/>
  <c r="W317" i="5" s="1"/>
  <c r="Z317" i="5" a="1"/>
  <c r="Z317" i="5" s="1"/>
  <c r="AL317" i="5" a="1"/>
  <c r="AL317" i="5" s="1"/>
  <c r="H317" i="5" a="1"/>
  <c r="H317" i="5" s="1"/>
  <c r="I317" i="5" a="1"/>
  <c r="I317" i="5" s="1"/>
  <c r="M317" i="5" a="1"/>
  <c r="M317" i="5" s="1"/>
  <c r="J317" i="5" a="1"/>
  <c r="J317" i="5" s="1"/>
  <c r="K317" i="5" a="1"/>
  <c r="K317" i="5" s="1"/>
  <c r="L317" i="5" a="1"/>
  <c r="L317" i="5" s="1"/>
  <c r="N317" i="5" a="1"/>
  <c r="N317" i="5" s="1"/>
  <c r="G318" i="5"/>
  <c r="AI318" i="5" l="1" a="1"/>
  <c r="AI318" i="5" s="1"/>
  <c r="AC85" i="9" s="1"/>
  <c r="AF318" i="5" a="1"/>
  <c r="AF318" i="5" s="1"/>
  <c r="Z85" i="9" s="1"/>
  <c r="AH318" i="5" a="1"/>
  <c r="AH318" i="5" s="1"/>
  <c r="AB85" i="9" s="1"/>
  <c r="AC318" i="5" a="1"/>
  <c r="AC318" i="5" s="1"/>
  <c r="W85" i="9" s="1"/>
  <c r="AD318" i="5" a="1"/>
  <c r="AD318" i="5" s="1"/>
  <c r="X85" i="9" s="1"/>
  <c r="AE318" i="5" a="1"/>
  <c r="AE318" i="5" s="1"/>
  <c r="Y85" i="9" s="1"/>
  <c r="AG318" i="5" a="1"/>
  <c r="AG318" i="5" s="1"/>
  <c r="AA85" i="9" s="1"/>
  <c r="AV318" i="5" a="1"/>
  <c r="AV318" i="5" s="1"/>
  <c r="AZ318" i="5" a="1"/>
  <c r="AZ318" i="5" s="1"/>
  <c r="BA318" i="5" a="1"/>
  <c r="BA318" i="5" s="1"/>
  <c r="AU318" i="5" a="1"/>
  <c r="AU318" i="5" s="1"/>
  <c r="AW318" i="5" a="1"/>
  <c r="AW318" i="5" s="1"/>
  <c r="AX318" i="5" a="1"/>
  <c r="AX318" i="5" s="1"/>
  <c r="AQ318" i="5" a="1"/>
  <c r="AQ318" i="5" s="1"/>
  <c r="AS318" i="5" a="1"/>
  <c r="AS318" i="5" s="1"/>
  <c r="AR318" i="5" a="1"/>
  <c r="AR318" i="5" s="1"/>
  <c r="AY318" i="5" a="1"/>
  <c r="AY318" i="5" s="1"/>
  <c r="AT318" i="5" a="1"/>
  <c r="AT318" i="5" s="1"/>
  <c r="Q318" i="5" a="1"/>
  <c r="Q318" i="5" s="1"/>
  <c r="CO84" i="22" s="1"/>
  <c r="AK318" i="5" a="1"/>
  <c r="AK318" i="5" s="1"/>
  <c r="U318" i="5" a="1"/>
  <c r="U318" i="5" s="1"/>
  <c r="O85" i="9" s="1"/>
  <c r="AM318" i="5" a="1"/>
  <c r="AM318" i="5" s="1"/>
  <c r="AG85" i="9" s="1"/>
  <c r="AA318" i="5" a="1"/>
  <c r="AA318" i="5" s="1"/>
  <c r="U85" i="9" s="1"/>
  <c r="X318" i="5" a="1"/>
  <c r="X318" i="5" s="1"/>
  <c r="R85" i="9" s="1"/>
  <c r="V318" i="5" a="1"/>
  <c r="V318" i="5" s="1"/>
  <c r="P85" i="9" s="1"/>
  <c r="AN318" i="5" a="1"/>
  <c r="AN318" i="5" s="1"/>
  <c r="AB318" i="5" a="1"/>
  <c r="AB318" i="5" s="1"/>
  <c r="V85" i="9" s="1"/>
  <c r="Y318" i="5" a="1"/>
  <c r="Y318" i="5" s="1"/>
  <c r="S85" i="9" s="1"/>
  <c r="P318" i="5" a="1"/>
  <c r="P318" i="5" s="1"/>
  <c r="AO318" i="5" a="1"/>
  <c r="AO318" i="5" s="1"/>
  <c r="W318" i="5" a="1"/>
  <c r="W318" i="5" s="1"/>
  <c r="Q85" i="9" s="1"/>
  <c r="R318" i="5" a="1"/>
  <c r="R318" i="5" s="1"/>
  <c r="L85" i="9" s="1"/>
  <c r="Z318" i="5" a="1"/>
  <c r="Z318" i="5" s="1"/>
  <c r="T85" i="9" s="1"/>
  <c r="AP318" i="5" a="1"/>
  <c r="AP318" i="5" s="1"/>
  <c r="AJ318" i="5" a="1"/>
  <c r="AJ318" i="5" s="1"/>
  <c r="AD85" i="9" s="1"/>
  <c r="S318" i="5" a="1"/>
  <c r="S318" i="5" s="1"/>
  <c r="O318" i="5" a="1"/>
  <c r="O318" i="5" s="1"/>
  <c r="AL318" i="5" a="1"/>
  <c r="AL318" i="5" s="1"/>
  <c r="T318" i="5" a="1"/>
  <c r="T318" i="5" s="1"/>
  <c r="N85" i="9" s="1"/>
  <c r="H318" i="5" a="1"/>
  <c r="H318" i="5" s="1"/>
  <c r="B85" i="9" s="1"/>
  <c r="M318" i="5" a="1"/>
  <c r="M318" i="5" s="1"/>
  <c r="J318" i="5" a="1"/>
  <c r="J318" i="5" s="1"/>
  <c r="L318" i="5" a="1"/>
  <c r="L318" i="5" s="1"/>
  <c r="I318" i="5" a="1"/>
  <c r="I318" i="5" s="1"/>
  <c r="K318" i="5" a="1"/>
  <c r="K318" i="5" s="1"/>
  <c r="N318" i="5" a="1"/>
  <c r="N318" i="5" s="1"/>
  <c r="G319" i="5"/>
  <c r="AF319" i="5" l="1" a="1"/>
  <c r="AF319" i="5" s="1"/>
  <c r="AH319" i="5" a="1"/>
  <c r="AH319" i="5" s="1"/>
  <c r="AI319" i="5" a="1"/>
  <c r="AI319" i="5" s="1"/>
  <c r="AE319" i="5" a="1"/>
  <c r="AE319" i="5" s="1"/>
  <c r="AC319" i="5" a="1"/>
  <c r="AC319" i="5" s="1"/>
  <c r="AK85" i="9" s="1"/>
  <c r="AG319" i="5" a="1"/>
  <c r="AG319" i="5" s="1"/>
  <c r="AD319" i="5" a="1"/>
  <c r="AD319" i="5" s="1"/>
  <c r="AV319" i="5" a="1"/>
  <c r="AV319" i="5" s="1"/>
  <c r="BA319" i="5" a="1"/>
  <c r="BA319" i="5" s="1"/>
  <c r="AZ319" i="5" a="1"/>
  <c r="AZ319" i="5" s="1"/>
  <c r="AU319" i="5" a="1"/>
  <c r="AU319" i="5" s="1"/>
  <c r="AX319" i="5" a="1"/>
  <c r="AX319" i="5" s="1"/>
  <c r="AQ319" i="5" a="1"/>
  <c r="AQ319" i="5" s="1"/>
  <c r="AR319" i="5" a="1"/>
  <c r="AR319" i="5" s="1"/>
  <c r="AT319" i="5" a="1"/>
  <c r="AT319" i="5" s="1"/>
  <c r="AW319" i="5" a="1"/>
  <c r="AW319" i="5" s="1"/>
  <c r="AY319" i="5" a="1"/>
  <c r="AY319" i="5" s="1"/>
  <c r="AS319" i="5" a="1"/>
  <c r="AS319" i="5" s="1"/>
  <c r="U319" i="5" a="1"/>
  <c r="U319" i="5" s="1"/>
  <c r="Q319" i="5" a="1"/>
  <c r="Q319" i="5" s="1"/>
  <c r="AM319" i="5" a="1"/>
  <c r="AM319" i="5" s="1"/>
  <c r="AK319" i="5" a="1"/>
  <c r="AK319" i="5" s="1"/>
  <c r="AN319" i="5" a="1"/>
  <c r="AN319" i="5" s="1"/>
  <c r="V319" i="5" a="1"/>
  <c r="V319" i="5" s="1"/>
  <c r="AA319" i="5" a="1"/>
  <c r="AA319" i="5" s="1"/>
  <c r="X319" i="5" a="1"/>
  <c r="X319" i="5" s="1"/>
  <c r="AB319" i="5" a="1"/>
  <c r="AB319" i="5" s="1"/>
  <c r="Y319" i="5" a="1"/>
  <c r="Y319" i="5" s="1"/>
  <c r="S319" i="5" a="1"/>
  <c r="S319" i="5" s="1"/>
  <c r="W319" i="5" a="1"/>
  <c r="W319" i="5" s="1"/>
  <c r="R319" i="5" a="1"/>
  <c r="R319" i="5" s="1"/>
  <c r="AO319" i="5" a="1"/>
  <c r="AO319" i="5" s="1"/>
  <c r="P319" i="5" a="1"/>
  <c r="P319" i="5" s="1"/>
  <c r="AL319" i="5" a="1"/>
  <c r="AL319" i="5" s="1"/>
  <c r="T319" i="5" a="1"/>
  <c r="T319" i="5" s="1"/>
  <c r="O319" i="5" a="1"/>
  <c r="O319" i="5" s="1"/>
  <c r="AP319" i="5" a="1"/>
  <c r="AP319" i="5" s="1"/>
  <c r="AJ319" i="5" a="1"/>
  <c r="AJ319" i="5" s="1"/>
  <c r="Z319" i="5" a="1"/>
  <c r="Z319" i="5" s="1"/>
  <c r="M319" i="5" a="1"/>
  <c r="M319" i="5" s="1"/>
  <c r="H319" i="5" a="1"/>
  <c r="H319" i="5" s="1"/>
  <c r="I319" i="5" a="1"/>
  <c r="I319" i="5" s="1"/>
  <c r="L319" i="5" a="1"/>
  <c r="L319" i="5" s="1"/>
  <c r="CI84" i="22" s="1"/>
  <c r="K319" i="5" a="1"/>
  <c r="K319" i="5" s="1"/>
  <c r="CH84" i="22" s="1"/>
  <c r="J319" i="5" a="1"/>
  <c r="J319" i="5" s="1"/>
  <c r="N319" i="5" a="1"/>
  <c r="N319" i="5" s="1"/>
  <c r="G320" i="5"/>
  <c r="AI320" i="5" l="1" a="1"/>
  <c r="AI320" i="5" s="1"/>
  <c r="AC320" i="5" a="1"/>
  <c r="AC320" i="5" s="1"/>
  <c r="AF320" i="5" a="1"/>
  <c r="AF320" i="5" s="1"/>
  <c r="AH320" i="5" a="1"/>
  <c r="AH320" i="5" s="1"/>
  <c r="AE320" i="5" a="1"/>
  <c r="AE320" i="5" s="1"/>
  <c r="AG320" i="5" a="1"/>
  <c r="AG320" i="5" s="1"/>
  <c r="AD320" i="5" a="1"/>
  <c r="AD320" i="5" s="1"/>
  <c r="AX320" i="5" a="1"/>
  <c r="AX320" i="5" s="1"/>
  <c r="BA320" i="5" a="1"/>
  <c r="BA320" i="5" s="1"/>
  <c r="AZ320" i="5" a="1"/>
  <c r="AZ320" i="5" s="1"/>
  <c r="AV320" i="5" a="1"/>
  <c r="AV320" i="5" s="1"/>
  <c r="AW320" i="5" a="1"/>
  <c r="AW320" i="5" s="1"/>
  <c r="AY320" i="5" a="1"/>
  <c r="AY320" i="5" s="1"/>
  <c r="AU320" i="5" a="1"/>
  <c r="AU320" i="5" s="1"/>
  <c r="AR320" i="5" a="1"/>
  <c r="AR320" i="5" s="1"/>
  <c r="AS320" i="5" a="1"/>
  <c r="AS320" i="5" s="1"/>
  <c r="AT320" i="5" a="1"/>
  <c r="AT320" i="5" s="1"/>
  <c r="AQ320" i="5" a="1"/>
  <c r="AQ320" i="5" s="1"/>
  <c r="U320" i="5" a="1"/>
  <c r="U320" i="5" s="1"/>
  <c r="AM320" i="5" a="1"/>
  <c r="AM320" i="5" s="1"/>
  <c r="AK320" i="5" a="1"/>
  <c r="AK320" i="5" s="1"/>
  <c r="Q320" i="5" a="1"/>
  <c r="Q320" i="5" s="1"/>
  <c r="X320" i="5" a="1"/>
  <c r="X320" i="5" s="1"/>
  <c r="AA320" i="5" a="1"/>
  <c r="AA320" i="5" s="1"/>
  <c r="V320" i="5" a="1"/>
  <c r="V320" i="5" s="1"/>
  <c r="AN320" i="5" a="1"/>
  <c r="AN320" i="5" s="1"/>
  <c r="W320" i="5" a="1"/>
  <c r="W320" i="5" s="1"/>
  <c r="S320" i="5" a="1"/>
  <c r="S320" i="5" s="1"/>
  <c r="R320" i="5" a="1"/>
  <c r="R320" i="5" s="1"/>
  <c r="AB320" i="5" a="1"/>
  <c r="AB320" i="5" s="1"/>
  <c r="Y320" i="5" a="1"/>
  <c r="Y320" i="5" s="1"/>
  <c r="P320" i="5" a="1"/>
  <c r="P320" i="5" s="1"/>
  <c r="AO320" i="5" a="1"/>
  <c r="AO320" i="5" s="1"/>
  <c r="Z320" i="5" a="1"/>
  <c r="Z320" i="5" s="1"/>
  <c r="AJ320" i="5" a="1"/>
  <c r="AJ320" i="5" s="1"/>
  <c r="AL320" i="5" a="1"/>
  <c r="AL320" i="5" s="1"/>
  <c r="T320" i="5" a="1"/>
  <c r="T320" i="5" s="1"/>
  <c r="O320" i="5" a="1"/>
  <c r="O320" i="5" s="1"/>
  <c r="AP320" i="5" a="1"/>
  <c r="AP320" i="5" s="1"/>
  <c r="H320" i="5" a="1"/>
  <c r="H320" i="5" s="1"/>
  <c r="M320" i="5" a="1"/>
  <c r="M320" i="5" s="1"/>
  <c r="I320" i="5" a="1"/>
  <c r="I320" i="5" s="1"/>
  <c r="L320" i="5" a="1"/>
  <c r="L320" i="5" s="1"/>
  <c r="J320" i="5" a="1"/>
  <c r="J320" i="5" s="1"/>
  <c r="K320" i="5" a="1"/>
  <c r="K320" i="5" s="1"/>
  <c r="N320" i="5" a="1"/>
  <c r="N320" i="5" s="1"/>
  <c r="G321" i="5"/>
  <c r="AC321" i="5" l="1" a="1"/>
  <c r="AC321" i="5" s="1"/>
  <c r="AF321" i="5" a="1"/>
  <c r="AF321" i="5" s="1"/>
  <c r="AI321" i="5" a="1"/>
  <c r="AI321" i="5" s="1"/>
  <c r="AG321" i="5" a="1"/>
  <c r="AG321" i="5" s="1"/>
  <c r="AD321" i="5" a="1"/>
  <c r="AD321" i="5" s="1"/>
  <c r="AE321" i="5" a="1"/>
  <c r="AE321" i="5" s="1"/>
  <c r="AH321" i="5" a="1"/>
  <c r="AH321" i="5" s="1"/>
  <c r="AZ321" i="5" a="1"/>
  <c r="AZ321" i="5" s="1"/>
  <c r="BA321" i="5" a="1"/>
  <c r="BA321" i="5" s="1"/>
  <c r="AV321" i="5" a="1"/>
  <c r="AV321" i="5" s="1"/>
  <c r="AY321" i="5" a="1"/>
  <c r="AY321" i="5" s="1"/>
  <c r="AW321" i="5" a="1"/>
  <c r="AW321" i="5" s="1"/>
  <c r="AX321" i="5" a="1"/>
  <c r="AX321" i="5" s="1"/>
  <c r="AU321" i="5" a="1"/>
  <c r="AU321" i="5" s="1"/>
  <c r="AQ321" i="5" a="1"/>
  <c r="AQ321" i="5" s="1"/>
  <c r="AR321" i="5" a="1"/>
  <c r="AR321" i="5" s="1"/>
  <c r="AT321" i="5" a="1"/>
  <c r="AT321" i="5" s="1"/>
  <c r="AS321" i="5" a="1"/>
  <c r="AS321" i="5" s="1"/>
  <c r="Q321" i="5" a="1"/>
  <c r="Q321" i="5" s="1"/>
  <c r="U321" i="5" a="1"/>
  <c r="U321" i="5" s="1"/>
  <c r="AM321" i="5" a="1"/>
  <c r="AM321" i="5" s="1"/>
  <c r="AK321" i="5" a="1"/>
  <c r="AK321" i="5" s="1"/>
  <c r="AA321" i="5" a="1"/>
  <c r="AA321" i="5" s="1"/>
  <c r="V321" i="5" a="1"/>
  <c r="V321" i="5" s="1"/>
  <c r="AN321" i="5" a="1"/>
  <c r="AN321" i="5" s="1"/>
  <c r="X321" i="5" a="1"/>
  <c r="X321" i="5" s="1"/>
  <c r="R321" i="5" a="1"/>
  <c r="R321" i="5" s="1"/>
  <c r="AO321" i="5" a="1"/>
  <c r="AO321" i="5" s="1"/>
  <c r="AB321" i="5" a="1"/>
  <c r="AB321" i="5" s="1"/>
  <c r="Y321" i="5" a="1"/>
  <c r="Y321" i="5" s="1"/>
  <c r="P321" i="5" a="1"/>
  <c r="P321" i="5" s="1"/>
  <c r="W321" i="5" a="1"/>
  <c r="W321" i="5" s="1"/>
  <c r="O321" i="5" a="1"/>
  <c r="O321" i="5" s="1"/>
  <c r="S321" i="5" a="1"/>
  <c r="S321" i="5" s="1"/>
  <c r="AL321" i="5" a="1"/>
  <c r="AL321" i="5" s="1"/>
  <c r="AP321" i="5" a="1"/>
  <c r="AP321" i="5" s="1"/>
  <c r="T321" i="5" a="1"/>
  <c r="T321" i="5" s="1"/>
  <c r="Z321" i="5" a="1"/>
  <c r="Z321" i="5" s="1"/>
  <c r="AJ321" i="5" a="1"/>
  <c r="AJ321" i="5" s="1"/>
  <c r="H321" i="5" a="1"/>
  <c r="H321" i="5" s="1"/>
  <c r="M321" i="5" a="1"/>
  <c r="M321" i="5" s="1"/>
  <c r="L321" i="5" a="1"/>
  <c r="L321" i="5" s="1"/>
  <c r="I321" i="5" a="1"/>
  <c r="I321" i="5" s="1"/>
  <c r="J321" i="5" a="1"/>
  <c r="J321" i="5" s="1"/>
  <c r="K321" i="5" a="1"/>
  <c r="K321" i="5" s="1"/>
  <c r="N321" i="5" a="1"/>
  <c r="N321" i="5" s="1"/>
  <c r="G322" i="5"/>
  <c r="AC322" i="5" l="1" a="1"/>
  <c r="AC322" i="5" s="1"/>
  <c r="W86" i="9" s="1"/>
  <c r="AF322" i="5" a="1"/>
  <c r="AF322" i="5" s="1"/>
  <c r="Z86" i="9" s="1"/>
  <c r="AH322" i="5" a="1"/>
  <c r="AH322" i="5" s="1"/>
  <c r="AB86" i="9" s="1"/>
  <c r="AE322" i="5" a="1"/>
  <c r="AE322" i="5" s="1"/>
  <c r="Y86" i="9" s="1"/>
  <c r="AI322" i="5" a="1"/>
  <c r="AI322" i="5" s="1"/>
  <c r="AC86" i="9" s="1"/>
  <c r="AG322" i="5" a="1"/>
  <c r="AG322" i="5" s="1"/>
  <c r="AA86" i="9" s="1"/>
  <c r="AD322" i="5" a="1"/>
  <c r="AD322" i="5" s="1"/>
  <c r="X86" i="9" s="1"/>
  <c r="BA322" i="5" a="1"/>
  <c r="BA322" i="5" s="1"/>
  <c r="AV322" i="5" a="1"/>
  <c r="AV322" i="5" s="1"/>
  <c r="AZ322" i="5" a="1"/>
  <c r="AZ322" i="5" s="1"/>
  <c r="AX322" i="5" a="1"/>
  <c r="AX322" i="5" s="1"/>
  <c r="AY322" i="5" a="1"/>
  <c r="AY322" i="5" s="1"/>
  <c r="AW322" i="5" a="1"/>
  <c r="AW322" i="5" s="1"/>
  <c r="AR322" i="5" a="1"/>
  <c r="AR322" i="5" s="1"/>
  <c r="AQ322" i="5" a="1"/>
  <c r="AQ322" i="5" s="1"/>
  <c r="AT322" i="5" a="1"/>
  <c r="AT322" i="5" s="1"/>
  <c r="AS322" i="5" a="1"/>
  <c r="AS322" i="5" s="1"/>
  <c r="AU322" i="5" a="1"/>
  <c r="AU322" i="5" s="1"/>
  <c r="AM322" i="5" a="1"/>
  <c r="AM322" i="5" s="1"/>
  <c r="Q322" i="5" a="1"/>
  <c r="Q322" i="5" s="1"/>
  <c r="CO85" i="22" s="1"/>
  <c r="AK322" i="5" a="1"/>
  <c r="AK322" i="5" s="1"/>
  <c r="U322" i="5" a="1"/>
  <c r="U322" i="5" s="1"/>
  <c r="AA322" i="5" a="1"/>
  <c r="AA322" i="5" s="1"/>
  <c r="U86" i="9" s="1"/>
  <c r="X322" i="5" a="1"/>
  <c r="X322" i="5" s="1"/>
  <c r="R86" i="9" s="1"/>
  <c r="V322" i="5" a="1"/>
  <c r="V322" i="5" s="1"/>
  <c r="P86" i="9" s="1"/>
  <c r="AN322" i="5" a="1"/>
  <c r="AN322" i="5" s="1"/>
  <c r="Y322" i="5" a="1"/>
  <c r="Y322" i="5" s="1"/>
  <c r="S86" i="9" s="1"/>
  <c r="AB322" i="5" a="1"/>
  <c r="AB322" i="5" s="1"/>
  <c r="V86" i="9" s="1"/>
  <c r="AL322" i="5" a="1"/>
  <c r="AL322" i="5" s="1"/>
  <c r="R322" i="5" a="1"/>
  <c r="R322" i="5" s="1"/>
  <c r="P322" i="5" a="1"/>
  <c r="P322" i="5" s="1"/>
  <c r="J86" i="9" s="1"/>
  <c r="AO322" i="5" a="1"/>
  <c r="AO322" i="5" s="1"/>
  <c r="W322" i="5" a="1"/>
  <c r="W322" i="5" s="1"/>
  <c r="Q86" i="9" s="1"/>
  <c r="T322" i="5" a="1"/>
  <c r="T322" i="5" s="1"/>
  <c r="AP322" i="5" a="1"/>
  <c r="AP322" i="5" s="1"/>
  <c r="AJ86" i="9" s="1"/>
  <c r="O322" i="5" a="1"/>
  <c r="O322" i="5" s="1"/>
  <c r="AJ322" i="5" a="1"/>
  <c r="AJ322" i="5" s="1"/>
  <c r="S322" i="5" a="1"/>
  <c r="S322" i="5" s="1"/>
  <c r="M86" i="9" s="1"/>
  <c r="Z322" i="5" a="1"/>
  <c r="Z322" i="5" s="1"/>
  <c r="T86" i="9" s="1"/>
  <c r="H322" i="5" a="1"/>
  <c r="H322" i="5" s="1"/>
  <c r="B86" i="9" s="1"/>
  <c r="M322" i="5" a="1"/>
  <c r="M322" i="5" s="1"/>
  <c r="I322" i="5" a="1"/>
  <c r="I322" i="5" s="1"/>
  <c r="L322" i="5" a="1"/>
  <c r="L322" i="5" s="1"/>
  <c r="J322" i="5" a="1"/>
  <c r="J322" i="5" s="1"/>
  <c r="K322" i="5" a="1"/>
  <c r="K322" i="5" s="1"/>
  <c r="N322" i="5" a="1"/>
  <c r="N322" i="5" s="1"/>
  <c r="G323" i="5"/>
  <c r="AH323" i="5" l="1" a="1"/>
  <c r="AH323" i="5" s="1"/>
  <c r="AI323" i="5" a="1"/>
  <c r="AI323" i="5" s="1"/>
  <c r="AF323" i="5" a="1"/>
  <c r="AF323" i="5" s="1"/>
  <c r="AG323" i="5" a="1"/>
  <c r="AG323" i="5" s="1"/>
  <c r="AD323" i="5" a="1"/>
  <c r="AD323" i="5" s="1"/>
  <c r="AE323" i="5" a="1"/>
  <c r="AE323" i="5" s="1"/>
  <c r="AC323" i="5" a="1"/>
  <c r="AC323" i="5" s="1"/>
  <c r="AK86" i="9" s="1"/>
  <c r="AZ323" i="5" a="1"/>
  <c r="AZ323" i="5" s="1"/>
  <c r="BA323" i="5" a="1"/>
  <c r="BA323" i="5" s="1"/>
  <c r="AV323" i="5" a="1"/>
  <c r="AV323" i="5" s="1"/>
  <c r="AU323" i="5" a="1"/>
  <c r="AU323" i="5" s="1"/>
  <c r="AX323" i="5" a="1"/>
  <c r="AX323" i="5" s="1"/>
  <c r="AY323" i="5" a="1"/>
  <c r="AY323" i="5" s="1"/>
  <c r="AR323" i="5" a="1"/>
  <c r="AR323" i="5" s="1"/>
  <c r="AQ323" i="5" a="1"/>
  <c r="AQ323" i="5" s="1"/>
  <c r="AW323" i="5" a="1"/>
  <c r="AW323" i="5" s="1"/>
  <c r="AS323" i="5" a="1"/>
  <c r="AS323" i="5" s="1"/>
  <c r="AT323" i="5" a="1"/>
  <c r="AT323" i="5" s="1"/>
  <c r="AM323" i="5" a="1"/>
  <c r="AM323" i="5" s="1"/>
  <c r="AK323" i="5" a="1"/>
  <c r="AK323" i="5" s="1"/>
  <c r="Q323" i="5" a="1"/>
  <c r="Q323" i="5" s="1"/>
  <c r="U323" i="5" a="1"/>
  <c r="U323" i="5" s="1"/>
  <c r="X323" i="5" a="1"/>
  <c r="X323" i="5" s="1"/>
  <c r="AN323" i="5" a="1"/>
  <c r="AN323" i="5" s="1"/>
  <c r="V323" i="5" a="1"/>
  <c r="V323" i="5" s="1"/>
  <c r="AA323" i="5" a="1"/>
  <c r="AA323" i="5" s="1"/>
  <c r="R323" i="5" a="1"/>
  <c r="R323" i="5" s="1"/>
  <c r="W323" i="5" a="1"/>
  <c r="W323" i="5" s="1"/>
  <c r="AB323" i="5" a="1"/>
  <c r="AB323" i="5" s="1"/>
  <c r="Y323" i="5" a="1"/>
  <c r="Y323" i="5" s="1"/>
  <c r="AL323" i="5" a="1"/>
  <c r="AL323" i="5" s="1"/>
  <c r="P323" i="5" a="1"/>
  <c r="P323" i="5" s="1"/>
  <c r="AO323" i="5" a="1"/>
  <c r="AO323" i="5" s="1"/>
  <c r="AP323" i="5" a="1"/>
  <c r="AP323" i="5" s="1"/>
  <c r="S323" i="5" a="1"/>
  <c r="S323" i="5" s="1"/>
  <c r="T323" i="5" a="1"/>
  <c r="T323" i="5" s="1"/>
  <c r="AJ323" i="5" a="1"/>
  <c r="AJ323" i="5" s="1"/>
  <c r="Z323" i="5" a="1"/>
  <c r="Z323" i="5" s="1"/>
  <c r="O323" i="5" a="1"/>
  <c r="O323" i="5" s="1"/>
  <c r="H323" i="5" a="1"/>
  <c r="H323" i="5" s="1"/>
  <c r="M323" i="5" a="1"/>
  <c r="M323" i="5" s="1"/>
  <c r="L323" i="5" a="1"/>
  <c r="L323" i="5" s="1"/>
  <c r="I323" i="5" a="1"/>
  <c r="I323" i="5" s="1"/>
  <c r="K323" i="5" a="1"/>
  <c r="K323" i="5" s="1"/>
  <c r="J323" i="5" a="1"/>
  <c r="J323" i="5" s="1"/>
  <c r="N323" i="5" a="1"/>
  <c r="N323" i="5" s="1"/>
  <c r="G324" i="5"/>
  <c r="AH324" i="5" l="1" a="1"/>
  <c r="AH324" i="5" s="1"/>
  <c r="AF324" i="5" a="1"/>
  <c r="AF324" i="5" s="1"/>
  <c r="AC324" i="5" a="1"/>
  <c r="AC324" i="5" s="1"/>
  <c r="AI324" i="5" a="1"/>
  <c r="AI324" i="5" s="1"/>
  <c r="AE324" i="5" a="1"/>
  <c r="AE324" i="5" s="1"/>
  <c r="AD324" i="5" a="1"/>
  <c r="AD324" i="5" s="1"/>
  <c r="AG324" i="5" a="1"/>
  <c r="AG324" i="5" s="1"/>
  <c r="AZ324" i="5" a="1"/>
  <c r="AZ324" i="5" s="1"/>
  <c r="AV324" i="5" a="1"/>
  <c r="AV324" i="5" s="1"/>
  <c r="AX324" i="5" a="1"/>
  <c r="AX324" i="5" s="1"/>
  <c r="BA324" i="5" a="1"/>
  <c r="BA324" i="5" s="1"/>
  <c r="AU324" i="5" a="1"/>
  <c r="AU324" i="5" s="1"/>
  <c r="AY324" i="5" a="1"/>
  <c r="AY324" i="5" s="1"/>
  <c r="AW324" i="5" a="1"/>
  <c r="AW324" i="5" s="1"/>
  <c r="AQ324" i="5" a="1"/>
  <c r="AQ324" i="5" s="1"/>
  <c r="AR324" i="5" a="1"/>
  <c r="AR324" i="5" s="1"/>
  <c r="AT324" i="5" a="1"/>
  <c r="AT324" i="5" s="1"/>
  <c r="AS324" i="5" a="1"/>
  <c r="AS324" i="5" s="1"/>
  <c r="U324" i="5" a="1"/>
  <c r="U324" i="5" s="1"/>
  <c r="Q324" i="5" a="1"/>
  <c r="Q324" i="5" s="1"/>
  <c r="AK324" i="5" a="1"/>
  <c r="AK324" i="5" s="1"/>
  <c r="AM324" i="5" a="1"/>
  <c r="AM324" i="5" s="1"/>
  <c r="AA324" i="5" a="1"/>
  <c r="AA324" i="5" s="1"/>
  <c r="X324" i="5" a="1"/>
  <c r="X324" i="5" s="1"/>
  <c r="V324" i="5" a="1"/>
  <c r="V324" i="5" s="1"/>
  <c r="AN324" i="5" a="1"/>
  <c r="AN324" i="5" s="1"/>
  <c r="AB324" i="5" a="1"/>
  <c r="AB324" i="5" s="1"/>
  <c r="P324" i="5" a="1"/>
  <c r="P324" i="5" s="1"/>
  <c r="W324" i="5" a="1"/>
  <c r="W324" i="5" s="1"/>
  <c r="Y324" i="5" a="1"/>
  <c r="Y324" i="5" s="1"/>
  <c r="AO324" i="5" a="1"/>
  <c r="AO324" i="5" s="1"/>
  <c r="R324" i="5" a="1"/>
  <c r="R324" i="5" s="1"/>
  <c r="AL324" i="5" a="1"/>
  <c r="AL324" i="5" s="1"/>
  <c r="AJ324" i="5" a="1"/>
  <c r="AJ324" i="5" s="1"/>
  <c r="O324" i="5" a="1"/>
  <c r="O324" i="5" s="1"/>
  <c r="S324" i="5" a="1"/>
  <c r="S324" i="5" s="1"/>
  <c r="Z324" i="5" a="1"/>
  <c r="Z324" i="5" s="1"/>
  <c r="T324" i="5" a="1"/>
  <c r="T324" i="5" s="1"/>
  <c r="AP324" i="5" a="1"/>
  <c r="AP324" i="5" s="1"/>
  <c r="H324" i="5" a="1"/>
  <c r="H324" i="5" s="1"/>
  <c r="M324" i="5" a="1"/>
  <c r="M324" i="5" s="1"/>
  <c r="I324" i="5" a="1"/>
  <c r="I324" i="5" s="1"/>
  <c r="L324" i="5" a="1"/>
  <c r="L324" i="5" s="1"/>
  <c r="J324" i="5" a="1"/>
  <c r="J324" i="5" s="1"/>
  <c r="K324" i="5" a="1"/>
  <c r="K324" i="5" s="1"/>
  <c r="N324" i="5" a="1"/>
  <c r="N324" i="5" s="1"/>
  <c r="G325" i="5"/>
  <c r="AC325" i="5" l="1" a="1"/>
  <c r="AC325" i="5" s="1"/>
  <c r="AI325" i="5" a="1"/>
  <c r="AI325" i="5" s="1"/>
  <c r="AF325" i="5" a="1"/>
  <c r="AF325" i="5" s="1"/>
  <c r="AH325" i="5" a="1"/>
  <c r="AH325" i="5" s="1"/>
  <c r="AD325" i="5" a="1"/>
  <c r="AD325" i="5" s="1"/>
  <c r="AG325" i="5" a="1"/>
  <c r="AG325" i="5" s="1"/>
  <c r="AE325" i="5" a="1"/>
  <c r="AE325" i="5" s="1"/>
  <c r="AZ325" i="5" a="1"/>
  <c r="AZ325" i="5" s="1"/>
  <c r="AX325" i="5" a="1"/>
  <c r="AX325" i="5" s="1"/>
  <c r="AW325" i="5" a="1"/>
  <c r="AW325" i="5" s="1"/>
  <c r="AV325" i="5" a="1"/>
  <c r="AV325" i="5" s="1"/>
  <c r="BA325" i="5" a="1"/>
  <c r="BA325" i="5" s="1"/>
  <c r="AU325" i="5" a="1"/>
  <c r="AU325" i="5" s="1"/>
  <c r="AY325" i="5" a="1"/>
  <c r="AY325" i="5" s="1"/>
  <c r="AT325" i="5" a="1"/>
  <c r="AT325" i="5" s="1"/>
  <c r="AR325" i="5" a="1"/>
  <c r="AR325" i="5" s="1"/>
  <c r="AS325" i="5" a="1"/>
  <c r="AS325" i="5" s="1"/>
  <c r="AQ325" i="5" a="1"/>
  <c r="AQ325" i="5" s="1"/>
  <c r="U325" i="5" a="1"/>
  <c r="U325" i="5" s="1"/>
  <c r="AM325" i="5" a="1"/>
  <c r="AM325" i="5" s="1"/>
  <c r="Q325" i="5" a="1"/>
  <c r="Q325" i="5" s="1"/>
  <c r="AK325" i="5" a="1"/>
  <c r="AK325" i="5" s="1"/>
  <c r="AA325" i="5" a="1"/>
  <c r="AA325" i="5" s="1"/>
  <c r="V325" i="5" a="1"/>
  <c r="V325" i="5" s="1"/>
  <c r="AN325" i="5" a="1"/>
  <c r="AN325" i="5" s="1"/>
  <c r="X325" i="5" a="1"/>
  <c r="X325" i="5" s="1"/>
  <c r="S325" i="5" a="1"/>
  <c r="S325" i="5" s="1"/>
  <c r="R325" i="5" a="1"/>
  <c r="R325" i="5" s="1"/>
  <c r="Y325" i="5" a="1"/>
  <c r="Y325" i="5" s="1"/>
  <c r="W325" i="5" a="1"/>
  <c r="W325" i="5" s="1"/>
  <c r="AB325" i="5" a="1"/>
  <c r="AB325" i="5" s="1"/>
  <c r="AO325" i="5" a="1"/>
  <c r="AO325" i="5" s="1"/>
  <c r="P325" i="5" a="1"/>
  <c r="P325" i="5" s="1"/>
  <c r="T325" i="5" a="1"/>
  <c r="T325" i="5" s="1"/>
  <c r="AJ325" i="5" a="1"/>
  <c r="AJ325" i="5" s="1"/>
  <c r="AP325" i="5" a="1"/>
  <c r="AP325" i="5" s="1"/>
  <c r="O325" i="5" a="1"/>
  <c r="O325" i="5" s="1"/>
  <c r="AL325" i="5" a="1"/>
  <c r="AL325" i="5" s="1"/>
  <c r="Z325" i="5" a="1"/>
  <c r="Z325" i="5" s="1"/>
  <c r="H325" i="5" a="1"/>
  <c r="H325" i="5" s="1"/>
  <c r="L325" i="5" a="1"/>
  <c r="L325" i="5" s="1"/>
  <c r="M325" i="5" a="1"/>
  <c r="M325" i="5" s="1"/>
  <c r="I325" i="5" a="1"/>
  <c r="I325" i="5" s="1"/>
  <c r="J325" i="5" a="1"/>
  <c r="J325" i="5" s="1"/>
  <c r="K325" i="5" a="1"/>
  <c r="K325" i="5" s="1"/>
  <c r="N325" i="5" a="1"/>
  <c r="N325" i="5" s="1"/>
  <c r="G326" i="5"/>
  <c r="AI326" i="5" l="1" a="1"/>
  <c r="AI326" i="5" s="1"/>
  <c r="AC87" i="9" s="1"/>
  <c r="AF326" i="5" a="1"/>
  <c r="AF326" i="5" s="1"/>
  <c r="Z87" i="9" s="1"/>
  <c r="AC326" i="5" a="1"/>
  <c r="AC326" i="5" s="1"/>
  <c r="W87" i="9" s="1"/>
  <c r="AG326" i="5" a="1"/>
  <c r="AG326" i="5" s="1"/>
  <c r="AA87" i="9" s="1"/>
  <c r="AD326" i="5" a="1"/>
  <c r="AD326" i="5" s="1"/>
  <c r="X87" i="9" s="1"/>
  <c r="AH326" i="5" a="1"/>
  <c r="AH326" i="5" s="1"/>
  <c r="AB87" i="9" s="1"/>
  <c r="AE326" i="5" a="1"/>
  <c r="AE326" i="5" s="1"/>
  <c r="Y87" i="9" s="1"/>
  <c r="AV326" i="5" a="1"/>
  <c r="AV326" i="5" s="1"/>
  <c r="AZ326" i="5" a="1"/>
  <c r="AZ326" i="5" s="1"/>
  <c r="BA326" i="5" a="1"/>
  <c r="BA326" i="5" s="1"/>
  <c r="AU326" i="5" a="1"/>
  <c r="AU326" i="5" s="1"/>
  <c r="AQ326" i="5" a="1"/>
  <c r="AQ326" i="5" s="1"/>
  <c r="AY326" i="5" a="1"/>
  <c r="AY326" i="5" s="1"/>
  <c r="AS326" i="5" a="1"/>
  <c r="AS326" i="5" s="1"/>
  <c r="AW326" i="5" a="1"/>
  <c r="AW326" i="5" s="1"/>
  <c r="AX326" i="5" a="1"/>
  <c r="AX326" i="5" s="1"/>
  <c r="AR326" i="5" a="1"/>
  <c r="AR326" i="5" s="1"/>
  <c r="AT326" i="5" a="1"/>
  <c r="AT326" i="5" s="1"/>
  <c r="U326" i="5" a="1"/>
  <c r="U326" i="5" s="1"/>
  <c r="Q326" i="5" a="1"/>
  <c r="Q326" i="5" s="1"/>
  <c r="CO86" i="22" s="1"/>
  <c r="AK326" i="5" a="1"/>
  <c r="AK326" i="5" s="1"/>
  <c r="AM326" i="5" a="1"/>
  <c r="AM326" i="5" s="1"/>
  <c r="AG87" i="9" s="1"/>
  <c r="X326" i="5" a="1"/>
  <c r="X326" i="5" s="1"/>
  <c r="R87" i="9" s="1"/>
  <c r="AN326" i="5" a="1"/>
  <c r="AN326" i="5" s="1"/>
  <c r="V326" i="5" a="1"/>
  <c r="V326" i="5" s="1"/>
  <c r="P87" i="9" s="1"/>
  <c r="AA326" i="5" a="1"/>
  <c r="AA326" i="5" s="1"/>
  <c r="U87" i="9" s="1"/>
  <c r="AO326" i="5" a="1"/>
  <c r="AO326" i="5" s="1"/>
  <c r="S326" i="5" a="1"/>
  <c r="S326" i="5" s="1"/>
  <c r="M87" i="9" s="1"/>
  <c r="R326" i="5" a="1"/>
  <c r="R326" i="5" s="1"/>
  <c r="L87" i="9" s="1"/>
  <c r="P326" i="5" a="1"/>
  <c r="P326" i="5" s="1"/>
  <c r="AL326" i="5" a="1"/>
  <c r="AL326" i="5" s="1"/>
  <c r="Y326" i="5" a="1"/>
  <c r="Y326" i="5" s="1"/>
  <c r="S87" i="9" s="1"/>
  <c r="AB326" i="5" a="1"/>
  <c r="AB326" i="5" s="1"/>
  <c r="V87" i="9" s="1"/>
  <c r="W326" i="5" a="1"/>
  <c r="W326" i="5" s="1"/>
  <c r="Q87" i="9" s="1"/>
  <c r="T326" i="5" a="1"/>
  <c r="T326" i="5" s="1"/>
  <c r="AJ326" i="5" a="1"/>
  <c r="AJ326" i="5" s="1"/>
  <c r="Z326" i="5" a="1"/>
  <c r="Z326" i="5" s="1"/>
  <c r="T87" i="9" s="1"/>
  <c r="O326" i="5" a="1"/>
  <c r="O326" i="5" s="1"/>
  <c r="AP326" i="5" a="1"/>
  <c r="AP326" i="5" s="1"/>
  <c r="I326" i="5" a="1"/>
  <c r="I326" i="5" s="1"/>
  <c r="L326" i="5" a="1"/>
  <c r="L326" i="5" s="1"/>
  <c r="H326" i="5" a="1"/>
  <c r="H326" i="5" s="1"/>
  <c r="M326" i="5" a="1"/>
  <c r="M326" i="5" s="1"/>
  <c r="J326" i="5" a="1"/>
  <c r="J326" i="5" s="1"/>
  <c r="K326" i="5" a="1"/>
  <c r="K326" i="5" s="1"/>
  <c r="N326" i="5" a="1"/>
  <c r="N326" i="5" s="1"/>
  <c r="H87" i="9" s="1"/>
  <c r="G327" i="5"/>
  <c r="AH327" i="5" l="1" a="1"/>
  <c r="AH327" i="5" s="1"/>
  <c r="AF327" i="5" a="1"/>
  <c r="AF327" i="5" s="1"/>
  <c r="AC327" i="5" a="1"/>
  <c r="AC327" i="5" s="1"/>
  <c r="AK87" i="9" s="1"/>
  <c r="AI327" i="5" a="1"/>
  <c r="AI327" i="5" s="1"/>
  <c r="AE327" i="5" a="1"/>
  <c r="AE327" i="5" s="1"/>
  <c r="AD327" i="5" a="1"/>
  <c r="AD327" i="5" s="1"/>
  <c r="AG327" i="5" a="1"/>
  <c r="AG327" i="5" s="1"/>
  <c r="AZ327" i="5" a="1"/>
  <c r="AZ327" i="5" s="1"/>
  <c r="AX327" i="5" a="1"/>
  <c r="AX327" i="5" s="1"/>
  <c r="AV327" i="5" a="1"/>
  <c r="AV327" i="5" s="1"/>
  <c r="BA327" i="5" a="1"/>
  <c r="BA327" i="5" s="1"/>
  <c r="AW327" i="5" a="1"/>
  <c r="AW327" i="5" s="1"/>
  <c r="AU327" i="5" a="1"/>
  <c r="AU327" i="5" s="1"/>
  <c r="AR327" i="5" a="1"/>
  <c r="AR327" i="5" s="1"/>
  <c r="AQ327" i="5" a="1"/>
  <c r="AQ327" i="5" s="1"/>
  <c r="AS327" i="5" a="1"/>
  <c r="AS327" i="5" s="1"/>
  <c r="AT327" i="5" a="1"/>
  <c r="AT327" i="5" s="1"/>
  <c r="AY327" i="5" a="1"/>
  <c r="AY327" i="5" s="1"/>
  <c r="U327" i="5" a="1"/>
  <c r="U327" i="5" s="1"/>
  <c r="AM327" i="5" a="1"/>
  <c r="AM327" i="5" s="1"/>
  <c r="Q327" i="5" a="1"/>
  <c r="Q327" i="5" s="1"/>
  <c r="AK327" i="5" a="1"/>
  <c r="AK327" i="5" s="1"/>
  <c r="AA327" i="5" a="1"/>
  <c r="AA327" i="5" s="1"/>
  <c r="V327" i="5" a="1"/>
  <c r="V327" i="5" s="1"/>
  <c r="X327" i="5" a="1"/>
  <c r="X327" i="5" s="1"/>
  <c r="AN327" i="5" a="1"/>
  <c r="AN327" i="5" s="1"/>
  <c r="R327" i="5" a="1"/>
  <c r="R327" i="5" s="1"/>
  <c r="AB327" i="5" a="1"/>
  <c r="AB327" i="5" s="1"/>
  <c r="W327" i="5" a="1"/>
  <c r="W327" i="5" s="1"/>
  <c r="AL327" i="5" a="1"/>
  <c r="AL327" i="5" s="1"/>
  <c r="AO327" i="5" a="1"/>
  <c r="AO327" i="5" s="1"/>
  <c r="Y327" i="5" a="1"/>
  <c r="Y327" i="5" s="1"/>
  <c r="P327" i="5" a="1"/>
  <c r="P327" i="5" s="1"/>
  <c r="AJ327" i="5" a="1"/>
  <c r="AJ327" i="5" s="1"/>
  <c r="O327" i="5" a="1"/>
  <c r="O327" i="5" s="1"/>
  <c r="CL86" i="22" s="1"/>
  <c r="AP327" i="5" a="1"/>
  <c r="AP327" i="5" s="1"/>
  <c r="S327" i="5" a="1"/>
  <c r="S327" i="5" s="1"/>
  <c r="T327" i="5" a="1"/>
  <c r="T327" i="5" s="1"/>
  <c r="Z327" i="5" a="1"/>
  <c r="Z327" i="5" s="1"/>
  <c r="H327" i="5" a="1"/>
  <c r="H327" i="5" s="1"/>
  <c r="M327" i="5" a="1"/>
  <c r="M327" i="5" s="1"/>
  <c r="L327" i="5" a="1"/>
  <c r="L327" i="5" s="1"/>
  <c r="I327" i="5" a="1"/>
  <c r="I327" i="5" s="1"/>
  <c r="K327" i="5" a="1"/>
  <c r="K327" i="5" s="1"/>
  <c r="J327" i="5" a="1"/>
  <c r="J327" i="5" s="1"/>
  <c r="N327" i="5" a="1"/>
  <c r="N327" i="5" s="1"/>
  <c r="G328" i="5"/>
  <c r="AH328" i="5" l="1" a="1"/>
  <c r="AH328" i="5" s="1"/>
  <c r="AI328" i="5" a="1"/>
  <c r="AI328" i="5" s="1"/>
  <c r="AC328" i="5" a="1"/>
  <c r="AC328" i="5" s="1"/>
  <c r="AF328" i="5" a="1"/>
  <c r="AF328" i="5" s="1"/>
  <c r="AE328" i="5" a="1"/>
  <c r="AE328" i="5" s="1"/>
  <c r="AG328" i="5" a="1"/>
  <c r="AG328" i="5" s="1"/>
  <c r="AD328" i="5" a="1"/>
  <c r="AD328" i="5" s="1"/>
  <c r="AV328" i="5" a="1"/>
  <c r="AV328" i="5" s="1"/>
  <c r="AZ328" i="5" a="1"/>
  <c r="AZ328" i="5" s="1"/>
  <c r="BA328" i="5" a="1"/>
  <c r="BA328" i="5" s="1"/>
  <c r="AX328" i="5" a="1"/>
  <c r="AX328" i="5" s="1"/>
  <c r="AW328" i="5" a="1"/>
  <c r="AW328" i="5" s="1"/>
  <c r="AY328" i="5" a="1"/>
  <c r="AY328" i="5" s="1"/>
  <c r="AU328" i="5" a="1"/>
  <c r="AU328" i="5" s="1"/>
  <c r="AS328" i="5" a="1"/>
  <c r="AS328" i="5" s="1"/>
  <c r="AT328" i="5" a="1"/>
  <c r="AT328" i="5" s="1"/>
  <c r="AR328" i="5" a="1"/>
  <c r="AR328" i="5" s="1"/>
  <c r="AQ328" i="5" a="1"/>
  <c r="AQ328" i="5" s="1"/>
  <c r="AM328" i="5" a="1"/>
  <c r="AM328" i="5" s="1"/>
  <c r="U328" i="5" a="1"/>
  <c r="U328" i="5" s="1"/>
  <c r="Q328" i="5" a="1"/>
  <c r="Q328" i="5" s="1"/>
  <c r="AK328" i="5" a="1"/>
  <c r="AK328" i="5" s="1"/>
  <c r="AA328" i="5" a="1"/>
  <c r="AA328" i="5" s="1"/>
  <c r="X328" i="5" a="1"/>
  <c r="X328" i="5" s="1"/>
  <c r="AN328" i="5" a="1"/>
  <c r="AN328" i="5" s="1"/>
  <c r="V328" i="5" a="1"/>
  <c r="V328" i="5" s="1"/>
  <c r="P328" i="5" a="1"/>
  <c r="P328" i="5" s="1"/>
  <c r="W328" i="5" a="1"/>
  <c r="W328" i="5" s="1"/>
  <c r="AO328" i="5" a="1"/>
  <c r="AO328" i="5" s="1"/>
  <c r="S328" i="5" a="1"/>
  <c r="S328" i="5" s="1"/>
  <c r="R328" i="5" a="1"/>
  <c r="R328" i="5" s="1"/>
  <c r="AB328" i="5" a="1"/>
  <c r="AB328" i="5" s="1"/>
  <c r="Y328" i="5" a="1"/>
  <c r="Y328" i="5" s="1"/>
  <c r="AP328" i="5" a="1"/>
  <c r="AP328" i="5" s="1"/>
  <c r="T328" i="5" a="1"/>
  <c r="T328" i="5" s="1"/>
  <c r="Z328" i="5" a="1"/>
  <c r="Z328" i="5" s="1"/>
  <c r="AL328" i="5" a="1"/>
  <c r="AL328" i="5" s="1"/>
  <c r="O328" i="5" a="1"/>
  <c r="O328" i="5" s="1"/>
  <c r="AJ328" i="5" a="1"/>
  <c r="AJ328" i="5" s="1"/>
  <c r="AL87" i="9" s="1"/>
  <c r="H328" i="5" a="1"/>
  <c r="H328" i="5" s="1"/>
  <c r="L328" i="5" a="1"/>
  <c r="L328" i="5" s="1"/>
  <c r="M328" i="5" a="1"/>
  <c r="M328" i="5" s="1"/>
  <c r="I328" i="5" a="1"/>
  <c r="I328" i="5" s="1"/>
  <c r="J328" i="5" a="1"/>
  <c r="J328" i="5" s="1"/>
  <c r="K328" i="5" a="1"/>
  <c r="K328" i="5" s="1"/>
  <c r="N328" i="5" a="1"/>
  <c r="N328" i="5" s="1"/>
  <c r="G329" i="5"/>
  <c r="AC329" i="5" l="1" a="1"/>
  <c r="AC329" i="5" s="1"/>
  <c r="AI329" i="5" a="1"/>
  <c r="AI329" i="5" s="1"/>
  <c r="AF329" i="5" a="1"/>
  <c r="AF329" i="5" s="1"/>
  <c r="AG329" i="5" a="1"/>
  <c r="AG329" i="5" s="1"/>
  <c r="AD329" i="5" a="1"/>
  <c r="AD329" i="5" s="1"/>
  <c r="AH329" i="5" a="1"/>
  <c r="AH329" i="5" s="1"/>
  <c r="AE329" i="5" a="1"/>
  <c r="AE329" i="5" s="1"/>
  <c r="BA329" i="5" a="1"/>
  <c r="BA329" i="5" s="1"/>
  <c r="AV329" i="5" a="1"/>
  <c r="AV329" i="5" s="1"/>
  <c r="AZ329" i="5" a="1"/>
  <c r="AZ329" i="5" s="1"/>
  <c r="AX329" i="5" a="1"/>
  <c r="AX329" i="5" s="1"/>
  <c r="AW329" i="5" a="1"/>
  <c r="AW329" i="5" s="1"/>
  <c r="AU329" i="5" a="1"/>
  <c r="AU329" i="5" s="1"/>
  <c r="AY329" i="5" a="1"/>
  <c r="AY329" i="5" s="1"/>
  <c r="AQ329" i="5" a="1"/>
  <c r="AQ329" i="5" s="1"/>
  <c r="AS329" i="5" a="1"/>
  <c r="AS329" i="5" s="1"/>
  <c r="AR329" i="5" a="1"/>
  <c r="AR329" i="5" s="1"/>
  <c r="AT329" i="5" a="1"/>
  <c r="AT329" i="5" s="1"/>
  <c r="AM329" i="5" a="1"/>
  <c r="AM329" i="5" s="1"/>
  <c r="U329" i="5" a="1"/>
  <c r="U329" i="5" s="1"/>
  <c r="AK329" i="5" a="1"/>
  <c r="AK329" i="5" s="1"/>
  <c r="Q329" i="5" a="1"/>
  <c r="Q329" i="5" s="1"/>
  <c r="AN329" i="5" a="1"/>
  <c r="AN329" i="5" s="1"/>
  <c r="AA329" i="5" a="1"/>
  <c r="AA329" i="5" s="1"/>
  <c r="V329" i="5" a="1"/>
  <c r="V329" i="5" s="1"/>
  <c r="X329" i="5" a="1"/>
  <c r="X329" i="5" s="1"/>
  <c r="AO329" i="5" a="1"/>
  <c r="AO329" i="5" s="1"/>
  <c r="AB329" i="5" a="1"/>
  <c r="AB329" i="5" s="1"/>
  <c r="W329" i="5" a="1"/>
  <c r="W329" i="5" s="1"/>
  <c r="S329" i="5" a="1"/>
  <c r="S329" i="5" s="1"/>
  <c r="Y329" i="5" a="1"/>
  <c r="Y329" i="5" s="1"/>
  <c r="P329" i="5" a="1"/>
  <c r="P329" i="5" s="1"/>
  <c r="R329" i="5" a="1"/>
  <c r="R329" i="5" s="1"/>
  <c r="T329" i="5" a="1"/>
  <c r="T329" i="5" s="1"/>
  <c r="AP329" i="5" a="1"/>
  <c r="AP329" i="5" s="1"/>
  <c r="O329" i="5" a="1"/>
  <c r="O329" i="5" s="1"/>
  <c r="Z329" i="5" a="1"/>
  <c r="Z329" i="5" s="1"/>
  <c r="AJ329" i="5" a="1"/>
  <c r="AJ329" i="5" s="1"/>
  <c r="AL329" i="5" a="1"/>
  <c r="AL329" i="5" s="1"/>
  <c r="H329" i="5" a="1"/>
  <c r="H329" i="5" s="1"/>
  <c r="L329" i="5" a="1"/>
  <c r="L329" i="5" s="1"/>
  <c r="M329" i="5" a="1"/>
  <c r="M329" i="5" s="1"/>
  <c r="I329" i="5" a="1"/>
  <c r="I329" i="5" s="1"/>
  <c r="K329" i="5" a="1"/>
  <c r="K329" i="5" s="1"/>
  <c r="J329" i="5" a="1"/>
  <c r="J329" i="5" s="1"/>
  <c r="N329" i="5" a="1"/>
  <c r="N329" i="5" s="1"/>
  <c r="G330" i="5"/>
  <c r="AH330" i="5" l="1" a="1"/>
  <c r="AH330" i="5" s="1"/>
  <c r="AB88" i="9" s="1"/>
  <c r="AF330" i="5" a="1"/>
  <c r="AF330" i="5" s="1"/>
  <c r="Z88" i="9" s="1"/>
  <c r="AC330" i="5" a="1"/>
  <c r="AC330" i="5" s="1"/>
  <c r="W88" i="9" s="1"/>
  <c r="AI330" i="5" a="1"/>
  <c r="AI330" i="5" s="1"/>
  <c r="AC88" i="9" s="1"/>
  <c r="AE330" i="5" a="1"/>
  <c r="AE330" i="5" s="1"/>
  <c r="Y88" i="9" s="1"/>
  <c r="AD330" i="5" a="1"/>
  <c r="AD330" i="5" s="1"/>
  <c r="X88" i="9" s="1"/>
  <c r="AG330" i="5" a="1"/>
  <c r="AG330" i="5" s="1"/>
  <c r="AA88" i="9" s="1"/>
  <c r="AX330" i="5" a="1"/>
  <c r="AX330" i="5" s="1"/>
  <c r="AZ330" i="5" a="1"/>
  <c r="AZ330" i="5" s="1"/>
  <c r="AV330" i="5" a="1"/>
  <c r="AV330" i="5" s="1"/>
  <c r="AW330" i="5" a="1"/>
  <c r="AW330" i="5" s="1"/>
  <c r="AU330" i="5" a="1"/>
  <c r="AU330" i="5" s="1"/>
  <c r="BA330" i="5" a="1"/>
  <c r="BA330" i="5" s="1"/>
  <c r="AY330" i="5" a="1"/>
  <c r="AY330" i="5" s="1"/>
  <c r="AS330" i="5" a="1"/>
  <c r="AS330" i="5" s="1"/>
  <c r="AR330" i="5" a="1"/>
  <c r="AR330" i="5" s="1"/>
  <c r="AT330" i="5" a="1"/>
  <c r="AT330" i="5" s="1"/>
  <c r="AQ330" i="5" a="1"/>
  <c r="AQ330" i="5" s="1"/>
  <c r="Q330" i="5" a="1"/>
  <c r="Q330" i="5" s="1"/>
  <c r="CO87" i="22" s="1"/>
  <c r="U330" i="5" a="1"/>
  <c r="U330" i="5" s="1"/>
  <c r="O88" i="9" s="1"/>
  <c r="AM330" i="5" a="1"/>
  <c r="AM330" i="5" s="1"/>
  <c r="AG88" i="9" s="1"/>
  <c r="AK330" i="5" a="1"/>
  <c r="AK330" i="5" s="1"/>
  <c r="AN330" i="5" a="1"/>
  <c r="AN330" i="5" s="1"/>
  <c r="X330" i="5" a="1"/>
  <c r="X330" i="5" s="1"/>
  <c r="R88" i="9" s="1"/>
  <c r="AA330" i="5" a="1"/>
  <c r="AA330" i="5" s="1"/>
  <c r="U88" i="9" s="1"/>
  <c r="V330" i="5" a="1"/>
  <c r="V330" i="5" s="1"/>
  <c r="P88" i="9" s="1"/>
  <c r="W330" i="5" a="1"/>
  <c r="W330" i="5" s="1"/>
  <c r="Q88" i="9" s="1"/>
  <c r="S330" i="5" a="1"/>
  <c r="S330" i="5" s="1"/>
  <c r="M88" i="9" s="1"/>
  <c r="AB330" i="5" a="1"/>
  <c r="AB330" i="5" s="1"/>
  <c r="V88" i="9" s="1"/>
  <c r="AO330" i="5" a="1"/>
  <c r="AO330" i="5" s="1"/>
  <c r="AI88" i="9" s="1"/>
  <c r="P330" i="5" a="1"/>
  <c r="P330" i="5" s="1"/>
  <c r="R330" i="5" a="1"/>
  <c r="R330" i="5" s="1"/>
  <c r="Y330" i="5" a="1"/>
  <c r="Y330" i="5" s="1"/>
  <c r="S88" i="9" s="1"/>
  <c r="AJ330" i="5" a="1"/>
  <c r="AJ330" i="5" s="1"/>
  <c r="Z330" i="5" a="1"/>
  <c r="Z330" i="5" s="1"/>
  <c r="T88" i="9" s="1"/>
  <c r="O330" i="5" a="1"/>
  <c r="O330" i="5" s="1"/>
  <c r="AP330" i="5" a="1"/>
  <c r="AP330" i="5" s="1"/>
  <c r="AJ88" i="9" s="1"/>
  <c r="T330" i="5" a="1"/>
  <c r="T330" i="5" s="1"/>
  <c r="AL330" i="5" a="1"/>
  <c r="AL330" i="5" s="1"/>
  <c r="H330" i="5" a="1"/>
  <c r="H330" i="5" s="1"/>
  <c r="L330" i="5" a="1"/>
  <c r="L330" i="5" s="1"/>
  <c r="I330" i="5" a="1"/>
  <c r="I330" i="5" s="1"/>
  <c r="M330" i="5" a="1"/>
  <c r="M330" i="5" s="1"/>
  <c r="K330" i="5" a="1"/>
  <c r="K330" i="5" s="1"/>
  <c r="E88" i="9" s="1"/>
  <c r="J330" i="5" a="1"/>
  <c r="J330" i="5" s="1"/>
  <c r="N330" i="5" a="1"/>
  <c r="N330" i="5" s="1"/>
  <c r="G331" i="5"/>
  <c r="AI331" i="5" l="1" a="1"/>
  <c r="AI331" i="5" s="1"/>
  <c r="AF331" i="5" a="1"/>
  <c r="AF331" i="5" s="1"/>
  <c r="AH331" i="5" a="1"/>
  <c r="AH331" i="5" s="1"/>
  <c r="AC331" i="5" a="1"/>
  <c r="AC331" i="5" s="1"/>
  <c r="AK88" i="9" s="1"/>
  <c r="AD331" i="5" a="1"/>
  <c r="AD331" i="5" s="1"/>
  <c r="AE331" i="5" a="1"/>
  <c r="AE331" i="5" s="1"/>
  <c r="AG331" i="5" a="1"/>
  <c r="AG331" i="5" s="1"/>
  <c r="AZ331" i="5" a="1"/>
  <c r="AZ331" i="5" s="1"/>
  <c r="AV331" i="5" a="1"/>
  <c r="AV331" i="5" s="1"/>
  <c r="AX331" i="5" a="1"/>
  <c r="AX331" i="5" s="1"/>
  <c r="BA331" i="5" a="1"/>
  <c r="BA331" i="5" s="1"/>
  <c r="AU331" i="5" a="1"/>
  <c r="AU331" i="5" s="1"/>
  <c r="AY331" i="5" a="1"/>
  <c r="AY331" i="5" s="1"/>
  <c r="AW331" i="5" a="1"/>
  <c r="AW331" i="5" s="1"/>
  <c r="AQ331" i="5" a="1"/>
  <c r="AQ331" i="5" s="1"/>
  <c r="AR331" i="5" a="1"/>
  <c r="AR331" i="5" s="1"/>
  <c r="AS331" i="5" a="1"/>
  <c r="AS331" i="5" s="1"/>
  <c r="AT331" i="5" a="1"/>
  <c r="AT331" i="5" s="1"/>
  <c r="Q331" i="5" a="1"/>
  <c r="Q331" i="5" s="1"/>
  <c r="AK331" i="5" a="1"/>
  <c r="AK331" i="5" s="1"/>
  <c r="AM331" i="5" a="1"/>
  <c r="AM331" i="5" s="1"/>
  <c r="U331" i="5" a="1"/>
  <c r="U331" i="5" s="1"/>
  <c r="V331" i="5" a="1"/>
  <c r="V331" i="5" s="1"/>
  <c r="X331" i="5" a="1"/>
  <c r="X331" i="5" s="1"/>
  <c r="AA331" i="5" a="1"/>
  <c r="AA331" i="5" s="1"/>
  <c r="AN331" i="5" a="1"/>
  <c r="AN331" i="5" s="1"/>
  <c r="AO331" i="5" a="1"/>
  <c r="AO331" i="5" s="1"/>
  <c r="AL331" i="5" a="1"/>
  <c r="AL331" i="5" s="1"/>
  <c r="P331" i="5" a="1"/>
  <c r="P331" i="5" s="1"/>
  <c r="W331" i="5" a="1"/>
  <c r="W331" i="5" s="1"/>
  <c r="R331" i="5" a="1"/>
  <c r="R331" i="5" s="1"/>
  <c r="AB331" i="5" a="1"/>
  <c r="AB331" i="5" s="1"/>
  <c r="Y331" i="5" a="1"/>
  <c r="Y331" i="5" s="1"/>
  <c r="AP331" i="5" a="1"/>
  <c r="AP331" i="5" s="1"/>
  <c r="T331" i="5" a="1"/>
  <c r="T331" i="5" s="1"/>
  <c r="S331" i="5" a="1"/>
  <c r="S331" i="5" s="1"/>
  <c r="O331" i="5" a="1"/>
  <c r="O331" i="5" s="1"/>
  <c r="Z331" i="5" a="1"/>
  <c r="Z331" i="5" s="1"/>
  <c r="AJ331" i="5" a="1"/>
  <c r="AJ331" i="5" s="1"/>
  <c r="H331" i="5" a="1"/>
  <c r="H331" i="5" s="1"/>
  <c r="L331" i="5" a="1"/>
  <c r="L331" i="5" s="1"/>
  <c r="M331" i="5" a="1"/>
  <c r="M331" i="5" s="1"/>
  <c r="J331" i="5" a="1"/>
  <c r="J331" i="5" s="1"/>
  <c r="K331" i="5" a="1"/>
  <c r="K331" i="5" s="1"/>
  <c r="CH87" i="22" s="1"/>
  <c r="I331" i="5" a="1"/>
  <c r="I331" i="5" s="1"/>
  <c r="N331" i="5" a="1"/>
  <c r="N331" i="5" s="1"/>
  <c r="G332" i="5"/>
  <c r="AI332" i="5" l="1" a="1"/>
  <c r="AI332" i="5" s="1"/>
  <c r="AC332" i="5" a="1"/>
  <c r="AC332" i="5" s="1"/>
  <c r="AF332" i="5" a="1"/>
  <c r="AF332" i="5" s="1"/>
  <c r="AE332" i="5" a="1"/>
  <c r="AE332" i="5" s="1"/>
  <c r="AD332" i="5" a="1"/>
  <c r="AD332" i="5" s="1"/>
  <c r="AH332" i="5" a="1"/>
  <c r="AH332" i="5" s="1"/>
  <c r="AG332" i="5" a="1"/>
  <c r="AG332" i="5" s="1"/>
  <c r="AZ332" i="5" a="1"/>
  <c r="AZ332" i="5" s="1"/>
  <c r="AV332" i="5" a="1"/>
  <c r="AV332" i="5" s="1"/>
  <c r="BA332" i="5" a="1"/>
  <c r="BA332" i="5" s="1"/>
  <c r="AW332" i="5" a="1"/>
  <c r="AW332" i="5" s="1"/>
  <c r="AX332" i="5" a="1"/>
  <c r="AX332" i="5" s="1"/>
  <c r="AU332" i="5" a="1"/>
  <c r="AU332" i="5" s="1"/>
  <c r="AQ332" i="5" a="1"/>
  <c r="AQ332" i="5" s="1"/>
  <c r="AR332" i="5" a="1"/>
  <c r="AR332" i="5" s="1"/>
  <c r="AY332" i="5" a="1"/>
  <c r="AY332" i="5" s="1"/>
  <c r="AS332" i="5" a="1"/>
  <c r="AS332" i="5" s="1"/>
  <c r="AT332" i="5" a="1"/>
  <c r="AT332" i="5" s="1"/>
  <c r="AM332" i="5" a="1"/>
  <c r="AM332" i="5" s="1"/>
  <c r="U332" i="5" a="1"/>
  <c r="U332" i="5" s="1"/>
  <c r="Q332" i="5" a="1"/>
  <c r="Q332" i="5" s="1"/>
  <c r="AK332" i="5" a="1"/>
  <c r="AK332" i="5" s="1"/>
  <c r="V332" i="5" a="1"/>
  <c r="V332" i="5" s="1"/>
  <c r="X332" i="5" a="1"/>
  <c r="X332" i="5" s="1"/>
  <c r="AN332" i="5" a="1"/>
  <c r="AN332" i="5" s="1"/>
  <c r="AA332" i="5" a="1"/>
  <c r="AA332" i="5" s="1"/>
  <c r="R332" i="5" a="1"/>
  <c r="R332" i="5" s="1"/>
  <c r="P332" i="5" a="1"/>
  <c r="P332" i="5" s="1"/>
  <c r="AO332" i="5" a="1"/>
  <c r="AO332" i="5" s="1"/>
  <c r="Y332" i="5" a="1"/>
  <c r="Y332" i="5" s="1"/>
  <c r="AB332" i="5" a="1"/>
  <c r="AB332" i="5" s="1"/>
  <c r="S332" i="5" a="1"/>
  <c r="S332" i="5" s="1"/>
  <c r="W332" i="5" a="1"/>
  <c r="W332" i="5" s="1"/>
  <c r="AL332" i="5" a="1"/>
  <c r="AL332" i="5" s="1"/>
  <c r="AJ332" i="5" a="1"/>
  <c r="AJ332" i="5" s="1"/>
  <c r="O332" i="5" a="1"/>
  <c r="O332" i="5" s="1"/>
  <c r="T332" i="5" a="1"/>
  <c r="T332" i="5" s="1"/>
  <c r="Z332" i="5" a="1"/>
  <c r="Z332" i="5" s="1"/>
  <c r="AP332" i="5" a="1"/>
  <c r="AP332" i="5" s="1"/>
  <c r="M332" i="5" a="1"/>
  <c r="M332" i="5" s="1"/>
  <c r="J332" i="5" a="1"/>
  <c r="J332" i="5" s="1"/>
  <c r="H332" i="5" a="1"/>
  <c r="H332" i="5" s="1"/>
  <c r="L332" i="5" a="1"/>
  <c r="L332" i="5" s="1"/>
  <c r="I332" i="5" a="1"/>
  <c r="I332" i="5" s="1"/>
  <c r="K332" i="5" a="1"/>
  <c r="K332" i="5" s="1"/>
  <c r="N332" i="5" a="1"/>
  <c r="N332" i="5" s="1"/>
  <c r="G333" i="5"/>
  <c r="AI333" i="5" l="1" a="1"/>
  <c r="AI333" i="5" s="1"/>
  <c r="AC333" i="5" a="1"/>
  <c r="AC333" i="5" s="1"/>
  <c r="AE333" i="5" a="1"/>
  <c r="AE333" i="5" s="1"/>
  <c r="AH333" i="5" a="1"/>
  <c r="AH333" i="5" s="1"/>
  <c r="AD333" i="5" a="1"/>
  <c r="AD333" i="5" s="1"/>
  <c r="AF333" i="5" a="1"/>
  <c r="AF333" i="5" s="1"/>
  <c r="AG333" i="5" a="1"/>
  <c r="AG333" i="5" s="1"/>
  <c r="AV333" i="5" a="1"/>
  <c r="AV333" i="5" s="1"/>
  <c r="BA333" i="5" a="1"/>
  <c r="BA333" i="5" s="1"/>
  <c r="AZ333" i="5" a="1"/>
  <c r="AZ333" i="5" s="1"/>
  <c r="AW333" i="5" a="1"/>
  <c r="AW333" i="5" s="1"/>
  <c r="AU333" i="5" a="1"/>
  <c r="AU333" i="5" s="1"/>
  <c r="AY333" i="5" a="1"/>
  <c r="AY333" i="5" s="1"/>
  <c r="AS333" i="5" a="1"/>
  <c r="AS333" i="5" s="1"/>
  <c r="AX333" i="5" a="1"/>
  <c r="AX333" i="5" s="1"/>
  <c r="AR333" i="5" a="1"/>
  <c r="AR333" i="5" s="1"/>
  <c r="AQ333" i="5" a="1"/>
  <c r="AQ333" i="5" s="1"/>
  <c r="AT333" i="5" a="1"/>
  <c r="AT333" i="5" s="1"/>
  <c r="AM333" i="5" a="1"/>
  <c r="AM333" i="5" s="1"/>
  <c r="AK333" i="5" a="1"/>
  <c r="AK333" i="5" s="1"/>
  <c r="Q333" i="5" a="1"/>
  <c r="Q333" i="5" s="1"/>
  <c r="U333" i="5" a="1"/>
  <c r="U333" i="5" s="1"/>
  <c r="AA333" i="5" a="1"/>
  <c r="AA333" i="5" s="1"/>
  <c r="X333" i="5" a="1"/>
  <c r="X333" i="5" s="1"/>
  <c r="AN333" i="5" a="1"/>
  <c r="AN333" i="5" s="1"/>
  <c r="V333" i="5" a="1"/>
  <c r="V333" i="5" s="1"/>
  <c r="AB333" i="5" a="1"/>
  <c r="AB333" i="5" s="1"/>
  <c r="Y333" i="5" a="1"/>
  <c r="Y333" i="5" s="1"/>
  <c r="P333" i="5" a="1"/>
  <c r="P333" i="5" s="1"/>
  <c r="R333" i="5" a="1"/>
  <c r="R333" i="5" s="1"/>
  <c r="AO333" i="5" a="1"/>
  <c r="AO333" i="5" s="1"/>
  <c r="W333" i="5" a="1"/>
  <c r="W333" i="5" s="1"/>
  <c r="AJ333" i="5" a="1"/>
  <c r="AJ333" i="5" s="1"/>
  <c r="Z333" i="5" a="1"/>
  <c r="Z333" i="5" s="1"/>
  <c r="AL333" i="5" a="1"/>
  <c r="AL333" i="5" s="1"/>
  <c r="T333" i="5" a="1"/>
  <c r="T333" i="5" s="1"/>
  <c r="O333" i="5" a="1"/>
  <c r="O333" i="5" s="1"/>
  <c r="AP333" i="5" a="1"/>
  <c r="AP333" i="5" s="1"/>
  <c r="S333" i="5" a="1"/>
  <c r="S333" i="5" s="1"/>
  <c r="H333" i="5" a="1"/>
  <c r="H333" i="5" s="1"/>
  <c r="M333" i="5" a="1"/>
  <c r="M333" i="5" s="1"/>
  <c r="L333" i="5" a="1"/>
  <c r="L333" i="5" s="1"/>
  <c r="I333" i="5" a="1"/>
  <c r="I333" i="5" s="1"/>
  <c r="K333" i="5" a="1"/>
  <c r="K333" i="5" s="1"/>
  <c r="J333" i="5" a="1"/>
  <c r="J333" i="5" s="1"/>
  <c r="N333" i="5" a="1"/>
  <c r="N333" i="5" s="1"/>
  <c r="G334" i="5"/>
  <c r="AC334" i="5" l="1" a="1"/>
  <c r="AC334" i="5" s="1"/>
  <c r="W89" i="9" s="1"/>
  <c r="AF334" i="5" a="1"/>
  <c r="AF334" i="5" s="1"/>
  <c r="Z89" i="9" s="1"/>
  <c r="AI334" i="5" a="1"/>
  <c r="AI334" i="5" s="1"/>
  <c r="AC89" i="9" s="1"/>
  <c r="AG334" i="5" a="1"/>
  <c r="AG334" i="5" s="1"/>
  <c r="AA89" i="9" s="1"/>
  <c r="AE334" i="5" a="1"/>
  <c r="AE334" i="5" s="1"/>
  <c r="Y89" i="9" s="1"/>
  <c r="AH334" i="5" a="1"/>
  <c r="AH334" i="5" s="1"/>
  <c r="AB89" i="9" s="1"/>
  <c r="AD334" i="5" a="1"/>
  <c r="AD334" i="5" s="1"/>
  <c r="X89" i="9" s="1"/>
  <c r="AV334" i="5" a="1"/>
  <c r="AV334" i="5" s="1"/>
  <c r="BA334" i="5" a="1"/>
  <c r="BA334" i="5" s="1"/>
  <c r="AU334" i="5" a="1"/>
  <c r="AU334" i="5" s="1"/>
  <c r="AZ334" i="5" a="1"/>
  <c r="AZ334" i="5" s="1"/>
  <c r="AW334" i="5" a="1"/>
  <c r="AW334" i="5" s="1"/>
  <c r="AS334" i="5" a="1"/>
  <c r="AS334" i="5" s="1"/>
  <c r="AY334" i="5" a="1"/>
  <c r="AY334" i="5" s="1"/>
  <c r="AR334" i="5" a="1"/>
  <c r="AR334" i="5" s="1"/>
  <c r="AX334" i="5" a="1"/>
  <c r="AX334" i="5" s="1"/>
  <c r="AQ334" i="5" a="1"/>
  <c r="AQ334" i="5" s="1"/>
  <c r="AT334" i="5" a="1"/>
  <c r="AT334" i="5" s="1"/>
  <c r="Q334" i="5" a="1"/>
  <c r="Q334" i="5" s="1"/>
  <c r="CO88" i="22" s="1"/>
  <c r="U334" i="5" a="1"/>
  <c r="U334" i="5" s="1"/>
  <c r="O89" i="9" s="1"/>
  <c r="AM334" i="5" a="1"/>
  <c r="AM334" i="5" s="1"/>
  <c r="AK334" i="5" a="1"/>
  <c r="AK334" i="5" s="1"/>
  <c r="X334" i="5" a="1"/>
  <c r="X334" i="5" s="1"/>
  <c r="R89" i="9" s="1"/>
  <c r="V334" i="5" a="1"/>
  <c r="V334" i="5" s="1"/>
  <c r="P89" i="9" s="1"/>
  <c r="AN334" i="5" a="1"/>
  <c r="AN334" i="5" s="1"/>
  <c r="AA334" i="5" a="1"/>
  <c r="AA334" i="5" s="1"/>
  <c r="U89" i="9" s="1"/>
  <c r="R334" i="5" a="1"/>
  <c r="R334" i="5" s="1"/>
  <c r="L89" i="9" s="1"/>
  <c r="Y334" i="5" a="1"/>
  <c r="Y334" i="5" s="1"/>
  <c r="S89" i="9" s="1"/>
  <c r="W334" i="5" a="1"/>
  <c r="W334" i="5" s="1"/>
  <c r="Q89" i="9" s="1"/>
  <c r="AO334" i="5" a="1"/>
  <c r="AO334" i="5" s="1"/>
  <c r="P334" i="5" a="1"/>
  <c r="P334" i="5" s="1"/>
  <c r="AB334" i="5" a="1"/>
  <c r="AB334" i="5" s="1"/>
  <c r="V89" i="9" s="1"/>
  <c r="T334" i="5" a="1"/>
  <c r="T334" i="5" s="1"/>
  <c r="AP334" i="5" a="1"/>
  <c r="AP334" i="5" s="1"/>
  <c r="AJ89" i="9" s="1"/>
  <c r="O334" i="5" a="1"/>
  <c r="O334" i="5" s="1"/>
  <c r="AJ334" i="5" a="1"/>
  <c r="AJ334" i="5" s="1"/>
  <c r="AD89" i="9" s="1"/>
  <c r="Z334" i="5" a="1"/>
  <c r="Z334" i="5" s="1"/>
  <c r="T89" i="9" s="1"/>
  <c r="S334" i="5" a="1"/>
  <c r="S334" i="5" s="1"/>
  <c r="AL334" i="5" a="1"/>
  <c r="AL334" i="5" s="1"/>
  <c r="AF89" i="9" s="1"/>
  <c r="H334" i="5" a="1"/>
  <c r="H334" i="5" s="1"/>
  <c r="L334" i="5" a="1"/>
  <c r="L334" i="5" s="1"/>
  <c r="M334" i="5" a="1"/>
  <c r="M334" i="5" s="1"/>
  <c r="I334" i="5" a="1"/>
  <c r="I334" i="5" s="1"/>
  <c r="C89" i="9" s="1"/>
  <c r="K334" i="5" a="1"/>
  <c r="K334" i="5" s="1"/>
  <c r="J334" i="5" a="1"/>
  <c r="J334" i="5" s="1"/>
  <c r="N334" i="5" a="1"/>
  <c r="N334" i="5" s="1"/>
  <c r="G335" i="5"/>
  <c r="AC335" i="5" l="1" a="1"/>
  <c r="AC335" i="5" s="1"/>
  <c r="AK89" i="9" s="1"/>
  <c r="AH335" i="5" a="1"/>
  <c r="AH335" i="5" s="1"/>
  <c r="AI335" i="5" a="1"/>
  <c r="AI335" i="5" s="1"/>
  <c r="AF335" i="5" a="1"/>
  <c r="AF335" i="5" s="1"/>
  <c r="AD335" i="5" a="1"/>
  <c r="AD335" i="5" s="1"/>
  <c r="AE335" i="5" a="1"/>
  <c r="AE335" i="5" s="1"/>
  <c r="AG335" i="5" a="1"/>
  <c r="AG335" i="5" s="1"/>
  <c r="AV335" i="5" a="1"/>
  <c r="AV335" i="5" s="1"/>
  <c r="AX335" i="5" a="1"/>
  <c r="AX335" i="5" s="1"/>
  <c r="AZ335" i="5" a="1"/>
  <c r="AZ335" i="5" s="1"/>
  <c r="BA335" i="5" a="1"/>
  <c r="BA335" i="5" s="1"/>
  <c r="AW335" i="5" a="1"/>
  <c r="AW335" i="5" s="1"/>
  <c r="AQ335" i="5" a="1"/>
  <c r="AQ335" i="5" s="1"/>
  <c r="AU335" i="5" a="1"/>
  <c r="AU335" i="5" s="1"/>
  <c r="AR335" i="5" a="1"/>
  <c r="AR335" i="5" s="1"/>
  <c r="AT335" i="5" a="1"/>
  <c r="AT335" i="5" s="1"/>
  <c r="AY335" i="5" a="1"/>
  <c r="AY335" i="5" s="1"/>
  <c r="AS335" i="5" a="1"/>
  <c r="AS335" i="5" s="1"/>
  <c r="U335" i="5" a="1"/>
  <c r="U335" i="5" s="1"/>
  <c r="AM335" i="5" a="1"/>
  <c r="AM335" i="5" s="1"/>
  <c r="AK335" i="5" a="1"/>
  <c r="AK335" i="5" s="1"/>
  <c r="Q335" i="5" a="1"/>
  <c r="Q335" i="5" s="1"/>
  <c r="V335" i="5" a="1"/>
  <c r="V335" i="5" s="1"/>
  <c r="X335" i="5" a="1"/>
  <c r="X335" i="5" s="1"/>
  <c r="AN335" i="5" a="1"/>
  <c r="AN335" i="5" s="1"/>
  <c r="AA335" i="5" a="1"/>
  <c r="AA335" i="5" s="1"/>
  <c r="Y335" i="5" a="1"/>
  <c r="Y335" i="5" s="1"/>
  <c r="R335" i="5" a="1"/>
  <c r="R335" i="5" s="1"/>
  <c r="P335" i="5" a="1"/>
  <c r="P335" i="5" s="1"/>
  <c r="S335" i="5" a="1"/>
  <c r="S335" i="5" s="1"/>
  <c r="AB335" i="5" a="1"/>
  <c r="AB335" i="5" s="1"/>
  <c r="W335" i="5" a="1"/>
  <c r="W335" i="5" s="1"/>
  <c r="AO335" i="5" a="1"/>
  <c r="AO335" i="5" s="1"/>
  <c r="O335" i="5" a="1"/>
  <c r="O335" i="5" s="1"/>
  <c r="AJ335" i="5" a="1"/>
  <c r="AJ335" i="5" s="1"/>
  <c r="Z335" i="5" a="1"/>
  <c r="Z335" i="5" s="1"/>
  <c r="AL335" i="5" a="1"/>
  <c r="AL335" i="5" s="1"/>
  <c r="T335" i="5" a="1"/>
  <c r="T335" i="5" s="1"/>
  <c r="AP335" i="5" a="1"/>
  <c r="AP335" i="5" s="1"/>
  <c r="H335" i="5" a="1"/>
  <c r="H335" i="5" s="1"/>
  <c r="L335" i="5" a="1"/>
  <c r="L335" i="5" s="1"/>
  <c r="M335" i="5" a="1"/>
  <c r="M335" i="5" s="1"/>
  <c r="I335" i="5" a="1"/>
  <c r="I335" i="5" s="1"/>
  <c r="K335" i="5" a="1"/>
  <c r="K335" i="5" s="1"/>
  <c r="J335" i="5" a="1"/>
  <c r="J335" i="5" s="1"/>
  <c r="N335" i="5" a="1"/>
  <c r="N335" i="5" s="1"/>
  <c r="G336" i="5"/>
  <c r="AF336" i="5" l="1" a="1"/>
  <c r="AF336" i="5" s="1"/>
  <c r="AC336" i="5" a="1"/>
  <c r="AC336" i="5" s="1"/>
  <c r="AI336" i="5" a="1"/>
  <c r="AI336" i="5" s="1"/>
  <c r="AH336" i="5" a="1"/>
  <c r="AH336" i="5" s="1"/>
  <c r="AE336" i="5" a="1"/>
  <c r="AE336" i="5" s="1"/>
  <c r="AD336" i="5" a="1"/>
  <c r="AD336" i="5" s="1"/>
  <c r="AG336" i="5" a="1"/>
  <c r="AG336" i="5" s="1"/>
  <c r="BA336" i="5" a="1"/>
  <c r="BA336" i="5" s="1"/>
  <c r="AU336" i="5" a="1"/>
  <c r="AU336" i="5" s="1"/>
  <c r="AW336" i="5" a="1"/>
  <c r="AW336" i="5" s="1"/>
  <c r="AV336" i="5" a="1"/>
  <c r="AV336" i="5" s="1"/>
  <c r="AX336" i="5" a="1"/>
  <c r="AX336" i="5" s="1"/>
  <c r="AZ336" i="5" a="1"/>
  <c r="AZ336" i="5" s="1"/>
  <c r="AY336" i="5" a="1"/>
  <c r="AY336" i="5" s="1"/>
  <c r="AR336" i="5" a="1"/>
  <c r="AR336" i="5" s="1"/>
  <c r="AQ336" i="5" a="1"/>
  <c r="AQ336" i="5" s="1"/>
  <c r="AT336" i="5" a="1"/>
  <c r="AT336" i="5" s="1"/>
  <c r="AS336" i="5" a="1"/>
  <c r="AS336" i="5" s="1"/>
  <c r="AK336" i="5" a="1"/>
  <c r="AK336" i="5" s="1"/>
  <c r="Q336" i="5" a="1"/>
  <c r="Q336" i="5" s="1"/>
  <c r="AM336" i="5" a="1"/>
  <c r="AM336" i="5" s="1"/>
  <c r="U336" i="5" a="1"/>
  <c r="U336" i="5" s="1"/>
  <c r="AN336" i="5" a="1"/>
  <c r="AN336" i="5" s="1"/>
  <c r="V336" i="5" a="1"/>
  <c r="V336" i="5" s="1"/>
  <c r="X336" i="5" a="1"/>
  <c r="X336" i="5" s="1"/>
  <c r="AA336" i="5" a="1"/>
  <c r="AA336" i="5" s="1"/>
  <c r="W336" i="5" a="1"/>
  <c r="W336" i="5" s="1"/>
  <c r="S336" i="5" a="1"/>
  <c r="S336" i="5" s="1"/>
  <c r="Y336" i="5" a="1"/>
  <c r="Y336" i="5" s="1"/>
  <c r="P336" i="5" a="1"/>
  <c r="P336" i="5" s="1"/>
  <c r="R336" i="5" a="1"/>
  <c r="R336" i="5" s="1"/>
  <c r="AB336" i="5" a="1"/>
  <c r="AB336" i="5" s="1"/>
  <c r="AL336" i="5" a="1"/>
  <c r="AL336" i="5" s="1"/>
  <c r="T336" i="5" a="1"/>
  <c r="T336" i="5" s="1"/>
  <c r="AP336" i="5" a="1"/>
  <c r="AP336" i="5" s="1"/>
  <c r="Z336" i="5" a="1"/>
  <c r="Z336" i="5" s="1"/>
  <c r="O336" i="5" a="1"/>
  <c r="O336" i="5" s="1"/>
  <c r="AO336" i="5" a="1"/>
  <c r="AO336" i="5" s="1"/>
  <c r="AJ336" i="5" a="1"/>
  <c r="AJ336" i="5" s="1"/>
  <c r="H336" i="5" a="1"/>
  <c r="H336" i="5" s="1"/>
  <c r="M336" i="5" a="1"/>
  <c r="M336" i="5" s="1"/>
  <c r="J336" i="5" a="1"/>
  <c r="J336" i="5" s="1"/>
  <c r="L336" i="5" a="1"/>
  <c r="L336" i="5" s="1"/>
  <c r="I336" i="5" a="1"/>
  <c r="I336" i="5" s="1"/>
  <c r="K336" i="5" a="1"/>
  <c r="K336" i="5" s="1"/>
  <c r="N336" i="5" a="1"/>
  <c r="N336" i="5" s="1"/>
  <c r="G337" i="5"/>
  <c r="AH337" i="5" l="1" a="1"/>
  <c r="AH337" i="5" s="1"/>
  <c r="AF337" i="5" a="1"/>
  <c r="AF337" i="5" s="1"/>
  <c r="AI337" i="5" a="1"/>
  <c r="AI337" i="5" s="1"/>
  <c r="AG337" i="5" a="1"/>
  <c r="AG337" i="5" s="1"/>
  <c r="AC337" i="5" a="1"/>
  <c r="AC337" i="5" s="1"/>
  <c r="AD337" i="5" a="1"/>
  <c r="AD337" i="5" s="1"/>
  <c r="AE337" i="5" a="1"/>
  <c r="AE337" i="5" s="1"/>
  <c r="AZ337" i="5" a="1"/>
  <c r="AZ337" i="5" s="1"/>
  <c r="AX337" i="5" a="1"/>
  <c r="AX337" i="5" s="1"/>
  <c r="AV337" i="5" a="1"/>
  <c r="AV337" i="5" s="1"/>
  <c r="BA337" i="5" a="1"/>
  <c r="BA337" i="5" s="1"/>
  <c r="AW337" i="5" a="1"/>
  <c r="AW337" i="5" s="1"/>
  <c r="AY337" i="5" a="1"/>
  <c r="AY337" i="5" s="1"/>
  <c r="AU337" i="5" a="1"/>
  <c r="AU337" i="5" s="1"/>
  <c r="AQ337" i="5" a="1"/>
  <c r="AQ337" i="5" s="1"/>
  <c r="AR337" i="5" a="1"/>
  <c r="AR337" i="5" s="1"/>
  <c r="AS337" i="5" a="1"/>
  <c r="AS337" i="5" s="1"/>
  <c r="AT337" i="5" a="1"/>
  <c r="AT337" i="5" s="1"/>
  <c r="AM337" i="5" a="1"/>
  <c r="AM337" i="5" s="1"/>
  <c r="U337" i="5" a="1"/>
  <c r="U337" i="5" s="1"/>
  <c r="AK337" i="5" a="1"/>
  <c r="AK337" i="5" s="1"/>
  <c r="Q337" i="5" a="1"/>
  <c r="Q337" i="5" s="1"/>
  <c r="AA337" i="5" a="1"/>
  <c r="AA337" i="5" s="1"/>
  <c r="X337" i="5" a="1"/>
  <c r="X337" i="5" s="1"/>
  <c r="V337" i="5" a="1"/>
  <c r="V337" i="5" s="1"/>
  <c r="AN337" i="5" a="1"/>
  <c r="AN337" i="5" s="1"/>
  <c r="Y337" i="5" a="1"/>
  <c r="Y337" i="5" s="1"/>
  <c r="W337" i="5" a="1"/>
  <c r="W337" i="5" s="1"/>
  <c r="S337" i="5" a="1"/>
  <c r="S337" i="5" s="1"/>
  <c r="AB337" i="5" a="1"/>
  <c r="AB337" i="5" s="1"/>
  <c r="R337" i="5" a="1"/>
  <c r="R337" i="5" s="1"/>
  <c r="AO337" i="5" a="1"/>
  <c r="AO337" i="5" s="1"/>
  <c r="P337" i="5" a="1"/>
  <c r="P337" i="5" s="1"/>
  <c r="T337" i="5" a="1"/>
  <c r="T337" i="5" s="1"/>
  <c r="AP337" i="5" a="1"/>
  <c r="AP337" i="5" s="1"/>
  <c r="O337" i="5" a="1"/>
  <c r="O337" i="5" s="1"/>
  <c r="AL337" i="5" a="1"/>
  <c r="AL337" i="5" s="1"/>
  <c r="AJ337" i="5" a="1"/>
  <c r="AJ337" i="5" s="1"/>
  <c r="Z337" i="5" a="1"/>
  <c r="Z337" i="5" s="1"/>
  <c r="H337" i="5" a="1"/>
  <c r="H337" i="5" s="1"/>
  <c r="M337" i="5" a="1"/>
  <c r="M337" i="5" s="1"/>
  <c r="I337" i="5" a="1"/>
  <c r="I337" i="5" s="1"/>
  <c r="L337" i="5" a="1"/>
  <c r="L337" i="5" s="1"/>
  <c r="J337" i="5" a="1"/>
  <c r="J337" i="5" s="1"/>
  <c r="K337" i="5" a="1"/>
  <c r="K337" i="5" s="1"/>
  <c r="N337" i="5" a="1"/>
  <c r="N337" i="5" s="1"/>
  <c r="G338" i="5"/>
  <c r="AI338" i="5" l="1" a="1"/>
  <c r="AI338" i="5" s="1"/>
  <c r="AC90" i="9" s="1"/>
  <c r="AC338" i="5" a="1"/>
  <c r="AC338" i="5" s="1"/>
  <c r="W90" i="9" s="1"/>
  <c r="AH338" i="5" a="1"/>
  <c r="AH338" i="5" s="1"/>
  <c r="AB90" i="9" s="1"/>
  <c r="AG338" i="5" a="1"/>
  <c r="AG338" i="5" s="1"/>
  <c r="AA90" i="9" s="1"/>
  <c r="AD338" i="5" a="1"/>
  <c r="AD338" i="5" s="1"/>
  <c r="X90" i="9" s="1"/>
  <c r="AE338" i="5" a="1"/>
  <c r="AE338" i="5" s="1"/>
  <c r="Y90" i="9" s="1"/>
  <c r="AF338" i="5" a="1"/>
  <c r="AF338" i="5" s="1"/>
  <c r="Z90" i="9" s="1"/>
  <c r="AX338" i="5" a="1"/>
  <c r="AX338" i="5" s="1"/>
  <c r="AZ338" i="5" a="1"/>
  <c r="AZ338" i="5" s="1"/>
  <c r="BA338" i="5" a="1"/>
  <c r="BA338" i="5" s="1"/>
  <c r="AV338" i="5" a="1"/>
  <c r="AV338" i="5" s="1"/>
  <c r="AY338" i="5" a="1"/>
  <c r="AY338" i="5" s="1"/>
  <c r="AW338" i="5" a="1"/>
  <c r="AW338" i="5" s="1"/>
  <c r="AU338" i="5" a="1"/>
  <c r="AU338" i="5" s="1"/>
  <c r="AQ338" i="5" a="1"/>
  <c r="AQ338" i="5" s="1"/>
  <c r="AR338" i="5" a="1"/>
  <c r="AR338" i="5" s="1"/>
  <c r="AS338" i="5" a="1"/>
  <c r="AS338" i="5" s="1"/>
  <c r="AT338" i="5" a="1"/>
  <c r="AT338" i="5" s="1"/>
  <c r="U338" i="5" a="1"/>
  <c r="U338" i="5" s="1"/>
  <c r="AK338" i="5" a="1"/>
  <c r="AK338" i="5" s="1"/>
  <c r="AE90" i="9" s="1"/>
  <c r="Q338" i="5" a="1"/>
  <c r="Q338" i="5" s="1"/>
  <c r="CO89" i="22" s="1"/>
  <c r="AM338" i="5" a="1"/>
  <c r="AM338" i="5" s="1"/>
  <c r="AG90" i="9" s="1"/>
  <c r="AA338" i="5" a="1"/>
  <c r="AA338" i="5" s="1"/>
  <c r="U90" i="9" s="1"/>
  <c r="AN338" i="5" a="1"/>
  <c r="AN338" i="5" s="1"/>
  <c r="AH90" i="9" s="1"/>
  <c r="V338" i="5" a="1"/>
  <c r="V338" i="5" s="1"/>
  <c r="P90" i="9" s="1"/>
  <c r="X338" i="5" a="1"/>
  <c r="X338" i="5" s="1"/>
  <c r="R90" i="9" s="1"/>
  <c r="AO338" i="5" a="1"/>
  <c r="AO338" i="5" s="1"/>
  <c r="P338" i="5" a="1"/>
  <c r="P338" i="5" s="1"/>
  <c r="Y338" i="5" a="1"/>
  <c r="Y338" i="5" s="1"/>
  <c r="S90" i="9" s="1"/>
  <c r="S338" i="5" a="1"/>
  <c r="S338" i="5" s="1"/>
  <c r="M90" i="9" s="1"/>
  <c r="R338" i="5" a="1"/>
  <c r="R338" i="5" s="1"/>
  <c r="L90" i="9" s="1"/>
  <c r="AB338" i="5" a="1"/>
  <c r="AB338" i="5" s="1"/>
  <c r="V90" i="9" s="1"/>
  <c r="O338" i="5" a="1"/>
  <c r="O338" i="5" s="1"/>
  <c r="AL338" i="5" a="1"/>
  <c r="AL338" i="5" s="1"/>
  <c r="AP338" i="5" a="1"/>
  <c r="AP338" i="5" s="1"/>
  <c r="AJ90" i="9" s="1"/>
  <c r="AJ338" i="5" a="1"/>
  <c r="AJ338" i="5" s="1"/>
  <c r="Z338" i="5" a="1"/>
  <c r="Z338" i="5" s="1"/>
  <c r="T90" i="9" s="1"/>
  <c r="T338" i="5" a="1"/>
  <c r="T338" i="5" s="1"/>
  <c r="W338" i="5" a="1"/>
  <c r="W338" i="5" s="1"/>
  <c r="Q90" i="9" s="1"/>
  <c r="H338" i="5" a="1"/>
  <c r="H338" i="5" s="1"/>
  <c r="L338" i="5" a="1"/>
  <c r="L338" i="5" s="1"/>
  <c r="F90" i="9" s="1"/>
  <c r="J338" i="5" a="1"/>
  <c r="J338" i="5" s="1"/>
  <c r="M338" i="5" a="1"/>
  <c r="M338" i="5" s="1"/>
  <c r="I338" i="5" a="1"/>
  <c r="I338" i="5" s="1"/>
  <c r="K338" i="5" a="1"/>
  <c r="K338" i="5" s="1"/>
  <c r="N338" i="5" a="1"/>
  <c r="N338" i="5" s="1"/>
  <c r="G339" i="5"/>
  <c r="AC339" i="5" l="1" a="1"/>
  <c r="AC339" i="5" s="1"/>
  <c r="AK90" i="9" s="1"/>
  <c r="AF339" i="5" a="1"/>
  <c r="AF339" i="5" s="1"/>
  <c r="AH339" i="5" a="1"/>
  <c r="AH339" i="5" s="1"/>
  <c r="AI339" i="5" a="1"/>
  <c r="AI339" i="5" s="1"/>
  <c r="AD339" i="5" a="1"/>
  <c r="AD339" i="5" s="1"/>
  <c r="AG339" i="5" a="1"/>
  <c r="AG339" i="5" s="1"/>
  <c r="AE339" i="5" a="1"/>
  <c r="AE339" i="5" s="1"/>
  <c r="AZ339" i="5" a="1"/>
  <c r="AZ339" i="5" s="1"/>
  <c r="BA339" i="5" a="1"/>
  <c r="BA339" i="5" s="1"/>
  <c r="AV339" i="5" a="1"/>
  <c r="AV339" i="5" s="1"/>
  <c r="AU339" i="5" a="1"/>
  <c r="AU339" i="5" s="1"/>
  <c r="AX339" i="5" a="1"/>
  <c r="AX339" i="5" s="1"/>
  <c r="AW339" i="5" a="1"/>
  <c r="AW339" i="5" s="1"/>
  <c r="AQ339" i="5" a="1"/>
  <c r="AQ339" i="5" s="1"/>
  <c r="AY339" i="5" a="1"/>
  <c r="AY339" i="5" s="1"/>
  <c r="AR339" i="5" a="1"/>
  <c r="AR339" i="5" s="1"/>
  <c r="AS339" i="5" a="1"/>
  <c r="AS339" i="5" s="1"/>
  <c r="AT339" i="5" a="1"/>
  <c r="AT339" i="5" s="1"/>
  <c r="AK339" i="5" a="1"/>
  <c r="AK339" i="5" s="1"/>
  <c r="U339" i="5" a="1"/>
  <c r="U339" i="5" s="1"/>
  <c r="Q339" i="5" a="1"/>
  <c r="Q339" i="5" s="1"/>
  <c r="AM339" i="5" a="1"/>
  <c r="AM339" i="5" s="1"/>
  <c r="AA339" i="5" a="1"/>
  <c r="AA339" i="5" s="1"/>
  <c r="AN339" i="5" a="1"/>
  <c r="AN339" i="5" s="1"/>
  <c r="V339" i="5" a="1"/>
  <c r="V339" i="5" s="1"/>
  <c r="X339" i="5" a="1"/>
  <c r="X339" i="5" s="1"/>
  <c r="Y339" i="5" a="1"/>
  <c r="Y339" i="5" s="1"/>
  <c r="S339" i="5" a="1"/>
  <c r="S339" i="5" s="1"/>
  <c r="AO339" i="5" a="1"/>
  <c r="AO339" i="5" s="1"/>
  <c r="AB339" i="5" a="1"/>
  <c r="AB339" i="5" s="1"/>
  <c r="AL339" i="5" a="1"/>
  <c r="AL339" i="5" s="1"/>
  <c r="R339" i="5" a="1"/>
  <c r="R339" i="5" s="1"/>
  <c r="P339" i="5" a="1"/>
  <c r="P339" i="5" s="1"/>
  <c r="W339" i="5" a="1"/>
  <c r="W339" i="5" s="1"/>
  <c r="AP339" i="5" a="1"/>
  <c r="AP339" i="5" s="1"/>
  <c r="Z339" i="5" a="1"/>
  <c r="Z339" i="5" s="1"/>
  <c r="T339" i="5" a="1"/>
  <c r="T339" i="5" s="1"/>
  <c r="AJ339" i="5" a="1"/>
  <c r="AJ339" i="5" s="1"/>
  <c r="O339" i="5" a="1"/>
  <c r="O339" i="5" s="1"/>
  <c r="H339" i="5" a="1"/>
  <c r="H339" i="5" s="1"/>
  <c r="M339" i="5" a="1"/>
  <c r="M339" i="5" s="1"/>
  <c r="I339" i="5" a="1"/>
  <c r="I339" i="5" s="1"/>
  <c r="J339" i="5" a="1"/>
  <c r="J339" i="5" s="1"/>
  <c r="L339" i="5" a="1"/>
  <c r="L339" i="5" s="1"/>
  <c r="K339" i="5" a="1"/>
  <c r="K339" i="5" s="1"/>
  <c r="N339" i="5" a="1"/>
  <c r="N339" i="5" s="1"/>
  <c r="G340" i="5"/>
  <c r="AL90" i="9" l="1"/>
  <c r="AH340" i="5" a="1"/>
  <c r="AH340" i="5" s="1"/>
  <c r="AI340" i="5" a="1"/>
  <c r="AI340" i="5" s="1"/>
  <c r="AC340" i="5" a="1"/>
  <c r="AC340" i="5" s="1"/>
  <c r="AD340" i="5" a="1"/>
  <c r="AD340" i="5" s="1"/>
  <c r="AE340" i="5" a="1"/>
  <c r="AE340" i="5" s="1"/>
  <c r="AF340" i="5" a="1"/>
  <c r="AF340" i="5" s="1"/>
  <c r="AG340" i="5" a="1"/>
  <c r="AG340" i="5" s="1"/>
  <c r="BA340" i="5" a="1"/>
  <c r="BA340" i="5" s="1"/>
  <c r="AZ340" i="5" a="1"/>
  <c r="AZ340" i="5" s="1"/>
  <c r="AX340" i="5" a="1"/>
  <c r="AX340" i="5" s="1"/>
  <c r="AV340" i="5" a="1"/>
  <c r="AV340" i="5" s="1"/>
  <c r="AW340" i="5" a="1"/>
  <c r="AW340" i="5" s="1"/>
  <c r="AY340" i="5" a="1"/>
  <c r="AY340" i="5" s="1"/>
  <c r="AU340" i="5" a="1"/>
  <c r="AU340" i="5" s="1"/>
  <c r="AR340" i="5" a="1"/>
  <c r="AR340" i="5" s="1"/>
  <c r="AS340" i="5" a="1"/>
  <c r="AS340" i="5" s="1"/>
  <c r="AT340" i="5" a="1"/>
  <c r="AT340" i="5" s="1"/>
  <c r="AQ340" i="5" a="1"/>
  <c r="AQ340" i="5" s="1"/>
  <c r="Q340" i="5" a="1"/>
  <c r="Q340" i="5" s="1"/>
  <c r="AK340" i="5" a="1"/>
  <c r="AK340" i="5" s="1"/>
  <c r="U340" i="5" a="1"/>
  <c r="U340" i="5" s="1"/>
  <c r="AM340" i="5" a="1"/>
  <c r="AM340" i="5" s="1"/>
  <c r="AA340" i="5" a="1"/>
  <c r="AA340" i="5" s="1"/>
  <c r="X340" i="5" a="1"/>
  <c r="X340" i="5" s="1"/>
  <c r="V340" i="5" a="1"/>
  <c r="V340" i="5" s="1"/>
  <c r="AN340" i="5" a="1"/>
  <c r="AN340" i="5" s="1"/>
  <c r="W340" i="5" a="1"/>
  <c r="W340" i="5" s="1"/>
  <c r="R340" i="5" a="1"/>
  <c r="R340" i="5" s="1"/>
  <c r="AB340" i="5" a="1"/>
  <c r="AB340" i="5" s="1"/>
  <c r="Y340" i="5" a="1"/>
  <c r="Y340" i="5" s="1"/>
  <c r="AO340" i="5" a="1"/>
  <c r="AO340" i="5" s="1"/>
  <c r="S340" i="5" a="1"/>
  <c r="S340" i="5" s="1"/>
  <c r="P340" i="5" a="1"/>
  <c r="P340" i="5" s="1"/>
  <c r="O340" i="5" a="1"/>
  <c r="O340" i="5" s="1"/>
  <c r="AJ340" i="5" a="1"/>
  <c r="AJ340" i="5" s="1"/>
  <c r="AL340" i="5" a="1"/>
  <c r="AL340" i="5" s="1"/>
  <c r="T340" i="5" a="1"/>
  <c r="T340" i="5" s="1"/>
  <c r="AP340" i="5" a="1"/>
  <c r="AP340" i="5" s="1"/>
  <c r="Z340" i="5" a="1"/>
  <c r="Z340" i="5" s="1"/>
  <c r="H340" i="5" a="1"/>
  <c r="H340" i="5" s="1"/>
  <c r="M340" i="5" a="1"/>
  <c r="M340" i="5" s="1"/>
  <c r="I340" i="5" a="1"/>
  <c r="I340" i="5" s="1"/>
  <c r="L340" i="5" a="1"/>
  <c r="L340" i="5" s="1"/>
  <c r="J340" i="5" a="1"/>
  <c r="J340" i="5" s="1"/>
  <c r="K340" i="5" a="1"/>
  <c r="K340" i="5" s="1"/>
  <c r="N340" i="5" a="1"/>
  <c r="N340" i="5" s="1"/>
  <c r="G341" i="5"/>
  <c r="AF341" i="5" l="1" a="1"/>
  <c r="AF341" i="5" s="1"/>
  <c r="AH341" i="5" a="1"/>
  <c r="AH341" i="5" s="1"/>
  <c r="AI341" i="5" a="1"/>
  <c r="AI341" i="5" s="1"/>
  <c r="AC341" i="5" a="1"/>
  <c r="AC341" i="5" s="1"/>
  <c r="AG341" i="5" a="1"/>
  <c r="AG341" i="5" s="1"/>
  <c r="AE341" i="5" a="1"/>
  <c r="AE341" i="5" s="1"/>
  <c r="AD341" i="5" a="1"/>
  <c r="AD341" i="5" s="1"/>
  <c r="AX341" i="5" a="1"/>
  <c r="AX341" i="5" s="1"/>
  <c r="BA341" i="5" a="1"/>
  <c r="BA341" i="5" s="1"/>
  <c r="AZ341" i="5" a="1"/>
  <c r="AZ341" i="5" s="1"/>
  <c r="AV341" i="5" a="1"/>
  <c r="AV341" i="5" s="1"/>
  <c r="AW341" i="5" a="1"/>
  <c r="AW341" i="5" s="1"/>
  <c r="AU341" i="5" a="1"/>
  <c r="AU341" i="5" s="1"/>
  <c r="AR341" i="5" a="1"/>
  <c r="AR341" i="5" s="1"/>
  <c r="AQ341" i="5" a="1"/>
  <c r="AQ341" i="5" s="1"/>
  <c r="AS341" i="5" a="1"/>
  <c r="AS341" i="5" s="1"/>
  <c r="AY341" i="5" a="1"/>
  <c r="AY341" i="5" s="1"/>
  <c r="AT341" i="5" a="1"/>
  <c r="AT341" i="5" s="1"/>
  <c r="Q341" i="5" a="1"/>
  <c r="Q341" i="5" s="1"/>
  <c r="AK341" i="5" a="1"/>
  <c r="AK341" i="5" s="1"/>
  <c r="U341" i="5" a="1"/>
  <c r="U341" i="5" s="1"/>
  <c r="AM341" i="5" a="1"/>
  <c r="AM341" i="5" s="1"/>
  <c r="AN341" i="5" a="1"/>
  <c r="AN341" i="5" s="1"/>
  <c r="AA341" i="5" a="1"/>
  <c r="AA341" i="5" s="1"/>
  <c r="V341" i="5" a="1"/>
  <c r="V341" i="5" s="1"/>
  <c r="X341" i="5" a="1"/>
  <c r="X341" i="5" s="1"/>
  <c r="P341" i="5" a="1"/>
  <c r="P341" i="5" s="1"/>
  <c r="AB341" i="5" a="1"/>
  <c r="AB341" i="5" s="1"/>
  <c r="W341" i="5" a="1"/>
  <c r="W341" i="5" s="1"/>
  <c r="R341" i="5" a="1"/>
  <c r="R341" i="5" s="1"/>
  <c r="AO341" i="5" a="1"/>
  <c r="AO341" i="5" s="1"/>
  <c r="S341" i="5" a="1"/>
  <c r="S341" i="5" s="1"/>
  <c r="Y341" i="5" a="1"/>
  <c r="Y341" i="5" s="1"/>
  <c r="AP341" i="5" a="1"/>
  <c r="AP341" i="5" s="1"/>
  <c r="Z341" i="5" a="1"/>
  <c r="Z341" i="5" s="1"/>
  <c r="AJ341" i="5" a="1"/>
  <c r="AJ341" i="5" s="1"/>
  <c r="AL341" i="5" a="1"/>
  <c r="AL341" i="5" s="1"/>
  <c r="O341" i="5" a="1"/>
  <c r="O341" i="5" s="1"/>
  <c r="T341" i="5" a="1"/>
  <c r="T341" i="5" s="1"/>
  <c r="H341" i="5" a="1"/>
  <c r="H341" i="5" s="1"/>
  <c r="L341" i="5" a="1"/>
  <c r="L341" i="5" s="1"/>
  <c r="M341" i="5" a="1"/>
  <c r="M341" i="5" s="1"/>
  <c r="J341" i="5" a="1"/>
  <c r="J341" i="5" s="1"/>
  <c r="I341" i="5" a="1"/>
  <c r="I341" i="5" s="1"/>
  <c r="K341" i="5" a="1"/>
  <c r="K341" i="5" s="1"/>
  <c r="N341" i="5" a="1"/>
  <c r="N341" i="5" s="1"/>
  <c r="G342" i="5"/>
  <c r="AF342" i="5" l="1" a="1"/>
  <c r="AF342" i="5" s="1"/>
  <c r="Z91" i="9" s="1"/>
  <c r="AI342" i="5" a="1"/>
  <c r="AI342" i="5" s="1"/>
  <c r="AC91" i="9" s="1"/>
  <c r="AC342" i="5" a="1"/>
  <c r="AC342" i="5" s="1"/>
  <c r="W91" i="9" s="1"/>
  <c r="AH342" i="5" a="1"/>
  <c r="AH342" i="5" s="1"/>
  <c r="AB91" i="9" s="1"/>
  <c r="AG342" i="5" a="1"/>
  <c r="AG342" i="5" s="1"/>
  <c r="AA91" i="9" s="1"/>
  <c r="AD342" i="5" a="1"/>
  <c r="AD342" i="5" s="1"/>
  <c r="X91" i="9" s="1"/>
  <c r="AE342" i="5" a="1"/>
  <c r="AE342" i="5" s="1"/>
  <c r="Y91" i="9" s="1"/>
  <c r="AV342" i="5" a="1"/>
  <c r="AV342" i="5" s="1"/>
  <c r="AX342" i="5" a="1"/>
  <c r="AX342" i="5" s="1"/>
  <c r="BA342" i="5" a="1"/>
  <c r="BA342" i="5" s="1"/>
  <c r="AZ342" i="5" a="1"/>
  <c r="AZ342" i="5" s="1"/>
  <c r="AU342" i="5" a="1"/>
  <c r="AU342" i="5" s="1"/>
  <c r="AW342" i="5" a="1"/>
  <c r="AW342" i="5" s="1"/>
  <c r="AY342" i="5" a="1"/>
  <c r="AY342" i="5" s="1"/>
  <c r="AS342" i="5" a="1"/>
  <c r="AS342" i="5" s="1"/>
  <c r="AR342" i="5" a="1"/>
  <c r="AR342" i="5" s="1"/>
  <c r="AQ342" i="5" a="1"/>
  <c r="AQ342" i="5" s="1"/>
  <c r="AT342" i="5" a="1"/>
  <c r="AT342" i="5" s="1"/>
  <c r="AM342" i="5" a="1"/>
  <c r="AM342" i="5" s="1"/>
  <c r="AK342" i="5" a="1"/>
  <c r="AK342" i="5" s="1"/>
  <c r="AE91" i="9" s="1"/>
  <c r="U342" i="5" a="1"/>
  <c r="U342" i="5" s="1"/>
  <c r="Q342" i="5" a="1"/>
  <c r="Q342" i="5" s="1"/>
  <c r="CO90" i="22" s="1"/>
  <c r="X342" i="5" a="1"/>
  <c r="X342" i="5" s="1"/>
  <c r="R91" i="9" s="1"/>
  <c r="V342" i="5" a="1"/>
  <c r="V342" i="5" s="1"/>
  <c r="P91" i="9" s="1"/>
  <c r="AA342" i="5" a="1"/>
  <c r="AA342" i="5" s="1"/>
  <c r="U91" i="9" s="1"/>
  <c r="AN342" i="5" a="1"/>
  <c r="AN342" i="5" s="1"/>
  <c r="AH91" i="9" s="1"/>
  <c r="AB342" i="5" a="1"/>
  <c r="AB342" i="5" s="1"/>
  <c r="V91" i="9" s="1"/>
  <c r="R342" i="5" a="1"/>
  <c r="R342" i="5" s="1"/>
  <c r="P342" i="5" a="1"/>
  <c r="P342" i="5" s="1"/>
  <c r="CN90" i="22" s="1"/>
  <c r="Y342" i="5" a="1"/>
  <c r="Y342" i="5" s="1"/>
  <c r="S91" i="9" s="1"/>
  <c r="AO342" i="5" a="1"/>
  <c r="AO342" i="5" s="1"/>
  <c r="W342" i="5" a="1"/>
  <c r="W342" i="5" s="1"/>
  <c r="Q91" i="9" s="1"/>
  <c r="AL342" i="5" a="1"/>
  <c r="AL342" i="5" s="1"/>
  <c r="O342" i="5" a="1"/>
  <c r="O342" i="5" s="1"/>
  <c r="I91" i="9" s="1"/>
  <c r="Z342" i="5" a="1"/>
  <c r="Z342" i="5" s="1"/>
  <c r="T91" i="9" s="1"/>
  <c r="AP342" i="5" a="1"/>
  <c r="AP342" i="5" s="1"/>
  <c r="T342" i="5" a="1"/>
  <c r="T342" i="5" s="1"/>
  <c r="AJ342" i="5" a="1"/>
  <c r="AJ342" i="5" s="1"/>
  <c r="S342" i="5" a="1"/>
  <c r="S342" i="5" s="1"/>
  <c r="H342" i="5" a="1"/>
  <c r="H342" i="5" s="1"/>
  <c r="I342" i="5" a="1"/>
  <c r="I342" i="5" s="1"/>
  <c r="L342" i="5" a="1"/>
  <c r="L342" i="5" s="1"/>
  <c r="F91" i="9" s="1"/>
  <c r="K342" i="5" a="1"/>
  <c r="K342" i="5" s="1"/>
  <c r="J342" i="5" a="1"/>
  <c r="J342" i="5" s="1"/>
  <c r="D91" i="9" s="1"/>
  <c r="M342" i="5" a="1"/>
  <c r="M342" i="5" s="1"/>
  <c r="N342" i="5" a="1"/>
  <c r="N342" i="5" s="1"/>
  <c r="G343" i="5"/>
  <c r="AI343" i="5" l="1" a="1"/>
  <c r="AI343" i="5" s="1"/>
  <c r="AF343" i="5" a="1"/>
  <c r="AF343" i="5" s="1"/>
  <c r="AC343" i="5" a="1"/>
  <c r="AC343" i="5" s="1"/>
  <c r="AK91" i="9" s="1"/>
  <c r="AG343" i="5" a="1"/>
  <c r="AG343" i="5" s="1"/>
  <c r="AD343" i="5" a="1"/>
  <c r="AD343" i="5" s="1"/>
  <c r="AE343" i="5" a="1"/>
  <c r="AE343" i="5" s="1"/>
  <c r="AH343" i="5" a="1"/>
  <c r="AH343" i="5" s="1"/>
  <c r="AZ343" i="5" a="1"/>
  <c r="AZ343" i="5" s="1"/>
  <c r="AU343" i="5" a="1"/>
  <c r="AU343" i="5" s="1"/>
  <c r="BA343" i="5" a="1"/>
  <c r="BA343" i="5" s="1"/>
  <c r="AV343" i="5" a="1"/>
  <c r="AV343" i="5" s="1"/>
  <c r="AW343" i="5" a="1"/>
  <c r="AW343" i="5" s="1"/>
  <c r="AQ343" i="5" a="1"/>
  <c r="AQ343" i="5" s="1"/>
  <c r="AS343" i="5" a="1"/>
  <c r="AS343" i="5" s="1"/>
  <c r="AY343" i="5" a="1"/>
  <c r="AY343" i="5" s="1"/>
  <c r="AR343" i="5" a="1"/>
  <c r="AR343" i="5" s="1"/>
  <c r="AX343" i="5" a="1"/>
  <c r="AX343" i="5" s="1"/>
  <c r="AT343" i="5" a="1"/>
  <c r="AT343" i="5" s="1"/>
  <c r="AM343" i="5" a="1"/>
  <c r="AM343" i="5" s="1"/>
  <c r="U343" i="5" a="1"/>
  <c r="U343" i="5" s="1"/>
  <c r="AK343" i="5" a="1"/>
  <c r="AK343" i="5" s="1"/>
  <c r="Q343" i="5" a="1"/>
  <c r="Q343" i="5" s="1"/>
  <c r="AA343" i="5" a="1"/>
  <c r="AA343" i="5" s="1"/>
  <c r="X343" i="5" a="1"/>
  <c r="X343" i="5" s="1"/>
  <c r="V343" i="5" a="1"/>
  <c r="V343" i="5" s="1"/>
  <c r="AN343" i="5" a="1"/>
  <c r="AN343" i="5" s="1"/>
  <c r="R343" i="5" a="1"/>
  <c r="R343" i="5" s="1"/>
  <c r="Y343" i="5" a="1"/>
  <c r="Y343" i="5" s="1"/>
  <c r="S343" i="5" a="1"/>
  <c r="S343" i="5" s="1"/>
  <c r="P343" i="5" a="1"/>
  <c r="P343" i="5" s="1"/>
  <c r="AB343" i="5" a="1"/>
  <c r="AB343" i="5" s="1"/>
  <c r="W343" i="5" a="1"/>
  <c r="W343" i="5" s="1"/>
  <c r="AL343" i="5" a="1"/>
  <c r="AL343" i="5" s="1"/>
  <c r="AO343" i="5" a="1"/>
  <c r="AO343" i="5" s="1"/>
  <c r="AP343" i="5" a="1"/>
  <c r="AP343" i="5" s="1"/>
  <c r="T343" i="5" a="1"/>
  <c r="T343" i="5" s="1"/>
  <c r="AJ343" i="5" a="1"/>
  <c r="AJ343" i="5" s="1"/>
  <c r="Z343" i="5" a="1"/>
  <c r="Z343" i="5" s="1"/>
  <c r="O343" i="5" a="1"/>
  <c r="O343" i="5" s="1"/>
  <c r="H343" i="5" a="1"/>
  <c r="H343" i="5" s="1"/>
  <c r="L343" i="5" a="1"/>
  <c r="L343" i="5" s="1"/>
  <c r="I343" i="5" a="1"/>
  <c r="I343" i="5" s="1"/>
  <c r="CF90" i="22" s="1"/>
  <c r="K343" i="5" a="1"/>
  <c r="K343" i="5" s="1"/>
  <c r="J343" i="5" a="1"/>
  <c r="J343" i="5" s="1"/>
  <c r="M343" i="5" a="1"/>
  <c r="M343" i="5" s="1"/>
  <c r="N343" i="5" a="1"/>
  <c r="N343" i="5" s="1"/>
  <c r="G344" i="5"/>
  <c r="AC344" i="5" l="1" a="1"/>
  <c r="AC344" i="5" s="1"/>
  <c r="AF344" i="5" a="1"/>
  <c r="AF344" i="5" s="1"/>
  <c r="AI344" i="5" a="1"/>
  <c r="AI344" i="5" s="1"/>
  <c r="AD344" i="5" a="1"/>
  <c r="AD344" i="5" s="1"/>
  <c r="AE344" i="5" a="1"/>
  <c r="AE344" i="5" s="1"/>
  <c r="AG344" i="5" a="1"/>
  <c r="AG344" i="5" s="1"/>
  <c r="AH344" i="5" a="1"/>
  <c r="AH344" i="5" s="1"/>
  <c r="AX344" i="5" a="1"/>
  <c r="AX344" i="5" s="1"/>
  <c r="AV344" i="5" a="1"/>
  <c r="AV344" i="5" s="1"/>
  <c r="BA344" i="5" a="1"/>
  <c r="BA344" i="5" s="1"/>
  <c r="AZ344" i="5" a="1"/>
  <c r="AZ344" i="5" s="1"/>
  <c r="AW344" i="5" a="1"/>
  <c r="AW344" i="5" s="1"/>
  <c r="AU344" i="5" a="1"/>
  <c r="AU344" i="5" s="1"/>
  <c r="AY344" i="5" a="1"/>
  <c r="AY344" i="5" s="1"/>
  <c r="AQ344" i="5" a="1"/>
  <c r="AQ344" i="5" s="1"/>
  <c r="AR344" i="5" a="1"/>
  <c r="AR344" i="5" s="1"/>
  <c r="AS344" i="5" a="1"/>
  <c r="AS344" i="5" s="1"/>
  <c r="AT344" i="5" a="1"/>
  <c r="AT344" i="5" s="1"/>
  <c r="AM344" i="5" a="1"/>
  <c r="AM344" i="5" s="1"/>
  <c r="Q344" i="5" a="1"/>
  <c r="Q344" i="5" s="1"/>
  <c r="AK344" i="5" a="1"/>
  <c r="AK344" i="5" s="1"/>
  <c r="U344" i="5" a="1"/>
  <c r="U344" i="5" s="1"/>
  <c r="X344" i="5" a="1"/>
  <c r="X344" i="5" s="1"/>
  <c r="V344" i="5" a="1"/>
  <c r="V344" i="5" s="1"/>
  <c r="AA344" i="5" a="1"/>
  <c r="AA344" i="5" s="1"/>
  <c r="AN344" i="5" a="1"/>
  <c r="AN344" i="5" s="1"/>
  <c r="P344" i="5" a="1"/>
  <c r="P344" i="5" s="1"/>
  <c r="R344" i="5" a="1"/>
  <c r="R344" i="5" s="1"/>
  <c r="AB344" i="5" a="1"/>
  <c r="AB344" i="5" s="1"/>
  <c r="W344" i="5" a="1"/>
  <c r="W344" i="5" s="1"/>
  <c r="AL344" i="5" a="1"/>
  <c r="AL344" i="5" s="1"/>
  <c r="Y344" i="5" a="1"/>
  <c r="Y344" i="5" s="1"/>
  <c r="AO344" i="5" a="1"/>
  <c r="AO344" i="5" s="1"/>
  <c r="O344" i="5" a="1"/>
  <c r="O344" i="5" s="1"/>
  <c r="S344" i="5" a="1"/>
  <c r="S344" i="5" s="1"/>
  <c r="T344" i="5" a="1"/>
  <c r="T344" i="5" s="1"/>
  <c r="AP344" i="5" a="1"/>
  <c r="AP344" i="5" s="1"/>
  <c r="AJ344" i="5" a="1"/>
  <c r="AJ344" i="5" s="1"/>
  <c r="Z344" i="5" a="1"/>
  <c r="Z344" i="5" s="1"/>
  <c r="H344" i="5" a="1"/>
  <c r="H344" i="5" s="1"/>
  <c r="L344" i="5" a="1"/>
  <c r="L344" i="5" s="1"/>
  <c r="I344" i="5" a="1"/>
  <c r="I344" i="5" s="1"/>
  <c r="J344" i="5" a="1"/>
  <c r="J344" i="5" s="1"/>
  <c r="K344" i="5" a="1"/>
  <c r="K344" i="5" s="1"/>
  <c r="M344" i="5" a="1"/>
  <c r="M344" i="5" s="1"/>
  <c r="N344" i="5" a="1"/>
  <c r="N344" i="5" s="1"/>
  <c r="G345" i="5"/>
  <c r="AH345" i="5" l="1" a="1"/>
  <c r="AH345" i="5" s="1"/>
  <c r="AC345" i="5" a="1"/>
  <c r="AC345" i="5" s="1"/>
  <c r="AI345" i="5" a="1"/>
  <c r="AI345" i="5" s="1"/>
  <c r="AF345" i="5" a="1"/>
  <c r="AF345" i="5" s="1"/>
  <c r="AD345" i="5" a="1"/>
  <c r="AD345" i="5" s="1"/>
  <c r="AE345" i="5" a="1"/>
  <c r="AE345" i="5" s="1"/>
  <c r="AG345" i="5" a="1"/>
  <c r="AG345" i="5" s="1"/>
  <c r="BA345" i="5" a="1"/>
  <c r="BA345" i="5" s="1"/>
  <c r="AV345" i="5" a="1"/>
  <c r="AV345" i="5" s="1"/>
  <c r="AZ345" i="5" a="1"/>
  <c r="AZ345" i="5" s="1"/>
  <c r="AX345" i="5" a="1"/>
  <c r="AX345" i="5" s="1"/>
  <c r="AU345" i="5" a="1"/>
  <c r="AU345" i="5" s="1"/>
  <c r="AY345" i="5" a="1"/>
  <c r="AY345" i="5" s="1"/>
  <c r="AW345" i="5" a="1"/>
  <c r="AW345" i="5" s="1"/>
  <c r="AR345" i="5" a="1"/>
  <c r="AR345" i="5" s="1"/>
  <c r="AS345" i="5" a="1"/>
  <c r="AS345" i="5" s="1"/>
  <c r="AT345" i="5" a="1"/>
  <c r="AT345" i="5" s="1"/>
  <c r="AQ345" i="5" a="1"/>
  <c r="AQ345" i="5" s="1"/>
  <c r="U345" i="5" a="1"/>
  <c r="U345" i="5" s="1"/>
  <c r="AM345" i="5" a="1"/>
  <c r="AM345" i="5" s="1"/>
  <c r="Q345" i="5" a="1"/>
  <c r="Q345" i="5" s="1"/>
  <c r="AK345" i="5" a="1"/>
  <c r="AK345" i="5" s="1"/>
  <c r="AA345" i="5" a="1"/>
  <c r="AA345" i="5" s="1"/>
  <c r="AN345" i="5" a="1"/>
  <c r="AN345" i="5" s="1"/>
  <c r="V345" i="5" a="1"/>
  <c r="V345" i="5" s="1"/>
  <c r="X345" i="5" a="1"/>
  <c r="X345" i="5" s="1"/>
  <c r="S345" i="5" a="1"/>
  <c r="S345" i="5" s="1"/>
  <c r="P345" i="5" a="1"/>
  <c r="P345" i="5" s="1"/>
  <c r="Y345" i="5" a="1"/>
  <c r="Y345" i="5" s="1"/>
  <c r="AO345" i="5" a="1"/>
  <c r="AO345" i="5" s="1"/>
  <c r="R345" i="5" a="1"/>
  <c r="R345" i="5" s="1"/>
  <c r="W345" i="5" a="1"/>
  <c r="W345" i="5" s="1"/>
  <c r="AB345" i="5" a="1"/>
  <c r="AB345" i="5" s="1"/>
  <c r="T345" i="5" a="1"/>
  <c r="T345" i="5" s="1"/>
  <c r="AP345" i="5" a="1"/>
  <c r="AP345" i="5" s="1"/>
  <c r="AJ345" i="5" a="1"/>
  <c r="AJ345" i="5" s="1"/>
  <c r="Z345" i="5" a="1"/>
  <c r="Z345" i="5" s="1"/>
  <c r="O345" i="5" a="1"/>
  <c r="O345" i="5" s="1"/>
  <c r="AL345" i="5" a="1"/>
  <c r="AL345" i="5" s="1"/>
  <c r="L345" i="5" a="1"/>
  <c r="L345" i="5" s="1"/>
  <c r="J345" i="5" a="1"/>
  <c r="J345" i="5" s="1"/>
  <c r="M345" i="5" a="1"/>
  <c r="M345" i="5" s="1"/>
  <c r="I345" i="5" a="1"/>
  <c r="I345" i="5" s="1"/>
  <c r="K345" i="5" a="1"/>
  <c r="K345" i="5" s="1"/>
  <c r="H345" i="5" a="1"/>
  <c r="H345" i="5" s="1"/>
  <c r="N345" i="5" a="1"/>
  <c r="N345" i="5" s="1"/>
  <c r="G346" i="5"/>
  <c r="AI346" i="5" l="1" a="1"/>
  <c r="AI346" i="5" s="1"/>
  <c r="AC92" i="9" s="1"/>
  <c r="AC346" i="5" a="1"/>
  <c r="AC346" i="5" s="1"/>
  <c r="W92" i="9" s="1"/>
  <c r="AH346" i="5" a="1"/>
  <c r="AH346" i="5" s="1"/>
  <c r="AB92" i="9" s="1"/>
  <c r="AD346" i="5" a="1"/>
  <c r="AD346" i="5" s="1"/>
  <c r="X92" i="9" s="1"/>
  <c r="AE346" i="5" a="1"/>
  <c r="AE346" i="5" s="1"/>
  <c r="Y92" i="9" s="1"/>
  <c r="AF346" i="5" a="1"/>
  <c r="AF346" i="5" s="1"/>
  <c r="Z92" i="9" s="1"/>
  <c r="AG346" i="5" a="1"/>
  <c r="AG346" i="5" s="1"/>
  <c r="AA92" i="9" s="1"/>
  <c r="BA346" i="5" a="1"/>
  <c r="BA346" i="5" s="1"/>
  <c r="AX346" i="5" a="1"/>
  <c r="AX346" i="5" s="1"/>
  <c r="AU346" i="5" a="1"/>
  <c r="AU346" i="5" s="1"/>
  <c r="AY346" i="5" a="1"/>
  <c r="AY346" i="5" s="1"/>
  <c r="AZ346" i="5" a="1"/>
  <c r="AZ346" i="5" s="1"/>
  <c r="AV346" i="5" a="1"/>
  <c r="AV346" i="5" s="1"/>
  <c r="AW346" i="5" a="1"/>
  <c r="AW346" i="5" s="1"/>
  <c r="AQ346" i="5" a="1"/>
  <c r="AQ346" i="5" s="1"/>
  <c r="AS346" i="5" a="1"/>
  <c r="AS346" i="5" s="1"/>
  <c r="AT346" i="5" a="1"/>
  <c r="AT346" i="5" s="1"/>
  <c r="AR346" i="5" a="1"/>
  <c r="AR346" i="5" s="1"/>
  <c r="AK346" i="5" a="1"/>
  <c r="AK346" i="5" s="1"/>
  <c r="AM346" i="5" a="1"/>
  <c r="AM346" i="5" s="1"/>
  <c r="U346" i="5" a="1"/>
  <c r="U346" i="5" s="1"/>
  <c r="Q346" i="5" a="1"/>
  <c r="Q346" i="5" s="1"/>
  <c r="K92" i="9" s="1"/>
  <c r="X346" i="5" a="1"/>
  <c r="X346" i="5" s="1"/>
  <c r="R92" i="9" s="1"/>
  <c r="V346" i="5" a="1"/>
  <c r="V346" i="5" s="1"/>
  <c r="P92" i="9" s="1"/>
  <c r="AA346" i="5" a="1"/>
  <c r="AA346" i="5" s="1"/>
  <c r="U92" i="9" s="1"/>
  <c r="AN346" i="5" a="1"/>
  <c r="AN346" i="5" s="1"/>
  <c r="P346" i="5" a="1"/>
  <c r="P346" i="5" s="1"/>
  <c r="W346" i="5" a="1"/>
  <c r="W346" i="5" s="1"/>
  <c r="Q92" i="9" s="1"/>
  <c r="AO346" i="5" a="1"/>
  <c r="AO346" i="5" s="1"/>
  <c r="AB346" i="5" a="1"/>
  <c r="AB346" i="5" s="1"/>
  <c r="V92" i="9" s="1"/>
  <c r="S346" i="5" a="1"/>
  <c r="S346" i="5" s="1"/>
  <c r="Y346" i="5" a="1"/>
  <c r="Y346" i="5" s="1"/>
  <c r="S92" i="9" s="1"/>
  <c r="R346" i="5" a="1"/>
  <c r="R346" i="5" s="1"/>
  <c r="AJ346" i="5" a="1"/>
  <c r="AJ346" i="5" s="1"/>
  <c r="AP346" i="5" a="1"/>
  <c r="AP346" i="5" s="1"/>
  <c r="Z346" i="5" a="1"/>
  <c r="Z346" i="5" s="1"/>
  <c r="T92" i="9" s="1"/>
  <c r="T346" i="5" a="1"/>
  <c r="T346" i="5" s="1"/>
  <c r="N92" i="9" s="1"/>
  <c r="AL346" i="5" a="1"/>
  <c r="AL346" i="5" s="1"/>
  <c r="AF92" i="9" s="1"/>
  <c r="O346" i="5" a="1"/>
  <c r="O346" i="5" s="1"/>
  <c r="I92" i="9" s="1"/>
  <c r="H346" i="5" a="1"/>
  <c r="H346" i="5" s="1"/>
  <c r="I346" i="5" a="1"/>
  <c r="I346" i="5" s="1"/>
  <c r="L346" i="5" a="1"/>
  <c r="L346" i="5" s="1"/>
  <c r="M346" i="5" a="1"/>
  <c r="M346" i="5" s="1"/>
  <c r="J346" i="5" a="1"/>
  <c r="J346" i="5" s="1"/>
  <c r="K346" i="5" a="1"/>
  <c r="K346" i="5" s="1"/>
  <c r="N346" i="5" a="1"/>
  <c r="N346" i="5" s="1"/>
  <c r="G347" i="5"/>
  <c r="AC347" i="5" l="1" a="1"/>
  <c r="AC347" i="5" s="1"/>
  <c r="AK92" i="9" s="1"/>
  <c r="AF347" i="5" a="1"/>
  <c r="AF347" i="5" s="1"/>
  <c r="AI347" i="5" a="1"/>
  <c r="AI347" i="5" s="1"/>
  <c r="AH347" i="5" a="1"/>
  <c r="AH347" i="5" s="1"/>
  <c r="AD347" i="5" a="1"/>
  <c r="AD347" i="5" s="1"/>
  <c r="AG347" i="5" a="1"/>
  <c r="AG347" i="5" s="1"/>
  <c r="AE347" i="5" a="1"/>
  <c r="AE347" i="5" s="1"/>
  <c r="AV347" i="5" a="1"/>
  <c r="AV347" i="5" s="1"/>
  <c r="AX347" i="5" a="1"/>
  <c r="AX347" i="5" s="1"/>
  <c r="AY347" i="5" a="1"/>
  <c r="AY347" i="5" s="1"/>
  <c r="AU347" i="5" a="1"/>
  <c r="AU347" i="5" s="1"/>
  <c r="BA347" i="5" a="1"/>
  <c r="BA347" i="5" s="1"/>
  <c r="AZ347" i="5" a="1"/>
  <c r="AZ347" i="5" s="1"/>
  <c r="AS347" i="5" a="1"/>
  <c r="AS347" i="5" s="1"/>
  <c r="AQ347" i="5" a="1"/>
  <c r="AQ347" i="5" s="1"/>
  <c r="AR347" i="5" a="1"/>
  <c r="AR347" i="5" s="1"/>
  <c r="AW347" i="5" a="1"/>
  <c r="AW347" i="5" s="1"/>
  <c r="AT347" i="5" a="1"/>
  <c r="AT347" i="5" s="1"/>
  <c r="CO91" i="22"/>
  <c r="U347" i="5" a="1"/>
  <c r="U347" i="5" s="1"/>
  <c r="AM347" i="5" a="1"/>
  <c r="AM347" i="5" s="1"/>
  <c r="Q347" i="5" a="1"/>
  <c r="Q347" i="5" s="1"/>
  <c r="AK347" i="5" a="1"/>
  <c r="AK347" i="5" s="1"/>
  <c r="X347" i="5" a="1"/>
  <c r="X347" i="5" s="1"/>
  <c r="V347" i="5" a="1"/>
  <c r="V347" i="5" s="1"/>
  <c r="AA347" i="5" a="1"/>
  <c r="AA347" i="5" s="1"/>
  <c r="AN347" i="5" a="1"/>
  <c r="AN347" i="5" s="1"/>
  <c r="P347" i="5" a="1"/>
  <c r="P347" i="5" s="1"/>
  <c r="W347" i="5" a="1"/>
  <c r="W347" i="5" s="1"/>
  <c r="AO347" i="5" a="1"/>
  <c r="AO347" i="5" s="1"/>
  <c r="R347" i="5" a="1"/>
  <c r="R347" i="5" s="1"/>
  <c r="AB347" i="5" a="1"/>
  <c r="AB347" i="5" s="1"/>
  <c r="AL347" i="5" a="1"/>
  <c r="AL347" i="5" s="1"/>
  <c r="Y347" i="5" a="1"/>
  <c r="Y347" i="5" s="1"/>
  <c r="AJ347" i="5" a="1"/>
  <c r="AJ347" i="5" s="1"/>
  <c r="O347" i="5" a="1"/>
  <c r="O347" i="5" s="1"/>
  <c r="Z347" i="5" a="1"/>
  <c r="Z347" i="5" s="1"/>
  <c r="S347" i="5" a="1"/>
  <c r="S347" i="5" s="1"/>
  <c r="T347" i="5" a="1"/>
  <c r="T347" i="5" s="1"/>
  <c r="AP347" i="5" a="1"/>
  <c r="AP347" i="5" s="1"/>
  <c r="H347" i="5" a="1"/>
  <c r="H347" i="5" s="1"/>
  <c r="J347" i="5" a="1"/>
  <c r="J347" i="5" s="1"/>
  <c r="L347" i="5" a="1"/>
  <c r="L347" i="5" s="1"/>
  <c r="CI91" i="22" s="1"/>
  <c r="I347" i="5" a="1"/>
  <c r="I347" i="5" s="1"/>
  <c r="M347" i="5" a="1"/>
  <c r="M347" i="5" s="1"/>
  <c r="K347" i="5" a="1"/>
  <c r="K347" i="5" s="1"/>
  <c r="N347" i="5" a="1"/>
  <c r="N347" i="5" s="1"/>
  <c r="G348" i="5"/>
  <c r="AH348" i="5" l="1" a="1"/>
  <c r="AH348" i="5" s="1"/>
  <c r="AF348" i="5" a="1"/>
  <c r="AF348" i="5" s="1"/>
  <c r="AI348" i="5" a="1"/>
  <c r="AI348" i="5" s="1"/>
  <c r="AC348" i="5" a="1"/>
  <c r="AC348" i="5" s="1"/>
  <c r="AE348" i="5" a="1"/>
  <c r="AE348" i="5" s="1"/>
  <c r="AG348" i="5" a="1"/>
  <c r="AG348" i="5" s="1"/>
  <c r="AD348" i="5" a="1"/>
  <c r="AD348" i="5" s="1"/>
  <c r="AZ348" i="5" a="1"/>
  <c r="AZ348" i="5" s="1"/>
  <c r="AV348" i="5" a="1"/>
  <c r="AV348" i="5" s="1"/>
  <c r="BA348" i="5" a="1"/>
  <c r="BA348" i="5" s="1"/>
  <c r="AU348" i="5" a="1"/>
  <c r="AU348" i="5" s="1"/>
  <c r="AX348" i="5" a="1"/>
  <c r="AX348" i="5" s="1"/>
  <c r="AW348" i="5" a="1"/>
  <c r="AW348" i="5" s="1"/>
  <c r="AQ348" i="5" a="1"/>
  <c r="AQ348" i="5" s="1"/>
  <c r="AY348" i="5" a="1"/>
  <c r="AY348" i="5" s="1"/>
  <c r="AS348" i="5" a="1"/>
  <c r="AS348" i="5" s="1"/>
  <c r="AT348" i="5" a="1"/>
  <c r="AT348" i="5" s="1"/>
  <c r="AR348" i="5" a="1"/>
  <c r="AR348" i="5" s="1"/>
  <c r="Q348" i="5" a="1"/>
  <c r="Q348" i="5" s="1"/>
  <c r="AK348" i="5" a="1"/>
  <c r="AK348" i="5" s="1"/>
  <c r="AM348" i="5" a="1"/>
  <c r="AM348" i="5" s="1"/>
  <c r="U348" i="5" a="1"/>
  <c r="U348" i="5" s="1"/>
  <c r="AN348" i="5" a="1"/>
  <c r="AN348" i="5" s="1"/>
  <c r="AA348" i="5" a="1"/>
  <c r="AA348" i="5" s="1"/>
  <c r="X348" i="5" a="1"/>
  <c r="X348" i="5" s="1"/>
  <c r="V348" i="5" a="1"/>
  <c r="V348" i="5" s="1"/>
  <c r="Y348" i="5" a="1"/>
  <c r="Y348" i="5" s="1"/>
  <c r="P348" i="5" a="1"/>
  <c r="P348" i="5" s="1"/>
  <c r="AO348" i="5" a="1"/>
  <c r="AO348" i="5" s="1"/>
  <c r="R348" i="5" a="1"/>
  <c r="R348" i="5" s="1"/>
  <c r="W348" i="5" a="1"/>
  <c r="W348" i="5" s="1"/>
  <c r="S348" i="5" a="1"/>
  <c r="S348" i="5" s="1"/>
  <c r="AL348" i="5" a="1"/>
  <c r="AL348" i="5" s="1"/>
  <c r="AB348" i="5" a="1"/>
  <c r="AB348" i="5" s="1"/>
  <c r="AJ348" i="5" a="1"/>
  <c r="AJ348" i="5" s="1"/>
  <c r="AL92" i="9" s="1"/>
  <c r="Z348" i="5" a="1"/>
  <c r="Z348" i="5" s="1"/>
  <c r="T348" i="5" a="1"/>
  <c r="T348" i="5" s="1"/>
  <c r="O348" i="5" a="1"/>
  <c r="O348" i="5" s="1"/>
  <c r="AP348" i="5" a="1"/>
  <c r="AP348" i="5" s="1"/>
  <c r="H348" i="5" a="1"/>
  <c r="H348" i="5" s="1"/>
  <c r="I348" i="5" a="1"/>
  <c r="I348" i="5" s="1"/>
  <c r="J348" i="5" a="1"/>
  <c r="J348" i="5" s="1"/>
  <c r="M348" i="5" a="1"/>
  <c r="M348" i="5" s="1"/>
  <c r="L348" i="5" a="1"/>
  <c r="L348" i="5" s="1"/>
  <c r="K348" i="5" a="1"/>
  <c r="K348" i="5" s="1"/>
  <c r="N348" i="5" a="1"/>
  <c r="N348" i="5" s="1"/>
  <c r="G349" i="5"/>
  <c r="AI349" i="5" l="1" a="1"/>
  <c r="AI349" i="5" s="1"/>
  <c r="AF349" i="5" a="1"/>
  <c r="AF349" i="5" s="1"/>
  <c r="AH349" i="5" a="1"/>
  <c r="AH349" i="5" s="1"/>
  <c r="AG349" i="5" a="1"/>
  <c r="AG349" i="5" s="1"/>
  <c r="AE349" i="5" a="1"/>
  <c r="AE349" i="5" s="1"/>
  <c r="AC349" i="5" a="1"/>
  <c r="AC349" i="5" s="1"/>
  <c r="AD349" i="5" a="1"/>
  <c r="AD349" i="5" s="1"/>
  <c r="AX349" i="5" a="1"/>
  <c r="AX349" i="5" s="1"/>
  <c r="BA349" i="5" a="1"/>
  <c r="BA349" i="5" s="1"/>
  <c r="AU349" i="5" a="1"/>
  <c r="AU349" i="5" s="1"/>
  <c r="AW349" i="5" a="1"/>
  <c r="AW349" i="5" s="1"/>
  <c r="AV349" i="5" a="1"/>
  <c r="AV349" i="5" s="1"/>
  <c r="AZ349" i="5" a="1"/>
  <c r="AZ349" i="5" s="1"/>
  <c r="AQ349" i="5" a="1"/>
  <c r="AQ349" i="5" s="1"/>
  <c r="AT349" i="5" a="1"/>
  <c r="AT349" i="5" s="1"/>
  <c r="AR349" i="5" a="1"/>
  <c r="AR349" i="5" s="1"/>
  <c r="AY349" i="5" a="1"/>
  <c r="AY349" i="5" s="1"/>
  <c r="AS349" i="5" a="1"/>
  <c r="AS349" i="5" s="1"/>
  <c r="AM349" i="5" a="1"/>
  <c r="AM349" i="5" s="1"/>
  <c r="U349" i="5" a="1"/>
  <c r="U349" i="5" s="1"/>
  <c r="Q349" i="5" a="1"/>
  <c r="Q349" i="5" s="1"/>
  <c r="AK349" i="5" a="1"/>
  <c r="AK349" i="5" s="1"/>
  <c r="V349" i="5" a="1"/>
  <c r="V349" i="5" s="1"/>
  <c r="AA349" i="5" a="1"/>
  <c r="AA349" i="5" s="1"/>
  <c r="AN349" i="5" a="1"/>
  <c r="AN349" i="5" s="1"/>
  <c r="X349" i="5" a="1"/>
  <c r="X349" i="5" s="1"/>
  <c r="W349" i="5" a="1"/>
  <c r="W349" i="5" s="1"/>
  <c r="R349" i="5" a="1"/>
  <c r="R349" i="5" s="1"/>
  <c r="AB349" i="5" a="1"/>
  <c r="AB349" i="5" s="1"/>
  <c r="P349" i="5" a="1"/>
  <c r="P349" i="5" s="1"/>
  <c r="Y349" i="5" a="1"/>
  <c r="Y349" i="5" s="1"/>
  <c r="Z349" i="5" a="1"/>
  <c r="Z349" i="5" s="1"/>
  <c r="S349" i="5" a="1"/>
  <c r="S349" i="5" s="1"/>
  <c r="O349" i="5" a="1"/>
  <c r="O349" i="5" s="1"/>
  <c r="T349" i="5" a="1"/>
  <c r="T349" i="5" s="1"/>
  <c r="AO349" i="5" a="1"/>
  <c r="AO349" i="5" s="1"/>
  <c r="AJ349" i="5" a="1"/>
  <c r="AJ349" i="5" s="1"/>
  <c r="AP349" i="5" a="1"/>
  <c r="AP349" i="5" s="1"/>
  <c r="AL349" i="5" a="1"/>
  <c r="AL349" i="5" s="1"/>
  <c r="H349" i="5" a="1"/>
  <c r="H349" i="5" s="1"/>
  <c r="J349" i="5" a="1"/>
  <c r="J349" i="5" s="1"/>
  <c r="M349" i="5" a="1"/>
  <c r="M349" i="5" s="1"/>
  <c r="I349" i="5" a="1"/>
  <c r="I349" i="5" s="1"/>
  <c r="L349" i="5" a="1"/>
  <c r="L349" i="5" s="1"/>
  <c r="K349" i="5" a="1"/>
  <c r="K349" i="5" s="1"/>
  <c r="N349" i="5" a="1"/>
  <c r="N349" i="5" s="1"/>
  <c r="G350" i="5"/>
  <c r="AC350" i="5" l="1" a="1"/>
  <c r="AC350" i="5" s="1"/>
  <c r="W93" i="9" s="1"/>
  <c r="AH350" i="5" a="1"/>
  <c r="AH350" i="5" s="1"/>
  <c r="AB93" i="9" s="1"/>
  <c r="AF350" i="5" a="1"/>
  <c r="AF350" i="5" s="1"/>
  <c r="Z93" i="9" s="1"/>
  <c r="AI350" i="5" a="1"/>
  <c r="AI350" i="5" s="1"/>
  <c r="AC93" i="9" s="1"/>
  <c r="AD350" i="5" a="1"/>
  <c r="AD350" i="5" s="1"/>
  <c r="X93" i="9" s="1"/>
  <c r="AE350" i="5" a="1"/>
  <c r="AE350" i="5" s="1"/>
  <c r="Y93" i="9" s="1"/>
  <c r="AG350" i="5" a="1"/>
  <c r="AG350" i="5" s="1"/>
  <c r="AA93" i="9" s="1"/>
  <c r="BA350" i="5" a="1"/>
  <c r="BA350" i="5" s="1"/>
  <c r="AV350" i="5" a="1"/>
  <c r="AV350" i="5" s="1"/>
  <c r="AW350" i="5" a="1"/>
  <c r="AW350" i="5" s="1"/>
  <c r="AU350" i="5" a="1"/>
  <c r="AU350" i="5" s="1"/>
  <c r="AX350" i="5" a="1"/>
  <c r="AX350" i="5" s="1"/>
  <c r="AZ350" i="5" a="1"/>
  <c r="AZ350" i="5" s="1"/>
  <c r="AS350" i="5" a="1"/>
  <c r="AS350" i="5" s="1"/>
  <c r="AY350" i="5" a="1"/>
  <c r="AY350" i="5" s="1"/>
  <c r="AR350" i="5" a="1"/>
  <c r="AR350" i="5" s="1"/>
  <c r="AQ350" i="5" a="1"/>
  <c r="AQ350" i="5" s="1"/>
  <c r="AT350" i="5" a="1"/>
  <c r="AT350" i="5" s="1"/>
  <c r="U350" i="5" a="1"/>
  <c r="U350" i="5" s="1"/>
  <c r="O93" i="9" s="1"/>
  <c r="AM350" i="5" a="1"/>
  <c r="AM350" i="5" s="1"/>
  <c r="AG93" i="9" s="1"/>
  <c r="AK350" i="5" a="1"/>
  <c r="AK350" i="5" s="1"/>
  <c r="AE93" i="9" s="1"/>
  <c r="Q350" i="5" a="1"/>
  <c r="Q350" i="5" s="1"/>
  <c r="CO92" i="22" s="1"/>
  <c r="AN350" i="5" a="1"/>
  <c r="AN350" i="5" s="1"/>
  <c r="AH93" i="9" s="1"/>
  <c r="X350" i="5" a="1"/>
  <c r="X350" i="5" s="1"/>
  <c r="R93" i="9" s="1"/>
  <c r="V350" i="5" a="1"/>
  <c r="V350" i="5" s="1"/>
  <c r="P93" i="9" s="1"/>
  <c r="AA350" i="5" a="1"/>
  <c r="AA350" i="5" s="1"/>
  <c r="U93" i="9" s="1"/>
  <c r="P350" i="5" a="1"/>
  <c r="P350" i="5" s="1"/>
  <c r="J93" i="9" s="1"/>
  <c r="AB350" i="5" a="1"/>
  <c r="AB350" i="5" s="1"/>
  <c r="V93" i="9" s="1"/>
  <c r="R350" i="5" a="1"/>
  <c r="R350" i="5" s="1"/>
  <c r="L93" i="9" s="1"/>
  <c r="AL350" i="5" a="1"/>
  <c r="AL350" i="5" s="1"/>
  <c r="Y350" i="5" a="1"/>
  <c r="Y350" i="5" s="1"/>
  <c r="S93" i="9" s="1"/>
  <c r="S350" i="5" a="1"/>
  <c r="S350" i="5" s="1"/>
  <c r="W350" i="5" a="1"/>
  <c r="W350" i="5" s="1"/>
  <c r="Q93" i="9" s="1"/>
  <c r="AO350" i="5" a="1"/>
  <c r="AO350" i="5" s="1"/>
  <c r="T350" i="5" a="1"/>
  <c r="T350" i="5" s="1"/>
  <c r="O350" i="5" a="1"/>
  <c r="O350" i="5" s="1"/>
  <c r="AJ350" i="5" a="1"/>
  <c r="AJ350" i="5" s="1"/>
  <c r="AP350" i="5" a="1"/>
  <c r="AP350" i="5" s="1"/>
  <c r="Z350" i="5" a="1"/>
  <c r="Z350" i="5" s="1"/>
  <c r="T93" i="9" s="1"/>
  <c r="H350" i="5" a="1"/>
  <c r="H350" i="5" s="1"/>
  <c r="B93" i="9" s="1"/>
  <c r="L350" i="5" a="1"/>
  <c r="L350" i="5" s="1"/>
  <c r="M350" i="5" a="1"/>
  <c r="M350" i="5" s="1"/>
  <c r="J350" i="5" a="1"/>
  <c r="J350" i="5" s="1"/>
  <c r="I350" i="5" a="1"/>
  <c r="I350" i="5" s="1"/>
  <c r="K350" i="5" a="1"/>
  <c r="K350" i="5" s="1"/>
  <c r="E93" i="9" s="1"/>
  <c r="N350" i="5" a="1"/>
  <c r="N350" i="5" s="1"/>
  <c r="G351" i="5"/>
  <c r="AC351" i="5" l="1" a="1"/>
  <c r="AC351" i="5" s="1"/>
  <c r="AK93" i="9" s="1"/>
  <c r="AF351" i="5" a="1"/>
  <c r="AF351" i="5" s="1"/>
  <c r="AH351" i="5" a="1"/>
  <c r="AH351" i="5" s="1"/>
  <c r="AI351" i="5" a="1"/>
  <c r="AI351" i="5" s="1"/>
  <c r="AG351" i="5" a="1"/>
  <c r="AG351" i="5" s="1"/>
  <c r="AE351" i="5" a="1"/>
  <c r="AE351" i="5" s="1"/>
  <c r="AD351" i="5" a="1"/>
  <c r="AD351" i="5" s="1"/>
  <c r="AX351" i="5" a="1"/>
  <c r="AX351" i="5" s="1"/>
  <c r="AZ351" i="5" a="1"/>
  <c r="AZ351" i="5" s="1"/>
  <c r="BA351" i="5" a="1"/>
  <c r="BA351" i="5" s="1"/>
  <c r="AV351" i="5" a="1"/>
  <c r="AV351" i="5" s="1"/>
  <c r="AY351" i="5" a="1"/>
  <c r="AY351" i="5" s="1"/>
  <c r="AW351" i="5" a="1"/>
  <c r="AW351" i="5" s="1"/>
  <c r="AU351" i="5" a="1"/>
  <c r="AU351" i="5" s="1"/>
  <c r="AS351" i="5" a="1"/>
  <c r="AS351" i="5" s="1"/>
  <c r="AQ351" i="5" a="1"/>
  <c r="AQ351" i="5" s="1"/>
  <c r="AT351" i="5" a="1"/>
  <c r="AT351" i="5" s="1"/>
  <c r="AR351" i="5" a="1"/>
  <c r="AR351" i="5" s="1"/>
  <c r="CP92" i="22"/>
  <c r="Q351" i="5" a="1"/>
  <c r="Q351" i="5" s="1"/>
  <c r="AK351" i="5" a="1"/>
  <c r="AK351" i="5" s="1"/>
  <c r="U351" i="5" a="1"/>
  <c r="U351" i="5" s="1"/>
  <c r="AM351" i="5" a="1"/>
  <c r="AM351" i="5" s="1"/>
  <c r="V351" i="5" a="1"/>
  <c r="V351" i="5" s="1"/>
  <c r="AN351" i="5" a="1"/>
  <c r="AN351" i="5" s="1"/>
  <c r="X351" i="5" a="1"/>
  <c r="X351" i="5" s="1"/>
  <c r="AA351" i="5" a="1"/>
  <c r="AA351" i="5" s="1"/>
  <c r="S351" i="5" a="1"/>
  <c r="S351" i="5" s="1"/>
  <c r="Y351" i="5" a="1"/>
  <c r="Y351" i="5" s="1"/>
  <c r="R351" i="5" a="1"/>
  <c r="R351" i="5" s="1"/>
  <c r="AB351" i="5" a="1"/>
  <c r="AB351" i="5" s="1"/>
  <c r="P351" i="5" a="1"/>
  <c r="P351" i="5" s="1"/>
  <c r="W351" i="5" a="1"/>
  <c r="W351" i="5" s="1"/>
  <c r="AO351" i="5" a="1"/>
  <c r="AO351" i="5" s="1"/>
  <c r="AP351" i="5" a="1"/>
  <c r="AP351" i="5" s="1"/>
  <c r="O351" i="5" a="1"/>
  <c r="O351" i="5" s="1"/>
  <c r="T351" i="5" a="1"/>
  <c r="T351" i="5" s="1"/>
  <c r="AJ351" i="5" a="1"/>
  <c r="AJ351" i="5" s="1"/>
  <c r="Z351" i="5" a="1"/>
  <c r="Z351" i="5" s="1"/>
  <c r="AL351" i="5" a="1"/>
  <c r="AL351" i="5" s="1"/>
  <c r="H351" i="5" a="1"/>
  <c r="H351" i="5" s="1"/>
  <c r="L351" i="5" a="1"/>
  <c r="L351" i="5" s="1"/>
  <c r="J351" i="5" a="1"/>
  <c r="J351" i="5" s="1"/>
  <c r="M351" i="5" a="1"/>
  <c r="M351" i="5" s="1"/>
  <c r="K351" i="5" a="1"/>
  <c r="K351" i="5" s="1"/>
  <c r="I351" i="5" a="1"/>
  <c r="I351" i="5" s="1"/>
  <c r="CF92" i="22" s="1"/>
  <c r="N351" i="5" a="1"/>
  <c r="N351" i="5" s="1"/>
  <c r="G352" i="5"/>
  <c r="AL93" i="9" l="1"/>
  <c r="AI352" i="5" a="1"/>
  <c r="AI352" i="5" s="1"/>
  <c r="AH352" i="5" a="1"/>
  <c r="AH352" i="5" s="1"/>
  <c r="AC352" i="5" a="1"/>
  <c r="AC352" i="5" s="1"/>
  <c r="AF352" i="5" a="1"/>
  <c r="AF352" i="5" s="1"/>
  <c r="AE352" i="5" a="1"/>
  <c r="AE352" i="5" s="1"/>
  <c r="AD352" i="5" a="1"/>
  <c r="AD352" i="5" s="1"/>
  <c r="AG352" i="5" a="1"/>
  <c r="AG352" i="5" s="1"/>
  <c r="AZ352" i="5" a="1"/>
  <c r="AZ352" i="5" s="1"/>
  <c r="BA352" i="5" a="1"/>
  <c r="BA352" i="5" s="1"/>
  <c r="AV352" i="5" a="1"/>
  <c r="AV352" i="5" s="1"/>
  <c r="AY352" i="5" a="1"/>
  <c r="AY352" i="5" s="1"/>
  <c r="AU352" i="5" a="1"/>
  <c r="AU352" i="5" s="1"/>
  <c r="AW352" i="5" a="1"/>
  <c r="AW352" i="5" s="1"/>
  <c r="AX352" i="5" a="1"/>
  <c r="AX352" i="5" s="1"/>
  <c r="AQ352" i="5" a="1"/>
  <c r="AQ352" i="5" s="1"/>
  <c r="AR352" i="5" a="1"/>
  <c r="AR352" i="5" s="1"/>
  <c r="AT352" i="5" a="1"/>
  <c r="AT352" i="5" s="1"/>
  <c r="AS352" i="5" a="1"/>
  <c r="AS352" i="5" s="1"/>
  <c r="U352" i="5" a="1"/>
  <c r="U352" i="5" s="1"/>
  <c r="Q352" i="5" a="1"/>
  <c r="Q352" i="5" s="1"/>
  <c r="AK352" i="5" a="1"/>
  <c r="AK352" i="5" s="1"/>
  <c r="AM352" i="5" a="1"/>
  <c r="AM352" i="5" s="1"/>
  <c r="V352" i="5" a="1"/>
  <c r="V352" i="5" s="1"/>
  <c r="X352" i="5" a="1"/>
  <c r="X352" i="5" s="1"/>
  <c r="AA352" i="5" a="1"/>
  <c r="AA352" i="5" s="1"/>
  <c r="AN352" i="5" a="1"/>
  <c r="AN352" i="5" s="1"/>
  <c r="Y352" i="5" a="1"/>
  <c r="Y352" i="5" s="1"/>
  <c r="AB352" i="5" a="1"/>
  <c r="AB352" i="5" s="1"/>
  <c r="AL352" i="5" a="1"/>
  <c r="AL352" i="5" s="1"/>
  <c r="W352" i="5" a="1"/>
  <c r="W352" i="5" s="1"/>
  <c r="AO352" i="5" a="1"/>
  <c r="AO352" i="5" s="1"/>
  <c r="P352" i="5" a="1"/>
  <c r="P352" i="5" s="1"/>
  <c r="R352" i="5" a="1"/>
  <c r="R352" i="5" s="1"/>
  <c r="Z352" i="5" a="1"/>
  <c r="Z352" i="5" s="1"/>
  <c r="O352" i="5" a="1"/>
  <c r="O352" i="5" s="1"/>
  <c r="S352" i="5" a="1"/>
  <c r="S352" i="5" s="1"/>
  <c r="AP352" i="5" a="1"/>
  <c r="AP352" i="5" s="1"/>
  <c r="AJ352" i="5" a="1"/>
  <c r="AJ352" i="5" s="1"/>
  <c r="T352" i="5" a="1"/>
  <c r="T352" i="5" s="1"/>
  <c r="L352" i="5" a="1"/>
  <c r="L352" i="5" s="1"/>
  <c r="J352" i="5" a="1"/>
  <c r="J352" i="5" s="1"/>
  <c r="M352" i="5" a="1"/>
  <c r="M352" i="5" s="1"/>
  <c r="K352" i="5" a="1"/>
  <c r="K352" i="5" s="1"/>
  <c r="I352" i="5" a="1"/>
  <c r="I352" i="5" s="1"/>
  <c r="H352" i="5" a="1"/>
  <c r="H352" i="5" s="1"/>
  <c r="N352" i="5" a="1"/>
  <c r="N352" i="5" s="1"/>
  <c r="G353" i="5"/>
  <c r="AF353" i="5" l="1" a="1"/>
  <c r="AF353" i="5" s="1"/>
  <c r="AI353" i="5" a="1"/>
  <c r="AI353" i="5" s="1"/>
  <c r="AC353" i="5" a="1"/>
  <c r="AC353" i="5" s="1"/>
  <c r="AH353" i="5" a="1"/>
  <c r="AH353" i="5" s="1"/>
  <c r="AG353" i="5" a="1"/>
  <c r="AG353" i="5" s="1"/>
  <c r="AD353" i="5" a="1"/>
  <c r="AD353" i="5" s="1"/>
  <c r="AE353" i="5" a="1"/>
  <c r="AE353" i="5" s="1"/>
  <c r="AX353" i="5" a="1"/>
  <c r="AX353" i="5" s="1"/>
  <c r="AV353" i="5" a="1"/>
  <c r="AV353" i="5" s="1"/>
  <c r="BA353" i="5" a="1"/>
  <c r="BA353" i="5" s="1"/>
  <c r="AW353" i="5" a="1"/>
  <c r="AW353" i="5" s="1"/>
  <c r="AY353" i="5" a="1"/>
  <c r="AY353" i="5" s="1"/>
  <c r="AU353" i="5" a="1"/>
  <c r="AU353" i="5" s="1"/>
  <c r="AQ353" i="5" a="1"/>
  <c r="AQ353" i="5" s="1"/>
  <c r="AZ353" i="5" a="1"/>
  <c r="AZ353" i="5" s="1"/>
  <c r="AT353" i="5" a="1"/>
  <c r="AT353" i="5" s="1"/>
  <c r="AR353" i="5" a="1"/>
  <c r="AR353" i="5" s="1"/>
  <c r="AS353" i="5" a="1"/>
  <c r="AS353" i="5" s="1"/>
  <c r="AK353" i="5" a="1"/>
  <c r="AK353" i="5" s="1"/>
  <c r="Q353" i="5" a="1"/>
  <c r="Q353" i="5" s="1"/>
  <c r="AM353" i="5" a="1"/>
  <c r="AM353" i="5" s="1"/>
  <c r="U353" i="5" a="1"/>
  <c r="U353" i="5" s="1"/>
  <c r="X353" i="5" a="1"/>
  <c r="X353" i="5" s="1"/>
  <c r="AN353" i="5" a="1"/>
  <c r="AN353" i="5" s="1"/>
  <c r="V353" i="5" a="1"/>
  <c r="V353" i="5" s="1"/>
  <c r="AA353" i="5" a="1"/>
  <c r="AA353" i="5" s="1"/>
  <c r="R353" i="5" a="1"/>
  <c r="R353" i="5" s="1"/>
  <c r="AL353" i="5" a="1"/>
  <c r="AL353" i="5" s="1"/>
  <c r="Y353" i="5" a="1"/>
  <c r="Y353" i="5" s="1"/>
  <c r="P353" i="5" a="1"/>
  <c r="P353" i="5" s="1"/>
  <c r="AB353" i="5" a="1"/>
  <c r="AB353" i="5" s="1"/>
  <c r="W353" i="5" a="1"/>
  <c r="W353" i="5" s="1"/>
  <c r="AJ353" i="5" a="1"/>
  <c r="AJ353" i="5" s="1"/>
  <c r="T353" i="5" a="1"/>
  <c r="T353" i="5" s="1"/>
  <c r="S353" i="5" a="1"/>
  <c r="S353" i="5" s="1"/>
  <c r="Z353" i="5" a="1"/>
  <c r="Z353" i="5" s="1"/>
  <c r="O353" i="5" a="1"/>
  <c r="O353" i="5" s="1"/>
  <c r="AP353" i="5" a="1"/>
  <c r="AP353" i="5" s="1"/>
  <c r="AO353" i="5" a="1"/>
  <c r="AO353" i="5" s="1"/>
  <c r="H353" i="5" a="1"/>
  <c r="H353" i="5" s="1"/>
  <c r="M353" i="5" a="1"/>
  <c r="M353" i="5" s="1"/>
  <c r="J353" i="5" a="1"/>
  <c r="J353" i="5" s="1"/>
  <c r="I353" i="5" a="1"/>
  <c r="I353" i="5" s="1"/>
  <c r="L353" i="5" a="1"/>
  <c r="L353" i="5" s="1"/>
  <c r="K353" i="5" a="1"/>
  <c r="K353" i="5" s="1"/>
  <c r="N353" i="5" a="1"/>
  <c r="N353" i="5" s="1"/>
  <c r="G354" i="5"/>
  <c r="AF354" i="5" l="1" a="1"/>
  <c r="AF354" i="5" s="1"/>
  <c r="Z94" i="9" s="1"/>
  <c r="AC354" i="5" a="1"/>
  <c r="AC354" i="5" s="1"/>
  <c r="W94" i="9" s="1"/>
  <c r="AH354" i="5" a="1"/>
  <c r="AH354" i="5" s="1"/>
  <c r="AB94" i="9" s="1"/>
  <c r="AI354" i="5" a="1"/>
  <c r="AI354" i="5" s="1"/>
  <c r="AC94" i="9" s="1"/>
  <c r="AD354" i="5" a="1"/>
  <c r="AD354" i="5" s="1"/>
  <c r="X94" i="9" s="1"/>
  <c r="AE354" i="5" a="1"/>
  <c r="AE354" i="5" s="1"/>
  <c r="Y94" i="9" s="1"/>
  <c r="AG354" i="5" a="1"/>
  <c r="AG354" i="5" s="1"/>
  <c r="AA94" i="9" s="1"/>
  <c r="AV354" i="5" a="1"/>
  <c r="AV354" i="5" s="1"/>
  <c r="AX354" i="5" a="1"/>
  <c r="AX354" i="5" s="1"/>
  <c r="AY354" i="5" a="1"/>
  <c r="AY354" i="5" s="1"/>
  <c r="AU354" i="5" a="1"/>
  <c r="AU354" i="5" s="1"/>
  <c r="AW354" i="5" a="1"/>
  <c r="AW354" i="5" s="1"/>
  <c r="BA354" i="5" a="1"/>
  <c r="BA354" i="5" s="1"/>
  <c r="AS354" i="5" a="1"/>
  <c r="AS354" i="5" s="1"/>
  <c r="AZ354" i="5" a="1"/>
  <c r="AZ354" i="5" s="1"/>
  <c r="AR354" i="5" a="1"/>
  <c r="AR354" i="5" s="1"/>
  <c r="AQ354" i="5" a="1"/>
  <c r="AQ354" i="5" s="1"/>
  <c r="AT354" i="5" a="1"/>
  <c r="AT354" i="5" s="1"/>
  <c r="AK354" i="5" a="1"/>
  <c r="AK354" i="5" s="1"/>
  <c r="U354" i="5" a="1"/>
  <c r="U354" i="5" s="1"/>
  <c r="O94" i="9" s="1"/>
  <c r="AM354" i="5" a="1"/>
  <c r="AM354" i="5" s="1"/>
  <c r="Q354" i="5" a="1"/>
  <c r="Q354" i="5" s="1"/>
  <c r="CO93" i="22" s="1"/>
  <c r="V354" i="5" a="1"/>
  <c r="V354" i="5" s="1"/>
  <c r="P94" i="9" s="1"/>
  <c r="AN354" i="5" a="1"/>
  <c r="AN354" i="5" s="1"/>
  <c r="AH94" i="9" s="1"/>
  <c r="X354" i="5" a="1"/>
  <c r="X354" i="5" s="1"/>
  <c r="R94" i="9" s="1"/>
  <c r="AA354" i="5" a="1"/>
  <c r="AA354" i="5" s="1"/>
  <c r="U94" i="9" s="1"/>
  <c r="P354" i="5" a="1"/>
  <c r="P354" i="5" s="1"/>
  <c r="AB354" i="5" a="1"/>
  <c r="AB354" i="5" s="1"/>
  <c r="V94" i="9" s="1"/>
  <c r="S354" i="5" a="1"/>
  <c r="S354" i="5" s="1"/>
  <c r="W354" i="5" a="1"/>
  <c r="W354" i="5" s="1"/>
  <c r="Q94" i="9" s="1"/>
  <c r="AL354" i="5" a="1"/>
  <c r="AL354" i="5" s="1"/>
  <c r="R354" i="5" a="1"/>
  <c r="R354" i="5" s="1"/>
  <c r="CP93" i="22" s="1"/>
  <c r="Y354" i="5" a="1"/>
  <c r="Y354" i="5" s="1"/>
  <c r="S94" i="9" s="1"/>
  <c r="T354" i="5" a="1"/>
  <c r="T354" i="5" s="1"/>
  <c r="Z354" i="5" a="1"/>
  <c r="Z354" i="5" s="1"/>
  <c r="T94" i="9" s="1"/>
  <c r="AP354" i="5" a="1"/>
  <c r="AP354" i="5" s="1"/>
  <c r="AJ354" i="5" a="1"/>
  <c r="AJ354" i="5" s="1"/>
  <c r="O354" i="5" a="1"/>
  <c r="O354" i="5" s="1"/>
  <c r="I94" i="9" s="1"/>
  <c r="AO354" i="5" a="1"/>
  <c r="AO354" i="5" s="1"/>
  <c r="AI94" i="9" s="1"/>
  <c r="H354" i="5" a="1"/>
  <c r="H354" i="5" s="1"/>
  <c r="L354" i="5" a="1"/>
  <c r="L354" i="5" s="1"/>
  <c r="M354" i="5" a="1"/>
  <c r="M354" i="5" s="1"/>
  <c r="J354" i="5" a="1"/>
  <c r="J354" i="5" s="1"/>
  <c r="I354" i="5" a="1"/>
  <c r="I354" i="5" s="1"/>
  <c r="K354" i="5" a="1"/>
  <c r="K354" i="5" s="1"/>
  <c r="E94" i="9" s="1"/>
  <c r="N354" i="5" a="1"/>
  <c r="N354" i="5" s="1"/>
  <c r="H94" i="9" s="1"/>
  <c r="G355" i="5"/>
  <c r="AF355" i="5" l="1" a="1"/>
  <c r="AF355" i="5" s="1"/>
  <c r="AI355" i="5" a="1"/>
  <c r="AI355" i="5" s="1"/>
  <c r="AD355" i="5" a="1"/>
  <c r="AD355" i="5" s="1"/>
  <c r="AH355" i="5" a="1"/>
  <c r="AH355" i="5" s="1"/>
  <c r="AE355" i="5" a="1"/>
  <c r="AE355" i="5" s="1"/>
  <c r="AC355" i="5" a="1"/>
  <c r="AC355" i="5" s="1"/>
  <c r="AK94" i="9" s="1"/>
  <c r="AG355" i="5" a="1"/>
  <c r="AG355" i="5" s="1"/>
  <c r="BA355" i="5" a="1"/>
  <c r="BA355" i="5" s="1"/>
  <c r="AZ355" i="5" a="1"/>
  <c r="AZ355" i="5" s="1"/>
  <c r="AV355" i="5" a="1"/>
  <c r="AV355" i="5" s="1"/>
  <c r="AX355" i="5" a="1"/>
  <c r="AX355" i="5" s="1"/>
  <c r="AW355" i="5" a="1"/>
  <c r="AW355" i="5" s="1"/>
  <c r="AU355" i="5" a="1"/>
  <c r="AU355" i="5" s="1"/>
  <c r="AQ355" i="5" a="1"/>
  <c r="AQ355" i="5" s="1"/>
  <c r="AY355" i="5" a="1"/>
  <c r="AY355" i="5" s="1"/>
  <c r="AR355" i="5" a="1"/>
  <c r="AR355" i="5" s="1"/>
  <c r="AS355" i="5" a="1"/>
  <c r="AS355" i="5" s="1"/>
  <c r="AT355" i="5" a="1"/>
  <c r="AT355" i="5" s="1"/>
  <c r="K94" i="9"/>
  <c r="Q355" i="5" a="1"/>
  <c r="Q355" i="5" s="1"/>
  <c r="U355" i="5" a="1"/>
  <c r="U355" i="5" s="1"/>
  <c r="AK355" i="5" a="1"/>
  <c r="AK355" i="5" s="1"/>
  <c r="AM355" i="5" a="1"/>
  <c r="AM355" i="5" s="1"/>
  <c r="AN355" i="5" a="1"/>
  <c r="AN355" i="5" s="1"/>
  <c r="X355" i="5" a="1"/>
  <c r="X355" i="5" s="1"/>
  <c r="AA355" i="5" a="1"/>
  <c r="AA355" i="5" s="1"/>
  <c r="V355" i="5" a="1"/>
  <c r="V355" i="5" s="1"/>
  <c r="Y355" i="5" a="1"/>
  <c r="Y355" i="5" s="1"/>
  <c r="S355" i="5" a="1"/>
  <c r="S355" i="5" s="1"/>
  <c r="P355" i="5" a="1"/>
  <c r="P355" i="5" s="1"/>
  <c r="AL355" i="5" a="1"/>
  <c r="AL355" i="5" s="1"/>
  <c r="AO355" i="5" a="1"/>
  <c r="AO355" i="5" s="1"/>
  <c r="R355" i="5" a="1"/>
  <c r="R355" i="5" s="1"/>
  <c r="AB355" i="5" a="1"/>
  <c r="AB355" i="5" s="1"/>
  <c r="W355" i="5" a="1"/>
  <c r="W355" i="5" s="1"/>
  <c r="O355" i="5" a="1"/>
  <c r="O355" i="5" s="1"/>
  <c r="AJ355" i="5" a="1"/>
  <c r="AJ355" i="5" s="1"/>
  <c r="T355" i="5" a="1"/>
  <c r="T355" i="5" s="1"/>
  <c r="Z355" i="5" a="1"/>
  <c r="Z355" i="5" s="1"/>
  <c r="AP355" i="5" a="1"/>
  <c r="AP355" i="5" s="1"/>
  <c r="H355" i="5" a="1"/>
  <c r="H355" i="5" s="1"/>
  <c r="L355" i="5" a="1"/>
  <c r="L355" i="5" s="1"/>
  <c r="M355" i="5" a="1"/>
  <c r="M355" i="5" s="1"/>
  <c r="I355" i="5" a="1"/>
  <c r="I355" i="5" s="1"/>
  <c r="J355" i="5" a="1"/>
  <c r="J355" i="5" s="1"/>
  <c r="CG93" i="22" s="1"/>
  <c r="K355" i="5" a="1"/>
  <c r="K355" i="5" s="1"/>
  <c r="N355" i="5" a="1"/>
  <c r="N355" i="5" s="1"/>
  <c r="G356" i="5"/>
  <c r="AL94" i="9" l="1"/>
  <c r="AF356" i="5" a="1"/>
  <c r="AF356" i="5" s="1"/>
  <c r="AI356" i="5" a="1"/>
  <c r="AI356" i="5" s="1"/>
  <c r="AH356" i="5" a="1"/>
  <c r="AH356" i="5" s="1"/>
  <c r="AD356" i="5" a="1"/>
  <c r="AD356" i="5" s="1"/>
  <c r="AE356" i="5" a="1"/>
  <c r="AE356" i="5" s="1"/>
  <c r="AC356" i="5" a="1"/>
  <c r="AC356" i="5" s="1"/>
  <c r="AG356" i="5" a="1"/>
  <c r="AG356" i="5" s="1"/>
  <c r="AX356" i="5" a="1"/>
  <c r="AX356" i="5" s="1"/>
  <c r="BA356" i="5" a="1"/>
  <c r="BA356" i="5" s="1"/>
  <c r="AZ356" i="5" a="1"/>
  <c r="AZ356" i="5" s="1"/>
  <c r="AW356" i="5" a="1"/>
  <c r="AW356" i="5" s="1"/>
  <c r="AV356" i="5" a="1"/>
  <c r="AV356" i="5" s="1"/>
  <c r="AU356" i="5" a="1"/>
  <c r="AU356" i="5" s="1"/>
  <c r="AR356" i="5" a="1"/>
  <c r="AR356" i="5" s="1"/>
  <c r="AQ356" i="5" a="1"/>
  <c r="AQ356" i="5" s="1"/>
  <c r="AY356" i="5" a="1"/>
  <c r="AY356" i="5" s="1"/>
  <c r="AS356" i="5" a="1"/>
  <c r="AS356" i="5" s="1"/>
  <c r="AT356" i="5" a="1"/>
  <c r="AT356" i="5" s="1"/>
  <c r="U356" i="5" a="1"/>
  <c r="U356" i="5" s="1"/>
  <c r="AM356" i="5" a="1"/>
  <c r="AM356" i="5" s="1"/>
  <c r="Q356" i="5" a="1"/>
  <c r="Q356" i="5" s="1"/>
  <c r="AK356" i="5" a="1"/>
  <c r="AK356" i="5" s="1"/>
  <c r="AA356" i="5" a="1"/>
  <c r="AA356" i="5" s="1"/>
  <c r="X356" i="5" a="1"/>
  <c r="X356" i="5" s="1"/>
  <c r="V356" i="5" a="1"/>
  <c r="V356" i="5" s="1"/>
  <c r="AN356" i="5" a="1"/>
  <c r="AN356" i="5" s="1"/>
  <c r="Y356" i="5" a="1"/>
  <c r="Y356" i="5" s="1"/>
  <c r="P356" i="5" a="1"/>
  <c r="P356" i="5" s="1"/>
  <c r="AB356" i="5" a="1"/>
  <c r="AB356" i="5" s="1"/>
  <c r="W356" i="5" a="1"/>
  <c r="W356" i="5" s="1"/>
  <c r="AO356" i="5" a="1"/>
  <c r="AO356" i="5" s="1"/>
  <c r="S356" i="5" a="1"/>
  <c r="S356" i="5" s="1"/>
  <c r="R356" i="5" a="1"/>
  <c r="R356" i="5" s="1"/>
  <c r="O356" i="5" a="1"/>
  <c r="O356" i="5" s="1"/>
  <c r="AP356" i="5" a="1"/>
  <c r="AP356" i="5" s="1"/>
  <c r="AJ356" i="5" a="1"/>
  <c r="AJ356" i="5" s="1"/>
  <c r="Z356" i="5" a="1"/>
  <c r="Z356" i="5" s="1"/>
  <c r="T356" i="5" a="1"/>
  <c r="T356" i="5" s="1"/>
  <c r="AL356" i="5" a="1"/>
  <c r="AL356" i="5" s="1"/>
  <c r="H356" i="5" a="1"/>
  <c r="H356" i="5" s="1"/>
  <c r="J356" i="5" a="1"/>
  <c r="J356" i="5" s="1"/>
  <c r="L356" i="5" a="1"/>
  <c r="L356" i="5" s="1"/>
  <c r="M356" i="5" a="1"/>
  <c r="M356" i="5" s="1"/>
  <c r="I356" i="5" a="1"/>
  <c r="I356" i="5" s="1"/>
  <c r="K356" i="5" a="1"/>
  <c r="K356" i="5" s="1"/>
  <c r="N356" i="5" a="1"/>
  <c r="N356" i="5" s="1"/>
  <c r="G357" i="5"/>
  <c r="AI357" i="5" l="1" a="1"/>
  <c r="AI357" i="5" s="1"/>
  <c r="AF357" i="5" a="1"/>
  <c r="AF357" i="5" s="1"/>
  <c r="AH357" i="5" a="1"/>
  <c r="AH357" i="5" s="1"/>
  <c r="AD357" i="5" a="1"/>
  <c r="AD357" i="5" s="1"/>
  <c r="AC357" i="5" a="1"/>
  <c r="AC357" i="5" s="1"/>
  <c r="AE357" i="5" a="1"/>
  <c r="AE357" i="5" s="1"/>
  <c r="AG357" i="5" a="1"/>
  <c r="AG357" i="5" s="1"/>
  <c r="AX357" i="5" a="1"/>
  <c r="AX357" i="5" s="1"/>
  <c r="AZ357" i="5" a="1"/>
  <c r="AZ357" i="5" s="1"/>
  <c r="AV357" i="5" a="1"/>
  <c r="AV357" i="5" s="1"/>
  <c r="AU357" i="5" a="1"/>
  <c r="AU357" i="5" s="1"/>
  <c r="BA357" i="5" a="1"/>
  <c r="BA357" i="5" s="1"/>
  <c r="AR357" i="5" a="1"/>
  <c r="AR357" i="5" s="1"/>
  <c r="AW357" i="5" a="1"/>
  <c r="AW357" i="5" s="1"/>
  <c r="AY357" i="5" a="1"/>
  <c r="AY357" i="5" s="1"/>
  <c r="AQ357" i="5" a="1"/>
  <c r="AQ357" i="5" s="1"/>
  <c r="AS357" i="5" a="1"/>
  <c r="AS357" i="5" s="1"/>
  <c r="AT357" i="5" a="1"/>
  <c r="AT357" i="5" s="1"/>
  <c r="AM357" i="5" a="1"/>
  <c r="AM357" i="5" s="1"/>
  <c r="AK357" i="5" a="1"/>
  <c r="AK357" i="5" s="1"/>
  <c r="U357" i="5" a="1"/>
  <c r="U357" i="5" s="1"/>
  <c r="Q357" i="5" a="1"/>
  <c r="Q357" i="5" s="1"/>
  <c r="AA357" i="5" a="1"/>
  <c r="AA357" i="5" s="1"/>
  <c r="AN357" i="5" a="1"/>
  <c r="AN357" i="5" s="1"/>
  <c r="X357" i="5" a="1"/>
  <c r="X357" i="5" s="1"/>
  <c r="V357" i="5" a="1"/>
  <c r="V357" i="5" s="1"/>
  <c r="W357" i="5" a="1"/>
  <c r="W357" i="5" s="1"/>
  <c r="AB357" i="5" a="1"/>
  <c r="AB357" i="5" s="1"/>
  <c r="AO357" i="5" a="1"/>
  <c r="AO357" i="5" s="1"/>
  <c r="R357" i="5" a="1"/>
  <c r="R357" i="5" s="1"/>
  <c r="P357" i="5" a="1"/>
  <c r="P357" i="5" s="1"/>
  <c r="S357" i="5" a="1"/>
  <c r="S357" i="5" s="1"/>
  <c r="AL357" i="5" a="1"/>
  <c r="AL357" i="5" s="1"/>
  <c r="Y357" i="5" a="1"/>
  <c r="Y357" i="5" s="1"/>
  <c r="T357" i="5" a="1"/>
  <c r="T357" i="5" s="1"/>
  <c r="AP357" i="5" a="1"/>
  <c r="AP357" i="5" s="1"/>
  <c r="Z357" i="5" a="1"/>
  <c r="Z357" i="5" s="1"/>
  <c r="AJ357" i="5" a="1"/>
  <c r="AJ357" i="5" s="1"/>
  <c r="O357" i="5" a="1"/>
  <c r="O357" i="5" s="1"/>
  <c r="H357" i="5" a="1"/>
  <c r="H357" i="5" s="1"/>
  <c r="M357" i="5" a="1"/>
  <c r="M357" i="5" s="1"/>
  <c r="I357" i="5" a="1"/>
  <c r="I357" i="5" s="1"/>
  <c r="L357" i="5" a="1"/>
  <c r="L357" i="5" s="1"/>
  <c r="K357" i="5" a="1"/>
  <c r="K357" i="5" s="1"/>
  <c r="J357" i="5" a="1"/>
  <c r="J357" i="5" s="1"/>
  <c r="N357" i="5" a="1"/>
  <c r="N357" i="5" s="1"/>
  <c r="G358" i="5"/>
  <c r="AI358" i="5" l="1" a="1"/>
  <c r="AI358" i="5" s="1"/>
  <c r="AC95" i="9" s="1"/>
  <c r="AH358" i="5" a="1"/>
  <c r="AH358" i="5" s="1"/>
  <c r="AB95" i="9" s="1"/>
  <c r="AE358" i="5" a="1"/>
  <c r="AE358" i="5" s="1"/>
  <c r="Y95" i="9" s="1"/>
  <c r="AF358" i="5" a="1"/>
  <c r="AF358" i="5" s="1"/>
  <c r="Z95" i="9" s="1"/>
  <c r="AC358" i="5" a="1"/>
  <c r="AC358" i="5" s="1"/>
  <c r="W95" i="9" s="1"/>
  <c r="AD358" i="5" a="1"/>
  <c r="AD358" i="5" s="1"/>
  <c r="X95" i="9" s="1"/>
  <c r="AG358" i="5" a="1"/>
  <c r="AG358" i="5" s="1"/>
  <c r="AA95" i="9" s="1"/>
  <c r="BA358" i="5" a="1"/>
  <c r="BA358" i="5" s="1"/>
  <c r="AZ358" i="5" a="1"/>
  <c r="AZ358" i="5" s="1"/>
  <c r="AX358" i="5" a="1"/>
  <c r="AX358" i="5" s="1"/>
  <c r="AU358" i="5" a="1"/>
  <c r="AU358" i="5" s="1"/>
  <c r="AW358" i="5" a="1"/>
  <c r="AW358" i="5" s="1"/>
  <c r="AV358" i="5" a="1"/>
  <c r="AV358" i="5" s="1"/>
  <c r="AY358" i="5" a="1"/>
  <c r="AY358" i="5" s="1"/>
  <c r="AQ358" i="5" a="1"/>
  <c r="AQ358" i="5" s="1"/>
  <c r="AR358" i="5" a="1"/>
  <c r="AR358" i="5" s="1"/>
  <c r="AT358" i="5" a="1"/>
  <c r="AT358" i="5" s="1"/>
  <c r="AS358" i="5" a="1"/>
  <c r="AS358" i="5" s="1"/>
  <c r="U358" i="5" a="1"/>
  <c r="U358" i="5" s="1"/>
  <c r="AK358" i="5" a="1"/>
  <c r="AK358" i="5" s="1"/>
  <c r="AE95" i="9" s="1"/>
  <c r="Q358" i="5" a="1"/>
  <c r="Q358" i="5" s="1"/>
  <c r="CO94" i="22" s="1"/>
  <c r="AM358" i="5" a="1"/>
  <c r="AM358" i="5" s="1"/>
  <c r="V358" i="5" a="1"/>
  <c r="V358" i="5" s="1"/>
  <c r="P95" i="9" s="1"/>
  <c r="AA358" i="5" a="1"/>
  <c r="AA358" i="5" s="1"/>
  <c r="U95" i="9" s="1"/>
  <c r="X358" i="5" a="1"/>
  <c r="X358" i="5" s="1"/>
  <c r="R95" i="9" s="1"/>
  <c r="AN358" i="5" a="1"/>
  <c r="AN358" i="5" s="1"/>
  <c r="P358" i="5" a="1"/>
  <c r="P358" i="5" s="1"/>
  <c r="CN94" i="22" s="1"/>
  <c r="Y358" i="5" a="1"/>
  <c r="Y358" i="5" s="1"/>
  <c r="S95" i="9" s="1"/>
  <c r="W358" i="5" a="1"/>
  <c r="W358" i="5" s="1"/>
  <c r="Q95" i="9" s="1"/>
  <c r="R358" i="5" a="1"/>
  <c r="R358" i="5" s="1"/>
  <c r="AB358" i="5" a="1"/>
  <c r="AB358" i="5" s="1"/>
  <c r="V95" i="9" s="1"/>
  <c r="O358" i="5" a="1"/>
  <c r="O358" i="5" s="1"/>
  <c r="AJ358" i="5" a="1"/>
  <c r="AJ358" i="5" s="1"/>
  <c r="Z358" i="5" a="1"/>
  <c r="Z358" i="5" s="1"/>
  <c r="T95" i="9" s="1"/>
  <c r="S358" i="5" a="1"/>
  <c r="S358" i="5" s="1"/>
  <c r="AL358" i="5" a="1"/>
  <c r="AL358" i="5" s="1"/>
  <c r="AP358" i="5" a="1"/>
  <c r="AP358" i="5" s="1"/>
  <c r="AO358" i="5" a="1"/>
  <c r="AO358" i="5" s="1"/>
  <c r="T358" i="5" a="1"/>
  <c r="T358" i="5" s="1"/>
  <c r="H358" i="5" a="1"/>
  <c r="H358" i="5" s="1"/>
  <c r="B95" i="9" s="1"/>
  <c r="M358" i="5" a="1"/>
  <c r="M358" i="5" s="1"/>
  <c r="J358" i="5" a="1"/>
  <c r="J358" i="5" s="1"/>
  <c r="I358" i="5" a="1"/>
  <c r="I358" i="5" s="1"/>
  <c r="L358" i="5" a="1"/>
  <c r="L358" i="5" s="1"/>
  <c r="CI94" i="22" s="1"/>
  <c r="K358" i="5" a="1"/>
  <c r="K358" i="5" s="1"/>
  <c r="N358" i="5" a="1"/>
  <c r="N358" i="5" s="1"/>
  <c r="G6" i="5"/>
  <c r="AL10" i="9" l="1"/>
  <c r="AL11" i="9"/>
  <c r="AL12" i="9"/>
  <c r="AL13" i="9"/>
  <c r="AL14" i="9"/>
  <c r="AL15" i="9"/>
  <c r="BI3" i="6" s="1"/>
  <c r="AL16" i="9"/>
  <c r="BI4" i="6" s="1"/>
  <c r="AL17" i="9"/>
  <c r="BI5" i="6" s="1"/>
  <c r="AL18" i="9"/>
  <c r="BI6" i="6" s="1"/>
  <c r="AL19" i="9"/>
  <c r="BI7" i="6" s="1"/>
  <c r="AL20" i="9"/>
  <c r="BI8" i="6" s="1"/>
  <c r="AL21" i="9"/>
  <c r="BI9" i="6" s="1"/>
  <c r="AL22" i="9"/>
  <c r="BI10" i="6" s="1"/>
  <c r="AL23" i="9"/>
  <c r="BI11" i="6" s="1"/>
  <c r="AL24" i="9"/>
  <c r="BI12" i="6" s="1"/>
  <c r="AL25" i="9"/>
  <c r="BI13" i="6" s="1"/>
  <c r="AL26" i="9"/>
  <c r="BI14" i="6" s="1"/>
  <c r="AL27" i="9"/>
  <c r="BI15" i="6" s="1"/>
  <c r="AL28" i="9"/>
  <c r="BI16" i="6" s="1"/>
  <c r="AL29" i="9"/>
  <c r="BI17" i="6" s="1"/>
  <c r="AL30" i="9"/>
  <c r="BI18" i="6" s="1"/>
  <c r="AL31" i="9"/>
  <c r="BI19" i="6" s="1"/>
  <c r="AL32" i="9"/>
  <c r="BI20" i="6" s="1"/>
  <c r="AL33" i="9"/>
  <c r="BI21" i="6" s="1"/>
  <c r="AL34" i="9"/>
  <c r="BI22" i="6" s="1"/>
  <c r="AL35" i="9"/>
  <c r="BI23" i="6" s="1"/>
  <c r="AL36" i="9"/>
  <c r="BI24" i="6" s="1"/>
  <c r="AL37" i="9"/>
  <c r="BI25" i="6" s="1"/>
  <c r="AL38" i="9"/>
  <c r="BI26" i="6" s="1"/>
  <c r="AL39" i="9"/>
  <c r="BI27" i="6" s="1"/>
  <c r="AL40" i="9"/>
  <c r="BI28" i="6" s="1"/>
  <c r="AL41" i="9"/>
  <c r="BI29" i="6" s="1"/>
  <c r="AL42" i="9"/>
  <c r="BI30" i="6" s="1"/>
  <c r="AL43" i="9"/>
  <c r="BI31" i="6" s="1"/>
  <c r="AL44" i="9"/>
  <c r="BI32" i="6" s="1"/>
  <c r="AL45" i="9"/>
  <c r="BI33" i="6" s="1"/>
  <c r="AL46" i="9"/>
  <c r="BI34" i="6" s="1"/>
  <c r="AL47" i="9"/>
  <c r="BI35" i="6" s="1"/>
  <c r="AL48" i="9"/>
  <c r="BI36" i="6" s="1"/>
  <c r="AL49" i="9"/>
  <c r="BI37" i="6" s="1"/>
  <c r="AL50" i="9"/>
  <c r="BI38" i="6" s="1"/>
  <c r="AL51" i="9"/>
  <c r="BI39" i="6" s="1"/>
  <c r="AL52" i="9"/>
  <c r="BI40" i="6" s="1"/>
  <c r="AL53" i="9"/>
  <c r="BI41" i="6" s="1"/>
  <c r="AL54" i="9"/>
  <c r="BI42" i="6" s="1"/>
  <c r="AL55" i="9"/>
  <c r="BI43" i="6" s="1"/>
  <c r="AL56" i="9"/>
  <c r="BI44" i="6" s="1"/>
  <c r="AL57" i="9"/>
  <c r="BI45" i="6" s="1"/>
  <c r="AL58" i="9"/>
  <c r="BI46" i="6" s="1"/>
  <c r="AL59" i="9"/>
  <c r="BI47" i="6" s="1"/>
  <c r="AL60" i="9"/>
  <c r="BI48" i="6" s="1"/>
  <c r="AL61" i="9"/>
  <c r="BI49" i="6" s="1"/>
  <c r="AL63" i="9"/>
  <c r="BI51" i="6" s="1"/>
  <c r="AL64" i="9"/>
  <c r="BI52" i="6" s="1"/>
  <c r="AL66" i="9"/>
  <c r="AL68" i="9"/>
  <c r="AL69" i="9"/>
  <c r="AL72" i="9"/>
  <c r="AL76" i="9"/>
  <c r="AL80" i="9"/>
  <c r="AL81" i="9"/>
  <c r="AL82" i="9"/>
  <c r="AL83" i="9"/>
  <c r="AL84" i="9"/>
  <c r="AL85" i="9"/>
  <c r="AL86" i="9"/>
  <c r="AL88" i="9"/>
  <c r="AL89" i="9"/>
  <c r="AL91" i="9"/>
  <c r="AL95" i="9"/>
  <c r="AI6" i="5" a="1"/>
  <c r="AI6" i="5" s="1"/>
  <c r="AC7" i="9" s="1"/>
  <c r="AF6" i="5" a="1"/>
  <c r="AF6" i="5" s="1"/>
  <c r="Z7" i="9" s="1"/>
  <c r="AH6" i="5" a="1"/>
  <c r="AH6" i="5" s="1"/>
  <c r="AB7" i="9" s="1"/>
  <c r="AE6" i="5" a="1"/>
  <c r="AE6" i="5" s="1"/>
  <c r="Y7" i="9" s="1"/>
  <c r="AC6" i="5" a="1"/>
  <c r="AC6" i="5" s="1"/>
  <c r="AD6" i="5" a="1"/>
  <c r="AD6" i="5" s="1"/>
  <c r="X7" i="9" s="1"/>
  <c r="AG6" i="5" a="1"/>
  <c r="AG6" i="5" s="1"/>
  <c r="AA7" i="9" s="1"/>
  <c r="AX6" i="5" a="1"/>
  <c r="AX6" i="5" s="1"/>
  <c r="AZ6" i="5" a="1"/>
  <c r="AZ6" i="5" s="1"/>
  <c r="BA6" i="5" a="1"/>
  <c r="BA6" i="5" s="1"/>
  <c r="AU6" i="5" a="1"/>
  <c r="AU6" i="5" s="1"/>
  <c r="AV6" i="5" a="1"/>
  <c r="AV6" i="5" s="1"/>
  <c r="AR6" i="5" a="1"/>
  <c r="AR6" i="5" s="1"/>
  <c r="AS6" i="5" a="1"/>
  <c r="AS6" i="5" s="1"/>
  <c r="AW6" i="5" a="1"/>
  <c r="AW6" i="5" s="1"/>
  <c r="AQ6" i="5" a="1"/>
  <c r="AQ6" i="5" s="1"/>
  <c r="AY6" i="5" a="1"/>
  <c r="AY6" i="5" s="1"/>
  <c r="AT6" i="5" a="1"/>
  <c r="AT6" i="5" s="1"/>
  <c r="D95" i="9"/>
  <c r="CG9" i="22"/>
  <c r="CG11" i="22"/>
  <c r="CG12" i="22"/>
  <c r="CG13" i="22"/>
  <c r="CG14" i="22"/>
  <c r="CG15" i="22"/>
  <c r="CG16" i="22"/>
  <c r="CG19" i="22"/>
  <c r="CG20" i="22"/>
  <c r="CG21" i="22"/>
  <c r="CG22" i="22"/>
  <c r="CG23" i="22"/>
  <c r="CG24" i="22"/>
  <c r="CG25" i="22"/>
  <c r="CG26" i="22"/>
  <c r="CG27" i="22"/>
  <c r="CG28" i="22"/>
  <c r="CG29" i="22"/>
  <c r="CG30" i="22"/>
  <c r="CG31" i="22"/>
  <c r="CG32" i="22"/>
  <c r="CG33" i="22"/>
  <c r="CG34" i="22"/>
  <c r="CG35" i="22"/>
  <c r="CG36" i="22"/>
  <c r="CG37" i="22"/>
  <c r="CG38" i="22"/>
  <c r="CG39" i="22"/>
  <c r="CG40" i="22"/>
  <c r="CG41" i="22"/>
  <c r="CG42" i="22"/>
  <c r="CG43" i="22"/>
  <c r="CG44" i="22"/>
  <c r="CG45" i="22"/>
  <c r="CG46" i="22"/>
  <c r="CG47" i="22"/>
  <c r="CG48" i="22"/>
  <c r="CG49" i="22"/>
  <c r="CG50" i="22"/>
  <c r="CG51" i="22"/>
  <c r="CG52" i="22"/>
  <c r="CG53" i="22"/>
  <c r="CG54" i="22"/>
  <c r="CG55" i="22"/>
  <c r="CG56" i="22"/>
  <c r="CG57" i="22"/>
  <c r="CG58" i="22"/>
  <c r="CG59" i="22"/>
  <c r="CG60" i="22"/>
  <c r="CG61" i="22"/>
  <c r="CG62" i="22"/>
  <c r="CG63" i="22"/>
  <c r="CG64" i="22"/>
  <c r="CG65" i="22"/>
  <c r="CG66" i="22"/>
  <c r="CG67" i="22"/>
  <c r="CG68" i="22"/>
  <c r="CG70" i="22"/>
  <c r="CG72" i="22"/>
  <c r="CG73" i="22"/>
  <c r="CG75" i="22"/>
  <c r="CG76" i="22"/>
  <c r="CG77" i="22"/>
  <c r="CG78" i="22"/>
  <c r="CG80" i="22"/>
  <c r="CG81" i="22"/>
  <c r="CG84" i="22"/>
  <c r="CG85" i="22"/>
  <c r="CG86" i="22"/>
  <c r="CG87" i="22"/>
  <c r="CG88" i="22"/>
  <c r="CG89" i="22"/>
  <c r="CG90" i="22"/>
  <c r="CG91" i="22"/>
  <c r="CG92" i="22"/>
  <c r="G95" i="9"/>
  <c r="CJ9" i="22"/>
  <c r="CJ11" i="22"/>
  <c r="CJ12" i="22"/>
  <c r="CJ13" i="22"/>
  <c r="CJ14" i="22"/>
  <c r="CJ15" i="22"/>
  <c r="CJ16" i="22"/>
  <c r="CJ17" i="22"/>
  <c r="CJ18" i="22"/>
  <c r="CJ19" i="22"/>
  <c r="CJ20" i="22"/>
  <c r="CJ22" i="22"/>
  <c r="CJ23" i="22"/>
  <c r="CJ24" i="22"/>
  <c r="CJ25" i="22"/>
  <c r="CJ26" i="22"/>
  <c r="CJ27" i="22"/>
  <c r="CJ28" i="22"/>
  <c r="CJ29" i="22"/>
  <c r="CJ30" i="22"/>
  <c r="CJ31" i="22"/>
  <c r="CJ32" i="22"/>
  <c r="CJ33" i="22"/>
  <c r="CJ34" i="22"/>
  <c r="CJ35" i="22"/>
  <c r="CJ36" i="22"/>
  <c r="CJ37" i="22"/>
  <c r="CJ38" i="22"/>
  <c r="CJ40" i="22"/>
  <c r="CJ41" i="22"/>
  <c r="CJ42" i="22"/>
  <c r="CJ43" i="22"/>
  <c r="CJ44" i="22"/>
  <c r="CJ45" i="22"/>
  <c r="CJ46" i="22"/>
  <c r="CJ47" i="22"/>
  <c r="CJ48" i="22"/>
  <c r="CJ49" i="22"/>
  <c r="CJ50" i="22"/>
  <c r="CJ51" i="22"/>
  <c r="CJ52" i="22"/>
  <c r="CJ53" i="22"/>
  <c r="CJ54" i="22"/>
  <c r="CJ55" i="22"/>
  <c r="CJ56" i="22"/>
  <c r="CJ58" i="22"/>
  <c r="CJ59" i="22"/>
  <c r="CJ60" i="22"/>
  <c r="CJ61" i="22"/>
  <c r="CJ64" i="22"/>
  <c r="CJ65" i="22"/>
  <c r="CJ66" i="22"/>
  <c r="CJ67" i="22"/>
  <c r="CJ68" i="22"/>
  <c r="CJ70" i="22"/>
  <c r="CJ74" i="22"/>
  <c r="CJ75" i="22"/>
  <c r="CJ77" i="22"/>
  <c r="CJ78" i="22"/>
  <c r="CJ79" i="22"/>
  <c r="CJ81" i="22"/>
  <c r="CJ83" i="22"/>
  <c r="CJ84" i="22"/>
  <c r="CJ85" i="22"/>
  <c r="CJ86" i="22"/>
  <c r="CJ87" i="22"/>
  <c r="CJ88" i="22"/>
  <c r="CJ89" i="22"/>
  <c r="CJ90" i="22"/>
  <c r="CJ91" i="22"/>
  <c r="CJ92" i="22"/>
  <c r="CJ93" i="22"/>
  <c r="I95" i="9"/>
  <c r="CL9" i="22"/>
  <c r="CL10" i="22"/>
  <c r="CL11" i="22"/>
  <c r="CL13" i="22"/>
  <c r="CL14" i="22"/>
  <c r="CL15" i="22"/>
  <c r="CL16" i="22"/>
  <c r="CL18" i="22"/>
  <c r="CL20" i="22"/>
  <c r="CL21" i="22"/>
  <c r="CL22" i="22"/>
  <c r="CL23" i="22"/>
  <c r="CL24" i="22"/>
  <c r="CL25" i="22"/>
  <c r="CL26" i="22"/>
  <c r="CL27" i="22"/>
  <c r="CL28" i="22"/>
  <c r="CL29" i="22"/>
  <c r="CL30" i="22"/>
  <c r="CL31" i="22"/>
  <c r="CL32" i="22"/>
  <c r="CL33" i="22"/>
  <c r="CL34" i="22"/>
  <c r="CL35" i="22"/>
  <c r="CL36" i="22"/>
  <c r="CL37" i="22"/>
  <c r="CL38" i="22"/>
  <c r="CL39" i="22"/>
  <c r="CL41" i="22"/>
  <c r="CL42" i="22"/>
  <c r="CL43" i="22"/>
  <c r="CL44" i="22"/>
  <c r="CL45" i="22"/>
  <c r="CL46" i="22"/>
  <c r="CL47" i="22"/>
  <c r="CL48" i="22"/>
  <c r="CL51" i="22"/>
  <c r="CL52" i="22"/>
  <c r="CL53" i="22"/>
  <c r="CL54" i="22"/>
  <c r="CL55" i="22"/>
  <c r="CL56" i="22"/>
  <c r="CL57" i="22"/>
  <c r="CL58" i="22"/>
  <c r="CL59" i="22"/>
  <c r="CL62" i="22"/>
  <c r="CL63" i="22"/>
  <c r="CL64" i="22"/>
  <c r="CL65" i="22"/>
  <c r="CL66" i="22"/>
  <c r="CL67" i="22"/>
  <c r="CL68" i="22"/>
  <c r="CL69" i="22"/>
  <c r="CL70" i="22"/>
  <c r="CL71" i="22"/>
  <c r="CL72" i="22"/>
  <c r="CL73" i="22"/>
  <c r="CL74" i="22"/>
  <c r="CL76" i="22"/>
  <c r="CL77" i="22"/>
  <c r="CL79" i="22"/>
  <c r="CL80" i="22"/>
  <c r="CL81" i="22"/>
  <c r="CL82" i="22"/>
  <c r="CL83" i="22"/>
  <c r="CL84" i="22"/>
  <c r="CL85" i="22"/>
  <c r="CL87" i="22"/>
  <c r="CL88" i="22"/>
  <c r="CL89" i="22"/>
  <c r="CL90" i="22"/>
  <c r="CL91" i="22"/>
  <c r="CL92" i="22"/>
  <c r="CL93" i="22"/>
  <c r="CL94" i="22"/>
  <c r="CG94" i="22"/>
  <c r="F95" i="9"/>
  <c r="CI9" i="22"/>
  <c r="CI10" i="22"/>
  <c r="CI11" i="22"/>
  <c r="CI12" i="22"/>
  <c r="CI13" i="22"/>
  <c r="CI14" i="22"/>
  <c r="CI15" i="22"/>
  <c r="CI16" i="22"/>
  <c r="CI17" i="22"/>
  <c r="CI18" i="22"/>
  <c r="CI19" i="22"/>
  <c r="CI20" i="22"/>
  <c r="CI21" i="22"/>
  <c r="CI23" i="22"/>
  <c r="CI24" i="22"/>
  <c r="CI25" i="22"/>
  <c r="CI26" i="22"/>
  <c r="CI27" i="22"/>
  <c r="CI28" i="22"/>
  <c r="CI29" i="22"/>
  <c r="CI30" i="22"/>
  <c r="CI31" i="22"/>
  <c r="CI32" i="22"/>
  <c r="CI33" i="22"/>
  <c r="CI34" i="22"/>
  <c r="CI35" i="22"/>
  <c r="CI36" i="22"/>
  <c r="CI37" i="22"/>
  <c r="CI38" i="22"/>
  <c r="CI40" i="22"/>
  <c r="CI41" i="22"/>
  <c r="CI42" i="22"/>
  <c r="CI44" i="22"/>
  <c r="CI45" i="22"/>
  <c r="CI46" i="22"/>
  <c r="CI47" i="22"/>
  <c r="CI48" i="22"/>
  <c r="CI49" i="22"/>
  <c r="CI50" i="22"/>
  <c r="CI52" i="22"/>
  <c r="CI54" i="22"/>
  <c r="CI55" i="22"/>
  <c r="CI56" i="22"/>
  <c r="CI57" i="22"/>
  <c r="CI59" i="22"/>
  <c r="CI60" i="22"/>
  <c r="CI62" i="22"/>
  <c r="CI63" i="22"/>
  <c r="CI64" i="22"/>
  <c r="CI65" i="22"/>
  <c r="CI67" i="22"/>
  <c r="CI68" i="22"/>
  <c r="CI69" i="22"/>
  <c r="CI71" i="22"/>
  <c r="CI73" i="22"/>
  <c r="CI74" i="22"/>
  <c r="CI75" i="22"/>
  <c r="CI77" i="22"/>
  <c r="CI78" i="22"/>
  <c r="CI79" i="22"/>
  <c r="CI80" i="22"/>
  <c r="CI81" i="22"/>
  <c r="CI82" i="22"/>
  <c r="CI83" i="22"/>
  <c r="CI85" i="22"/>
  <c r="CI86" i="22"/>
  <c r="CI87" i="22"/>
  <c r="CI88" i="22"/>
  <c r="CI89" i="22"/>
  <c r="CI90" i="22"/>
  <c r="CI92" i="22"/>
  <c r="CI93" i="22"/>
  <c r="CK9" i="22"/>
  <c r="CK10" i="22"/>
  <c r="CK11" i="22"/>
  <c r="CK12" i="22"/>
  <c r="CK13" i="22"/>
  <c r="CK14" i="22"/>
  <c r="CK15" i="22"/>
  <c r="CK16" i="22"/>
  <c r="CK17" i="22"/>
  <c r="CK18" i="22"/>
  <c r="CK20" i="22"/>
  <c r="CK21" i="22"/>
  <c r="CK22" i="22"/>
  <c r="CK23" i="22"/>
  <c r="CK24" i="22"/>
  <c r="CK25" i="22"/>
  <c r="CK26" i="22"/>
  <c r="CK27" i="22"/>
  <c r="CK28" i="22"/>
  <c r="CK29" i="22"/>
  <c r="CK30" i="22"/>
  <c r="CK31" i="22"/>
  <c r="CK32" i="22"/>
  <c r="CK33" i="22"/>
  <c r="CK34" i="22"/>
  <c r="CK35" i="22"/>
  <c r="CK36" i="22"/>
  <c r="CK37" i="22"/>
  <c r="CK38" i="22"/>
  <c r="CK39" i="22"/>
  <c r="CK40" i="22"/>
  <c r="CK41" i="22"/>
  <c r="CK42" i="22"/>
  <c r="CK43" i="22"/>
  <c r="CK44" i="22"/>
  <c r="CK45" i="22"/>
  <c r="CK46" i="22"/>
  <c r="CK47" i="22"/>
  <c r="CK48" i="22"/>
  <c r="CK49" i="22"/>
  <c r="CK50" i="22"/>
  <c r="CK51" i="22"/>
  <c r="CK52" i="22"/>
  <c r="CK53" i="22"/>
  <c r="CK54" i="22"/>
  <c r="CK55" i="22"/>
  <c r="CK56" i="22"/>
  <c r="CK57" i="22"/>
  <c r="CK58" i="22"/>
  <c r="CK59" i="22"/>
  <c r="CK60" i="22"/>
  <c r="CK61" i="22"/>
  <c r="CK64" i="22"/>
  <c r="CK65" i="22"/>
  <c r="CK66" i="22"/>
  <c r="CK67" i="22"/>
  <c r="CK68" i="22"/>
  <c r="CK69" i="22"/>
  <c r="CK70" i="22"/>
  <c r="CK71" i="22"/>
  <c r="CK72" i="22"/>
  <c r="CK73" i="22"/>
  <c r="CK74" i="22"/>
  <c r="CK75" i="22"/>
  <c r="CK76" i="22"/>
  <c r="CK77" i="22"/>
  <c r="CK78" i="22"/>
  <c r="CK79" i="22"/>
  <c r="CK80" i="22"/>
  <c r="CK81" i="22"/>
  <c r="CK82" i="22"/>
  <c r="CK83" i="22"/>
  <c r="CK84" i="22"/>
  <c r="CK85" i="22"/>
  <c r="CK86" i="22"/>
  <c r="CK87" i="22"/>
  <c r="CK88" i="22"/>
  <c r="CK89" i="22"/>
  <c r="CK90" i="22"/>
  <c r="CK91" i="22"/>
  <c r="CK92" i="22"/>
  <c r="CK93" i="22"/>
  <c r="CP10" i="22"/>
  <c r="CP11" i="22"/>
  <c r="CP12" i="22"/>
  <c r="CP13" i="22"/>
  <c r="CP14" i="22"/>
  <c r="CP15" i="22"/>
  <c r="CP16" i="22"/>
  <c r="CP17" i="22"/>
  <c r="CP18" i="22"/>
  <c r="CP19" i="22"/>
  <c r="CP22" i="22"/>
  <c r="CP23" i="22"/>
  <c r="CP24" i="22"/>
  <c r="CP26" i="22"/>
  <c r="CP27" i="22"/>
  <c r="CP29" i="22"/>
  <c r="CP30" i="22"/>
  <c r="CP31" i="22"/>
  <c r="CP32" i="22"/>
  <c r="CP33" i="22"/>
  <c r="CP34" i="22"/>
  <c r="CP35" i="22"/>
  <c r="CP37" i="22"/>
  <c r="CP38" i="22"/>
  <c r="CP40" i="22"/>
  <c r="CP41" i="22"/>
  <c r="CP42" i="22"/>
  <c r="CP43" i="22"/>
  <c r="CP44" i="22"/>
  <c r="CP45" i="22"/>
  <c r="CP46" i="22"/>
  <c r="CP47" i="22"/>
  <c r="CP48" i="22"/>
  <c r="CP49" i="22"/>
  <c r="CP50" i="22"/>
  <c r="CP51" i="22"/>
  <c r="CP52" i="22"/>
  <c r="CP53" i="22"/>
  <c r="CP55" i="22"/>
  <c r="CP56" i="22"/>
  <c r="CP57" i="22"/>
  <c r="CP59" i="22"/>
  <c r="CP61" i="22"/>
  <c r="CP62" i="22"/>
  <c r="CP63" i="22"/>
  <c r="CP64" i="22"/>
  <c r="CP65" i="22"/>
  <c r="CP66" i="22"/>
  <c r="CP68" i="22"/>
  <c r="CP69" i="22"/>
  <c r="CP70" i="22"/>
  <c r="CP71" i="22"/>
  <c r="CP72" i="22"/>
  <c r="CP73" i="22"/>
  <c r="CP74" i="22"/>
  <c r="CP75" i="22"/>
  <c r="CP76" i="22"/>
  <c r="CP77" i="22"/>
  <c r="CP79" i="22"/>
  <c r="CP80" i="22"/>
  <c r="CP81" i="22"/>
  <c r="CP82" i="22"/>
  <c r="CP83" i="22"/>
  <c r="CP84" i="22"/>
  <c r="CP85" i="22"/>
  <c r="CP86" i="22"/>
  <c r="CP87" i="22"/>
  <c r="CP88" i="22"/>
  <c r="CP89" i="22"/>
  <c r="CP90" i="22"/>
  <c r="CP91" i="22"/>
  <c r="CP94" i="22"/>
  <c r="CH9" i="22"/>
  <c r="CH10" i="22"/>
  <c r="CH11" i="22"/>
  <c r="CH12" i="22"/>
  <c r="CH13" i="22"/>
  <c r="CH14" i="22"/>
  <c r="CH15" i="22"/>
  <c r="CH16" i="22"/>
  <c r="CH17" i="22"/>
  <c r="CH18" i="22"/>
  <c r="CH24" i="22"/>
  <c r="CH25" i="22"/>
  <c r="CH26" i="22"/>
  <c r="CH27" i="22"/>
  <c r="CH28" i="22"/>
  <c r="CH30" i="22"/>
  <c r="CH31" i="22"/>
  <c r="CH32" i="22"/>
  <c r="CH33" i="22"/>
  <c r="CH34" i="22"/>
  <c r="CH35" i="22"/>
  <c r="CH36" i="22"/>
  <c r="CH37" i="22"/>
  <c r="CH38" i="22"/>
  <c r="CH39" i="22"/>
  <c r="CH40" i="22"/>
  <c r="CH41" i="22"/>
  <c r="CH42" i="22"/>
  <c r="CH43" i="22"/>
  <c r="CH44" i="22"/>
  <c r="CH45" i="22"/>
  <c r="CH46" i="22"/>
  <c r="CH48" i="22"/>
  <c r="CH49" i="22"/>
  <c r="CH50" i="22"/>
  <c r="CH51" i="22"/>
  <c r="CH52" i="22"/>
  <c r="CH53" i="22"/>
  <c r="CH54" i="22"/>
  <c r="CH55" i="22"/>
  <c r="CH56" i="22"/>
  <c r="CH57" i="22"/>
  <c r="CH58" i="22"/>
  <c r="CH60" i="22"/>
  <c r="CH61" i="22"/>
  <c r="CH62" i="22"/>
  <c r="CH64" i="22"/>
  <c r="CH65" i="22"/>
  <c r="CH67" i="22"/>
  <c r="CH68" i="22"/>
  <c r="CH69" i="22"/>
  <c r="CH71" i="22"/>
  <c r="CH72" i="22"/>
  <c r="CH73" i="22"/>
  <c r="CH74" i="22"/>
  <c r="CH75" i="22"/>
  <c r="CH77" i="22"/>
  <c r="CH78" i="22"/>
  <c r="CH79" i="22"/>
  <c r="CH81" i="22"/>
  <c r="CH82" i="22"/>
  <c r="CH83" i="22"/>
  <c r="CH85" i="22"/>
  <c r="CH86" i="22"/>
  <c r="CH88" i="22"/>
  <c r="CH89" i="22"/>
  <c r="CH90" i="22"/>
  <c r="CH91" i="22"/>
  <c r="CH92" i="22"/>
  <c r="CH93" i="22"/>
  <c r="CH94" i="22"/>
  <c r="K95" i="9"/>
  <c r="CO9" i="22"/>
  <c r="CO10" i="22"/>
  <c r="CO12" i="22"/>
  <c r="CO14" i="22"/>
  <c r="CO15" i="22"/>
  <c r="CO16" i="22"/>
  <c r="CO19" i="22"/>
  <c r="CO20" i="22"/>
  <c r="CO22" i="22"/>
  <c r="CO23" i="22"/>
  <c r="CO24" i="22"/>
  <c r="CO25" i="22"/>
  <c r="CO26" i="22"/>
  <c r="CO27" i="22"/>
  <c r="CO28" i="22"/>
  <c r="CO29" i="22"/>
  <c r="CO31" i="22"/>
  <c r="CO32" i="22"/>
  <c r="CO33" i="22"/>
  <c r="CO35" i="22"/>
  <c r="CO37" i="22"/>
  <c r="CO38" i="22"/>
  <c r="CO39" i="22"/>
  <c r="CO40" i="22"/>
  <c r="CO42" i="22"/>
  <c r="CO43" i="22"/>
  <c r="CO44" i="22"/>
  <c r="CO45" i="22"/>
  <c r="CO46" i="22"/>
  <c r="CO47" i="22"/>
  <c r="CO48" i="22"/>
  <c r="CO49" i="22"/>
  <c r="CO50" i="22"/>
  <c r="CO51" i="22"/>
  <c r="CO54" i="22"/>
  <c r="CO55" i="22"/>
  <c r="CO56" i="22"/>
  <c r="CO58" i="22"/>
  <c r="CO59" i="22"/>
  <c r="CO60" i="22"/>
  <c r="CO62" i="22"/>
  <c r="CO63" i="22"/>
  <c r="CO64" i="22"/>
  <c r="CO65" i="22"/>
  <c r="CO66" i="22"/>
  <c r="CO67" i="22"/>
  <c r="CO69" i="22"/>
  <c r="CO71" i="22"/>
  <c r="CO74" i="22"/>
  <c r="CO76" i="22"/>
  <c r="CO80" i="22"/>
  <c r="CK94" i="22"/>
  <c r="CF9" i="22"/>
  <c r="CF10" i="22"/>
  <c r="CF11" i="22"/>
  <c r="CF14" i="22"/>
  <c r="CF16" i="22"/>
  <c r="CF19" i="22"/>
  <c r="CF21" i="22"/>
  <c r="CF23" i="22"/>
  <c r="CF24" i="22"/>
  <c r="CF25" i="22"/>
  <c r="CF26" i="22"/>
  <c r="CF27" i="22"/>
  <c r="CF31" i="22"/>
  <c r="CF32" i="22"/>
  <c r="CF33" i="22"/>
  <c r="CF34" i="22"/>
  <c r="CF35" i="22"/>
  <c r="CF37" i="22"/>
  <c r="CF38" i="22"/>
  <c r="CF39" i="22"/>
  <c r="CF40" i="22"/>
  <c r="CF41" i="22"/>
  <c r="CF42" i="22"/>
  <c r="CF46" i="22"/>
  <c r="CF47" i="22"/>
  <c r="CF48" i="22"/>
  <c r="CF49" i="22"/>
  <c r="CF50" i="22"/>
  <c r="CF51" i="22"/>
  <c r="CF54" i="22"/>
  <c r="CF57" i="22"/>
  <c r="CF58" i="22"/>
  <c r="CF59" i="22"/>
  <c r="CF60" i="22"/>
  <c r="CF61" i="22"/>
  <c r="CF62" i="22"/>
  <c r="CF63" i="22"/>
  <c r="CF64" i="22"/>
  <c r="CF66" i="22"/>
  <c r="CF69" i="22"/>
  <c r="CF70" i="22"/>
  <c r="CF72" i="22"/>
  <c r="CF73" i="22"/>
  <c r="CF74" i="22"/>
  <c r="CF76" i="22"/>
  <c r="CF77" i="22"/>
  <c r="CF78" i="22"/>
  <c r="CF79" i="22"/>
  <c r="CF80" i="22"/>
  <c r="CF81" i="22"/>
  <c r="CF82" i="22"/>
  <c r="CF83" i="22"/>
  <c r="CF84" i="22"/>
  <c r="CF85" i="22"/>
  <c r="CF86" i="22"/>
  <c r="CF87" i="22"/>
  <c r="CF88" i="22"/>
  <c r="CF89" i="22"/>
  <c r="CF91" i="22"/>
  <c r="CF93" i="22"/>
  <c r="J95" i="9"/>
  <c r="CN9" i="22"/>
  <c r="CN10" i="22"/>
  <c r="CN11" i="22"/>
  <c r="CN12" i="22"/>
  <c r="CN13" i="22"/>
  <c r="CN14" i="22"/>
  <c r="CN15" i="22"/>
  <c r="CN18" i="22"/>
  <c r="CN19" i="22"/>
  <c r="CN20" i="22"/>
  <c r="CN21" i="22"/>
  <c r="CN22" i="22"/>
  <c r="CN23" i="22"/>
  <c r="CN25" i="22"/>
  <c r="CN26" i="22"/>
  <c r="CN27" i="22"/>
  <c r="CN28" i="22"/>
  <c r="CN29" i="22"/>
  <c r="CN30" i="22"/>
  <c r="CN31" i="22"/>
  <c r="CN33" i="22"/>
  <c r="CN34" i="22"/>
  <c r="CN35" i="22"/>
  <c r="CN36" i="22"/>
  <c r="CN37" i="22"/>
  <c r="CN38" i="22"/>
  <c r="CN39" i="22"/>
  <c r="CN40" i="22"/>
  <c r="CN41" i="22"/>
  <c r="CN42" i="22"/>
  <c r="CN43" i="22"/>
  <c r="CN45" i="22"/>
  <c r="CN46" i="22"/>
  <c r="CN47" i="22"/>
  <c r="CN48" i="22"/>
  <c r="CN50" i="22"/>
  <c r="CN51" i="22"/>
  <c r="CN52" i="22"/>
  <c r="CN53" i="22"/>
  <c r="CN54" i="22"/>
  <c r="CN55" i="22"/>
  <c r="CN56" i="22"/>
  <c r="CN58" i="22"/>
  <c r="CN59" i="22"/>
  <c r="CN60" i="22"/>
  <c r="CN61" i="22"/>
  <c r="CN62" i="22"/>
  <c r="CN63" i="22"/>
  <c r="CN64" i="22"/>
  <c r="CN65" i="22"/>
  <c r="CN66" i="22"/>
  <c r="CN67" i="22"/>
  <c r="CN68" i="22"/>
  <c r="CN69" i="22"/>
  <c r="CN70" i="22"/>
  <c r="CN71" i="22"/>
  <c r="CN72" i="22"/>
  <c r="CN74" i="22"/>
  <c r="CN75" i="22"/>
  <c r="CN76" i="22"/>
  <c r="CN77" i="22"/>
  <c r="CN78" i="22"/>
  <c r="CN79" i="22"/>
  <c r="CN80" i="22"/>
  <c r="CN82" i="22"/>
  <c r="CN84" i="22"/>
  <c r="CN85" i="22"/>
  <c r="CN86" i="22"/>
  <c r="CN87" i="22"/>
  <c r="CN88" i="22"/>
  <c r="CN89" i="22"/>
  <c r="CN91" i="22"/>
  <c r="CN92" i="22"/>
  <c r="CN93" i="22"/>
  <c r="CJ94" i="22"/>
  <c r="CF94" i="22"/>
  <c r="H10" i="9"/>
  <c r="H11" i="9"/>
  <c r="H12" i="9"/>
  <c r="H13" i="9"/>
  <c r="H14" i="9"/>
  <c r="H15" i="9"/>
  <c r="H16" i="9"/>
  <c r="H17" i="9"/>
  <c r="H18" i="9"/>
  <c r="H19" i="9"/>
  <c r="H20" i="9"/>
  <c r="H22" i="9"/>
  <c r="H23" i="9"/>
  <c r="H24" i="9"/>
  <c r="H25" i="9"/>
  <c r="H26" i="9"/>
  <c r="H27" i="9"/>
  <c r="H28" i="9"/>
  <c r="H29" i="9"/>
  <c r="H30" i="9"/>
  <c r="H31" i="9"/>
  <c r="H32" i="9"/>
  <c r="H33" i="9"/>
  <c r="H34" i="9"/>
  <c r="H35" i="9"/>
  <c r="H36" i="9"/>
  <c r="H37" i="9"/>
  <c r="H38" i="9"/>
  <c r="H39" i="9"/>
  <c r="H40" i="9"/>
  <c r="H41" i="9"/>
  <c r="H42" i="9"/>
  <c r="H44" i="9"/>
  <c r="H45" i="9"/>
  <c r="H46" i="9"/>
  <c r="H47" i="9"/>
  <c r="H48" i="9"/>
  <c r="H49" i="9"/>
  <c r="H52" i="9"/>
  <c r="H56" i="9"/>
  <c r="H58" i="9"/>
  <c r="H59" i="9"/>
  <c r="H61" i="9"/>
  <c r="H62" i="9"/>
  <c r="H63" i="9"/>
  <c r="H65" i="9"/>
  <c r="H66" i="9"/>
  <c r="H67" i="9"/>
  <c r="H68" i="9"/>
  <c r="H69" i="9"/>
  <c r="H70" i="9"/>
  <c r="H71" i="9"/>
  <c r="H72" i="9"/>
  <c r="H73" i="9"/>
  <c r="H74" i="9"/>
  <c r="H76" i="9"/>
  <c r="H77" i="9"/>
  <c r="H78" i="9"/>
  <c r="H79" i="9"/>
  <c r="H80" i="9"/>
  <c r="H81" i="9"/>
  <c r="H82" i="9"/>
  <c r="H83" i="9"/>
  <c r="H85" i="9"/>
  <c r="H86" i="9"/>
  <c r="H88" i="9"/>
  <c r="H89" i="9"/>
  <c r="H90" i="9"/>
  <c r="H91" i="9"/>
  <c r="H92" i="9"/>
  <c r="H93" i="9"/>
  <c r="AI10" i="9"/>
  <c r="AI11" i="9"/>
  <c r="AI12" i="9"/>
  <c r="AI13" i="9"/>
  <c r="AI14" i="9"/>
  <c r="AI15" i="9"/>
  <c r="AI17" i="9"/>
  <c r="AI18" i="9"/>
  <c r="AI19" i="9"/>
  <c r="AI20" i="9"/>
  <c r="AI21" i="9"/>
  <c r="AI22" i="9"/>
  <c r="AI23" i="9"/>
  <c r="AI24" i="9"/>
  <c r="AI25" i="9"/>
  <c r="AI26" i="9"/>
  <c r="AI29" i="9"/>
  <c r="AI30" i="9"/>
  <c r="AI31" i="9"/>
  <c r="AI32" i="9"/>
  <c r="AI33" i="9"/>
  <c r="AI34" i="9"/>
  <c r="AI35" i="9"/>
  <c r="AI37" i="9"/>
  <c r="AI38" i="9"/>
  <c r="AI39" i="9"/>
  <c r="AI41" i="9"/>
  <c r="AI42" i="9"/>
  <c r="AI43" i="9"/>
  <c r="AI44" i="9"/>
  <c r="AI45" i="9"/>
  <c r="AI46" i="9"/>
  <c r="AI47" i="9"/>
  <c r="AI48" i="9"/>
  <c r="AI49" i="9"/>
  <c r="AI50" i="9"/>
  <c r="AI51" i="9"/>
  <c r="AI53" i="9"/>
  <c r="AI57" i="9"/>
  <c r="AI58" i="9"/>
  <c r="AI59" i="9"/>
  <c r="AI60" i="9"/>
  <c r="AI61" i="9"/>
  <c r="AI62" i="9"/>
  <c r="AI63" i="9"/>
  <c r="AI64" i="9"/>
  <c r="AI66" i="9"/>
  <c r="AI67" i="9"/>
  <c r="AI68" i="9"/>
  <c r="AI69" i="9"/>
  <c r="AI70" i="9"/>
  <c r="AI71" i="9"/>
  <c r="AI72" i="9"/>
  <c r="AI73" i="9"/>
  <c r="AI74" i="9"/>
  <c r="AI75" i="9"/>
  <c r="AI77" i="9"/>
  <c r="AI78" i="9"/>
  <c r="AI79" i="9"/>
  <c r="AI80" i="9"/>
  <c r="AI81" i="9"/>
  <c r="AI82" i="9"/>
  <c r="AI83" i="9"/>
  <c r="AI84" i="9"/>
  <c r="AI85" i="9"/>
  <c r="AI86" i="9"/>
  <c r="AI87" i="9"/>
  <c r="AI89" i="9"/>
  <c r="AI90" i="9"/>
  <c r="AI91" i="9"/>
  <c r="AI92" i="9"/>
  <c r="AI93" i="9"/>
  <c r="L10" i="9"/>
  <c r="L11" i="9"/>
  <c r="L12" i="9"/>
  <c r="L14" i="9"/>
  <c r="L15" i="9"/>
  <c r="L16" i="9"/>
  <c r="L17" i="9"/>
  <c r="L18" i="9"/>
  <c r="L19" i="9"/>
  <c r="L20" i="9"/>
  <c r="L21" i="9"/>
  <c r="L22" i="9"/>
  <c r="L23" i="9"/>
  <c r="L25" i="9"/>
  <c r="L26" i="9"/>
  <c r="L27" i="9"/>
  <c r="L31" i="9"/>
  <c r="L33" i="9"/>
  <c r="L34" i="9"/>
  <c r="L35" i="9"/>
  <c r="L36" i="9"/>
  <c r="L37" i="9"/>
  <c r="L38" i="9"/>
  <c r="L39" i="9"/>
  <c r="L41" i="9"/>
  <c r="L43" i="9"/>
  <c r="L45" i="9"/>
  <c r="L46" i="9"/>
  <c r="L47" i="9"/>
  <c r="L48" i="9"/>
  <c r="L49" i="9"/>
  <c r="L50" i="9"/>
  <c r="L51" i="9"/>
  <c r="L52" i="9"/>
  <c r="L53" i="9"/>
  <c r="L54" i="9"/>
  <c r="L55" i="9"/>
  <c r="L56" i="9"/>
  <c r="L58" i="9"/>
  <c r="L59" i="9"/>
  <c r="L60" i="9"/>
  <c r="L61" i="9"/>
  <c r="L62" i="9"/>
  <c r="L63" i="9"/>
  <c r="L65" i="9"/>
  <c r="AA14" i="6" s="1"/>
  <c r="L66" i="9"/>
  <c r="L67" i="9"/>
  <c r="L68" i="9"/>
  <c r="L69" i="9"/>
  <c r="L70" i="9"/>
  <c r="L71" i="9"/>
  <c r="L72" i="9"/>
  <c r="L73" i="9"/>
  <c r="L74" i="9"/>
  <c r="L75" i="9"/>
  <c r="L76" i="9"/>
  <c r="L77" i="9"/>
  <c r="L78" i="9"/>
  <c r="L79" i="9"/>
  <c r="L80" i="9"/>
  <c r="L81" i="9"/>
  <c r="L82" i="9"/>
  <c r="L84" i="9"/>
  <c r="L86" i="9"/>
  <c r="L88" i="9"/>
  <c r="L91" i="9"/>
  <c r="L92" i="9"/>
  <c r="L94" i="9"/>
  <c r="AG10" i="9"/>
  <c r="AG11" i="9"/>
  <c r="AG13" i="9"/>
  <c r="AG14" i="9"/>
  <c r="AG15" i="9"/>
  <c r="AG16" i="9"/>
  <c r="AG18" i="9"/>
  <c r="AG20" i="9"/>
  <c r="AG21" i="9"/>
  <c r="AG22" i="9"/>
  <c r="AG23" i="9"/>
  <c r="AG24" i="9"/>
  <c r="AG26" i="9"/>
  <c r="AG29" i="9"/>
  <c r="AG30" i="9"/>
  <c r="AG31" i="9"/>
  <c r="AG32" i="9"/>
  <c r="AG33" i="9"/>
  <c r="AG37" i="9"/>
  <c r="AG38" i="9"/>
  <c r="AG39" i="9"/>
  <c r="AG42" i="9"/>
  <c r="AG43" i="9"/>
  <c r="AG44" i="9"/>
  <c r="AG46" i="9"/>
  <c r="AG48" i="9"/>
  <c r="AG51" i="9"/>
  <c r="AG52" i="9"/>
  <c r="AG54" i="9"/>
  <c r="AG55" i="9"/>
  <c r="AG56" i="9"/>
  <c r="AG58" i="9"/>
  <c r="AG59" i="9"/>
  <c r="AG60" i="9"/>
  <c r="AG62" i="9"/>
  <c r="AG64" i="9"/>
  <c r="AG66" i="9"/>
  <c r="AG67" i="9"/>
  <c r="AG68" i="9"/>
  <c r="AG69" i="9"/>
  <c r="AG70" i="9"/>
  <c r="AG71" i="9"/>
  <c r="AG72" i="9"/>
  <c r="AG77" i="9"/>
  <c r="AG78" i="9"/>
  <c r="AG79" i="9"/>
  <c r="AG80" i="9"/>
  <c r="AG81" i="9"/>
  <c r="AG82" i="9"/>
  <c r="AG83" i="9"/>
  <c r="AG84" i="9"/>
  <c r="AG86" i="9"/>
  <c r="AG89" i="9"/>
  <c r="AG91" i="9"/>
  <c r="AG92" i="9"/>
  <c r="AG94" i="9"/>
  <c r="L95" i="9"/>
  <c r="N11" i="9"/>
  <c r="N13" i="9"/>
  <c r="N14" i="9"/>
  <c r="N16" i="9"/>
  <c r="N17" i="9"/>
  <c r="N18" i="9"/>
  <c r="N19" i="9"/>
  <c r="N20" i="9"/>
  <c r="N21" i="9"/>
  <c r="N22" i="9"/>
  <c r="N23" i="9"/>
  <c r="N24" i="9"/>
  <c r="N27" i="9"/>
  <c r="N28" i="9"/>
  <c r="N29" i="9"/>
  <c r="N31" i="9"/>
  <c r="N32" i="9"/>
  <c r="N34" i="9"/>
  <c r="N35" i="9"/>
  <c r="N36" i="9"/>
  <c r="N38" i="9"/>
  <c r="N39" i="9"/>
  <c r="N41" i="9"/>
  <c r="N42" i="9"/>
  <c r="N45" i="9"/>
  <c r="N46" i="9"/>
  <c r="N47" i="9"/>
  <c r="N48" i="9"/>
  <c r="N50" i="9"/>
  <c r="N51" i="9"/>
  <c r="N52" i="9"/>
  <c r="N54" i="9"/>
  <c r="N55" i="9"/>
  <c r="N56" i="9"/>
  <c r="N57" i="9"/>
  <c r="N58" i="9"/>
  <c r="N61" i="9"/>
  <c r="N62" i="9"/>
  <c r="N64" i="9"/>
  <c r="N65" i="9"/>
  <c r="AC14" i="6" s="1"/>
  <c r="N66" i="9"/>
  <c r="N67" i="9"/>
  <c r="N68" i="9"/>
  <c r="N69" i="9"/>
  <c r="N70" i="9"/>
  <c r="N71" i="9"/>
  <c r="N72" i="9"/>
  <c r="N73" i="9"/>
  <c r="N75" i="9"/>
  <c r="N76" i="9"/>
  <c r="N77" i="9"/>
  <c r="N78" i="9"/>
  <c r="N79" i="9"/>
  <c r="N80" i="9"/>
  <c r="N81" i="9"/>
  <c r="N82" i="9"/>
  <c r="N83" i="9"/>
  <c r="N84" i="9"/>
  <c r="N86" i="9"/>
  <c r="N87" i="9"/>
  <c r="N88" i="9"/>
  <c r="N89" i="9"/>
  <c r="N90" i="9"/>
  <c r="N91" i="9"/>
  <c r="N93" i="9"/>
  <c r="N94" i="9"/>
  <c r="N95" i="9"/>
  <c r="E10" i="9"/>
  <c r="E11" i="9"/>
  <c r="E12" i="9"/>
  <c r="E13" i="9"/>
  <c r="E15" i="9"/>
  <c r="E16" i="9"/>
  <c r="E18" i="9"/>
  <c r="E19" i="9"/>
  <c r="E20" i="9"/>
  <c r="E21" i="9"/>
  <c r="E22" i="9"/>
  <c r="E23" i="9"/>
  <c r="E24" i="9"/>
  <c r="E25" i="9"/>
  <c r="E26" i="9"/>
  <c r="E27" i="9"/>
  <c r="E28" i="9"/>
  <c r="E29" i="9"/>
  <c r="E30" i="9"/>
  <c r="E31" i="9"/>
  <c r="E32" i="9"/>
  <c r="E33" i="9"/>
  <c r="E34" i="9"/>
  <c r="E36" i="9"/>
  <c r="E37" i="9"/>
  <c r="E38" i="9"/>
  <c r="E39" i="9"/>
  <c r="E40" i="9"/>
  <c r="E43" i="9"/>
  <c r="E44" i="9"/>
  <c r="E45" i="9"/>
  <c r="E46" i="9"/>
  <c r="E47" i="9"/>
  <c r="E48" i="9"/>
  <c r="E49" i="9"/>
  <c r="E50" i="9"/>
  <c r="E51" i="9"/>
  <c r="E52" i="9"/>
  <c r="E53" i="9"/>
  <c r="E54" i="9"/>
  <c r="E55" i="9"/>
  <c r="E57" i="9"/>
  <c r="E58" i="9"/>
  <c r="E59" i="9"/>
  <c r="E61" i="9"/>
  <c r="E62" i="9"/>
  <c r="E64" i="9"/>
  <c r="E66" i="9"/>
  <c r="E67" i="9"/>
  <c r="E68" i="9"/>
  <c r="E69" i="9"/>
  <c r="E70" i="9"/>
  <c r="E71" i="9"/>
  <c r="E72" i="9"/>
  <c r="E73" i="9"/>
  <c r="E74" i="9"/>
  <c r="E76" i="9"/>
  <c r="E77" i="9"/>
  <c r="E78" i="9"/>
  <c r="E79" i="9"/>
  <c r="E80" i="9"/>
  <c r="E81" i="9"/>
  <c r="E82" i="9"/>
  <c r="E83" i="9"/>
  <c r="E84" i="9"/>
  <c r="E85" i="9"/>
  <c r="E86" i="9"/>
  <c r="E87" i="9"/>
  <c r="E89" i="9"/>
  <c r="E90" i="9"/>
  <c r="E91" i="9"/>
  <c r="E92" i="9"/>
  <c r="AJ13" i="9"/>
  <c r="AJ15" i="9"/>
  <c r="AJ17" i="9"/>
  <c r="AJ18" i="9"/>
  <c r="AJ19" i="9"/>
  <c r="AJ20" i="9"/>
  <c r="AJ22" i="9"/>
  <c r="AJ23" i="9"/>
  <c r="AJ25" i="9"/>
  <c r="AJ26" i="9"/>
  <c r="AJ27" i="9"/>
  <c r="AJ29" i="9"/>
  <c r="AJ30" i="9"/>
  <c r="AJ31" i="9"/>
  <c r="AJ32" i="9"/>
  <c r="AJ33" i="9"/>
  <c r="AJ34" i="9"/>
  <c r="AJ35" i="9"/>
  <c r="AJ36" i="9"/>
  <c r="AJ37" i="9"/>
  <c r="AJ38" i="9"/>
  <c r="AJ39" i="9"/>
  <c r="AJ40" i="9"/>
  <c r="AJ41" i="9"/>
  <c r="AJ42" i="9"/>
  <c r="AJ43" i="9"/>
  <c r="AJ44" i="9"/>
  <c r="AJ45" i="9"/>
  <c r="AJ46" i="9"/>
  <c r="AJ47" i="9"/>
  <c r="AJ48" i="9"/>
  <c r="AJ49" i="9"/>
  <c r="AJ50" i="9"/>
  <c r="AJ54" i="9"/>
  <c r="AJ55" i="9"/>
  <c r="AJ56" i="9"/>
  <c r="AJ58" i="9"/>
  <c r="AJ59" i="9"/>
  <c r="AJ61" i="9"/>
  <c r="AJ62" i="9"/>
  <c r="AJ63" i="9"/>
  <c r="AJ64" i="9"/>
  <c r="AJ65" i="9"/>
  <c r="AJ66" i="9"/>
  <c r="AJ67" i="9"/>
  <c r="AJ68" i="9"/>
  <c r="AJ69" i="9"/>
  <c r="AJ70" i="9"/>
  <c r="AJ71" i="9"/>
  <c r="AJ72" i="9"/>
  <c r="AJ75" i="9"/>
  <c r="AJ77" i="9"/>
  <c r="AJ78" i="9"/>
  <c r="AJ79" i="9"/>
  <c r="AJ80" i="9"/>
  <c r="AJ81" i="9"/>
  <c r="AJ82" i="9"/>
  <c r="AJ83" i="9"/>
  <c r="AJ84" i="9"/>
  <c r="AJ85" i="9"/>
  <c r="AJ87" i="9"/>
  <c r="AJ91" i="9"/>
  <c r="AJ92" i="9"/>
  <c r="AJ93" i="9"/>
  <c r="AJ94" i="9"/>
  <c r="K10" i="9"/>
  <c r="K11" i="9"/>
  <c r="K12" i="9"/>
  <c r="K13" i="9"/>
  <c r="K14" i="9"/>
  <c r="K18" i="9"/>
  <c r="K20" i="9"/>
  <c r="K21" i="9"/>
  <c r="K23" i="9"/>
  <c r="K24" i="9"/>
  <c r="K26" i="9"/>
  <c r="K27" i="9"/>
  <c r="K29" i="9"/>
  <c r="K32" i="9"/>
  <c r="K34" i="9"/>
  <c r="K35" i="9"/>
  <c r="K36" i="9"/>
  <c r="K37" i="9"/>
  <c r="K38" i="9"/>
  <c r="K39" i="9"/>
  <c r="K40" i="9"/>
  <c r="K41" i="9"/>
  <c r="K42" i="9"/>
  <c r="K43" i="9"/>
  <c r="K44" i="9"/>
  <c r="K46" i="9"/>
  <c r="K47" i="9"/>
  <c r="K48" i="9"/>
  <c r="K50" i="9"/>
  <c r="K51" i="9"/>
  <c r="K52" i="9"/>
  <c r="K53" i="9"/>
  <c r="K56" i="9"/>
  <c r="K58" i="9"/>
  <c r="K59" i="9"/>
  <c r="K61" i="9"/>
  <c r="K63" i="9"/>
  <c r="K65" i="9"/>
  <c r="K66" i="9"/>
  <c r="K67" i="9"/>
  <c r="K68" i="9"/>
  <c r="K69" i="9"/>
  <c r="K70" i="9"/>
  <c r="K71" i="9"/>
  <c r="K72" i="9"/>
  <c r="K73" i="9"/>
  <c r="K74" i="9"/>
  <c r="K76" i="9"/>
  <c r="K78" i="9"/>
  <c r="K79" i="9"/>
  <c r="K80" i="9"/>
  <c r="K81" i="9"/>
  <c r="K82" i="9"/>
  <c r="K85" i="9"/>
  <c r="K86" i="9"/>
  <c r="K87" i="9"/>
  <c r="K88" i="9"/>
  <c r="K89" i="9"/>
  <c r="K90" i="9"/>
  <c r="K91" i="9"/>
  <c r="K93" i="9"/>
  <c r="AF11" i="9"/>
  <c r="AF12" i="9"/>
  <c r="AF15" i="9"/>
  <c r="AF16" i="9"/>
  <c r="AF17" i="9"/>
  <c r="AF19" i="9"/>
  <c r="AF22" i="9"/>
  <c r="AF24" i="9"/>
  <c r="AF25" i="9"/>
  <c r="AF26" i="9"/>
  <c r="AF27" i="9"/>
  <c r="AF28" i="9"/>
  <c r="AF29" i="9"/>
  <c r="AF30" i="9"/>
  <c r="AF31" i="9"/>
  <c r="AF32" i="9"/>
  <c r="AF33" i="9"/>
  <c r="AF35" i="9"/>
  <c r="AF36" i="9"/>
  <c r="AF37" i="9"/>
  <c r="AF39" i="9"/>
  <c r="AF40" i="9"/>
  <c r="AF41" i="9"/>
  <c r="AF42" i="9"/>
  <c r="AF43" i="9"/>
  <c r="AF45" i="9"/>
  <c r="AF46" i="9"/>
  <c r="AF47" i="9"/>
  <c r="AF48" i="9"/>
  <c r="AF51" i="9"/>
  <c r="AF52" i="9"/>
  <c r="AF53" i="9"/>
  <c r="AF54" i="9"/>
  <c r="AF55" i="9"/>
  <c r="AF57" i="9"/>
  <c r="AF58" i="9"/>
  <c r="AF60" i="9"/>
  <c r="AF61" i="9"/>
  <c r="AF62" i="9"/>
  <c r="AF63" i="9"/>
  <c r="AF64" i="9"/>
  <c r="AF65" i="9"/>
  <c r="AF66" i="9"/>
  <c r="AF67" i="9"/>
  <c r="AF68" i="9"/>
  <c r="AF69" i="9"/>
  <c r="AF70" i="9"/>
  <c r="AF71" i="9"/>
  <c r="AF72" i="9"/>
  <c r="AF73" i="9"/>
  <c r="AF74" i="9"/>
  <c r="AF75" i="9"/>
  <c r="AF77" i="9"/>
  <c r="AF78" i="9"/>
  <c r="AF79" i="9"/>
  <c r="AF80" i="9"/>
  <c r="AF81" i="9"/>
  <c r="AF82" i="9"/>
  <c r="AF83" i="9"/>
  <c r="AF84" i="9"/>
  <c r="AF85" i="9"/>
  <c r="AF86" i="9"/>
  <c r="AF87" i="9"/>
  <c r="AF88" i="9"/>
  <c r="AF90" i="9"/>
  <c r="AF91" i="9"/>
  <c r="AF93" i="9"/>
  <c r="AF94" i="9"/>
  <c r="AE10" i="9"/>
  <c r="AE11" i="9"/>
  <c r="AE12" i="9"/>
  <c r="AE13" i="9"/>
  <c r="AE14" i="9"/>
  <c r="AE18" i="9"/>
  <c r="AE20" i="9"/>
  <c r="AE21" i="9"/>
  <c r="AE22" i="9"/>
  <c r="AE24" i="9"/>
  <c r="AE25" i="9"/>
  <c r="AE26" i="9"/>
  <c r="AE27" i="9"/>
  <c r="AE28" i="9"/>
  <c r="AE29" i="9"/>
  <c r="AE30" i="9"/>
  <c r="AE31" i="9"/>
  <c r="AE32" i="9"/>
  <c r="AE33" i="9"/>
  <c r="AE34" i="9"/>
  <c r="AE35" i="9"/>
  <c r="AE36" i="9"/>
  <c r="AE37" i="9"/>
  <c r="AE39" i="9"/>
  <c r="AE40" i="9"/>
  <c r="AE41" i="9"/>
  <c r="AE42" i="9"/>
  <c r="AE43" i="9"/>
  <c r="AE44" i="9"/>
  <c r="AE45" i="9"/>
  <c r="AE47" i="9"/>
  <c r="AE48" i="9"/>
  <c r="AE49" i="9"/>
  <c r="AE50" i="9"/>
  <c r="AE51" i="9"/>
  <c r="AE52" i="9"/>
  <c r="AE54" i="9"/>
  <c r="AE55" i="9"/>
  <c r="AE56" i="9"/>
  <c r="AE57" i="9"/>
  <c r="AE60" i="9"/>
  <c r="AE61" i="9"/>
  <c r="AE62" i="9"/>
  <c r="AE64" i="9"/>
  <c r="AE66" i="9"/>
  <c r="AE67" i="9"/>
  <c r="AE68" i="9"/>
  <c r="AE69" i="9"/>
  <c r="AE70" i="9"/>
  <c r="AE71" i="9"/>
  <c r="AE72" i="9"/>
  <c r="AE73" i="9"/>
  <c r="AE74" i="9"/>
  <c r="AE75" i="9"/>
  <c r="AE76" i="9"/>
  <c r="AE78" i="9"/>
  <c r="AE79" i="9"/>
  <c r="AE80" i="9"/>
  <c r="AE81" i="9"/>
  <c r="AE82" i="9"/>
  <c r="AE83" i="9"/>
  <c r="AE84" i="9"/>
  <c r="AE85" i="9"/>
  <c r="AE86" i="9"/>
  <c r="AE87" i="9"/>
  <c r="AE88" i="9"/>
  <c r="AE89" i="9"/>
  <c r="AE92" i="9"/>
  <c r="AE94" i="9"/>
  <c r="AJ95" i="9"/>
  <c r="F10" i="9"/>
  <c r="F11" i="9"/>
  <c r="F13" i="9"/>
  <c r="F14" i="9"/>
  <c r="F15" i="9"/>
  <c r="F16" i="9"/>
  <c r="F17" i="9"/>
  <c r="F18" i="9"/>
  <c r="F19" i="9"/>
  <c r="F20" i="9"/>
  <c r="F21" i="9"/>
  <c r="F22" i="9"/>
  <c r="F23" i="9"/>
  <c r="F24" i="9"/>
  <c r="F25" i="9"/>
  <c r="F26" i="9"/>
  <c r="F27" i="9"/>
  <c r="F28" i="9"/>
  <c r="F29" i="9"/>
  <c r="F31" i="9"/>
  <c r="F32" i="9"/>
  <c r="F33" i="9"/>
  <c r="F35" i="9"/>
  <c r="F36" i="9"/>
  <c r="F37" i="9"/>
  <c r="F38" i="9"/>
  <c r="F39" i="9"/>
  <c r="F40" i="9"/>
  <c r="F41" i="9"/>
  <c r="F42" i="9"/>
  <c r="F43" i="9"/>
  <c r="F44" i="9"/>
  <c r="F45" i="9"/>
  <c r="F47" i="9"/>
  <c r="F48" i="9"/>
  <c r="F50" i="9"/>
  <c r="F51" i="9"/>
  <c r="F52" i="9"/>
  <c r="F53"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2" i="9"/>
  <c r="F93" i="9"/>
  <c r="F94" i="9"/>
  <c r="C10" i="9"/>
  <c r="C11" i="9"/>
  <c r="C12" i="9"/>
  <c r="C13" i="9"/>
  <c r="C14" i="9"/>
  <c r="C15" i="9"/>
  <c r="C16" i="9"/>
  <c r="C17" i="9"/>
  <c r="C18" i="9"/>
  <c r="C19" i="9"/>
  <c r="C20" i="9"/>
  <c r="C22" i="9"/>
  <c r="C24" i="9"/>
  <c r="C26" i="9"/>
  <c r="C27" i="9"/>
  <c r="C28" i="9"/>
  <c r="C29" i="9"/>
  <c r="C30" i="9"/>
  <c r="C31" i="9"/>
  <c r="C32" i="9"/>
  <c r="C33" i="9"/>
  <c r="C34" i="9"/>
  <c r="C35" i="9"/>
  <c r="C36" i="9"/>
  <c r="C37" i="9"/>
  <c r="C38" i="9"/>
  <c r="C39" i="9"/>
  <c r="C40" i="9"/>
  <c r="C41" i="9"/>
  <c r="C43" i="9"/>
  <c r="C44" i="9"/>
  <c r="C45" i="9"/>
  <c r="C46" i="9"/>
  <c r="C47" i="9"/>
  <c r="C48" i="9"/>
  <c r="C50" i="9"/>
  <c r="C52" i="9"/>
  <c r="C53" i="9"/>
  <c r="C54" i="9"/>
  <c r="C55" i="9"/>
  <c r="C56" i="9"/>
  <c r="C57" i="9"/>
  <c r="C58" i="9"/>
  <c r="C59" i="9"/>
  <c r="C60" i="9"/>
  <c r="C62" i="9"/>
  <c r="C63" i="9"/>
  <c r="C64" i="9"/>
  <c r="C65" i="9"/>
  <c r="C66" i="9"/>
  <c r="C67" i="9"/>
  <c r="C68" i="9"/>
  <c r="C69" i="9"/>
  <c r="C70" i="9"/>
  <c r="C71" i="9"/>
  <c r="C72" i="9"/>
  <c r="C73" i="9"/>
  <c r="C74" i="9"/>
  <c r="C75" i="9"/>
  <c r="C76" i="9"/>
  <c r="C77" i="9"/>
  <c r="C78" i="9"/>
  <c r="C79" i="9"/>
  <c r="C80" i="9"/>
  <c r="C81" i="9"/>
  <c r="C82" i="9"/>
  <c r="C83" i="9"/>
  <c r="C84" i="9"/>
  <c r="C85" i="9"/>
  <c r="C86" i="9"/>
  <c r="C87" i="9"/>
  <c r="C88" i="9"/>
  <c r="C90" i="9"/>
  <c r="C91" i="9"/>
  <c r="C92" i="9"/>
  <c r="C93" i="9"/>
  <c r="C94" i="9"/>
  <c r="C95" i="9"/>
  <c r="M12" i="9"/>
  <c r="M13" i="9"/>
  <c r="M14" i="9"/>
  <c r="M15" i="9"/>
  <c r="M16" i="9"/>
  <c r="M18" i="9"/>
  <c r="M19" i="9"/>
  <c r="M21" i="9"/>
  <c r="M22" i="9"/>
  <c r="M23" i="9"/>
  <c r="M24" i="9"/>
  <c r="M26" i="9"/>
  <c r="M27" i="9"/>
  <c r="M28" i="9"/>
  <c r="M29" i="9"/>
  <c r="M30" i="9"/>
  <c r="M31" i="9"/>
  <c r="M34" i="9"/>
  <c r="M35" i="9"/>
  <c r="M36" i="9"/>
  <c r="M37" i="9"/>
  <c r="M38" i="9"/>
  <c r="M39" i="9"/>
  <c r="M40" i="9"/>
  <c r="M41" i="9"/>
  <c r="M42" i="9"/>
  <c r="M44" i="9"/>
  <c r="M45" i="9"/>
  <c r="M47" i="9"/>
  <c r="M48" i="9"/>
  <c r="M49" i="9"/>
  <c r="M50" i="9"/>
  <c r="M51" i="9"/>
  <c r="M52" i="9"/>
  <c r="M53" i="9"/>
  <c r="M54" i="9"/>
  <c r="M55" i="9"/>
  <c r="M56" i="9"/>
  <c r="M57" i="9"/>
  <c r="M60" i="9"/>
  <c r="M61" i="9"/>
  <c r="M62" i="9"/>
  <c r="M63" i="9"/>
  <c r="M64" i="9"/>
  <c r="M66" i="9"/>
  <c r="M67" i="9"/>
  <c r="M68" i="9"/>
  <c r="M69" i="9"/>
  <c r="M70" i="9"/>
  <c r="M71" i="9"/>
  <c r="M72" i="9"/>
  <c r="M73" i="9"/>
  <c r="M75" i="9"/>
  <c r="M77" i="9"/>
  <c r="M78" i="9"/>
  <c r="M79" i="9"/>
  <c r="M80" i="9"/>
  <c r="M81" i="9"/>
  <c r="M82" i="9"/>
  <c r="M83" i="9"/>
  <c r="M84" i="9"/>
  <c r="M85" i="9"/>
  <c r="M89" i="9"/>
  <c r="M91" i="9"/>
  <c r="M92" i="9"/>
  <c r="M93" i="9"/>
  <c r="M94" i="9"/>
  <c r="J10" i="9"/>
  <c r="J11" i="9"/>
  <c r="J13" i="9"/>
  <c r="J14" i="9"/>
  <c r="J15" i="9"/>
  <c r="J16" i="9"/>
  <c r="J17" i="9"/>
  <c r="J18" i="9"/>
  <c r="J19" i="9"/>
  <c r="J20" i="9"/>
  <c r="J21" i="9"/>
  <c r="J23" i="9"/>
  <c r="J24" i="9"/>
  <c r="J25" i="9"/>
  <c r="J26" i="9"/>
  <c r="J27" i="9"/>
  <c r="J29" i="9"/>
  <c r="J30" i="9"/>
  <c r="J32" i="9"/>
  <c r="J33" i="9"/>
  <c r="J34" i="9"/>
  <c r="J36" i="9"/>
  <c r="J37" i="9"/>
  <c r="J39" i="9"/>
  <c r="J41" i="9"/>
  <c r="J43" i="9"/>
  <c r="J44" i="9"/>
  <c r="J45" i="9"/>
  <c r="J46" i="9"/>
  <c r="J47" i="9"/>
  <c r="J49" i="9"/>
  <c r="J51" i="9"/>
  <c r="J52" i="9"/>
  <c r="J53" i="9"/>
  <c r="J56" i="9"/>
  <c r="J57" i="9"/>
  <c r="J58" i="9"/>
  <c r="J59" i="9"/>
  <c r="J60" i="9"/>
  <c r="Y4" i="6" s="1"/>
  <c r="J61" i="9"/>
  <c r="J62" i="9"/>
  <c r="J63" i="9"/>
  <c r="J64" i="9"/>
  <c r="J66" i="9"/>
  <c r="J67" i="9"/>
  <c r="J68" i="9"/>
  <c r="J69" i="9"/>
  <c r="J70" i="9"/>
  <c r="J71" i="9"/>
  <c r="J72" i="9"/>
  <c r="J73" i="9"/>
  <c r="J75" i="9"/>
  <c r="J76" i="9"/>
  <c r="J77" i="9"/>
  <c r="J78" i="9"/>
  <c r="J79" i="9"/>
  <c r="J80" i="9"/>
  <c r="J81" i="9"/>
  <c r="J82" i="9"/>
  <c r="J84" i="9"/>
  <c r="J85" i="9"/>
  <c r="J87" i="9"/>
  <c r="J88" i="9"/>
  <c r="J89" i="9"/>
  <c r="J90" i="9"/>
  <c r="J91" i="9"/>
  <c r="J92" i="9"/>
  <c r="J94" i="9"/>
  <c r="O11" i="9"/>
  <c r="O18" i="9"/>
  <c r="O20" i="9"/>
  <c r="O21" i="9"/>
  <c r="O22" i="9"/>
  <c r="O24" i="9"/>
  <c r="O27" i="9"/>
  <c r="O28" i="9"/>
  <c r="O29" i="9"/>
  <c r="O30" i="9"/>
  <c r="O31" i="9"/>
  <c r="O32" i="9"/>
  <c r="O33" i="9"/>
  <c r="O34" i="9"/>
  <c r="O35" i="9"/>
  <c r="O37" i="9"/>
  <c r="O38" i="9"/>
  <c r="O39" i="9"/>
  <c r="O40" i="9"/>
  <c r="O41" i="9"/>
  <c r="O42" i="9"/>
  <c r="O43" i="9"/>
  <c r="O44" i="9"/>
  <c r="O45" i="9"/>
  <c r="O46" i="9"/>
  <c r="O49" i="9"/>
  <c r="O50" i="9"/>
  <c r="O51" i="9"/>
  <c r="O53" i="9"/>
  <c r="O54" i="9"/>
  <c r="O55" i="9"/>
  <c r="O56" i="9"/>
  <c r="O57" i="9"/>
  <c r="O58" i="9"/>
  <c r="O60" i="9"/>
  <c r="AD4" i="6" s="1"/>
  <c r="O61" i="9"/>
  <c r="O63" i="9"/>
  <c r="O64" i="9"/>
  <c r="O65" i="9"/>
  <c r="O66" i="9"/>
  <c r="O67" i="9"/>
  <c r="O68" i="9"/>
  <c r="O69" i="9"/>
  <c r="O70" i="9"/>
  <c r="O71" i="9"/>
  <c r="O72" i="9"/>
  <c r="O73" i="9"/>
  <c r="O75" i="9"/>
  <c r="O76" i="9"/>
  <c r="O77" i="9"/>
  <c r="O78" i="9"/>
  <c r="O80" i="9"/>
  <c r="O81" i="9"/>
  <c r="O82" i="9"/>
  <c r="O86" i="9"/>
  <c r="O87" i="9"/>
  <c r="O90" i="9"/>
  <c r="O91" i="9"/>
  <c r="O92" i="9"/>
  <c r="H95" i="9"/>
  <c r="AH10" i="9"/>
  <c r="AH11" i="9"/>
  <c r="AH12" i="9"/>
  <c r="AH13" i="9"/>
  <c r="AH14" i="9"/>
  <c r="AH15" i="9"/>
  <c r="AH17" i="9"/>
  <c r="AH18" i="9"/>
  <c r="AH19" i="9"/>
  <c r="AH21" i="9"/>
  <c r="AH22" i="9"/>
  <c r="AH23" i="9"/>
  <c r="AH24" i="9"/>
  <c r="AH25" i="9"/>
  <c r="AH26" i="9"/>
  <c r="AH27" i="9"/>
  <c r="AH29" i="9"/>
  <c r="AH30" i="9"/>
  <c r="AH31" i="9"/>
  <c r="AH32" i="9"/>
  <c r="AH34" i="9"/>
  <c r="AH36" i="9"/>
  <c r="AH37" i="9"/>
  <c r="AH38" i="9"/>
  <c r="AH39" i="9"/>
  <c r="AH40" i="9"/>
  <c r="AH42" i="9"/>
  <c r="AH43" i="9"/>
  <c r="AH44" i="9"/>
  <c r="AH45" i="9"/>
  <c r="AH46" i="9"/>
  <c r="AH47" i="9"/>
  <c r="AH48" i="9"/>
  <c r="AH49" i="9"/>
  <c r="AH51" i="9"/>
  <c r="AH52" i="9"/>
  <c r="AH53" i="9"/>
  <c r="AH54" i="9"/>
  <c r="AH55" i="9"/>
  <c r="AH58" i="9"/>
  <c r="AH60" i="9"/>
  <c r="AH61" i="9"/>
  <c r="AH62" i="9"/>
  <c r="AH63" i="9"/>
  <c r="AH66" i="9"/>
  <c r="AH67" i="9"/>
  <c r="AH68" i="9"/>
  <c r="AH69" i="9"/>
  <c r="AH70" i="9"/>
  <c r="AH71" i="9"/>
  <c r="AH72" i="9"/>
  <c r="AH73" i="9"/>
  <c r="AH74" i="9"/>
  <c r="AH76" i="9"/>
  <c r="AH77" i="9"/>
  <c r="AH78" i="9"/>
  <c r="AH79" i="9"/>
  <c r="AH80" i="9"/>
  <c r="AH81" i="9"/>
  <c r="AH82" i="9"/>
  <c r="AH85" i="9"/>
  <c r="AH86" i="9"/>
  <c r="AH87" i="9"/>
  <c r="AH88" i="9"/>
  <c r="AH89" i="9"/>
  <c r="AH92" i="9"/>
  <c r="AH95" i="9"/>
  <c r="O95" i="9"/>
  <c r="D11" i="9"/>
  <c r="D12" i="9"/>
  <c r="D13" i="9"/>
  <c r="D14" i="9"/>
  <c r="D15" i="9"/>
  <c r="D16" i="9"/>
  <c r="D19" i="9"/>
  <c r="D20" i="9"/>
  <c r="D21" i="9"/>
  <c r="D22" i="9"/>
  <c r="D23" i="9"/>
  <c r="D24" i="9"/>
  <c r="D25" i="9"/>
  <c r="D26" i="9"/>
  <c r="D27" i="9"/>
  <c r="D28" i="9"/>
  <c r="D29" i="9"/>
  <c r="D30" i="9"/>
  <c r="D31" i="9"/>
  <c r="D32" i="9"/>
  <c r="D33" i="9"/>
  <c r="D34" i="9"/>
  <c r="D35" i="9"/>
  <c r="D36" i="9"/>
  <c r="D39" i="9"/>
  <c r="D40" i="9"/>
  <c r="D41" i="9"/>
  <c r="D42" i="9"/>
  <c r="D43" i="9"/>
  <c r="D44" i="9"/>
  <c r="D45" i="9"/>
  <c r="D46" i="9"/>
  <c r="D47" i="9"/>
  <c r="D48" i="9"/>
  <c r="D49" i="9"/>
  <c r="D50" i="9"/>
  <c r="D52" i="9"/>
  <c r="D54" i="9"/>
  <c r="D55" i="9"/>
  <c r="D56" i="9"/>
  <c r="D57" i="9"/>
  <c r="D58" i="9"/>
  <c r="D59" i="9"/>
  <c r="D60" i="9"/>
  <c r="D61" i="9"/>
  <c r="D62" i="9"/>
  <c r="D63" i="9"/>
  <c r="D64" i="9"/>
  <c r="D65" i="9"/>
  <c r="D66" i="9"/>
  <c r="D67" i="9"/>
  <c r="D68" i="9"/>
  <c r="D69" i="9"/>
  <c r="D70" i="9"/>
  <c r="D71" i="9"/>
  <c r="D72" i="9"/>
  <c r="D73" i="9"/>
  <c r="D74" i="9"/>
  <c r="D75" i="9"/>
  <c r="D77" i="9"/>
  <c r="D78" i="9"/>
  <c r="D79" i="9"/>
  <c r="D80" i="9"/>
  <c r="D81" i="9"/>
  <c r="D82" i="9"/>
  <c r="D83" i="9"/>
  <c r="D84" i="9"/>
  <c r="D85" i="9"/>
  <c r="D86" i="9"/>
  <c r="D87" i="9"/>
  <c r="D88" i="9"/>
  <c r="D89" i="9"/>
  <c r="D90" i="9"/>
  <c r="D92" i="9"/>
  <c r="D93" i="9"/>
  <c r="D94" i="9"/>
  <c r="G10" i="9"/>
  <c r="G11" i="9"/>
  <c r="G12" i="9"/>
  <c r="G13" i="9"/>
  <c r="G14" i="9"/>
  <c r="G16" i="9"/>
  <c r="G17" i="9"/>
  <c r="G18" i="9"/>
  <c r="G19" i="9"/>
  <c r="G20" i="9"/>
  <c r="G21" i="9"/>
  <c r="G22" i="9"/>
  <c r="G23" i="9"/>
  <c r="G24" i="9"/>
  <c r="G25" i="9"/>
  <c r="G26" i="9"/>
  <c r="G27" i="9"/>
  <c r="G28" i="9"/>
  <c r="G29" i="9"/>
  <c r="G30" i="9"/>
  <c r="G31" i="9"/>
  <c r="G32" i="9"/>
  <c r="G33" i="9"/>
  <c r="G34" i="9"/>
  <c r="G35" i="9"/>
  <c r="G36" i="9"/>
  <c r="G37" i="9"/>
  <c r="G38" i="9"/>
  <c r="G40" i="9"/>
  <c r="G41" i="9"/>
  <c r="G42" i="9"/>
  <c r="G43" i="9"/>
  <c r="G44" i="9"/>
  <c r="G45" i="9"/>
  <c r="G46" i="9"/>
  <c r="G47" i="9"/>
  <c r="G48" i="9"/>
  <c r="G49" i="9"/>
  <c r="G50" i="9"/>
  <c r="G51" i="9"/>
  <c r="G52" i="9"/>
  <c r="G53" i="9"/>
  <c r="G54" i="9"/>
  <c r="G55" i="9"/>
  <c r="G56" i="9"/>
  <c r="G57" i="9"/>
  <c r="G58" i="9"/>
  <c r="G59" i="9"/>
  <c r="G60" i="9"/>
  <c r="G61" i="9"/>
  <c r="G62"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AD11" i="9"/>
  <c r="AD12" i="9"/>
  <c r="AD13" i="9"/>
  <c r="AD15" i="9"/>
  <c r="AD17" i="9"/>
  <c r="AD18" i="9"/>
  <c r="AD21" i="9"/>
  <c r="AD22" i="9"/>
  <c r="AD23" i="9"/>
  <c r="AD24" i="9"/>
  <c r="AD25" i="9"/>
  <c r="AD26" i="9"/>
  <c r="AD27" i="9"/>
  <c r="AD28" i="9"/>
  <c r="AD29" i="9"/>
  <c r="AD30" i="9"/>
  <c r="AD33" i="9"/>
  <c r="AD34" i="9"/>
  <c r="AD35" i="9"/>
  <c r="AD36" i="9"/>
  <c r="AD37" i="9"/>
  <c r="AD39" i="9"/>
  <c r="AD40" i="9"/>
  <c r="AD41" i="9"/>
  <c r="AD42" i="9"/>
  <c r="AD44" i="9"/>
  <c r="AD45" i="9"/>
  <c r="AD46" i="9"/>
  <c r="AD47" i="9"/>
  <c r="AD49" i="9"/>
  <c r="AD50" i="9"/>
  <c r="AD51" i="9"/>
  <c r="AD52" i="9"/>
  <c r="AD53" i="9"/>
  <c r="AD54" i="9"/>
  <c r="AD55" i="9"/>
  <c r="AD56" i="9"/>
  <c r="AD58" i="9"/>
  <c r="AD59" i="9"/>
  <c r="AD60" i="9"/>
  <c r="AD61" i="9"/>
  <c r="AD62" i="9"/>
  <c r="AD63" i="9"/>
  <c r="AD64" i="9"/>
  <c r="AD65" i="9"/>
  <c r="AD66" i="9"/>
  <c r="AD67" i="9"/>
  <c r="AD68" i="9"/>
  <c r="AD69" i="9"/>
  <c r="AD70" i="9"/>
  <c r="AD71" i="9"/>
  <c r="AD72" i="9"/>
  <c r="AD73" i="9"/>
  <c r="AD74" i="9"/>
  <c r="AD75" i="9"/>
  <c r="AD77" i="9"/>
  <c r="AD78" i="9"/>
  <c r="AD79" i="9"/>
  <c r="AD80" i="9"/>
  <c r="AD81" i="9"/>
  <c r="AD82" i="9"/>
  <c r="AD83" i="9"/>
  <c r="AD86" i="9"/>
  <c r="AD87" i="9"/>
  <c r="AD88" i="9"/>
  <c r="AD90" i="9"/>
  <c r="AD91" i="9"/>
  <c r="AD92" i="9"/>
  <c r="AD93" i="9"/>
  <c r="AD94" i="9"/>
  <c r="M95" i="9"/>
  <c r="AI95" i="9"/>
  <c r="AF95" i="9"/>
  <c r="B11" i="9"/>
  <c r="B12" i="9"/>
  <c r="B13" i="9"/>
  <c r="B14" i="9"/>
  <c r="B15" i="9"/>
  <c r="B16" i="9"/>
  <c r="B17" i="9"/>
  <c r="B20" i="9"/>
  <c r="B21" i="9"/>
  <c r="B22" i="9"/>
  <c r="B23" i="9"/>
  <c r="B24" i="9"/>
  <c r="B25" i="9"/>
  <c r="B26" i="9"/>
  <c r="B27" i="9"/>
  <c r="B28" i="9"/>
  <c r="B29" i="9"/>
  <c r="B30" i="9"/>
  <c r="B31" i="9"/>
  <c r="B32" i="9"/>
  <c r="B33" i="9"/>
  <c r="B34" i="9"/>
  <c r="B35" i="9"/>
  <c r="B36" i="9"/>
  <c r="B38" i="9"/>
  <c r="B39" i="9"/>
  <c r="B40" i="9"/>
  <c r="B41" i="9"/>
  <c r="B42" i="9"/>
  <c r="B43" i="9"/>
  <c r="B45" i="9"/>
  <c r="B46" i="9"/>
  <c r="B47" i="9"/>
  <c r="B48" i="9"/>
  <c r="B49" i="9"/>
  <c r="B50" i="9"/>
  <c r="B53" i="9"/>
  <c r="B54" i="9"/>
  <c r="B55" i="9"/>
  <c r="B56" i="9"/>
  <c r="B57" i="9"/>
  <c r="B58" i="9"/>
  <c r="B61" i="9"/>
  <c r="B62" i="9"/>
  <c r="B63" i="9"/>
  <c r="B64" i="9"/>
  <c r="B66" i="9"/>
  <c r="B67" i="9"/>
  <c r="B68" i="9"/>
  <c r="B69" i="9"/>
  <c r="B70" i="9"/>
  <c r="B71" i="9"/>
  <c r="B72" i="9"/>
  <c r="B73" i="9"/>
  <c r="B75" i="9"/>
  <c r="B76" i="9"/>
  <c r="B77" i="9"/>
  <c r="B78" i="9"/>
  <c r="B79" i="9"/>
  <c r="B80" i="9"/>
  <c r="B81" i="9"/>
  <c r="B82" i="9"/>
  <c r="B83" i="9"/>
  <c r="B84" i="9"/>
  <c r="B87" i="9"/>
  <c r="B88" i="9"/>
  <c r="B89" i="9"/>
  <c r="B90" i="9"/>
  <c r="B91" i="9"/>
  <c r="B92" i="9"/>
  <c r="B94" i="9"/>
  <c r="I10" i="9"/>
  <c r="I11" i="9"/>
  <c r="I12" i="9"/>
  <c r="I13" i="9"/>
  <c r="I14" i="9"/>
  <c r="I15" i="9"/>
  <c r="I16" i="9"/>
  <c r="I18" i="9"/>
  <c r="I19" i="9"/>
  <c r="I21" i="9"/>
  <c r="I22" i="9"/>
  <c r="I24" i="9"/>
  <c r="I25" i="9"/>
  <c r="I26" i="9"/>
  <c r="I27" i="9"/>
  <c r="I28" i="9"/>
  <c r="I30" i="9"/>
  <c r="I31" i="9"/>
  <c r="I32" i="9"/>
  <c r="I33" i="9"/>
  <c r="I35" i="9"/>
  <c r="I37" i="9"/>
  <c r="I38" i="9"/>
  <c r="I39" i="9"/>
  <c r="I40" i="9"/>
  <c r="I41" i="9"/>
  <c r="I42" i="9"/>
  <c r="I44" i="9"/>
  <c r="I45" i="9"/>
  <c r="I46" i="9"/>
  <c r="I47" i="9"/>
  <c r="I48" i="9"/>
  <c r="I49" i="9"/>
  <c r="I50" i="9"/>
  <c r="I51" i="9"/>
  <c r="I52" i="9"/>
  <c r="I53" i="9"/>
  <c r="I55" i="9"/>
  <c r="I56" i="9"/>
  <c r="I57" i="9"/>
  <c r="I58" i="9"/>
  <c r="I59" i="9"/>
  <c r="I60" i="9"/>
  <c r="I61" i="9"/>
  <c r="I62" i="9"/>
  <c r="I63" i="9"/>
  <c r="I64" i="9"/>
  <c r="I65" i="9"/>
  <c r="I66" i="9"/>
  <c r="I67" i="9"/>
  <c r="I68" i="9"/>
  <c r="I69" i="9"/>
  <c r="I70" i="9"/>
  <c r="I71" i="9"/>
  <c r="I72" i="9"/>
  <c r="I73" i="9"/>
  <c r="I75" i="9"/>
  <c r="I76" i="9"/>
  <c r="I77" i="9"/>
  <c r="I78" i="9"/>
  <c r="I79" i="9"/>
  <c r="I80" i="9"/>
  <c r="I81" i="9"/>
  <c r="I82" i="9"/>
  <c r="I83" i="9"/>
  <c r="I84" i="9"/>
  <c r="I85" i="9"/>
  <c r="I86" i="9"/>
  <c r="I87" i="9"/>
  <c r="I88" i="9"/>
  <c r="I89" i="9"/>
  <c r="I90" i="9"/>
  <c r="I93" i="9"/>
  <c r="AG95" i="9"/>
  <c r="AD95" i="9"/>
  <c r="E95" i="9"/>
  <c r="U6" i="5" a="1"/>
  <c r="U6" i="5" s="1"/>
  <c r="O7" i="9" s="1"/>
  <c r="AK6" i="5" a="1"/>
  <c r="AK6" i="5" s="1"/>
  <c r="AE7" i="9" s="1"/>
  <c r="Q6" i="5" a="1"/>
  <c r="Q6" i="5" s="1"/>
  <c r="AM6" i="5" a="1"/>
  <c r="AM6" i="5" s="1"/>
  <c r="AG7" i="9" s="1"/>
  <c r="X6" i="5" a="1"/>
  <c r="X6" i="5" s="1"/>
  <c r="R7" i="9" s="1"/>
  <c r="AA6" i="5" a="1"/>
  <c r="AA6" i="5" s="1"/>
  <c r="U7" i="9" s="1"/>
  <c r="V6" i="5" a="1"/>
  <c r="V6" i="5" s="1"/>
  <c r="P7" i="9" s="1"/>
  <c r="Y6" i="5" a="1"/>
  <c r="Y6" i="5" s="1"/>
  <c r="S7" i="9" s="1"/>
  <c r="W6" i="5" a="1"/>
  <c r="W6" i="5" s="1"/>
  <c r="Q7" i="9" s="1"/>
  <c r="R6" i="5" a="1"/>
  <c r="R6" i="5" s="1"/>
  <c r="S6" i="5" a="1"/>
  <c r="S6" i="5" s="1"/>
  <c r="M7" i="9" s="1"/>
  <c r="P6" i="5" a="1"/>
  <c r="P6" i="5" s="1"/>
  <c r="AB6" i="5" a="1"/>
  <c r="AB6" i="5" s="1"/>
  <c r="V7" i="9" s="1"/>
  <c r="AN6" i="5" a="1"/>
  <c r="AN6" i="5" s="1"/>
  <c r="AH7" i="9" s="1"/>
  <c r="AL6" i="5" a="1"/>
  <c r="AL6" i="5" s="1"/>
  <c r="AF7" i="9" s="1"/>
  <c r="O6" i="5" a="1"/>
  <c r="O6" i="5" s="1"/>
  <c r="AJ6" i="5" a="1"/>
  <c r="AJ6" i="5" s="1"/>
  <c r="AO6" i="5" a="1"/>
  <c r="AO6" i="5" s="1"/>
  <c r="AI7" i="9" s="1"/>
  <c r="AP6" i="5" a="1"/>
  <c r="AP6" i="5" s="1"/>
  <c r="AJ7" i="9" s="1"/>
  <c r="T6" i="5" a="1"/>
  <c r="T6" i="5" s="1"/>
  <c r="N7" i="9" s="1"/>
  <c r="Z6" i="5" a="1"/>
  <c r="Z6" i="5" s="1"/>
  <c r="T7" i="9" s="1"/>
  <c r="M6" i="5" a="1"/>
  <c r="M6" i="5" s="1"/>
  <c r="H6" i="5" a="1"/>
  <c r="H6" i="5" s="1"/>
  <c r="B7" i="9" s="1"/>
  <c r="I6" i="5" a="1"/>
  <c r="I6" i="5" s="1"/>
  <c r="L6" i="5" a="1"/>
  <c r="L6" i="5" s="1"/>
  <c r="J6" i="5" a="1"/>
  <c r="J6" i="5" s="1"/>
  <c r="K6" i="5" a="1"/>
  <c r="K6" i="5" s="1"/>
  <c r="N6" i="5" a="1"/>
  <c r="N6" i="5" s="1"/>
  <c r="X4" i="6" l="1"/>
  <c r="Z4" i="6"/>
  <c r="AR4" i="6"/>
  <c r="AI4" i="6"/>
  <c r="AA4" i="6"/>
  <c r="AK4" i="6"/>
  <c r="BC5" i="6" s="1"/>
  <c r="AT4" i="6"/>
  <c r="AS4" i="6"/>
  <c r="AJ4" i="6"/>
  <c r="BB5" i="6" s="1"/>
  <c r="AB4" i="6"/>
  <c r="BC4" i="6" s="1"/>
  <c r="AQ4" i="6"/>
  <c r="AH4" i="6"/>
  <c r="AZ5" i="6" s="1"/>
  <c r="BH49" i="6"/>
  <c r="BH50" i="6" s="1"/>
  <c r="BH51" i="6" s="1"/>
  <c r="BH52" i="6" s="1"/>
  <c r="BH53" i="6" s="1"/>
  <c r="AL4" i="6"/>
  <c r="AU4" i="6"/>
  <c r="AC4" i="6"/>
  <c r="AQ20" i="6"/>
  <c r="AM14" i="6"/>
  <c r="AV14" i="6"/>
  <c r="AU20" i="6"/>
  <c r="AR20" i="6"/>
  <c r="AI14" i="6"/>
  <c r="BA10" i="6" s="1"/>
  <c r="AR14" i="6"/>
  <c r="AV20" i="6"/>
  <c r="AD7" i="9"/>
  <c r="AL7" i="9"/>
  <c r="AG14" i="6"/>
  <c r="AJ12" i="6" s="1"/>
  <c r="AP14" i="6"/>
  <c r="AK7" i="9"/>
  <c r="W7" i="9"/>
  <c r="AT20" i="6"/>
  <c r="AP20" i="6"/>
  <c r="AD14" i="6"/>
  <c r="Y20" i="6"/>
  <c r="AZ14" i="6" s="1"/>
  <c r="AZ4" i="6"/>
  <c r="AB20" i="6"/>
  <c r="BC14" i="6" s="1"/>
  <c r="AH20" i="6"/>
  <c r="AL20" i="6"/>
  <c r="BD15" i="6" s="1"/>
  <c r="AC20" i="6"/>
  <c r="BD14" i="6" s="1"/>
  <c r="BD4" i="6"/>
  <c r="X14" i="6"/>
  <c r="AY9" i="6" s="1"/>
  <c r="AM20" i="6"/>
  <c r="BE5" i="6"/>
  <c r="AI20" i="6"/>
  <c r="BA15" i="6" s="1"/>
  <c r="AD20" i="6"/>
  <c r="BE14" i="6" s="1"/>
  <c r="BE4" i="6"/>
  <c r="AA20" i="6"/>
  <c r="BB14" i="6" s="1"/>
  <c r="BB4" i="6"/>
  <c r="AG20" i="6"/>
  <c r="AY15" i="6" s="1"/>
  <c r="AY5" i="6"/>
  <c r="X20" i="6"/>
  <c r="AY14" i="6" s="1"/>
  <c r="AY4" i="6"/>
  <c r="AK20" i="6"/>
  <c r="BC15" i="6" s="1"/>
  <c r="Z20" i="6"/>
  <c r="K7" i="9"/>
  <c r="CO6" i="22"/>
  <c r="Z14" i="6"/>
  <c r="H7" i="9"/>
  <c r="CK6" i="22"/>
  <c r="L7" i="9"/>
  <c r="CP6" i="22"/>
  <c r="F7" i="9"/>
  <c r="CI6" i="22"/>
  <c r="BD9" i="6"/>
  <c r="BB9" i="6"/>
  <c r="D7" i="9"/>
  <c r="CG6" i="22"/>
  <c r="I7" i="9"/>
  <c r="CL6" i="22"/>
  <c r="BE10" i="6"/>
  <c r="J7" i="9"/>
  <c r="CN6" i="22"/>
  <c r="E7" i="9"/>
  <c r="CH6" i="22"/>
  <c r="C7" i="9"/>
  <c r="CF6" i="22"/>
  <c r="G7" i="9"/>
  <c r="CJ6" i="22"/>
  <c r="BE9" i="6"/>
  <c r="BA5" i="6"/>
  <c r="AV18" i="6" l="1"/>
  <c r="AR2" i="6"/>
  <c r="AR12" i="6"/>
  <c r="AM12" i="6"/>
  <c r="AV2" i="6"/>
  <c r="AU2" i="6"/>
  <c r="AU18" i="6"/>
  <c r="AT2" i="6"/>
  <c r="AG12" i="6"/>
  <c r="AT18" i="6"/>
  <c r="AV12" i="6"/>
  <c r="AR18" i="6"/>
  <c r="AK12" i="6"/>
  <c r="AY10" i="6"/>
  <c r="AQ2" i="6"/>
  <c r="AI12" i="6"/>
  <c r="AL12" i="6"/>
  <c r="AP18" i="6"/>
  <c r="AS18" i="6"/>
  <c r="AH12" i="6"/>
  <c r="AP2" i="6"/>
  <c r="AS2" i="6"/>
  <c r="AP12" i="6"/>
  <c r="AS12" i="6"/>
  <c r="AQ12" i="6"/>
  <c r="AT12" i="6"/>
  <c r="AU12" i="6"/>
  <c r="AQ18" i="6"/>
  <c r="AG18" i="6"/>
  <c r="AH18" i="6"/>
  <c r="BE15" i="6"/>
  <c r="AB12" i="6"/>
  <c r="AL18" i="6"/>
  <c r="AM18" i="6"/>
  <c r="AC12" i="6"/>
  <c r="Y12" i="6"/>
  <c r="AK18" i="6"/>
  <c r="AZ15" i="6"/>
  <c r="AI18" i="6"/>
  <c r="AJ18" i="6"/>
  <c r="X12" i="6"/>
  <c r="Z18" i="6"/>
  <c r="BA13" i="6" s="1"/>
  <c r="BA14" i="6"/>
  <c r="AD18" i="6"/>
  <c r="BE13" i="6" s="1"/>
  <c r="AC18" i="6"/>
  <c r="BD13" i="6" s="1"/>
  <c r="AA18" i="6"/>
  <c r="BB13" i="6" s="1"/>
  <c r="AB18" i="6"/>
  <c r="BC13" i="6" s="1"/>
  <c r="X18" i="6"/>
  <c r="AY13" i="6" s="1"/>
  <c r="Y18" i="6"/>
  <c r="AZ13" i="6" s="1"/>
  <c r="AD12" i="6"/>
  <c r="AA12" i="6"/>
  <c r="Z12" i="6"/>
  <c r="BA9" i="6"/>
  <c r="X2" i="6"/>
  <c r="AB8" i="6" s="1"/>
  <c r="AL2" i="6"/>
  <c r="BD5" i="6"/>
  <c r="Z2" i="6"/>
  <c r="BA4" i="6"/>
  <c r="Y2" i="6"/>
  <c r="AC2" i="6"/>
  <c r="AD2" i="6"/>
  <c r="AJ2" i="6"/>
  <c r="AI2" i="6"/>
  <c r="AK2" i="6"/>
  <c r="AM2" i="6"/>
  <c r="AH2" i="6"/>
  <c r="AG2" i="6"/>
  <c r="AB2" i="6"/>
  <c r="AA2" i="6"/>
  <c r="AC7" i="6" l="1"/>
  <c r="AU7" i="6"/>
  <c r="AU8" i="6"/>
  <c r="AV8" i="6"/>
  <c r="AR7" i="6"/>
  <c r="AR8" i="6"/>
  <c r="AS8" i="6"/>
  <c r="AQ7" i="6"/>
  <c r="AT7" i="6"/>
  <c r="AV7" i="6"/>
  <c r="AT8" i="6"/>
  <c r="AS7" i="6"/>
  <c r="AP7" i="6"/>
  <c r="AP8" i="6"/>
  <c r="AQ8" i="6"/>
  <c r="AB7" i="6"/>
  <c r="Z7" i="6"/>
  <c r="AD8" i="6"/>
  <c r="AA8" i="6"/>
  <c r="X7" i="6"/>
  <c r="AC8" i="6"/>
  <c r="AH7" i="6"/>
  <c r="AJ8" i="6"/>
  <c r="AI8" i="6"/>
  <c r="AI7" i="6"/>
  <c r="AK8" i="6"/>
  <c r="AJ7" i="6"/>
  <c r="AL8" i="6"/>
  <c r="AK7" i="6"/>
  <c r="AM8" i="6"/>
  <c r="AL7" i="6"/>
  <c r="AG8" i="6"/>
  <c r="AM7" i="6"/>
  <c r="AG7" i="6"/>
  <c r="AH8" i="6"/>
  <c r="AD7" i="6"/>
  <c r="AA7" i="6"/>
  <c r="Z8" i="6"/>
  <c r="Y7" i="6"/>
  <c r="Y8" i="6"/>
  <c r="X8"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<sst xmlns="http://schemas.openxmlformats.org/spreadsheetml/2006/main" count="3732" uniqueCount="1412">
  <si>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</si>
  <si>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</si>
  <si>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</si>
  <si>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</si>
  <si>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</si>
  <si>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</si>
  <si>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</si>
  <si>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</si>
  <si>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</si>
  <si>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</si>
  <si>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</si>
  <si>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</si>
  <si>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</si>
  <si>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</si>
  <si>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</si>
  <si>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</si>
  <si>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</si>
  <si>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</si>
  <si>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</si>
  <si>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</si>
  <si>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</si>
  <si>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</si>
  <si>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</si>
  <si>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</si>
  <si>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</si>
  <si>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</si>
  <si>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</si>
  <si>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</si>
  <si>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</si>
  <si>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</si>
  <si>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</si>
  <si>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</si>
  <si>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</si>
  <si>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</si>
  <si>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</si>
  <si>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</si>
  <si>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</si>
  <si>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</si>
  <si>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</si>
  <si>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</si>
  <si>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</si>
  <si>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</si>
  <si>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</si>
  <si>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</si>
  <si>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</si>
  <si>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</si>
  <si>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</si>
  <si>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</si>
  <si>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</si>
  <si>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</si>
  <si>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</si>
  <si>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</si>
  <si>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</si>
  <si>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</si>
  <si>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</si>
  <si>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</si>
  <si>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</si>
  <si>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</si>
  <si>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</si>
  <si>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</si>
  <si>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</si>
  <si>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</si>
  <si>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</si>
  <si>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</si>
  <si>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</si>
  <si>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</si>
  <si>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</si>
  <si>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</si>
  <si>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</si>
  <si>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</si>
  <si>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</si>
  <si>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</si>
  <si>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</si>
  <si>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</si>
  <si>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</si>
  <si>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</si>
  <si>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</si>
  <si>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</si>
  <si>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</si>
  <si>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</si>
  <si>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</si>
  <si>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</si>
  <si>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</si>
  <si>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</si>
  <si>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</si>
  <si>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</si>
  <si>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</si>
  <si>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</si>
  <si>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</si>
  <si>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</si>
  <si>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</si>
  <si>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</si>
  <si>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</si>
  <si>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</si>
  <si>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</si>
  <si>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</si>
  <si>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</si>
  <si>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</si>
  <si>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</si>
  <si>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</si>
  <si>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</si>
  <si>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</si>
  <si>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</si>
  <si>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</si>
  <si>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</si>
  <si>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</si>
  <si>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</si>
  <si>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</si>
  <si>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</si>
  <si>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</si>
  <si>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</si>
  <si>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</si>
  <si>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</si>
  <si>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</si>
  <si>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</si>
  <si>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</si>
  <si>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</si>
  <si>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</si>
  <si>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</si>
  <si>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</si>
  <si>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</si>
  <si>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</si>
  <si>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</si>
  <si>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</si>
  <si>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</si>
  <si>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</si>
  <si>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</si>
  <si>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</si>
  <si>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</si>
  <si>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</si>
  <si>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</si>
  <si>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</si>
  <si>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</si>
  <si>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</si>
  <si>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</si>
  <si>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</si>
  <si>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</si>
  <si>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</si>
  <si>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</si>
  <si>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</si>
  <si>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</si>
  <si>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</si>
  <si>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</si>
  <si>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</si>
  <si>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</si>
  <si>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</si>
  <si>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</si>
  <si>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</si>
  <si>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</si>
  <si>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</si>
  <si>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</si>
  <si>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</si>
  <si>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</si>
  <si>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</si>
  <si>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</si>
  <si>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</si>
  <si>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</si>
  <si>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</si>
  <si>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</si>
  <si>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</si>
  <si>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</si>
  <si>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</si>
  <si>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</si>
  <si>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</si>
  <si>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</si>
  <si>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</si>
  <si>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</si>
  <si>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</si>
  <si>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</si>
  <si>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</si>
  <si>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</si>
  <si>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</si>
  <si>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</si>
  <si>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</si>
  <si>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</si>
  <si>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</si>
  <si>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</si>
  <si>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</si>
  <si>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</si>
  <si>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</si>
  <si>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</si>
  <si>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</si>
  <si>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</si>
  <si>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</si>
  <si>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</si>
  <si>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</si>
  <si>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</si>
  <si>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</si>
  <si>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</si>
  <si>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</si>
  <si>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</si>
  <si>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</si>
  <si>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</si>
  <si>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</si>
  <si>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</si>
  <si>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</si>
  <si>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</si>
  <si>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</si>
  <si>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</si>
  <si>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</si>
  <si>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</si>
  <si>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</si>
  <si>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</si>
  <si>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</si>
  <si>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</si>
  <si>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</si>
  <si>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</si>
  <si>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</si>
  <si>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</si>
  <si>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</si>
  <si>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</si>
  <si>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</si>
  <si>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</si>
  <si>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</si>
  <si>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</si>
  <si>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</si>
  <si>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</si>
  <si>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</si>
  <si>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</si>
  <si>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</si>
  <si>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</si>
  <si>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</si>
  <si>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</si>
  <si>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</si>
  <si>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</si>
  <si>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</si>
  <si>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</si>
  <si>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</si>
  <si>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</si>
  <si>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</si>
  <si>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</si>
  <si>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</si>
  <si>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</si>
  <si>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</si>
  <si>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</si>
  <si>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</si>
  <si>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</si>
  <si>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</si>
  <si>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</si>
  <si>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</si>
  <si>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</si>
  <si>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</si>
  <si>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</si>
  <si>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</si>
  <si>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</si>
  <si>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</si>
  <si>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</si>
  <si>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</si>
  <si>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</si>
  <si>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</si>
  <si>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</si>
  <si>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</si>
  <si>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</si>
  <si>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</si>
  <si>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</si>
  <si>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</si>
  <si>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</si>
  <si>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</si>
  <si>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</si>
  <si>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</si>
  <si>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</si>
  <si>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</si>
  <si>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</si>
  <si>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</si>
  <si>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</si>
  <si>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</si>
  <si>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</si>
  <si>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</si>
  <si>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</si>
  <si>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</si>
  <si>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</si>
  <si>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</si>
  <si>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</si>
  <si>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</si>
  <si>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</si>
  <si>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</si>
  <si>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</si>
  <si>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</si>
  <si>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</si>
  <si>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</si>
  <si>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</si>
  <si>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</si>
  <si>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</si>
  <si>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</si>
  <si>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</si>
  <si>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</si>
  <si>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</si>
  <si>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</si>
  <si>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</si>
  <si>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</si>
  <si>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</si>
  <si>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</si>
  <si>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</si>
  <si>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</si>
  <si>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</si>
  <si>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</si>
  <si>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</si>
  <si>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</si>
  <si>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</si>
  <si>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</si>
  <si>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</si>
  <si>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</si>
  <si>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</si>
  <si>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</si>
  <si>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</si>
  <si>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</si>
  <si>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</si>
  <si>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</si>
  <si>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</si>
  <si>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</si>
  <si>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</si>
  <si>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</si>
  <si>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</si>
  <si>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</si>
  <si>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</si>
  <si>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</si>
  <si>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</si>
  <si>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</si>
  <si>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2051 Q1</t>
  </si>
  <si>
    <t>2051 Q2</t>
  </si>
  <si>
    <t>2051 Q3</t>
  </si>
  <si>
    <t>2051 Q4</t>
  </si>
  <si>
    <t>2052 Q1</t>
  </si>
  <si>
    <t>2052 Q2</t>
  </si>
  <si>
    <t>2052 Q3</t>
  </si>
  <si>
    <t>2052 Q4</t>
  </si>
  <si>
    <t>2053 Q1</t>
  </si>
  <si>
    <t>2053 Q2</t>
  </si>
  <si>
    <t>2053 Q3</t>
  </si>
  <si>
    <t>2053 Q4</t>
  </si>
  <si>
    <t>2054 Q1</t>
  </si>
  <si>
    <t>2054 Q2</t>
  </si>
  <si>
    <t>2054 Q3</t>
  </si>
  <si>
    <t>2054 Q4</t>
  </si>
  <si>
    <t>2055 Q1</t>
  </si>
  <si>
    <t>2055 Q2</t>
  </si>
  <si>
    <t>2055 Q3</t>
  </si>
  <si>
    <t>2055 Q4</t>
  </si>
  <si>
    <t>2056 Q1</t>
  </si>
  <si>
    <t>2056 Q2</t>
  </si>
  <si>
    <t>2056 Q3</t>
  </si>
  <si>
    <t>2056 Q4</t>
  </si>
  <si>
    <t>2057 Q1</t>
  </si>
  <si>
    <t>2057 Q2</t>
  </si>
  <si>
    <t>2057 Q3</t>
  </si>
  <si>
    <t>2057 Q4</t>
  </si>
  <si>
    <t>2058 Q1</t>
  </si>
  <si>
    <t>2058 Q2</t>
  </si>
  <si>
    <t>2058 Q3</t>
  </si>
  <si>
    <t>2058 Q4</t>
  </si>
  <si>
    <t>2059 Q1</t>
  </si>
  <si>
    <t>2059 Q2</t>
  </si>
  <si>
    <t>2059 Q3</t>
  </si>
  <si>
    <t>2059 Q4</t>
  </si>
  <si>
    <t>2060 Q1</t>
  </si>
  <si>
    <t>2060 Q2</t>
  </si>
  <si>
    <t>2060 Q3</t>
  </si>
  <si>
    <t>2060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</si>
  <si>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</si>
  <si>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</si>
  <si>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</si>
  <si>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</si>
  <si>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</si>
  <si>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</si>
  <si>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</si>
  <si>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</si>
  <si>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</si>
  <si>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</si>
  <si>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</si>
  <si>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</si>
  <si>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</si>
  <si>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GDP, real, LCU</t>
  </si>
  <si>
    <t>Pound</t>
  </si>
  <si>
    <t>Millions</t>
  </si>
  <si>
    <t>Level</t>
  </si>
  <si>
    <t>Office for National Statistics\Haver Analytics</t>
  </si>
  <si>
    <t>NA</t>
  </si>
  <si>
    <t>ABMIQ@UK</t>
  </si>
  <si>
    <t>GBR</t>
  </si>
  <si>
    <t>GDP</t>
  </si>
  <si>
    <t>United States</t>
  </si>
  <si>
    <t>US$</t>
  </si>
  <si>
    <t>Billions</t>
  </si>
  <si>
    <t>Bureau of Economic Analysis\Haver Analytics</t>
  </si>
  <si>
    <t>chained 2017</t>
  </si>
  <si>
    <t>GDPH@USNA / 4</t>
  </si>
  <si>
    <t>Real Gross Domestic Product (SAAR, Bil.Chn.2017$) / 4</t>
  </si>
  <si>
    <t>USA</t>
  </si>
  <si>
    <t>Japan</t>
  </si>
  <si>
    <t>Yen</t>
  </si>
  <si>
    <t>REDPC2@JAPAN/4</t>
  </si>
  <si>
    <t>JPN</t>
  </si>
  <si>
    <t>Germany</t>
  </si>
  <si>
    <t>Euro</t>
  </si>
  <si>
    <t>Federal Statistics Office\Haver Analytics</t>
  </si>
  <si>
    <t>chained 2020</t>
  </si>
  <si>
    <t>DESNGDPC@GERMANY</t>
  </si>
  <si>
    <t>Germany: Gross Domestic Product (SWDA, Bil.Chained.2020.Euros)</t>
  </si>
  <si>
    <t>DEU</t>
  </si>
  <si>
    <t>France</t>
  </si>
  <si>
    <t>Institut National de la Statistique et des Etudes Economiques\Haver Analytics</t>
  </si>
  <si>
    <t>FRSNGDPC@FRANCE/1000</t>
  </si>
  <si>
    <t>France: Gross Domestic Product (SA/WDA, Mil.Chn.2020.Euros)/1000</t>
  </si>
  <si>
    <t>FRA</t>
  </si>
  <si>
    <t>Italy</t>
  </si>
  <si>
    <t>Statistical Office of the European Communities\Haver Analytics</t>
  </si>
  <si>
    <t>ITSNGDPC@ITALY/1000</t>
  </si>
  <si>
    <t>Italy: Gross Domestic Product (SWDA, Mil.Ch.20.EUR) /1000</t>
  </si>
  <si>
    <t>ITA</t>
  </si>
  <si>
    <t>Canada</t>
  </si>
  <si>
    <t>C$</t>
  </si>
  <si>
    <t>Statistics Canada\Haver Analytics</t>
  </si>
  <si>
    <t>V6E05752@CANADA/4</t>
  </si>
  <si>
    <t>Canada: Gross Domestic Product at Market Prices (SAAR, Mil.Chn.2017.C$)/4</t>
  </si>
  <si>
    <t>CAN</t>
  </si>
  <si>
    <t>UK</t>
  </si>
  <si>
    <t>L</t>
  </si>
  <si>
    <t>CYs</t>
  </si>
  <si>
    <t>FYs</t>
  </si>
  <si>
    <t>FY end</t>
  </si>
  <si>
    <t>US</t>
  </si>
  <si>
    <t>Government balance, LCU</t>
  </si>
  <si>
    <t>J5IIQ@UK</t>
  </si>
  <si>
    <t>UK: Public Sector Net Borrowing excluding Financial Interventions(NSA, Mil.GBP)</t>
  </si>
  <si>
    <t>GB</t>
  </si>
  <si>
    <t>Government balance, based on FOF data, LCU</t>
  </si>
  <si>
    <t>FOF\Haver Analytics</t>
  </si>
  <si>
    <t>GFB + GSB</t>
  </si>
  <si>
    <t>Federal government balance + State &amp; local balance, based on FOF data</t>
  </si>
  <si>
    <t>Organization for Economic Cooperation &amp; Development\Haver Analytics</t>
  </si>
  <si>
    <t>Q158GNL@OUTLOOK /4</t>
  </si>
  <si>
    <t>Japan: Government Net Lending (Bil.Yen)</t>
  </si>
  <si>
    <t>Haver Analytics\Deutsche Bundesbank</t>
  </si>
  <si>
    <t>Government revenue, total - Government expenditure, total</t>
  </si>
  <si>
    <t xml:space="preserve">FRSNIG34@FRANCE/1000 </t>
  </si>
  <si>
    <t>France: Net Borrowing[-]/Lending[+] of General Government (SWDA, Mil.Euros)</t>
  </si>
  <si>
    <t>Istituto Nazionale di Statistica\Haver Analytics</t>
  </si>
  <si>
    <t>V6F25564@CANADA/4</t>
  </si>
  <si>
    <t xml:space="preserve">Canada: Government Saving (SAAR, Mil.C$) </t>
  </si>
  <si>
    <t>Government debt, gross, LCU</t>
  </si>
  <si>
    <t>Office for National Statistics - 'Government deficit and debt under the Maastricht Treaty'</t>
  </si>
  <si>
    <t>Table M2</t>
  </si>
  <si>
    <t>GGDBT</t>
  </si>
  <si>
    <t>Federal Reserve Board\Haver Analytics</t>
  </si>
  <si>
    <t>GFGDBT + GSGDBT - GSSGG</t>
  </si>
  <si>
    <t>Federal government debt (gross, stock) +State &amp; local government debt (gross, stock) -State &amp; local gross interest receipts</t>
  </si>
  <si>
    <t>Q158GDT@OUTLOOK</t>
  </si>
  <si>
    <t>Japan: General Government Gross Financial Liabilities, Value (EOP, Bil.Yen)</t>
  </si>
  <si>
    <t>DENFDTTT@GERMANY/1000</t>
  </si>
  <si>
    <t>Germany: Public Budget: Debts Owed to the Private Sector (EOP, NSA, Mil.EUR)/1000</t>
  </si>
  <si>
    <t>Banque de France\Haver Analytics</t>
  </si>
  <si>
    <t>FRNNGD@FRANCE /1000</t>
  </si>
  <si>
    <t>France: General Government: Outstanding Debt (EOP, Mil.EUR) /1000</t>
  </si>
  <si>
    <t>A136GDT@OUTLOOK, extrapolated /1000</t>
  </si>
  <si>
    <t>Italy: General Govt Gross Financial Liabilities (Mil.Euros) / 1000, extrapolated</t>
  </si>
  <si>
    <t>Q156GDT@OUTLOOK</t>
  </si>
  <si>
    <t xml:space="preserve">Canada: General Govt Gross Financial Liabilities (Mil.C$) </t>
  </si>
  <si>
    <t>GDP, nominal, LCU</t>
  </si>
  <si>
    <t>YBHAQ@UK</t>
  </si>
  <si>
    <t xml:space="preserve">U.K.: Gross Domestic Product (SA, Mil.Pounds) </t>
  </si>
  <si>
    <t>GDP!</t>
  </si>
  <si>
    <t>GDP@USNA / 4</t>
  </si>
  <si>
    <t>Gross Domestic Product (SAAR, Bil.$) / 4</t>
  </si>
  <si>
    <t>N9DP2@JAPAN/4</t>
  </si>
  <si>
    <t>Japan: Gross Domestic Product (SAAR, Bil.Yen)/4</t>
  </si>
  <si>
    <t>Deutsche Bundesbank\Haver Analytics</t>
  </si>
  <si>
    <t>DESNGDP@GERMANY</t>
  </si>
  <si>
    <t>Germany: Gross Domestic Product (SWDA, Bil.Euros)</t>
  </si>
  <si>
    <t>FRSNGDP@FRANCE/1000</t>
  </si>
  <si>
    <t xml:space="preserve">France: Gross Domestic Product (SA/WDA, Mil.Euros) </t>
  </si>
  <si>
    <t>ITSNGDP@ITALY /1000</t>
  </si>
  <si>
    <t>Italy: Gross Domestic Product (SA/WDA, Mil.EUR) /1000</t>
  </si>
  <si>
    <t>V6E05783@CANADA/4</t>
  </si>
  <si>
    <t xml:space="preserve">Canada: Gross Domestic Product at Market Prices (SAAR, Mil.C$) </t>
  </si>
  <si>
    <t>CY end</t>
  </si>
  <si>
    <t>CY total</t>
  </si>
  <si>
    <t>Budget deficit &amp; debt</t>
  </si>
  <si>
    <t>Budget deficit</t>
  </si>
  <si>
    <t>Government debt</t>
  </si>
  <si>
    <t>Budget deficit in 2030</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</si>
  <si>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</si>
  <si>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</si>
  <si>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</si>
  <si>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</si>
  <si>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</si>
  <si>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</si>
  <si>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</si>
  <si>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</si>
  <si>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</si>
  <si>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</si>
  <si>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</si>
  <si>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</si>
  <si>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</si>
  <si>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</si>
  <si>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</si>
  <si>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</si>
  <si>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</si>
  <si>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</si>
  <si>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</si>
  <si>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</si>
  <si>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</si>
  <si>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</si>
  <si>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</si>
  <si>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</si>
  <si>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</si>
  <si>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</si>
  <si>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</si>
  <si>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</si>
  <si>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</si>
  <si>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</si>
  <si>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</si>
  <si>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</si>
  <si>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</si>
  <si>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</si>
  <si>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</si>
  <si>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</si>
  <si>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</si>
  <si>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</si>
  <si>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</si>
  <si>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</si>
  <si>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</si>
  <si>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</si>
  <si>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</si>
  <si>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</si>
  <si>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</si>
  <si>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</si>
  <si>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</si>
  <si>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</si>
  <si>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</si>
  <si>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</si>
  <si>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</si>
  <si>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</si>
  <si>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</si>
  <si>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</si>
  <si>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</si>
  <si>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</si>
  <si>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</si>
  <si>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</si>
  <si>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</si>
  <si>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</si>
  <si>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</si>
  <si>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</si>
  <si>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</si>
  <si>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</si>
  <si>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</si>
  <si>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</si>
  <si>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</si>
  <si>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</si>
  <si>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</si>
  <si>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</si>
  <si>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</si>
  <si>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</si>
  <si>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</si>
  <si>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</si>
  <si>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</si>
  <si>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</si>
  <si>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</si>
  <si>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</si>
  <si>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</si>
  <si>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</si>
  <si>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</si>
  <si>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</si>
  <si>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</si>
  <si>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</si>
  <si>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</si>
  <si>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</si>
  <si>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</si>
  <si>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</si>
  <si>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Australia</t>
  </si>
  <si>
    <t>AUS$</t>
  </si>
  <si>
    <t>Australian Bureau of Statistics\Haver</t>
  </si>
  <si>
    <t>AUSNGDP@ANZ</t>
  </si>
  <si>
    <t>Australia: Gross Domestic Product (SA, Mil.A$)</t>
  </si>
  <si>
    <t>AUS</t>
  </si>
  <si>
    <t>Won</t>
  </si>
  <si>
    <t>Bank of Korea \ Haver Analytics</t>
  </si>
  <si>
    <t>S542NGDP@EMERGEPR</t>
  </si>
  <si>
    <t xml:space="preserve">Gross Domestic Product (SA, Bil.Won)  </t>
  </si>
  <si>
    <t>KOR</t>
  </si>
  <si>
    <t>Taiwan</t>
  </si>
  <si>
    <t>NT$</t>
  </si>
  <si>
    <t>Directorate-General of Budget, Accounting and Statistics\Haver Analytics</t>
  </si>
  <si>
    <t>N528NGDP@EMERGEPR</t>
  </si>
  <si>
    <t>Gross Domestic Product (GDP)</t>
  </si>
  <si>
    <t>TAI</t>
  </si>
  <si>
    <t>Austria</t>
  </si>
  <si>
    <t>J122GDPN@EUDATA/1000</t>
  </si>
  <si>
    <t xml:space="preserve">Austria: Gross Domestic Product (SWDA, Mil.EUR) </t>
  </si>
  <si>
    <t>AUT</t>
  </si>
  <si>
    <t>Belgium</t>
  </si>
  <si>
    <t>Banque Nationale de Belgique\Haver Analytics</t>
  </si>
  <si>
    <t>BESNGDP@BENELUX/1000</t>
  </si>
  <si>
    <t>Belgium: Gross Domestic Product (SA/WDA, Mil.Euros)</t>
  </si>
  <si>
    <t>BEL</t>
  </si>
  <si>
    <t>Denmark</t>
  </si>
  <si>
    <t>Kroner</t>
  </si>
  <si>
    <t>Danmarks Statistik\Haver Analytics</t>
  </si>
  <si>
    <t>DKSNGDP@NORDIC/1000</t>
  </si>
  <si>
    <t xml:space="preserve">Denmark: Gross Domestic Product (SA, Mil.Krone) </t>
  </si>
  <si>
    <t>DNK</t>
  </si>
  <si>
    <t>Finland</t>
  </si>
  <si>
    <t>Tilastokeskus\Haver Analytics</t>
  </si>
  <si>
    <t>FISNGDP@NORDIC /1000</t>
  </si>
  <si>
    <t>Finland: Gross Domestic Product (SWDA, Mil.EUR) /1000</t>
  </si>
  <si>
    <t>FIN</t>
  </si>
  <si>
    <t>Greece</t>
  </si>
  <si>
    <t>National Statistical Service of Greece\Haver Analytics</t>
  </si>
  <si>
    <t>GRSNGDP@ALPMED/1000</t>
  </si>
  <si>
    <t>Greece: Gross Domestic Product at Market Prices (SA, Mil.Euros)</t>
  </si>
  <si>
    <t>GRC</t>
  </si>
  <si>
    <t>Ireland</t>
  </si>
  <si>
    <t>Central Statistics Office Ireland\Haver Analytics</t>
  </si>
  <si>
    <t>IESNGDP@IRELAND/1000</t>
  </si>
  <si>
    <t xml:space="preserve">Ireland: GDP: Gross Domestic Product (SA, Mil.Euros) </t>
  </si>
  <si>
    <t>IRL</t>
  </si>
  <si>
    <t>Netherlands</t>
  </si>
  <si>
    <t>Centraal bureau voor de statistiek\Haver Analytics</t>
  </si>
  <si>
    <t>NLSNGDP@BENELUX/1000</t>
  </si>
  <si>
    <t xml:space="preserve">Netherlands: Gross Domestic Product (SA/WDA, Mil.Euros) </t>
  </si>
  <si>
    <t>NLD</t>
  </si>
  <si>
    <t>Norway</t>
  </si>
  <si>
    <t>Statistisk Sentralbyra\Haver Analytics</t>
  </si>
  <si>
    <t>NOSNGDP@NORDIC/1000</t>
  </si>
  <si>
    <t xml:space="preserve">Norway: Gross Domestic Product (SA, Mil. Kroner) </t>
  </si>
  <si>
    <t>NOR</t>
  </si>
  <si>
    <t>Portugal</t>
  </si>
  <si>
    <t>Instituto Nacional de Estatística Portugal\Haver Analytics</t>
  </si>
  <si>
    <t>PTSGDP@ALPMED/1000</t>
  </si>
  <si>
    <t xml:space="preserve">Portugal: Gross Domestic Product (SA, Mil.Euros) </t>
  </si>
  <si>
    <t>PRT</t>
  </si>
  <si>
    <t>Spain</t>
  </si>
  <si>
    <t>Instituto Nacional de Estadistica\Haver Analytics</t>
  </si>
  <si>
    <t>ESSNGDP@SPAIN/1000</t>
  </si>
  <si>
    <t xml:space="preserve">Spain: Gross Domestic Product (SA/WDA, Mil.Euros) </t>
  </si>
  <si>
    <t>ESP</t>
  </si>
  <si>
    <t>Sweden</t>
  </si>
  <si>
    <t>Kronor</t>
  </si>
  <si>
    <t>Statistiska Centralbyran \ Haver Analytics</t>
  </si>
  <si>
    <t>SENNGDP@NORDIC, seasonally adjusted</t>
  </si>
  <si>
    <t>Sweden: Gross Domestic Product (NSA, Mil.Kronor), seasonally adjusted</t>
  </si>
  <si>
    <t>SWE</t>
  </si>
  <si>
    <t>Switzerland</t>
  </si>
  <si>
    <t>CHF</t>
  </si>
  <si>
    <t>Staatssekretariat für Wirtschaft (State Secretariat for Economic Affairs SECO)</t>
  </si>
  <si>
    <t>CHE</t>
  </si>
  <si>
    <t>Interest payments, government, gross, LCU</t>
  </si>
  <si>
    <t>JW2PQ@UK</t>
  </si>
  <si>
    <t>UK: Pub Sec ex Finl Interv: Interest &amp; Divd Paid to Pv Sec &amp; ROW (NSA, Mil.GBP)</t>
  </si>
  <si>
    <t>GDIP</t>
  </si>
  <si>
    <t>V6E55365@CANADA/4</t>
  </si>
  <si>
    <t xml:space="preserve">Canada: Govt Outlays: Interest on the Public Debt (SAAR, Mil.C$) </t>
  </si>
  <si>
    <t>GFEIP@USNA /4 + GSEIP@USNA /4</t>
  </si>
  <si>
    <t>Federal gross interest payments + State &amp; local gross interest payments</t>
  </si>
  <si>
    <t>Australian Office of Financial Management\Haver</t>
  </si>
  <si>
    <t>AUNFGEDI@ANZ</t>
  </si>
  <si>
    <t>Australia: Govt Fin: Expenditure: Public Debt Interest (NSA, Mil.A$)</t>
  </si>
  <si>
    <t>Organization for Economic Cooperation &amp; Development</t>
  </si>
  <si>
    <t>Q158GGIP@OUTLOOK /4000</t>
  </si>
  <si>
    <t>Japan: Gross Government Interest Payments, Value (Mil.Yen)</t>
  </si>
  <si>
    <t>Ministry of Economy and Finance\Haver Analytics</t>
  </si>
  <si>
    <t>Y542FPCD@EMERGEPR</t>
  </si>
  <si>
    <t>Central Government Current Expenditure: Interest Payment (Bil.Won)</t>
  </si>
  <si>
    <t>Ministry of Finance, R.O.C.\Haver Analytics</t>
  </si>
  <si>
    <t>A528F2DS@EMERGEPR, interpolated</t>
  </si>
  <si>
    <t>General Govt Net Expenditure: Obligations, interpolated</t>
  </si>
  <si>
    <t>Statistical Office of the European Communities\Organization for Economic Cooperation &amp; Development\Haver Analytics</t>
  </si>
  <si>
    <t>N122GIPE@EUGOV/1000, seasonally adjusted, and grown back with A122GGIP@OUTLOOK/4000, interpolated</t>
  </si>
  <si>
    <t>Austria: General Government Interest Payable (NSA, Mil.EUR-ECU), seasonally adjusted, and grown back with Austria: Gross Government Interest Payments, Value (Mil.Euros)/4000, interpolated</t>
  </si>
  <si>
    <t>Banque Nationale de Belgique</t>
  </si>
  <si>
    <t>BENFPEI@BENELUX</t>
  </si>
  <si>
    <t>N128GIPN@EUGOV/1000, seasonally adjusted</t>
  </si>
  <si>
    <t>Denmark: General Government: Interest Payable (NSA, Mil.DKK), seasonally adjusted</t>
  </si>
  <si>
    <t>Eurostat\Haver Analytics</t>
  </si>
  <si>
    <t>N172GIPE@EUGOV, seasonally adjusted</t>
  </si>
  <si>
    <t>Finland: Gross Government Interest Payments, Value (Mil.Euros), seasonally adjusted</t>
  </si>
  <si>
    <t>FRSNIG2@FRANCE /1000</t>
  </si>
  <si>
    <t xml:space="preserve">France: NIPA: Goverment: Interest Payments (SA, Mil.Euros) </t>
  </si>
  <si>
    <t>Federal Statistics Office\Haver Analytics, seasonally adjusted by Oxford Economics</t>
  </si>
  <si>
    <t>DENNYCVG@GERMANY</t>
  </si>
  <si>
    <t>Germany: Property Income, Paid: General Government (Bil.Euros)</t>
  </si>
  <si>
    <t>GRNUGD41@ALPMED</t>
  </si>
  <si>
    <t>Greece: Interest (Mil.EUR-ECU)/1000</t>
  </si>
  <si>
    <t>World Bank \ Haver Analytics</t>
  </si>
  <si>
    <t>G178INT@WDI/1000, interpolated</t>
  </si>
  <si>
    <t>Ireland: Interest Payments (Mil.EUR)/1000, interpolated</t>
  </si>
  <si>
    <t>ITAF2CD@ITALY/1000, interpolated</t>
  </si>
  <si>
    <t>taly: General Government Expenditures: Passive Interests (Mil.EUR) / 1000, interpolated</t>
  </si>
  <si>
    <t>NONNSGSD@NORDIC/1000, seasonally adjusted</t>
  </si>
  <si>
    <t>Norway: General Government: Interest Expenses (NSA, Mil.NOK)/1000, seasonally adjusted</t>
  </si>
  <si>
    <t>Banco de Portugal\Haver Analytics</t>
  </si>
  <si>
    <t>PTNF6CD@ALPMED/1000</t>
  </si>
  <si>
    <t>Portugal: Interest Payments (Mil.EUR)/ 1000</t>
  </si>
  <si>
    <t>Intervencion General de la Administracion del Estado</t>
  </si>
  <si>
    <t>ESNGTECD@SPAIN</t>
  </si>
  <si>
    <t>Spain: Consolidated Expenditures: Interest (Mil.EUR)/1000</t>
  </si>
  <si>
    <t>Eurostat \ Haver Analytics</t>
  </si>
  <si>
    <t>H144GD41@EUNA</t>
  </si>
  <si>
    <t>Sweden: Gen Gov: Use: Interest (MIl SEK), seasonally adjusted</t>
  </si>
  <si>
    <t>Swiss Federal Statistical Office</t>
  </si>
  <si>
    <t>Australian Bureau of Statistics\Haver Analytics</t>
  </si>
  <si>
    <t>AUNFLGGD@ANZ</t>
  </si>
  <si>
    <t>Australia: General Government Nonconsolidated Outstanding Debt(EOP, NSA, Mil.A$)</t>
  </si>
  <si>
    <t>Ministry of Strategy and Finance \ Bank of Korea \ Haver Analytics</t>
  </si>
  <si>
    <t>A542FDP@EMERGEPR/100 * N542NGDP@EMERGEPR</t>
  </si>
  <si>
    <t>South Korea: General Government Debt Outstanding as a % of GDP (%)/100 * South Korea: Gross Domestic Product (NSA, Bil.Won)</t>
  </si>
  <si>
    <t>A528FDG@EMERGEPR, interpolated</t>
  </si>
  <si>
    <t>Central Govt Debt: Outstanding: Domestic &amp; External Debt</t>
  </si>
  <si>
    <t>European Central Bank\Organization for Economic Cooperation &amp; Development\Haver Analytics</t>
  </si>
  <si>
    <t>H122GEC@EUFIN/1000, grown back with A122GDT@OUTLOOK/1000 interpolated</t>
  </si>
  <si>
    <t>Austria: General Government: Balance Sheet Liabilities (EOP, NSA, Mil.EUR)/1000, grown back with Austria: General Govt Gross Financial Liabilities (Mil.Euros) /1000, interpolated</t>
  </si>
  <si>
    <t>BENZLGD@BENELUX</t>
  </si>
  <si>
    <t>Belgium: General Government Outstanding Debt (EOP, NSA, Mil.Euros)/1000</t>
  </si>
  <si>
    <t>A128GDT@OUTLOOK/1000, extrapolated</t>
  </si>
  <si>
    <t>Denmark: General Government Gross Financial Liabilities, Value(Mil.DKK)/1000, extrapolated</t>
  </si>
  <si>
    <t>G172FDGE@EUDATA /1000</t>
  </si>
  <si>
    <t xml:space="preserve">Finland: General Government: Consolidated Gross Debt (NSA, Mil.EUR-ECU) / 1000 </t>
  </si>
  <si>
    <t>Bank of Greece/Haver Analytics</t>
  </si>
  <si>
    <t>GRNZDDG@ALPMED</t>
  </si>
  <si>
    <t>Greece: General Government Outstanding Debt (EOP, NSA, Mil.EUR)</t>
  </si>
  <si>
    <t>International Monetary Fund</t>
  </si>
  <si>
    <t>A178GDT@IMFWEO, interpolated</t>
  </si>
  <si>
    <t>Ireland: General Government Net Debt (Bil. EUR), interpolated</t>
  </si>
  <si>
    <t>NONFDU@NORDIC/1000, seasonally adjusted</t>
  </si>
  <si>
    <t>Norway: Gross Public Debt : General Government (EOP, NSA, Mil.NOK)</t>
  </si>
  <si>
    <t>A182GDT@OUTLOOK, extrapolated / 1000</t>
  </si>
  <si>
    <t>Portugal: General Govt Gross Financial Liabilities (Mil.Euros), extrapolated / 1000</t>
  </si>
  <si>
    <t>A184GDT@OUTLOOK/1000</t>
  </si>
  <si>
    <t>Spain: General Govt Gross Financial Liabilities (Mil.Euros), extrapolated / 1000</t>
  </si>
  <si>
    <t>Organization for Economic Cooperation &amp; Development \ Haver Analytics</t>
  </si>
  <si>
    <t>A144GDT@OUTLOOK, extrapolated</t>
  </si>
  <si>
    <t>Sweden: General Government Gross Financial Liabilities, Value (Mil.Kronor)</t>
  </si>
  <si>
    <t>Federal Finance Administration (FFA)</t>
  </si>
  <si>
    <t>Government debt: gross</t>
  </si>
  <si>
    <t>Maastricht criteria</t>
  </si>
  <si>
    <t xml:space="preserve">US </t>
  </si>
  <si>
    <t>S Korea</t>
  </si>
  <si>
    <t>GDIP/GGDBT</t>
  </si>
  <si>
    <t>Expected effective interest rates on government debt (r)</t>
  </si>
  <si>
    <t>Expected annual average nominal GDP growth (g)</t>
  </si>
  <si>
    <t>AE debt dynamics (2026-2030)</t>
  </si>
  <si>
    <t>Interest rate, 10y gov. bond yield, Term Premium</t>
  </si>
  <si>
    <t>%</t>
  </si>
  <si>
    <t>Oxford Economics calculations</t>
  </si>
  <si>
    <t>Oxford Economics calculation</t>
  </si>
  <si>
    <t>RLG_TERM_PREM</t>
  </si>
  <si>
    <t>Term premium</t>
  </si>
  <si>
    <t>Gross government debt in 2030</t>
  </si>
  <si>
    <t>Budget deficit in 2026</t>
  </si>
  <si>
    <t>Gross government debt in 2026</t>
  </si>
  <si>
    <t>Desktop</t>
  </si>
  <si>
    <t>Belgium: Gen Govt Expenditure: Interest Charges (NSA,Mil.EUR), seasonally adjusted by Oxford Economics</t>
  </si>
  <si>
    <t>Cabinet Office of Japan/Haver Analytics</t>
  </si>
  <si>
    <t>OECD / Haver Analytics</t>
  </si>
  <si>
    <t>Centraal Bureau voor de Statistiek\Haver Analytics</t>
  </si>
  <si>
    <t>NLCZLDW@BENELUX/1000</t>
  </si>
  <si>
    <t>Netherlands: General Govt [Consolidated] Outstanding Debt(EOP, NSA, Mil.EUR)/1000, seasonally adjusted by Oxford Economics</t>
  </si>
  <si>
    <t>N138GIPE@EUGOV/ 1000</t>
  </si>
  <si>
    <t>Netherlands: General Government Interest Payable (NSA, Mil.EUR-ECU)/1000</t>
  </si>
  <si>
    <t>South Korea</t>
  </si>
  <si>
    <t>Millions: chained 2017 Prices</t>
  </si>
  <si>
    <t>Billions: chained 2020 prices</t>
  </si>
  <si>
    <t>Billions: 2020 prices</t>
  </si>
  <si>
    <t>Japan: Real GDP: Durable Goods (SAAR, Bil.Chn.2020.Yen)</t>
  </si>
  <si>
    <t>Millions: chained 2023 prices</t>
  </si>
  <si>
    <t>chained 2023</t>
  </si>
  <si>
    <t>U.K.: Real Gross Domestic Product (SA, Mil.Chn.2023.GBP)</t>
  </si>
  <si>
    <t>Billions: chained 2017 Prices</t>
  </si>
  <si>
    <t>Consumer price index</t>
  </si>
  <si>
    <t>Index</t>
  </si>
  <si>
    <t>2002=100</t>
  </si>
  <si>
    <t>V4C90914@CANADA</t>
  </si>
  <si>
    <t xml:space="preserve">Canada: CPI: All Items [V41690914] (SA, 2002=100) </t>
  </si>
  <si>
    <t>CPI</t>
  </si>
  <si>
    <t>2025=100</t>
  </si>
  <si>
    <t>FRNUJCPI@FRANCE</t>
  </si>
  <si>
    <t>France: CPI: Total (NSA, 2025=100)</t>
  </si>
  <si>
    <t>2020=100</t>
  </si>
  <si>
    <t>DESPCT@GERMANY</t>
  </si>
  <si>
    <t>Germany: Consumer Price Index (SWDA, 2020=100)</t>
  </si>
  <si>
    <t>ITNUJCPI@ITALY</t>
  </si>
  <si>
    <t>Italy: CPI: All Items (NSA, 2025=100)</t>
  </si>
  <si>
    <t>Ministry of Internal Affairs and Communications/Haver Analytics</t>
  </si>
  <si>
    <t>JPCIJ@JAPAN</t>
  </si>
  <si>
    <t>Japan: General Consumer Price Index  (NSA, 2020=100)</t>
  </si>
  <si>
    <t>2015=100</t>
  </si>
  <si>
    <t>D7BT@UK</t>
  </si>
  <si>
    <t xml:space="preserve">UK: Consumer Price Index: All Items (NSA, 2015=100) </t>
  </si>
  <si>
    <t>1982/84=100</t>
  </si>
  <si>
    <t>Bureau of Labor Statistics\Haver Analytics</t>
  </si>
  <si>
    <t>1982/84</t>
  </si>
  <si>
    <t>PCU@USECON</t>
  </si>
  <si>
    <t>CPI-U: All Items (SA, 1982-84=100)</t>
  </si>
  <si>
    <t>Inflation</t>
  </si>
  <si>
    <t>G7 median</t>
  </si>
  <si>
    <t>Range of G7 exc. UK</t>
  </si>
  <si>
    <t>Bottom</t>
  </si>
  <si>
    <t>OBR forecasts - GNDBT%</t>
  </si>
  <si>
    <t>History</t>
  </si>
  <si>
    <t>Latest</t>
  </si>
  <si>
    <t>OBR forecasts - PSNBX%</t>
  </si>
  <si>
    <r>
      <t>Per cent of GDP</t>
    </r>
    <r>
      <rPr>
        <vertAlign val="superscript"/>
        <sz val="14"/>
        <rFont val="Calibri"/>
        <family val="2"/>
      </rPr>
      <t>1</t>
    </r>
  </si>
  <si>
    <t>Receipts and expenditure</t>
  </si>
  <si>
    <t>Deficit</t>
  </si>
  <si>
    <t>Fiscal targets</t>
  </si>
  <si>
    <t>Financing</t>
  </si>
  <si>
    <t>Other Debt and Deficit measures</t>
  </si>
  <si>
    <t>Economic indicators</t>
  </si>
  <si>
    <t>Public sector current receipts</t>
  </si>
  <si>
    <t>Total managed expenditure</t>
  </si>
  <si>
    <t>Public sector current expenditure</t>
  </si>
  <si>
    <t>Public sector net investment</t>
  </si>
  <si>
    <t>Depreciation</t>
  </si>
  <si>
    <t>Public sector gross investment</t>
  </si>
  <si>
    <t>National account taxes</t>
  </si>
  <si>
    <t>Cyclically-adjusted current budget deficit</t>
  </si>
  <si>
    <t>Primary balance</t>
  </si>
  <si>
    <t>Cyclically-adjusted primary balance</t>
  </si>
  <si>
    <t>Cyclically-adjusted net borrowing</t>
  </si>
  <si>
    <t>Public sector net borrowing</t>
  </si>
  <si>
    <t>Current budget deficit</t>
  </si>
  <si>
    <t>Public sector net financial liabilities</t>
  </si>
  <si>
    <t>Central government net cash requirement</t>
  </si>
  <si>
    <t>Public sector net cash requirement</t>
  </si>
  <si>
    <t>Central government debt interest, net of APF</t>
  </si>
  <si>
    <r>
      <t>Public sector net debt</t>
    </r>
    <r>
      <rPr>
        <vertAlign val="superscript"/>
        <sz val="10"/>
        <rFont val="Calibri"/>
        <family val="2"/>
      </rPr>
      <t>2</t>
    </r>
  </si>
  <si>
    <r>
      <t>Public sector net debt (ex BOE)</t>
    </r>
    <r>
      <rPr>
        <vertAlign val="superscript"/>
        <sz val="10"/>
        <rFont val="Calibri"/>
        <family val="2"/>
      </rPr>
      <t>2</t>
    </r>
  </si>
  <si>
    <t>Public sector net worth (inverted)</t>
  </si>
  <si>
    <t>General government net borrowing</t>
  </si>
  <si>
    <t>Cyclically-adjusted general government net borrowing</t>
  </si>
  <si>
    <t>General Government Gross Debt</t>
  </si>
  <si>
    <t>Nominal GDP (£ billion)</t>
  </si>
  <si>
    <t>Nominal GDP, centred end-March (£ billion)</t>
  </si>
  <si>
    <t>Output gap (per cent of GDP)</t>
  </si>
  <si>
    <t>Forecast</t>
  </si>
  <si>
    <t>1948-49</t>
  </si>
  <si>
    <t>-</t>
  </si>
  <si>
    <t>1949-50</t>
  </si>
  <si>
    <t>1950-51</t>
  </si>
  <si>
    <t>1951-52</t>
  </si>
  <si>
    <t>1952-53</t>
  </si>
  <si>
    <t>1953-54</t>
  </si>
  <si>
    <t>1954-55</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</si>
  <si>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</si>
  <si>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</si>
  <si>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</si>
  <si>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</si>
  <si>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</si>
  <si>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</si>
  <si>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</si>
  <si>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</si>
  <si>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</si>
  <si>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</si>
  <si>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</si>
  <si>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</si>
  <si>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</si>
  <si>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</si>
  <si>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</si>
  <si>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</si>
  <si>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</si>
  <si>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</si>
  <si>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</si>
  <si>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</si>
  <si>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</si>
  <si>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</si>
  <si>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</si>
  <si>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</si>
  <si>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</si>
  <si>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</si>
  <si>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</si>
  <si>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</si>
  <si>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</si>
  <si>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</si>
  <si>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</si>
  <si>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</si>
  <si>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</si>
  <si>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</si>
  <si>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</si>
  <si>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</si>
  <si>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</si>
  <si>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</si>
  <si>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</si>
  <si>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</si>
  <si>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</si>
  <si>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</si>
  <si>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</si>
  <si>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</si>
  <si>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</si>
  <si>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</si>
  <si>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</si>
  <si>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</si>
  <si>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</si>
  <si>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</si>
  <si>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</si>
  <si>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</si>
  <si>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</si>
  <si>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</si>
  <si>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</si>
  <si>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</si>
  <si>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</si>
  <si>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</si>
  <si>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</si>
  <si>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</si>
  <si>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</si>
  <si>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</si>
  <si>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</si>
  <si>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</si>
  <si>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</si>
  <si>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</si>
  <si>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</si>
  <si>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</si>
  <si>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</si>
  <si>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</si>
  <si>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</si>
  <si>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</si>
  <si>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</si>
  <si>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</si>
  <si>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</si>
  <si>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</si>
  <si>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Notes:</t>
  </si>
  <si>
    <r>
      <t xml:space="preserve">1 </t>
    </r>
    <r>
      <rPr>
        <sz val="10"/>
        <rFont val="Calibri"/>
        <family val="2"/>
      </rPr>
      <t>Outturn data presented as a per cent of GDP is consistent with the latest available ONS GDP data (Quarterly National Accounts published 31st March 2026).</t>
    </r>
  </si>
  <si>
    <r>
      <t xml:space="preserve">2 </t>
    </r>
    <r>
      <rPr>
        <sz val="10"/>
        <rFont val="Calibri"/>
        <family val="2"/>
      </rPr>
      <t>Debt at end March; GDP centred on end-March.</t>
    </r>
  </si>
  <si>
    <t xml:space="preserve">Outturn fiscal data consistent with the ONS/HM Treasury Public Sector Finances Statistical Bulletin released on 23 April 2026. </t>
  </si>
  <si>
    <r>
      <t xml:space="preserve">Forecast years from 2026-27 are consistent with the OBR </t>
    </r>
    <r>
      <rPr>
        <i/>
        <sz val="10"/>
        <color indexed="8"/>
        <rFont val="Calibri"/>
        <family val="2"/>
      </rPr>
      <t>Economic and fiscal outlook</t>
    </r>
    <r>
      <rPr>
        <sz val="10"/>
        <color indexed="8"/>
        <rFont val="Calibri"/>
        <family val="2"/>
      </rPr>
      <t xml:space="preserve"> forecast published March 2026.</t>
    </r>
  </si>
  <si>
    <t>A full list of sources is available in the glossary.</t>
  </si>
  <si>
    <t>Cyclically adjusted aggregates are OBR estimates based on internal calculations of the size of the output gap. For more information see Working paper No. 3: Cyclically-adjusting the public finances (https://obr.uk/download/working-paper-no-3-cyclically-adjusting-the-public-finances/)</t>
  </si>
  <si>
    <t>https://obr.uk/data/</t>
  </si>
  <si>
    <t>NMFX@UK</t>
  </si>
  <si>
    <t>MU74@UK</t>
  </si>
  <si>
    <t>.DTLM</t>
  </si>
  <si>
    <t>.LSOURCE</t>
  </si>
  <si>
    <t>.TN</t>
  </si>
  <si>
    <t>.T1</t>
  </si>
  <si>
    <t>.DESC</t>
  </si>
  <si>
    <t>Office for National Statistics</t>
  </si>
  <si>
    <t>Q2-1997 &lt;- Apr-1997</t>
  </si>
  <si>
    <t>UK: Central Government: Current Expenditure: Interest (NSA, Mil.GBP)</t>
  </si>
  <si>
    <t>Q1-1997 &lt;- Mar-1997</t>
  </si>
  <si>
    <t>UK: BoE: Curr Exp: Int &amp; Divs Paid to Priv Sector/Rest of World (NSA, Mil.GBP)</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</si>
  <si>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</si>
  <si>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</si>
  <si>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</si>
  <si>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</si>
  <si>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</si>
  <si>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</si>
  <si>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</si>
  <si>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</si>
  <si>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</si>
  <si>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</si>
  <si>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</si>
  <si>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</si>
  <si>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</si>
  <si>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</si>
  <si>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</si>
  <si>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</si>
  <si>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</si>
  <si>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</si>
  <si>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</si>
  <si>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</si>
  <si>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</si>
  <si>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</si>
  <si>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</si>
  <si>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</si>
  <si>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</si>
  <si>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</si>
  <si>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</si>
  <si>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</si>
  <si>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</si>
  <si>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</si>
  <si>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</si>
  <si>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</si>
  <si>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</si>
  <si>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</si>
  <si>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</si>
  <si>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</si>
  <si>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</si>
  <si>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</si>
  <si>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</si>
  <si>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</si>
  <si>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</si>
  <si>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</si>
  <si>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</si>
  <si>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</si>
  <si>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</si>
  <si>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</si>
  <si>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</si>
  <si>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</si>
  <si>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</si>
  <si>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</si>
  <si>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</si>
  <si>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</si>
  <si>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</si>
  <si>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</si>
  <si>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</si>
  <si>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</si>
  <si>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</si>
  <si>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</si>
  <si>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</si>
  <si>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</si>
  <si>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</si>
  <si>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</si>
  <si>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</si>
  <si>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</si>
  <si>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</si>
  <si>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</si>
  <si>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</si>
  <si>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</si>
  <si>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</si>
  <si>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</si>
  <si>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</si>
  <si>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</si>
  <si>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</si>
  <si>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</si>
  <si>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</si>
  <si>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</si>
  <si>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</si>
  <si>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</si>
  <si>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</si>
  <si>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</si>
  <si>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</si>
  <si>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</si>
  <si>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</si>
  <si>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</si>
  <si>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</si>
  <si>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</si>
  <si>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</si>
  <si>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</si>
  <si>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</si>
  <si>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</si>
  <si>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</si>
  <si>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</si>
  <si>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</si>
  <si>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</si>
  <si>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</si>
  <si>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</si>
  <si>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</si>
  <si>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</si>
  <si>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</si>
  <si>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</si>
  <si>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</si>
  <si>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</si>
  <si>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</si>
  <si>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</si>
  <si>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</si>
  <si>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</si>
  <si>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</si>
  <si>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</si>
  <si>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</si>
  <si>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</si>
  <si>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</si>
  <si>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20244</t>
  </si>
  <si>
    <t>20251</t>
  </si>
  <si>
    <t>20252</t>
  </si>
  <si>
    <t>20253</t>
  </si>
  <si>
    <t>20254</t>
  </si>
  <si>
    <t>20261</t>
  </si>
  <si>
    <t>JW2QQ@UK</t>
  </si>
  <si>
    <t>May-14-2026 07:16</t>
  </si>
  <si>
    <t>Q1-2026</t>
  </si>
  <si>
    <t>Q1-1955</t>
  </si>
  <si>
    <t>UK: Gross Domestic Product [GDP] (SA, Mil.Pounds)</t>
  </si>
  <si>
    <t>Q1-1946</t>
  </si>
  <si>
    <t>UK: Public Sector ex Finl Intervention: Total Current Expenditure (NSA, Mil.GBP)</t>
  </si>
  <si>
    <t>Back to contents</t>
  </si>
  <si>
    <t>Chart 4.6: Debt interest spending relative to GDP and revenue</t>
  </si>
  <si>
    <t>Date</t>
  </si>
  <si>
    <t>March 2026 forecast (per cent of GDP)</t>
  </si>
  <si>
    <t>March 2026 forecast (per cent of revenue)</t>
  </si>
  <si>
    <t>November 2025 forecast (per cent of GDP)</t>
  </si>
  <si>
    <t>November 2025 forecast (per cent of revenue)</t>
  </si>
  <si>
    <t>Debt interest payments</t>
  </si>
  <si>
    <t>% of GDP</t>
  </si>
  <si>
    <t>% of government revenue</t>
  </si>
  <si>
    <t>G7 Nations: Foreign Holdings as a Share of Central Government Debt (%)</t>
  </si>
  <si>
    <t>Sources: US Treasury TIC / FRED (US); UK DMO/ONS (UK); Deutsche Bundesbank / ECB SHS (Germany); Agence France Trésor / ECB SHS (France); Bank of Italy / ECB SHS (Italy); Statistics Canada / Bank of Canada (Canada); Bank of Japan Flow of Funds / MoF (Japan). Data are annual, generally end-year (Q4). See 'Notes &amp; Sources' sheet for full methodology.</t>
  </si>
  <si>
    <t>Year</t>
  </si>
  <si>
    <t>Notes &amp; Sources</t>
  </si>
  <si>
    <t>COVERAGE</t>
  </si>
  <si>
    <t>Series:</t>
  </si>
  <si>
    <t>Annual, end-year (Q4 where available). Generally refers to outstanding marketable central/general government debt held by non-residents.</t>
  </si>
  <si>
    <t>Start date:</t>
  </si>
  <si>
    <t>US: 1970 (FRED). All other G7: 2000 (consistent national source data).</t>
  </si>
  <si>
    <t>End date:</t>
  </si>
  <si>
    <t>2025 (US); 2024 (all others). Data for 2024-2025 may be preliminary.</t>
  </si>
  <si>
    <t>DATA SOURCES BY COUNTRY</t>
  </si>
  <si>
    <t>Foreign share of publicly held federal debt. Primary source: US Treasury TIC data (ticdata.treasury.gov) and FRED series FDHBFIN. Supplemented by CRS Report RS22331 (updated April 2026). Long series (1945-2025) confirmed via EveryCRSReport.com. Peak of ~56.5% in 2008 (CRS); 31% Dec 2025.</t>
  </si>
  <si>
    <t>https://fred.stlouisfed.org/series/FDHBFIN | https://ticdata.treasury.gov | https://www.congress.gov/crs-product/RS22331</t>
  </si>
  <si>
    <t>Overseas holdings of gilts as % of total gilt market value. Source: UK Debt Management Office (DMO) Quarterly Reviews and Annual Reviews; data compiled from ONS/Bank of England gilt holder statistics. Published quarterly.</t>
  </si>
  <si>
    <t>https://www.dmo.gov.uk/data/gilt-market/ownership-of-gilts/</t>
  </si>
  <si>
    <t>Foreign ownership of German general government bonds (Bunds). Source: Deutsche Bundesbank portfolio investment statistics; ECB Securities Holdings Statistics (SHS) from 2013. Pre-2013 estimates from Bundesbank annual reports and academic literature.</t>
  </si>
  <si>
    <t>https://www.bundesbank.de/en/statistics | https://www.ecb.europa.eu/stats/financial_markets_and_interest_rates/securities_holdings/</t>
  </si>
  <si>
    <t>Foreign ownership of OATs and other central government securities. Source: Agence France Trésor (AFT) annual reports; ECB SHS from 2013. France historically had among highest foreign ownership in the euro area (~63% in 2009-10), declining as ECB became major buyer under QE.</t>
  </si>
  <si>
    <t>https://www.aft.gouv.fr/en/statistics | https://www.ecb.europa.eu/stats/</t>
  </si>
  <si>
    <t>Foreign ownership of BTPs and other central government securities. Source: Bank of Italy, Banca d'Italia Supplementi al Bollettino Statistico; ECB SHS from 2013. Sharp decline during 2011-12 sovereign crisis (47% to ~28%); partial recovery thereafter.</t>
  </si>
  <si>
    <t>https://www.bancaditalia.it/pubblicazioni/supplementi/ | https://www.ecb.europa.eu/stats/</t>
  </si>
  <si>
    <t>Foreign holdings of federal government marketable bonds. Source: Statistics Canada National Balance Sheet Accounts (Table 36-10-0580-01); Bank of Canada Financial System Review.</t>
  </si>
  <si>
    <t>https://www150.statcan.gc.ca/t1/tbl1/en/tv.action?pid=3610058001</t>
  </si>
  <si>
    <t>Foreign ownership of Japanese Government Bonds (JGBs), including FILP bonds and T-bills. Source: Bank of Japan Flow of Funds (www.boj.or.jp/en/statistics/sj/). Historically very low (&lt;5% pre-2010) due to domestic institutional demand; rose to ~13-15% by 2020s. Ministry of Finance also publishes holder data.</t>
  </si>
  <si>
    <t>https://www.boj.or.jp/en/statistics/sj/index.htm</t>
  </si>
  <si>
    <t>CROSS-COUNTRY SOURCES</t>
  </si>
  <si>
    <t>IMF QEDS</t>
  </si>
  <si>
    <t>The IMF/World Bank Quarterly External Debt Statistics (SDDS) database covers general government external debt from 1998Q1. The QEDS database is accessible via World Bank DataBank at databank.worldbank.org. For G7 SDDS subscribers, Table 1 provides gross external debt by sector. Note: QEDS measures EXTERNAL (foreign-held) debt; to convert to a share requires dividing by total marketable government debt from national sources.</t>
  </si>
  <si>
    <t>https://databank.worldbank.org/source/quarterly-external-debt-statistics-sdds | https://www.worldbank.org/en/programs/debt-statistics/qeds</t>
  </si>
  <si>
    <t>OECD Global Debt Report 2026</t>
  </si>
  <si>
    <t>Chapter 3 (Investor Base) provides cross-country data on foreign holdings. As of 2025: US 34%, Euro area 26%, Japan (BoJ dominant at 39% share). Available: https://doi.org/10.1787/e9d80efd-en</t>
  </si>
  <si>
    <t>https://www.oecd.org/en/publications/global-debt-report-2026_e9d80efd-en.html</t>
  </si>
  <si>
    <t>ECB Securities Holdings Statistics (SHS)</t>
  </si>
  <si>
    <t>Country-level data on euro area government bond holders from 2013. Best source for Germany, France, Italy cross-referenced data.</t>
  </si>
  <si>
    <t>https://www.ecb.europa.eu/stats/financial_markets_and_interest_rates/securities_holdings/</t>
  </si>
  <si>
    <t>METHODOLOGICAL NOTES</t>
  </si>
  <si>
    <t>Concept:</t>
  </si>
  <si>
    <t>Data represent the share of central/general government MARKETABLE debt (bonds, notes, bills) held by NON-RESIDENTS. Definitions vary slightly: US uses 'publicly held debt' (excludes intragovernmental); UK uses total gilt market; Japan includes FILP bonds and T-bills. Some series are nominal value; others market value.</t>
  </si>
  <si>
    <t>Comparability:</t>
  </si>
  <si>
    <t>Cross-country comparisons should be treated with caution. The 'foreign' category in national statistics typically corresponds to BPM6 'non-resident' holders. The ECB/Eurosystem's holdings of euro area sovereign bonds are treated differently across national sources — some include ECB QE holdings in 'domestic' (Eurosystem), others do not.</t>
  </si>
  <si>
    <t>Estimation:</t>
  </si>
  <si>
    <t>Where exact data were not available in open sources (primarily pre-2000 non-US, and some interpolated years), values are estimated from: (a) OECD Global Debt Report charts, (b) academic literature (IMF WP/12/158 for pre-2012 G20; Xu 2024 Harvard paper on G7 bond market integration), (c) known anchor points from national sources. Estimated cells are marked with a tilde (~) in a separate column below if applicable.</t>
  </si>
  <si>
    <t>How to update:</t>
  </si>
  <si>
    <t>US: Download FRED series FDHBFIN or Treasury TIC data. UK: DMO ownership-of-gilts page. Euro area: ECB SHS portal or national central bank statistics. Japan: BoJ Flow of Funds release. All: IMF QEDS DataBank (quarterly).</t>
  </si>
  <si>
    <t>UK Index-Linked Gilts: Share of Gilt Portfolio (Nominal Uplifted Values, End-December)</t>
  </si>
  <si>
    <t>Source: UK Debt Management Office (DMO) Quarterly Reviews. Values are gross nominal uplifted values (including RPI uplift for IL gilts); gilt portfolio only (excludes Treasury bills). End-December each year except 2025 (end-September). See 'Notes &amp; Sources' sheet for full detail.</t>
  </si>
  <si>
    <t>IL Gilts (£bn)</t>
  </si>
  <si>
    <t>Conv. Gilts (£bn)</t>
  </si>
  <si>
    <t>Total Gilt Stock (£bn)</t>
  </si>
  <si>
    <t>IL Share (%)</t>
  </si>
  <si>
    <t>YoY Change (pp)</t>
  </si>
  <si>
    <t>Approx. Data Quality</t>
  </si>
  <si>
    <t>○ Estimated</t>
  </si>
  <si>
    <t>● Direct</t>
  </si>
  <si>
    <t>PRIMARY SOURCE</t>
  </si>
  <si>
    <t>DMO Quarterly Reviews</t>
  </si>
  <si>
    <t>The UK Debt Management Office publishes a Quarterly Review every three months. Each edition contains a 'portfolio summary statistics' table showing the nominal uplifted value of conventional and index-linked gilts at end-quarter. End-December values are used here for the annual series. The complete quarterly history is also available via the DMO website data section.</t>
  </si>
  <si>
    <t>https://www.dmo.gov.uk/publications/quarterly-reviews/ | https://dmo.gov.uk/data/gilt-market/</t>
  </si>
  <si>
    <t>DMO Annual Reviews</t>
  </si>
  <si>
    <t>The DMO Annual Review (published each September) contains Annex A with the composition of the central government wholesale debt stock over time, including Chart A.10 (in recent editions) showing the index-linked proportion back to ~2006. Also used to fill gaps.</t>
  </si>
  <si>
    <t>https://www.dmo.gov.uk/publications/annual-reviews/</t>
  </si>
  <si>
    <t>DMR 2025-26 (HM Treasury)</t>
  </si>
  <si>
    <t>The Debt Management Report 2025-26 (published April 2025) confirms the stock of index-linked debt at ~£619bn at end-2024, representing 24.5% of the wholesale debt portfolio.</t>
  </si>
  <si>
    <t>https://www.gov.uk/government/publications/debt-management-report-2025-26/debt-management-report-2025-26-accessible</t>
  </si>
  <si>
    <t>SPECIFIC QUARTERLY REVIEW PDFS USED</t>
  </si>
  <si>
    <t>Q4 2000 (Oct-Dec 2000)</t>
  </si>
  <si>
    <t>IL=~£70.5bn; IL 25.3% of gilt+T-bill stock per pie chart. Conv=~£240bn</t>
  </si>
  <si>
    <t>https://www.dmo.gov.uk/media/3cknkyve/oct-dec00.pdf</t>
  </si>
  <si>
    <t>Q3 2002 (Jul-Sep 2002)</t>
  </si>
  <si>
    <t>IL 25.3% per pie chart; nominal IL=£70.1bn (Q3 end), Conv = £213bn (Q3 end)</t>
  </si>
  <si>
    <t>https://www.dmo.gov.uk/media/5cad2vmq/jul-sep02.pdf</t>
  </si>
  <si>
    <t>Q1 2007 (Jan-Mar 2007)</t>
  </si>
  <si>
    <t>Dec 2006: IL=£115.64bn, Conv=£322.30bn → IL share = 26.4%</t>
  </si>
  <si>
    <t>https://www.dmo.gov.uk/media/jsnccfad/jan-mar07.pdf</t>
  </si>
  <si>
    <t>Q4 2007 (Oct-Dec 2007)</t>
  </si>
  <si>
    <t>Dec 2007: IL=£135.95bn, Conv=£337.94bn → IL share = 28.7%</t>
  </si>
  <si>
    <t>https://www.dmo.gov.uk/media/qtgc1wtc/oct-dec07.pdf</t>
  </si>
  <si>
    <t>Q4 2009 (Oct-Dec 2009)</t>
  </si>
  <si>
    <t>Dec 2009: IL=£182.53bn, Conv=£681.19bn → IL share = 21.1%</t>
  </si>
  <si>
    <t>https://www.dmo.gov.uk/media/mlupe1c2/oct-dec09.pdf</t>
  </si>
  <si>
    <t>Q2 2014 (Apr-Jun 2014)</t>
  </si>
  <si>
    <t>Jun 2014: IL=£335.25bn, Conv=£1,063.72bn → IL share = 24.0%</t>
  </si>
  <si>
    <t>https://www.dmo.gov.uk/media/tgll2dww/apr-jun14.pdf</t>
  </si>
  <si>
    <t>Q4 2016 (Oct-Dec 2016)</t>
  </si>
  <si>
    <t>Dec 2016: IL=£387.53bn, Conv=£1,124.79bn; IL 26.0% per pie chart</t>
  </si>
  <si>
    <t>https://www.dmo.gov.uk/media/y2ipfajl/oct-dec16.pdf</t>
  </si>
  <si>
    <t>Q3 2022 (Jul-Sep 2022)</t>
  </si>
  <si>
    <t>Dec 2021: IL=£499.49bn, Conv=£1,614.15bn → IL share = 23.6%</t>
  </si>
  <si>
    <t>https://www.dmo.gov.uk/media/l1zel0pa/jul-sep-2022-v2a.pdf</t>
  </si>
  <si>
    <t>Q3 2023 (Jul-Sep 2023)</t>
  </si>
  <si>
    <t>Dec 2022: IL=£556.17bn, Conv=£1,721.70bn → IL share = 24.4%</t>
  </si>
  <si>
    <t>https://www.dmo.gov.uk/media/xl5bo4as/jul-sep-2023.pdf</t>
  </si>
  <si>
    <t>Q1/Q2 2024</t>
  </si>
  <si>
    <t>Dec 2023: IL=£617.45bn, Conv=£1,834.54bn → IL share = 25.2%</t>
  </si>
  <si>
    <t>https://www.dmo.gov.uk/media/hmjfikgr/jan-mar-2024.pdf</t>
  </si>
  <si>
    <t>Q2/Q3 2025</t>
  </si>
  <si>
    <t>Dec 2024: IL=£623.81bn, Conv=£1,996.88bn → IL share = 23.8%. Sep 2025: IL=£678.75bn, Conv=£2,093.79bn → 24.5%</t>
  </si>
  <si>
    <t>https://www.dmo.gov.uk/media/opunj3ps/apr-jun25.pdf | https://www.dmo.gov.uk/media/oykbuhke/jul-sep25.pdf</t>
  </si>
  <si>
    <t>METHODOLOGY</t>
  </si>
  <si>
    <t>Definition</t>
  </si>
  <si>
    <t>Index-linked share = IL nominal uplifted value / (IL + conventional nominal uplifted value). T-bills excluded from the denominator. 'Nominal uplifted' means the nominal face value adjusted upwards for RPI accrual since issuance — this is the standard DMO presentation.</t>
  </si>
  <si>
    <t>Data quality flags</t>
  </si>
  <si>
    <t>'● Direct' = value taken directly from a specific DMO Quarterly Review PDF identified above. '○ Estimated' = interpolated or estimated from DMO Annual Review charts and adjacent quarters where the specific end-December PDF was not directly fetched. The estimates are consistent with surrounding known anchor points and the trend shown in DMR 2025-26 Chart A.2.</t>
  </si>
  <si>
    <t>Timing</t>
  </si>
  <si>
    <t>Values are end-December (Q4) for each year, consistent with the calendar year. The 2025 observation is end-September 2025 (latest available as of May 2026).</t>
  </si>
  <si>
    <t>Gross vs net</t>
  </si>
  <si>
    <t>Gross values include gilts held by the DMO itself. Net values (which exclude DMO-held gilts) are slightly lower; the IL share is broadly similar. The DMO's own Chart A.10 in DMR 2025-26 uses gross values.</t>
  </si>
  <si>
    <t>RPI uplift caveat</t>
  </si>
  <si>
    <t>The nominal uplifted value of IL gilts grows mechanically with RPI even without new issuance. The share of IL gilts in the portfolio therefore partly reflects inflation outturns, not just issuance decisions. Between 2021 and 2023, the IL stock rose sharply in nominal terms due to high RPI, which distorts apparent trends in the share.</t>
  </si>
  <si>
    <t>How to update</t>
  </si>
  <si>
    <t>Download the most recent DMO Quarterly Review from dmo.gov.uk/publications/quarterly-reviews/ and read the 'Portfolio summary statistics' table on page 1. The 'Uplifted nominal value' rows for 'Index-linked gilts' and 'Conventional gilts' give the numerator and denominator directly.</t>
  </si>
  <si>
    <t>https://www.dmo.gov.uk/publications/quarterly-reviews/</t>
  </si>
  <si>
    <t>Government debt, net, LCU</t>
  </si>
  <si>
    <t>Q156GDTN@OUTLOOK</t>
  </si>
  <si>
    <t xml:space="preserve">Canada: Net Government Financial Liabilities (Mil.C$) </t>
  </si>
  <si>
    <t>GNDBT</t>
  </si>
  <si>
    <t>A132GDTN@OUTLOOK, extrapolated /1000</t>
  </si>
  <si>
    <t>France: Net Government Financial Liabilities (Mil.Euros), extrapolated /1000</t>
  </si>
  <si>
    <t>Deutsche Bundesbank/Haver Analytics</t>
  </si>
  <si>
    <t>DENZNG@GERMANY</t>
  </si>
  <si>
    <t>Germany: Stock: Gen Gov: Net Financial Assets  (EOP, NSA, Bil.EUR)</t>
  </si>
  <si>
    <t>A136GDTN@OUTLOOK, extrapolated /1000</t>
  </si>
  <si>
    <t>Italy: Net Government Financial Liabilities (Mil.Euros), extrapolated /1000</t>
  </si>
  <si>
    <t>Organization for Economic Cooperation &amp; Development/Haver Analytics</t>
  </si>
  <si>
    <t>Q158GDTN@OUTLOOK / 1000</t>
  </si>
  <si>
    <t>Japan: General Government Net Financial Liabilities, Value (EOP, Mil.Yen)/1000</t>
  </si>
  <si>
    <t>HF6WQ@UK * 1000</t>
  </si>
  <si>
    <t>UK: Public Sector: Net Debt excluding Financial Interventions (NSA, Bil.GBP) * 1000</t>
  </si>
  <si>
    <t>L.105 Item 15-L.105 Item 1+L.104 Item 18-L.105 Item 1 - L.105 Item 8</t>
  </si>
  <si>
    <t>Australian Department of Finance\Haver</t>
  </si>
  <si>
    <t>AUYFNDT@ANZ, grownback with AUZBDGZ@ANZ</t>
  </si>
  <si>
    <t>Australia: General Government Balance Sheet: Net Debt (EOP, NSA, Mil.A$)</t>
  </si>
  <si>
    <t>A122GDTN@OUTLOOK, extrapolated /1000</t>
  </si>
  <si>
    <t>Austria: Net Government Financial Liabilities (Mil.Euros), extrapolated /1000</t>
  </si>
  <si>
    <t>A124GDTN@OUTLOOK, extrapolated /1000</t>
  </si>
  <si>
    <t>Belgium: Net Government Financial Liabilities (Mil.Euros), extrapolated /1000</t>
  </si>
  <si>
    <t>A128GDTN@OUTLOOK/4000</t>
  </si>
  <si>
    <t>Denmark: General Government Net Financial Liabilities, Value (Bil.Krone)</t>
  </si>
  <si>
    <t>A138GDTN@OUTLOOK, extrapolated /1000</t>
  </si>
  <si>
    <t>Netherlands: Net Government Financial Liabilities (Mil.Euros), extrapolated /1000</t>
  </si>
  <si>
    <t>- 1* NOAFGALC@NORDIC/1000</t>
  </si>
  <si>
    <t>- 1* Norway: General Govt Balance: Net Financial Assets (Mil.NOK)/1000</t>
  </si>
  <si>
    <t>International Monetary Fund \ Haver Analytics</t>
  </si>
  <si>
    <t>A542GDT@IMFWEO, interpolated</t>
  </si>
  <si>
    <t xml:space="preserve">General Government Net Debt (Bil. KRW), interpolated </t>
  </si>
  <si>
    <t>A184GDTN@OUTLOOK, extrapolated /1000</t>
  </si>
  <si>
    <t>Spain: Net Government Financial Liabilities (Mil.Euros), extrapolated /1000</t>
  </si>
  <si>
    <t>A144GDTN@OUTLOOK, extrapolated</t>
  </si>
  <si>
    <t>Sweden: General Government Net Financial Liabilities, Value (Mil.Kronor)</t>
  </si>
  <si>
    <t>Ministry of Finance\Haver Analytics</t>
  </si>
  <si>
    <t>Oxford Economics estimate</t>
  </si>
  <si>
    <t>Government net debt in 2026</t>
  </si>
  <si>
    <t>Government net debt in 2030</t>
  </si>
  <si>
    <t>GNDBT%</t>
  </si>
  <si>
    <t>Fys centred</t>
  </si>
  <si>
    <t>A4YMQ@UK</t>
  </si>
  <si>
    <t>May-22-2026 07:10</t>
  </si>
  <si>
    <t>Q1-2026 &lt;- Apr-2026</t>
  </si>
  <si>
    <t>May-19-2026 09:32</t>
  </si>
  <si>
    <t>Q4-2025</t>
  </si>
  <si>
    <t>Q3-1959</t>
  </si>
  <si>
    <t>UK: Output per Worker: Whole Economy (SA, 2023=100)</t>
  </si>
  <si>
    <t>Output per worker long-term (5yr ma)</t>
  </si>
  <si>
    <t>5-year moving average</t>
  </si>
  <si>
    <t>10-year moving average</t>
  </si>
  <si>
    <t>2008-2019 average</t>
  </si>
  <si>
    <t>19601 !Q</t>
  </si>
  <si>
    <t>19601</t>
  </si>
  <si>
    <t>19602</t>
  </si>
  <si>
    <t>19603</t>
  </si>
  <si>
    <t>19604</t>
  </si>
  <si>
    <t>19611</t>
  </si>
  <si>
    <t>19612</t>
  </si>
  <si>
    <t>19613</t>
  </si>
  <si>
    <t>19614</t>
  </si>
  <si>
    <t>19621</t>
  </si>
  <si>
    <t>19622</t>
  </si>
  <si>
    <t>19623</t>
  </si>
  <si>
    <t>19624</t>
  </si>
  <si>
    <t>19631</t>
  </si>
  <si>
    <t>19632</t>
  </si>
  <si>
    <t>19633</t>
  </si>
  <si>
    <t>19634</t>
  </si>
  <si>
    <t>19641</t>
  </si>
  <si>
    <t>19642</t>
  </si>
  <si>
    <t>19643</t>
  </si>
  <si>
    <t>19644</t>
  </si>
  <si>
    <t>19651</t>
  </si>
  <si>
    <t>19652</t>
  </si>
  <si>
    <t>19653</t>
  </si>
  <si>
    <t>19654</t>
  </si>
  <si>
    <t>19661</t>
  </si>
  <si>
    <t>19662</t>
  </si>
  <si>
    <t>19663</t>
  </si>
  <si>
    <t>19664</t>
  </si>
  <si>
    <t>19671</t>
  </si>
  <si>
    <t>19672</t>
  </si>
  <si>
    <t>19673</t>
  </si>
  <si>
    <t>19674</t>
  </si>
  <si>
    <t>19681</t>
  </si>
  <si>
    <t>19682</t>
  </si>
  <si>
    <t>19683</t>
  </si>
  <si>
    <t>19684</t>
  </si>
  <si>
    <t>19691</t>
  </si>
  <si>
    <t>19692</t>
  </si>
  <si>
    <t>19693</t>
  </si>
  <si>
    <t>19694</t>
  </si>
  <si>
    <t>19701</t>
  </si>
  <si>
    <t>19702</t>
  </si>
  <si>
    <t>19703</t>
  </si>
  <si>
    <t>19704</t>
  </si>
  <si>
    <t>19711</t>
  </si>
  <si>
    <t>19712</t>
  </si>
  <si>
    <t>19713</t>
  </si>
  <si>
    <t>19714</t>
  </si>
  <si>
    <t>19721</t>
  </si>
  <si>
    <t>19722</t>
  </si>
  <si>
    <t>19723</t>
  </si>
  <si>
    <t>19724</t>
  </si>
  <si>
    <t>19731</t>
  </si>
  <si>
    <t>19732</t>
  </si>
  <si>
    <t>19733</t>
  </si>
  <si>
    <t>19734</t>
  </si>
  <si>
    <t>19741</t>
  </si>
  <si>
    <t>19742</t>
  </si>
  <si>
    <t>19743</t>
  </si>
  <si>
    <t>19744</t>
  </si>
  <si>
    <t>19751</t>
  </si>
  <si>
    <t>19752</t>
  </si>
  <si>
    <t>19753</t>
  </si>
  <si>
    <t>19754</t>
  </si>
  <si>
    <t>19761</t>
  </si>
  <si>
    <t>19762</t>
  </si>
  <si>
    <t>19763</t>
  </si>
  <si>
    <t>19764</t>
  </si>
  <si>
    <t>19771</t>
  </si>
  <si>
    <t>19772</t>
  </si>
  <si>
    <t>19773</t>
  </si>
  <si>
    <t>19774</t>
  </si>
  <si>
    <t>19781</t>
  </si>
  <si>
    <t>19782</t>
  </si>
  <si>
    <t>19783</t>
  </si>
  <si>
    <t>19784</t>
  </si>
  <si>
    <t>19791</t>
  </si>
  <si>
    <t>19792</t>
  </si>
  <si>
    <t>19793</t>
  </si>
  <si>
    <t>19794</t>
  </si>
  <si>
    <t>19801</t>
  </si>
  <si>
    <t>19802</t>
  </si>
  <si>
    <t>19803</t>
  </si>
  <si>
    <t>19804</t>
  </si>
  <si>
    <t>19811</t>
  </si>
  <si>
    <t>19812</t>
  </si>
  <si>
    <t>19813</t>
  </si>
  <si>
    <t>19814</t>
  </si>
  <si>
    <t>19821</t>
  </si>
  <si>
    <t>19822</t>
  </si>
  <si>
    <t>19823</t>
  </si>
  <si>
    <t>19824</t>
  </si>
  <si>
    <t>19831</t>
  </si>
  <si>
    <t>19832</t>
  </si>
  <si>
    <t>19833</t>
  </si>
  <si>
    <t>19834</t>
  </si>
  <si>
    <t>19841</t>
  </si>
  <si>
    <t>19842</t>
  </si>
  <si>
    <t>19843</t>
  </si>
  <si>
    <t>19844</t>
  </si>
  <si>
    <t>19851</t>
  </si>
  <si>
    <t>19852</t>
  </si>
  <si>
    <t>19853</t>
  </si>
  <si>
    <t>19854</t>
  </si>
  <si>
    <t>19861</t>
  </si>
  <si>
    <t>19862</t>
  </si>
  <si>
    <t>19863</t>
  </si>
  <si>
    <t>19864</t>
  </si>
  <si>
    <t>19871</t>
  </si>
  <si>
    <t>19872</t>
  </si>
  <si>
    <t>19873</t>
  </si>
  <si>
    <t>19874</t>
  </si>
  <si>
    <t>19881</t>
  </si>
  <si>
    <t>19882</t>
  </si>
  <si>
    <t>19883</t>
  </si>
  <si>
    <t>19884</t>
  </si>
  <si>
    <t>19891</t>
  </si>
  <si>
    <t>19892</t>
  </si>
  <si>
    <t>19893</t>
  </si>
  <si>
    <t>19894</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</si>
  <si>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</si>
  <si>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</si>
  <si>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</si>
  <si>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</si>
  <si>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</si>
  <si>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</si>
  <si>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</si>
  <si>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</si>
  <si>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</si>
  <si>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</si>
  <si>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</si>
  <si>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</si>
  <si>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</si>
  <si>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</si>
  <si>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</si>
  <si>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</si>
  <si>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</si>
  <si>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</si>
  <si>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</si>
  <si>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</si>
  <si>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</si>
  <si>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</si>
  <si>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</si>
  <si>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</si>
  <si>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</si>
  <si>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</si>
  <si>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</si>
  <si>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</si>
  <si>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Pre-GFC trend calc</t>
  </si>
  <si>
    <t>GFC-pandemic</t>
  </si>
  <si>
    <t>Pandemic-now</t>
  </si>
  <si>
    <t>y/y</t>
  </si>
  <si>
    <t>q/q</t>
  </si>
  <si>
    <t>LZVBQ@UK</t>
  </si>
  <si>
    <t>Q1-1971</t>
  </si>
  <si>
    <t>U.K.: Output per Hour Worked: Whole Economy (SA, 2023=100)</t>
  </si>
  <si>
    <t>1980-2007 average</t>
  </si>
  <si>
    <t>MDK2@UK</t>
  </si>
  <si>
    <t>May-22-2026 07:06</t>
  </si>
  <si>
    <t>Q1-1975 &lt;- Mar-1975</t>
  </si>
  <si>
    <t>UK: General Government Net Debt (EOP, NSA, Mil.GBP)</t>
  </si>
  <si>
    <t>Budget deficit in 2025</t>
  </si>
  <si>
    <t>Gross government debt in 2025</t>
  </si>
  <si>
    <t>Government net debt in 2025</t>
  </si>
  <si>
    <t>BKPXQ@UK</t>
  </si>
  <si>
    <t>Q1-1975</t>
  </si>
  <si>
    <t>UK: General Government Consolidated Gross Debt  - Nominal (EOP, NSA, Mil.GBP)</t>
  </si>
  <si>
    <t>GG net debt</t>
  </si>
  <si>
    <t>CY tot</t>
  </si>
  <si>
    <t>CY end-1</t>
  </si>
  <si>
    <t>GNDBT% (from GEM)</t>
  </si>
  <si>
    <t>JUN001A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</si>
</sst>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
    <numFmt numFmtId="166" formatCode="0.000"/>
    <numFmt numFmtId="167" formatCode="0.000000"/>
    <numFmt numFmtId="168" formatCode="0.0&quot;%&quot;"/>
    <numFmt numFmtId="169" formatCode="#,##0.0"/>
    <numFmt numFmtId="170" formatCode="\+0.00;\-0.00;\-"/>
  </numFmts>
  <fonts count="4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Calibri"/>
      <family val="2"/>
    </font>
    <font>
      <sz val="11"/>
      <color indexed="16"/>
      <name val="Aptos Narrow"/>
      <family val="2"/>
      <scheme val="minor"/>
    </font>
    <font>
      <sz val="11"/>
      <color rgb="FF000000"/>
      <name val="Calibri"/>
      <family val="2"/>
    </font>
    <font>
      <sz val="10"/>
      <color indexed="8"/>
      <name val="Arial"/>
      <family val="2"/>
    </font>
    <font>
      <sz val="11"/>
      <color rgb="FF000000"/>
      <name val="Calibri"/>
      <family val="2"/>
    </font>
    <font>
      <b/>
      <sz val="11"/>
      <color rgb="FFFFFFFF"/>
      <name val="Calibri"/>
      <family val="2"/>
    </font>
    <font>
      <sz val="11"/>
      <color rgb="FF000000"/>
      <name val="Calibri"/>
      <family val="2"/>
    </font>
    <font>
      <sz val="11"/>
      <color rgb="FF000000"/>
      <name val="Calibri"/>
      <family val="2"/>
    </font>
    <font>
      <sz val="11"/>
      <color rgb="FF000000"/>
      <name val="Calibri"/>
      <family val="2"/>
    </font>
    <font>
      <sz val="10"/>
      <name val="Arial"/>
      <family val="2"/>
    </font>
    <font>
      <sz val="12"/>
      <color indexed="8"/>
      <name val="Calibri"/>
      <family val="2"/>
    </font>
    <font>
      <sz val="14"/>
      <name val="Calibri"/>
      <family val="2"/>
    </font>
    <font>
      <vertAlign val="superscript"/>
      <sz val="14"/>
      <name val="Calibri"/>
      <family val="2"/>
    </font>
    <font>
      <sz val="10"/>
      <name val="Calibri"/>
      <family val="2"/>
    </font>
    <font>
      <sz val="12"/>
      <name val="Calibri"/>
      <family val="2"/>
    </font>
    <font>
      <sz val="11"/>
      <color indexed="8"/>
      <name val="Calibri"/>
      <family val="2"/>
    </font>
    <font>
      <sz val="10"/>
      <color indexed="8"/>
      <name val="Calibri"/>
      <family val="2"/>
    </font>
    <font>
      <vertAlign val="superscript"/>
      <sz val="10"/>
      <name val="Calibri"/>
      <family val="2"/>
    </font>
    <font>
      <sz val="10"/>
      <color theme="1"/>
      <name val="Calibri"/>
      <family val="2"/>
    </font>
    <font>
      <sz val="10"/>
      <color theme="8"/>
      <name val="Calibri"/>
      <family val="2"/>
    </font>
    <font>
      <sz val="10"/>
      <color indexed="45"/>
      <name val="Calibri"/>
      <family val="2"/>
    </font>
    <font>
      <sz val="8"/>
      <name val="Calibri"/>
      <family val="2"/>
    </font>
    <font>
      <i/>
      <sz val="10"/>
      <color indexed="8"/>
      <name val="Calibri"/>
      <family val="2"/>
    </font>
    <font>
      <u/>
      <sz val="11"/>
      <color theme="10"/>
      <name val="Aptos Narrow"/>
      <family val="2"/>
      <scheme val="minor"/>
    </font>
    <font>
      <u/>
      <sz val="10"/>
      <color theme="8"/>
      <name val="Calibri"/>
      <family val="2"/>
    </font>
    <font>
      <sz val="13"/>
      <color theme="8"/>
      <name val="Calibri"/>
      <family val="2"/>
    </font>
    <font>
      <b/>
      <sz val="13"/>
      <color rgb="FFFFFFFF"/>
      <name val="Arial"/>
      <family val="2"/>
    </font>
    <font>
      <i/>
      <sz val="8"/>
      <color rgb="FF595959"/>
      <name val="Arial"/>
      <family val="2"/>
    </font>
    <font>
      <b/>
      <sz val="10"/>
      <color rgb="FFFFFFFF"/>
      <name val="Arial"/>
      <family val="2"/>
    </font>
    <font>
      <b/>
      <sz val="10"/>
      <name val="Arial"/>
      <family val="2"/>
    </font>
    <font>
      <b/>
      <sz val="9"/>
      <name val="Arial"/>
      <family val="2"/>
    </font>
    <font>
      <sz val="9"/>
      <name val="Arial"/>
      <family val="2"/>
    </font>
    <font>
      <sz val="8"/>
      <color rgb="FF0563C1"/>
      <name val="Arial"/>
      <family val="2"/>
    </font>
    <font>
      <b/>
      <sz val="10"/>
      <color rgb="FF000000"/>
      <name val="Arial"/>
      <family val="2"/>
    </font>
    <font>
      <sz val="10"/>
      <color rgb="FF000000"/>
      <name val="Arial"/>
      <family val="2"/>
    </font>
    <font>
      <b/>
      <sz val="9"/>
      <color rgb="FF806000"/>
      <name val="Arial"/>
      <family val="2"/>
    </font>
    <font>
      <b/>
      <sz val="9"/>
      <color rgb="FF1F6B2F"/>
      <name val="Arial"/>
      <family val="2"/>
    </font>
    <font>
      <b/>
      <sz val="12"/>
      <color rgb="FFFFFFFF"/>
      <name val="Arial"/>
      <family val="2"/>
    </font>
    <font>
      <b/>
      <sz val="9"/>
      <color rgb="FF000000"/>
      <name val="Arial"/>
      <family val="2"/>
    </font>
    <font>
      <i/>
      <sz val="8"/>
      <color rgb="FF0563C1"/>
      <name val="Arial"/>
      <family val="2"/>
    </font>
    <font>
      <sz val="11"/>
      <color rgb="FF000000"/>
      <name val="Calibri"/>
    </font>
    <font>
      <b/>
      <sz val="11"/>
      <color rgb="FFFFFFFF"/>
      <name val="Calibri"/>
    </font>
  </fonts>
  <fills count="12">
    <fill>
      <patternFill patternType="none"/>
    </fill>
    <fill>
      <patternFill patternType="gray125"/>
    </fill>
    <fill>
      <patternFill patternType="solid">
        <fgColor rgb="FF004A80"/>
      </patternFill>
    </fill>
    <fill>
      <patternFill patternType="solid">
        <fgColor indexed="65"/>
        <bgColor indexed="64"/>
      </patternFill>
    </fill>
    <fill>
      <patternFill patternType="solid">
        <fgColor indexed="42"/>
        <bgColor indexed="64"/>
      </patternFill>
    </fill>
    <fill>
      <patternFill patternType="solid">
        <fgColor indexed="9"/>
        <bgColor indexed="64"/>
      </patternFill>
    </fill>
    <fill>
      <patternFill patternType="solid">
        <fgColor theme="0"/>
        <bgColor indexed="64"/>
      </patternFill>
    </fill>
    <fill>
      <patternFill patternType="solid">
        <fgColor theme="5"/>
        <bgColor indexed="64"/>
      </patternFill>
    </fill>
    <fill>
      <patternFill patternType="solid">
        <fgColor rgb="FF1F3864"/>
        <bgColor rgb="FF1F3864"/>
      </patternFill>
    </fill>
    <fill>
      <patternFill patternType="solid">
        <fgColor rgb="FF2E75B6"/>
        <bgColor rgb="FF2E75B6"/>
      </patternFill>
    </fill>
    <fill>
      <patternFill patternType="solid">
        <fgColor rgb="FFDDEEFF"/>
        <bgColor rgb="FFDDEEFF"/>
      </patternFill>
    </fill>
    <fill>
      <patternFill patternType="solid">
        <fgColor rgb="FFFFFFFF"/>
        <bgColor rgb="FFFFFFFF"/>
      </patternFill>
    </fill>
  </fills>
  <borders count="51">
    <border>
      <left/>
      <right/>
      <top/>
      <bottom/>
      <diagonal/>
    </border>
    <border>
      <left style="thin">
        <color rgb="FF363636"/>
      </left>
      <right style="thin">
        <color rgb="FF363636"/>
      </right>
      <top style="thin">
        <color rgb="FF363636"/>
      </top>
      <bottom style="thin">
        <color rgb="FF363636"/>
      </bottom>
      <diagonal/>
    </border>
    <border>
      <left style="medium">
        <color indexed="45"/>
      </left>
      <right/>
      <top style="medium">
        <color indexed="45"/>
      </top>
      <bottom style="medium">
        <color indexed="45"/>
      </bottom>
      <diagonal/>
    </border>
    <border>
      <left/>
      <right/>
      <top/>
      <bottom style="medium">
        <color indexed="45"/>
      </bottom>
      <diagonal/>
    </border>
    <border>
      <left/>
      <right style="medium">
        <color indexed="45"/>
      </right>
      <top/>
      <bottom style="medium">
        <color indexed="45"/>
      </bottom>
      <diagonal/>
    </border>
    <border>
      <left style="medium">
        <color indexed="45"/>
      </left>
      <right style="medium">
        <color indexed="45"/>
      </right>
      <top/>
      <bottom/>
      <diagonal/>
    </border>
    <border>
      <left style="medium">
        <color indexed="45"/>
      </left>
      <right/>
      <top/>
      <bottom style="medium">
        <color indexed="45"/>
      </bottom>
      <diagonal/>
    </border>
    <border>
      <left/>
      <right style="medium">
        <color theme="8"/>
      </right>
      <top/>
      <bottom style="medium">
        <color indexed="45"/>
      </bottom>
      <diagonal/>
    </border>
    <border>
      <left style="medium">
        <color indexed="45"/>
      </left>
      <right/>
      <top/>
      <bottom/>
      <diagonal/>
    </border>
    <border>
      <left/>
      <right/>
      <top/>
      <bottom style="thin">
        <color indexed="45"/>
      </bottom>
      <diagonal/>
    </border>
    <border>
      <left/>
      <right/>
      <top/>
      <bottom style="thin">
        <color theme="8"/>
      </bottom>
      <diagonal/>
    </border>
    <border>
      <left/>
      <right style="medium">
        <color theme="8"/>
      </right>
      <top/>
      <bottom/>
      <diagonal/>
    </border>
    <border>
      <left/>
      <right/>
      <top style="thin">
        <color indexed="45"/>
      </top>
      <bottom style="thin">
        <color indexed="45"/>
      </bottom>
      <diagonal/>
    </border>
    <border>
      <left/>
      <right/>
      <top style="thin">
        <color theme="8"/>
      </top>
      <bottom style="thin">
        <color theme="8"/>
      </bottom>
      <diagonal/>
    </border>
    <border>
      <left/>
      <right style="medium">
        <color indexed="45"/>
      </right>
      <top style="thin">
        <color indexed="45"/>
      </top>
      <bottom style="thin">
        <color indexed="45"/>
      </bottom>
      <diagonal/>
    </border>
    <border>
      <left style="medium">
        <color indexed="45"/>
      </left>
      <right/>
      <top style="thin">
        <color indexed="45"/>
      </top>
      <bottom style="thin">
        <color indexed="45"/>
      </bottom>
      <diagonal/>
    </border>
    <border>
      <left/>
      <right style="medium">
        <color theme="8"/>
      </right>
      <top style="thin">
        <color indexed="45"/>
      </top>
      <bottom style="thin">
        <color indexed="45"/>
      </bottom>
      <diagonal/>
    </border>
    <border>
      <left style="medium">
        <color indexed="45"/>
      </left>
      <right/>
      <top/>
      <bottom style="thin">
        <color indexed="45"/>
      </bottom>
      <diagonal/>
    </border>
    <border>
      <left/>
      <right/>
      <top style="thin">
        <color theme="8"/>
      </top>
      <bottom style="thin">
        <color indexed="45"/>
      </bottom>
      <diagonal/>
    </border>
    <border>
      <left/>
      <right style="medium">
        <color theme="8"/>
      </right>
      <top/>
      <bottom style="thin">
        <color indexed="45"/>
      </bottom>
      <diagonal/>
    </border>
    <border>
      <left style="medium">
        <color indexed="45"/>
      </left>
      <right style="thin">
        <color indexed="45"/>
      </right>
      <top/>
      <bottom/>
      <diagonal/>
    </border>
    <border>
      <left/>
      <right style="medium">
        <color indexed="45"/>
      </right>
      <top/>
      <bottom/>
      <diagonal/>
    </border>
    <border>
      <left/>
      <right/>
      <top style="thin">
        <color theme="8"/>
      </top>
      <bottom/>
      <diagonal/>
    </border>
    <border>
      <left/>
      <right style="medium">
        <color theme="8"/>
      </right>
      <top style="thin">
        <color indexed="45"/>
      </top>
      <bottom/>
      <diagonal/>
    </border>
    <border>
      <left style="medium">
        <color theme="8"/>
      </left>
      <right/>
      <top/>
      <bottom/>
      <diagonal/>
    </border>
    <border>
      <left style="medium">
        <color indexed="45"/>
      </left>
      <right style="thin">
        <color theme="8"/>
      </right>
      <top/>
      <bottom/>
      <diagonal/>
    </border>
    <border>
      <left style="medium">
        <color indexed="45"/>
      </left>
      <right style="thin">
        <color theme="8"/>
      </right>
      <top/>
      <bottom style="dashed">
        <color indexed="45"/>
      </bottom>
      <diagonal/>
    </border>
    <border>
      <left style="thin">
        <color theme="8"/>
      </left>
      <right/>
      <top/>
      <bottom style="dashed">
        <color theme="8"/>
      </bottom>
      <diagonal/>
    </border>
    <border>
      <left/>
      <right/>
      <top/>
      <bottom style="dashed">
        <color theme="8"/>
      </bottom>
      <diagonal/>
    </border>
    <border>
      <left/>
      <right/>
      <top/>
      <bottom style="dashed">
        <color indexed="45"/>
      </bottom>
      <diagonal/>
    </border>
    <border>
      <left/>
      <right/>
      <top/>
      <bottom style="dashed">
        <color auto="1"/>
      </bottom>
      <diagonal/>
    </border>
    <border>
      <left style="dashed">
        <color indexed="45"/>
      </left>
      <right style="dashed">
        <color indexed="45"/>
      </right>
      <top style="dashed">
        <color indexed="45"/>
      </top>
      <bottom/>
      <diagonal/>
    </border>
    <border>
      <left style="dashed">
        <color indexed="45"/>
      </left>
      <right/>
      <top/>
      <bottom style="dashed">
        <color indexed="45"/>
      </bottom>
      <diagonal/>
    </border>
    <border>
      <left/>
      <right style="medium">
        <color theme="8"/>
      </right>
      <top/>
      <bottom style="dashed">
        <color indexed="45"/>
      </bottom>
      <diagonal/>
    </border>
    <border>
      <left/>
      <right/>
      <top style="dashed">
        <color theme="8"/>
      </top>
      <bottom/>
      <diagonal/>
    </border>
    <border>
      <left/>
      <right style="medium">
        <color theme="8"/>
      </right>
      <top style="dashed">
        <color theme="8"/>
      </top>
      <bottom/>
      <diagonal/>
    </border>
    <border>
      <left style="thin">
        <color theme="8"/>
      </left>
      <right/>
      <top/>
      <bottom/>
      <diagonal/>
    </border>
    <border>
      <left/>
      <right/>
      <top style="dashed">
        <color auto="1"/>
      </top>
      <bottom/>
      <diagonal/>
    </border>
    <border>
      <left style="thin">
        <color indexed="45"/>
      </left>
      <right/>
      <top/>
      <bottom/>
      <diagonal/>
    </border>
    <border>
      <left/>
      <right style="medium">
        <color indexed="45"/>
      </right>
      <top/>
      <bottom style="thin">
        <color indexed="45"/>
      </bottom>
      <diagonal/>
    </border>
    <border>
      <left style="medium">
        <color indexed="45"/>
      </left>
      <right/>
      <top style="thin">
        <color indexed="45"/>
      </top>
      <bottom/>
      <diagonal/>
    </border>
    <border>
      <left/>
      <right/>
      <top style="thin">
        <color indexed="45"/>
      </top>
      <bottom/>
      <diagonal/>
    </border>
    <border>
      <left/>
      <right style="medium">
        <color indexed="45"/>
      </right>
      <top style="thin">
        <color indexed="45"/>
      </top>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right/>
      <top/>
      <bottom style="medium">
        <color theme="8"/>
      </bottom>
      <diagonal/>
    </border>
    <border>
      <left/>
      <right style="medium">
        <color theme="8"/>
      </right>
      <top/>
      <bottom style="medium">
        <color theme="8"/>
      </bottom>
      <diagonal/>
    </border>
    <border>
      <left style="thin">
        <color rgb="FFAAAAAA"/>
      </left>
      <right style="thin">
        <color rgb="FFAAAAAA"/>
      </right>
      <top style="thin">
        <color rgb="FFAAAAAA"/>
      </top>
      <bottom style="thin">
        <color rgb="FFAAAAAA"/>
      </bottom>
      <diagonal/>
    </border>
  </borders>
  <cellStyleXfs count="15">
    <xf numFmtId="0" fontId="0" fillId="0" borderId="0"/>
    <xf numFmtId="0" fontId="3" fillId="0" borderId="0"/>
    <xf numFmtId="0" fontId="1" fillId="0" borderId="0"/>
    <xf numFmtId="0" fontId="5" fillId="0" borderId="0"/>
    <xf numFmtId="0" fontId="6" fillId="0" borderId="0">
      <alignment vertical="top"/>
    </xf>
    <xf numFmtId="0" fontId="7" fillId="0" borderId="0"/>
    <xf numFmtId="0" fontId="9" fillId="0" borderId="0"/>
    <xf numFmtId="0" fontId="10" fillId="0" borderId="0"/>
    <xf numFmtId="0" fontId="11" fillId="0" borderId="0"/>
    <xf numFmtId="0" fontId="12" fillId="0" borderId="0"/>
    <xf numFmtId="0" fontId="12" fillId="0" borderId="0"/>
    <xf numFmtId="0" fontId="18" fillId="0" borderId="0"/>
    <xf numFmtId="9" fontId="18" fillId="0" borderId="0" applyFont="0" applyFill="0" applyBorder="0" applyAlignment="0" applyProtection="0"/>
    <xf numFmtId="0" fontId="26" fillId="0" borderId="0" applyNumberFormat="0" applyFill="0" applyBorder="0" applyAlignment="0" applyProtection="0"/>
    <xf numFmtId="0" fontId="43" fillId="0" borderId="0"/>
  </cellStyleXfs>
  <cellXfs count="202">
    <xf numFmtId="0" fontId="0" fillId="0" borderId="0" xfId="0"/>
    <xf numFmtId="0" fontId="0" fillId="0" borderId="0" xfId="0" quotePrefix="1"/>
    <xf numFmtId="164" fontId="0" fillId="0" borderId="0" xfId="0" applyNumberFormat="1"/>
    <xf numFmtId="164" fontId="4" fillId="0" borderId="0" xfId="0" applyNumberFormat="1" applyFont="1"/>
    <xf numFmtId="0" fontId="1" fillId="0" borderId="0" xfId="2"/>
    <xf numFmtId="0" fontId="1" fillId="0" borderId="0" xfId="2" applyAlignment="1">
      <alignment horizontal="right"/>
    </xf>
    <xf numFmtId="0" fontId="2" fillId="0" borderId="0" xfId="0" applyFont="1"/>
    <xf numFmtId="165" fontId="0" fillId="0" borderId="0" xfId="0" applyNumberFormat="1"/>
    <xf numFmtId="0" fontId="0" fillId="0" borderId="0" xfId="2" applyFont="1"/>
    <xf numFmtId="0" fontId="0" fillId="0" borderId="0" xfId="0" applyAlignment="1">
      <alignment horizontal="right"/>
    </xf>
    <xf numFmtId="1" fontId="0" fillId="0" borderId="0" xfId="0" applyNumberFormat="1"/>
    <xf numFmtId="0" fontId="8" fillId="2" borderId="1" xfId="1" applyFont="1" applyFill="1" applyBorder="1" applyAlignment="1">
      <alignment horizontal="left" wrapText="1"/>
    </xf>
    <xf numFmtId="166" fontId="1" fillId="0" borderId="0" xfId="2" applyNumberFormat="1"/>
    <xf numFmtId="1" fontId="1" fillId="0" borderId="0" xfId="2" applyNumberFormat="1"/>
    <xf numFmtId="165" fontId="1" fillId="0" borderId="0" xfId="2" applyNumberFormat="1"/>
    <xf numFmtId="2" fontId="0" fillId="0" borderId="0" xfId="0" applyNumberFormat="1"/>
    <xf numFmtId="14" fontId="0" fillId="0" borderId="0" xfId="0" applyNumberFormat="1"/>
    <xf numFmtId="15" fontId="0" fillId="0" borderId="0" xfId="0" applyNumberFormat="1"/>
    <xf numFmtId="17" fontId="0" fillId="0" borderId="0" xfId="0" applyNumberFormat="1"/>
    <xf numFmtId="0" fontId="13" fillId="3" borderId="0" xfId="9" applyFont="1" applyFill="1"/>
    <xf numFmtId="165" fontId="14" fillId="4" borderId="2" xfId="10" applyNumberFormat="1" applyFont="1" applyFill="1" applyBorder="1" applyAlignment="1">
      <alignment horizontal="centerContinuous" vertical="top" wrapText="1"/>
    </xf>
    <xf numFmtId="2" fontId="16" fillId="5" borderId="5" xfId="9" applyNumberFormat="1" applyFont="1" applyFill="1" applyBorder="1" applyAlignment="1">
      <alignment horizontal="right" wrapText="1"/>
    </xf>
    <xf numFmtId="165" fontId="14" fillId="4" borderId="6" xfId="10" applyNumberFormat="1" applyFont="1" applyFill="1" applyBorder="1" applyAlignment="1">
      <alignment vertical="top" wrapText="1"/>
    </xf>
    <xf numFmtId="165" fontId="14" fillId="4" borderId="3" xfId="10" applyNumberFormat="1" applyFont="1" applyFill="1" applyBorder="1" applyAlignment="1">
      <alignment vertical="top" wrapText="1"/>
    </xf>
    <xf numFmtId="165" fontId="14" fillId="4" borderId="7" xfId="10" applyNumberFormat="1" applyFont="1" applyFill="1" applyBorder="1" applyAlignment="1">
      <alignment vertical="top" wrapText="1"/>
    </xf>
    <xf numFmtId="0" fontId="13" fillId="6" borderId="0" xfId="9" applyFont="1" applyFill="1"/>
    <xf numFmtId="0" fontId="13" fillId="3" borderId="0" xfId="9" applyFont="1" applyFill="1" applyAlignment="1">
      <alignment vertical="center"/>
    </xf>
    <xf numFmtId="165" fontId="17" fillId="4" borderId="8" xfId="10" applyNumberFormat="1" applyFont="1" applyFill="1" applyBorder="1" applyAlignment="1">
      <alignment vertical="center" wrapText="1"/>
    </xf>
    <xf numFmtId="0" fontId="13" fillId="4" borderId="9" xfId="11" applyFont="1" applyFill="1" applyBorder="1" applyAlignment="1">
      <alignment horizontal="centerContinuous" vertical="center" wrapText="1"/>
    </xf>
    <xf numFmtId="0" fontId="13" fillId="4" borderId="10" xfId="11" applyFont="1" applyFill="1" applyBorder="1" applyAlignment="1">
      <alignment horizontal="centerContinuous" vertical="center" wrapText="1"/>
    </xf>
    <xf numFmtId="0" fontId="13" fillId="4" borderId="0" xfId="9" applyFont="1" applyFill="1" applyAlignment="1">
      <alignment vertical="center" wrapText="1"/>
    </xf>
    <xf numFmtId="0" fontId="13" fillId="4" borderId="0" xfId="11" applyFont="1" applyFill="1" applyAlignment="1">
      <alignment horizontal="centerContinuous" vertical="center" wrapText="1"/>
    </xf>
    <xf numFmtId="0" fontId="13" fillId="4" borderId="8" xfId="9" applyFont="1" applyFill="1" applyBorder="1" applyAlignment="1">
      <alignment vertical="center" wrapText="1"/>
    </xf>
    <xf numFmtId="0" fontId="13" fillId="4" borderId="11" xfId="9" applyFont="1" applyFill="1" applyBorder="1" applyAlignment="1">
      <alignment vertical="center" wrapText="1"/>
    </xf>
    <xf numFmtId="0" fontId="13" fillId="6" borderId="0" xfId="9" applyFont="1" applyFill="1" applyAlignment="1">
      <alignment vertical="center"/>
    </xf>
    <xf numFmtId="0" fontId="13" fillId="4" borderId="12" xfId="11" applyFont="1" applyFill="1" applyBorder="1" applyAlignment="1">
      <alignment horizontal="center" vertical="center" wrapText="1"/>
    </xf>
    <xf numFmtId="165" fontId="16" fillId="7" borderId="17" xfId="10" applyNumberFormat="1" applyFont="1" applyFill="1" applyBorder="1" applyAlignment="1">
      <alignment horizontal="center" wrapText="1"/>
    </xf>
    <xf numFmtId="2" fontId="16" fillId="4" borderId="0" xfId="9" applyNumberFormat="1" applyFont="1" applyFill="1" applyAlignment="1">
      <alignment horizontal="center" wrapText="1"/>
    </xf>
    <xf numFmtId="2" fontId="16" fillId="7" borderId="0" xfId="9" applyNumberFormat="1" applyFont="1" applyFill="1" applyAlignment="1">
      <alignment horizontal="center" wrapText="1"/>
    </xf>
    <xf numFmtId="2" fontId="16" fillId="7" borderId="9" xfId="9" applyNumberFormat="1" applyFont="1" applyFill="1" applyBorder="1" applyAlignment="1">
      <alignment horizontal="center" wrapText="1"/>
    </xf>
    <xf numFmtId="2" fontId="19" fillId="7" borderId="18" xfId="9" applyNumberFormat="1" applyFont="1" applyFill="1" applyBorder="1" applyAlignment="1">
      <alignment horizontal="center" wrapText="1"/>
    </xf>
    <xf numFmtId="0" fontId="19" fillId="7" borderId="9" xfId="9" applyFont="1" applyFill="1" applyBorder="1" applyAlignment="1">
      <alignment horizontal="center" wrapText="1"/>
    </xf>
    <xf numFmtId="2" fontId="19" fillId="7" borderId="0" xfId="9" applyNumberFormat="1" applyFont="1" applyFill="1" applyAlignment="1">
      <alignment horizontal="center" wrapText="1"/>
    </xf>
    <xf numFmtId="2" fontId="19" fillId="4" borderId="0" xfId="9" applyNumberFormat="1" applyFont="1" applyFill="1" applyAlignment="1">
      <alignment horizontal="center" wrapText="1"/>
    </xf>
    <xf numFmtId="2" fontId="16" fillId="6" borderId="5" xfId="9" applyNumberFormat="1" applyFont="1" applyFill="1" applyBorder="1" applyAlignment="1">
      <alignment horizontal="right" wrapText="1"/>
    </xf>
    <xf numFmtId="2" fontId="19" fillId="7" borderId="17" xfId="9" applyNumberFormat="1" applyFont="1" applyFill="1" applyBorder="1" applyAlignment="1">
      <alignment horizontal="center" wrapText="1"/>
    </xf>
    <xf numFmtId="2" fontId="19" fillId="7" borderId="19" xfId="9" applyNumberFormat="1" applyFont="1" applyFill="1" applyBorder="1" applyAlignment="1">
      <alignment horizontal="center" wrapText="1"/>
    </xf>
    <xf numFmtId="0" fontId="13" fillId="6" borderId="0" xfId="9" applyFont="1" applyFill="1" applyAlignment="1">
      <alignment horizontal="center"/>
    </xf>
    <xf numFmtId="0" fontId="16" fillId="5" borderId="20" xfId="11" quotePrefix="1" applyFont="1" applyFill="1" applyBorder="1" applyAlignment="1">
      <alignment horizontal="right"/>
    </xf>
    <xf numFmtId="165" fontId="19" fillId="3" borderId="0" xfId="9" applyNumberFormat="1" applyFont="1" applyFill="1" applyAlignment="1">
      <alignment horizontal="center" vertical="center" wrapText="1"/>
    </xf>
    <xf numFmtId="165" fontId="19" fillId="3" borderId="21" xfId="9" applyNumberFormat="1" applyFont="1" applyFill="1" applyBorder="1" applyAlignment="1">
      <alignment horizontal="center" vertical="center" wrapText="1"/>
    </xf>
    <xf numFmtId="2" fontId="16" fillId="5" borderId="21" xfId="9" applyNumberFormat="1" applyFont="1" applyFill="1" applyBorder="1" applyAlignment="1">
      <alignment horizontal="right" vertical="center" wrapText="1"/>
    </xf>
    <xf numFmtId="165" fontId="16" fillId="3" borderId="0" xfId="9" applyNumberFormat="1" applyFont="1" applyFill="1" applyAlignment="1">
      <alignment horizontal="center" vertical="center" wrapText="1"/>
    </xf>
    <xf numFmtId="165" fontId="16" fillId="3" borderId="22" xfId="9" applyNumberFormat="1" applyFont="1" applyFill="1" applyBorder="1" applyAlignment="1">
      <alignment horizontal="center" vertical="center" wrapText="1"/>
    </xf>
    <xf numFmtId="165" fontId="19" fillId="3" borderId="23" xfId="9" applyNumberFormat="1" applyFont="1" applyFill="1" applyBorder="1" applyAlignment="1">
      <alignment horizontal="center" vertical="center" wrapText="1"/>
    </xf>
    <xf numFmtId="0" fontId="13" fillId="6" borderId="0" xfId="9" applyFont="1" applyFill="1" applyAlignment="1">
      <alignment horizontal="right"/>
    </xf>
    <xf numFmtId="165" fontId="19" fillId="3" borderId="11" xfId="9" applyNumberFormat="1" applyFont="1" applyFill="1" applyBorder="1" applyAlignment="1">
      <alignment horizontal="center" vertical="center" wrapText="1"/>
    </xf>
    <xf numFmtId="0" fontId="13" fillId="5" borderId="0" xfId="9" applyFont="1" applyFill="1" applyAlignment="1">
      <alignment horizontal="right"/>
    </xf>
    <xf numFmtId="0" fontId="16" fillId="5" borderId="20" xfId="11" applyFont="1" applyFill="1" applyBorder="1" applyAlignment="1">
      <alignment horizontal="right"/>
    </xf>
    <xf numFmtId="0" fontId="13" fillId="3" borderId="0" xfId="9" applyFont="1" applyFill="1" applyAlignment="1">
      <alignment horizontal="right"/>
    </xf>
    <xf numFmtId="165" fontId="16" fillId="3" borderId="20" xfId="10" applyNumberFormat="1" applyFont="1" applyFill="1" applyBorder="1" applyAlignment="1">
      <alignment horizontal="right"/>
    </xf>
    <xf numFmtId="165" fontId="16" fillId="3" borderId="21" xfId="9" applyNumberFormat="1" applyFont="1" applyFill="1" applyBorder="1" applyAlignment="1">
      <alignment horizontal="center" vertical="center" wrapText="1"/>
    </xf>
    <xf numFmtId="2" fontId="16" fillId="5" borderId="20" xfId="9" applyNumberFormat="1" applyFont="1" applyFill="1" applyBorder="1" applyAlignment="1">
      <alignment horizontal="right" vertical="center"/>
    </xf>
    <xf numFmtId="165" fontId="16" fillId="5" borderId="21" xfId="9" applyNumberFormat="1" applyFont="1" applyFill="1" applyBorder="1" applyAlignment="1">
      <alignment horizontal="center" vertical="center"/>
    </xf>
    <xf numFmtId="0" fontId="13" fillId="5" borderId="0" xfId="9" applyFont="1" applyFill="1"/>
    <xf numFmtId="2" fontId="16" fillId="6" borderId="20" xfId="9" applyNumberFormat="1" applyFont="1" applyFill="1" applyBorder="1" applyAlignment="1">
      <alignment horizontal="right" vertical="center"/>
    </xf>
    <xf numFmtId="165" fontId="16" fillId="5" borderId="8" xfId="10" applyNumberFormat="1" applyFont="1" applyFill="1" applyBorder="1" applyAlignment="1">
      <alignment horizontal="center" vertical="center"/>
    </xf>
    <xf numFmtId="165" fontId="16" fillId="5" borderId="0" xfId="10" applyNumberFormat="1" applyFont="1" applyFill="1" applyAlignment="1">
      <alignment horizontal="center" vertical="center"/>
    </xf>
    <xf numFmtId="165" fontId="16" fillId="3" borderId="8" xfId="9" applyNumberFormat="1" applyFont="1" applyFill="1" applyBorder="1" applyAlignment="1">
      <alignment horizontal="center" vertical="center" wrapText="1"/>
    </xf>
    <xf numFmtId="2" fontId="21" fillId="6" borderId="20" xfId="9" applyNumberFormat="1" applyFont="1" applyFill="1" applyBorder="1" applyAlignment="1">
      <alignment horizontal="right" vertical="center"/>
    </xf>
    <xf numFmtId="165" fontId="16" fillId="3" borderId="24" xfId="9" applyNumberFormat="1" applyFont="1" applyFill="1" applyBorder="1" applyAlignment="1">
      <alignment horizontal="center" vertical="center" wrapText="1"/>
    </xf>
    <xf numFmtId="165" fontId="21" fillId="3" borderId="0" xfId="9" applyNumberFormat="1" applyFont="1" applyFill="1" applyAlignment="1">
      <alignment horizontal="center" vertical="center" wrapText="1"/>
    </xf>
    <xf numFmtId="165" fontId="16" fillId="6" borderId="0" xfId="9" applyNumberFormat="1" applyFont="1" applyFill="1" applyAlignment="1">
      <alignment horizontal="center" vertical="center"/>
    </xf>
    <xf numFmtId="165" fontId="16" fillId="6" borderId="21" xfId="9" applyNumberFormat="1" applyFont="1" applyFill="1" applyBorder="1" applyAlignment="1">
      <alignment horizontal="center" vertical="center"/>
    </xf>
    <xf numFmtId="2" fontId="21" fillId="6" borderId="25" xfId="9" applyNumberFormat="1" applyFont="1" applyFill="1" applyBorder="1" applyAlignment="1">
      <alignment horizontal="right" vertical="center"/>
    </xf>
    <xf numFmtId="165" fontId="16" fillId="6" borderId="0" xfId="10" applyNumberFormat="1" applyFont="1" applyFill="1" applyAlignment="1">
      <alignment horizontal="center" vertical="center"/>
    </xf>
    <xf numFmtId="165" fontId="16" fillId="6" borderId="0" xfId="12" applyNumberFormat="1" applyFont="1" applyFill="1" applyAlignment="1">
      <alignment horizontal="center" vertical="center"/>
    </xf>
    <xf numFmtId="165" fontId="22" fillId="6" borderId="0" xfId="10" applyNumberFormat="1" applyFont="1" applyFill="1" applyAlignment="1">
      <alignment horizontal="center" vertical="center"/>
    </xf>
    <xf numFmtId="165" fontId="16" fillId="6" borderId="0" xfId="9" applyNumberFormat="1" applyFont="1" applyFill="1" applyAlignment="1">
      <alignment horizontal="center" vertical="center" wrapText="1"/>
    </xf>
    <xf numFmtId="165" fontId="16" fillId="5" borderId="0" xfId="9" applyNumberFormat="1" applyFont="1" applyFill="1" applyAlignment="1">
      <alignment horizontal="center" vertical="center"/>
    </xf>
    <xf numFmtId="165" fontId="19" fillId="5" borderId="0" xfId="9" applyNumberFormat="1" applyFont="1" applyFill="1" applyAlignment="1">
      <alignment horizontal="center" vertical="center"/>
    </xf>
    <xf numFmtId="165" fontId="16" fillId="6" borderId="11" xfId="9" applyNumberFormat="1" applyFont="1" applyFill="1" applyBorder="1" applyAlignment="1">
      <alignment horizontal="center" vertical="center"/>
    </xf>
    <xf numFmtId="165" fontId="16" fillId="5" borderId="0" xfId="10" quotePrefix="1" applyNumberFormat="1" applyFont="1" applyFill="1" applyAlignment="1">
      <alignment horizontal="center" vertical="center"/>
    </xf>
    <xf numFmtId="2" fontId="21" fillId="6" borderId="26" xfId="9" applyNumberFormat="1" applyFont="1" applyFill="1" applyBorder="1" applyAlignment="1">
      <alignment horizontal="right" vertical="center"/>
    </xf>
    <xf numFmtId="165" fontId="16" fillId="5" borderId="27" xfId="10" applyNumberFormat="1" applyFont="1" applyFill="1" applyBorder="1" applyAlignment="1">
      <alignment horizontal="center" vertical="center"/>
    </xf>
    <xf numFmtId="165" fontId="16" fillId="5" borderId="28" xfId="10" applyNumberFormat="1" applyFont="1" applyFill="1" applyBorder="1" applyAlignment="1">
      <alignment horizontal="center" vertical="center"/>
    </xf>
    <xf numFmtId="165" fontId="16" fillId="6" borderId="28" xfId="10" applyNumberFormat="1" applyFont="1" applyFill="1" applyBorder="1" applyAlignment="1">
      <alignment horizontal="center" vertical="center"/>
    </xf>
    <xf numFmtId="165" fontId="16" fillId="6" borderId="28" xfId="12" applyNumberFormat="1" applyFont="1" applyFill="1" applyBorder="1" applyAlignment="1">
      <alignment horizontal="center" vertical="center"/>
    </xf>
    <xf numFmtId="165" fontId="16" fillId="6" borderId="29" xfId="10" applyNumberFormat="1" applyFont="1" applyFill="1" applyBorder="1" applyAlignment="1">
      <alignment horizontal="center" vertical="center"/>
    </xf>
    <xf numFmtId="165" fontId="16" fillId="5" borderId="30" xfId="10" applyNumberFormat="1" applyFont="1" applyFill="1" applyBorder="1" applyAlignment="1">
      <alignment horizontal="center" vertical="center"/>
    </xf>
    <xf numFmtId="165" fontId="16" fillId="6" borderId="30" xfId="9" applyNumberFormat="1" applyFont="1" applyFill="1" applyBorder="1" applyAlignment="1">
      <alignment horizontal="center" vertical="center" wrapText="1"/>
    </xf>
    <xf numFmtId="165" fontId="16" fillId="6" borderId="30" xfId="12" applyNumberFormat="1" applyFont="1" applyFill="1" applyBorder="1" applyAlignment="1">
      <alignment horizontal="center" vertical="center"/>
    </xf>
    <xf numFmtId="165" fontId="16" fillId="5" borderId="30" xfId="9" applyNumberFormat="1" applyFont="1" applyFill="1" applyBorder="1" applyAlignment="1">
      <alignment horizontal="center" vertical="center"/>
    </xf>
    <xf numFmtId="165" fontId="22" fillId="6" borderId="31" xfId="9" applyNumberFormat="1" applyFont="1" applyFill="1" applyBorder="1" applyAlignment="1">
      <alignment horizontal="center" vertical="center" wrapText="1"/>
    </xf>
    <xf numFmtId="165" fontId="16" fillId="6" borderId="32" xfId="9" applyNumberFormat="1" applyFont="1" applyFill="1" applyBorder="1" applyAlignment="1">
      <alignment horizontal="center" vertical="center" wrapText="1"/>
    </xf>
    <xf numFmtId="165" fontId="16" fillId="6" borderId="33" xfId="9" applyNumberFormat="1" applyFont="1" applyFill="1" applyBorder="1" applyAlignment="1">
      <alignment horizontal="center" vertical="center"/>
    </xf>
    <xf numFmtId="166" fontId="16" fillId="6" borderId="21" xfId="9" applyNumberFormat="1" applyFont="1" applyFill="1" applyBorder="1" applyAlignment="1">
      <alignment horizontal="center" vertical="center"/>
    </xf>
    <xf numFmtId="165" fontId="22" fillId="6" borderId="34" xfId="9" applyNumberFormat="1" applyFont="1" applyFill="1" applyBorder="1" applyAlignment="1">
      <alignment horizontal="center" vertical="center" wrapText="1"/>
    </xf>
    <xf numFmtId="165" fontId="22" fillId="6" borderId="34" xfId="9" applyNumberFormat="1" applyFont="1" applyFill="1" applyBorder="1" applyAlignment="1">
      <alignment horizontal="center" vertical="center"/>
    </xf>
    <xf numFmtId="165" fontId="22" fillId="6" borderId="35" xfId="9" applyNumberFormat="1" applyFont="1" applyFill="1" applyBorder="1" applyAlignment="1">
      <alignment horizontal="center" vertical="center"/>
    </xf>
    <xf numFmtId="2" fontId="22" fillId="6" borderId="25" xfId="9" applyNumberFormat="1" applyFont="1" applyFill="1" applyBorder="1" applyAlignment="1">
      <alignment horizontal="right" vertical="center"/>
    </xf>
    <xf numFmtId="165" fontId="22" fillId="5" borderId="36" xfId="10" applyNumberFormat="1" applyFont="1" applyFill="1" applyBorder="1" applyAlignment="1">
      <alignment horizontal="center" vertical="center"/>
    </xf>
    <xf numFmtId="165" fontId="22" fillId="5" borderId="0" xfId="10" applyNumberFormat="1" applyFont="1" applyFill="1" applyAlignment="1">
      <alignment horizontal="center" vertical="center"/>
    </xf>
    <xf numFmtId="165" fontId="22" fillId="6" borderId="0" xfId="9" applyNumberFormat="1" applyFont="1" applyFill="1" applyAlignment="1">
      <alignment horizontal="center" vertical="center" wrapText="1"/>
    </xf>
    <xf numFmtId="165" fontId="16" fillId="6" borderId="37" xfId="9" applyNumberFormat="1" applyFont="1" applyFill="1" applyBorder="1" applyAlignment="1">
      <alignment horizontal="center" vertical="center"/>
    </xf>
    <xf numFmtId="165" fontId="22" fillId="6" borderId="37" xfId="9" applyNumberFormat="1" applyFont="1" applyFill="1" applyBorder="1" applyAlignment="1">
      <alignment horizontal="center" vertical="center" wrapText="1"/>
    </xf>
    <xf numFmtId="165" fontId="22" fillId="6" borderId="0" xfId="9" applyNumberFormat="1" applyFont="1" applyFill="1" applyAlignment="1">
      <alignment horizontal="center" vertical="center"/>
    </xf>
    <xf numFmtId="165" fontId="22" fillId="6" borderId="11" xfId="9" applyNumberFormat="1" applyFont="1" applyFill="1" applyBorder="1" applyAlignment="1">
      <alignment horizontal="center" vertical="center"/>
    </xf>
    <xf numFmtId="165" fontId="22" fillId="3" borderId="8" xfId="9" applyNumberFormat="1" applyFont="1" applyFill="1" applyBorder="1" applyAlignment="1">
      <alignment horizontal="center" vertical="center" wrapText="1"/>
    </xf>
    <xf numFmtId="165" fontId="22" fillId="3" borderId="0" xfId="9" applyNumberFormat="1" applyFont="1" applyFill="1" applyAlignment="1">
      <alignment horizontal="center" vertical="center" wrapText="1"/>
    </xf>
    <xf numFmtId="165" fontId="22" fillId="3" borderId="21" xfId="9" applyNumberFormat="1" applyFont="1" applyFill="1" applyBorder="1" applyAlignment="1">
      <alignment horizontal="center" vertical="center" wrapText="1"/>
    </xf>
    <xf numFmtId="2" fontId="23" fillId="6" borderId="20" xfId="9" applyNumberFormat="1" applyFont="1" applyFill="1" applyBorder="1" applyAlignment="1">
      <alignment horizontal="right" vertical="center"/>
    </xf>
    <xf numFmtId="165" fontId="23" fillId="6" borderId="0" xfId="9" applyNumberFormat="1" applyFont="1" applyFill="1" applyAlignment="1">
      <alignment horizontal="center" vertical="center"/>
    </xf>
    <xf numFmtId="165" fontId="23" fillId="6" borderId="21" xfId="9" applyNumberFormat="1" applyFont="1" applyFill="1" applyBorder="1" applyAlignment="1">
      <alignment horizontal="center" vertical="center"/>
    </xf>
    <xf numFmtId="165" fontId="23" fillId="6" borderId="38" xfId="9" applyNumberFormat="1" applyFont="1" applyFill="1" applyBorder="1" applyAlignment="1">
      <alignment horizontal="center" vertical="center"/>
    </xf>
    <xf numFmtId="0" fontId="13" fillId="5" borderId="0" xfId="9" applyFont="1" applyFill="1" applyAlignment="1">
      <alignment vertical="center"/>
    </xf>
    <xf numFmtId="165" fontId="22" fillId="3" borderId="17" xfId="9" applyNumberFormat="1" applyFont="1" applyFill="1" applyBorder="1" applyAlignment="1">
      <alignment horizontal="center" vertical="center" wrapText="1"/>
    </xf>
    <xf numFmtId="165" fontId="22" fillId="3" borderId="9" xfId="9" applyNumberFormat="1" applyFont="1" applyFill="1" applyBorder="1" applyAlignment="1">
      <alignment horizontal="center" vertical="center" wrapText="1"/>
    </xf>
    <xf numFmtId="165" fontId="22" fillId="3" borderId="39" xfId="9" applyNumberFormat="1" applyFont="1" applyFill="1" applyBorder="1" applyAlignment="1">
      <alignment horizontal="center" vertical="center" wrapText="1"/>
    </xf>
    <xf numFmtId="2" fontId="16" fillId="5" borderId="40" xfId="10" applyNumberFormat="1" applyFont="1" applyFill="1" applyBorder="1" applyAlignment="1">
      <alignment vertical="center" wrapText="1"/>
    </xf>
    <xf numFmtId="0" fontId="20" fillId="5" borderId="42" xfId="11" applyFont="1" applyFill="1" applyBorder="1" applyAlignment="1">
      <alignment horizontal="left" vertical="center"/>
    </xf>
    <xf numFmtId="0" fontId="24" fillId="5" borderId="0" xfId="11" applyFont="1" applyFill="1" applyAlignment="1">
      <alignment vertical="center" wrapText="1"/>
    </xf>
    <xf numFmtId="0" fontId="24" fillId="5" borderId="11" xfId="11" applyFont="1" applyFill="1" applyBorder="1" applyAlignment="1">
      <alignment vertical="center" wrapText="1"/>
    </xf>
    <xf numFmtId="2" fontId="16" fillId="5" borderId="8" xfId="10" applyNumberFormat="1" applyFont="1" applyFill="1" applyBorder="1" applyAlignment="1">
      <alignment vertical="center" wrapText="1"/>
    </xf>
    <xf numFmtId="0" fontId="20" fillId="5" borderId="0" xfId="11" applyFont="1" applyFill="1" applyAlignment="1">
      <alignment vertical="center"/>
    </xf>
    <xf numFmtId="0" fontId="24" fillId="5" borderId="21" xfId="11" applyFont="1" applyFill="1" applyBorder="1" applyAlignment="1">
      <alignment vertical="center" wrapText="1"/>
    </xf>
    <xf numFmtId="167" fontId="16" fillId="6" borderId="21" xfId="9" applyNumberFormat="1" applyFont="1" applyFill="1" applyBorder="1" applyAlignment="1">
      <alignment horizontal="center" vertical="center"/>
    </xf>
    <xf numFmtId="0" fontId="16" fillId="5" borderId="0" xfId="11" applyFont="1" applyFill="1" applyAlignment="1">
      <alignment vertical="center"/>
    </xf>
    <xf numFmtId="0" fontId="19" fillId="5" borderId="6" xfId="9" applyFont="1" applyFill="1" applyBorder="1" applyAlignment="1">
      <alignment vertical="center"/>
    </xf>
    <xf numFmtId="0" fontId="16" fillId="3" borderId="3" xfId="11" applyFont="1" applyFill="1" applyBorder="1" applyAlignment="1">
      <alignment vertical="center"/>
    </xf>
    <xf numFmtId="0" fontId="24" fillId="3" borderId="3" xfId="11" applyFont="1" applyFill="1" applyBorder="1" applyAlignment="1">
      <alignment vertical="center" wrapText="1"/>
    </xf>
    <xf numFmtId="0" fontId="24" fillId="3" borderId="4" xfId="11" applyFont="1" applyFill="1" applyBorder="1" applyAlignment="1">
      <alignment vertical="center" wrapText="1"/>
    </xf>
    <xf numFmtId="16" fontId="13" fillId="5" borderId="0" xfId="9" applyNumberFormat="1" applyFont="1" applyFill="1"/>
    <xf numFmtId="0" fontId="0" fillId="0" borderId="0" xfId="0" applyFill="1"/>
    <xf numFmtId="0" fontId="0" fillId="0" borderId="0" xfId="0" applyAlignment="1">
      <alignment wrapText="1"/>
    </xf>
    <xf numFmtId="0" fontId="27" fillId="0" borderId="0" xfId="13" applyFont="1" applyAlignment="1">
      <alignment horizontal="center" vertical="center" wrapText="1"/>
    </xf>
    <xf numFmtId="0" fontId="21" fillId="0" borderId="0" xfId="0" applyFont="1"/>
    <xf numFmtId="0" fontId="28" fillId="0" borderId="0" xfId="0" applyFont="1"/>
    <xf numFmtId="0" fontId="16" fillId="7" borderId="43" xfId="0" applyFont="1" applyFill="1" applyBorder="1" applyAlignment="1">
      <alignment horizontal="right" vertical="center" wrapText="1"/>
    </xf>
    <xf numFmtId="0" fontId="16" fillId="7" borderId="44" xfId="0" applyFont="1" applyFill="1" applyBorder="1" applyAlignment="1">
      <alignment horizontal="right" vertical="center" wrapText="1"/>
    </xf>
    <xf numFmtId="0" fontId="16" fillId="7" borderId="45" xfId="0" applyFont="1" applyFill="1" applyBorder="1" applyAlignment="1">
      <alignment horizontal="right" vertical="center" wrapText="1"/>
    </xf>
    <xf numFmtId="0" fontId="16" fillId="7" borderId="46" xfId="0" applyFont="1" applyFill="1" applyBorder="1" applyAlignment="1">
      <alignment horizontal="right" vertical="center" wrapText="1"/>
    </xf>
    <xf numFmtId="165" fontId="16" fillId="0" borderId="0" xfId="0" applyNumberFormat="1" applyFont="1" applyAlignment="1">
      <alignment horizontal="right" vertical="center" wrapText="1"/>
    </xf>
    <xf numFmtId="165" fontId="16" fillId="0" borderId="11" xfId="0" applyNumberFormat="1" applyFont="1" applyBorder="1" applyAlignment="1">
      <alignment horizontal="right" vertical="center" wrapText="1"/>
    </xf>
    <xf numFmtId="165" fontId="22" fillId="0" borderId="0" xfId="0" applyNumberFormat="1" applyFont="1" applyAlignment="1">
      <alignment horizontal="right" vertical="center" wrapText="1"/>
    </xf>
    <xf numFmtId="165" fontId="22" fillId="0" borderId="11" xfId="0" applyNumberFormat="1" applyFont="1" applyBorder="1" applyAlignment="1">
      <alignment horizontal="right" vertical="center" wrapText="1"/>
    </xf>
    <xf numFmtId="0" fontId="16" fillId="7" borderId="47" xfId="0" applyFont="1" applyFill="1" applyBorder="1" applyAlignment="1">
      <alignment horizontal="right" vertical="center" wrapText="1"/>
    </xf>
    <xf numFmtId="165" fontId="22" fillId="0" borderId="48" xfId="0" applyNumberFormat="1" applyFont="1" applyBorder="1" applyAlignment="1">
      <alignment horizontal="right" vertical="center" wrapText="1"/>
    </xf>
    <xf numFmtId="165" fontId="22" fillId="0" borderId="49" xfId="0" applyNumberFormat="1" applyFont="1" applyBorder="1" applyAlignment="1">
      <alignment horizontal="right" vertical="center" wrapText="1"/>
    </xf>
    <xf numFmtId="0" fontId="0" fillId="0" borderId="0" xfId="0"/>
    <xf numFmtId="0" fontId="31" fillId="9" borderId="50" xfId="0" applyFont="1" applyFill="1" applyBorder="1" applyAlignment="1">
      <alignment horizontal="center"/>
    </xf>
    <xf numFmtId="0" fontId="32" fillId="10" borderId="50" xfId="0" applyFont="1" applyFill="1" applyBorder="1" applyAlignment="1">
      <alignment horizontal="center"/>
    </xf>
    <xf numFmtId="168" fontId="12" fillId="10" borderId="50" xfId="0" applyNumberFormat="1" applyFont="1" applyFill="1" applyBorder="1" applyAlignment="1">
      <alignment horizontal="center"/>
    </xf>
    <xf numFmtId="0" fontId="12" fillId="10" borderId="50" xfId="0" applyFont="1" applyFill="1" applyBorder="1" applyAlignment="1">
      <alignment horizontal="center"/>
    </xf>
    <xf numFmtId="0" fontId="32" fillId="11" borderId="50" xfId="0" applyFont="1" applyFill="1" applyBorder="1" applyAlignment="1">
      <alignment horizontal="center"/>
    </xf>
    <xf numFmtId="168" fontId="12" fillId="11" borderId="50" xfId="0" applyNumberFormat="1" applyFont="1" applyFill="1" applyBorder="1" applyAlignment="1">
      <alignment horizontal="center"/>
    </xf>
    <xf numFmtId="0" fontId="12" fillId="11" borderId="50" xfId="0" applyFont="1" applyFill="1" applyBorder="1" applyAlignment="1">
      <alignment horizontal="center"/>
    </xf>
    <xf numFmtId="0" fontId="0" fillId="0" borderId="0" xfId="0" applyAlignment="1"/>
    <xf numFmtId="0" fontId="33" fillId="0" borderId="0" xfId="0" applyFont="1" applyAlignment="1"/>
    <xf numFmtId="0" fontId="34" fillId="0" borderId="0" xfId="0" applyFont="1" applyAlignment="1"/>
    <xf numFmtId="0" fontId="35" fillId="0" borderId="0" xfId="0" applyFont="1" applyAlignment="1"/>
    <xf numFmtId="0" fontId="31" fillId="9" borderId="50" xfId="0" applyFont="1" applyFill="1" applyBorder="1" applyAlignment="1">
      <alignment horizontal="center" vertical="center"/>
    </xf>
    <xf numFmtId="0" fontId="36" fillId="10" borderId="50" xfId="0" applyFont="1" applyFill="1" applyBorder="1" applyAlignment="1">
      <alignment horizontal="center" vertical="center"/>
    </xf>
    <xf numFmtId="169" fontId="37" fillId="10" borderId="50" xfId="0" applyNumberFormat="1" applyFont="1" applyFill="1" applyBorder="1" applyAlignment="1">
      <alignment horizontal="center" vertical="center"/>
    </xf>
    <xf numFmtId="2" fontId="37" fillId="10" borderId="50" xfId="0" applyNumberFormat="1" applyFont="1" applyFill="1" applyBorder="1" applyAlignment="1">
      <alignment horizontal="center" vertical="center"/>
    </xf>
    <xf numFmtId="170" fontId="37" fillId="10" borderId="50" xfId="0" applyNumberFormat="1" applyFont="1" applyFill="1" applyBorder="1" applyAlignment="1">
      <alignment horizontal="center" vertical="center"/>
    </xf>
    <xf numFmtId="0" fontId="38" fillId="10" borderId="50" xfId="0" applyFont="1" applyFill="1" applyBorder="1" applyAlignment="1">
      <alignment horizontal="center" vertical="center"/>
    </xf>
    <xf numFmtId="0" fontId="36" fillId="11" borderId="50" xfId="0" applyFont="1" applyFill="1" applyBorder="1" applyAlignment="1">
      <alignment horizontal="center" vertical="center"/>
    </xf>
    <xf numFmtId="169" fontId="37" fillId="11" borderId="50" xfId="0" applyNumberFormat="1" applyFont="1" applyFill="1" applyBorder="1" applyAlignment="1">
      <alignment horizontal="center" vertical="center"/>
    </xf>
    <xf numFmtId="2" fontId="37" fillId="11" borderId="50" xfId="0" applyNumberFormat="1" applyFont="1" applyFill="1" applyBorder="1" applyAlignment="1">
      <alignment horizontal="center" vertical="center"/>
    </xf>
    <xf numFmtId="170" fontId="37" fillId="11" borderId="50" xfId="0" applyNumberFormat="1" applyFont="1" applyFill="1" applyBorder="1" applyAlignment="1">
      <alignment horizontal="center" vertical="center"/>
    </xf>
    <xf numFmtId="0" fontId="38" fillId="11" borderId="50" xfId="0" applyFont="1" applyFill="1" applyBorder="1" applyAlignment="1">
      <alignment horizontal="center" vertical="center"/>
    </xf>
    <xf numFmtId="0" fontId="39" fillId="11" borderId="50" xfId="0" applyFont="1" applyFill="1" applyBorder="1" applyAlignment="1">
      <alignment horizontal="center" vertical="center"/>
    </xf>
    <xf numFmtId="0" fontId="39" fillId="10" borderId="50" xfId="0" applyFont="1" applyFill="1" applyBorder="1" applyAlignment="1">
      <alignment horizontal="center" vertical="center"/>
    </xf>
    <xf numFmtId="0" fontId="31" fillId="9" borderId="0" xfId="0" applyFont="1" applyFill="1" applyAlignment="1"/>
    <xf numFmtId="0" fontId="41" fillId="0" borderId="0" xfId="0" applyFont="1" applyAlignment="1"/>
    <xf numFmtId="0" fontId="42" fillId="0" borderId="0" xfId="0" applyFont="1" applyAlignment="1"/>
    <xf numFmtId="0" fontId="44" fillId="2" borderId="1" xfId="14" applyFont="1" applyFill="1" applyBorder="1" applyAlignment="1">
      <alignment horizontal="left" wrapText="1"/>
    </xf>
    <xf numFmtId="0" fontId="0" fillId="0" borderId="0" xfId="0"/>
    <xf numFmtId="0" fontId="0" fillId="0" borderId="0" xfId="0"/>
    <xf numFmtId="0" fontId="0" fillId="0" borderId="0" xfId="0"/>
    <xf numFmtId="0" fontId="13" fillId="4" borderId="15" xfId="9" applyFont="1" applyFill="1" applyBorder="1" applyAlignment="1">
      <alignment horizontal="center" vertical="center" wrapText="1"/>
    </xf>
    <xf numFmtId="0" fontId="13" fillId="4" borderId="12" xfId="9" applyFont="1" applyFill="1" applyBorder="1" applyAlignment="1">
      <alignment horizontal="center" vertical="center" wrapText="1"/>
    </xf>
    <xf numFmtId="0" fontId="13" fillId="4" borderId="16" xfId="9" applyFont="1" applyFill="1" applyBorder="1" applyAlignment="1">
      <alignment horizontal="center" vertical="center" wrapText="1"/>
    </xf>
    <xf numFmtId="0" fontId="20" fillId="5" borderId="41" xfId="11" applyFont="1" applyFill="1" applyBorder="1" applyAlignment="1">
      <alignment horizontal="left" vertical="center"/>
    </xf>
    <xf numFmtId="0" fontId="16" fillId="6" borderId="41" xfId="11" applyFont="1" applyFill="1" applyBorder="1" applyAlignment="1">
      <alignment vertical="center"/>
    </xf>
    <xf numFmtId="0" fontId="16" fillId="6" borderId="42" xfId="11" applyFont="1" applyFill="1" applyBorder="1" applyAlignment="1">
      <alignment vertical="center"/>
    </xf>
    <xf numFmtId="0" fontId="19" fillId="5" borderId="0" xfId="9" applyFont="1" applyFill="1" applyAlignment="1">
      <alignment horizontal="left" vertical="center"/>
    </xf>
    <xf numFmtId="0" fontId="19" fillId="5" borderId="11" xfId="9" applyFont="1" applyFill="1" applyBorder="1" applyAlignment="1">
      <alignment horizontal="left" vertical="center"/>
    </xf>
    <xf numFmtId="165" fontId="14" fillId="4" borderId="3" xfId="10" applyNumberFormat="1" applyFont="1" applyFill="1" applyBorder="1" applyAlignment="1">
      <alignment horizontal="center" vertical="top" wrapText="1"/>
    </xf>
    <xf numFmtId="165" fontId="14" fillId="4" borderId="4" xfId="10" applyNumberFormat="1" applyFont="1" applyFill="1" applyBorder="1" applyAlignment="1">
      <alignment horizontal="center" vertical="top" wrapText="1"/>
    </xf>
    <xf numFmtId="0" fontId="13" fillId="4" borderId="10" xfId="11" applyFont="1" applyFill="1" applyBorder="1" applyAlignment="1">
      <alignment horizontal="center" vertical="center" wrapText="1"/>
    </xf>
    <xf numFmtId="0" fontId="13" fillId="4" borderId="12" xfId="11" applyFont="1" applyFill="1" applyBorder="1" applyAlignment="1">
      <alignment horizontal="center" vertical="center" wrapText="1"/>
    </xf>
    <xf numFmtId="0" fontId="13" fillId="4" borderId="13" xfId="11" applyFont="1" applyFill="1" applyBorder="1" applyAlignment="1">
      <alignment horizontal="center" vertical="center" wrapText="1"/>
    </xf>
    <xf numFmtId="0" fontId="13" fillId="4" borderId="14" xfId="11" applyFont="1" applyFill="1" applyBorder="1" applyAlignment="1">
      <alignment horizontal="center" vertical="center" wrapText="1"/>
    </xf>
    <xf numFmtId="0" fontId="31" fillId="9" borderId="0" xfId="0" applyFont="1" applyFill="1" applyAlignment="1"/>
    <xf numFmtId="0" fontId="0" fillId="0" borderId="0" xfId="0" applyAlignment="1"/>
    <xf numFmtId="0" fontId="29" fillId="8" borderId="0" xfId="0" applyFont="1" applyFill="1" applyAlignment="1">
      <alignment horizontal="center" vertical="center"/>
    </xf>
    <xf numFmtId="0" fontId="0" fillId="0" borderId="0" xfId="0"/>
    <xf numFmtId="0" fontId="30" fillId="0" borderId="0" xfId="0" applyFont="1" applyAlignment="1">
      <alignment horizontal="left" wrapText="1"/>
    </xf>
    <xf numFmtId="0" fontId="29" fillId="8" borderId="0" xfId="0" applyFont="1" applyFill="1" applyAlignment="1">
      <alignment horizontal="center"/>
    </xf>
    <xf numFmtId="0" fontId="40" fillId="8" borderId="0" xfId="0" applyFont="1" applyFill="1" applyAlignment="1">
      <alignment horizontal="center" vertical="center"/>
    </xf>
  </cellXfs>
  <cellStyles count="15">
    <cellStyle name="%" xfId="10" xr:uid="{27B3F973-C999-4623-8450-BCEDC7AAF26B}"/>
    <cellStyle name="Hyperlink" xfId="13" builtinId="8"/>
    <cellStyle name="Normal" xfId="0" builtinId="0"/>
    <cellStyle name="Normal 10" xfId="14" xr:uid="{FF5CFE7A-276C-4CF9-B5E5-FA003F2C96A9}"/>
    <cellStyle name="Normal 2" xfId="1" xr:uid="{917EA564-7487-45AC-9476-A41C47267B41}"/>
    <cellStyle name="Normal 2 5" xfId="2" xr:uid="{D065999F-FC1E-49CE-A8A8-823A9F01CEAF}"/>
    <cellStyle name="Normal 3" xfId="3" xr:uid="{C8F6B8AA-548A-482C-B107-9AD52EE3DACF}"/>
    <cellStyle name="Normal 4" xfId="4" xr:uid="{C0D3A405-C06A-432C-94B3-C55CB54C265E}"/>
    <cellStyle name="Normal 5" xfId="5" xr:uid="{3E4154AA-D0AD-4FF4-98BD-BF7D9FA259E0}"/>
    <cellStyle name="Normal 6" xfId="6" xr:uid="{4D53FEBE-61EA-4C11-B3BC-202375B844AE}"/>
    <cellStyle name="Normal 7" xfId="7" xr:uid="{6BE34FA2-48C2-4C2B-9A4E-A03F07D03ADC}"/>
    <cellStyle name="Normal 8" xfId="8" xr:uid="{9CA00390-4191-4B29-9CF7-96706FBBDBD8}"/>
    <cellStyle name="Normal 9" xfId="11" xr:uid="{D6093875-6532-4CE8-97D4-0A4288C03780}"/>
    <cellStyle name="Normal_Fiscal Tables" xfId="9" xr:uid="{9ADA72D0-02D7-4EC6-B847-43BBDEA3ACB7}"/>
    <cellStyle name="Percent 2" xfId="12" xr:uid="{68B1C235-048E-4F14-B9C7-8276AFBFC04A}"/>
  </cellStyles>
  <dxfs count="0"/>
  <tableStyles count="0" defaultTableStyle="TableStyleMedium2" defaultPivotStyle="PivotStyleLight16"/>
  <colors>
    <mruColors>
      <color rgb="FF7D8992"/>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5.xml"/><Relationship Id="rId18" Type="http://schemas.openxmlformats.org/officeDocument/2006/relationships/worksheet" Target="worksheets/sheet10.xml"/><Relationship Id="rId26" Type="http://schemas.openxmlformats.org/officeDocument/2006/relationships/chartsheet" Target="chartsheets/sheet12.xml"/><Relationship Id="rId39" Type="http://schemas.openxmlformats.org/officeDocument/2006/relationships/externalLink" Target="externalLinks/externalLink9.xml"/><Relationship Id="rId21" Type="http://schemas.openxmlformats.org/officeDocument/2006/relationships/worksheet" Target="worksheets/sheet13.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calcChain" Target="calcChain.xml"/><Relationship Id="rId7" Type="http://schemas.openxmlformats.org/officeDocument/2006/relationships/chartsheet" Target="chartsheets/sheet6.xml"/><Relationship Id="rId2" Type="http://schemas.openxmlformats.org/officeDocument/2006/relationships/chartsheet" Target="chartsheets/sheet1.xml"/><Relationship Id="rId16" Type="http://schemas.openxmlformats.org/officeDocument/2006/relationships/worksheet" Target="worksheets/sheet8.xml"/><Relationship Id="rId29" Type="http://schemas.openxmlformats.org/officeDocument/2006/relationships/chartsheet" Target="chartsheets/sheet15.xml"/><Relationship Id="rId11" Type="http://schemas.openxmlformats.org/officeDocument/2006/relationships/worksheet" Target="worksheets/sheet3.xml"/><Relationship Id="rId24" Type="http://schemas.openxmlformats.org/officeDocument/2006/relationships/chartsheet" Target="chartsheets/sheet10.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sharedStrings" Target="sharedStrings.xml"/><Relationship Id="rId5" Type="http://schemas.openxmlformats.org/officeDocument/2006/relationships/chartsheet" Target="chartsheets/sheet4.xml"/><Relationship Id="rId10" Type="http://schemas.openxmlformats.org/officeDocument/2006/relationships/worksheet" Target="worksheets/sheet2.xml"/><Relationship Id="rId19" Type="http://schemas.openxmlformats.org/officeDocument/2006/relationships/worksheet" Target="worksheets/sheet11.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styles" Target="styles.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worksheet" Target="worksheets/sheet6.xml"/><Relationship Id="rId22" Type="http://schemas.openxmlformats.org/officeDocument/2006/relationships/worksheet" Target="worksheets/sheet14.xml"/><Relationship Id="rId27" Type="http://schemas.openxmlformats.org/officeDocument/2006/relationships/chartsheet" Target="chartsheets/sheet13.xml"/><Relationship Id="rId30" Type="http://schemas.openxmlformats.org/officeDocument/2006/relationships/chartsheet" Target="chartsheets/sheet16.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8" Type="http://schemas.openxmlformats.org/officeDocument/2006/relationships/chartsheet" Target="chartsheets/sheet7.xml"/><Relationship Id="rId51" Type="http://schemas.openxmlformats.org/officeDocument/2006/relationships/theme" Target="theme/theme1.xml"/><Relationship Id="rId3" Type="http://schemas.openxmlformats.org/officeDocument/2006/relationships/chartsheet" Target="chartsheets/sheet2.xml"/><Relationship Id="rId12" Type="http://schemas.openxmlformats.org/officeDocument/2006/relationships/worksheet" Target="worksheets/sheet4.xml"/><Relationship Id="rId17" Type="http://schemas.openxmlformats.org/officeDocument/2006/relationships/worksheet" Target="worksheets/sheet9.xml"/><Relationship Id="rId25" Type="http://schemas.openxmlformats.org/officeDocument/2006/relationships/chartsheet" Target="chartsheets/sheet11.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20" Type="http://schemas.openxmlformats.org/officeDocument/2006/relationships/worksheet" Target="worksheets/sheet12.xml"/><Relationship Id="rId41" Type="http://schemas.openxmlformats.org/officeDocument/2006/relationships/externalLink" Target="externalLinks/externalLink11.xml"/><Relationship Id="rId54"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chartsheet" Target="chartsheets/sheet5.xml"/><Relationship Id="rId15" Type="http://schemas.openxmlformats.org/officeDocument/2006/relationships/worksheet" Target="worksheets/sheet7.xml"/><Relationship Id="rId23" Type="http://schemas.openxmlformats.org/officeDocument/2006/relationships/chartsheet" Target="chartsheets/sheet9.xml"/><Relationship Id="rId28" Type="http://schemas.openxmlformats.org/officeDocument/2006/relationships/chartsheet" Target="chartsheets/sheet14.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7.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1.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3.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4.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26.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28.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30.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32.xml"/><Relationship Id="rId1" Type="http://schemas.openxmlformats.org/officeDocument/2006/relationships/themeOverride" Target="../theme/themeOverrid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34.xml"/></Relationships>
</file>

<file path=xl/charts/_rels/chart19.xml.rels><?xml version="1.0" encoding="UTF-8" standalone="yes"?>
<Relationships xmlns="http://schemas.openxmlformats.org/package/2006/relationships"><Relationship Id="rId2" Type="http://schemas.openxmlformats.org/officeDocument/2006/relationships/chartUserShapes" Target="../drawings/drawing36.xml"/><Relationship Id="rId1" Type="http://schemas.openxmlformats.org/officeDocument/2006/relationships/themeOverride" Target="../theme/themeOverrid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822155935243478E-2"/>
          <c:y val="0.15196998123827393"/>
          <c:w val="0.93336325995462266"/>
          <c:h val="0.67613104647097344"/>
        </c:manualLayout>
      </c:layout>
      <c:scatterChart>
        <c:scatterStyle val="lineMarker"/>
        <c:varyColors val="0"/>
        <c:ser>
          <c:idx val="0"/>
          <c:order val="0"/>
          <c:spPr>
            <a:ln w="25400" cap="rnd">
              <a:noFill/>
              <a:round/>
            </a:ln>
            <a:effectLst/>
          </c:spPr>
          <c:marker>
            <c:symbol val="diamond"/>
            <c:size val="13"/>
            <c:spPr>
              <a:solidFill>
                <a:srgbClr val="003469"/>
              </a:solidFill>
              <a:ln w="9525">
                <a:solidFill>
                  <a:srgbClr val="003469"/>
                </a:solidFill>
                <a:prstDash val="solid"/>
              </a:ln>
              <a:effectLst/>
            </c:spPr>
          </c:marker>
          <c:dPt>
            <c:idx val="0"/>
            <c:marker>
              <c:symbol val="diamond"/>
              <c:size val="13"/>
              <c:spPr>
                <a:solidFill>
                  <a:srgbClr val="008AC8"/>
                </a:solidFill>
                <a:ln w="9525">
                  <a:solidFill>
                    <a:srgbClr val="008AC8"/>
                  </a:solidFill>
                  <a:prstDash val="solid"/>
                </a:ln>
                <a:effectLst/>
              </c:spPr>
            </c:marker>
            <c:bubble3D val="0"/>
            <c:extLst>
              <c:ext xmlns:c16="http://schemas.microsoft.com/office/drawing/2014/chart" uri="{C3380CC4-5D6E-409C-BE32-E72D297353CC}">
                <c16:uniqueId val="{00000001-99E6-40D0-8EA9-C2E09D0C9CE6}"/>
              </c:ext>
            </c:extLst>
          </c:dPt>
          <c:dLbls>
            <c:dLbl>
              <c:idx val="0"/>
              <c:tx>
                <c:rich>
                  <a:bodyPr/>
                  <a:lstStyle/>
                  <a:p>
                    <a:fld id="{DDECF6C4-4D9D-45D5-8406-D1FE9475C0F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9E6-40D0-8EA9-C2E09D0C9CE6}"/>
                </c:ext>
              </c:extLst>
            </c:dLbl>
            <c:dLbl>
              <c:idx val="1"/>
              <c:tx>
                <c:rich>
                  <a:bodyPr/>
                  <a:lstStyle/>
                  <a:p>
                    <a:fld id="{93EB5293-1874-4342-B128-D848F9A9F4E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9E6-40D0-8EA9-C2E09D0C9CE6}"/>
                </c:ext>
              </c:extLst>
            </c:dLbl>
            <c:dLbl>
              <c:idx val="2"/>
              <c:tx>
                <c:rich>
                  <a:bodyPr/>
                  <a:lstStyle/>
                  <a:p>
                    <a:fld id="{B0BA5EDB-7ED3-4503-9E27-62E4A4428DC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9E6-40D0-8EA9-C2E09D0C9CE6}"/>
                </c:ext>
              </c:extLst>
            </c:dLbl>
            <c:dLbl>
              <c:idx val="3"/>
              <c:tx>
                <c:rich>
                  <a:bodyPr/>
                  <a:lstStyle/>
                  <a:p>
                    <a:fld id="{5573DBF1-1792-4C7C-87BF-04D7498FF77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9E6-40D0-8EA9-C2E09D0C9CE6}"/>
                </c:ext>
              </c:extLst>
            </c:dLbl>
            <c:dLbl>
              <c:idx val="4"/>
              <c:tx>
                <c:rich>
                  <a:bodyPr/>
                  <a:lstStyle/>
                  <a:p>
                    <a:fld id="{6741BEF4-E78C-45E9-BA36-9C363142EBA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9E6-40D0-8EA9-C2E09D0C9CE6}"/>
                </c:ext>
              </c:extLst>
            </c:dLbl>
            <c:dLbl>
              <c:idx val="5"/>
              <c:layout>
                <c:manualLayout>
                  <c:x val="-7.3903157648469425E-3"/>
                  <c:y val="2.1781723813603975E-2"/>
                </c:manualLayout>
              </c:layout>
              <c:tx>
                <c:rich>
                  <a:bodyPr/>
                  <a:lstStyle/>
                  <a:p>
                    <a:fld id="{53F61DB6-9D49-4554-8273-1BB2510C340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9E6-40D0-8EA9-C2E09D0C9CE6}"/>
                </c:ext>
              </c:extLst>
            </c:dLbl>
            <c:dLbl>
              <c:idx val="6"/>
              <c:layout>
                <c:manualLayout>
                  <c:x val="-0.10094161958568744"/>
                  <c:y val="3.457448665261441E-17"/>
                </c:manualLayout>
              </c:layout>
              <c:tx>
                <c:rich>
                  <a:bodyPr/>
                  <a:lstStyle/>
                  <a:p>
                    <a:fld id="{3FC6F89F-8D5E-42B9-8733-070F3E8CC62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9E6-40D0-8EA9-C2E09D0C9CE6}"/>
                </c:ext>
              </c:extLst>
            </c:dLbl>
            <c:dLbl>
              <c:idx val="7"/>
              <c:tx>
                <c:rich>
                  <a:bodyPr/>
                  <a:lstStyle/>
                  <a:p>
                    <a:fld id="{2E3ECCC0-B5B5-400D-B37D-A617150E6B2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9E6-40D0-8EA9-C2E09D0C9CE6}"/>
                </c:ext>
              </c:extLst>
            </c:dLbl>
            <c:dLbl>
              <c:idx val="8"/>
              <c:layout>
                <c:manualLayout>
                  <c:x val="-1.3618074899411947E-2"/>
                  <c:y val="-4.006401638819538E-2"/>
                </c:manualLayout>
              </c:layout>
              <c:tx>
                <c:rich>
                  <a:bodyPr/>
                  <a:lstStyle/>
                  <a:p>
                    <a:fld id="{88E0D0AB-8FC7-49D0-965E-B40E3A5D83E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9E6-40D0-8EA9-C2E09D0C9CE6}"/>
                </c:ext>
              </c:extLst>
            </c:dLbl>
            <c:dLbl>
              <c:idx val="9"/>
              <c:layout>
                <c:manualLayout>
                  <c:x val="-9.3924847137840412E-2"/>
                  <c:y val="-2.4477897110891156E-2"/>
                </c:manualLayout>
              </c:layout>
              <c:tx>
                <c:rich>
                  <a:bodyPr/>
                  <a:lstStyle/>
                  <a:p>
                    <a:fld id="{2CE730BC-1BDA-4DAE-B837-DDD8491A2AF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99E6-40D0-8EA9-C2E09D0C9CE6}"/>
                </c:ext>
              </c:extLst>
            </c:dLbl>
            <c:dLbl>
              <c:idx val="10"/>
              <c:layout>
                <c:manualLayout>
                  <c:x val="-2.6451331466575034E-2"/>
                  <c:y val="8.3128333160981518E-2"/>
                </c:manualLayout>
              </c:layout>
              <c:tx>
                <c:rich>
                  <a:bodyPr/>
                  <a:lstStyle/>
                  <a:p>
                    <a:fld id="{767002AA-4D8E-4517-BC09-3F8A460ED9DA}"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99E6-40D0-8EA9-C2E09D0C9CE6}"/>
                </c:ext>
              </c:extLst>
            </c:dLbl>
            <c:dLbl>
              <c:idx val="11"/>
              <c:tx>
                <c:rich>
                  <a:bodyPr/>
                  <a:lstStyle/>
                  <a:p>
                    <a:fld id="{9B5E5FCE-07D2-4B5F-A048-437FEBD49F3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9E6-40D0-8EA9-C2E09D0C9CE6}"/>
                </c:ext>
              </c:extLst>
            </c:dLbl>
            <c:dLbl>
              <c:idx val="12"/>
              <c:layout>
                <c:manualLayout>
                  <c:x val="-3.0132305885162683E-3"/>
                  <c:y val="-1.8703421922165921E-2"/>
                </c:manualLayout>
              </c:layout>
              <c:tx>
                <c:rich>
                  <a:bodyPr/>
                  <a:lstStyle/>
                  <a:p>
                    <a:fld id="{55F40703-975E-4178-8CDF-D4B42F3A8FD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99E6-40D0-8EA9-C2E09D0C9CE6}"/>
                </c:ext>
              </c:extLst>
            </c:dLbl>
            <c:dLbl>
              <c:idx val="13"/>
              <c:layout>
                <c:manualLayout>
                  <c:x val="-6.7389584658463703E-2"/>
                  <c:y val="7.1890797890413749E-2"/>
                </c:manualLayout>
              </c:layout>
              <c:tx>
                <c:rich>
                  <a:bodyPr/>
                  <a:lstStyle/>
                  <a:p>
                    <a:fld id="{943FC35F-AF9E-4642-8ECF-D3D06D46897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99E6-40D0-8EA9-C2E09D0C9CE6}"/>
                </c:ext>
              </c:extLst>
            </c:dLbl>
            <c:dLbl>
              <c:idx val="14"/>
              <c:layout>
                <c:manualLayout>
                  <c:x val="-4.5197740112994352E-3"/>
                  <c:y val="1.3201320132013201E-2"/>
                </c:manualLayout>
              </c:layout>
              <c:tx>
                <c:rich>
                  <a:bodyPr/>
                  <a:lstStyle/>
                  <a:p>
                    <a:fld id="{A75E7C10-18C3-4D40-A402-0B132F3392BF}"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99E6-40D0-8EA9-C2E09D0C9CE6}"/>
                </c:ext>
              </c:extLst>
            </c:dLbl>
            <c:dLbl>
              <c:idx val="15"/>
              <c:layout>
                <c:manualLayout>
                  <c:x val="-7.6672491147520255E-2"/>
                  <c:y val="2.4516700890812662E-2"/>
                </c:manualLayout>
              </c:layout>
              <c:tx>
                <c:rich>
                  <a:bodyPr/>
                  <a:lstStyle/>
                  <a:p>
                    <a:fld id="{C04B12DF-7970-451E-A665-067A942572ED}"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99E6-40D0-8EA9-C2E09D0C9CE6}"/>
                </c:ext>
              </c:extLst>
            </c:dLbl>
            <c:dLbl>
              <c:idx val="16"/>
              <c:layout>
                <c:manualLayout>
                  <c:x val="-8.9262435510324492E-2"/>
                  <c:y val="1.8858243094847665E-3"/>
                </c:manualLayout>
              </c:layout>
              <c:tx>
                <c:rich>
                  <a:bodyPr/>
                  <a:lstStyle/>
                  <a:p>
                    <a:fld id="{2C9FC338-E913-4818-B309-36BD7EB12A9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99E6-40D0-8EA9-C2E09D0C9CE6}"/>
                </c:ext>
              </c:extLst>
            </c:dLbl>
            <c:dLbl>
              <c:idx val="17"/>
              <c:layout>
                <c:manualLayout>
                  <c:x val="-1.4423851614648448E-2"/>
                  <c:y val="3.8832538052818395E-2"/>
                </c:manualLayout>
              </c:layout>
              <c:tx>
                <c:rich>
                  <a:bodyPr/>
                  <a:lstStyle/>
                  <a:p>
                    <a:fld id="{31A444DC-8663-4ABA-939C-E60FA1C99D1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99E6-40D0-8EA9-C2E09D0C9CE6}"/>
                </c:ext>
              </c:extLst>
            </c:dLbl>
            <c:dLbl>
              <c:idx val="18"/>
              <c:layout>
                <c:manualLayout>
                  <c:x val="-8.6261779951600753E-2"/>
                  <c:y val="-1.3045555046707341E-2"/>
                </c:manualLayout>
              </c:layout>
              <c:tx>
                <c:rich>
                  <a:bodyPr/>
                  <a:lstStyle/>
                  <a:p>
                    <a:fld id="{18166C1B-5A78-4D70-BE4F-2243E45EA3E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99E6-40D0-8EA9-C2E09D0C9CE6}"/>
                </c:ext>
              </c:extLst>
            </c:dLbl>
            <c:dLbl>
              <c:idx val="19"/>
              <c:layout>
                <c:manualLayout>
                  <c:x val="-5.5720664787031492E-2"/>
                  <c:y val="-0.11322489942040545"/>
                </c:manualLayout>
              </c:layout>
              <c:tx>
                <c:rich>
                  <a:bodyPr/>
                  <a:lstStyle/>
                  <a:p>
                    <a:fld id="{53507B79-B48F-4F36-B302-8AFED1B5E67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99E6-40D0-8EA9-C2E09D0C9CE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000000"/>
                    </a:solidFill>
                    <a:latin typeface="Poppins Light"/>
                    <a:ea typeface="Poppins Light"/>
                    <a:cs typeface="Poppins Light"/>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'Chart Data'!$B$3:$U$3</c:f>
              <c:numCache>
                <c:formatCode>0.00</c:formatCode>
                <c:ptCount val="20"/>
                <c:pt idx="0">
                  <c:v>4.3075818469859462</c:v>
                </c:pt>
                <c:pt idx="1">
                  <c:v>3.5375514744883247</c:v>
                </c:pt>
                <c:pt idx="2">
                  <c:v>1.0687388264089546</c:v>
                </c:pt>
                <c:pt idx="3">
                  <c:v>3.0697350614012988</c:v>
                </c:pt>
                <c:pt idx="4">
                  <c:v>2.7182817531817092</c:v>
                </c:pt>
                <c:pt idx="5">
                  <c:v>2.7025817695059304</c:v>
                </c:pt>
                <c:pt idx="6">
                  <c:v>1.4191453902532021</c:v>
                </c:pt>
                <c:pt idx="7">
                  <c:v>1.1865095939355796</c:v>
                </c:pt>
                <c:pt idx="8">
                  <c:v>2.3355404873007646</c:v>
                </c:pt>
                <c:pt idx="9">
                  <c:v>2.1376974574291534</c:v>
                </c:pt>
                <c:pt idx="10">
                  <c:v>2.2654481311907579</c:v>
                </c:pt>
                <c:pt idx="11">
                  <c:v>2.8331520349125525</c:v>
                </c:pt>
                <c:pt idx="12">
                  <c:v>2.5157426679748793</c:v>
                </c:pt>
                <c:pt idx="13">
                  <c:v>1.9529200468394392</c:v>
                </c:pt>
                <c:pt idx="14">
                  <c:v>2.3704313951752178</c:v>
                </c:pt>
                <c:pt idx="15">
                  <c:v>1.6785118917540713</c:v>
                </c:pt>
                <c:pt idx="16">
                  <c:v>2.1217382198522006</c:v>
                </c:pt>
                <c:pt idx="17">
                  <c:v>2.3536540871226022</c:v>
                </c:pt>
                <c:pt idx="18">
                  <c:v>1.92136171101123</c:v>
                </c:pt>
                <c:pt idx="19">
                  <c:v>2.2694908195297754</c:v>
                </c:pt>
              </c:numCache>
            </c:numRef>
          </c:xVal>
          <c:yVal>
            <c:numRef>
              <c:f>'Chart Data'!$B$4:$U$4</c:f>
              <c:numCache>
                <c:formatCode>0.00</c:formatCode>
                <c:ptCount val="20"/>
                <c:pt idx="0">
                  <c:v>3.6166958883610656</c:v>
                </c:pt>
                <c:pt idx="1">
                  <c:v>4.6423721736199131</c:v>
                </c:pt>
                <c:pt idx="2">
                  <c:v>1.9108872928279785</c:v>
                </c:pt>
                <c:pt idx="3">
                  <c:v>3.6692556321330949</c:v>
                </c:pt>
                <c:pt idx="4">
                  <c:v>4.7650897949168325</c:v>
                </c:pt>
                <c:pt idx="5">
                  <c:v>3.5404453343986786</c:v>
                </c:pt>
                <c:pt idx="6">
                  <c:v>4.033455319033763</c:v>
                </c:pt>
                <c:pt idx="7">
                  <c:v>2.2351675971899132</c:v>
                </c:pt>
                <c:pt idx="8">
                  <c:v>3.958058558465094</c:v>
                </c:pt>
                <c:pt idx="9">
                  <c:v>4.1272725475623107</c:v>
                </c:pt>
                <c:pt idx="10">
                  <c:v>3.3217465860797546</c:v>
                </c:pt>
                <c:pt idx="11">
                  <c:v>2.3137699014841973</c:v>
                </c:pt>
                <c:pt idx="12">
                  <c:v>3.8232221081410334</c:v>
                </c:pt>
                <c:pt idx="13">
                  <c:v>3.7502864785013079</c:v>
                </c:pt>
                <c:pt idx="14">
                  <c:v>3.2434282773046386</c:v>
                </c:pt>
                <c:pt idx="15">
                  <c:v>3.5766781972710104</c:v>
                </c:pt>
                <c:pt idx="16">
                  <c:v>2.9353667727598509</c:v>
                </c:pt>
                <c:pt idx="17">
                  <c:v>3.8479182583324389</c:v>
                </c:pt>
                <c:pt idx="18">
                  <c:v>3.8211545086120458</c:v>
                </c:pt>
                <c:pt idx="19">
                  <c:v>3.6953332882758705</c:v>
                </c:pt>
              </c:numCache>
            </c:numRef>
          </c:yVal>
          <c:smooth val="0"/>
          <c:extLst>
            <c:ext xmlns:c15="http://schemas.microsoft.com/office/drawing/2012/chart" uri="{02D57815-91ED-43cb-92C2-25804820EDAC}">
              <c15:datalabelsRange>
                <c15:f>{"UK","US ","Japan","Canada","Australia","Denmark","Sweden","Switzerland","S Korea","Germany","France","Italy","Spain","Netherlands","Belgium","Austria","Finland","Ireland","Greece","Portugal"}</c15:f>
                <c15:dlblRangeCache>
                  <c:ptCount val="20"/>
                  <c:pt idx="0">
                    <c:v>UK</c:v>
                  </c:pt>
                  <c:pt idx="1">
                    <c:v>US </c:v>
                  </c:pt>
                  <c:pt idx="2">
                    <c:v>Japan</c:v>
                  </c:pt>
                  <c:pt idx="3">
                    <c:v>Canada</c:v>
                  </c:pt>
                  <c:pt idx="4">
                    <c:v>Australia</c:v>
                  </c:pt>
                  <c:pt idx="5">
                    <c:v>Denmark</c:v>
                  </c:pt>
                  <c:pt idx="6">
                    <c:v>Sweden</c:v>
                  </c:pt>
                  <c:pt idx="7">
                    <c:v>Switzerland</c:v>
                  </c:pt>
                  <c:pt idx="8">
                    <c:v>S Korea</c:v>
                  </c:pt>
                  <c:pt idx="9">
                    <c:v>Germany</c:v>
                  </c:pt>
                  <c:pt idx="10">
                    <c:v>France</c:v>
                  </c:pt>
                  <c:pt idx="11">
                    <c:v>Italy</c:v>
                  </c:pt>
                  <c:pt idx="12">
                    <c:v>Spain</c:v>
                  </c:pt>
                  <c:pt idx="13">
                    <c:v>Netherlands</c:v>
                  </c:pt>
                  <c:pt idx="14">
                    <c:v>Belgium</c:v>
                  </c:pt>
                  <c:pt idx="15">
                    <c:v>Austria</c:v>
                  </c:pt>
                  <c:pt idx="16">
                    <c:v>Finland</c:v>
                  </c:pt>
                  <c:pt idx="17">
                    <c:v>Ireland</c:v>
                  </c:pt>
                  <c:pt idx="18">
                    <c:v>Greece</c:v>
                  </c:pt>
                  <c:pt idx="19">
                    <c:v>Portugal</c:v>
                  </c:pt>
                </c15:dlblRangeCache>
              </c15:datalabelsRange>
            </c:ext>
            <c:ext xmlns:c16="http://schemas.microsoft.com/office/drawing/2014/chart" uri="{C3380CC4-5D6E-409C-BE32-E72D297353CC}">
              <c16:uniqueId val="{00000015-99E6-40D0-8EA9-C2E09D0C9CE6}"/>
            </c:ext>
          </c:extLst>
        </c:ser>
        <c:dLbls>
          <c:showLegendKey val="0"/>
          <c:showVal val="0"/>
          <c:showCatName val="0"/>
          <c:showSerName val="0"/>
          <c:showPercent val="0"/>
          <c:showBubbleSize val="0"/>
        </c:dLbls>
        <c:axId val="1159311535"/>
        <c:axId val="1159310287"/>
      </c:scatterChart>
      <c:valAx>
        <c:axId val="1159311535"/>
        <c:scaling>
          <c:orientation val="minMax"/>
          <c:max val="5"/>
        </c:scaling>
        <c:delete val="0"/>
        <c:axPos val="b"/>
        <c:numFmt formatCode="#,##0.0" sourceLinked="0"/>
        <c:majorTickMark val="none"/>
        <c:minorTickMark val="none"/>
        <c:tickLblPos val="nextTo"/>
        <c:spPr>
          <a:noFill/>
          <a:ln w="7620" cap="flat" cmpd="sng" algn="ctr">
            <a:solidFill>
              <a:srgbClr val="3E515A"/>
            </a:solidFill>
            <a:round/>
          </a:ln>
          <a:effectLst/>
        </c:spPr>
        <c:txPr>
          <a:bodyPr rot="-60000000" spcFirstLastPara="1" vertOverflow="ellipsis" vert="horz" wrap="square" anchor="ctr" anchorCtr="1"/>
          <a:lstStyle/>
          <a:p>
            <a:pPr>
              <a:defRPr sz="1300" b="0" i="0" u="none" strike="noStrike" kern="1200" baseline="0">
                <a:solidFill>
                  <a:srgbClr val="000000"/>
                </a:solidFill>
                <a:latin typeface="Poppins Light"/>
                <a:ea typeface="Poppins Light"/>
                <a:cs typeface="Poppins Light"/>
              </a:defRPr>
            </a:pPr>
            <a:endParaRPr lang="en-US"/>
          </a:p>
        </c:txPr>
        <c:crossAx val="1159310287"/>
        <c:crosses val="autoZero"/>
        <c:crossBetween val="midCat"/>
        <c:majorUnit val="0.5"/>
      </c:valAx>
      <c:valAx>
        <c:axId val="1159310287"/>
        <c:scaling>
          <c:orientation val="minMax"/>
          <c:max val="5"/>
        </c:scaling>
        <c:delete val="0"/>
        <c:axPos val="l"/>
        <c:numFmt formatCode="0.0" sourceLinked="0"/>
        <c:majorTickMark val="none"/>
        <c:minorTickMark val="none"/>
        <c:tickLblPos val="nextTo"/>
        <c:spPr>
          <a:noFill/>
          <a:ln w="7620" cap="flat" cmpd="sng" algn="ctr">
            <a:solidFill>
              <a:srgbClr val="3E515A"/>
            </a:solidFill>
            <a:round/>
          </a:ln>
          <a:effectLst/>
        </c:spPr>
        <c:txPr>
          <a:bodyPr rot="-60000000" spcFirstLastPara="1" vertOverflow="ellipsis" vert="horz" wrap="square" anchor="ctr" anchorCtr="1"/>
          <a:lstStyle/>
          <a:p>
            <a:pPr>
              <a:defRPr sz="1300" b="0" i="0" u="none" strike="noStrike" kern="1200" baseline="0">
                <a:solidFill>
                  <a:srgbClr val="000000"/>
                </a:solidFill>
                <a:latin typeface="Poppins Light"/>
                <a:ea typeface="Poppins Light"/>
                <a:cs typeface="Poppins Light"/>
              </a:defRPr>
            </a:pPr>
            <a:endParaRPr lang="en-US"/>
          </a:p>
        </c:txPr>
        <c:crossAx val="1159311535"/>
        <c:crosses val="autoZero"/>
        <c:crossBetween val="midCat"/>
      </c:valAx>
      <c:spPr>
        <a:noFill/>
        <a:ln>
          <a:noFill/>
        </a:ln>
        <a:effectLst/>
      </c:spPr>
    </c:plotArea>
    <c:plotVisOnly val="1"/>
    <c:dispBlanksAs val="gap"/>
    <c:showDLblsOverMax val="0"/>
  </c:chart>
  <c:spPr>
    <a:solidFill>
      <a:srgbClr val="FFFFFF"/>
    </a:solidFill>
    <a:ln w="25400" cap="flat" cmpd="sng" algn="ctr">
      <a:noFill/>
      <a:round/>
    </a:ln>
    <a:effectLst/>
  </c:spPr>
  <c:txPr>
    <a:bodyPr/>
    <a:lstStyle/>
    <a:p>
      <a:pPr>
        <a:defRPr/>
      </a:pPr>
      <a:endParaRPr lang="en-US"/>
    </a:p>
  </c:txPr>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9738215174356687E-2"/>
          <c:y val="8.5053158223889938E-2"/>
          <c:w val="0.3673214942839666"/>
          <c:h val="0.72303536166797167"/>
        </c:manualLayout>
      </c:layout>
      <c:barChart>
        <c:barDir val="bar"/>
        <c:grouping val="clustered"/>
        <c:varyColors val="0"/>
        <c:ser>
          <c:idx val="0"/>
          <c:order val="0"/>
          <c:tx>
            <c:strRef>
              <c:f>'Chart Data'!$AF$8</c:f>
              <c:strCache>
                <c:ptCount val="1"/>
                <c:pt idx="0">
                  <c:v>2025</c:v>
                </c:pt>
              </c:strCache>
            </c:strRef>
          </c:tx>
          <c:spPr>
            <a:solidFill>
              <a:srgbClr val="003466"/>
            </a:solidFill>
            <a:ln w="12700">
              <a:solidFill>
                <a:sysClr val="window" lastClr="FFFFFF"/>
              </a:solidFill>
              <a:prstDash val="solid"/>
            </a:ln>
            <a:effectLst/>
          </c:spPr>
          <c:invertIfNegative val="0"/>
          <c:dPt>
            <c:idx val="5"/>
            <c:invertIfNegative val="0"/>
            <c:bubble3D val="0"/>
            <c:spPr>
              <a:solidFill>
                <a:srgbClr val="008AC8"/>
              </a:solidFill>
              <a:ln w="12700">
                <a:solidFill>
                  <a:sysClr val="window" lastClr="FFFFFF"/>
                </a:solidFill>
                <a:prstDash val="solid"/>
              </a:ln>
              <a:effectLst/>
            </c:spPr>
            <c:extLst>
              <c:ext xmlns:c16="http://schemas.microsoft.com/office/drawing/2014/chart" uri="{C3380CC4-5D6E-409C-BE32-E72D297353CC}">
                <c16:uniqueId val="{00000001-B9CC-4167-A652-618BF0B818C8}"/>
              </c:ext>
            </c:extLst>
          </c:dPt>
          <c:cat>
            <c:strRef>
              <c:f>'Chart Data'!$AG$7:$AM$7</c:f>
              <c:strCache>
                <c:ptCount val="7"/>
                <c:pt idx="0">
                  <c:v>Japan</c:v>
                </c:pt>
                <c:pt idx="1">
                  <c:v>Italy</c:v>
                </c:pt>
                <c:pt idx="2">
                  <c:v>US</c:v>
                </c:pt>
                <c:pt idx="3">
                  <c:v>France</c:v>
                </c:pt>
                <c:pt idx="4">
                  <c:v>Canada</c:v>
                </c:pt>
                <c:pt idx="5">
                  <c:v>UK</c:v>
                </c:pt>
                <c:pt idx="6">
                  <c:v>Germany</c:v>
                </c:pt>
              </c:strCache>
            </c:strRef>
          </c:cat>
          <c:val>
            <c:numRef>
              <c:f>'Chart Data'!$AG$8:$AM$8</c:f>
              <c:numCache>
                <c:formatCode>0.0</c:formatCode>
                <c:ptCount val="7"/>
                <c:pt idx="0">
                  <c:v>205.1809466990278</c:v>
                </c:pt>
                <c:pt idx="1">
                  <c:v>149.35996010324968</c:v>
                </c:pt>
                <c:pt idx="2">
                  <c:v>137.36075996173861</c:v>
                </c:pt>
                <c:pt idx="3">
                  <c:v>124.09207569071346</c:v>
                </c:pt>
                <c:pt idx="4">
                  <c:v>107.47438492544659</c:v>
                </c:pt>
                <c:pt idx="5">
                  <c:v>102.31430152929025</c:v>
                </c:pt>
                <c:pt idx="6">
                  <c:v>59.442747068676717</c:v>
                </c:pt>
              </c:numCache>
            </c:numRef>
          </c:val>
          <c:extLst>
            <c:ext xmlns:c16="http://schemas.microsoft.com/office/drawing/2014/chart" uri="{C3380CC4-5D6E-409C-BE32-E72D297353CC}">
              <c16:uniqueId val="{00000000-B9CC-4167-A652-618BF0B818C8}"/>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l"/>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max val="250"/>
          <c:min val="0"/>
        </c:scaling>
        <c:delete val="0"/>
        <c:axPos val="b"/>
        <c:majorGridlines>
          <c:spPr>
            <a:ln w="3175">
              <a:solidFill>
                <a:srgbClr val="B1B6BB"/>
              </a:solidFill>
            </a:ln>
          </c:spPr>
        </c:majorGridlines>
        <c:numFmt formatCode="General" sourceLinked="0"/>
        <c:majorTickMark val="out"/>
        <c:minorTickMark val="none"/>
        <c:tickLblPos val="nextTo"/>
        <c:spPr>
          <a:noFill/>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between"/>
        <c:majorUnit val="50"/>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820911452564591"/>
          <c:y val="8.5053158223889938E-2"/>
          <c:w val="0.75853635942566"/>
          <c:h val="0.72303536166797167"/>
        </c:manualLayout>
      </c:layout>
      <c:barChart>
        <c:barDir val="bar"/>
        <c:grouping val="clustered"/>
        <c:varyColors val="0"/>
        <c:ser>
          <c:idx val="0"/>
          <c:order val="0"/>
          <c:tx>
            <c:strRef>
              <c:f>'Chart Data'!$AO$8</c:f>
              <c:strCache>
                <c:ptCount val="1"/>
                <c:pt idx="0">
                  <c:v>2025</c:v>
                </c:pt>
              </c:strCache>
            </c:strRef>
          </c:tx>
          <c:spPr>
            <a:solidFill>
              <a:srgbClr val="003466"/>
            </a:solidFill>
            <a:ln w="12700">
              <a:solidFill>
                <a:sysClr val="window" lastClr="FFFFFF"/>
              </a:solidFill>
              <a:prstDash val="solid"/>
            </a:ln>
            <a:effectLst/>
          </c:spPr>
          <c:invertIfNegative val="0"/>
          <c:dPt>
            <c:idx val="2"/>
            <c:invertIfNegative val="0"/>
            <c:bubble3D val="0"/>
            <c:spPr>
              <a:solidFill>
                <a:srgbClr val="008AC8"/>
              </a:solidFill>
              <a:ln w="12700">
                <a:solidFill>
                  <a:sysClr val="window" lastClr="FFFFFF"/>
                </a:solidFill>
                <a:prstDash val="solid"/>
              </a:ln>
              <a:effectLst/>
            </c:spPr>
            <c:extLst>
              <c:ext xmlns:c16="http://schemas.microsoft.com/office/drawing/2014/chart" uri="{C3380CC4-5D6E-409C-BE32-E72D297353CC}">
                <c16:uniqueId val="{00000001-9733-43FF-AF44-81D78ACF220B}"/>
              </c:ext>
            </c:extLst>
          </c:dPt>
          <c:cat>
            <c:strRef>
              <c:f>'Chart Data'!$AP$7:$AV$7</c:f>
              <c:strCache>
                <c:ptCount val="7"/>
                <c:pt idx="0">
                  <c:v>Italy</c:v>
                </c:pt>
                <c:pt idx="1">
                  <c:v>US</c:v>
                </c:pt>
                <c:pt idx="2">
                  <c:v>UK</c:v>
                </c:pt>
                <c:pt idx="3">
                  <c:v>Japan</c:v>
                </c:pt>
                <c:pt idx="4">
                  <c:v>France</c:v>
                </c:pt>
                <c:pt idx="5">
                  <c:v>Germany</c:v>
                </c:pt>
                <c:pt idx="6">
                  <c:v>Canada</c:v>
                </c:pt>
              </c:strCache>
            </c:strRef>
          </c:cat>
          <c:val>
            <c:numRef>
              <c:f>'Chart Data'!$AP$8:$AV$8</c:f>
              <c:numCache>
                <c:formatCode>0.0</c:formatCode>
                <c:ptCount val="7"/>
                <c:pt idx="0">
                  <c:v>124.67012544799691</c:v>
                </c:pt>
                <c:pt idx="1">
                  <c:v>101.74622485641818</c:v>
                </c:pt>
                <c:pt idx="2">
                  <c:v>93.846255670669322</c:v>
                </c:pt>
                <c:pt idx="3">
                  <c:v>87.280865494855803</c:v>
                </c:pt>
                <c:pt idx="4">
                  <c:v>76.159851377104133</c:v>
                </c:pt>
                <c:pt idx="5">
                  <c:v>21.998883305415969</c:v>
                </c:pt>
                <c:pt idx="6">
                  <c:v>8.3304342306325818</c:v>
                </c:pt>
              </c:numCache>
            </c:numRef>
          </c:val>
          <c:extLst>
            <c:ext xmlns:c16="http://schemas.microsoft.com/office/drawing/2014/chart" uri="{C3380CC4-5D6E-409C-BE32-E72D297353CC}">
              <c16:uniqueId val="{00000000-9733-43FF-AF44-81D78ACF220B}"/>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l"/>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scaling>
        <c:delete val="0"/>
        <c:axPos val="b"/>
        <c:majorGridlines>
          <c:spPr>
            <a:ln w="3175">
              <a:solidFill>
                <a:srgbClr val="B1B6BB"/>
              </a:solidFill>
            </a:ln>
          </c:spPr>
        </c:majorGridlines>
        <c:numFmt formatCode="General" sourceLinked="0"/>
        <c:majorTickMark val="out"/>
        <c:minorTickMark val="none"/>
        <c:tickLblPos val="nextTo"/>
        <c:spPr>
          <a:noFill/>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lineChart>
        <c:grouping val="standard"/>
        <c:varyColors val="0"/>
        <c:ser>
          <c:idx val="0"/>
          <c:order val="0"/>
          <c:tx>
            <c:strRef>
              <c:f>'Chart Data'!$BH$2</c:f>
              <c:strCache>
                <c:ptCount val="1"/>
                <c:pt idx="0">
                  <c:v>GNDBT%</c:v>
                </c:pt>
              </c:strCache>
            </c:strRef>
          </c:tx>
          <c:spPr>
            <a:ln w="25400">
              <a:solidFill>
                <a:srgbClr val="003466"/>
              </a:solidFill>
            </a:ln>
            <a:effectLst/>
          </c:spPr>
          <c:marker>
            <c:symbol val="none"/>
          </c:marker>
          <c:cat>
            <c:numRef>
              <c:f>'Chart Data'!$BG$3:$BG$53</c:f>
              <c:numCache>
                <c:formatCode>General</c:formatCode>
                <c:ptCount val="5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numCache>
            </c:numRef>
          </c:cat>
          <c:val>
            <c:numRef>
              <c:f>'Chart Data'!$BH$3:$BH$53</c:f>
              <c:numCache>
                <c:formatCode>0.0</c:formatCode>
                <c:ptCount val="51"/>
                <c:pt idx="0">
                  <c:v>42.727615442613363</c:v>
                </c:pt>
                <c:pt idx="1">
                  <c:v>41.888487351574597</c:v>
                </c:pt>
                <c:pt idx="2">
                  <c:v>40.42929505988819</c:v>
                </c:pt>
                <c:pt idx="3">
                  <c:v>40.028701335606712</c:v>
                </c:pt>
                <c:pt idx="4">
                  <c:v>40.502049613320374</c:v>
                </c:pt>
                <c:pt idx="5">
                  <c:v>38.7406578329783</c:v>
                </c:pt>
                <c:pt idx="6">
                  <c:v>37.434226842821431</c:v>
                </c:pt>
                <c:pt idx="7">
                  <c:v>33.857320697132756</c:v>
                </c:pt>
                <c:pt idx="8">
                  <c:v>28.259913831003253</c:v>
                </c:pt>
                <c:pt idx="9">
                  <c:v>24.828939579464642</c:v>
                </c:pt>
                <c:pt idx="10">
                  <c:v>23.116243199990492</c:v>
                </c:pt>
                <c:pt idx="11">
                  <c:v>24.039080771446972</c:v>
                </c:pt>
                <c:pt idx="12">
                  <c:v>28.391576346013004</c:v>
                </c:pt>
                <c:pt idx="13">
                  <c:v>33.091702378332187</c:v>
                </c:pt>
                <c:pt idx="14">
                  <c:v>36.609602385661447</c:v>
                </c:pt>
                <c:pt idx="15">
                  <c:v>38.837506623419003</c:v>
                </c:pt>
                <c:pt idx="16">
                  <c:v>40.021934985316477</c:v>
                </c:pt>
                <c:pt idx="17">
                  <c:v>40.056690442433748</c:v>
                </c:pt>
                <c:pt idx="18">
                  <c:v>38.1467365507118</c:v>
                </c:pt>
                <c:pt idx="19">
                  <c:v>36.944590136683203</c:v>
                </c:pt>
                <c:pt idx="20">
                  <c:v>31.639841811653042</c:v>
                </c:pt>
                <c:pt idx="21">
                  <c:v>30.42748548075603</c:v>
                </c:pt>
                <c:pt idx="22">
                  <c:v>31.233269102311478</c:v>
                </c:pt>
                <c:pt idx="23">
                  <c:v>32.85230439238908</c:v>
                </c:pt>
                <c:pt idx="24">
                  <c:v>35.780319076391919</c:v>
                </c:pt>
                <c:pt idx="25">
                  <c:v>36.964145351252697</c:v>
                </c:pt>
                <c:pt idx="26">
                  <c:v>37.524423576531717</c:v>
                </c:pt>
                <c:pt idx="27">
                  <c:v>37.90513678612696</c:v>
                </c:pt>
                <c:pt idx="28">
                  <c:v>44.780263846907133</c:v>
                </c:pt>
                <c:pt idx="29">
                  <c:v>57.827376467306443</c:v>
                </c:pt>
                <c:pt idx="30">
                  <c:v>68.45737725107513</c:v>
                </c:pt>
                <c:pt idx="31">
                  <c:v>72.883059022901946</c:v>
                </c:pt>
                <c:pt idx="32">
                  <c:v>75.676769812302666</c:v>
                </c:pt>
                <c:pt idx="33">
                  <c:v>76.744423924805702</c:v>
                </c:pt>
                <c:pt idx="34">
                  <c:v>78.372494621522662</c:v>
                </c:pt>
                <c:pt idx="35">
                  <c:v>78.870092364378721</c:v>
                </c:pt>
                <c:pt idx="36">
                  <c:v>78.31086591628403</c:v>
                </c:pt>
                <c:pt idx="37">
                  <c:v>76.685586933572125</c:v>
                </c:pt>
                <c:pt idx="38">
                  <c:v>75.889810039699597</c:v>
                </c:pt>
                <c:pt idx="39">
                  <c:v>75.133834984271815</c:v>
                </c:pt>
                <c:pt idx="40">
                  <c:v>92.197466019051916</c:v>
                </c:pt>
                <c:pt idx="41">
                  <c:v>90.18186969033674</c:v>
                </c:pt>
                <c:pt idx="42">
                  <c:v>87.896080085270953</c:v>
                </c:pt>
                <c:pt idx="43">
                  <c:v>90.397592585325583</c:v>
                </c:pt>
                <c:pt idx="44">
                  <c:v>92.41616955799185</c:v>
                </c:pt>
                <c:pt idx="45">
                  <c:v>93.846255670669322</c:v>
                </c:pt>
                <c:pt idx="46">
                  <c:v>96.120679672500458</c:v>
                </c:pt>
                <c:pt idx="47">
                  <c:v>97.225972196569586</c:v>
                </c:pt>
                <c:pt idx="48">
                  <c:v>97.408665422959103</c:v>
                </c:pt>
                <c:pt idx="49">
                  <c:v>97.863203855911451</c:v>
                </c:pt>
                <c:pt idx="50">
                  <c:v>97.421797968637122</c:v>
                </c:pt>
              </c:numCache>
            </c:numRef>
          </c:val>
          <c:smooth val="0"/>
          <c:extLst>
            <c:ext xmlns:c16="http://schemas.microsoft.com/office/drawing/2014/chart" uri="{C3380CC4-5D6E-409C-BE32-E72D297353CC}">
              <c16:uniqueId val="{00000000-9D60-458C-B8F1-D78C817EEA4B}"/>
            </c:ext>
          </c:extLst>
        </c:ser>
        <c:dLbls>
          <c:showLegendKey val="0"/>
          <c:showVal val="0"/>
          <c:showCatName val="0"/>
          <c:showSerName val="0"/>
          <c:showPercent val="0"/>
          <c:showBubbleSize val="0"/>
        </c:dLbls>
        <c:smooth val="0"/>
        <c:axId val="274926592"/>
        <c:axId val="274950400"/>
      </c:line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tickLblSkip val="5"/>
        <c:noMultiLvlLbl val="0"/>
      </c:catAx>
      <c:valAx>
        <c:axId val="274950400"/>
        <c:scaling>
          <c:orientation val="minMax"/>
          <c:max val="10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lineChart>
        <c:grouping val="standard"/>
        <c:varyColors val="0"/>
        <c:ser>
          <c:idx val="0"/>
          <c:order val="0"/>
          <c:tx>
            <c:strRef>
              <c:f>'Chart Data'!$CG$2</c:f>
              <c:strCache>
                <c:ptCount val="1"/>
                <c:pt idx="0">
                  <c:v>% of government revenue</c:v>
                </c:pt>
              </c:strCache>
            </c:strRef>
          </c:tx>
          <c:spPr>
            <a:ln w="25400">
              <a:solidFill>
                <a:srgbClr val="003469"/>
              </a:solidFill>
              <a:prstDash val="solid"/>
            </a:ln>
            <a:effectLst/>
          </c:spPr>
          <c:marker>
            <c:symbol val="none"/>
          </c:marker>
          <c:cat>
            <c:numRef>
              <c:f>'Chart Data'!$CF$3:$CF$73</c:f>
              <c:numCache>
                <c:formatCode>General</c:formatCode>
                <c:ptCount val="7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pt idx="65">
                  <c:v>2025</c:v>
                </c:pt>
                <c:pt idx="66">
                  <c:v>2026</c:v>
                </c:pt>
                <c:pt idx="67">
                  <c:v>2027</c:v>
                </c:pt>
                <c:pt idx="68">
                  <c:v>2028</c:v>
                </c:pt>
                <c:pt idx="69">
                  <c:v>2029</c:v>
                </c:pt>
                <c:pt idx="70">
                  <c:v>2030</c:v>
                </c:pt>
              </c:numCache>
            </c:numRef>
          </c:cat>
          <c:val>
            <c:numRef>
              <c:f>'Chart Data'!$CG$3:$CG$73</c:f>
              <c:numCache>
                <c:formatCode>0.0</c:formatCode>
                <c:ptCount val="71"/>
                <c:pt idx="0">
                  <c:v>9.9517558622237186</c:v>
                </c:pt>
                <c:pt idx="1">
                  <c:v>9.5090180360721437</c:v>
                </c:pt>
                <c:pt idx="2">
                  <c:v>8.9482247104986126</c:v>
                </c:pt>
                <c:pt idx="3">
                  <c:v>8.9001447178002895</c:v>
                </c:pt>
                <c:pt idx="4">
                  <c:v>8.044382801664355</c:v>
                </c:pt>
                <c:pt idx="5">
                  <c:v>7.3234147046078295</c:v>
                </c:pt>
                <c:pt idx="6">
                  <c:v>7.4150428941943209</c:v>
                </c:pt>
                <c:pt idx="7">
                  <c:v>7.3668371953054477</c:v>
                </c:pt>
                <c:pt idx="8">
                  <c:v>6.8228265995912603</c:v>
                </c:pt>
                <c:pt idx="9">
                  <c:v>6.1751022134498808</c:v>
                </c:pt>
                <c:pt idx="10">
                  <c:v>5.8139031881299479</c:v>
                </c:pt>
                <c:pt idx="11">
                  <c:v>6.2308313155770785</c:v>
                </c:pt>
                <c:pt idx="12">
                  <c:v>6.5073141305987026</c:v>
                </c:pt>
                <c:pt idx="13">
                  <c:v>6.7291652765730294</c:v>
                </c:pt>
                <c:pt idx="14">
                  <c:v>6.1927264182962167</c:v>
                </c:pt>
                <c:pt idx="15">
                  <c:v>6.4126892454931719</c:v>
                </c:pt>
                <c:pt idx="16">
                  <c:v>7.1401064276711947</c:v>
                </c:pt>
                <c:pt idx="17">
                  <c:v>7.6961683840712682</c:v>
                </c:pt>
                <c:pt idx="18">
                  <c:v>8.2497464217288403</c:v>
                </c:pt>
                <c:pt idx="19">
                  <c:v>8.7531871199972304</c:v>
                </c:pt>
                <c:pt idx="20">
                  <c:v>8.8974986405655248</c:v>
                </c:pt>
                <c:pt idx="21">
                  <c:v>9.2124473023736488</c:v>
                </c:pt>
                <c:pt idx="22">
                  <c:v>9.0962454563926585</c:v>
                </c:pt>
                <c:pt idx="23">
                  <c:v>9.3554799414265606</c:v>
                </c:pt>
                <c:pt idx="24">
                  <c:v>9.7248373137779538</c:v>
                </c:pt>
                <c:pt idx="25">
                  <c:v>10.232056457826125</c:v>
                </c:pt>
                <c:pt idx="26">
                  <c:v>10.198506647240938</c:v>
                </c:pt>
                <c:pt idx="27">
                  <c:v>10.061053098350108</c:v>
                </c:pt>
                <c:pt idx="28">
                  <c:v>9.4655915624398226</c:v>
                </c:pt>
                <c:pt idx="29">
                  <c:v>9.1654458890313144</c:v>
                </c:pt>
                <c:pt idx="30">
                  <c:v>8.5982169235849231</c:v>
                </c:pt>
                <c:pt idx="31">
                  <c:v>7.4988931677122412</c:v>
                </c:pt>
                <c:pt idx="32">
                  <c:v>7.9763232610018262</c:v>
                </c:pt>
                <c:pt idx="33">
                  <c:v>8.4102631223746052</c:v>
                </c:pt>
                <c:pt idx="34">
                  <c:v>8.7682395802201043</c:v>
                </c:pt>
                <c:pt idx="35">
                  <c:v>9.2409988122646727</c:v>
                </c:pt>
                <c:pt idx="36">
                  <c:v>9.351561377660623</c:v>
                </c:pt>
                <c:pt idx="37">
                  <c:v>8.9393044609587413</c:v>
                </c:pt>
                <c:pt idx="38">
                  <c:v>8.3006760757159697</c:v>
                </c:pt>
                <c:pt idx="39">
                  <c:v>6.8422651678269029</c:v>
                </c:pt>
                <c:pt idx="40">
                  <c:v>6.616684546716141</c:v>
                </c:pt>
                <c:pt idx="41">
                  <c:v>5.580597995688767</c:v>
                </c:pt>
                <c:pt idx="42">
                  <c:v>5.2055732282069878</c:v>
                </c:pt>
                <c:pt idx="43">
                  <c:v>5.1502079290268918</c:v>
                </c:pt>
                <c:pt idx="44">
                  <c:v>5.356828740829652</c:v>
                </c:pt>
                <c:pt idx="45">
                  <c:v>5.3483745343718265</c:v>
                </c:pt>
                <c:pt idx="46">
                  <c:v>5.5780497224846375</c:v>
                </c:pt>
                <c:pt idx="47">
                  <c:v>5.7689344787090899</c:v>
                </c:pt>
                <c:pt idx="48">
                  <c:v>5.8887054857062573</c:v>
                </c:pt>
                <c:pt idx="49">
                  <c:v>5.0226681743113044</c:v>
                </c:pt>
                <c:pt idx="50">
                  <c:v>6.8250373937045454</c:v>
                </c:pt>
                <c:pt idx="51">
                  <c:v>6.9726409934381364</c:v>
                </c:pt>
                <c:pt idx="52">
                  <c:v>6.0806791248430141</c:v>
                </c:pt>
                <c:pt idx="53">
                  <c:v>5.7106698642632336</c:v>
                </c:pt>
                <c:pt idx="54">
                  <c:v>4.9659560688806961</c:v>
                </c:pt>
                <c:pt idx="55">
                  <c:v>4.861816304890568</c:v>
                </c:pt>
                <c:pt idx="56">
                  <c:v>4.8761732023934048</c:v>
                </c:pt>
                <c:pt idx="57">
                  <c:v>5.469817471752191</c:v>
                </c:pt>
                <c:pt idx="58">
                  <c:v>4.7780434710297852</c:v>
                </c:pt>
                <c:pt idx="59">
                  <c:v>4.7064730792498493</c:v>
                </c:pt>
                <c:pt idx="60">
                  <c:v>3.1135170355105353</c:v>
                </c:pt>
                <c:pt idx="61">
                  <c:v>5.9485647557233241</c:v>
                </c:pt>
                <c:pt idx="62">
                  <c:v>10.801090297916069</c:v>
                </c:pt>
                <c:pt idx="63">
                  <c:v>9.8133906552083747</c:v>
                </c:pt>
                <c:pt idx="64">
                  <c:v>9.2792727936760997</c:v>
                </c:pt>
                <c:pt idx="65">
                  <c:v>8.8792790455411783</c:v>
                </c:pt>
                <c:pt idx="66">
                  <c:v>8.3882946459406895</c:v>
                </c:pt>
                <c:pt idx="67">
                  <c:v>8.4854151382227467</c:v>
                </c:pt>
                <c:pt idx="68">
                  <c:v>8.8216193302543111</c:v>
                </c:pt>
                <c:pt idx="69">
                  <c:v>9.0287682505645144</c:v>
                </c:pt>
                <c:pt idx="70">
                  <c:v>8.8374331236620396</c:v>
                </c:pt>
              </c:numCache>
            </c:numRef>
          </c:val>
          <c:smooth val="0"/>
          <c:extLst>
            <c:ext xmlns:c16="http://schemas.microsoft.com/office/drawing/2014/chart" uri="{C3380CC4-5D6E-409C-BE32-E72D297353CC}">
              <c16:uniqueId val="{00000000-9D60-458C-B8F1-D78C817EEA4B}"/>
            </c:ext>
          </c:extLst>
        </c:ser>
        <c:ser>
          <c:idx val="1"/>
          <c:order val="1"/>
          <c:tx>
            <c:strRef>
              <c:f>'Chart Data'!$CH$2</c:f>
              <c:strCache>
                <c:ptCount val="1"/>
                <c:pt idx="0">
                  <c:v>% of GDP</c:v>
                </c:pt>
              </c:strCache>
            </c:strRef>
          </c:tx>
          <c:spPr>
            <a:ln w="25400">
              <a:solidFill>
                <a:srgbClr val="EF4130"/>
              </a:solidFill>
              <a:prstDash val="solid"/>
            </a:ln>
            <a:effectLst/>
          </c:spPr>
          <c:marker>
            <c:symbol val="none"/>
          </c:marker>
          <c:cat>
            <c:numRef>
              <c:f>'Chart Data'!$CF$3:$CF$73</c:f>
              <c:numCache>
                <c:formatCode>General</c:formatCode>
                <c:ptCount val="7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pt idx="65">
                  <c:v>2025</c:v>
                </c:pt>
                <c:pt idx="66">
                  <c:v>2026</c:v>
                </c:pt>
                <c:pt idx="67">
                  <c:v>2027</c:v>
                </c:pt>
                <c:pt idx="68">
                  <c:v>2028</c:v>
                </c:pt>
                <c:pt idx="69">
                  <c:v>2029</c:v>
                </c:pt>
                <c:pt idx="70">
                  <c:v>2030</c:v>
                </c:pt>
              </c:numCache>
            </c:numRef>
          </c:cat>
          <c:val>
            <c:numRef>
              <c:f>'Chart Data'!$CH$3:$CH$73</c:f>
              <c:numCache>
                <c:formatCode>0.0</c:formatCode>
                <c:ptCount val="71"/>
                <c:pt idx="0">
                  <c:v>3.3290797177600964</c:v>
                </c:pt>
                <c:pt idx="1">
                  <c:v>3.3715848935943442</c:v>
                </c:pt>
                <c:pt idx="2">
                  <c:v>3.1741182061988664</c:v>
                </c:pt>
                <c:pt idx="3">
                  <c:v>3.0818378276801655</c:v>
                </c:pt>
                <c:pt idx="4">
                  <c:v>2.8281321707205143</c:v>
                </c:pt>
                <c:pt idx="5">
                  <c:v>2.7059482827635901</c:v>
                </c:pt>
                <c:pt idx="6">
                  <c:v>2.7901506431109548</c:v>
                </c:pt>
                <c:pt idx="7">
                  <c:v>2.8786453433678267</c:v>
                </c:pt>
                <c:pt idx="8">
                  <c:v>2.7833001988071571</c:v>
                </c:pt>
                <c:pt idx="9">
                  <c:v>2.5837659273242095</c:v>
                </c:pt>
                <c:pt idx="10">
                  <c:v>2.3277161017683023</c:v>
                </c:pt>
                <c:pt idx="11">
                  <c:v>2.3904259107305972</c:v>
                </c:pt>
                <c:pt idx="12">
                  <c:v>2.3342619891266128</c:v>
                </c:pt>
                <c:pt idx="13">
                  <c:v>2.4339032954833417</c:v>
                </c:pt>
                <c:pt idx="14">
                  <c:v>2.4156754114388135</c:v>
                </c:pt>
                <c:pt idx="15">
                  <c:v>2.572738406540664</c:v>
                </c:pt>
                <c:pt idx="16">
                  <c:v>2.8710794526718844</c:v>
                </c:pt>
                <c:pt idx="17">
                  <c:v>2.9544756663676268</c:v>
                </c:pt>
                <c:pt idx="18">
                  <c:v>3.0445926765484215</c:v>
                </c:pt>
                <c:pt idx="19">
                  <c:v>3.2624259858873308</c:v>
                </c:pt>
                <c:pt idx="20">
                  <c:v>3.424806016116734</c:v>
                </c:pt>
                <c:pt idx="21">
                  <c:v>3.7598037082536928</c:v>
                </c:pt>
                <c:pt idx="22">
                  <c:v>3.6860723979140615</c:v>
                </c:pt>
                <c:pt idx="23">
                  <c:v>3.687500697070075</c:v>
                </c:pt>
                <c:pt idx="24">
                  <c:v>3.8063912204759021</c:v>
                </c:pt>
                <c:pt idx="25">
                  <c:v>3.9101750286768149</c:v>
                </c:pt>
                <c:pt idx="26">
                  <c:v>3.8053068247827184</c:v>
                </c:pt>
                <c:pt idx="27">
                  <c:v>3.627893735180332</c:v>
                </c:pt>
                <c:pt idx="28">
                  <c:v>3.3512169794993634</c:v>
                </c:pt>
                <c:pt idx="29">
                  <c:v>3.169850872457082</c:v>
                </c:pt>
                <c:pt idx="30">
                  <c:v>2.9040418862918655</c:v>
                </c:pt>
                <c:pt idx="31">
                  <c:v>2.5054983086421134</c:v>
                </c:pt>
                <c:pt idx="32">
                  <c:v>2.5470651883551945</c:v>
                </c:pt>
                <c:pt idx="33">
                  <c:v>2.6253160031664153</c:v>
                </c:pt>
                <c:pt idx="34">
                  <c:v>2.8138696322556367</c:v>
                </c:pt>
                <c:pt idx="35">
                  <c:v>3.0626179606018806</c:v>
                </c:pt>
                <c:pt idx="36">
                  <c:v>3.0209788096538355</c:v>
                </c:pt>
                <c:pt idx="37">
                  <c:v>3.072997605081679</c:v>
                </c:pt>
                <c:pt idx="38">
                  <c:v>2.9032697037169979</c:v>
                </c:pt>
                <c:pt idx="39">
                  <c:v>2.441061176863125</c:v>
                </c:pt>
                <c:pt idx="40">
                  <c:v>2.4060671078967779</c:v>
                </c:pt>
                <c:pt idx="41">
                  <c:v>1.9847617897782395</c:v>
                </c:pt>
                <c:pt idx="42">
                  <c:v>1.7971385270868143</c:v>
                </c:pt>
                <c:pt idx="43">
                  <c:v>1.8175570642942906</c:v>
                </c:pt>
                <c:pt idx="44">
                  <c:v>1.922509891066438</c:v>
                </c:pt>
                <c:pt idx="45">
                  <c:v>1.9526439756188194</c:v>
                </c:pt>
                <c:pt idx="46">
                  <c:v>2.0598641532882294</c:v>
                </c:pt>
                <c:pt idx="47">
                  <c:v>2.1438018432153658</c:v>
                </c:pt>
                <c:pt idx="48">
                  <c:v>2.1047947393625801</c:v>
                </c:pt>
                <c:pt idx="49">
                  <c:v>1.7971118073857582</c:v>
                </c:pt>
                <c:pt idx="50">
                  <c:v>2.5121162869597273</c:v>
                </c:pt>
                <c:pt idx="51">
                  <c:v>2.5861171477574709</c:v>
                </c:pt>
                <c:pt idx="52">
                  <c:v>2.2288279515803753</c:v>
                </c:pt>
                <c:pt idx="53">
                  <c:v>2.0865129840104264</c:v>
                </c:pt>
                <c:pt idx="54">
                  <c:v>1.8112783444219998</c:v>
                </c:pt>
                <c:pt idx="55">
                  <c:v>1.7832256511219817</c:v>
                </c:pt>
                <c:pt idx="56">
                  <c:v>1.8142999075534825</c:v>
                </c:pt>
                <c:pt idx="57">
                  <c:v>2.0161570629574999</c:v>
                </c:pt>
                <c:pt idx="58">
                  <c:v>1.7710891074640647</c:v>
                </c:pt>
                <c:pt idx="59">
                  <c:v>1.7186418227438272</c:v>
                </c:pt>
                <c:pt idx="60">
                  <c:v>1.1685804143704537</c:v>
                </c:pt>
                <c:pt idx="61">
                  <c:v>2.2813300127728815</c:v>
                </c:pt>
                <c:pt idx="62">
                  <c:v>4.2373865748332795</c:v>
                </c:pt>
                <c:pt idx="63">
                  <c:v>3.8550287268778196</c:v>
                </c:pt>
                <c:pt idx="64">
                  <c:v>3.6022234642964257</c:v>
                </c:pt>
                <c:pt idx="65">
                  <c:v>3.5906242371724599</c:v>
                </c:pt>
                <c:pt idx="66">
                  <c:v>3.4564941883709817</c:v>
                </c:pt>
                <c:pt idx="67">
                  <c:v>3.5614506504410017</c:v>
                </c:pt>
                <c:pt idx="68">
                  <c:v>3.7136420226170572</c:v>
                </c:pt>
                <c:pt idx="69">
                  <c:v>3.8413615836193111</c:v>
                </c:pt>
                <c:pt idx="70">
                  <c:v>3.7752690673710267</c:v>
                </c:pt>
              </c:numCache>
            </c:numRef>
          </c:val>
          <c:smooth val="0"/>
          <c:extLst>
            <c:ext xmlns:c16="http://schemas.microsoft.com/office/drawing/2014/chart" uri="{C3380CC4-5D6E-409C-BE32-E72D297353CC}">
              <c16:uniqueId val="{00000001-9D60-458C-B8F1-D78C817EEA4B}"/>
            </c:ext>
          </c:extLst>
        </c:ser>
        <c:dLbls>
          <c:showLegendKey val="0"/>
          <c:showVal val="0"/>
          <c:showCatName val="0"/>
          <c:showSerName val="0"/>
          <c:showPercent val="0"/>
          <c:showBubbleSize val="0"/>
        </c:dLbls>
        <c:smooth val="0"/>
        <c:axId val="274926592"/>
        <c:axId val="274950400"/>
      </c:line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tickLblSkip val="10"/>
        <c:noMultiLvlLbl val="0"/>
      </c:catAx>
      <c:valAx>
        <c:axId val="274950400"/>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ayout>
        <c:manualLayout>
          <c:xMode val="edge"/>
          <c:yMode val="edge"/>
          <c:x val="0.3005529601278949"/>
          <c:y val="8.2551594746716694E-2"/>
          <c:w val="0.39889407974421032"/>
          <c:h val="6.3301965303117602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lineChart>
        <c:grouping val="standard"/>
        <c:varyColors val="0"/>
        <c:ser>
          <c:idx val="0"/>
          <c:order val="0"/>
          <c:tx>
            <c:strRef>
              <c:f>'Chart Data'!$DB$3</c:f>
              <c:strCache>
                <c:ptCount val="1"/>
                <c:pt idx="0">
                  <c:v>History</c:v>
                </c:pt>
              </c:strCache>
            </c:strRef>
          </c:tx>
          <c:spPr>
            <a:ln w="25400">
              <a:solidFill>
                <a:srgbClr val="003466"/>
              </a:solidFill>
            </a:ln>
            <a:effectLst/>
          </c:spPr>
          <c:marker>
            <c:symbol val="none"/>
          </c:marker>
          <c:cat>
            <c:numRef>
              <c:extLst>
                <c:ext xmlns:c15="http://schemas.microsoft.com/office/drawing/2012/chart" uri="{02D57815-91ED-43cb-92C2-25804820EDAC}">
                  <c15:fullRef>
                    <c15:sqref>'Chart Data'!$DC$2:$DR$2</c15:sqref>
                  </c15:fullRef>
                </c:ext>
              </c:extLst>
              <c:f>'Chart Data'!$DJ$2:$DR$2</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Data'!$DC$3:$DR$3</c15:sqref>
                  </c15:fullRef>
                </c:ext>
              </c:extLst>
              <c:f>'Chart Data'!$DJ$3:$DR$3</c:f>
              <c:numCache>
                <c:formatCode>0.0</c:formatCode>
                <c:ptCount val="9"/>
                <c:pt idx="0">
                  <c:v>4.8346148706922731</c:v>
                </c:pt>
                <c:pt idx="1">
                  <c:v>4.8376726242615131</c:v>
                </c:pt>
                <c:pt idx="2">
                  <c:v>5.1732983754533546</c:v>
                </c:pt>
                <c:pt idx="3">
                  <c:v>4.322174506670871</c:v>
                </c:pt>
              </c:numCache>
            </c:numRef>
          </c:val>
          <c:smooth val="0"/>
          <c:extLst>
            <c:ext xmlns:c16="http://schemas.microsoft.com/office/drawing/2014/chart" uri="{C3380CC4-5D6E-409C-BE32-E72D297353CC}">
              <c16:uniqueId val="{00000000-9D60-458C-B8F1-D78C817EEA4B}"/>
            </c:ext>
          </c:extLst>
        </c:ser>
        <c:ser>
          <c:idx val="1"/>
          <c:order val="1"/>
          <c:tx>
            <c:strRef>
              <c:f>'Chart Data'!$DB$4</c:f>
              <c:strCache>
                <c:ptCount val="1"/>
                <c:pt idx="0">
                  <c:v>Latest</c:v>
                </c:pt>
              </c:strCache>
            </c:strRef>
          </c:tx>
          <c:spPr>
            <a:ln w="25400">
              <a:solidFill>
                <a:srgbClr val="EF4130"/>
              </a:solidFill>
            </a:ln>
            <a:effectLst/>
          </c:spPr>
          <c:marker>
            <c:symbol val="none"/>
          </c:marker>
          <c:cat>
            <c:numRef>
              <c:extLst>
                <c:ext xmlns:c15="http://schemas.microsoft.com/office/drawing/2012/chart" uri="{02D57815-91ED-43cb-92C2-25804820EDAC}">
                  <c15:fullRef>
                    <c15:sqref>'Chart Data'!$DC$2:$DR$2</c15:sqref>
                  </c15:fullRef>
                </c:ext>
              </c:extLst>
              <c:f>'Chart Data'!$DJ$2:$DR$2</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Data'!$DC$4:$DR$4</c15:sqref>
                  </c15:fullRef>
                </c:ext>
              </c:extLst>
              <c:f>'Chart Data'!$DJ$4:$DR$4</c:f>
              <c:numCache>
                <c:formatCode>0.0</c:formatCode>
                <c:ptCount val="9"/>
                <c:pt idx="2">
                  <c:v>5.2058932093532997</c:v>
                </c:pt>
                <c:pt idx="3">
                  <c:v>4.3453219057439307</c:v>
                </c:pt>
                <c:pt idx="4">
                  <c:v>3.6491378282474409</c:v>
                </c:pt>
                <c:pt idx="5">
                  <c:v>2.9437631341292794</c:v>
                </c:pt>
                <c:pt idx="6">
                  <c:v>2.5367168000178859</c:v>
                </c:pt>
                <c:pt idx="7">
                  <c:v>1.8080768467859676</c:v>
                </c:pt>
                <c:pt idx="8">
                  <c:v>1.6250729630533207</c:v>
                </c:pt>
              </c:numCache>
            </c:numRef>
          </c:val>
          <c:smooth val="0"/>
          <c:extLst>
            <c:ext xmlns:c16="http://schemas.microsoft.com/office/drawing/2014/chart" uri="{C3380CC4-5D6E-409C-BE32-E72D297353CC}">
              <c16:uniqueId val="{00000001-9D60-458C-B8F1-D78C817EEA4B}"/>
            </c:ext>
          </c:extLst>
        </c:ser>
        <c:ser>
          <c:idx val="2"/>
          <c:order val="2"/>
          <c:tx>
            <c:strRef>
              <c:f>'Chart Data'!$DB$5</c:f>
              <c:strCache>
                <c:ptCount val="1"/>
                <c:pt idx="0">
                  <c:v>Oct-25</c:v>
                </c:pt>
              </c:strCache>
            </c:strRef>
          </c:tx>
          <c:spPr>
            <a:ln w="25400">
              <a:solidFill>
                <a:srgbClr val="7D8992">
                  <a:alpha val="50000"/>
                </a:srgbClr>
              </a:solidFill>
            </a:ln>
            <a:effectLst/>
          </c:spPr>
          <c:marker>
            <c:symbol val="none"/>
          </c:marker>
          <c:cat>
            <c:numRef>
              <c:extLst>
                <c:ext xmlns:c15="http://schemas.microsoft.com/office/drawing/2012/chart" uri="{02D57815-91ED-43cb-92C2-25804820EDAC}">
                  <c15:fullRef>
                    <c15:sqref>'Chart Data'!$DC$2:$DR$2</c15:sqref>
                  </c15:fullRef>
                </c:ext>
              </c:extLst>
              <c:f>'Chart Data'!$DJ$2:$DR$2</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Data'!$DC$5:$DR$5</c15:sqref>
                  </c15:fullRef>
                </c:ext>
              </c:extLst>
              <c:f>'Chart Data'!$DJ$5:$DR$5</c:f>
              <c:numCache>
                <c:formatCode>0.0</c:formatCode>
                <c:ptCount val="9"/>
                <c:pt idx="2">
                  <c:v>5.1064329931003485</c:v>
                </c:pt>
                <c:pt idx="3">
                  <c:v>4.5440103888227803</c:v>
                </c:pt>
                <c:pt idx="4">
                  <c:v>3.5417875377654422</c:v>
                </c:pt>
                <c:pt idx="5">
                  <c:v>3.0043702273486703</c:v>
                </c:pt>
                <c:pt idx="6">
                  <c:v>2.5657879324511517</c:v>
                </c:pt>
                <c:pt idx="7">
                  <c:v>1.936862871528884</c:v>
                </c:pt>
                <c:pt idx="8">
                  <c:v>1.8510844417656529</c:v>
                </c:pt>
              </c:numCache>
            </c:numRef>
          </c:val>
          <c:smooth val="0"/>
          <c:extLst>
            <c:ext xmlns:c16="http://schemas.microsoft.com/office/drawing/2014/chart" uri="{C3380CC4-5D6E-409C-BE32-E72D297353CC}">
              <c16:uniqueId val="{00000002-9D60-458C-B8F1-D78C817EEA4B}"/>
            </c:ext>
          </c:extLst>
        </c:ser>
        <c:ser>
          <c:idx val="3"/>
          <c:order val="3"/>
          <c:tx>
            <c:strRef>
              <c:f>'Chart Data'!$DB$6</c:f>
              <c:strCache>
                <c:ptCount val="1"/>
                <c:pt idx="0">
                  <c:v>Mar-25</c:v>
                </c:pt>
              </c:strCache>
            </c:strRef>
          </c:tx>
          <c:spPr>
            <a:ln w="25400">
              <a:solidFill>
                <a:srgbClr val="7D8992">
                  <a:alpha val="50000"/>
                </a:srgbClr>
              </a:solidFill>
            </a:ln>
            <a:effectLst/>
          </c:spPr>
          <c:marker>
            <c:symbol val="none"/>
          </c:marker>
          <c:cat>
            <c:numRef>
              <c:extLst>
                <c:ext xmlns:c15="http://schemas.microsoft.com/office/drawing/2012/chart" uri="{02D57815-91ED-43cb-92C2-25804820EDAC}">
                  <c15:fullRef>
                    <c15:sqref>'Chart Data'!$DC$2:$DR$2</c15:sqref>
                  </c15:fullRef>
                </c:ext>
              </c:extLst>
              <c:f>'Chart Data'!$DJ$2:$DR$2</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Data'!$DC$6:$DR$6</c15:sqref>
                  </c15:fullRef>
                </c:ext>
              </c:extLst>
              <c:f>'Chart Data'!$DJ$6:$DR$6</c:f>
              <c:numCache>
                <c:formatCode>0.0</c:formatCode>
                <c:ptCount val="9"/>
                <c:pt idx="1">
                  <c:v>4.773512211627259</c:v>
                </c:pt>
                <c:pt idx="2">
                  <c:v>4.7741674740410076</c:v>
                </c:pt>
                <c:pt idx="3">
                  <c:v>3.930972986488551</c:v>
                </c:pt>
                <c:pt idx="4">
                  <c:v>3.1329233617269652</c:v>
                </c:pt>
                <c:pt idx="5">
                  <c:v>2.4897771823039596</c:v>
                </c:pt>
                <c:pt idx="6">
                  <c:v>2.3184554072893246</c:v>
                </c:pt>
                <c:pt idx="7">
                  <c:v>2.1374758652076453</c:v>
                </c:pt>
              </c:numCache>
            </c:numRef>
          </c:val>
          <c:smooth val="0"/>
          <c:extLst>
            <c:ext xmlns:c16="http://schemas.microsoft.com/office/drawing/2014/chart" uri="{C3380CC4-5D6E-409C-BE32-E72D297353CC}">
              <c16:uniqueId val="{00000003-9D60-458C-B8F1-D78C817EEA4B}"/>
            </c:ext>
          </c:extLst>
        </c:ser>
        <c:ser>
          <c:idx val="4"/>
          <c:order val="4"/>
          <c:tx>
            <c:strRef>
              <c:f>'Chart Data'!$DB$7</c:f>
              <c:strCache>
                <c:ptCount val="1"/>
                <c:pt idx="0">
                  <c:v>Nov-24</c:v>
                </c:pt>
              </c:strCache>
            </c:strRef>
          </c:tx>
          <c:spPr>
            <a:ln w="25400">
              <a:solidFill>
                <a:srgbClr val="7D8992">
                  <a:alpha val="50000"/>
                </a:srgbClr>
              </a:solidFill>
            </a:ln>
            <a:effectLst/>
          </c:spPr>
          <c:marker>
            <c:symbol val="none"/>
          </c:marker>
          <c:cat>
            <c:numRef>
              <c:extLst>
                <c:ext xmlns:c15="http://schemas.microsoft.com/office/drawing/2012/chart" uri="{02D57815-91ED-43cb-92C2-25804820EDAC}">
                  <c15:fullRef>
                    <c15:sqref>'Chart Data'!$DC$2:$DR$2</c15:sqref>
                  </c15:fullRef>
                </c:ext>
              </c:extLst>
              <c:f>'Chart Data'!$DJ$2:$DR$2</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Data'!$DC$7:$DR$7</c15:sqref>
                  </c15:fullRef>
                </c:ext>
              </c:extLst>
              <c:f>'Chart Data'!$DJ$7:$DR$7</c:f>
              <c:numCache>
                <c:formatCode>0.0</c:formatCode>
                <c:ptCount val="9"/>
                <c:pt idx="1">
                  <c:v>4.4802137433315492</c:v>
                </c:pt>
                <c:pt idx="2">
                  <c:v>4.5295377794202709</c:v>
                </c:pt>
                <c:pt idx="3">
                  <c:v>3.5788439706397619</c:v>
                </c:pt>
                <c:pt idx="4">
                  <c:v>2.8914093993231269</c:v>
                </c:pt>
                <c:pt idx="5">
                  <c:v>2.2785056805319832</c:v>
                </c:pt>
                <c:pt idx="6">
                  <c:v>2.1929134289105621</c:v>
                </c:pt>
                <c:pt idx="7">
                  <c:v>2.0776549751185502</c:v>
                </c:pt>
              </c:numCache>
            </c:numRef>
          </c:val>
          <c:smooth val="0"/>
          <c:extLst>
            <c:ext xmlns:c16="http://schemas.microsoft.com/office/drawing/2014/chart" uri="{C3380CC4-5D6E-409C-BE32-E72D297353CC}">
              <c16:uniqueId val="{00000004-9D60-458C-B8F1-D78C817EEA4B}"/>
            </c:ext>
          </c:extLst>
        </c:ser>
        <c:ser>
          <c:idx val="5"/>
          <c:order val="5"/>
          <c:tx>
            <c:strRef>
              <c:f>'Chart Data'!$DB$8</c:f>
              <c:strCache>
                <c:ptCount val="1"/>
                <c:pt idx="0">
                  <c:v>Mar-24</c:v>
                </c:pt>
              </c:strCache>
            </c:strRef>
          </c:tx>
          <c:spPr>
            <a:ln w="25400">
              <a:solidFill>
                <a:srgbClr val="7D8992">
                  <a:alpha val="50000"/>
                </a:srgbClr>
              </a:solidFill>
            </a:ln>
            <a:effectLst/>
          </c:spPr>
          <c:marker>
            <c:symbol val="none"/>
          </c:marker>
          <c:cat>
            <c:numRef>
              <c:extLst>
                <c:ext xmlns:c15="http://schemas.microsoft.com/office/drawing/2012/chart" uri="{02D57815-91ED-43cb-92C2-25804820EDAC}">
                  <c15:fullRef>
                    <c15:sqref>'Chart Data'!$DC$2:$DR$2</c15:sqref>
                  </c15:fullRef>
                </c:ext>
              </c:extLst>
              <c:f>'Chart Data'!$DJ$2:$DR$2</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Data'!$DC$8:$DR$8</c15:sqref>
                  </c15:fullRef>
                </c:ext>
              </c:extLst>
              <c:f>'Chart Data'!$DJ$8:$DR$8</c:f>
              <c:numCache>
                <c:formatCode>0.0</c:formatCode>
                <c:ptCount val="9"/>
                <c:pt idx="0">
                  <c:v>5.0408909875299823</c:v>
                </c:pt>
                <c:pt idx="1">
                  <c:v>4.1766480761220626</c:v>
                </c:pt>
                <c:pt idx="2">
                  <c:v>3.1313233208853091</c:v>
                </c:pt>
                <c:pt idx="3">
                  <c:v>2.6949793378956164</c:v>
                </c:pt>
                <c:pt idx="4">
                  <c:v>2.3003183725094654</c:v>
                </c:pt>
                <c:pt idx="5">
                  <c:v>1.6339411352005846</c:v>
                </c:pt>
                <c:pt idx="6">
                  <c:v>1.2294640801083154</c:v>
                </c:pt>
              </c:numCache>
            </c:numRef>
          </c:val>
          <c:smooth val="0"/>
          <c:extLst>
            <c:ext xmlns:c16="http://schemas.microsoft.com/office/drawing/2014/chart" uri="{C3380CC4-5D6E-409C-BE32-E72D297353CC}">
              <c16:uniqueId val="{00000005-9D60-458C-B8F1-D78C817EEA4B}"/>
            </c:ext>
          </c:extLst>
        </c:ser>
        <c:ser>
          <c:idx val="8"/>
          <c:order val="6"/>
          <c:tx>
            <c:strRef>
              <c:f>'Chart Data'!$DB$9</c:f>
              <c:strCache>
                <c:ptCount val="1"/>
                <c:pt idx="0">
                  <c:v>Nov-23</c:v>
                </c:pt>
              </c:strCache>
            </c:strRef>
          </c:tx>
          <c:spPr>
            <a:ln w="25400">
              <a:solidFill>
                <a:srgbClr val="7D8992">
                  <a:alpha val="50000"/>
                </a:srgbClr>
              </a:solidFill>
            </a:ln>
            <a:effectLst/>
          </c:spPr>
          <c:marker>
            <c:symbol val="none"/>
          </c:marker>
          <c:cat>
            <c:numRef>
              <c:extLst>
                <c:ext xmlns:c15="http://schemas.microsoft.com/office/drawing/2012/chart" uri="{02D57815-91ED-43cb-92C2-25804820EDAC}">
                  <c15:fullRef>
                    <c15:sqref>'Chart Data'!$DC$2:$DR$2</c15:sqref>
                  </c15:fullRef>
                </c:ext>
              </c:extLst>
              <c:f>'Chart Data'!$DJ$2:$DR$2</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Data'!$DC$9:$DR$9</c15:sqref>
                  </c15:fullRef>
                </c:ext>
              </c:extLst>
              <c:f>'Chart Data'!$DJ$9:$DR$9</c:f>
              <c:numCache>
                <c:formatCode>0.0</c:formatCode>
                <c:ptCount val="9"/>
                <c:pt idx="0">
                  <c:v>5.0256521170147161</c:v>
                </c:pt>
                <c:pt idx="1">
                  <c:v>4.5446593328214453</c:v>
                </c:pt>
                <c:pt idx="2">
                  <c:v>3.0226263340583137</c:v>
                </c:pt>
                <c:pt idx="3">
                  <c:v>2.6614040837246264</c:v>
                </c:pt>
                <c:pt idx="4">
                  <c:v>2.2839522073268159</c:v>
                </c:pt>
                <c:pt idx="5">
                  <c:v>1.5795785610635271</c:v>
                </c:pt>
                <c:pt idx="6">
                  <c:v>1.0877049316232834</c:v>
                </c:pt>
              </c:numCache>
            </c:numRef>
          </c:val>
          <c:smooth val="0"/>
          <c:extLst>
            <c:ext xmlns:c16="http://schemas.microsoft.com/office/drawing/2014/chart" uri="{C3380CC4-5D6E-409C-BE32-E72D297353CC}">
              <c16:uniqueId val="{00000006-9D60-458C-B8F1-D78C817EEA4B}"/>
            </c:ext>
          </c:extLst>
        </c:ser>
        <c:ser>
          <c:idx val="6"/>
          <c:order val="7"/>
          <c:tx>
            <c:strRef>
              <c:f>'Chart Data'!$DB$10</c:f>
              <c:strCache>
                <c:ptCount val="1"/>
                <c:pt idx="0">
                  <c:v>Mar-23</c:v>
                </c:pt>
              </c:strCache>
            </c:strRef>
          </c:tx>
          <c:spPr>
            <a:ln w="25400">
              <a:solidFill>
                <a:srgbClr val="7D8992">
                  <a:alpha val="50000"/>
                </a:srgbClr>
              </a:solidFill>
            </a:ln>
            <a:effectLst/>
          </c:spPr>
          <c:marker>
            <c:symbol val="none"/>
          </c:marker>
          <c:cat>
            <c:numRef>
              <c:extLst>
                <c:ext xmlns:c15="http://schemas.microsoft.com/office/drawing/2012/chart" uri="{02D57815-91ED-43cb-92C2-25804820EDAC}">
                  <c15:fullRef>
                    <c15:sqref>'Chart Data'!$DC$2:$DR$2</c15:sqref>
                  </c15:fullRef>
                </c:ext>
              </c:extLst>
              <c:f>'Chart Data'!$DJ$2:$DR$2</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Data'!$DC$10:$DR$10</c15:sqref>
                  </c15:fullRef>
                </c:ext>
              </c:extLst>
              <c:f>'Chart Data'!$DJ$10:$DR$10</c:f>
              <c:numCache>
                <c:formatCode>0.0</c:formatCode>
                <c:ptCount val="9"/>
                <c:pt idx="0">
                  <c:v>6.0841633723138671</c:v>
                </c:pt>
                <c:pt idx="1">
                  <c:v>5.1128596612213428</c:v>
                </c:pt>
                <c:pt idx="2">
                  <c:v>3.1999640711699118</c:v>
                </c:pt>
                <c:pt idx="3">
                  <c:v>2.7791586173819924</c:v>
                </c:pt>
                <c:pt idx="4">
                  <c:v>2.2269113590672935</c:v>
                </c:pt>
                <c:pt idx="5">
                  <c:v>1.6698881699113088</c:v>
                </c:pt>
              </c:numCache>
            </c:numRef>
          </c:val>
          <c:smooth val="0"/>
          <c:extLst>
            <c:ext xmlns:c16="http://schemas.microsoft.com/office/drawing/2014/chart" uri="{C3380CC4-5D6E-409C-BE32-E72D297353CC}">
              <c16:uniqueId val="{00000007-9D60-458C-B8F1-D78C817EEA4B}"/>
            </c:ext>
          </c:extLst>
        </c:ser>
        <c:ser>
          <c:idx val="7"/>
          <c:order val="8"/>
          <c:tx>
            <c:strRef>
              <c:f>'Chart Data'!$DB$11</c:f>
              <c:strCache>
                <c:ptCount val="1"/>
                <c:pt idx="0">
                  <c:v>Nov-22</c:v>
                </c:pt>
              </c:strCache>
            </c:strRef>
          </c:tx>
          <c:spPr>
            <a:ln w="25400">
              <a:solidFill>
                <a:srgbClr val="7D8992">
                  <a:alpha val="50000"/>
                </a:srgbClr>
              </a:solidFill>
            </a:ln>
          </c:spPr>
          <c:marker>
            <c:symbol val="none"/>
          </c:marker>
          <c:cat>
            <c:numRef>
              <c:extLst>
                <c:ext xmlns:c15="http://schemas.microsoft.com/office/drawing/2012/chart" uri="{02D57815-91ED-43cb-92C2-25804820EDAC}">
                  <c15:fullRef>
                    <c15:sqref>'Chart Data'!$DC$2:$DR$2</c15:sqref>
                  </c15:fullRef>
                </c:ext>
              </c:extLst>
              <c:f>'Chart Data'!$DJ$2:$DR$2</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Data'!$DC$11:$DR$11</c15:sqref>
                  </c15:fullRef>
                </c:ext>
              </c:extLst>
              <c:f>'Chart Data'!$DJ$11:$DR$11</c:f>
              <c:numCache>
                <c:formatCode>0.0</c:formatCode>
                <c:ptCount val="9"/>
                <c:pt idx="0">
                  <c:v>7.0896393539286464</c:v>
                </c:pt>
                <c:pt idx="1">
                  <c:v>5.5085267581129465</c:v>
                </c:pt>
                <c:pt idx="2">
                  <c:v>3.208756453798963</c:v>
                </c:pt>
                <c:pt idx="3">
                  <c:v>2.8347857775629959</c:v>
                </c:pt>
                <c:pt idx="4">
                  <c:v>2.8525033758808682</c:v>
                </c:pt>
                <c:pt idx="5">
                  <c:v>2.3637924584526839</c:v>
                </c:pt>
              </c:numCache>
            </c:numRef>
          </c:val>
          <c:smooth val="0"/>
          <c:extLst>
            <c:ext xmlns:c16="http://schemas.microsoft.com/office/drawing/2014/chart" uri="{C3380CC4-5D6E-409C-BE32-E72D297353CC}">
              <c16:uniqueId val="{00000008-9D60-458C-B8F1-D78C817EEA4B}"/>
            </c:ext>
          </c:extLst>
        </c:ser>
        <c:ser>
          <c:idx val="9"/>
          <c:order val="9"/>
          <c:tx>
            <c:strRef>
              <c:f>'Chart Data'!$DB$12</c:f>
              <c:strCache>
                <c:ptCount val="1"/>
                <c:pt idx="0">
                  <c:v>Mar-22</c:v>
                </c:pt>
              </c:strCache>
              <c:extLst xmlns:c15="http://schemas.microsoft.com/office/drawing/2012/chart"/>
            </c:strRef>
          </c:tx>
          <c:spPr>
            <a:ln w="25400">
              <a:solidFill>
                <a:srgbClr val="008AC8"/>
              </a:solidFill>
            </a:ln>
          </c:spPr>
          <c:marker>
            <c:symbol val="none"/>
          </c:marker>
          <c:cat>
            <c:numRef>
              <c:extLst>
                <c:ext xmlns:c15="http://schemas.microsoft.com/office/drawing/2012/chart" uri="{02D57815-91ED-43cb-92C2-25804820EDAC}">
                  <c15:fullRef>
                    <c15:sqref>'Chart Data'!$DC$2:$DR$2</c15:sqref>
                  </c15:fullRef>
                </c:ext>
              </c:extLst>
              <c:f>'Chart Data'!$DJ$2:$DR$2</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Data'!$DC$12:$DR$12</c15:sqref>
                  </c15:fullRef>
                </c:ext>
              </c:extLst>
              <c:f>'Chart Data'!$DJ$12:$DR$12</c:f>
              <c:numCache>
                <c:formatCode>0.0</c:formatCode>
                <c:ptCount val="9"/>
                <c:pt idx="0">
                  <c:v>3.9448448171898991</c:v>
                </c:pt>
                <c:pt idx="1">
                  <c:v>1.9147022095357173</c:v>
                </c:pt>
                <c:pt idx="2">
                  <c:v>1.3397307895771098</c:v>
                </c:pt>
                <c:pt idx="3">
                  <c:v>1.2323035002075025</c:v>
                </c:pt>
                <c:pt idx="4">
                  <c:v>1.0763712286748497</c:v>
                </c:pt>
              </c:numCache>
            </c:numRef>
          </c:val>
          <c:smooth val="0"/>
          <c:extLst xmlns:c15="http://schemas.microsoft.com/office/drawing/2012/chart">
            <c:ext xmlns:c16="http://schemas.microsoft.com/office/drawing/2014/chart" uri="{C3380CC4-5D6E-409C-BE32-E72D297353CC}">
              <c16:uniqueId val="{00000009-9D60-458C-B8F1-D78C817EEA4B}"/>
            </c:ext>
          </c:extLst>
        </c:ser>
        <c:dLbls>
          <c:showLegendKey val="0"/>
          <c:showVal val="0"/>
          <c:showCatName val="0"/>
          <c:showSerName val="0"/>
          <c:showPercent val="0"/>
          <c:showBubbleSize val="0"/>
        </c:dLbls>
        <c:smooth val="0"/>
        <c:axId val="274926592"/>
        <c:axId val="274950400"/>
        <c:extLst>
          <c:ext xmlns:c15="http://schemas.microsoft.com/office/drawing/2012/chart" uri="{02D57815-91ED-43cb-92C2-25804820EDAC}">
            <c15:filteredLineSeries>
              <c15:ser>
                <c:idx val="10"/>
                <c:order val="10"/>
                <c:tx>
                  <c:strRef>
                    <c:extLst>
                      <c:ext uri="{02D57815-91ED-43cb-92C2-25804820EDAC}">
                        <c15:formulaRef>
                          <c15:sqref>'Chart Data'!$DB$13</c15:sqref>
                        </c15:formulaRef>
                      </c:ext>
                    </c:extLst>
                    <c:strCache>
                      <c:ptCount val="1"/>
                      <c:pt idx="0">
                        <c:v>Oct-21</c:v>
                      </c:pt>
                    </c:strCache>
                  </c:strRef>
                </c:tx>
                <c:spPr>
                  <a:ln w="25400">
                    <a:solidFill>
                      <a:srgbClr val="FFDF00"/>
                    </a:solidFill>
                  </a:ln>
                </c:spPr>
                <c:marker>
                  <c:symbol val="none"/>
                </c:marker>
                <c:cat>
                  <c:numRef>
                    <c:extLst>
                      <c:ext uri="{02D57815-91ED-43cb-92C2-25804820EDAC}">
                        <c15:fullRef>
                          <c15:sqref>'Chart Data'!$DC$2:$DR$2</c15:sqref>
                        </c15:fullRef>
                        <c15:formulaRef>
                          <c15:sqref>'Chart Data'!$DJ$2:$DR$2</c15:sqref>
                        </c15:formulaRef>
                      </c:ext>
                    </c:extLst>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uri="{02D57815-91ED-43cb-92C2-25804820EDAC}">
                        <c15:fullRef>
                          <c15:sqref>'Chart Data'!$DC$13:$DR$13</c15:sqref>
                        </c15:fullRef>
                        <c15:formulaRef>
                          <c15:sqref>'Chart Data'!$DJ$13:$DR$13</c15:sqref>
                        </c15:formulaRef>
                      </c:ext>
                    </c:extLst>
                    <c:numCache>
                      <c:formatCode>0.0</c:formatCode>
                      <c:ptCount val="9"/>
                      <c:pt idx="0">
                        <c:v>3.3460555850731923</c:v>
                      </c:pt>
                      <c:pt idx="1">
                        <c:v>2.3888791403992</c:v>
                      </c:pt>
                      <c:pt idx="2">
                        <c:v>1.7392579270552353</c:v>
                      </c:pt>
                      <c:pt idx="3">
                        <c:v>1.6794934803674266</c:v>
                      </c:pt>
                      <c:pt idx="4">
                        <c:v>1.5336107801653434</c:v>
                      </c:pt>
                    </c:numCache>
                  </c:numRef>
                </c:val>
                <c:smooth val="0"/>
                <c:extLst>
                  <c:ext xmlns:c16="http://schemas.microsoft.com/office/drawing/2014/chart" uri="{C3380CC4-5D6E-409C-BE32-E72D297353CC}">
                    <c16:uniqueId val="{0000000A-9D60-458C-B8F1-D78C817EEA4B}"/>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'Chart Data'!$DB$14</c15:sqref>
                        </c15:formulaRef>
                      </c:ext>
                    </c:extLst>
                    <c:strCache>
                      <c:ptCount val="1"/>
                      <c:pt idx="0">
                        <c:v>Mar-21</c:v>
                      </c:pt>
                    </c:strCache>
                  </c:strRef>
                </c:tx>
                <c:spPr>
                  <a:ln w="25400">
                    <a:solidFill>
                      <a:srgbClr val="30B5AE"/>
                    </a:solidFill>
                  </a:ln>
                </c:spPr>
                <c:marker>
                  <c:symbol val="none"/>
                </c:marker>
                <c:cat>
                  <c:numRef>
                    <c:extLst>
                      <c:ext xmlns:c15="http://schemas.microsoft.com/office/drawing/2012/chart" uri="{02D57815-91ED-43cb-92C2-25804820EDAC}">
                        <c15:fullRef>
                          <c15:sqref>'Chart Data'!$DC$2:$DR$2</c15:sqref>
                        </c15:fullRef>
                        <c15:formulaRef>
                          <c15:sqref>'Chart Data'!$DJ$2:$DR$2</c15:sqref>
                        </c15:formulaRef>
                      </c:ext>
                    </c:extLst>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Data'!$DC$14:$DR$14</c15:sqref>
                        </c15:fullRef>
                        <c15:formulaRef>
                          <c15:sqref>'Chart Data'!$DJ$14:$DR$14</c15:sqref>
                        </c15:formulaRef>
                      </c:ext>
                    </c:extLst>
                    <c:numCache>
                      <c:formatCode>0.0</c:formatCode>
                      <c:ptCount val="9"/>
                      <c:pt idx="0">
                        <c:v>4.5020679247077258</c:v>
                      </c:pt>
                      <c:pt idx="1">
                        <c:v>3.4702553417316246</c:v>
                      </c:pt>
                      <c:pt idx="2">
                        <c:v>2.9172068954705752</c:v>
                      </c:pt>
                      <c:pt idx="3">
                        <c:v>2.7783685650464593</c:v>
                      </c:pt>
                    </c:numCache>
                  </c:numRef>
                </c:val>
                <c:smooth val="0"/>
                <c:extLst xmlns:c15="http://schemas.microsoft.com/office/drawing/2012/chart">
                  <c:ext xmlns:c16="http://schemas.microsoft.com/office/drawing/2014/chart" uri="{C3380CC4-5D6E-409C-BE32-E72D297353CC}">
                    <c16:uniqueId val="{0000000B-9D60-458C-B8F1-D78C817EEA4B}"/>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'Chart Data'!$DB$15</c15:sqref>
                        </c15:formulaRef>
                      </c:ext>
                    </c:extLst>
                    <c:strCache>
                      <c:ptCount val="1"/>
                      <c:pt idx="0">
                        <c:v>Nov-20</c:v>
                      </c:pt>
                    </c:strCache>
                  </c:strRef>
                </c:tx>
                <c:spPr>
                  <a:ln w="25400">
                    <a:solidFill>
                      <a:srgbClr val="CBDBAC"/>
                    </a:solidFill>
                  </a:ln>
                </c:spPr>
                <c:marker>
                  <c:symbol val="none"/>
                </c:marker>
                <c:cat>
                  <c:numRef>
                    <c:extLst>
                      <c:ext xmlns:c15="http://schemas.microsoft.com/office/drawing/2012/chart" uri="{02D57815-91ED-43cb-92C2-25804820EDAC}">
                        <c15:fullRef>
                          <c15:sqref>'Chart Data'!$DC$2:$DR$2</c15:sqref>
                        </c15:fullRef>
                        <c15:formulaRef>
                          <c15:sqref>'Chart Data'!$DJ$2:$DR$2</c15:sqref>
                        </c15:formulaRef>
                      </c:ext>
                    </c:extLst>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Data'!$DC$15:$DR$15</c15:sqref>
                        </c15:fullRef>
                        <c15:formulaRef>
                          <c15:sqref>'Chart Data'!$DJ$15:$DR$15</c15:sqref>
                        </c15:formulaRef>
                      </c:ext>
                    </c:extLst>
                    <c:numCache>
                      <c:formatCode>0.0</c:formatCode>
                      <c:ptCount val="9"/>
                      <c:pt idx="0">
                        <c:v>4.4492528500732487</c:v>
                      </c:pt>
                      <c:pt idx="1">
                        <c:v>4.1130922807275905</c:v>
                      </c:pt>
                      <c:pt idx="2">
                        <c:v>3.9269697085343078</c:v>
                      </c:pt>
                      <c:pt idx="3">
                        <c:v>3.8616613200838561</c:v>
                      </c:pt>
                    </c:numCache>
                  </c:numRef>
                </c:val>
                <c:smooth val="0"/>
                <c:extLst xmlns:c15="http://schemas.microsoft.com/office/drawing/2012/chart">
                  <c:ext xmlns:c16="http://schemas.microsoft.com/office/drawing/2014/chart" uri="{C3380CC4-5D6E-409C-BE32-E72D297353CC}">
                    <c16:uniqueId val="{0000000C-9D60-458C-B8F1-D78C817EEA4B}"/>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'Chart Data'!$DB$16</c15:sqref>
                        </c15:formulaRef>
                      </c:ext>
                    </c:extLst>
                    <c:strCache>
                      <c:ptCount val="1"/>
                      <c:pt idx="0">
                        <c:v>Mar-20</c:v>
                      </c:pt>
                    </c:strCache>
                  </c:strRef>
                </c:tx>
                <c:spPr>
                  <a:ln w="25400">
                    <a:solidFill>
                      <a:srgbClr val="E0A0C7"/>
                    </a:solidFill>
                  </a:ln>
                </c:spPr>
                <c:marker>
                  <c:symbol val="none"/>
                </c:marker>
                <c:cat>
                  <c:numRef>
                    <c:extLst>
                      <c:ext xmlns:c15="http://schemas.microsoft.com/office/drawing/2012/chart" uri="{02D57815-91ED-43cb-92C2-25804820EDAC}">
                        <c15:fullRef>
                          <c15:sqref>'Chart Data'!$DC$2:$DR$2</c15:sqref>
                        </c15:fullRef>
                        <c15:formulaRef>
                          <c15:sqref>'Chart Data'!$DJ$2:$DR$2</c15:sqref>
                        </c15:formulaRef>
                      </c:ext>
                    </c:extLst>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Data'!$DC$16:$DR$16</c15:sqref>
                        </c15:fullRef>
                        <c15:formulaRef>
                          <c15:sqref>'Chart Data'!$DJ$16:$DR$16</c15:sqref>
                        </c15:formulaRef>
                      </c:ext>
                    </c:extLst>
                    <c:numCache>
                      <c:formatCode>0.0</c:formatCode>
                      <c:ptCount val="9"/>
                      <c:pt idx="0">
                        <c:v>2.4811789952434529</c:v>
                      </c:pt>
                      <c:pt idx="1">
                        <c:v>2.3514081608808026</c:v>
                      </c:pt>
                      <c:pt idx="2">
                        <c:v>2.1823592406930206</c:v>
                      </c:pt>
                    </c:numCache>
                  </c:numRef>
                </c:val>
                <c:smooth val="0"/>
                <c:extLst xmlns:c15="http://schemas.microsoft.com/office/drawing/2012/chart">
                  <c:ext xmlns:c16="http://schemas.microsoft.com/office/drawing/2014/chart" uri="{C3380CC4-5D6E-409C-BE32-E72D297353CC}">
                    <c16:uniqueId val="{0000000D-9D60-458C-B8F1-D78C817EEA4B}"/>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'Chart Data'!$DB$17</c15:sqref>
                        </c15:formulaRef>
                      </c:ext>
                    </c:extLst>
                    <c:strCache>
                      <c:ptCount val="1"/>
                      <c:pt idx="0">
                        <c:v>Mar-19</c:v>
                      </c:pt>
                    </c:strCache>
                  </c:strRef>
                </c:tx>
                <c:marker>
                  <c:symbol val="none"/>
                </c:marker>
                <c:cat>
                  <c:numRef>
                    <c:extLst>
                      <c:ext xmlns:c15="http://schemas.microsoft.com/office/drawing/2012/chart" uri="{02D57815-91ED-43cb-92C2-25804820EDAC}">
                        <c15:fullRef>
                          <c15:sqref>'Chart Data'!$DC$2:$DR$2</c15:sqref>
                        </c15:fullRef>
                        <c15:formulaRef>
                          <c15:sqref>'Chart Data'!$DJ$2:$DR$2</c15:sqref>
                        </c15:formulaRef>
                      </c:ext>
                    </c:extLst>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Data'!$DC$17:$DR$17</c15:sqref>
                        </c15:fullRef>
                        <c15:formulaRef>
                          <c15:sqref>'Chart Data'!$DJ$17:$DR$17</c15:sqref>
                        </c15:formulaRef>
                      </c:ext>
                    </c:extLst>
                    <c:numCache>
                      <c:formatCode>0.0</c:formatCode>
                      <c:ptCount val="9"/>
                      <c:pt idx="0">
                        <c:v>0.59081154932491775</c:v>
                      </c:pt>
                      <c:pt idx="1">
                        <c:v>0.53210499783311083</c:v>
                      </c:pt>
                    </c:numCache>
                  </c:numRef>
                </c:val>
                <c:smooth val="0"/>
                <c:extLst xmlns:c15="http://schemas.microsoft.com/office/drawing/2012/chart">
                  <c:ext xmlns:c16="http://schemas.microsoft.com/office/drawing/2014/chart" uri="{C3380CC4-5D6E-409C-BE32-E72D297353CC}">
                    <c16:uniqueId val="{0000001E-6E62-4D4A-97AB-6835A2A9EEA3}"/>
                  </c:ext>
                </c:extLst>
              </c15:ser>
            </c15:filteredLineSeries>
            <c15:filteredLineSeries>
              <c15:ser>
                <c:idx val="15"/>
                <c:order val="15"/>
                <c:tx>
                  <c:strRef>
                    <c:extLst xmlns:c15="http://schemas.microsoft.com/office/drawing/2012/chart">
                      <c:ext xmlns:c15="http://schemas.microsoft.com/office/drawing/2012/chart" uri="{02D57815-91ED-43cb-92C2-25804820EDAC}">
                        <c15:formulaRef>
                          <c15:sqref>'Chart Data'!$DB$18</c15:sqref>
                        </c15:formulaRef>
                      </c:ext>
                    </c:extLst>
                    <c:strCache>
                      <c:ptCount val="1"/>
                      <c:pt idx="0">
                        <c:v>Oct-18</c:v>
                      </c:pt>
                    </c:strCache>
                  </c:strRef>
                </c:tx>
                <c:marker>
                  <c:symbol val="none"/>
                </c:marker>
                <c:cat>
                  <c:numRef>
                    <c:extLst>
                      <c:ext xmlns:c15="http://schemas.microsoft.com/office/drawing/2012/chart" uri="{02D57815-91ED-43cb-92C2-25804820EDAC}">
                        <c15:fullRef>
                          <c15:sqref>'Chart Data'!$DC$2:$DR$2</c15:sqref>
                        </c15:fullRef>
                        <c15:formulaRef>
                          <c15:sqref>'Chart Data'!$DJ$2:$DR$2</c15:sqref>
                        </c15:formulaRef>
                      </c:ext>
                    </c:extLst>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Data'!$DC$18:$DR$18</c15:sqref>
                        </c15:fullRef>
                        <c15:formulaRef>
                          <c15:sqref>'Chart Data'!$DJ$18:$DR$18</c15:sqref>
                        </c15:formulaRef>
                      </c:ext>
                    </c:extLst>
                    <c:numCache>
                      <c:formatCode>0.0</c:formatCode>
                      <c:ptCount val="9"/>
                      <c:pt idx="0">
                        <c:v>0.85562922019164456</c:v>
                      </c:pt>
                      <c:pt idx="1">
                        <c:v>0.78462700139654773</c:v>
                      </c:pt>
                    </c:numCache>
                  </c:numRef>
                </c:val>
                <c:smooth val="0"/>
                <c:extLst xmlns:c15="http://schemas.microsoft.com/office/drawing/2012/chart">
                  <c:ext xmlns:c16="http://schemas.microsoft.com/office/drawing/2014/chart" uri="{C3380CC4-5D6E-409C-BE32-E72D297353CC}">
                    <c16:uniqueId val="{0000001F-6E62-4D4A-97AB-6835A2A9EEA3}"/>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'Chart Data'!$DB$19</c15:sqref>
                        </c15:formulaRef>
                      </c:ext>
                    </c:extLst>
                    <c:strCache>
                      <c:ptCount val="1"/>
                      <c:pt idx="0">
                        <c:v>Mar-18</c:v>
                      </c:pt>
                    </c:strCache>
                  </c:strRef>
                </c:tx>
                <c:marker>
                  <c:symbol val="none"/>
                </c:marker>
                <c:cat>
                  <c:numRef>
                    <c:extLst>
                      <c:ext xmlns:c15="http://schemas.microsoft.com/office/drawing/2012/chart" uri="{02D57815-91ED-43cb-92C2-25804820EDAC}">
                        <c15:fullRef>
                          <c15:sqref>'Chart Data'!$DC$2:$DR$2</c15:sqref>
                        </c15:fullRef>
                        <c15:formulaRef>
                          <c15:sqref>'Chart Data'!$DJ$2:$DR$2</c15:sqref>
                        </c15:formulaRef>
                      </c:ext>
                    </c:extLst>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Data'!$DC$19:$DR$19</c15:sqref>
                        </c15:fullRef>
                        <c15:formulaRef>
                          <c15:sqref>'Chart Data'!$DJ$19:$DR$19</c15:sqref>
                        </c15:formulaRef>
                      </c:ext>
                    </c:extLst>
                    <c:numCache>
                      <c:formatCode>0.0</c:formatCode>
                      <c:ptCount val="9"/>
                      <c:pt idx="0">
                        <c:v>0.89528229291555117</c:v>
                      </c:pt>
                    </c:numCache>
                  </c:numRef>
                </c:val>
                <c:smooth val="0"/>
                <c:extLst xmlns:c15="http://schemas.microsoft.com/office/drawing/2012/chart">
                  <c:ext xmlns:c16="http://schemas.microsoft.com/office/drawing/2014/chart" uri="{C3380CC4-5D6E-409C-BE32-E72D297353CC}">
                    <c16:uniqueId val="{00000020-6E62-4D4A-97AB-6835A2A9EEA3}"/>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'Chart Data'!$DB$20</c15:sqref>
                        </c15:formulaRef>
                      </c:ext>
                    </c:extLst>
                    <c:strCache>
                      <c:ptCount val="1"/>
                      <c:pt idx="0">
                        <c:v>Nov-17</c:v>
                      </c:pt>
                    </c:strCache>
                  </c:strRef>
                </c:tx>
                <c:marker>
                  <c:symbol val="none"/>
                </c:marker>
                <c:cat>
                  <c:numRef>
                    <c:extLst>
                      <c:ext xmlns:c15="http://schemas.microsoft.com/office/drawing/2012/chart" uri="{02D57815-91ED-43cb-92C2-25804820EDAC}">
                        <c15:fullRef>
                          <c15:sqref>'Chart Data'!$DC$2:$DR$2</c15:sqref>
                        </c15:fullRef>
                        <c15:formulaRef>
                          <c15:sqref>'Chart Data'!$DJ$2:$DR$2</c15:sqref>
                        </c15:formulaRef>
                      </c:ext>
                    </c:extLst>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Data'!$DC$20:$DR$20</c15:sqref>
                        </c15:fullRef>
                        <c15:formulaRef>
                          <c15:sqref>'Chart Data'!$DJ$20:$DR$20</c15:sqref>
                        </c15:formulaRef>
                      </c:ext>
                    </c:extLst>
                    <c:numCache>
                      <c:formatCode>0.0</c:formatCode>
                      <c:ptCount val="9"/>
                      <c:pt idx="0">
                        <c:v>1.0759828111222873</c:v>
                      </c:pt>
                    </c:numCache>
                  </c:numRef>
                </c:val>
                <c:smooth val="0"/>
                <c:extLst xmlns:c15="http://schemas.microsoft.com/office/drawing/2012/chart">
                  <c:ext xmlns:c16="http://schemas.microsoft.com/office/drawing/2014/chart" uri="{C3380CC4-5D6E-409C-BE32-E72D297353CC}">
                    <c16:uniqueId val="{00000021-6E62-4D4A-97AB-6835A2A9EEA3}"/>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'Chart Data'!$DB$21</c15:sqref>
                        </c15:formulaRef>
                      </c:ext>
                    </c:extLst>
                    <c:strCache>
                      <c:ptCount val="1"/>
                      <c:pt idx="0">
                        <c:v>Mar-17</c:v>
                      </c:pt>
                    </c:strCache>
                  </c:strRef>
                </c:tx>
                <c:marker>
                  <c:symbol val="none"/>
                </c:marker>
                <c:cat>
                  <c:numRef>
                    <c:extLst>
                      <c:ext xmlns:c15="http://schemas.microsoft.com/office/drawing/2012/chart" uri="{02D57815-91ED-43cb-92C2-25804820EDAC}">
                        <c15:fullRef>
                          <c15:sqref>'Chart Data'!$DC$2:$DR$2</c15:sqref>
                        </c15:fullRef>
                        <c15:formulaRef>
                          <c15:sqref>'Chart Data'!$DJ$2:$DR$2</c15:sqref>
                        </c15:formulaRef>
                      </c:ext>
                    </c:extLst>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Data'!$DC$21:$DR$21</c15:sqref>
                        </c15:fullRef>
                        <c15:formulaRef>
                          <c15:sqref>'Chart Data'!$DJ$21:$DR$21</c15:sqref>
                        </c15:formulaRef>
                      </c:ext>
                    </c:extLst>
                    <c:numCache>
                      <c:formatCode>0.0</c:formatCode>
                      <c:ptCount val="9"/>
                    </c:numCache>
                  </c:numRef>
                </c:val>
                <c:smooth val="0"/>
                <c:extLst xmlns:c15="http://schemas.microsoft.com/office/drawing/2012/chart">
                  <c:ext xmlns:c16="http://schemas.microsoft.com/office/drawing/2014/chart" uri="{C3380CC4-5D6E-409C-BE32-E72D297353CC}">
                    <c16:uniqueId val="{00000022-6E62-4D4A-97AB-6835A2A9EEA3}"/>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'Chart Data'!$DB$22</c15:sqref>
                        </c15:formulaRef>
                      </c:ext>
                    </c:extLst>
                    <c:strCache>
                      <c:ptCount val="1"/>
                      <c:pt idx="0">
                        <c:v>Nov-16</c:v>
                      </c:pt>
                    </c:strCache>
                  </c:strRef>
                </c:tx>
                <c:marker>
                  <c:symbol val="none"/>
                </c:marker>
                <c:cat>
                  <c:numRef>
                    <c:extLst>
                      <c:ext xmlns:c15="http://schemas.microsoft.com/office/drawing/2012/chart" uri="{02D57815-91ED-43cb-92C2-25804820EDAC}">
                        <c15:fullRef>
                          <c15:sqref>'Chart Data'!$DC$2:$DR$2</c15:sqref>
                        </c15:fullRef>
                        <c15:formulaRef>
                          <c15:sqref>'Chart Data'!$DJ$2:$DR$2</c15:sqref>
                        </c15:formulaRef>
                      </c:ext>
                    </c:extLst>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extLst>
                      <c:ext xmlns:c15="http://schemas.microsoft.com/office/drawing/2012/chart" uri="{02D57815-91ED-43cb-92C2-25804820EDAC}">
                        <c15:fullRef>
                          <c15:sqref>'Chart Data'!$DC$22:$DR$22</c15:sqref>
                        </c15:fullRef>
                        <c15:formulaRef>
                          <c15:sqref>'Chart Data'!$DJ$22:$DR$22</c15:sqref>
                        </c15:formulaRef>
                      </c:ext>
                    </c:extLst>
                    <c:numCache>
                      <c:formatCode>0.0</c:formatCode>
                      <c:ptCount val="9"/>
                    </c:numCache>
                  </c:numRef>
                </c:val>
                <c:smooth val="0"/>
                <c:extLst xmlns:c15="http://schemas.microsoft.com/office/drawing/2012/chart">
                  <c:ext xmlns:c16="http://schemas.microsoft.com/office/drawing/2014/chart" uri="{C3380CC4-5D6E-409C-BE32-E72D297353CC}">
                    <c16:uniqueId val="{00000023-6E62-4D4A-97AB-6835A2A9EEA3}"/>
                  </c:ext>
                </c:extLst>
              </c15:ser>
            </c15:filteredLineSeries>
          </c:ext>
        </c:extLst>
      </c:line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ayout>
        <c:manualLayout>
          <c:xMode val="edge"/>
          <c:yMode val="edge"/>
          <c:x val="0.34123756814520745"/>
          <c:y val="8.2551594746716694E-2"/>
          <c:w val="0.36002787952341614"/>
          <c:h val="6.3301965303117602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areaChart>
        <c:grouping val="stacked"/>
        <c:varyColors val="0"/>
        <c:ser>
          <c:idx val="2"/>
          <c:order val="2"/>
          <c:tx>
            <c:strRef>
              <c:f>'Chart Data'!$BT$2</c:f>
              <c:strCache>
                <c:ptCount val="1"/>
                <c:pt idx="0">
                  <c:v>Bottom</c:v>
                </c:pt>
              </c:strCache>
            </c:strRef>
          </c:tx>
          <c:spPr>
            <a:noFill/>
            <a:ln w="12700">
              <a:noFill/>
              <a:prstDash val="solid"/>
            </a:ln>
            <a:effectLst/>
          </c:spPr>
          <c:cat>
            <c:numRef>
              <c:f>'Chart Data'!$BQ$3:$BQ$27</c:f>
              <c:numCache>
                <c:formatCode>General</c:formatCode>
                <c:ptCount val="25"/>
                <c:pt idx="0">
                  <c:v>2020</c:v>
                </c:pt>
                <c:pt idx="4">
                  <c:v>2021</c:v>
                </c:pt>
                <c:pt idx="8">
                  <c:v>2022</c:v>
                </c:pt>
                <c:pt idx="12">
                  <c:v>2023</c:v>
                </c:pt>
                <c:pt idx="16">
                  <c:v>2024</c:v>
                </c:pt>
                <c:pt idx="20">
                  <c:v>2025</c:v>
                </c:pt>
                <c:pt idx="24">
                  <c:v>2026</c:v>
                </c:pt>
              </c:numCache>
            </c:numRef>
          </c:cat>
          <c:val>
            <c:numRef>
              <c:f>'Chart Data'!$BT$3:$BT$27</c:f>
              <c:numCache>
                <c:formatCode>0.0</c:formatCode>
                <c:ptCount val="25"/>
                <c:pt idx="0">
                  <c:v>0.27900359820660636</c:v>
                </c:pt>
                <c:pt idx="1">
                  <c:v>-0.15866323517109704</c:v>
                </c:pt>
                <c:pt idx="2">
                  <c:v>-0.47543583500142539</c:v>
                </c:pt>
                <c:pt idx="3">
                  <c:v>-0.92903419740072435</c:v>
                </c:pt>
                <c:pt idx="4">
                  <c:v>-0.53141131470895164</c:v>
                </c:pt>
                <c:pt idx="5">
                  <c:v>-0.73287117492631948</c:v>
                </c:pt>
                <c:pt idx="6">
                  <c:v>-0.16665999999999626</c:v>
                </c:pt>
                <c:pt idx="7">
                  <c:v>0.50231414944119646</c:v>
                </c:pt>
                <c:pt idx="8">
                  <c:v>0.86810678677082809</c:v>
                </c:pt>
                <c:pt idx="9">
                  <c:v>2.3825434642588128</c:v>
                </c:pt>
                <c:pt idx="10">
                  <c:v>2.8714455511555492</c:v>
                </c:pt>
                <c:pt idx="11">
                  <c:v>3.8654128175317659</c:v>
                </c:pt>
                <c:pt idx="12">
                  <c:v>3.6412115193644512</c:v>
                </c:pt>
                <c:pt idx="13">
                  <c:v>3.3759095378564474</c:v>
                </c:pt>
                <c:pt idx="14">
                  <c:v>3.1482960077896749</c:v>
                </c:pt>
                <c:pt idx="15">
                  <c:v>0.99931430045880898</c:v>
                </c:pt>
                <c:pt idx="16">
                  <c:v>0.92687950566427979</c:v>
                </c:pt>
                <c:pt idx="17">
                  <c:v>0.85470769230771015</c:v>
                </c:pt>
                <c:pt idx="18">
                  <c:v>1.0554954034729169</c:v>
                </c:pt>
                <c:pt idx="19">
                  <c:v>1.1941351074718387</c:v>
                </c:pt>
                <c:pt idx="20">
                  <c:v>1.071011692933399</c:v>
                </c:pt>
                <c:pt idx="21">
                  <c:v>0.8189259668089921</c:v>
                </c:pt>
                <c:pt idx="22">
                  <c:v>1.0083417085427149</c:v>
                </c:pt>
                <c:pt idx="23">
                  <c:v>0.87796020176131861</c:v>
                </c:pt>
                <c:pt idx="24">
                  <c:v>0.95908246141427345</c:v>
                </c:pt>
              </c:numCache>
            </c:numRef>
          </c:val>
          <c:extLst>
            <c:ext xmlns:c16="http://schemas.microsoft.com/office/drawing/2014/chart" uri="{C3380CC4-5D6E-409C-BE32-E72D297353CC}">
              <c16:uniqueId val="{00000002-9D60-458C-B8F1-D78C817EEA4B}"/>
            </c:ext>
          </c:extLst>
        </c:ser>
        <c:ser>
          <c:idx val="3"/>
          <c:order val="3"/>
          <c:tx>
            <c:strRef>
              <c:f>'Chart Data'!$BU$2</c:f>
              <c:strCache>
                <c:ptCount val="1"/>
                <c:pt idx="0">
                  <c:v>Range of G7 exc. UK</c:v>
                </c:pt>
              </c:strCache>
            </c:strRef>
          </c:tx>
          <c:spPr>
            <a:solidFill>
              <a:srgbClr val="7D8992">
                <a:alpha val="50000"/>
              </a:srgbClr>
            </a:solidFill>
            <a:ln w="25400">
              <a:noFill/>
            </a:ln>
            <a:effectLst/>
          </c:spPr>
          <c:cat>
            <c:numRef>
              <c:f>'Chart Data'!$BQ$3:$BQ$27</c:f>
              <c:numCache>
                <c:formatCode>General</c:formatCode>
                <c:ptCount val="25"/>
                <c:pt idx="0">
                  <c:v>2020</c:v>
                </c:pt>
                <c:pt idx="4">
                  <c:v>2021</c:v>
                </c:pt>
                <c:pt idx="8">
                  <c:v>2022</c:v>
                </c:pt>
                <c:pt idx="12">
                  <c:v>2023</c:v>
                </c:pt>
                <c:pt idx="16">
                  <c:v>2024</c:v>
                </c:pt>
                <c:pt idx="20">
                  <c:v>2025</c:v>
                </c:pt>
                <c:pt idx="24">
                  <c:v>2026</c:v>
                </c:pt>
              </c:numCache>
            </c:numRef>
          </c:cat>
          <c:val>
            <c:numRef>
              <c:f>'Chart Data'!$BU$3:$BU$27</c:f>
              <c:numCache>
                <c:formatCode>0.0</c:formatCode>
                <c:ptCount val="25"/>
                <c:pt idx="0">
                  <c:v>1.8647637888242974</c:v>
                </c:pt>
                <c:pt idx="1">
                  <c:v>0.99678260621097747</c:v>
                </c:pt>
                <c:pt idx="2">
                  <c:v>1.6986029099241184</c:v>
                </c:pt>
                <c:pt idx="3">
                  <c:v>2.1713176692955138</c:v>
                </c:pt>
                <c:pt idx="4">
                  <c:v>2.434140532996576</c:v>
                </c:pt>
                <c:pt idx="5">
                  <c:v>5.5158140681886962</c:v>
                </c:pt>
                <c:pt idx="6">
                  <c:v>5.4162205113306499</c:v>
                </c:pt>
                <c:pt idx="7">
                  <c:v>6.2690998786569807</c:v>
                </c:pt>
                <c:pt idx="8">
                  <c:v>7.1561653910330536</c:v>
                </c:pt>
                <c:pt idx="9">
                  <c:v>6.2024404288889556</c:v>
                </c:pt>
                <c:pt idx="10">
                  <c:v>5.504081976093067</c:v>
                </c:pt>
                <c:pt idx="11">
                  <c:v>7.921952813722676</c:v>
                </c:pt>
                <c:pt idx="12">
                  <c:v>5.2559928841648498</c:v>
                </c:pt>
                <c:pt idx="13">
                  <c:v>3.9635321253037814</c:v>
                </c:pt>
                <c:pt idx="14">
                  <c:v>2.4322620480158985</c:v>
                </c:pt>
                <c:pt idx="15">
                  <c:v>2.721270817200705</c:v>
                </c:pt>
                <c:pt idx="16">
                  <c:v>2.3174820343268898</c:v>
                </c:pt>
                <c:pt idx="17">
                  <c:v>2.3368128762397689</c:v>
                </c:pt>
                <c:pt idx="18">
                  <c:v>1.7136055307942044</c:v>
                </c:pt>
                <c:pt idx="19">
                  <c:v>1.7361027136746143</c:v>
                </c:pt>
                <c:pt idx="20">
                  <c:v>2.6984275594030382</c:v>
                </c:pt>
                <c:pt idx="21">
                  <c:v>2.5761666257836158</c:v>
                </c:pt>
                <c:pt idx="22">
                  <c:v>1.8930879952975266</c:v>
                </c:pt>
                <c:pt idx="23">
                  <c:v>1.9519981320589963</c:v>
                </c:pt>
                <c:pt idx="24">
                  <c:v>1.7449475878853482</c:v>
                </c:pt>
              </c:numCache>
            </c:numRef>
          </c:val>
          <c:extLst>
            <c:ext xmlns:c16="http://schemas.microsoft.com/office/drawing/2014/chart" uri="{C3380CC4-5D6E-409C-BE32-E72D297353CC}">
              <c16:uniqueId val="{00000003-9D60-458C-B8F1-D78C817EEA4B}"/>
            </c:ext>
          </c:extLst>
        </c:ser>
        <c:dLbls>
          <c:showLegendKey val="0"/>
          <c:showVal val="0"/>
          <c:showCatName val="0"/>
          <c:showSerName val="0"/>
          <c:showPercent val="0"/>
          <c:showBubbleSize val="0"/>
        </c:dLbls>
        <c:axId val="274926592"/>
        <c:axId val="274950400"/>
      </c:areaChart>
      <c:lineChart>
        <c:grouping val="standard"/>
        <c:varyColors val="0"/>
        <c:ser>
          <c:idx val="0"/>
          <c:order val="0"/>
          <c:tx>
            <c:strRef>
              <c:f>'Chart Data'!$BR$2</c:f>
              <c:strCache>
                <c:ptCount val="1"/>
                <c:pt idx="0">
                  <c:v>UK</c:v>
                </c:pt>
              </c:strCache>
            </c:strRef>
          </c:tx>
          <c:spPr>
            <a:ln w="25400">
              <a:solidFill>
                <a:srgbClr val="003466"/>
              </a:solidFill>
              <a:prstDash val="solid"/>
            </a:ln>
            <a:effectLst/>
          </c:spPr>
          <c:marker>
            <c:symbol val="none"/>
          </c:marker>
          <c:cat>
            <c:numRef>
              <c:f>'Chart Data'!$BQ$3:$BQ$27</c:f>
              <c:numCache>
                <c:formatCode>General</c:formatCode>
                <c:ptCount val="25"/>
                <c:pt idx="0">
                  <c:v>2020</c:v>
                </c:pt>
                <c:pt idx="4">
                  <c:v>2021</c:v>
                </c:pt>
                <c:pt idx="8">
                  <c:v>2022</c:v>
                </c:pt>
                <c:pt idx="12">
                  <c:v>2023</c:v>
                </c:pt>
                <c:pt idx="16">
                  <c:v>2024</c:v>
                </c:pt>
                <c:pt idx="20">
                  <c:v>2025</c:v>
                </c:pt>
                <c:pt idx="24">
                  <c:v>2026</c:v>
                </c:pt>
              </c:numCache>
            </c:numRef>
          </c:cat>
          <c:val>
            <c:numRef>
              <c:f>'Chart Data'!$BR$3:$BR$27</c:f>
              <c:numCache>
                <c:formatCode>0.0</c:formatCode>
                <c:ptCount val="25"/>
                <c:pt idx="0">
                  <c:v>1.6557638238050565</c:v>
                </c:pt>
                <c:pt idx="1">
                  <c:v>0.68024118738403416</c:v>
                </c:pt>
                <c:pt idx="2">
                  <c:v>0.61570178087999583</c:v>
                </c:pt>
                <c:pt idx="3">
                  <c:v>0.58413789859756982</c:v>
                </c:pt>
                <c:pt idx="4">
                  <c:v>0.64535935913971887</c:v>
                </c:pt>
                <c:pt idx="5">
                  <c:v>2.0270276495785167</c:v>
                </c:pt>
                <c:pt idx="6">
                  <c:v>2.7539788108870367</c:v>
                </c:pt>
                <c:pt idx="7">
                  <c:v>4.8899434932935693</c:v>
                </c:pt>
                <c:pt idx="8">
                  <c:v>6.1984103210960928</c:v>
                </c:pt>
                <c:pt idx="9">
                  <c:v>9.1511767462904015</c:v>
                </c:pt>
                <c:pt idx="10">
                  <c:v>10.005958905884139</c:v>
                </c:pt>
                <c:pt idx="11">
                  <c:v>10.75174825174825</c:v>
                </c:pt>
                <c:pt idx="12">
                  <c:v>10.178266296223782</c:v>
                </c:pt>
                <c:pt idx="13">
                  <c:v>8.4390489688226822</c:v>
                </c:pt>
                <c:pt idx="14">
                  <c:v>6.7136184931289922</c:v>
                </c:pt>
                <c:pt idx="15">
                  <c:v>4.1568271507498089</c:v>
                </c:pt>
                <c:pt idx="16">
                  <c:v>3.5491136610421803</c:v>
                </c:pt>
                <c:pt idx="17">
                  <c:v>2.110833644243737</c:v>
                </c:pt>
                <c:pt idx="18">
                  <c:v>2.0547945205479312</c:v>
                </c:pt>
                <c:pt idx="19">
                  <c:v>2.4753214257839273</c:v>
                </c:pt>
                <c:pt idx="20">
                  <c:v>2.7973783272736252</c:v>
                </c:pt>
                <c:pt idx="21">
                  <c:v>3.4869498099501239</c:v>
                </c:pt>
                <c:pt idx="22">
                  <c:v>3.8031319910514449</c:v>
                </c:pt>
                <c:pt idx="23">
                  <c:v>3.376904948707149</c:v>
                </c:pt>
                <c:pt idx="24">
                  <c:v>3.1134829336888936</c:v>
                </c:pt>
              </c:numCache>
            </c:numRef>
          </c:val>
          <c:smooth val="0"/>
          <c:extLst>
            <c:ext xmlns:c16="http://schemas.microsoft.com/office/drawing/2014/chart" uri="{C3380CC4-5D6E-409C-BE32-E72D297353CC}">
              <c16:uniqueId val="{00000000-9D60-458C-B8F1-D78C817EEA4B}"/>
            </c:ext>
          </c:extLst>
        </c:ser>
        <c:ser>
          <c:idx val="1"/>
          <c:order val="1"/>
          <c:tx>
            <c:strRef>
              <c:f>'Chart Data'!$BS$2</c:f>
              <c:strCache>
                <c:ptCount val="1"/>
                <c:pt idx="0">
                  <c:v>G7 median</c:v>
                </c:pt>
              </c:strCache>
            </c:strRef>
          </c:tx>
          <c:spPr>
            <a:ln w="25400">
              <a:solidFill>
                <a:srgbClr val="EF4130"/>
              </a:solidFill>
              <a:prstDash val="solid"/>
            </a:ln>
            <a:effectLst/>
          </c:spPr>
          <c:marker>
            <c:symbol val="none"/>
          </c:marker>
          <c:cat>
            <c:numRef>
              <c:f>'Chart Data'!$BQ$3:$BQ$27</c:f>
              <c:numCache>
                <c:formatCode>General</c:formatCode>
                <c:ptCount val="25"/>
                <c:pt idx="0">
                  <c:v>2020</c:v>
                </c:pt>
                <c:pt idx="4">
                  <c:v>2021</c:v>
                </c:pt>
                <c:pt idx="8">
                  <c:v>2022</c:v>
                </c:pt>
                <c:pt idx="12">
                  <c:v>2023</c:v>
                </c:pt>
                <c:pt idx="16">
                  <c:v>2024</c:v>
                </c:pt>
                <c:pt idx="20">
                  <c:v>2025</c:v>
                </c:pt>
                <c:pt idx="24">
                  <c:v>2026</c:v>
                </c:pt>
              </c:numCache>
            </c:numRef>
          </c:cat>
          <c:val>
            <c:numRef>
              <c:f>'Chart Data'!$BS$3:$BS$27</c:f>
              <c:numCache>
                <c:formatCode>0.0</c:formatCode>
                <c:ptCount val="25"/>
                <c:pt idx="0">
                  <c:v>1.5192134206351682</c:v>
                </c:pt>
                <c:pt idx="1">
                  <c:v>0.2935570978578772</c:v>
                </c:pt>
                <c:pt idx="2">
                  <c:v>0.31774619463549314</c:v>
                </c:pt>
                <c:pt idx="3">
                  <c:v>8.4754969949152326E-2</c:v>
                </c:pt>
                <c:pt idx="4">
                  <c:v>0.74036935638996937</c:v>
                </c:pt>
                <c:pt idx="5">
                  <c:v>2.0270276495785167</c:v>
                </c:pt>
                <c:pt idx="6">
                  <c:v>2.7539788108870367</c:v>
                </c:pt>
                <c:pt idx="7">
                  <c:v>4.7047047047046986</c:v>
                </c:pt>
                <c:pt idx="8">
                  <c:v>5.6477014218009325</c:v>
                </c:pt>
                <c:pt idx="9">
                  <c:v>6.946636850338983</c:v>
                </c:pt>
                <c:pt idx="10">
                  <c:v>7.3775427263071069</c:v>
                </c:pt>
                <c:pt idx="11">
                  <c:v>7.0919782631856165</c:v>
                </c:pt>
                <c:pt idx="12">
                  <c:v>5.9931317159632291</c:v>
                </c:pt>
                <c:pt idx="13">
                  <c:v>5.1773243857560436</c:v>
                </c:pt>
                <c:pt idx="14">
                  <c:v>4.6812075741680337</c:v>
                </c:pt>
                <c:pt idx="15">
                  <c:v>3.2334846354797442</c:v>
                </c:pt>
                <c:pt idx="16">
                  <c:v>2.790551839464861</c:v>
                </c:pt>
                <c:pt idx="17">
                  <c:v>2.2330381428680601</c:v>
                </c:pt>
                <c:pt idx="18">
                  <c:v>2.0248896909702108</c:v>
                </c:pt>
                <c:pt idx="19">
                  <c:v>2.3242346938775471</c:v>
                </c:pt>
                <c:pt idx="20">
                  <c:v>2.2775182360046387</c:v>
                </c:pt>
                <c:pt idx="21">
                  <c:v>2.1002526183849346</c:v>
                </c:pt>
                <c:pt idx="22">
                  <c:v>2.2302196180040035</c:v>
                </c:pt>
                <c:pt idx="23">
                  <c:v>2.2427777777777713</c:v>
                </c:pt>
                <c:pt idx="24">
                  <c:v>2.1450455270591418</c:v>
                </c:pt>
              </c:numCache>
            </c:numRef>
          </c:val>
          <c:smooth val="0"/>
          <c:extLst>
            <c:ext xmlns:c16="http://schemas.microsoft.com/office/drawing/2014/chart" uri="{C3380CC4-5D6E-409C-BE32-E72D297353CC}">
              <c16:uniqueId val="{00000001-9D60-458C-B8F1-D78C817EEA4B}"/>
            </c:ext>
          </c:extLst>
        </c:ser>
        <c:dLbls>
          <c:showLegendKey val="0"/>
          <c:showVal val="0"/>
          <c:showCatName val="0"/>
          <c:showSerName val="0"/>
          <c:showPercent val="0"/>
          <c:showBubbleSize val="0"/>
        </c:dLbls>
        <c:marker val="1"/>
        <c:smooth val="0"/>
        <c:axId val="274926592"/>
        <c:axId val="274950400"/>
      </c:line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max val="12"/>
        </c:scaling>
        <c:delete val="0"/>
        <c:axPos val="l"/>
        <c:majorGridlines>
          <c:spPr>
            <a:ln w="3175">
              <a:solidFill>
                <a:srgbClr val="B1B6BB"/>
              </a:solidFill>
              <a:prstDash val="solid"/>
            </a:ln>
          </c:spPr>
        </c:majorGridlines>
        <c:numFmt formatCode="General" sourceLinked="0"/>
        <c:majorTickMark val="none"/>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egendEntry>
        <c:idx val="0"/>
        <c:delete val="1"/>
      </c:legendEntry>
      <c:layout>
        <c:manualLayout>
          <c:xMode val="edge"/>
          <c:yMode val="edge"/>
          <c:x val="0.23590648661953467"/>
          <c:y val="8.2551594746716694E-2"/>
          <c:w val="0.57646919483254022"/>
          <c:h val="6.3301965303117602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lineChart>
        <c:grouping val="standard"/>
        <c:varyColors val="0"/>
        <c:ser>
          <c:idx val="1"/>
          <c:order val="0"/>
          <c:tx>
            <c:strRef>
              <c:f>'Chart Data'!$DU$2</c:f>
              <c:strCache>
                <c:ptCount val="1"/>
                <c:pt idx="0">
                  <c:v>5-year moving average</c:v>
                </c:pt>
              </c:strCache>
            </c:strRef>
          </c:tx>
          <c:spPr>
            <a:ln w="25400">
              <a:solidFill>
                <a:srgbClr val="003466"/>
              </a:solidFill>
            </a:ln>
            <a:effectLst/>
          </c:spPr>
          <c:marker>
            <c:symbol val="none"/>
          </c:marker>
          <c:cat>
            <c:numRef>
              <c:f>'Chart Data'!$DT$83:$DT$266</c:f>
              <c:numCache>
                <c:formatCode>General</c:formatCode>
                <c:ptCount val="184"/>
                <c:pt idx="0">
                  <c:v>1980</c:v>
                </c:pt>
                <c:pt idx="4">
                  <c:v>1981</c:v>
                </c:pt>
                <c:pt idx="8">
                  <c:v>1982</c:v>
                </c:pt>
                <c:pt idx="12">
                  <c:v>1983</c:v>
                </c:pt>
                <c:pt idx="16">
                  <c:v>1984</c:v>
                </c:pt>
                <c:pt idx="20">
                  <c:v>1985</c:v>
                </c:pt>
                <c:pt idx="24">
                  <c:v>1986</c:v>
                </c:pt>
                <c:pt idx="28">
                  <c:v>1987</c:v>
                </c:pt>
                <c:pt idx="32">
                  <c:v>1988</c:v>
                </c:pt>
                <c:pt idx="36">
                  <c:v>1989</c:v>
                </c:pt>
                <c:pt idx="40">
                  <c:v>1990</c:v>
                </c:pt>
                <c:pt idx="44">
                  <c:v>1991</c:v>
                </c:pt>
                <c:pt idx="48">
                  <c:v>1992</c:v>
                </c:pt>
                <c:pt idx="52">
                  <c:v>1993</c:v>
                </c:pt>
                <c:pt idx="56">
                  <c:v>1994</c:v>
                </c:pt>
                <c:pt idx="60">
                  <c:v>1995</c:v>
                </c:pt>
                <c:pt idx="64">
                  <c:v>1996</c:v>
                </c:pt>
                <c:pt idx="68">
                  <c:v>1997</c:v>
                </c:pt>
                <c:pt idx="72">
                  <c:v>1998</c:v>
                </c:pt>
                <c:pt idx="76">
                  <c:v>1999</c:v>
                </c:pt>
                <c:pt idx="80">
                  <c:v>2000</c:v>
                </c:pt>
                <c:pt idx="84">
                  <c:v>2001</c:v>
                </c:pt>
                <c:pt idx="88">
                  <c:v>2002</c:v>
                </c:pt>
                <c:pt idx="92">
                  <c:v>2003</c:v>
                </c:pt>
                <c:pt idx="96">
                  <c:v>2004</c:v>
                </c:pt>
                <c:pt idx="100">
                  <c:v>2005</c:v>
                </c:pt>
                <c:pt idx="104">
                  <c:v>2006</c:v>
                </c:pt>
                <c:pt idx="108">
                  <c:v>2007</c:v>
                </c:pt>
                <c:pt idx="112">
                  <c:v>2008</c:v>
                </c:pt>
                <c:pt idx="116">
                  <c:v>2009</c:v>
                </c:pt>
                <c:pt idx="120">
                  <c:v>2010</c:v>
                </c:pt>
                <c:pt idx="124">
                  <c:v>2011</c:v>
                </c:pt>
                <c:pt idx="128">
                  <c:v>2012</c:v>
                </c:pt>
                <c:pt idx="132">
                  <c:v>2013</c:v>
                </c:pt>
                <c:pt idx="136">
                  <c:v>2014</c:v>
                </c:pt>
                <c:pt idx="140">
                  <c:v>2015</c:v>
                </c:pt>
                <c:pt idx="144">
                  <c:v>2016</c:v>
                </c:pt>
                <c:pt idx="148">
                  <c:v>2017</c:v>
                </c:pt>
                <c:pt idx="152">
                  <c:v>2018</c:v>
                </c:pt>
                <c:pt idx="156">
                  <c:v>2019</c:v>
                </c:pt>
                <c:pt idx="160">
                  <c:v>2020</c:v>
                </c:pt>
                <c:pt idx="164">
                  <c:v>2021</c:v>
                </c:pt>
                <c:pt idx="168">
                  <c:v>2022</c:v>
                </c:pt>
                <c:pt idx="172">
                  <c:v>2023</c:v>
                </c:pt>
                <c:pt idx="176">
                  <c:v>2024</c:v>
                </c:pt>
                <c:pt idx="180">
                  <c:v>2025</c:v>
                </c:pt>
              </c:numCache>
            </c:numRef>
          </c:cat>
          <c:val>
            <c:numRef>
              <c:f>'Chart Data'!$DU$83:$DU$266</c:f>
              <c:numCache>
                <c:formatCode>0.0</c:formatCode>
                <c:ptCount val="184"/>
                <c:pt idx="0">
                  <c:v>2.3178807947019875</c:v>
                </c:pt>
                <c:pt idx="1">
                  <c:v>2.1859083191850592</c:v>
                </c:pt>
                <c:pt idx="2">
                  <c:v>2.2698479729729382</c:v>
                </c:pt>
                <c:pt idx="3">
                  <c:v>2.1933046489662988</c:v>
                </c:pt>
                <c:pt idx="4">
                  <c:v>2.1609771374882625</c:v>
                </c:pt>
                <c:pt idx="5">
                  <c:v>2.2222222222222365</c:v>
                </c:pt>
                <c:pt idx="6">
                  <c:v>2.2710849592237237</c:v>
                </c:pt>
                <c:pt idx="7">
                  <c:v>2.3618812897925778</c:v>
                </c:pt>
                <c:pt idx="8">
                  <c:v>2.4729204986715825</c:v>
                </c:pt>
                <c:pt idx="9">
                  <c:v>2.6412027631044444</c:v>
                </c:pt>
                <c:pt idx="10">
                  <c:v>2.7859089532653813</c:v>
                </c:pt>
                <c:pt idx="11">
                  <c:v>2.9394060995184823</c:v>
                </c:pt>
                <c:pt idx="12">
                  <c:v>3.2209812524930381</c:v>
                </c:pt>
                <c:pt idx="13">
                  <c:v>3.3353127474267552</c:v>
                </c:pt>
                <c:pt idx="14">
                  <c:v>3.3781793184719744</c:v>
                </c:pt>
                <c:pt idx="15">
                  <c:v>3.4109735893187887</c:v>
                </c:pt>
                <c:pt idx="16">
                  <c:v>3.3813158148970901</c:v>
                </c:pt>
                <c:pt idx="17">
                  <c:v>3.0552629058519187</c:v>
                </c:pt>
                <c:pt idx="18">
                  <c:v>2.8688135271207171</c:v>
                </c:pt>
                <c:pt idx="19">
                  <c:v>2.7235887286777505</c:v>
                </c:pt>
                <c:pt idx="20">
                  <c:v>2.6165778899168268</c:v>
                </c:pt>
                <c:pt idx="21">
                  <c:v>2.9460966542750988</c:v>
                </c:pt>
                <c:pt idx="22">
                  <c:v>3.1120140363837923</c:v>
                </c:pt>
                <c:pt idx="23">
                  <c:v>3.2385321100917741</c:v>
                </c:pt>
                <c:pt idx="24">
                  <c:v>3.2510700300519169</c:v>
                </c:pt>
                <c:pt idx="25">
                  <c:v>3.1055339893472755</c:v>
                </c:pt>
                <c:pt idx="26">
                  <c:v>2.9733118395127933</c:v>
                </c:pt>
                <c:pt idx="27">
                  <c:v>2.8703456855949661</c:v>
                </c:pt>
                <c:pt idx="28">
                  <c:v>2.7870876697830393</c:v>
                </c:pt>
                <c:pt idx="29">
                  <c:v>2.6967866211365044</c:v>
                </c:pt>
                <c:pt idx="30">
                  <c:v>2.678726735084358</c:v>
                </c:pt>
                <c:pt idx="31">
                  <c:v>2.6002073255010361</c:v>
                </c:pt>
                <c:pt idx="32">
                  <c:v>2.4111892912304977</c:v>
                </c:pt>
                <c:pt idx="33">
                  <c:v>2.2167277687782594</c:v>
                </c:pt>
                <c:pt idx="34">
                  <c:v>2.0159241063866018</c:v>
                </c:pt>
                <c:pt idx="35">
                  <c:v>1.8859981476803789</c:v>
                </c:pt>
                <c:pt idx="36">
                  <c:v>1.8265605362379533</c:v>
                </c:pt>
                <c:pt idx="37">
                  <c:v>1.8850613061973442</c:v>
                </c:pt>
                <c:pt idx="38">
                  <c:v>1.9179674526735413</c:v>
                </c:pt>
                <c:pt idx="39">
                  <c:v>1.8841418064622806</c:v>
                </c:pt>
                <c:pt idx="40">
                  <c:v>1.8760799802517658</c:v>
                </c:pt>
                <c:pt idx="41">
                  <c:v>1.7273843634875385</c:v>
                </c:pt>
                <c:pt idx="42">
                  <c:v>1.5804480651731234</c:v>
                </c:pt>
                <c:pt idx="43">
                  <c:v>1.5329710438802824</c:v>
                </c:pt>
                <c:pt idx="44">
                  <c:v>1.5023019142234029</c:v>
                </c:pt>
                <c:pt idx="45">
                  <c:v>1.545147271849312</c:v>
                </c:pt>
                <c:pt idx="46">
                  <c:v>1.6360574224075775</c:v>
                </c:pt>
                <c:pt idx="47">
                  <c:v>1.6775842786387996</c:v>
                </c:pt>
                <c:pt idx="48">
                  <c:v>1.7347019972945299</c:v>
                </c:pt>
                <c:pt idx="49">
                  <c:v>1.7197654144872399</c:v>
                </c:pt>
                <c:pt idx="50">
                  <c:v>1.6965201609721259</c:v>
                </c:pt>
                <c:pt idx="51">
                  <c:v>1.7520427404147831</c:v>
                </c:pt>
                <c:pt idx="52">
                  <c:v>1.7911615174031725</c:v>
                </c:pt>
                <c:pt idx="53">
                  <c:v>1.9244253992988014</c:v>
                </c:pt>
                <c:pt idx="54">
                  <c:v>2.0639354438237278</c:v>
                </c:pt>
                <c:pt idx="55">
                  <c:v>2.1542738012508833</c:v>
                </c:pt>
                <c:pt idx="56">
                  <c:v>2.2744736437682711</c:v>
                </c:pt>
                <c:pt idx="57">
                  <c:v>2.3926005197981937</c:v>
                </c:pt>
                <c:pt idx="58">
                  <c:v>2.4859358370077356</c:v>
                </c:pt>
                <c:pt idx="59">
                  <c:v>2.532123960695376</c:v>
                </c:pt>
                <c:pt idx="60">
                  <c:v>2.5469571750563302</c:v>
                </c:pt>
                <c:pt idx="61">
                  <c:v>2.4860022396416603</c:v>
                </c:pt>
                <c:pt idx="62">
                  <c:v>2.4923967064757857</c:v>
                </c:pt>
                <c:pt idx="63">
                  <c:v>2.4695908588278748</c:v>
                </c:pt>
                <c:pt idx="64">
                  <c:v>2.4690453513077859</c:v>
                </c:pt>
                <c:pt idx="65">
                  <c:v>2.447552447552459</c:v>
                </c:pt>
                <c:pt idx="66">
                  <c:v>2.3232250126655529</c:v>
                </c:pt>
                <c:pt idx="67">
                  <c:v>2.2446043165467167</c:v>
                </c:pt>
                <c:pt idx="68">
                  <c:v>2.1450021450021062</c:v>
                </c:pt>
                <c:pt idx="69">
                  <c:v>2.1331058020477522</c:v>
                </c:pt>
                <c:pt idx="70">
                  <c:v>2.1077945961238909</c:v>
                </c:pt>
                <c:pt idx="71">
                  <c:v>2.0827469743878391</c:v>
                </c:pt>
                <c:pt idx="72">
                  <c:v>2.0509589808204165</c:v>
                </c:pt>
                <c:pt idx="73">
                  <c:v>1.998050682261221</c:v>
                </c:pt>
                <c:pt idx="74">
                  <c:v>1.9326683291770896</c:v>
                </c:pt>
                <c:pt idx="75">
                  <c:v>1.9023986765922318</c:v>
                </c:pt>
                <c:pt idx="76">
                  <c:v>1.8725564167638264</c:v>
                </c:pt>
                <c:pt idx="77">
                  <c:v>1.8087502559552382</c:v>
                </c:pt>
                <c:pt idx="78">
                  <c:v>1.8756371049948761</c:v>
                </c:pt>
                <c:pt idx="79">
                  <c:v>1.9954004329004293</c:v>
                </c:pt>
                <c:pt idx="80">
                  <c:v>2.2353891731753173</c:v>
                </c:pt>
                <c:pt idx="81">
                  <c:v>2.4738535800482797</c:v>
                </c:pt>
                <c:pt idx="82">
                  <c:v>2.6215729437662816</c:v>
                </c:pt>
                <c:pt idx="83">
                  <c:v>2.6792227601299734</c:v>
                </c:pt>
                <c:pt idx="84">
                  <c:v>2.6409378292940211</c:v>
                </c:pt>
                <c:pt idx="85">
                  <c:v>2.6038599934576467</c:v>
                </c:pt>
                <c:pt idx="86">
                  <c:v>2.5871034841393747</c:v>
                </c:pt>
                <c:pt idx="87">
                  <c:v>2.5447264741975228</c:v>
                </c:pt>
                <c:pt idx="88">
                  <c:v>2.4831568816169103</c:v>
                </c:pt>
                <c:pt idx="89">
                  <c:v>2.4803927819932126</c:v>
                </c:pt>
                <c:pt idx="90">
                  <c:v>2.4458243568622473</c:v>
                </c:pt>
                <c:pt idx="91">
                  <c:v>2.3996976758833277</c:v>
                </c:pt>
                <c:pt idx="92">
                  <c:v>2.3854244928625201</c:v>
                </c:pt>
                <c:pt idx="93">
                  <c:v>2.3394723743155987</c:v>
                </c:pt>
                <c:pt idx="94">
                  <c:v>2.375061850569038</c:v>
                </c:pt>
                <c:pt idx="95">
                  <c:v>2.4541764054619275</c:v>
                </c:pt>
                <c:pt idx="96">
                  <c:v>2.4582645386167723</c:v>
                </c:pt>
                <c:pt idx="97">
                  <c:v>2.4987840466926148</c:v>
                </c:pt>
                <c:pt idx="98">
                  <c:v>2.4166263895601725</c:v>
                </c:pt>
                <c:pt idx="99">
                  <c:v>2.2332953112805587</c:v>
                </c:pt>
                <c:pt idx="100">
                  <c:v>2.0113398985377451</c:v>
                </c:pt>
                <c:pt idx="101">
                  <c:v>1.8328489234237022</c:v>
                </c:pt>
                <c:pt idx="102">
                  <c:v>1.7107126002831485</c:v>
                </c:pt>
                <c:pt idx="103">
                  <c:v>1.7499559574842838</c:v>
                </c:pt>
                <c:pt idx="104">
                  <c:v>1.8254153990170829</c:v>
                </c:pt>
                <c:pt idx="105">
                  <c:v>1.8581081081081141</c:v>
                </c:pt>
                <c:pt idx="106">
                  <c:v>1.8675327688203014</c:v>
                </c:pt>
                <c:pt idx="107">
                  <c:v>1.7891152536503308</c:v>
                </c:pt>
                <c:pt idx="108">
                  <c:v>1.7984371408871214</c:v>
                </c:pt>
                <c:pt idx="109">
                  <c:v>1.7555898667581449</c:v>
                </c:pt>
                <c:pt idx="110">
                  <c:v>1.7820542017763508</c:v>
                </c:pt>
                <c:pt idx="111">
                  <c:v>1.8483869138742559</c:v>
                </c:pt>
                <c:pt idx="112">
                  <c:v>1.7948862674267652</c:v>
                </c:pt>
                <c:pt idx="113">
                  <c:v>1.7702596380802627</c:v>
                </c:pt>
                <c:pt idx="114">
                  <c:v>1.5774458801812496</c:v>
                </c:pt>
                <c:pt idx="115">
                  <c:v>1.2303067416355784</c:v>
                </c:pt>
                <c:pt idx="116">
                  <c:v>0.98696978098145038</c:v>
                </c:pt>
                <c:pt idx="117">
                  <c:v>0.70130874150977629</c:v>
                </c:pt>
                <c:pt idx="118">
                  <c:v>0.58373258439343712</c:v>
                </c:pt>
                <c:pt idx="119">
                  <c:v>0.6489221293445091</c:v>
                </c:pt>
                <c:pt idx="120">
                  <c:v>0.7082852907264181</c:v>
                </c:pt>
                <c:pt idx="121">
                  <c:v>0.76771221759157626</c:v>
                </c:pt>
                <c:pt idx="122">
                  <c:v>0.78291814946616078</c:v>
                </c:pt>
                <c:pt idx="123">
                  <c:v>0.67752158234071214</c:v>
                </c:pt>
                <c:pt idx="124">
                  <c:v>0.55064878421109409</c:v>
                </c:pt>
                <c:pt idx="125">
                  <c:v>0.48976926425770007</c:v>
                </c:pt>
                <c:pt idx="126">
                  <c:v>0.43459365493263569</c:v>
                </c:pt>
                <c:pt idx="127">
                  <c:v>0.47215890589384912</c:v>
                </c:pt>
                <c:pt idx="128">
                  <c:v>0.46087946646424793</c:v>
                </c:pt>
                <c:pt idx="129">
                  <c:v>0.35199826708547377</c:v>
                </c:pt>
                <c:pt idx="130">
                  <c:v>0.2163565556036362</c:v>
                </c:pt>
                <c:pt idx="131">
                  <c:v>0</c:v>
                </c:pt>
                <c:pt idx="132">
                  <c:v>-0.11873920552677442</c:v>
                </c:pt>
                <c:pt idx="133">
                  <c:v>-0.19426906265176402</c:v>
                </c:pt>
                <c:pt idx="134">
                  <c:v>-0.17810880829014497</c:v>
                </c:pt>
                <c:pt idx="135">
                  <c:v>5.401609679700492E-3</c:v>
                </c:pt>
                <c:pt idx="136">
                  <c:v>0.15670593321088777</c:v>
                </c:pt>
                <c:pt idx="137">
                  <c:v>0.32981886996485965</c:v>
                </c:pt>
                <c:pt idx="138">
                  <c:v>0.44336307110031115</c:v>
                </c:pt>
                <c:pt idx="139">
                  <c:v>0.4375067516473985</c:v>
                </c:pt>
                <c:pt idx="140">
                  <c:v>0.36147828432693263</c:v>
                </c:pt>
                <c:pt idx="141">
                  <c:v>0.29640008622546787</c:v>
                </c:pt>
                <c:pt idx="142">
                  <c:v>0.23685202131666916</c:v>
                </c:pt>
                <c:pt idx="143">
                  <c:v>0.14520032266738259</c:v>
                </c:pt>
                <c:pt idx="144">
                  <c:v>0.16127298139982926</c:v>
                </c:pt>
                <c:pt idx="145">
                  <c:v>0.15044865939497498</c:v>
                </c:pt>
                <c:pt idx="146">
                  <c:v>0.16110842597067965</c:v>
                </c:pt>
                <c:pt idx="147">
                  <c:v>0.22016969176241741</c:v>
                </c:pt>
                <c:pt idx="148">
                  <c:v>0.24688707599824777</c:v>
                </c:pt>
                <c:pt idx="149">
                  <c:v>0.34873115510485331</c:v>
                </c:pt>
                <c:pt idx="150">
                  <c:v>0.50399442389146287</c:v>
                </c:pt>
                <c:pt idx="151">
                  <c:v>0.70728178749397408</c:v>
                </c:pt>
                <c:pt idx="152">
                  <c:v>0.86733054930934195</c:v>
                </c:pt>
                <c:pt idx="153">
                  <c:v>0.95166809238664829</c:v>
                </c:pt>
                <c:pt idx="154">
                  <c:v>0.95492131234995448</c:v>
                </c:pt>
                <c:pt idx="155">
                  <c:v>0.89385474860335101</c:v>
                </c:pt>
                <c:pt idx="156">
                  <c:v>0.81740976645436891</c:v>
                </c:pt>
                <c:pt idx="157">
                  <c:v>0.773223175511073</c:v>
                </c:pt>
                <c:pt idx="158">
                  <c:v>0.75565419573029313</c:v>
                </c:pt>
                <c:pt idx="159">
                  <c:v>0.76464694404896338</c:v>
                </c:pt>
                <c:pt idx="160">
                  <c:v>0.80551753185214015</c:v>
                </c:pt>
                <c:pt idx="161">
                  <c:v>0.67269287365987473</c:v>
                </c:pt>
                <c:pt idx="162">
                  <c:v>0.9335501127602841</c:v>
                </c:pt>
                <c:pt idx="163">
                  <c:v>0.98911450701280046</c:v>
                </c:pt>
                <c:pt idx="164">
                  <c:v>1.0602183109625907</c:v>
                </c:pt>
                <c:pt idx="165">
                  <c:v>1.3207350177490307</c:v>
                </c:pt>
                <c:pt idx="166">
                  <c:v>1.0859963626916214</c:v>
                </c:pt>
                <c:pt idx="167">
                  <c:v>1.0830699072394756</c:v>
                </c:pt>
                <c:pt idx="168">
                  <c:v>1.0801033591731235</c:v>
                </c:pt>
                <c:pt idx="169">
                  <c:v>1.025297542377257</c:v>
                </c:pt>
                <c:pt idx="170">
                  <c:v>0.96638223501595011</c:v>
                </c:pt>
                <c:pt idx="171">
                  <c:v>0.84589357120887776</c:v>
                </c:pt>
                <c:pt idx="172">
                  <c:v>0.71067027966664753</c:v>
                </c:pt>
                <c:pt idx="173">
                  <c:v>0.61199510403915358</c:v>
                </c:pt>
                <c:pt idx="174">
                  <c:v>0.63639140617044454</c:v>
                </c:pt>
                <c:pt idx="175">
                  <c:v>0.62528595394233388</c:v>
                </c:pt>
                <c:pt idx="176">
                  <c:v>0.66504213625746544</c:v>
                </c:pt>
                <c:pt idx="177">
                  <c:v>0.67923763179238428</c:v>
                </c:pt>
                <c:pt idx="178">
                  <c:v>0.54636515404460351</c:v>
                </c:pt>
                <c:pt idx="179">
                  <c:v>0.51530766899057223</c:v>
                </c:pt>
                <c:pt idx="180">
                  <c:v>0.46901003580612777</c:v>
                </c:pt>
                <c:pt idx="181">
                  <c:v>0.51857818950757917</c:v>
                </c:pt>
                <c:pt idx="182">
                  <c:v>0.29182389937105757</c:v>
                </c:pt>
                <c:pt idx="183">
                  <c:v>0.24628065942902122</c:v>
                </c:pt>
              </c:numCache>
            </c:numRef>
          </c:val>
          <c:smooth val="0"/>
          <c:extLst>
            <c:ext xmlns:c16="http://schemas.microsoft.com/office/drawing/2014/chart" uri="{C3380CC4-5D6E-409C-BE32-E72D297353CC}">
              <c16:uniqueId val="{00000001-9D60-458C-B8F1-D78C817EEA4B}"/>
            </c:ext>
          </c:extLst>
        </c:ser>
        <c:ser>
          <c:idx val="2"/>
          <c:order val="1"/>
          <c:tx>
            <c:strRef>
              <c:f>'Chart Data'!$DW$2</c:f>
              <c:strCache>
                <c:ptCount val="1"/>
                <c:pt idx="0">
                  <c:v>1980-2007 average</c:v>
                </c:pt>
              </c:strCache>
            </c:strRef>
          </c:tx>
          <c:spPr>
            <a:ln w="25400">
              <a:solidFill>
                <a:srgbClr val="EF4130"/>
              </a:solidFill>
            </a:ln>
            <a:effectLst/>
          </c:spPr>
          <c:marker>
            <c:symbol val="none"/>
          </c:marker>
          <c:cat>
            <c:numRef>
              <c:f>'Chart Data'!$DT$83:$DT$266</c:f>
              <c:numCache>
                <c:formatCode>General</c:formatCode>
                <c:ptCount val="184"/>
                <c:pt idx="0">
                  <c:v>1980</c:v>
                </c:pt>
                <c:pt idx="4">
                  <c:v>1981</c:v>
                </c:pt>
                <c:pt idx="8">
                  <c:v>1982</c:v>
                </c:pt>
                <c:pt idx="12">
                  <c:v>1983</c:v>
                </c:pt>
                <c:pt idx="16">
                  <c:v>1984</c:v>
                </c:pt>
                <c:pt idx="20">
                  <c:v>1985</c:v>
                </c:pt>
                <c:pt idx="24">
                  <c:v>1986</c:v>
                </c:pt>
                <c:pt idx="28">
                  <c:v>1987</c:v>
                </c:pt>
                <c:pt idx="32">
                  <c:v>1988</c:v>
                </c:pt>
                <c:pt idx="36">
                  <c:v>1989</c:v>
                </c:pt>
                <c:pt idx="40">
                  <c:v>1990</c:v>
                </c:pt>
                <c:pt idx="44">
                  <c:v>1991</c:v>
                </c:pt>
                <c:pt idx="48">
                  <c:v>1992</c:v>
                </c:pt>
                <c:pt idx="52">
                  <c:v>1993</c:v>
                </c:pt>
                <c:pt idx="56">
                  <c:v>1994</c:v>
                </c:pt>
                <c:pt idx="60">
                  <c:v>1995</c:v>
                </c:pt>
                <c:pt idx="64">
                  <c:v>1996</c:v>
                </c:pt>
                <c:pt idx="68">
                  <c:v>1997</c:v>
                </c:pt>
                <c:pt idx="72">
                  <c:v>1998</c:v>
                </c:pt>
                <c:pt idx="76">
                  <c:v>1999</c:v>
                </c:pt>
                <c:pt idx="80">
                  <c:v>2000</c:v>
                </c:pt>
                <c:pt idx="84">
                  <c:v>2001</c:v>
                </c:pt>
                <c:pt idx="88">
                  <c:v>2002</c:v>
                </c:pt>
                <c:pt idx="92">
                  <c:v>2003</c:v>
                </c:pt>
                <c:pt idx="96">
                  <c:v>2004</c:v>
                </c:pt>
                <c:pt idx="100">
                  <c:v>2005</c:v>
                </c:pt>
                <c:pt idx="104">
                  <c:v>2006</c:v>
                </c:pt>
                <c:pt idx="108">
                  <c:v>2007</c:v>
                </c:pt>
                <c:pt idx="112">
                  <c:v>2008</c:v>
                </c:pt>
                <c:pt idx="116">
                  <c:v>2009</c:v>
                </c:pt>
                <c:pt idx="120">
                  <c:v>2010</c:v>
                </c:pt>
                <c:pt idx="124">
                  <c:v>2011</c:v>
                </c:pt>
                <c:pt idx="128">
                  <c:v>2012</c:v>
                </c:pt>
                <c:pt idx="132">
                  <c:v>2013</c:v>
                </c:pt>
                <c:pt idx="136">
                  <c:v>2014</c:v>
                </c:pt>
                <c:pt idx="140">
                  <c:v>2015</c:v>
                </c:pt>
                <c:pt idx="144">
                  <c:v>2016</c:v>
                </c:pt>
                <c:pt idx="148">
                  <c:v>2017</c:v>
                </c:pt>
                <c:pt idx="152">
                  <c:v>2018</c:v>
                </c:pt>
                <c:pt idx="156">
                  <c:v>2019</c:v>
                </c:pt>
                <c:pt idx="160">
                  <c:v>2020</c:v>
                </c:pt>
                <c:pt idx="164">
                  <c:v>2021</c:v>
                </c:pt>
                <c:pt idx="168">
                  <c:v>2022</c:v>
                </c:pt>
                <c:pt idx="172">
                  <c:v>2023</c:v>
                </c:pt>
                <c:pt idx="176">
                  <c:v>2024</c:v>
                </c:pt>
                <c:pt idx="180">
                  <c:v>2025</c:v>
                </c:pt>
              </c:numCache>
            </c:numRef>
          </c:cat>
          <c:val>
            <c:numRef>
              <c:f>'Chart Data'!$DW$83:$DW$266</c:f>
              <c:numCache>
                <c:formatCode>0.0</c:formatCode>
                <c:ptCount val="184"/>
                <c:pt idx="0">
                  <c:v>2.3089022489143796</c:v>
                </c:pt>
                <c:pt idx="1">
                  <c:v>2.3089022489143796</c:v>
                </c:pt>
                <c:pt idx="2">
                  <c:v>2.3089022489143796</c:v>
                </c:pt>
                <c:pt idx="3">
                  <c:v>2.3089022489143796</c:v>
                </c:pt>
                <c:pt idx="4">
                  <c:v>2.3089022489143796</c:v>
                </c:pt>
                <c:pt idx="5">
                  <c:v>2.3089022489143796</c:v>
                </c:pt>
                <c:pt idx="6">
                  <c:v>2.3089022489143796</c:v>
                </c:pt>
                <c:pt idx="7">
                  <c:v>2.3089022489143796</c:v>
                </c:pt>
                <c:pt idx="8">
                  <c:v>2.3089022489143796</c:v>
                </c:pt>
                <c:pt idx="9">
                  <c:v>2.3089022489143796</c:v>
                </c:pt>
                <c:pt idx="10">
                  <c:v>2.3089022489143796</c:v>
                </c:pt>
                <c:pt idx="11">
                  <c:v>2.3089022489143796</c:v>
                </c:pt>
                <c:pt idx="12">
                  <c:v>2.3089022489143796</c:v>
                </c:pt>
                <c:pt idx="13">
                  <c:v>2.3089022489143796</c:v>
                </c:pt>
                <c:pt idx="14">
                  <c:v>2.3089022489143796</c:v>
                </c:pt>
                <c:pt idx="15">
                  <c:v>2.3089022489143796</c:v>
                </c:pt>
                <c:pt idx="16">
                  <c:v>2.3089022489143796</c:v>
                </c:pt>
                <c:pt idx="17">
                  <c:v>2.3089022489143796</c:v>
                </c:pt>
                <c:pt idx="18">
                  <c:v>2.3089022489143796</c:v>
                </c:pt>
                <c:pt idx="19">
                  <c:v>2.3089022489143796</c:v>
                </c:pt>
                <c:pt idx="20">
                  <c:v>2.3089022489143796</c:v>
                </c:pt>
                <c:pt idx="21">
                  <c:v>2.3089022489143796</c:v>
                </c:pt>
                <c:pt idx="22">
                  <c:v>2.3089022489143796</c:v>
                </c:pt>
                <c:pt idx="23">
                  <c:v>2.3089022489143796</c:v>
                </c:pt>
                <c:pt idx="24">
                  <c:v>2.3089022489143796</c:v>
                </c:pt>
                <c:pt idx="25">
                  <c:v>2.3089022489143796</c:v>
                </c:pt>
                <c:pt idx="26">
                  <c:v>2.3089022489143796</c:v>
                </c:pt>
                <c:pt idx="27">
                  <c:v>2.3089022489143796</c:v>
                </c:pt>
                <c:pt idx="28">
                  <c:v>2.3089022489143796</c:v>
                </c:pt>
                <c:pt idx="29">
                  <c:v>2.3089022489143796</c:v>
                </c:pt>
                <c:pt idx="30">
                  <c:v>2.3089022489143796</c:v>
                </c:pt>
                <c:pt idx="31">
                  <c:v>2.3089022489143796</c:v>
                </c:pt>
                <c:pt idx="32">
                  <c:v>2.3089022489143796</c:v>
                </c:pt>
                <c:pt idx="33">
                  <c:v>2.3089022489143796</c:v>
                </c:pt>
                <c:pt idx="34">
                  <c:v>2.3089022489143796</c:v>
                </c:pt>
                <c:pt idx="35">
                  <c:v>2.3089022489143796</c:v>
                </c:pt>
                <c:pt idx="36">
                  <c:v>2.3089022489143796</c:v>
                </c:pt>
                <c:pt idx="37">
                  <c:v>2.3089022489143796</c:v>
                </c:pt>
                <c:pt idx="38">
                  <c:v>2.3089022489143796</c:v>
                </c:pt>
                <c:pt idx="39">
                  <c:v>2.3089022489143796</c:v>
                </c:pt>
                <c:pt idx="40">
                  <c:v>2.3089022489143796</c:v>
                </c:pt>
                <c:pt idx="41">
                  <c:v>2.3089022489143796</c:v>
                </c:pt>
                <c:pt idx="42">
                  <c:v>2.3089022489143796</c:v>
                </c:pt>
                <c:pt idx="43">
                  <c:v>2.3089022489143796</c:v>
                </c:pt>
                <c:pt idx="44">
                  <c:v>2.3089022489143796</c:v>
                </c:pt>
                <c:pt idx="45">
                  <c:v>2.3089022489143796</c:v>
                </c:pt>
                <c:pt idx="46">
                  <c:v>2.3089022489143796</c:v>
                </c:pt>
                <c:pt idx="47">
                  <c:v>2.3089022489143796</c:v>
                </c:pt>
                <c:pt idx="48">
                  <c:v>2.3089022489143796</c:v>
                </c:pt>
                <c:pt idx="49">
                  <c:v>2.3089022489143796</c:v>
                </c:pt>
                <c:pt idx="50">
                  <c:v>2.3089022489143796</c:v>
                </c:pt>
                <c:pt idx="51">
                  <c:v>2.3089022489143796</c:v>
                </c:pt>
                <c:pt idx="52">
                  <c:v>2.3089022489143796</c:v>
                </c:pt>
                <c:pt idx="53">
                  <c:v>2.3089022489143796</c:v>
                </c:pt>
                <c:pt idx="54">
                  <c:v>2.3089022489143796</c:v>
                </c:pt>
                <c:pt idx="55">
                  <c:v>2.3089022489143796</c:v>
                </c:pt>
                <c:pt idx="56">
                  <c:v>2.3089022489143796</c:v>
                </c:pt>
                <c:pt idx="57">
                  <c:v>2.3089022489143796</c:v>
                </c:pt>
                <c:pt idx="58">
                  <c:v>2.3089022489143796</c:v>
                </c:pt>
                <c:pt idx="59">
                  <c:v>2.3089022489143796</c:v>
                </c:pt>
                <c:pt idx="60">
                  <c:v>2.3089022489143796</c:v>
                </c:pt>
                <c:pt idx="61">
                  <c:v>2.3089022489143796</c:v>
                </c:pt>
                <c:pt idx="62">
                  <c:v>2.3089022489143796</c:v>
                </c:pt>
                <c:pt idx="63">
                  <c:v>2.3089022489143796</c:v>
                </c:pt>
                <c:pt idx="64">
                  <c:v>2.3089022489143796</c:v>
                </c:pt>
                <c:pt idx="65">
                  <c:v>2.3089022489143796</c:v>
                </c:pt>
                <c:pt idx="66">
                  <c:v>2.3089022489143796</c:v>
                </c:pt>
                <c:pt idx="67">
                  <c:v>2.3089022489143796</c:v>
                </c:pt>
                <c:pt idx="68">
                  <c:v>2.3089022489143796</c:v>
                </c:pt>
                <c:pt idx="69">
                  <c:v>2.3089022489143796</c:v>
                </c:pt>
                <c:pt idx="70">
                  <c:v>2.3089022489143796</c:v>
                </c:pt>
                <c:pt idx="71">
                  <c:v>2.3089022489143796</c:v>
                </c:pt>
                <c:pt idx="72">
                  <c:v>2.3089022489143796</c:v>
                </c:pt>
                <c:pt idx="73">
                  <c:v>2.3089022489143796</c:v>
                </c:pt>
                <c:pt idx="74">
                  <c:v>2.3089022489143796</c:v>
                </c:pt>
                <c:pt idx="75">
                  <c:v>2.3089022489143796</c:v>
                </c:pt>
                <c:pt idx="76">
                  <c:v>2.3089022489143796</c:v>
                </c:pt>
                <c:pt idx="77">
                  <c:v>2.3089022489143796</c:v>
                </c:pt>
                <c:pt idx="78">
                  <c:v>2.3089022489143796</c:v>
                </c:pt>
                <c:pt idx="79">
                  <c:v>2.3089022489143796</c:v>
                </c:pt>
                <c:pt idx="80">
                  <c:v>2.3089022489143796</c:v>
                </c:pt>
                <c:pt idx="81">
                  <c:v>2.3089022489143796</c:v>
                </c:pt>
                <c:pt idx="82">
                  <c:v>2.3089022489143796</c:v>
                </c:pt>
                <c:pt idx="83">
                  <c:v>2.3089022489143796</c:v>
                </c:pt>
                <c:pt idx="84">
                  <c:v>2.3089022489143796</c:v>
                </c:pt>
                <c:pt idx="85">
                  <c:v>2.3089022489143796</c:v>
                </c:pt>
                <c:pt idx="86">
                  <c:v>2.3089022489143796</c:v>
                </c:pt>
                <c:pt idx="87">
                  <c:v>2.3089022489143796</c:v>
                </c:pt>
                <c:pt idx="88">
                  <c:v>2.3089022489143796</c:v>
                </c:pt>
                <c:pt idx="89">
                  <c:v>2.3089022489143796</c:v>
                </c:pt>
                <c:pt idx="90">
                  <c:v>2.3089022489143796</c:v>
                </c:pt>
                <c:pt idx="91">
                  <c:v>2.3089022489143796</c:v>
                </c:pt>
                <c:pt idx="92">
                  <c:v>2.3089022489143796</c:v>
                </c:pt>
                <c:pt idx="93">
                  <c:v>2.3089022489143796</c:v>
                </c:pt>
                <c:pt idx="94">
                  <c:v>2.3089022489143796</c:v>
                </c:pt>
                <c:pt idx="95">
                  <c:v>2.3089022489143796</c:v>
                </c:pt>
                <c:pt idx="96">
                  <c:v>2.3089022489143796</c:v>
                </c:pt>
                <c:pt idx="97">
                  <c:v>2.3089022489143796</c:v>
                </c:pt>
                <c:pt idx="98">
                  <c:v>2.3089022489143796</c:v>
                </c:pt>
                <c:pt idx="99">
                  <c:v>2.3089022489143796</c:v>
                </c:pt>
                <c:pt idx="100">
                  <c:v>2.3089022489143796</c:v>
                </c:pt>
                <c:pt idx="101">
                  <c:v>2.3089022489143796</c:v>
                </c:pt>
                <c:pt idx="102">
                  <c:v>2.3089022489143796</c:v>
                </c:pt>
                <c:pt idx="103">
                  <c:v>2.3089022489143796</c:v>
                </c:pt>
                <c:pt idx="104">
                  <c:v>2.3089022489143796</c:v>
                </c:pt>
                <c:pt idx="105">
                  <c:v>2.3089022489143796</c:v>
                </c:pt>
                <c:pt idx="106">
                  <c:v>2.3089022489143796</c:v>
                </c:pt>
                <c:pt idx="107">
                  <c:v>2.3089022489143796</c:v>
                </c:pt>
                <c:pt idx="108">
                  <c:v>2.3089022489143796</c:v>
                </c:pt>
                <c:pt idx="109">
                  <c:v>2.3089022489143796</c:v>
                </c:pt>
                <c:pt idx="110">
                  <c:v>2.3089022489143796</c:v>
                </c:pt>
                <c:pt idx="111">
                  <c:v>2.3089022489143796</c:v>
                </c:pt>
              </c:numCache>
            </c:numRef>
          </c:val>
          <c:smooth val="0"/>
          <c:extLst>
            <c:ext xmlns:c16="http://schemas.microsoft.com/office/drawing/2014/chart" uri="{C3380CC4-5D6E-409C-BE32-E72D297353CC}">
              <c16:uniqueId val="{00000002-9D60-458C-B8F1-D78C817EEA4B}"/>
            </c:ext>
          </c:extLst>
        </c:ser>
        <c:ser>
          <c:idx val="3"/>
          <c:order val="2"/>
          <c:tx>
            <c:strRef>
              <c:f>'Chart Data'!$DX$2</c:f>
              <c:strCache>
                <c:ptCount val="1"/>
                <c:pt idx="0">
                  <c:v>2008-2019 average</c:v>
                </c:pt>
              </c:strCache>
            </c:strRef>
          </c:tx>
          <c:spPr>
            <a:ln w="25400">
              <a:solidFill>
                <a:srgbClr val="008AC8"/>
              </a:solidFill>
            </a:ln>
            <a:effectLst/>
          </c:spPr>
          <c:marker>
            <c:symbol val="none"/>
          </c:marker>
          <c:cat>
            <c:numRef>
              <c:f>'Chart Data'!$DT$83:$DT$266</c:f>
              <c:numCache>
                <c:formatCode>General</c:formatCode>
                <c:ptCount val="184"/>
                <c:pt idx="0">
                  <c:v>1980</c:v>
                </c:pt>
                <c:pt idx="4">
                  <c:v>1981</c:v>
                </c:pt>
                <c:pt idx="8">
                  <c:v>1982</c:v>
                </c:pt>
                <c:pt idx="12">
                  <c:v>1983</c:v>
                </c:pt>
                <c:pt idx="16">
                  <c:v>1984</c:v>
                </c:pt>
                <c:pt idx="20">
                  <c:v>1985</c:v>
                </c:pt>
                <c:pt idx="24">
                  <c:v>1986</c:v>
                </c:pt>
                <c:pt idx="28">
                  <c:v>1987</c:v>
                </c:pt>
                <c:pt idx="32">
                  <c:v>1988</c:v>
                </c:pt>
                <c:pt idx="36">
                  <c:v>1989</c:v>
                </c:pt>
                <c:pt idx="40">
                  <c:v>1990</c:v>
                </c:pt>
                <c:pt idx="44">
                  <c:v>1991</c:v>
                </c:pt>
                <c:pt idx="48">
                  <c:v>1992</c:v>
                </c:pt>
                <c:pt idx="52">
                  <c:v>1993</c:v>
                </c:pt>
                <c:pt idx="56">
                  <c:v>1994</c:v>
                </c:pt>
                <c:pt idx="60">
                  <c:v>1995</c:v>
                </c:pt>
                <c:pt idx="64">
                  <c:v>1996</c:v>
                </c:pt>
                <c:pt idx="68">
                  <c:v>1997</c:v>
                </c:pt>
                <c:pt idx="72">
                  <c:v>1998</c:v>
                </c:pt>
                <c:pt idx="76">
                  <c:v>1999</c:v>
                </c:pt>
                <c:pt idx="80">
                  <c:v>2000</c:v>
                </c:pt>
                <c:pt idx="84">
                  <c:v>2001</c:v>
                </c:pt>
                <c:pt idx="88">
                  <c:v>2002</c:v>
                </c:pt>
                <c:pt idx="92">
                  <c:v>2003</c:v>
                </c:pt>
                <c:pt idx="96">
                  <c:v>2004</c:v>
                </c:pt>
                <c:pt idx="100">
                  <c:v>2005</c:v>
                </c:pt>
                <c:pt idx="104">
                  <c:v>2006</c:v>
                </c:pt>
                <c:pt idx="108">
                  <c:v>2007</c:v>
                </c:pt>
                <c:pt idx="112">
                  <c:v>2008</c:v>
                </c:pt>
                <c:pt idx="116">
                  <c:v>2009</c:v>
                </c:pt>
                <c:pt idx="120">
                  <c:v>2010</c:v>
                </c:pt>
                <c:pt idx="124">
                  <c:v>2011</c:v>
                </c:pt>
                <c:pt idx="128">
                  <c:v>2012</c:v>
                </c:pt>
                <c:pt idx="132">
                  <c:v>2013</c:v>
                </c:pt>
                <c:pt idx="136">
                  <c:v>2014</c:v>
                </c:pt>
                <c:pt idx="140">
                  <c:v>2015</c:v>
                </c:pt>
                <c:pt idx="144">
                  <c:v>2016</c:v>
                </c:pt>
                <c:pt idx="148">
                  <c:v>2017</c:v>
                </c:pt>
                <c:pt idx="152">
                  <c:v>2018</c:v>
                </c:pt>
                <c:pt idx="156">
                  <c:v>2019</c:v>
                </c:pt>
                <c:pt idx="160">
                  <c:v>2020</c:v>
                </c:pt>
                <c:pt idx="164">
                  <c:v>2021</c:v>
                </c:pt>
                <c:pt idx="168">
                  <c:v>2022</c:v>
                </c:pt>
                <c:pt idx="172">
                  <c:v>2023</c:v>
                </c:pt>
                <c:pt idx="176">
                  <c:v>2024</c:v>
                </c:pt>
                <c:pt idx="180">
                  <c:v>2025</c:v>
                </c:pt>
              </c:numCache>
            </c:numRef>
          </c:cat>
          <c:val>
            <c:numRef>
              <c:f>'Chart Data'!$DX$83:$DX$266</c:f>
              <c:numCache>
                <c:formatCode>General</c:formatCode>
                <c:ptCount val="184"/>
                <c:pt idx="112" formatCode="0.0">
                  <c:v>0.33005398911156725</c:v>
                </c:pt>
                <c:pt idx="113" formatCode="0.0">
                  <c:v>0.33005398911156725</c:v>
                </c:pt>
                <c:pt idx="114" formatCode="0.0">
                  <c:v>0.33005398911156725</c:v>
                </c:pt>
                <c:pt idx="115" formatCode="0.0">
                  <c:v>0.33005398911156725</c:v>
                </c:pt>
                <c:pt idx="116" formatCode="0.0">
                  <c:v>0.33005398911156725</c:v>
                </c:pt>
                <c:pt idx="117" formatCode="0.0">
                  <c:v>0.33005398911156725</c:v>
                </c:pt>
                <c:pt idx="118" formatCode="0.0">
                  <c:v>0.33005398911156725</c:v>
                </c:pt>
                <c:pt idx="119" formatCode="0.0">
                  <c:v>0.33005398911156725</c:v>
                </c:pt>
                <c:pt idx="120" formatCode="0.0">
                  <c:v>0.33005398911156725</c:v>
                </c:pt>
                <c:pt idx="121" formatCode="0.0">
                  <c:v>0.33005398911156725</c:v>
                </c:pt>
                <c:pt idx="122" formatCode="0.0">
                  <c:v>0.33005398911156725</c:v>
                </c:pt>
                <c:pt idx="123" formatCode="0.0">
                  <c:v>0.33005398911156725</c:v>
                </c:pt>
                <c:pt idx="124" formatCode="0.0">
                  <c:v>0.33005398911156725</c:v>
                </c:pt>
                <c:pt idx="125" formatCode="0.0">
                  <c:v>0.33005398911156725</c:v>
                </c:pt>
                <c:pt idx="126" formatCode="0.0">
                  <c:v>0.33005398911156725</c:v>
                </c:pt>
                <c:pt idx="127" formatCode="0.0">
                  <c:v>0.33005398911156725</c:v>
                </c:pt>
                <c:pt idx="128" formatCode="0.0">
                  <c:v>0.33005398911156725</c:v>
                </c:pt>
                <c:pt idx="129" formatCode="0.0">
                  <c:v>0.33005398911156725</c:v>
                </c:pt>
                <c:pt idx="130" formatCode="0.0">
                  <c:v>0.33005398911156725</c:v>
                </c:pt>
                <c:pt idx="131" formatCode="0.0">
                  <c:v>0.33005398911156725</c:v>
                </c:pt>
                <c:pt idx="132" formatCode="0.0">
                  <c:v>0.33005398911156725</c:v>
                </c:pt>
                <c:pt idx="133" formatCode="0.0">
                  <c:v>0.33005398911156725</c:v>
                </c:pt>
                <c:pt idx="134" formatCode="0.0">
                  <c:v>0.33005398911156725</c:v>
                </c:pt>
                <c:pt idx="135" formatCode="0.0">
                  <c:v>0.33005398911156725</c:v>
                </c:pt>
                <c:pt idx="136" formatCode="0.0">
                  <c:v>0.33005398911156725</c:v>
                </c:pt>
                <c:pt idx="137" formatCode="0.0">
                  <c:v>0.33005398911156725</c:v>
                </c:pt>
                <c:pt idx="138" formatCode="0.0">
                  <c:v>0.33005398911156725</c:v>
                </c:pt>
                <c:pt idx="139" formatCode="0.0">
                  <c:v>0.33005398911156725</c:v>
                </c:pt>
                <c:pt idx="140" formatCode="0.0">
                  <c:v>0.33005398911156725</c:v>
                </c:pt>
                <c:pt idx="141" formatCode="0.0">
                  <c:v>0.33005398911156725</c:v>
                </c:pt>
                <c:pt idx="142" formatCode="0.0">
                  <c:v>0.33005398911156725</c:v>
                </c:pt>
                <c:pt idx="143" formatCode="0.0">
                  <c:v>0.33005398911156725</c:v>
                </c:pt>
                <c:pt idx="144" formatCode="0.0">
                  <c:v>0.33005398911156725</c:v>
                </c:pt>
                <c:pt idx="145" formatCode="0.0">
                  <c:v>0.33005398911156725</c:v>
                </c:pt>
                <c:pt idx="146" formatCode="0.0">
                  <c:v>0.33005398911156725</c:v>
                </c:pt>
                <c:pt idx="147" formatCode="0.0">
                  <c:v>0.33005398911156725</c:v>
                </c:pt>
                <c:pt idx="148" formatCode="0.0">
                  <c:v>0.33005398911156725</c:v>
                </c:pt>
                <c:pt idx="149" formatCode="0.0">
                  <c:v>0.33005398911156725</c:v>
                </c:pt>
                <c:pt idx="150" formatCode="0.0">
                  <c:v>0.33005398911156725</c:v>
                </c:pt>
                <c:pt idx="151" formatCode="0.0">
                  <c:v>0.33005398911156725</c:v>
                </c:pt>
                <c:pt idx="152" formatCode="0.0">
                  <c:v>0.33005398911156725</c:v>
                </c:pt>
                <c:pt idx="153" formatCode="0.0">
                  <c:v>0.33005398911156725</c:v>
                </c:pt>
                <c:pt idx="154" formatCode="0.0">
                  <c:v>0.33005398911156725</c:v>
                </c:pt>
                <c:pt idx="155" formatCode="0.0">
                  <c:v>0.33005398911156725</c:v>
                </c:pt>
                <c:pt idx="156" formatCode="0.0">
                  <c:v>0.33005398911156725</c:v>
                </c:pt>
                <c:pt idx="157" formatCode="0.0">
                  <c:v>0.33005398911156725</c:v>
                </c:pt>
                <c:pt idx="158" formatCode="0.0">
                  <c:v>0.33005398911156725</c:v>
                </c:pt>
                <c:pt idx="159" formatCode="0.0">
                  <c:v>0.33005398911156725</c:v>
                </c:pt>
              </c:numCache>
            </c:numRef>
          </c:val>
          <c:smooth val="0"/>
          <c:extLst>
            <c:ext xmlns:c16="http://schemas.microsoft.com/office/drawing/2014/chart" uri="{C3380CC4-5D6E-409C-BE32-E72D297353CC}">
              <c16:uniqueId val="{00000003-9D60-458C-B8F1-D78C817EEA4B}"/>
            </c:ext>
          </c:extLst>
        </c:ser>
        <c:dLbls>
          <c:showLegendKey val="0"/>
          <c:showVal val="0"/>
          <c:showCatName val="0"/>
          <c:showSerName val="0"/>
          <c:showPercent val="0"/>
          <c:showBubbleSize val="0"/>
        </c:dLbls>
        <c:smooth val="0"/>
        <c:axId val="274926592"/>
        <c:axId val="274950400"/>
      </c:line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tickLblSkip val="20"/>
        <c:noMultiLvlLbl val="0"/>
      </c:catAx>
      <c:valAx>
        <c:axId val="274950400"/>
        <c:scaling>
          <c:orientation val="minMax"/>
          <c:max val="3.5"/>
        </c:scaling>
        <c:delete val="0"/>
        <c:axPos val="l"/>
        <c:majorGridlines>
          <c:spPr>
            <a:ln w="3175">
              <a:solidFill>
                <a:srgbClr val="B1B6BB"/>
              </a:solidFill>
            </a:ln>
          </c:spPr>
        </c:majorGridlines>
        <c:numFmt formatCode="#,##0.0"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ayout>
        <c:manualLayout>
          <c:xMode val="edge"/>
          <c:yMode val="edge"/>
          <c:x val="0.17503866334256962"/>
          <c:y val="8.2551594746716694E-2"/>
          <c:w val="0.70143194496231143"/>
          <c:h val="6.3301965303117602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lineChart>
        <c:grouping val="standard"/>
        <c:varyColors val="0"/>
        <c:ser>
          <c:idx val="0"/>
          <c:order val="0"/>
          <c:tx>
            <c:strRef>
              <c:f>'Chart Data'!$BL$2</c:f>
              <c:strCache>
                <c:ptCount val="1"/>
                <c:pt idx="0">
                  <c:v>UK</c:v>
                </c:pt>
              </c:strCache>
            </c:strRef>
          </c:tx>
          <c:spPr>
            <a:ln w="25400">
              <a:solidFill>
                <a:srgbClr val="003469"/>
              </a:solidFill>
              <a:prstDash val="solid"/>
            </a:ln>
          </c:spPr>
          <c:marker>
            <c:symbol val="none"/>
          </c:marker>
          <c:cat>
            <c:numRef>
              <c:f>'Chart Data'!$BK$3:$BK$38</c:f>
              <c:numCache>
                <c:formatCode>m/d/yyyy</c:formatCode>
                <c:ptCount val="36"/>
                <c:pt idx="0">
                  <c:v>43831</c:v>
                </c:pt>
                <c:pt idx="1">
                  <c:v>43922</c:v>
                </c:pt>
                <c:pt idx="2">
                  <c:v>44013</c:v>
                </c:pt>
                <c:pt idx="3">
                  <c:v>44105</c:v>
                </c:pt>
                <c:pt idx="4">
                  <c:v>44197</c:v>
                </c:pt>
                <c:pt idx="5">
                  <c:v>44287</c:v>
                </c:pt>
                <c:pt idx="6">
                  <c:v>44378</c:v>
                </c:pt>
                <c:pt idx="7">
                  <c:v>44470</c:v>
                </c:pt>
                <c:pt idx="8">
                  <c:v>44562</c:v>
                </c:pt>
                <c:pt idx="9">
                  <c:v>44652</c:v>
                </c:pt>
                <c:pt idx="10">
                  <c:v>44743</c:v>
                </c:pt>
                <c:pt idx="11">
                  <c:v>44835</c:v>
                </c:pt>
                <c:pt idx="12">
                  <c:v>44927</c:v>
                </c:pt>
                <c:pt idx="13">
                  <c:v>45017</c:v>
                </c:pt>
                <c:pt idx="14">
                  <c:v>45108</c:v>
                </c:pt>
                <c:pt idx="15">
                  <c:v>45200</c:v>
                </c:pt>
                <c:pt idx="16">
                  <c:v>45292</c:v>
                </c:pt>
                <c:pt idx="17">
                  <c:v>45383</c:v>
                </c:pt>
                <c:pt idx="18">
                  <c:v>45474</c:v>
                </c:pt>
                <c:pt idx="19">
                  <c:v>45566</c:v>
                </c:pt>
                <c:pt idx="20">
                  <c:v>45658</c:v>
                </c:pt>
                <c:pt idx="21">
                  <c:v>45748</c:v>
                </c:pt>
                <c:pt idx="22">
                  <c:v>45839</c:v>
                </c:pt>
                <c:pt idx="23">
                  <c:v>45931</c:v>
                </c:pt>
                <c:pt idx="24">
                  <c:v>46023</c:v>
                </c:pt>
                <c:pt idx="25">
                  <c:v>46113</c:v>
                </c:pt>
                <c:pt idx="26">
                  <c:v>46204</c:v>
                </c:pt>
                <c:pt idx="27">
                  <c:v>46296</c:v>
                </c:pt>
                <c:pt idx="28">
                  <c:v>46388</c:v>
                </c:pt>
                <c:pt idx="29">
                  <c:v>46478</c:v>
                </c:pt>
                <c:pt idx="30">
                  <c:v>46569</c:v>
                </c:pt>
                <c:pt idx="31">
                  <c:v>46661</c:v>
                </c:pt>
                <c:pt idx="32">
                  <c:v>46753</c:v>
                </c:pt>
                <c:pt idx="33">
                  <c:v>46844</c:v>
                </c:pt>
                <c:pt idx="34">
                  <c:v>46935</c:v>
                </c:pt>
                <c:pt idx="35">
                  <c:v>47027</c:v>
                </c:pt>
              </c:numCache>
            </c:numRef>
          </c:cat>
          <c:val>
            <c:numRef>
              <c:f>'Chart Data'!$BL$3:$BL$38</c:f>
              <c:numCache>
                <c:formatCode>0.00</c:formatCode>
                <c:ptCount val="36"/>
                <c:pt idx="0">
                  <c:v>-1.4002030000000001</c:v>
                </c:pt>
                <c:pt idx="1">
                  <c:v>-0.47420250000000003</c:v>
                </c:pt>
                <c:pt idx="2">
                  <c:v>0.24802469999999999</c:v>
                </c:pt>
                <c:pt idx="3">
                  <c:v>0.79011520000000002</c:v>
                </c:pt>
                <c:pt idx="4">
                  <c:v>1.5411619999999999</c:v>
                </c:pt>
                <c:pt idx="5">
                  <c:v>1.185967</c:v>
                </c:pt>
                <c:pt idx="6">
                  <c:v>0.57803020000000005</c:v>
                </c:pt>
                <c:pt idx="7">
                  <c:v>0.43622440000000001</c:v>
                </c:pt>
                <c:pt idx="8">
                  <c:v>-5.793571E-3</c:v>
                </c:pt>
                <c:pt idx="9">
                  <c:v>-1.116444</c:v>
                </c:pt>
                <c:pt idx="10">
                  <c:v>-2.2620110000000002</c:v>
                </c:pt>
                <c:pt idx="11">
                  <c:v>-2.7482859999999998</c:v>
                </c:pt>
                <c:pt idx="12">
                  <c:v>-4.1983050000000004</c:v>
                </c:pt>
                <c:pt idx="13">
                  <c:v>-3.7591589999999999</c:v>
                </c:pt>
                <c:pt idx="14">
                  <c:v>-3.5158100000000001</c:v>
                </c:pt>
                <c:pt idx="15">
                  <c:v>-3.4605739999999998</c:v>
                </c:pt>
                <c:pt idx="16">
                  <c:v>-3.2336320000000001</c:v>
                </c:pt>
                <c:pt idx="17">
                  <c:v>-2.5507979999999999</c:v>
                </c:pt>
                <c:pt idx="18">
                  <c:v>-2.3043610000000001</c:v>
                </c:pt>
                <c:pt idx="19">
                  <c:v>-1.3801829999999999</c:v>
                </c:pt>
                <c:pt idx="20">
                  <c:v>-0.55200199999999999</c:v>
                </c:pt>
                <c:pt idx="21">
                  <c:v>-0.2413776</c:v>
                </c:pt>
                <c:pt idx="22">
                  <c:v>8.0380919999999995E-2</c:v>
                </c:pt>
                <c:pt idx="23">
                  <c:v>1.3731E-2</c:v>
                </c:pt>
                <c:pt idx="24">
                  <c:v>0.16946079999999999</c:v>
                </c:pt>
                <c:pt idx="25">
                  <c:v>0.62525180000000002</c:v>
                </c:pt>
                <c:pt idx="26">
                  <c:v>0.77674750000000004</c:v>
                </c:pt>
                <c:pt idx="27">
                  <c:v>0.81520630000000005</c:v>
                </c:pt>
                <c:pt idx="28">
                  <c:v>0.78422329999999996</c:v>
                </c:pt>
                <c:pt idx="29">
                  <c:v>0.8207624</c:v>
                </c:pt>
                <c:pt idx="30">
                  <c:v>0.83549569999999995</c:v>
                </c:pt>
                <c:pt idx="31">
                  <c:v>0.93019750000000001</c:v>
                </c:pt>
                <c:pt idx="32">
                  <c:v>0.95133160000000005</c:v>
                </c:pt>
                <c:pt idx="33">
                  <c:v>0.90895709999999996</c:v>
                </c:pt>
                <c:pt idx="34">
                  <c:v>0.86016049999999999</c:v>
                </c:pt>
                <c:pt idx="35">
                  <c:v>0.80253819999999998</c:v>
                </c:pt>
              </c:numCache>
            </c:numRef>
          </c:val>
          <c:smooth val="0"/>
          <c:extLst>
            <c:ext xmlns:c16="http://schemas.microsoft.com/office/drawing/2014/chart" uri="{C3380CC4-5D6E-409C-BE32-E72D297353CC}">
              <c16:uniqueId val="{00000000-E850-417B-95DA-4ED900504230}"/>
            </c:ext>
          </c:extLst>
        </c:ser>
        <c:ser>
          <c:idx val="1"/>
          <c:order val="1"/>
          <c:tx>
            <c:strRef>
              <c:f>'Chart Data'!$BM$2</c:f>
              <c:strCache>
                <c:ptCount val="1"/>
                <c:pt idx="0">
                  <c:v>US</c:v>
                </c:pt>
              </c:strCache>
            </c:strRef>
          </c:tx>
          <c:spPr>
            <a:ln w="25400">
              <a:solidFill>
                <a:srgbClr val="EF4130"/>
              </a:solidFill>
              <a:prstDash val="solid"/>
            </a:ln>
          </c:spPr>
          <c:marker>
            <c:symbol val="none"/>
          </c:marker>
          <c:cat>
            <c:numRef>
              <c:f>'Chart Data'!$BK$3:$BK$38</c:f>
              <c:numCache>
                <c:formatCode>m/d/yyyy</c:formatCode>
                <c:ptCount val="36"/>
                <c:pt idx="0">
                  <c:v>43831</c:v>
                </c:pt>
                <c:pt idx="1">
                  <c:v>43922</c:v>
                </c:pt>
                <c:pt idx="2">
                  <c:v>44013</c:v>
                </c:pt>
                <c:pt idx="3">
                  <c:v>44105</c:v>
                </c:pt>
                <c:pt idx="4">
                  <c:v>44197</c:v>
                </c:pt>
                <c:pt idx="5">
                  <c:v>44287</c:v>
                </c:pt>
                <c:pt idx="6">
                  <c:v>44378</c:v>
                </c:pt>
                <c:pt idx="7">
                  <c:v>44470</c:v>
                </c:pt>
                <c:pt idx="8">
                  <c:v>44562</c:v>
                </c:pt>
                <c:pt idx="9">
                  <c:v>44652</c:v>
                </c:pt>
                <c:pt idx="10">
                  <c:v>44743</c:v>
                </c:pt>
                <c:pt idx="11">
                  <c:v>44835</c:v>
                </c:pt>
                <c:pt idx="12">
                  <c:v>44927</c:v>
                </c:pt>
                <c:pt idx="13">
                  <c:v>45017</c:v>
                </c:pt>
                <c:pt idx="14">
                  <c:v>45108</c:v>
                </c:pt>
                <c:pt idx="15">
                  <c:v>45200</c:v>
                </c:pt>
                <c:pt idx="16">
                  <c:v>45292</c:v>
                </c:pt>
                <c:pt idx="17">
                  <c:v>45383</c:v>
                </c:pt>
                <c:pt idx="18">
                  <c:v>45474</c:v>
                </c:pt>
                <c:pt idx="19">
                  <c:v>45566</c:v>
                </c:pt>
                <c:pt idx="20">
                  <c:v>45658</c:v>
                </c:pt>
                <c:pt idx="21">
                  <c:v>45748</c:v>
                </c:pt>
                <c:pt idx="22">
                  <c:v>45839</c:v>
                </c:pt>
                <c:pt idx="23">
                  <c:v>45931</c:v>
                </c:pt>
                <c:pt idx="24">
                  <c:v>46023</c:v>
                </c:pt>
                <c:pt idx="25">
                  <c:v>46113</c:v>
                </c:pt>
                <c:pt idx="26">
                  <c:v>46204</c:v>
                </c:pt>
                <c:pt idx="27">
                  <c:v>46296</c:v>
                </c:pt>
                <c:pt idx="28">
                  <c:v>46388</c:v>
                </c:pt>
                <c:pt idx="29">
                  <c:v>46478</c:v>
                </c:pt>
                <c:pt idx="30">
                  <c:v>46569</c:v>
                </c:pt>
                <c:pt idx="31">
                  <c:v>46661</c:v>
                </c:pt>
                <c:pt idx="32">
                  <c:v>46753</c:v>
                </c:pt>
                <c:pt idx="33">
                  <c:v>46844</c:v>
                </c:pt>
                <c:pt idx="34">
                  <c:v>46935</c:v>
                </c:pt>
                <c:pt idx="35">
                  <c:v>47027</c:v>
                </c:pt>
              </c:numCache>
            </c:numRef>
          </c:cat>
          <c:val>
            <c:numRef>
              <c:f>'Chart Data'!$BM$3:$BM$38</c:f>
              <c:numCache>
                <c:formatCode>0.00</c:formatCode>
                <c:ptCount val="36"/>
                <c:pt idx="0">
                  <c:v>-1.270818</c:v>
                </c:pt>
                <c:pt idx="1">
                  <c:v>-1.3284210000000001</c:v>
                </c:pt>
                <c:pt idx="2">
                  <c:v>-1.259258</c:v>
                </c:pt>
                <c:pt idx="3">
                  <c:v>-0.96560420000000002</c:v>
                </c:pt>
                <c:pt idx="4">
                  <c:v>-0.49464059999999999</c:v>
                </c:pt>
                <c:pt idx="5">
                  <c:v>-0.37688890000000003</c:v>
                </c:pt>
                <c:pt idx="6">
                  <c:v>-0.86519520000000005</c:v>
                </c:pt>
                <c:pt idx="7">
                  <c:v>-0.94557270000000004</c:v>
                </c:pt>
                <c:pt idx="8">
                  <c:v>-1.0355319999999999</c:v>
                </c:pt>
                <c:pt idx="9">
                  <c:v>-0.95443889999999998</c:v>
                </c:pt>
                <c:pt idx="10">
                  <c:v>-2.0504739999999999</c:v>
                </c:pt>
                <c:pt idx="11">
                  <c:v>-2.42089</c:v>
                </c:pt>
                <c:pt idx="12">
                  <c:v>-3.155869</c:v>
                </c:pt>
                <c:pt idx="13">
                  <c:v>-3.4330980000000002</c:v>
                </c:pt>
                <c:pt idx="14">
                  <c:v>-2.936102</c:v>
                </c:pt>
                <c:pt idx="15">
                  <c:v>-2.4574880000000001</c:v>
                </c:pt>
                <c:pt idx="16">
                  <c:v>-2.455854</c:v>
                </c:pt>
                <c:pt idx="17">
                  <c:v>-1.896409</c:v>
                </c:pt>
                <c:pt idx="18">
                  <c:v>-1.9632480000000001</c:v>
                </c:pt>
                <c:pt idx="19">
                  <c:v>-1.0717300000000001</c:v>
                </c:pt>
                <c:pt idx="20">
                  <c:v>-0.61834219999999995</c:v>
                </c:pt>
                <c:pt idx="21">
                  <c:v>-0.63845180000000001</c:v>
                </c:pt>
                <c:pt idx="22">
                  <c:v>-0.65227270000000004</c:v>
                </c:pt>
                <c:pt idx="23">
                  <c:v>-0.59171010000000002</c:v>
                </c:pt>
                <c:pt idx="24">
                  <c:v>-0.369029</c:v>
                </c:pt>
                <c:pt idx="25">
                  <c:v>-0.18392610000000001</c:v>
                </c:pt>
                <c:pt idx="26">
                  <c:v>-0.32462790000000002</c:v>
                </c:pt>
                <c:pt idx="27">
                  <c:v>-0.36519960000000001</c:v>
                </c:pt>
                <c:pt idx="28">
                  <c:v>-0.30614019999999997</c:v>
                </c:pt>
                <c:pt idx="29">
                  <c:v>-0.20661499999999999</c:v>
                </c:pt>
                <c:pt idx="30">
                  <c:v>-0.14616850000000001</c:v>
                </c:pt>
                <c:pt idx="31">
                  <c:v>-8.2664009999999996E-2</c:v>
                </c:pt>
                <c:pt idx="32">
                  <c:v>-1.909375E-2</c:v>
                </c:pt>
                <c:pt idx="33">
                  <c:v>0.1041012</c:v>
                </c:pt>
                <c:pt idx="34">
                  <c:v>0.23990629999999999</c:v>
                </c:pt>
                <c:pt idx="35">
                  <c:v>0.35802889999999998</c:v>
                </c:pt>
              </c:numCache>
            </c:numRef>
          </c:val>
          <c:smooth val="0"/>
          <c:extLst>
            <c:ext xmlns:c16="http://schemas.microsoft.com/office/drawing/2014/chart" uri="{C3380CC4-5D6E-409C-BE32-E72D297353CC}">
              <c16:uniqueId val="{00000001-E850-417B-95DA-4ED900504230}"/>
            </c:ext>
          </c:extLst>
        </c:ser>
        <c:ser>
          <c:idx val="2"/>
          <c:order val="2"/>
          <c:tx>
            <c:strRef>
              <c:f>'Chart Data'!$BN$2</c:f>
              <c:strCache>
                <c:ptCount val="1"/>
                <c:pt idx="0">
                  <c:v>Germany</c:v>
                </c:pt>
              </c:strCache>
            </c:strRef>
          </c:tx>
          <c:spPr>
            <a:ln w="25400">
              <a:solidFill>
                <a:srgbClr val="008AC8"/>
              </a:solidFill>
              <a:prstDash val="solid"/>
            </a:ln>
          </c:spPr>
          <c:marker>
            <c:symbol val="none"/>
          </c:marker>
          <c:cat>
            <c:numRef>
              <c:f>'Chart Data'!$BK$3:$BK$38</c:f>
              <c:numCache>
                <c:formatCode>m/d/yyyy</c:formatCode>
                <c:ptCount val="36"/>
                <c:pt idx="0">
                  <c:v>43831</c:v>
                </c:pt>
                <c:pt idx="1">
                  <c:v>43922</c:v>
                </c:pt>
                <c:pt idx="2">
                  <c:v>44013</c:v>
                </c:pt>
                <c:pt idx="3">
                  <c:v>44105</c:v>
                </c:pt>
                <c:pt idx="4">
                  <c:v>44197</c:v>
                </c:pt>
                <c:pt idx="5">
                  <c:v>44287</c:v>
                </c:pt>
                <c:pt idx="6">
                  <c:v>44378</c:v>
                </c:pt>
                <c:pt idx="7">
                  <c:v>44470</c:v>
                </c:pt>
                <c:pt idx="8">
                  <c:v>44562</c:v>
                </c:pt>
                <c:pt idx="9">
                  <c:v>44652</c:v>
                </c:pt>
                <c:pt idx="10">
                  <c:v>44743</c:v>
                </c:pt>
                <c:pt idx="11">
                  <c:v>44835</c:v>
                </c:pt>
                <c:pt idx="12">
                  <c:v>44927</c:v>
                </c:pt>
                <c:pt idx="13">
                  <c:v>45017</c:v>
                </c:pt>
                <c:pt idx="14">
                  <c:v>45108</c:v>
                </c:pt>
                <c:pt idx="15">
                  <c:v>45200</c:v>
                </c:pt>
                <c:pt idx="16">
                  <c:v>45292</c:v>
                </c:pt>
                <c:pt idx="17">
                  <c:v>45383</c:v>
                </c:pt>
                <c:pt idx="18">
                  <c:v>45474</c:v>
                </c:pt>
                <c:pt idx="19">
                  <c:v>45566</c:v>
                </c:pt>
                <c:pt idx="20">
                  <c:v>45658</c:v>
                </c:pt>
                <c:pt idx="21">
                  <c:v>45748</c:v>
                </c:pt>
                <c:pt idx="22">
                  <c:v>45839</c:v>
                </c:pt>
                <c:pt idx="23">
                  <c:v>45931</c:v>
                </c:pt>
                <c:pt idx="24">
                  <c:v>46023</c:v>
                </c:pt>
                <c:pt idx="25">
                  <c:v>46113</c:v>
                </c:pt>
                <c:pt idx="26">
                  <c:v>46204</c:v>
                </c:pt>
                <c:pt idx="27">
                  <c:v>46296</c:v>
                </c:pt>
                <c:pt idx="28">
                  <c:v>46388</c:v>
                </c:pt>
                <c:pt idx="29">
                  <c:v>46478</c:v>
                </c:pt>
                <c:pt idx="30">
                  <c:v>46569</c:v>
                </c:pt>
                <c:pt idx="31">
                  <c:v>46661</c:v>
                </c:pt>
                <c:pt idx="32">
                  <c:v>46753</c:v>
                </c:pt>
                <c:pt idx="33">
                  <c:v>46844</c:v>
                </c:pt>
                <c:pt idx="34">
                  <c:v>46935</c:v>
                </c:pt>
                <c:pt idx="35">
                  <c:v>47027</c:v>
                </c:pt>
              </c:numCache>
            </c:numRef>
          </c:cat>
          <c:val>
            <c:numRef>
              <c:f>'Chart Data'!$BN$3:$BN$38</c:f>
              <c:numCache>
                <c:formatCode>0.00</c:formatCode>
                <c:ptCount val="36"/>
                <c:pt idx="0">
                  <c:v>-1.554241</c:v>
                </c:pt>
                <c:pt idx="1">
                  <c:v>-1.170631</c:v>
                </c:pt>
                <c:pt idx="2">
                  <c:v>-1.1465780000000001</c:v>
                </c:pt>
                <c:pt idx="3">
                  <c:v>-1.1261680000000001</c:v>
                </c:pt>
                <c:pt idx="4">
                  <c:v>-0.85289380000000004</c:v>
                </c:pt>
                <c:pt idx="5">
                  <c:v>-1.156042</c:v>
                </c:pt>
                <c:pt idx="6">
                  <c:v>-1.2597670000000001</c:v>
                </c:pt>
                <c:pt idx="7">
                  <c:v>-1.106633</c:v>
                </c:pt>
                <c:pt idx="8">
                  <c:v>-0.92487589999999997</c:v>
                </c:pt>
                <c:pt idx="9">
                  <c:v>-0.75415160000000003</c:v>
                </c:pt>
                <c:pt idx="10">
                  <c:v>-1.08056</c:v>
                </c:pt>
                <c:pt idx="11">
                  <c:v>-1.370171</c:v>
                </c:pt>
                <c:pt idx="12">
                  <c:v>-2.2905549999999999</c:v>
                </c:pt>
                <c:pt idx="13">
                  <c:v>-2.4618389999999999</c:v>
                </c:pt>
                <c:pt idx="14">
                  <c:v>-2.7276030000000002</c:v>
                </c:pt>
                <c:pt idx="15">
                  <c:v>-2.9158110000000002</c:v>
                </c:pt>
                <c:pt idx="16">
                  <c:v>-2.9686900000000001</c:v>
                </c:pt>
                <c:pt idx="17">
                  <c:v>-2.4696739999999999</c:v>
                </c:pt>
                <c:pt idx="18">
                  <c:v>-2.1719020000000002</c:v>
                </c:pt>
                <c:pt idx="19">
                  <c:v>-1.6080570000000001</c:v>
                </c:pt>
                <c:pt idx="20">
                  <c:v>-0.74036060000000004</c:v>
                </c:pt>
                <c:pt idx="21">
                  <c:v>-0.26940049999999999</c:v>
                </c:pt>
                <c:pt idx="22">
                  <c:v>0.16696069999999999</c:v>
                </c:pt>
                <c:pt idx="23">
                  <c:v>0.29654229999999998</c:v>
                </c:pt>
                <c:pt idx="24">
                  <c:v>0.45838299999999998</c:v>
                </c:pt>
                <c:pt idx="25">
                  <c:v>0.45928029999999997</c:v>
                </c:pt>
                <c:pt idx="26">
                  <c:v>0.24573610000000001</c:v>
                </c:pt>
                <c:pt idx="27">
                  <c:v>0.17691580000000001</c:v>
                </c:pt>
                <c:pt idx="28">
                  <c:v>0.21040120000000001</c:v>
                </c:pt>
                <c:pt idx="29">
                  <c:v>0.27250150000000001</c:v>
                </c:pt>
                <c:pt idx="30">
                  <c:v>0.2912283</c:v>
                </c:pt>
                <c:pt idx="31">
                  <c:v>0.26746360000000002</c:v>
                </c:pt>
                <c:pt idx="32">
                  <c:v>0.25797890000000001</c:v>
                </c:pt>
                <c:pt idx="33">
                  <c:v>0.28333219999999998</c:v>
                </c:pt>
                <c:pt idx="34">
                  <c:v>0.32502599999999998</c:v>
                </c:pt>
                <c:pt idx="35">
                  <c:v>0.35215229999999997</c:v>
                </c:pt>
              </c:numCache>
            </c:numRef>
          </c:val>
          <c:smooth val="0"/>
          <c:extLst>
            <c:ext xmlns:c16="http://schemas.microsoft.com/office/drawing/2014/chart" uri="{C3380CC4-5D6E-409C-BE32-E72D297353CC}">
              <c16:uniqueId val="{00000002-E850-417B-95DA-4ED900504230}"/>
            </c:ext>
          </c:extLst>
        </c:ser>
        <c:ser>
          <c:idx val="3"/>
          <c:order val="3"/>
          <c:tx>
            <c:strRef>
              <c:f>'Chart Data'!$BO$2</c:f>
              <c:strCache>
                <c:ptCount val="1"/>
                <c:pt idx="0">
                  <c:v>Japan</c:v>
                </c:pt>
              </c:strCache>
            </c:strRef>
          </c:tx>
          <c:spPr>
            <a:ln w="25400">
              <a:solidFill>
                <a:srgbClr val="E7A800"/>
              </a:solidFill>
              <a:prstDash val="solid"/>
            </a:ln>
          </c:spPr>
          <c:marker>
            <c:symbol val="none"/>
          </c:marker>
          <c:cat>
            <c:numRef>
              <c:f>'Chart Data'!$BK$3:$BK$38</c:f>
              <c:numCache>
                <c:formatCode>m/d/yyyy</c:formatCode>
                <c:ptCount val="36"/>
                <c:pt idx="0">
                  <c:v>43831</c:v>
                </c:pt>
                <c:pt idx="1">
                  <c:v>43922</c:v>
                </c:pt>
                <c:pt idx="2">
                  <c:v>44013</c:v>
                </c:pt>
                <c:pt idx="3">
                  <c:v>44105</c:v>
                </c:pt>
                <c:pt idx="4">
                  <c:v>44197</c:v>
                </c:pt>
                <c:pt idx="5">
                  <c:v>44287</c:v>
                </c:pt>
                <c:pt idx="6">
                  <c:v>44378</c:v>
                </c:pt>
                <c:pt idx="7">
                  <c:v>44470</c:v>
                </c:pt>
                <c:pt idx="8">
                  <c:v>44562</c:v>
                </c:pt>
                <c:pt idx="9">
                  <c:v>44652</c:v>
                </c:pt>
                <c:pt idx="10">
                  <c:v>44743</c:v>
                </c:pt>
                <c:pt idx="11">
                  <c:v>44835</c:v>
                </c:pt>
                <c:pt idx="12">
                  <c:v>44927</c:v>
                </c:pt>
                <c:pt idx="13">
                  <c:v>45017</c:v>
                </c:pt>
                <c:pt idx="14">
                  <c:v>45108</c:v>
                </c:pt>
                <c:pt idx="15">
                  <c:v>45200</c:v>
                </c:pt>
                <c:pt idx="16">
                  <c:v>45292</c:v>
                </c:pt>
                <c:pt idx="17">
                  <c:v>45383</c:v>
                </c:pt>
                <c:pt idx="18">
                  <c:v>45474</c:v>
                </c:pt>
                <c:pt idx="19">
                  <c:v>45566</c:v>
                </c:pt>
                <c:pt idx="20">
                  <c:v>45658</c:v>
                </c:pt>
                <c:pt idx="21">
                  <c:v>45748</c:v>
                </c:pt>
                <c:pt idx="22">
                  <c:v>45839</c:v>
                </c:pt>
                <c:pt idx="23">
                  <c:v>45931</c:v>
                </c:pt>
                <c:pt idx="24">
                  <c:v>46023</c:v>
                </c:pt>
                <c:pt idx="25">
                  <c:v>46113</c:v>
                </c:pt>
                <c:pt idx="26">
                  <c:v>46204</c:v>
                </c:pt>
                <c:pt idx="27">
                  <c:v>46296</c:v>
                </c:pt>
                <c:pt idx="28">
                  <c:v>46388</c:v>
                </c:pt>
                <c:pt idx="29">
                  <c:v>46478</c:v>
                </c:pt>
                <c:pt idx="30">
                  <c:v>46569</c:v>
                </c:pt>
                <c:pt idx="31">
                  <c:v>46661</c:v>
                </c:pt>
                <c:pt idx="32">
                  <c:v>46753</c:v>
                </c:pt>
                <c:pt idx="33">
                  <c:v>46844</c:v>
                </c:pt>
                <c:pt idx="34">
                  <c:v>46935</c:v>
                </c:pt>
                <c:pt idx="35">
                  <c:v>47027</c:v>
                </c:pt>
              </c:numCache>
            </c:numRef>
          </c:cat>
          <c:val>
            <c:numRef>
              <c:f>'Chart Data'!$BO$3:$BO$38</c:f>
              <c:numCache>
                <c:formatCode>0.00</c:formatCode>
                <c:ptCount val="36"/>
                <c:pt idx="0">
                  <c:v>-0.45892670000000002</c:v>
                </c:pt>
                <c:pt idx="1">
                  <c:v>-0.3453717</c:v>
                </c:pt>
                <c:pt idx="2">
                  <c:v>-0.20553099999999999</c:v>
                </c:pt>
                <c:pt idx="3">
                  <c:v>-6.359368E-2</c:v>
                </c:pt>
                <c:pt idx="4">
                  <c:v>-2.1517279999999999E-4</c:v>
                </c:pt>
                <c:pt idx="5">
                  <c:v>2.4030949999999999E-2</c:v>
                </c:pt>
                <c:pt idx="6">
                  <c:v>-7.5228349999999999E-2</c:v>
                </c:pt>
                <c:pt idx="7">
                  <c:v>-0.1353906</c:v>
                </c:pt>
                <c:pt idx="8">
                  <c:v>-0.1517915</c:v>
                </c:pt>
                <c:pt idx="9">
                  <c:v>-0.3281502</c:v>
                </c:pt>
                <c:pt idx="10">
                  <c:v>-0.60691620000000002</c:v>
                </c:pt>
                <c:pt idx="11">
                  <c:v>-0.87051259999999997</c:v>
                </c:pt>
                <c:pt idx="12">
                  <c:v>-0.87425949999999997</c:v>
                </c:pt>
                <c:pt idx="13">
                  <c:v>-1.0289900000000001</c:v>
                </c:pt>
                <c:pt idx="14">
                  <c:v>-0.92818710000000004</c:v>
                </c:pt>
                <c:pt idx="15">
                  <c:v>-0.75059549999999997</c:v>
                </c:pt>
                <c:pt idx="16">
                  <c:v>-0.89638379999999995</c:v>
                </c:pt>
                <c:pt idx="17">
                  <c:v>-0.72808700000000004</c:v>
                </c:pt>
                <c:pt idx="18">
                  <c:v>-0.71114509999999997</c:v>
                </c:pt>
                <c:pt idx="19">
                  <c:v>-0.59109250000000002</c:v>
                </c:pt>
                <c:pt idx="20">
                  <c:v>-0.37662879999999999</c:v>
                </c:pt>
                <c:pt idx="21">
                  <c:v>-0.38597880000000001</c:v>
                </c:pt>
                <c:pt idx="22">
                  <c:v>-0.25692219999999999</c:v>
                </c:pt>
                <c:pt idx="23">
                  <c:v>-8.5028530000000005E-2</c:v>
                </c:pt>
                <c:pt idx="24">
                  <c:v>0.25299430000000001</c:v>
                </c:pt>
                <c:pt idx="25">
                  <c:v>0.32148369999999998</c:v>
                </c:pt>
                <c:pt idx="26">
                  <c:v>0.41014810000000002</c:v>
                </c:pt>
                <c:pt idx="27">
                  <c:v>0.35210920000000001</c:v>
                </c:pt>
                <c:pt idx="28">
                  <c:v>0.28679339999999998</c:v>
                </c:pt>
                <c:pt idx="29">
                  <c:v>0.23865439999999999</c:v>
                </c:pt>
                <c:pt idx="30">
                  <c:v>0.2211438</c:v>
                </c:pt>
                <c:pt idx="31">
                  <c:v>0.20991670000000001</c:v>
                </c:pt>
                <c:pt idx="32">
                  <c:v>0.1942207</c:v>
                </c:pt>
                <c:pt idx="33">
                  <c:v>0.24465609999999999</c:v>
                </c:pt>
                <c:pt idx="34">
                  <c:v>0.34691729999999998</c:v>
                </c:pt>
                <c:pt idx="35">
                  <c:v>0.43957040000000003</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32961521871047456"/>
          <c:y val="8.2551594746716694E-2"/>
          <c:w val="0.34076956257905089"/>
          <c:h val="6.3301965303117602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9738215174356687E-2"/>
          <c:y val="9.0056285178236398E-2"/>
          <c:w val="0.3673214942839666"/>
          <c:h val="0.72303536166797167"/>
        </c:manualLayout>
      </c:layout>
      <c:barChart>
        <c:barDir val="bar"/>
        <c:grouping val="clustered"/>
        <c:varyColors val="0"/>
        <c:ser>
          <c:idx val="0"/>
          <c:order val="0"/>
          <c:tx>
            <c:strRef>
              <c:f>'Chart Data'!$AF$8</c:f>
              <c:strCache>
                <c:ptCount val="1"/>
                <c:pt idx="0">
                  <c:v>2025</c:v>
                </c:pt>
              </c:strCache>
            </c:strRef>
          </c:tx>
          <c:spPr>
            <a:solidFill>
              <a:srgbClr val="003466"/>
            </a:solidFill>
            <a:ln w="12700">
              <a:solidFill>
                <a:sysClr val="window" lastClr="FFFFFF"/>
              </a:solidFill>
              <a:prstDash val="solid"/>
            </a:ln>
            <a:effectLst/>
          </c:spPr>
          <c:invertIfNegative val="0"/>
          <c:dPt>
            <c:idx val="5"/>
            <c:invertIfNegative val="0"/>
            <c:bubble3D val="0"/>
            <c:spPr>
              <a:solidFill>
                <a:srgbClr val="008AC8"/>
              </a:solidFill>
              <a:ln w="12700">
                <a:solidFill>
                  <a:sysClr val="window" lastClr="FFFFFF"/>
                </a:solidFill>
                <a:prstDash val="solid"/>
              </a:ln>
              <a:effectLst/>
            </c:spPr>
            <c:extLst>
              <c:ext xmlns:c16="http://schemas.microsoft.com/office/drawing/2014/chart" uri="{C3380CC4-5D6E-409C-BE32-E72D297353CC}">
                <c16:uniqueId val="{00000001-A43F-43FC-BD71-5D54F9AF7995}"/>
              </c:ext>
            </c:extLst>
          </c:dPt>
          <c:cat>
            <c:strRef>
              <c:f>'Chart Data'!$AG$7:$AM$7</c:f>
              <c:strCache>
                <c:ptCount val="7"/>
                <c:pt idx="0">
                  <c:v>Japan</c:v>
                </c:pt>
                <c:pt idx="1">
                  <c:v>Italy</c:v>
                </c:pt>
                <c:pt idx="2">
                  <c:v>US</c:v>
                </c:pt>
                <c:pt idx="3">
                  <c:v>France</c:v>
                </c:pt>
                <c:pt idx="4">
                  <c:v>Canada</c:v>
                </c:pt>
                <c:pt idx="5">
                  <c:v>UK</c:v>
                </c:pt>
                <c:pt idx="6">
                  <c:v>Germany</c:v>
                </c:pt>
              </c:strCache>
            </c:strRef>
          </c:cat>
          <c:val>
            <c:numRef>
              <c:f>'Chart Data'!$AG$8:$AM$8</c:f>
              <c:numCache>
                <c:formatCode>0.0</c:formatCode>
                <c:ptCount val="7"/>
                <c:pt idx="0">
                  <c:v>205.1809466990278</c:v>
                </c:pt>
                <c:pt idx="1">
                  <c:v>149.35996010324968</c:v>
                </c:pt>
                <c:pt idx="2">
                  <c:v>137.36075996173861</c:v>
                </c:pt>
                <c:pt idx="3">
                  <c:v>124.09207569071346</c:v>
                </c:pt>
                <c:pt idx="4">
                  <c:v>107.47438492544659</c:v>
                </c:pt>
                <c:pt idx="5">
                  <c:v>102.31430152929025</c:v>
                </c:pt>
                <c:pt idx="6">
                  <c:v>59.442747068676717</c:v>
                </c:pt>
              </c:numCache>
            </c:numRef>
          </c:val>
          <c:extLst>
            <c:ext xmlns:c16="http://schemas.microsoft.com/office/drawing/2014/chart" uri="{C3380CC4-5D6E-409C-BE32-E72D297353CC}">
              <c16:uniqueId val="{00000000-A43F-43FC-BD71-5D54F9AF7995}"/>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l"/>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scaling>
        <c:delete val="0"/>
        <c:axPos val="b"/>
        <c:majorGridlines>
          <c:spPr>
            <a:ln w="3175">
              <a:solidFill>
                <a:srgbClr val="B1B6BB"/>
              </a:solidFill>
            </a:ln>
          </c:spPr>
        </c:majorGridlines>
        <c:numFmt formatCode="General" sourceLinked="0"/>
        <c:majorTickMark val="out"/>
        <c:minorTickMark val="none"/>
        <c:tickLblPos val="nextTo"/>
        <c:spPr>
          <a:noFill/>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between"/>
        <c:majorUnit val="50"/>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0076665928267917"/>
          <c:y val="9.0056285178236398E-2"/>
          <c:w val="0.77364520611394161"/>
          <c:h val="0.72303536166797167"/>
        </c:manualLayout>
      </c:layout>
      <c:barChart>
        <c:barDir val="bar"/>
        <c:grouping val="clustered"/>
        <c:varyColors val="0"/>
        <c:ser>
          <c:idx val="0"/>
          <c:order val="0"/>
          <c:tx>
            <c:strRef>
              <c:f>'Chart Data'!$W$8</c:f>
              <c:strCache>
                <c:ptCount val="1"/>
                <c:pt idx="0">
                  <c:v>2025</c:v>
                </c:pt>
              </c:strCache>
            </c:strRef>
          </c:tx>
          <c:spPr>
            <a:solidFill>
              <a:srgbClr val="003466"/>
            </a:solidFill>
            <a:ln w="12700">
              <a:solidFill>
                <a:sysClr val="window" lastClr="FFFFFF"/>
              </a:solidFill>
              <a:prstDash val="solid"/>
            </a:ln>
            <a:effectLst/>
          </c:spPr>
          <c:invertIfNegative val="0"/>
          <c:dPt>
            <c:idx val="4"/>
            <c:invertIfNegative val="0"/>
            <c:bubble3D val="0"/>
            <c:spPr>
              <a:solidFill>
                <a:srgbClr val="008AC8"/>
              </a:solidFill>
              <a:ln w="12700">
                <a:solidFill>
                  <a:sysClr val="window" lastClr="FFFFFF"/>
                </a:solidFill>
                <a:prstDash val="solid"/>
              </a:ln>
              <a:effectLst/>
            </c:spPr>
            <c:extLst>
              <c:ext xmlns:c16="http://schemas.microsoft.com/office/drawing/2014/chart" uri="{C3380CC4-5D6E-409C-BE32-E72D297353CC}">
                <c16:uniqueId val="{00000001-32B4-439D-8912-49D9DAC392FC}"/>
              </c:ext>
            </c:extLst>
          </c:dPt>
          <c:cat>
            <c:strRef>
              <c:f>'Chart Data'!$X$7:$AD$7</c:f>
              <c:strCache>
                <c:ptCount val="7"/>
                <c:pt idx="0">
                  <c:v>Canada</c:v>
                </c:pt>
                <c:pt idx="1">
                  <c:v>Japan</c:v>
                </c:pt>
                <c:pt idx="2">
                  <c:v>Germany</c:v>
                </c:pt>
                <c:pt idx="3">
                  <c:v>Italy</c:v>
                </c:pt>
                <c:pt idx="4">
                  <c:v>UK</c:v>
                </c:pt>
                <c:pt idx="5">
                  <c:v>France</c:v>
                </c:pt>
                <c:pt idx="6">
                  <c:v>US</c:v>
                </c:pt>
              </c:strCache>
            </c:strRef>
          </c:cat>
          <c:val>
            <c:numRef>
              <c:f>'Chart Data'!$X$8:$AD$8</c:f>
              <c:numCache>
                <c:formatCode>0.0</c:formatCode>
                <c:ptCount val="7"/>
                <c:pt idx="0">
                  <c:v>-0.76203517934018783</c:v>
                </c:pt>
                <c:pt idx="1">
                  <c:v>-1.8423920428950868</c:v>
                </c:pt>
                <c:pt idx="2">
                  <c:v>-2.7607816862088219</c:v>
                </c:pt>
                <c:pt idx="3">
                  <c:v>-3.0729094510299282</c:v>
                </c:pt>
                <c:pt idx="4">
                  <c:v>-4.9571948227451745</c:v>
                </c:pt>
                <c:pt idx="5">
                  <c:v>-5.1106210481412582</c:v>
                </c:pt>
                <c:pt idx="6">
                  <c:v>-7.4069827864342699</c:v>
                </c:pt>
              </c:numCache>
            </c:numRef>
          </c:val>
          <c:extLst>
            <c:ext xmlns:c16="http://schemas.microsoft.com/office/drawing/2014/chart" uri="{C3380CC4-5D6E-409C-BE32-E72D297353CC}">
              <c16:uniqueId val="{00000000-32B4-439D-8912-49D9DAC392FC}"/>
            </c:ext>
          </c:extLst>
        </c:ser>
        <c:dLbls>
          <c:showLegendKey val="0"/>
          <c:showVal val="0"/>
          <c:showCatName val="0"/>
          <c:showSerName val="0"/>
          <c:showPercent val="0"/>
          <c:showBubbleSize val="0"/>
        </c:dLbls>
        <c:gapWidth val="50"/>
        <c:axId val="274926592"/>
        <c:axId val="274950400"/>
      </c:barChart>
      <c:catAx>
        <c:axId val="274926592"/>
        <c:scaling>
          <c:orientation val="maxMin"/>
        </c:scaling>
        <c:delete val="0"/>
        <c:axPos val="l"/>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scaling>
        <c:delete val="0"/>
        <c:axPos val="t"/>
        <c:majorGridlines>
          <c:spPr>
            <a:ln w="3175">
              <a:solidFill>
                <a:srgbClr val="B1B6BB"/>
              </a:solidFill>
            </a:ln>
          </c:spPr>
        </c:majorGridlines>
        <c:numFmt formatCode="General" sourceLinked="0"/>
        <c:majorTickMark val="out"/>
        <c:minorTickMark val="none"/>
        <c:tickLblPos val="high"/>
        <c:spPr>
          <a:noFill/>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between"/>
        <c:majorUnit val="2"/>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48406066233364281"/>
          <c:h val="0.80050031269543465"/>
        </c:manualLayout>
      </c:layout>
      <c:barChart>
        <c:barDir val="col"/>
        <c:grouping val="clustered"/>
        <c:varyColors val="0"/>
        <c:ser>
          <c:idx val="0"/>
          <c:order val="0"/>
          <c:tx>
            <c:strRef>
              <c:f>'Chart Data'!$AF$8</c:f>
              <c:strCache>
                <c:ptCount val="1"/>
                <c:pt idx="0">
                  <c:v>2025</c:v>
                </c:pt>
              </c:strCache>
            </c:strRef>
          </c:tx>
          <c:spPr>
            <a:solidFill>
              <a:srgbClr val="003466"/>
            </a:solidFill>
            <a:ln w="12700">
              <a:solidFill>
                <a:sysClr val="window" lastClr="FFFFFF"/>
              </a:solidFill>
              <a:prstDash val="solid"/>
            </a:ln>
            <a:effectLst/>
          </c:spPr>
          <c:invertIfNegative val="0"/>
          <c:dPt>
            <c:idx val="5"/>
            <c:invertIfNegative val="0"/>
            <c:bubble3D val="0"/>
            <c:spPr>
              <a:solidFill>
                <a:srgbClr val="008AC8"/>
              </a:solidFill>
              <a:ln w="12700">
                <a:solidFill>
                  <a:sysClr val="window" lastClr="FFFFFF"/>
                </a:solidFill>
                <a:prstDash val="solid"/>
              </a:ln>
              <a:effectLst/>
            </c:spPr>
            <c:extLst>
              <c:ext xmlns:c16="http://schemas.microsoft.com/office/drawing/2014/chart" uri="{C3380CC4-5D6E-409C-BE32-E72D297353CC}">
                <c16:uniqueId val="{00000001-0859-4DA5-B21C-E487978C7718}"/>
              </c:ext>
            </c:extLst>
          </c:dPt>
          <c:cat>
            <c:strRef>
              <c:f>'Chart Data'!$AG$7:$AM$7</c:f>
              <c:strCache>
                <c:ptCount val="7"/>
                <c:pt idx="0">
                  <c:v>Japan</c:v>
                </c:pt>
                <c:pt idx="1">
                  <c:v>Italy</c:v>
                </c:pt>
                <c:pt idx="2">
                  <c:v>US</c:v>
                </c:pt>
                <c:pt idx="3">
                  <c:v>France</c:v>
                </c:pt>
                <c:pt idx="4">
                  <c:v>Canada</c:v>
                </c:pt>
                <c:pt idx="5">
                  <c:v>UK</c:v>
                </c:pt>
                <c:pt idx="6">
                  <c:v>Germany</c:v>
                </c:pt>
              </c:strCache>
            </c:strRef>
          </c:cat>
          <c:val>
            <c:numRef>
              <c:f>'Chart Data'!$AG$8:$AM$8</c:f>
              <c:numCache>
                <c:formatCode>0.0</c:formatCode>
                <c:ptCount val="7"/>
                <c:pt idx="0">
                  <c:v>205.1809466990278</c:v>
                </c:pt>
                <c:pt idx="1">
                  <c:v>149.35996010324968</c:v>
                </c:pt>
                <c:pt idx="2">
                  <c:v>137.36075996173861</c:v>
                </c:pt>
                <c:pt idx="3">
                  <c:v>124.09207569071346</c:v>
                </c:pt>
                <c:pt idx="4">
                  <c:v>107.47438492544659</c:v>
                </c:pt>
                <c:pt idx="5">
                  <c:v>102.31430152929025</c:v>
                </c:pt>
                <c:pt idx="6">
                  <c:v>59.442747068676717</c:v>
                </c:pt>
              </c:numCache>
            </c:numRef>
          </c:val>
          <c:extLst>
            <c:ext xmlns:c16="http://schemas.microsoft.com/office/drawing/2014/chart" uri="{C3380CC4-5D6E-409C-BE32-E72D297353CC}">
              <c16:uniqueId val="{00000000-0859-4DA5-B21C-E487978C7718}"/>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tickLblSkip val="1"/>
        <c:noMultiLvlLbl val="0"/>
      </c:catAx>
      <c:valAx>
        <c:axId val="274950400"/>
        <c:scaling>
          <c:orientation val="minMax"/>
        </c:scaling>
        <c:delete val="0"/>
        <c:axPos val="l"/>
        <c:majorGridlines>
          <c:spPr>
            <a:ln w="3175">
              <a:solidFill>
                <a:srgbClr val="B1B6BB"/>
              </a:solidFill>
            </a:ln>
          </c:spPr>
        </c:majorGridlines>
        <c:numFmt formatCode="#,##0" sourceLinked="0"/>
        <c:majorTickMark val="out"/>
        <c:minorTickMark val="none"/>
        <c:tickLblPos val="nextTo"/>
        <c:spPr>
          <a:noFill/>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barChart>
        <c:barDir val="col"/>
        <c:grouping val="clustered"/>
        <c:varyColors val="0"/>
        <c:ser>
          <c:idx val="0"/>
          <c:order val="0"/>
          <c:tx>
            <c:strRef>
              <c:f>'Chart Data'!$W$8</c:f>
              <c:strCache>
                <c:ptCount val="1"/>
                <c:pt idx="0">
                  <c:v>2025</c:v>
                </c:pt>
              </c:strCache>
            </c:strRef>
          </c:tx>
          <c:spPr>
            <a:solidFill>
              <a:srgbClr val="003466"/>
            </a:solidFill>
            <a:ln w="12700">
              <a:solidFill>
                <a:sysClr val="window" lastClr="FFFFFF"/>
              </a:solidFill>
              <a:prstDash val="solid"/>
            </a:ln>
            <a:effectLst/>
          </c:spPr>
          <c:invertIfNegative val="0"/>
          <c:dPt>
            <c:idx val="4"/>
            <c:invertIfNegative val="0"/>
            <c:bubble3D val="0"/>
            <c:spPr>
              <a:solidFill>
                <a:srgbClr val="008AC8"/>
              </a:solidFill>
              <a:ln w="12700">
                <a:solidFill>
                  <a:sysClr val="window" lastClr="FFFFFF"/>
                </a:solidFill>
                <a:prstDash val="solid"/>
              </a:ln>
              <a:effectLst/>
            </c:spPr>
            <c:extLst>
              <c:ext xmlns:c16="http://schemas.microsoft.com/office/drawing/2014/chart" uri="{C3380CC4-5D6E-409C-BE32-E72D297353CC}">
                <c16:uniqueId val="{00000002-FB46-48FA-9417-19E55D010B4B}"/>
              </c:ext>
            </c:extLst>
          </c:dPt>
          <c:cat>
            <c:strRef>
              <c:f>'Chart Data'!$X$7:$AD$7</c:f>
              <c:strCache>
                <c:ptCount val="7"/>
                <c:pt idx="0">
                  <c:v>Canada</c:v>
                </c:pt>
                <c:pt idx="1">
                  <c:v>Japan</c:v>
                </c:pt>
                <c:pt idx="2">
                  <c:v>Germany</c:v>
                </c:pt>
                <c:pt idx="3">
                  <c:v>Italy</c:v>
                </c:pt>
                <c:pt idx="4">
                  <c:v>UK</c:v>
                </c:pt>
                <c:pt idx="5">
                  <c:v>France</c:v>
                </c:pt>
                <c:pt idx="6">
                  <c:v>US</c:v>
                </c:pt>
              </c:strCache>
            </c:strRef>
          </c:cat>
          <c:val>
            <c:numRef>
              <c:f>'Chart Data'!$X$8:$AD$8</c:f>
              <c:numCache>
                <c:formatCode>0.0</c:formatCode>
                <c:ptCount val="7"/>
                <c:pt idx="0">
                  <c:v>-0.76203517934018783</c:v>
                </c:pt>
                <c:pt idx="1">
                  <c:v>-1.8423920428950868</c:v>
                </c:pt>
                <c:pt idx="2">
                  <c:v>-2.7607816862088219</c:v>
                </c:pt>
                <c:pt idx="3">
                  <c:v>-3.0729094510299282</c:v>
                </c:pt>
                <c:pt idx="4">
                  <c:v>-4.9571948227451745</c:v>
                </c:pt>
                <c:pt idx="5">
                  <c:v>-5.1106210481412582</c:v>
                </c:pt>
                <c:pt idx="6">
                  <c:v>-7.4069827864342699</c:v>
                </c:pt>
              </c:numCache>
            </c:numRef>
          </c:val>
          <c:extLst>
            <c:ext xmlns:c16="http://schemas.microsoft.com/office/drawing/2014/chart" uri="{C3380CC4-5D6E-409C-BE32-E72D297353CC}">
              <c16:uniqueId val="{00000000-FB46-48FA-9417-19E55D010B4B}"/>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tickLblSkip val="1"/>
        <c:noMultiLvlLbl val="0"/>
      </c:catAx>
      <c:valAx>
        <c:axId val="274950400"/>
        <c:scaling>
          <c:orientation val="minMax"/>
        </c:scaling>
        <c:delete val="0"/>
        <c:axPos val="l"/>
        <c:majorGridlines>
          <c:spPr>
            <a:ln w="3175">
              <a:solidFill>
                <a:srgbClr val="B1B6BB"/>
              </a:solidFill>
            </a:ln>
          </c:spPr>
        </c:majorGridlines>
        <c:numFmt formatCode="#,##0" sourceLinked="0"/>
        <c:majorTickMark val="out"/>
        <c:minorTickMark val="none"/>
        <c:tickLblPos val="nextTo"/>
        <c:spPr>
          <a:noFill/>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scatterChart>
        <c:scatterStyle val="lineMarker"/>
        <c:varyColors val="0"/>
        <c:ser>
          <c:idx val="0"/>
          <c:order val="0"/>
          <c:tx>
            <c:strRef>
              <c:f>'Chart Data'!$AY$3:$BE$3</c:f>
              <c:strCache>
                <c:ptCount val="7"/>
                <c:pt idx="0">
                  <c:v>UK</c:v>
                </c:pt>
                <c:pt idx="1">
                  <c:v>US</c:v>
                </c:pt>
                <c:pt idx="2">
                  <c:v>Japan</c:v>
                </c:pt>
                <c:pt idx="3">
                  <c:v>Germany</c:v>
                </c:pt>
                <c:pt idx="4">
                  <c:v>France</c:v>
                </c:pt>
                <c:pt idx="5">
                  <c:v>Italy</c:v>
                </c:pt>
                <c:pt idx="6">
                  <c:v>Canada</c:v>
                </c:pt>
              </c:strCache>
            </c:strRef>
          </c:tx>
          <c:spPr>
            <a:ln w="19050" cap="rnd">
              <a:noFill/>
              <a:round/>
            </a:ln>
            <a:effectLst/>
          </c:spPr>
          <c:marker>
            <c:symbol val="diamond"/>
            <c:size val="13"/>
            <c:spPr>
              <a:solidFill>
                <a:srgbClr val="003469"/>
              </a:solidFill>
              <a:ln w="6350">
                <a:solidFill>
                  <a:srgbClr val="003469"/>
                </a:solidFill>
                <a:prstDash val="solid"/>
              </a:ln>
              <a:effectLst/>
            </c:spPr>
          </c:marker>
          <c:dPt>
            <c:idx val="0"/>
            <c:marker>
              <c:symbol val="diamond"/>
              <c:size val="13"/>
              <c:spPr>
                <a:solidFill>
                  <a:srgbClr val="003469"/>
                </a:solidFill>
                <a:ln w="6350">
                  <a:solidFill>
                    <a:srgbClr val="003469"/>
                  </a:solidFill>
                  <a:prstDash val="solid"/>
                </a:ln>
                <a:effectLst/>
              </c:spPr>
            </c:marker>
            <c:bubble3D val="0"/>
            <c:extLst>
              <c:ext xmlns:c16="http://schemas.microsoft.com/office/drawing/2014/chart" uri="{C3380CC4-5D6E-409C-BE32-E72D297353CC}">
                <c16:uniqueId val="{0000000E-C3EF-4A3C-905D-8D1A20B02F46}"/>
              </c:ext>
            </c:extLst>
          </c:dPt>
          <c:dLbls>
            <c:dLbl>
              <c:idx val="0"/>
              <c:tx>
                <c:rich>
                  <a:bodyPr/>
                  <a:lstStyle/>
                  <a:p>
                    <a:fld id="{5631C72F-4B0A-4269-B106-194B31B426FA}"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C3EF-4A3C-905D-8D1A20B02F46}"/>
                </c:ext>
              </c:extLst>
            </c:dLbl>
            <c:dLbl>
              <c:idx val="1"/>
              <c:tx>
                <c:rich>
                  <a:bodyPr/>
                  <a:lstStyle/>
                  <a:p>
                    <a:fld id="{101AB311-450A-4871-9668-272CA478F6C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3EF-4A3C-905D-8D1A20B02F46}"/>
                </c:ext>
              </c:extLst>
            </c:dLbl>
            <c:dLbl>
              <c:idx val="2"/>
              <c:tx>
                <c:rich>
                  <a:bodyPr/>
                  <a:lstStyle/>
                  <a:p>
                    <a:fld id="{BAA462B8-F80C-4D20-9BDE-7CAF606315D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3EF-4A3C-905D-8D1A20B02F46}"/>
                </c:ext>
              </c:extLst>
            </c:dLbl>
            <c:dLbl>
              <c:idx val="3"/>
              <c:tx>
                <c:rich>
                  <a:bodyPr/>
                  <a:lstStyle/>
                  <a:p>
                    <a:fld id="{9ED41255-D5EC-4EAD-982E-C7BC9F59DAF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3EF-4A3C-905D-8D1A20B02F46}"/>
                </c:ext>
              </c:extLst>
            </c:dLbl>
            <c:dLbl>
              <c:idx val="4"/>
              <c:tx>
                <c:rich>
                  <a:bodyPr/>
                  <a:lstStyle/>
                  <a:p>
                    <a:fld id="{AD744FF2-DC76-4DAB-9881-22681DF2EAF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3EF-4A3C-905D-8D1A20B02F46}"/>
                </c:ext>
              </c:extLst>
            </c:dLbl>
            <c:dLbl>
              <c:idx val="5"/>
              <c:tx>
                <c:rich>
                  <a:bodyPr/>
                  <a:lstStyle/>
                  <a:p>
                    <a:fld id="{D45BCBEE-DBAB-491A-AD23-5409A36DC8F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3EF-4A3C-905D-8D1A20B02F46}"/>
                </c:ext>
              </c:extLst>
            </c:dLbl>
            <c:dLbl>
              <c:idx val="6"/>
              <c:tx>
                <c:rich>
                  <a:bodyPr/>
                  <a:lstStyle/>
                  <a:p>
                    <a:fld id="{366A0897-1561-463F-8CF4-C7B01A7D951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3EF-4A3C-905D-8D1A20B02F4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000000"/>
                    </a:solidFill>
                    <a:latin typeface="Poppins Light"/>
                    <a:ea typeface="Poppins Light"/>
                    <a:cs typeface="Poppins Light"/>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 Data'!$AY$5:$BE$5</c:f>
              <c:numCache>
                <c:formatCode>0.0</c:formatCode>
                <c:ptCount val="7"/>
                <c:pt idx="0">
                  <c:v>102.31430152929025</c:v>
                </c:pt>
                <c:pt idx="1">
                  <c:v>137.36075996173861</c:v>
                </c:pt>
                <c:pt idx="2">
                  <c:v>205.1809466990278</c:v>
                </c:pt>
                <c:pt idx="3">
                  <c:v>59.442747068676717</c:v>
                </c:pt>
                <c:pt idx="4">
                  <c:v>124.09207569071346</c:v>
                </c:pt>
                <c:pt idx="5">
                  <c:v>149.35996010324968</c:v>
                </c:pt>
                <c:pt idx="6">
                  <c:v>107.47438492544659</c:v>
                </c:pt>
              </c:numCache>
            </c:numRef>
          </c:xVal>
          <c:yVal>
            <c:numRef>
              <c:f>'Chart Data'!$AY$4:$BE$4</c:f>
              <c:numCache>
                <c:formatCode>0.0</c:formatCode>
                <c:ptCount val="7"/>
                <c:pt idx="0">
                  <c:v>-4.9571948227451745</c:v>
                </c:pt>
                <c:pt idx="1">
                  <c:v>-7.4069827864342699</c:v>
                </c:pt>
                <c:pt idx="2">
                  <c:v>-1.8423920428950868</c:v>
                </c:pt>
                <c:pt idx="3">
                  <c:v>-2.7607816862088219</c:v>
                </c:pt>
                <c:pt idx="4">
                  <c:v>-5.1106210481412582</c:v>
                </c:pt>
                <c:pt idx="5">
                  <c:v>-3.0729094510299282</c:v>
                </c:pt>
                <c:pt idx="6">
                  <c:v>-0.76203517934018783</c:v>
                </c:pt>
              </c:numCache>
            </c:numRef>
          </c:yVal>
          <c:smooth val="0"/>
          <c:extLst>
            <c:ext xmlns:c15="http://schemas.microsoft.com/office/drawing/2012/chart" uri="{02D57815-91ED-43cb-92C2-25804820EDAC}">
              <c15:datalabelsRange>
                <c15:f>'Chart Data'!$AY$3:$BE$3</c15:f>
                <c15:dlblRangeCache>
                  <c:ptCount val="7"/>
                  <c:pt idx="0">
                    <c:v>UK</c:v>
                  </c:pt>
                  <c:pt idx="1">
                    <c:v>US</c:v>
                  </c:pt>
                  <c:pt idx="2">
                    <c:v>Japan</c:v>
                  </c:pt>
                  <c:pt idx="3">
                    <c:v>Germany</c:v>
                  </c:pt>
                  <c:pt idx="4">
                    <c:v>France</c:v>
                  </c:pt>
                  <c:pt idx="5">
                    <c:v>Italy</c:v>
                  </c:pt>
                  <c:pt idx="6">
                    <c:v>Canada</c:v>
                  </c:pt>
                </c15:dlblRangeCache>
              </c15:datalabelsRange>
            </c:ext>
            <c:ext xmlns:c16="http://schemas.microsoft.com/office/drawing/2014/chart" uri="{C3380CC4-5D6E-409C-BE32-E72D297353CC}">
              <c16:uniqueId val="{00000000-8081-41DE-B265-3BAE78B92BB4}"/>
            </c:ext>
          </c:extLst>
        </c:ser>
        <c:dLbls>
          <c:showLegendKey val="0"/>
          <c:showVal val="0"/>
          <c:showCatName val="0"/>
          <c:showSerName val="0"/>
          <c:showPercent val="0"/>
          <c:showBubbleSize val="0"/>
        </c:dLbls>
        <c:axId val="1159311535"/>
        <c:axId val="1159310287"/>
      </c:scatterChart>
      <c:valAx>
        <c:axId val="1159311535"/>
        <c:scaling>
          <c:orientation val="minMax"/>
        </c:scaling>
        <c:delete val="0"/>
        <c:axPos val="t"/>
        <c:numFmt formatCode="General" sourceLinked="0"/>
        <c:majorTickMark val="none"/>
        <c:minorTickMark val="none"/>
        <c:tickLblPos val="low"/>
        <c:spPr>
          <a:noFill/>
          <a:ln w="7620" cap="flat" cmpd="sng" algn="ctr">
            <a:solidFill>
              <a:srgbClr val="3E515A"/>
            </a:solidFill>
            <a:round/>
          </a:ln>
          <a:effectLst/>
        </c:spPr>
        <c:txPr>
          <a:bodyPr rot="-60000000" spcFirstLastPara="1" vertOverflow="ellipsis" vert="horz" wrap="square" anchor="ctr" anchorCtr="1"/>
          <a:lstStyle/>
          <a:p>
            <a:pPr>
              <a:defRPr sz="1300" b="0" i="0" u="none" strike="noStrike" kern="1200" baseline="0">
                <a:solidFill>
                  <a:srgbClr val="000000"/>
                </a:solidFill>
                <a:latin typeface="Poppins Light"/>
                <a:ea typeface="Poppins Light"/>
                <a:cs typeface="Poppins Light"/>
              </a:defRPr>
            </a:pPr>
            <a:endParaRPr lang="en-US"/>
          </a:p>
        </c:txPr>
        <c:crossAx val="1159310287"/>
        <c:crosses val="max"/>
        <c:crossBetween val="midCat"/>
      </c:valAx>
      <c:valAx>
        <c:axId val="1159310287"/>
        <c:scaling>
          <c:orientation val="minMax"/>
        </c:scaling>
        <c:delete val="0"/>
        <c:axPos val="l"/>
        <c:numFmt formatCode="0" sourceLinked="0"/>
        <c:majorTickMark val="none"/>
        <c:minorTickMark val="none"/>
        <c:tickLblPos val="low"/>
        <c:spPr>
          <a:noFill/>
          <a:ln w="7620" cap="flat" cmpd="sng" algn="ctr">
            <a:solidFill>
              <a:srgbClr val="3E515A"/>
            </a:solidFill>
            <a:round/>
          </a:ln>
          <a:effectLst/>
        </c:spPr>
        <c:txPr>
          <a:bodyPr rot="-60000000" spcFirstLastPara="1" vertOverflow="ellipsis" vert="horz" wrap="square" anchor="ctr" anchorCtr="1"/>
          <a:lstStyle/>
          <a:p>
            <a:pPr>
              <a:defRPr sz="1300" b="0" i="0" u="none" strike="noStrike" kern="1200" baseline="0">
                <a:solidFill>
                  <a:srgbClr val="000000"/>
                </a:solidFill>
                <a:latin typeface="Poppins Light"/>
                <a:ea typeface="Poppins Light"/>
                <a:cs typeface="Poppins Light"/>
              </a:defRPr>
            </a:pPr>
            <a:endParaRPr lang="en-US"/>
          </a:p>
        </c:txPr>
        <c:crossAx val="1159311535"/>
        <c:crosses val="autoZero"/>
        <c:crossBetween val="midCat"/>
      </c:valAx>
      <c:spPr>
        <a:noFill/>
        <a:ln>
          <a:noFill/>
        </a:ln>
        <a:effectLst/>
      </c:spPr>
    </c:plotArea>
    <c:plotVisOnly val="1"/>
    <c:dispBlanksAs val="gap"/>
    <c:showDLblsOverMax val="0"/>
  </c:chart>
  <c:spPr>
    <a:solidFill>
      <a:srgbClr val="FFFFFF"/>
    </a:solidFill>
    <a:ln w="25400" cap="flat" cmpd="sng" algn="ctr">
      <a:noFill/>
      <a:round/>
    </a:ln>
    <a:effectLst/>
  </c:spPr>
  <c:txPr>
    <a:bodyPr/>
    <a:lstStyle/>
    <a:p>
      <a:pPr>
        <a:defRPr/>
      </a:pPr>
      <a:endParaRPr lang="en-US"/>
    </a:p>
  </c:txPr>
  <c:userShapes r:id="rId4"/>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scatterChart>
        <c:scatterStyle val="lineMarker"/>
        <c:varyColors val="0"/>
        <c:ser>
          <c:idx val="0"/>
          <c:order val="0"/>
          <c:tx>
            <c:v>2025</c:v>
          </c:tx>
          <c:spPr>
            <a:ln w="19050" cap="rnd">
              <a:noFill/>
              <a:round/>
            </a:ln>
            <a:effectLst/>
          </c:spPr>
          <c:marker>
            <c:symbol val="diamond"/>
            <c:size val="13"/>
            <c:spPr>
              <a:solidFill>
                <a:srgbClr val="003469"/>
              </a:solidFill>
              <a:ln w="6350">
                <a:solidFill>
                  <a:srgbClr val="003469"/>
                </a:solidFill>
                <a:prstDash val="solid"/>
              </a:ln>
              <a:effectLst/>
            </c:spPr>
          </c:marker>
          <c:dPt>
            <c:idx val="0"/>
            <c:marker>
              <c:symbol val="diamond"/>
              <c:size val="13"/>
              <c:spPr>
                <a:solidFill>
                  <a:srgbClr val="003469"/>
                </a:solidFill>
                <a:ln w="6350">
                  <a:solidFill>
                    <a:srgbClr val="003469"/>
                  </a:solidFill>
                  <a:prstDash val="solid"/>
                </a:ln>
                <a:effectLst/>
              </c:spPr>
            </c:marker>
            <c:bubble3D val="0"/>
            <c:extLst>
              <c:ext xmlns:c16="http://schemas.microsoft.com/office/drawing/2014/chart" uri="{C3380CC4-5D6E-409C-BE32-E72D297353CC}">
                <c16:uniqueId val="{00000000-51BB-4F81-85E8-27E603DA5B49}"/>
              </c:ext>
            </c:extLst>
          </c:dPt>
          <c:dLbls>
            <c:dLbl>
              <c:idx val="0"/>
              <c:layout>
                <c:manualLayout>
                  <c:x val="-6.7763161171032857E-2"/>
                  <c:y val="0"/>
                </c:manualLayout>
              </c:layout>
              <c:tx>
                <c:rich>
                  <a:bodyPr/>
                  <a:lstStyle/>
                  <a:p>
                    <a:fld id="{7DD81A47-2623-4026-8D84-CF2F2E7B857F}"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1BB-4F81-85E8-27E603DA5B49}"/>
                </c:ext>
              </c:extLst>
            </c:dLbl>
            <c:dLbl>
              <c:idx val="1"/>
              <c:tx>
                <c:rich>
                  <a:bodyPr/>
                  <a:lstStyle/>
                  <a:p>
                    <a:fld id="{EB5F2693-E8D5-4923-A71C-30D0936C6BF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1BB-4F81-85E8-27E603DA5B49}"/>
                </c:ext>
              </c:extLst>
            </c:dLbl>
            <c:dLbl>
              <c:idx val="2"/>
              <c:layout>
                <c:manualLayout>
                  <c:x val="-9.7880121691491823E-2"/>
                  <c:y val="1.8890418467392089E-3"/>
                </c:manualLayout>
              </c:layout>
              <c:tx>
                <c:rich>
                  <a:bodyPr/>
                  <a:lstStyle/>
                  <a:p>
                    <a:fld id="{BCA83CC8-92E1-46BB-8E60-4B8555DEF9B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1BB-4F81-85E8-27E603DA5B49}"/>
                </c:ext>
              </c:extLst>
            </c:dLbl>
            <c:dLbl>
              <c:idx val="3"/>
              <c:layout>
                <c:manualLayout>
                  <c:x val="-0.13703217036808854"/>
                  <c:y val="-3.0224669547827342E-2"/>
                </c:manualLayout>
              </c:layout>
              <c:tx>
                <c:rich>
                  <a:bodyPr/>
                  <a:lstStyle/>
                  <a:p>
                    <a:fld id="{28CF5802-7718-4E8E-955A-B73A69DD31D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1BB-4F81-85E8-27E603DA5B49}"/>
                </c:ext>
              </c:extLst>
            </c:dLbl>
            <c:dLbl>
              <c:idx val="4"/>
              <c:tx>
                <c:rich>
                  <a:bodyPr/>
                  <a:lstStyle/>
                  <a:p>
                    <a:fld id="{0DA269A0-BF4A-44D9-9202-ADE9CA63203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1BB-4F81-85E8-27E603DA5B49}"/>
                </c:ext>
              </c:extLst>
            </c:dLbl>
            <c:dLbl>
              <c:idx val="5"/>
              <c:tx>
                <c:rich>
                  <a:bodyPr/>
                  <a:lstStyle/>
                  <a:p>
                    <a:fld id="{6872406D-6786-4317-841D-DF9A6BFC060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1BB-4F81-85E8-27E603DA5B49}"/>
                </c:ext>
              </c:extLst>
            </c:dLbl>
            <c:dLbl>
              <c:idx val="6"/>
              <c:tx>
                <c:rich>
                  <a:bodyPr/>
                  <a:lstStyle/>
                  <a:p>
                    <a:fld id="{EBC14264-A31F-4799-8E0D-1E410A68670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1BB-4F81-85E8-27E603DA5B49}"/>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000000"/>
                    </a:solidFill>
                    <a:latin typeface="Poppins Light"/>
                    <a:ea typeface="Poppins Light"/>
                    <a:cs typeface="Poppins Light"/>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 Data'!$AY$5:$BE$5</c:f>
              <c:numCache>
                <c:formatCode>0.0</c:formatCode>
                <c:ptCount val="7"/>
                <c:pt idx="0">
                  <c:v>102.31430152929025</c:v>
                </c:pt>
                <c:pt idx="1">
                  <c:v>137.36075996173861</c:v>
                </c:pt>
                <c:pt idx="2">
                  <c:v>205.1809466990278</c:v>
                </c:pt>
                <c:pt idx="3">
                  <c:v>59.442747068676717</c:v>
                </c:pt>
                <c:pt idx="4">
                  <c:v>124.09207569071346</c:v>
                </c:pt>
                <c:pt idx="5">
                  <c:v>149.35996010324968</c:v>
                </c:pt>
                <c:pt idx="6">
                  <c:v>107.47438492544659</c:v>
                </c:pt>
              </c:numCache>
            </c:numRef>
          </c:xVal>
          <c:yVal>
            <c:numRef>
              <c:f>'Chart Data'!$AY$4:$BE$4</c:f>
              <c:numCache>
                <c:formatCode>0.0</c:formatCode>
                <c:ptCount val="7"/>
                <c:pt idx="0">
                  <c:v>-4.9571948227451745</c:v>
                </c:pt>
                <c:pt idx="1">
                  <c:v>-7.4069827864342699</c:v>
                </c:pt>
                <c:pt idx="2">
                  <c:v>-1.8423920428950868</c:v>
                </c:pt>
                <c:pt idx="3">
                  <c:v>-2.7607816862088219</c:v>
                </c:pt>
                <c:pt idx="4">
                  <c:v>-5.1106210481412582</c:v>
                </c:pt>
                <c:pt idx="5">
                  <c:v>-3.0729094510299282</c:v>
                </c:pt>
                <c:pt idx="6">
                  <c:v>-0.76203517934018783</c:v>
                </c:pt>
              </c:numCache>
            </c:numRef>
          </c:yVal>
          <c:smooth val="0"/>
          <c:extLst>
            <c:ext xmlns:c15="http://schemas.microsoft.com/office/drawing/2012/chart" uri="{02D57815-91ED-43cb-92C2-25804820EDAC}">
              <c15:datalabelsRange>
                <c15:f>'Chart Data'!$AY$3:$BE$3</c15:f>
                <c15:dlblRangeCache>
                  <c:ptCount val="7"/>
                  <c:pt idx="0">
                    <c:v>UK</c:v>
                  </c:pt>
                  <c:pt idx="1">
                    <c:v>US</c:v>
                  </c:pt>
                  <c:pt idx="2">
                    <c:v>Japan</c:v>
                  </c:pt>
                  <c:pt idx="3">
                    <c:v>Germany</c:v>
                  </c:pt>
                  <c:pt idx="4">
                    <c:v>France</c:v>
                  </c:pt>
                  <c:pt idx="5">
                    <c:v>Italy</c:v>
                  </c:pt>
                  <c:pt idx="6">
                    <c:v>Canada</c:v>
                  </c:pt>
                </c15:dlblRangeCache>
              </c15:datalabelsRange>
            </c:ext>
            <c:ext xmlns:c16="http://schemas.microsoft.com/office/drawing/2014/chart" uri="{C3380CC4-5D6E-409C-BE32-E72D297353CC}">
              <c16:uniqueId val="{00000007-51BB-4F81-85E8-27E603DA5B49}"/>
            </c:ext>
          </c:extLst>
        </c:ser>
        <c:ser>
          <c:idx val="1"/>
          <c:order val="1"/>
          <c:tx>
            <c:v>2026</c:v>
          </c:tx>
          <c:spPr>
            <a:ln w="25400" cap="rnd">
              <a:noFill/>
              <a:round/>
            </a:ln>
            <a:effectLst/>
          </c:spPr>
          <c:marker>
            <c:symbol val="diamond"/>
            <c:size val="13"/>
            <c:spPr>
              <a:solidFill>
                <a:srgbClr val="008AC8"/>
              </a:solidFill>
              <a:ln w="9525">
                <a:solidFill>
                  <a:srgbClr val="008AC8"/>
                </a:solidFill>
                <a:prstDash val="solid"/>
              </a:ln>
              <a:effectLst/>
            </c:spPr>
          </c:marker>
          <c:xVal>
            <c:numRef>
              <c:f>'Chart Data'!$AY$15:$BE$15</c:f>
              <c:numCache>
                <c:formatCode>0.0</c:formatCode>
                <c:ptCount val="7"/>
                <c:pt idx="0">
                  <c:v>102.90878076108557</c:v>
                </c:pt>
                <c:pt idx="1">
                  <c:v>139.1016790275001</c:v>
                </c:pt>
                <c:pt idx="2">
                  <c:v>201.40607819301661</c:v>
                </c:pt>
                <c:pt idx="3">
                  <c:v>60.857679507806004</c:v>
                </c:pt>
                <c:pt idx="4">
                  <c:v>126.12567429040918</c:v>
                </c:pt>
                <c:pt idx="5">
                  <c:v>151.13581502387729</c:v>
                </c:pt>
                <c:pt idx="6">
                  <c:v>106.07867432042495</c:v>
                </c:pt>
              </c:numCache>
            </c:numRef>
          </c:xVal>
          <c:yVal>
            <c:numRef>
              <c:f>'Chart Data'!$AY$14:$BE$14</c:f>
              <c:numCache>
                <c:formatCode>0.0</c:formatCode>
                <c:ptCount val="7"/>
                <c:pt idx="0">
                  <c:v>-4.0001733561190989</c:v>
                </c:pt>
                <c:pt idx="1">
                  <c:v>-8.5558701979485061</c:v>
                </c:pt>
                <c:pt idx="2">
                  <c:v>-2.8506068891474916</c:v>
                </c:pt>
                <c:pt idx="3">
                  <c:v>-3.2175663650406956</c:v>
                </c:pt>
                <c:pt idx="4">
                  <c:v>-5.1308614639318622</c:v>
                </c:pt>
                <c:pt idx="5">
                  <c:v>-2.8984412825588342</c:v>
                </c:pt>
                <c:pt idx="6">
                  <c:v>-2.6887194756881301</c:v>
                </c:pt>
              </c:numCache>
            </c:numRef>
          </c:yVal>
          <c:smooth val="0"/>
          <c:extLst>
            <c:ext xmlns:c16="http://schemas.microsoft.com/office/drawing/2014/chart" uri="{C3380CC4-5D6E-409C-BE32-E72D297353CC}">
              <c16:uniqueId val="{0000000F-51BB-4F81-85E8-27E603DA5B49}"/>
            </c:ext>
          </c:extLst>
        </c:ser>
        <c:dLbls>
          <c:showLegendKey val="0"/>
          <c:showVal val="0"/>
          <c:showCatName val="0"/>
          <c:showSerName val="0"/>
          <c:showPercent val="0"/>
          <c:showBubbleSize val="0"/>
        </c:dLbls>
        <c:axId val="1159311535"/>
        <c:axId val="1159310287"/>
      </c:scatterChart>
      <c:valAx>
        <c:axId val="1159311535"/>
        <c:scaling>
          <c:orientation val="minMax"/>
        </c:scaling>
        <c:delete val="0"/>
        <c:axPos val="t"/>
        <c:numFmt formatCode="General" sourceLinked="0"/>
        <c:majorTickMark val="none"/>
        <c:minorTickMark val="none"/>
        <c:tickLblPos val="low"/>
        <c:spPr>
          <a:noFill/>
          <a:ln w="7620" cap="flat" cmpd="sng" algn="ctr">
            <a:solidFill>
              <a:srgbClr val="3E515A"/>
            </a:solidFill>
            <a:round/>
          </a:ln>
          <a:effectLst/>
        </c:spPr>
        <c:txPr>
          <a:bodyPr rot="-60000000" spcFirstLastPara="1" vertOverflow="ellipsis" vert="horz" wrap="square" anchor="ctr" anchorCtr="1"/>
          <a:lstStyle/>
          <a:p>
            <a:pPr>
              <a:defRPr sz="1300" b="0" i="0" u="none" strike="noStrike" kern="1200" baseline="0">
                <a:solidFill>
                  <a:srgbClr val="000000"/>
                </a:solidFill>
                <a:latin typeface="Poppins Light"/>
                <a:ea typeface="Poppins Light"/>
                <a:cs typeface="Poppins Light"/>
              </a:defRPr>
            </a:pPr>
            <a:endParaRPr lang="en-US"/>
          </a:p>
        </c:txPr>
        <c:crossAx val="1159310287"/>
        <c:crosses val="max"/>
        <c:crossBetween val="midCat"/>
      </c:valAx>
      <c:valAx>
        <c:axId val="1159310287"/>
        <c:scaling>
          <c:orientation val="minMax"/>
        </c:scaling>
        <c:delete val="0"/>
        <c:axPos val="l"/>
        <c:numFmt formatCode="0" sourceLinked="0"/>
        <c:majorTickMark val="none"/>
        <c:minorTickMark val="none"/>
        <c:tickLblPos val="low"/>
        <c:spPr>
          <a:noFill/>
          <a:ln w="7620" cap="flat" cmpd="sng" algn="ctr">
            <a:solidFill>
              <a:srgbClr val="3E515A"/>
            </a:solidFill>
            <a:round/>
          </a:ln>
          <a:effectLst/>
        </c:spPr>
        <c:txPr>
          <a:bodyPr rot="-60000000" spcFirstLastPara="1" vertOverflow="ellipsis" vert="horz" wrap="square" anchor="ctr" anchorCtr="1"/>
          <a:lstStyle/>
          <a:p>
            <a:pPr>
              <a:defRPr sz="1300" b="0" i="0" u="none" strike="noStrike" kern="1200" baseline="0">
                <a:solidFill>
                  <a:srgbClr val="000000"/>
                </a:solidFill>
                <a:latin typeface="Poppins Light"/>
                <a:ea typeface="Poppins Light"/>
                <a:cs typeface="Poppins Light"/>
              </a:defRPr>
            </a:pPr>
            <a:endParaRPr lang="en-US"/>
          </a:p>
        </c:txPr>
        <c:crossAx val="1159311535"/>
        <c:crosses val="autoZero"/>
        <c:crossBetween val="midCat"/>
      </c:valAx>
      <c:spPr>
        <a:noFill/>
        <a:ln>
          <a:noFill/>
        </a:ln>
        <a:effectLst/>
      </c:spPr>
    </c:plotArea>
    <c:legend>
      <c:legendPos val="t"/>
      <c:layout>
        <c:manualLayout>
          <c:xMode val="edge"/>
          <c:yMode val="edge"/>
          <c:x val="0.42790701301613066"/>
          <c:y val="8.2551594746716694E-2"/>
          <c:w val="0.14418597396773872"/>
          <c:h val="6.3301965303117602E-2"/>
        </c:manualLayout>
      </c:layout>
      <c:overlay val="0"/>
      <c:spPr>
        <a:solidFill>
          <a:srgbClr val="FFFFFF"/>
        </a:solidFill>
        <a:ln>
          <a:noFill/>
        </a:ln>
        <a:effectLst/>
      </c:spPr>
      <c:txPr>
        <a:bodyPr rot="0" spcFirstLastPara="1" vertOverflow="ellipsis" vert="horz" wrap="square" anchor="ctr" anchorCtr="1"/>
        <a:lstStyle/>
        <a:p>
          <a:pPr>
            <a:defRPr sz="1300" b="0" i="0" u="none" strike="noStrike" kern="1200" baseline="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cap="flat" cmpd="sng" algn="ctr">
      <a:noFill/>
      <a:round/>
    </a:ln>
    <a:effectLst/>
  </c:spPr>
  <c:txPr>
    <a:bodyPr/>
    <a:lstStyle/>
    <a:p>
      <a:pPr>
        <a:defRPr/>
      </a:pPr>
      <a:endParaRPr lang="en-US"/>
    </a:p>
  </c:txPr>
  <c:userShapes r:id="rId4"/>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barChart>
        <c:barDir val="col"/>
        <c:grouping val="clustered"/>
        <c:varyColors val="0"/>
        <c:ser>
          <c:idx val="0"/>
          <c:order val="0"/>
          <c:tx>
            <c:strRef>
              <c:f>'Chart Data'!$W$8</c:f>
              <c:strCache>
                <c:ptCount val="1"/>
                <c:pt idx="0">
                  <c:v>2025</c:v>
                </c:pt>
              </c:strCache>
            </c:strRef>
          </c:tx>
          <c:spPr>
            <a:solidFill>
              <a:srgbClr val="003469"/>
            </a:solidFill>
            <a:ln w="3175">
              <a:solidFill>
                <a:srgbClr val="FFFFFF"/>
              </a:solidFill>
              <a:prstDash val="solid"/>
            </a:ln>
            <a:effectLst/>
          </c:spPr>
          <c:invertIfNegative val="0"/>
          <c:dPt>
            <c:idx val="4"/>
            <c:invertIfNegative val="0"/>
            <c:bubble3D val="0"/>
            <c:extLst>
              <c:ext xmlns:c16="http://schemas.microsoft.com/office/drawing/2014/chart" uri="{C3380CC4-5D6E-409C-BE32-E72D297353CC}">
                <c16:uniqueId val="{00000011-A90A-4E6C-8CED-1659B5F7D95C}"/>
              </c:ext>
            </c:extLst>
          </c:dPt>
          <c:cat>
            <c:strRef>
              <c:f>'Chart Data'!$X$7:$AD$7</c:f>
              <c:strCache>
                <c:ptCount val="7"/>
                <c:pt idx="0">
                  <c:v>Canada</c:v>
                </c:pt>
                <c:pt idx="1">
                  <c:v>Japan</c:v>
                </c:pt>
                <c:pt idx="2">
                  <c:v>Germany</c:v>
                </c:pt>
                <c:pt idx="3">
                  <c:v>Italy</c:v>
                </c:pt>
                <c:pt idx="4">
                  <c:v>UK</c:v>
                </c:pt>
                <c:pt idx="5">
                  <c:v>France</c:v>
                </c:pt>
                <c:pt idx="6">
                  <c:v>US</c:v>
                </c:pt>
              </c:strCache>
            </c:strRef>
          </c:cat>
          <c:val>
            <c:numRef>
              <c:f>'Chart Data'!$X$8:$AD$8</c:f>
              <c:numCache>
                <c:formatCode>0.0</c:formatCode>
                <c:ptCount val="7"/>
                <c:pt idx="0">
                  <c:v>-0.76203517934018783</c:v>
                </c:pt>
                <c:pt idx="1">
                  <c:v>-1.8423920428950868</c:v>
                </c:pt>
                <c:pt idx="2">
                  <c:v>-2.7607816862088219</c:v>
                </c:pt>
                <c:pt idx="3">
                  <c:v>-3.0729094510299282</c:v>
                </c:pt>
                <c:pt idx="4">
                  <c:v>-4.9571948227451745</c:v>
                </c:pt>
                <c:pt idx="5">
                  <c:v>-5.1106210481412582</c:v>
                </c:pt>
                <c:pt idx="6">
                  <c:v>-7.4069827864342699</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between"/>
      </c:valAx>
      <c:spPr>
        <a:noFill/>
        <a:ln w="25400">
          <a:noFill/>
        </a:ln>
      </c:spPr>
    </c:plotArea>
    <c:plotVisOnly val="1"/>
    <c:dispBlanksAs val="gap"/>
    <c:showDLblsOverMax val="0"/>
  </c:chart>
  <c:spPr>
    <a:no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barChart>
        <c:barDir val="col"/>
        <c:grouping val="clustered"/>
        <c:varyColors val="0"/>
        <c:ser>
          <c:idx val="0"/>
          <c:order val="0"/>
          <c:tx>
            <c:strRef>
              <c:f>'Chart Data'!$AF$8</c:f>
              <c:strCache>
                <c:ptCount val="1"/>
                <c:pt idx="0">
                  <c:v>2025</c:v>
                </c:pt>
              </c:strCache>
            </c:strRef>
          </c:tx>
          <c:spPr>
            <a:solidFill>
              <a:srgbClr val="003469"/>
            </a:solidFill>
            <a:ln w="3175">
              <a:solidFill>
                <a:srgbClr val="FFFFFF"/>
              </a:solidFill>
              <a:prstDash val="solid"/>
            </a:ln>
            <a:effectLst/>
          </c:spPr>
          <c:invertIfNegative val="0"/>
          <c:dPt>
            <c:idx val="5"/>
            <c:invertIfNegative val="0"/>
            <c:bubble3D val="0"/>
            <c:extLst>
              <c:ext xmlns:c16="http://schemas.microsoft.com/office/drawing/2014/chart" uri="{C3380CC4-5D6E-409C-BE32-E72D297353CC}">
                <c16:uniqueId val="{00000003-7536-4150-BB00-E969F66BA3B0}"/>
              </c:ext>
            </c:extLst>
          </c:dPt>
          <c:cat>
            <c:strRef>
              <c:f>'Chart Data'!$AG$7:$AM$7</c:f>
              <c:strCache>
                <c:ptCount val="7"/>
                <c:pt idx="0">
                  <c:v>Japan</c:v>
                </c:pt>
                <c:pt idx="1">
                  <c:v>Italy</c:v>
                </c:pt>
                <c:pt idx="2">
                  <c:v>US</c:v>
                </c:pt>
                <c:pt idx="3">
                  <c:v>France</c:v>
                </c:pt>
                <c:pt idx="4">
                  <c:v>Canada</c:v>
                </c:pt>
                <c:pt idx="5">
                  <c:v>UK</c:v>
                </c:pt>
                <c:pt idx="6">
                  <c:v>Germany</c:v>
                </c:pt>
              </c:strCache>
            </c:strRef>
          </c:cat>
          <c:val>
            <c:numRef>
              <c:f>'Chart Data'!$AG$8:$AM$8</c:f>
              <c:numCache>
                <c:formatCode>0.0</c:formatCode>
                <c:ptCount val="7"/>
                <c:pt idx="0">
                  <c:v>205.1809466990278</c:v>
                </c:pt>
                <c:pt idx="1">
                  <c:v>149.35996010324968</c:v>
                </c:pt>
                <c:pt idx="2">
                  <c:v>137.36075996173861</c:v>
                </c:pt>
                <c:pt idx="3">
                  <c:v>124.09207569071346</c:v>
                </c:pt>
                <c:pt idx="4">
                  <c:v>107.47438492544659</c:v>
                </c:pt>
                <c:pt idx="5">
                  <c:v>102.31430152929025</c:v>
                </c:pt>
                <c:pt idx="6">
                  <c:v>59.442747068676717</c:v>
                </c:pt>
              </c:numCache>
            </c:numRef>
          </c:val>
          <c:extLst>
            <c:ext xmlns:c16="http://schemas.microsoft.com/office/drawing/2014/chart" uri="{C3380CC4-5D6E-409C-BE32-E72D297353CC}">
              <c16:uniqueId val="{00000002-7536-4150-BB00-E969F66BA3B0}"/>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between"/>
      </c:valAx>
      <c:spPr>
        <a:noFill/>
        <a:ln w="25400">
          <a:noFill/>
        </a:ln>
      </c:spPr>
    </c:plotArea>
    <c:plotVisOnly val="1"/>
    <c:dispBlanksAs val="gap"/>
    <c:showDLblsOverMax val="0"/>
  </c:chart>
  <c:spPr>
    <a:no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scatterChart>
        <c:scatterStyle val="lineMarker"/>
        <c:varyColors val="0"/>
        <c:ser>
          <c:idx val="0"/>
          <c:order val="0"/>
          <c:tx>
            <c:v>2025</c:v>
          </c:tx>
          <c:spPr>
            <a:ln w="19050" cap="rnd">
              <a:noFill/>
              <a:round/>
            </a:ln>
            <a:effectLst/>
          </c:spPr>
          <c:marker>
            <c:symbol val="diamond"/>
            <c:size val="13"/>
            <c:spPr>
              <a:solidFill>
                <a:srgbClr val="003469"/>
              </a:solidFill>
              <a:ln w="6350">
                <a:solidFill>
                  <a:srgbClr val="003469"/>
                </a:solidFill>
                <a:prstDash val="solid"/>
              </a:ln>
              <a:effectLst/>
            </c:spPr>
          </c:marker>
          <c:dPt>
            <c:idx val="0"/>
            <c:marker>
              <c:symbol val="diamond"/>
              <c:size val="13"/>
              <c:spPr>
                <a:solidFill>
                  <a:srgbClr val="003469"/>
                </a:solidFill>
                <a:ln w="6350">
                  <a:solidFill>
                    <a:srgbClr val="003469"/>
                  </a:solidFill>
                  <a:prstDash val="solid"/>
                </a:ln>
                <a:effectLst/>
              </c:spPr>
            </c:marker>
            <c:bubble3D val="0"/>
            <c:extLst>
              <c:ext xmlns:c16="http://schemas.microsoft.com/office/drawing/2014/chart" uri="{C3380CC4-5D6E-409C-BE32-E72D297353CC}">
                <c16:uniqueId val="{00000000-2AFC-4BC0-B8C5-377DE48A662A}"/>
              </c:ext>
            </c:extLst>
          </c:dPt>
          <c:dLbls>
            <c:dLbl>
              <c:idx val="0"/>
              <c:layout>
                <c:manualLayout>
                  <c:x val="-6.7763161171032857E-2"/>
                  <c:y val="0"/>
                </c:manualLayout>
              </c:layout>
              <c:tx>
                <c:rich>
                  <a:bodyPr/>
                  <a:lstStyle/>
                  <a:p>
                    <a:fld id="{A2CAE4AC-D51A-45DB-90D2-64597D85FC7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AFC-4BC0-B8C5-377DE48A662A}"/>
                </c:ext>
              </c:extLst>
            </c:dLbl>
            <c:dLbl>
              <c:idx val="1"/>
              <c:tx>
                <c:rich>
                  <a:bodyPr/>
                  <a:lstStyle/>
                  <a:p>
                    <a:fld id="{18126D93-F4EB-4B22-AB35-6D3F0DC82DE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AFC-4BC0-B8C5-377DE48A662A}"/>
                </c:ext>
              </c:extLst>
            </c:dLbl>
            <c:dLbl>
              <c:idx val="2"/>
              <c:layout>
                <c:manualLayout>
                  <c:x val="-9.7880121691491823E-2"/>
                  <c:y val="1.8890418467392089E-3"/>
                </c:manualLayout>
              </c:layout>
              <c:tx>
                <c:rich>
                  <a:bodyPr/>
                  <a:lstStyle/>
                  <a:p>
                    <a:fld id="{4077CAD8-4025-4136-865D-1308BCC31A5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AFC-4BC0-B8C5-377DE48A662A}"/>
                </c:ext>
              </c:extLst>
            </c:dLbl>
            <c:dLbl>
              <c:idx val="3"/>
              <c:layout>
                <c:manualLayout>
                  <c:x val="-0.13703217036808854"/>
                  <c:y val="-3.0224669547827342E-2"/>
                </c:manualLayout>
              </c:layout>
              <c:tx>
                <c:rich>
                  <a:bodyPr/>
                  <a:lstStyle/>
                  <a:p>
                    <a:fld id="{96B1512D-A9A8-46BC-9CAD-FBEB20E65DC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AFC-4BC0-B8C5-377DE48A662A}"/>
                </c:ext>
              </c:extLst>
            </c:dLbl>
            <c:dLbl>
              <c:idx val="4"/>
              <c:tx>
                <c:rich>
                  <a:bodyPr/>
                  <a:lstStyle/>
                  <a:p>
                    <a:fld id="{8D2C6CAA-CE87-4CF3-BAF1-F38F497F282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AFC-4BC0-B8C5-377DE48A662A}"/>
                </c:ext>
              </c:extLst>
            </c:dLbl>
            <c:dLbl>
              <c:idx val="5"/>
              <c:tx>
                <c:rich>
                  <a:bodyPr/>
                  <a:lstStyle/>
                  <a:p>
                    <a:fld id="{88A6F517-11AC-4C7C-9918-58BB649D14B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AFC-4BC0-B8C5-377DE48A662A}"/>
                </c:ext>
              </c:extLst>
            </c:dLbl>
            <c:dLbl>
              <c:idx val="6"/>
              <c:tx>
                <c:rich>
                  <a:bodyPr/>
                  <a:lstStyle/>
                  <a:p>
                    <a:fld id="{F4EB2BE3-DBB5-4F78-B293-350EE0AE254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AFC-4BC0-B8C5-377DE48A662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000000"/>
                    </a:solidFill>
                    <a:latin typeface="Poppins Light"/>
                    <a:ea typeface="Poppins Light"/>
                    <a:cs typeface="Poppins Light"/>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 Data'!$AY$5:$BE$5</c:f>
              <c:numCache>
                <c:formatCode>0.0</c:formatCode>
                <c:ptCount val="7"/>
                <c:pt idx="0">
                  <c:v>102.31430152929025</c:v>
                </c:pt>
                <c:pt idx="1">
                  <c:v>137.36075996173861</c:v>
                </c:pt>
                <c:pt idx="2">
                  <c:v>205.1809466990278</c:v>
                </c:pt>
                <c:pt idx="3">
                  <c:v>59.442747068676717</c:v>
                </c:pt>
                <c:pt idx="4">
                  <c:v>124.09207569071346</c:v>
                </c:pt>
                <c:pt idx="5">
                  <c:v>149.35996010324968</c:v>
                </c:pt>
                <c:pt idx="6">
                  <c:v>107.47438492544659</c:v>
                </c:pt>
              </c:numCache>
            </c:numRef>
          </c:xVal>
          <c:yVal>
            <c:numRef>
              <c:f>'Chart Data'!$AY$4:$BE$4</c:f>
              <c:numCache>
                <c:formatCode>0.0</c:formatCode>
                <c:ptCount val="7"/>
                <c:pt idx="0">
                  <c:v>-4.9571948227451745</c:v>
                </c:pt>
                <c:pt idx="1">
                  <c:v>-7.4069827864342699</c:v>
                </c:pt>
                <c:pt idx="2">
                  <c:v>-1.8423920428950868</c:v>
                </c:pt>
                <c:pt idx="3">
                  <c:v>-2.7607816862088219</c:v>
                </c:pt>
                <c:pt idx="4">
                  <c:v>-5.1106210481412582</c:v>
                </c:pt>
                <c:pt idx="5">
                  <c:v>-3.0729094510299282</c:v>
                </c:pt>
                <c:pt idx="6">
                  <c:v>-0.76203517934018783</c:v>
                </c:pt>
              </c:numCache>
            </c:numRef>
          </c:yVal>
          <c:smooth val="0"/>
          <c:extLst>
            <c:ext xmlns:c15="http://schemas.microsoft.com/office/drawing/2012/chart" uri="{02D57815-91ED-43cb-92C2-25804820EDAC}">
              <c15:datalabelsRange>
                <c15:f>'Chart Data'!$AY$3:$BE$3</c15:f>
                <c15:dlblRangeCache>
                  <c:ptCount val="7"/>
                  <c:pt idx="0">
                    <c:v>UK</c:v>
                  </c:pt>
                  <c:pt idx="1">
                    <c:v>US</c:v>
                  </c:pt>
                  <c:pt idx="2">
                    <c:v>Japan</c:v>
                  </c:pt>
                  <c:pt idx="3">
                    <c:v>Germany</c:v>
                  </c:pt>
                  <c:pt idx="4">
                    <c:v>France</c:v>
                  </c:pt>
                  <c:pt idx="5">
                    <c:v>Italy</c:v>
                  </c:pt>
                  <c:pt idx="6">
                    <c:v>Canada</c:v>
                  </c:pt>
                </c15:dlblRangeCache>
              </c15:datalabelsRange>
            </c:ext>
            <c:ext xmlns:c16="http://schemas.microsoft.com/office/drawing/2014/chart" uri="{C3380CC4-5D6E-409C-BE32-E72D297353CC}">
              <c16:uniqueId val="{00000007-2AFC-4BC0-B8C5-377DE48A662A}"/>
            </c:ext>
          </c:extLst>
        </c:ser>
        <c:ser>
          <c:idx val="1"/>
          <c:order val="1"/>
          <c:tx>
            <c:v>2030</c:v>
          </c:tx>
          <c:spPr>
            <a:ln w="25400" cap="rnd">
              <a:noFill/>
              <a:round/>
            </a:ln>
            <a:effectLst/>
          </c:spPr>
          <c:marker>
            <c:symbol val="diamond"/>
            <c:size val="13"/>
            <c:spPr>
              <a:solidFill>
                <a:srgbClr val="008AC8"/>
              </a:solidFill>
              <a:ln w="9525">
                <a:solidFill>
                  <a:srgbClr val="008AC8"/>
                </a:solidFill>
                <a:prstDash val="solid"/>
              </a:ln>
              <a:effectLst/>
            </c:spPr>
          </c:marker>
          <c:dLbls>
            <c:dLbl>
              <c:idx val="0"/>
              <c:layout>
                <c:manualLayout>
                  <c:x val="-6.7763161171032801E-2"/>
                  <c:y val="-2.2668502160870574E-2"/>
                </c:manualLayout>
              </c:layout>
              <c:tx>
                <c:rich>
                  <a:bodyPr/>
                  <a:lstStyle/>
                  <a:p>
                    <a:fld id="{AEC9E964-B62F-4EC8-AC80-C978FE9C51EA}"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2AFC-4BC0-B8C5-377DE48A662A}"/>
                </c:ext>
              </c:extLst>
            </c:dLbl>
            <c:dLbl>
              <c:idx val="1"/>
              <c:tx>
                <c:rich>
                  <a:bodyPr/>
                  <a:lstStyle/>
                  <a:p>
                    <a:fld id="{1C9828F6-1D1D-4EA8-9911-97121E28410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AFC-4BC0-B8C5-377DE48A662A}"/>
                </c:ext>
              </c:extLst>
            </c:dLbl>
            <c:dLbl>
              <c:idx val="2"/>
              <c:layout>
                <c:manualLayout>
                  <c:x val="-1.6564328286252462E-2"/>
                  <c:y val="-3.7780836934784144E-2"/>
                </c:manualLayout>
              </c:layout>
              <c:tx>
                <c:rich>
                  <a:bodyPr/>
                  <a:lstStyle/>
                  <a:p>
                    <a:fld id="{DDA03A12-9679-41AD-A847-1C03617A073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AFC-4BC0-B8C5-377DE48A662A}"/>
                </c:ext>
              </c:extLst>
            </c:dLbl>
            <c:dLbl>
              <c:idx val="3"/>
              <c:layout>
                <c:manualLayout>
                  <c:x val="-0.14456141049820329"/>
                  <c:y val="0"/>
                </c:manualLayout>
              </c:layout>
              <c:tx>
                <c:rich>
                  <a:bodyPr/>
                  <a:lstStyle/>
                  <a:p>
                    <a:fld id="{6A322C19-ECF9-4878-8958-DA6556776F5D}"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AFC-4BC0-B8C5-377DE48A662A}"/>
                </c:ext>
              </c:extLst>
            </c:dLbl>
            <c:dLbl>
              <c:idx val="4"/>
              <c:tx>
                <c:rich>
                  <a:bodyPr/>
                  <a:lstStyle/>
                  <a:p>
                    <a:fld id="{E3801387-796A-47EA-8BE9-B7447FA6371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AFC-4BC0-B8C5-377DE48A662A}"/>
                </c:ext>
              </c:extLst>
            </c:dLbl>
            <c:dLbl>
              <c:idx val="5"/>
              <c:layout>
                <c:manualLayout>
                  <c:x val="-3.0116960520460124E-3"/>
                  <c:y val="-1.5112334773913706E-2"/>
                </c:manualLayout>
              </c:layout>
              <c:tx>
                <c:rich>
                  <a:bodyPr/>
                  <a:lstStyle/>
                  <a:p>
                    <a:fld id="{E2FA4AEB-5C6E-4AC8-A53F-744176DF916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2AFC-4BC0-B8C5-377DE48A662A}"/>
                </c:ext>
              </c:extLst>
            </c:dLbl>
            <c:dLbl>
              <c:idx val="6"/>
              <c:layout>
                <c:manualLayout>
                  <c:x val="-5.5213789786430347E-17"/>
                  <c:y val="9.4452092336960447E-3"/>
                </c:manualLayout>
              </c:layout>
              <c:tx>
                <c:rich>
                  <a:bodyPr/>
                  <a:lstStyle/>
                  <a:p>
                    <a:fld id="{A2A0D811-EC23-4312-BAAD-124465515DA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2AFC-4BC0-B8C5-377DE48A662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000000"/>
                    </a:solidFill>
                    <a:latin typeface="Poppins Light"/>
                    <a:ea typeface="Poppins Light"/>
                    <a:cs typeface="Poppins Light"/>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 Data'!$AY$10:$BE$10</c:f>
              <c:numCache>
                <c:formatCode>0.0</c:formatCode>
                <c:ptCount val="7"/>
                <c:pt idx="0">
                  <c:v>100.18769248846009</c:v>
                </c:pt>
                <c:pt idx="1">
                  <c:v>145.37042161212977</c:v>
                </c:pt>
                <c:pt idx="2">
                  <c:v>202.07445262297063</c:v>
                </c:pt>
                <c:pt idx="3">
                  <c:v>64.967517664271284</c:v>
                </c:pt>
                <c:pt idx="4">
                  <c:v>128.1405971910375</c:v>
                </c:pt>
                <c:pt idx="5">
                  <c:v>149.40588282466283</c:v>
                </c:pt>
                <c:pt idx="6">
                  <c:v>103.37566266343201</c:v>
                </c:pt>
              </c:numCache>
            </c:numRef>
          </c:xVal>
          <c:yVal>
            <c:numRef>
              <c:f>'Chart Data'!$AY$9:$BE$9</c:f>
              <c:numCache>
                <c:formatCode>0.0</c:formatCode>
                <c:ptCount val="7"/>
                <c:pt idx="0">
                  <c:v>-2.3446715428319242</c:v>
                </c:pt>
                <c:pt idx="1">
                  <c:v>-7.5133160635937655</c:v>
                </c:pt>
                <c:pt idx="2">
                  <c:v>-2.8347063014914453</c:v>
                </c:pt>
                <c:pt idx="3">
                  <c:v>-3.5461104667615038</c:v>
                </c:pt>
                <c:pt idx="4">
                  <c:v>-4.5319326911532025</c:v>
                </c:pt>
                <c:pt idx="5">
                  <c:v>-2.5705903011097009</c:v>
                </c:pt>
                <c:pt idx="6">
                  <c:v>-2.2744648891540704</c:v>
                </c:pt>
              </c:numCache>
            </c:numRef>
          </c:yVal>
          <c:smooth val="0"/>
          <c:extLst>
            <c:ext xmlns:c15="http://schemas.microsoft.com/office/drawing/2012/chart" uri="{02D57815-91ED-43cb-92C2-25804820EDAC}">
              <c15:datalabelsRange>
                <c15:f>'Chart Data'!$AY$8:$BE$8</c15:f>
                <c15:dlblRangeCache>
                  <c:ptCount val="7"/>
                  <c:pt idx="0">
                    <c:v>UK</c:v>
                  </c:pt>
                  <c:pt idx="1">
                    <c:v>US</c:v>
                  </c:pt>
                  <c:pt idx="2">
                    <c:v>Japan</c:v>
                  </c:pt>
                  <c:pt idx="3">
                    <c:v>Germany</c:v>
                  </c:pt>
                  <c:pt idx="4">
                    <c:v>France</c:v>
                  </c:pt>
                  <c:pt idx="5">
                    <c:v>Italy</c:v>
                  </c:pt>
                  <c:pt idx="6">
                    <c:v>Canada</c:v>
                  </c:pt>
                </c15:dlblRangeCache>
              </c15:datalabelsRange>
            </c:ext>
            <c:ext xmlns:c16="http://schemas.microsoft.com/office/drawing/2014/chart" uri="{C3380CC4-5D6E-409C-BE32-E72D297353CC}">
              <c16:uniqueId val="{00000008-2AFC-4BC0-B8C5-377DE48A662A}"/>
            </c:ext>
          </c:extLst>
        </c:ser>
        <c:dLbls>
          <c:showLegendKey val="0"/>
          <c:showVal val="0"/>
          <c:showCatName val="0"/>
          <c:showSerName val="0"/>
          <c:showPercent val="0"/>
          <c:showBubbleSize val="0"/>
        </c:dLbls>
        <c:axId val="1159311535"/>
        <c:axId val="1159310287"/>
      </c:scatterChart>
      <c:valAx>
        <c:axId val="1159311535"/>
        <c:scaling>
          <c:orientation val="minMax"/>
        </c:scaling>
        <c:delete val="0"/>
        <c:axPos val="t"/>
        <c:numFmt formatCode="General" sourceLinked="0"/>
        <c:majorTickMark val="none"/>
        <c:minorTickMark val="none"/>
        <c:tickLblPos val="low"/>
        <c:spPr>
          <a:noFill/>
          <a:ln w="7620" cap="flat" cmpd="sng" algn="ctr">
            <a:solidFill>
              <a:srgbClr val="3E515A"/>
            </a:solidFill>
            <a:round/>
          </a:ln>
          <a:effectLst/>
        </c:spPr>
        <c:txPr>
          <a:bodyPr rot="-60000000" spcFirstLastPara="1" vertOverflow="ellipsis" vert="horz" wrap="square" anchor="ctr" anchorCtr="1"/>
          <a:lstStyle/>
          <a:p>
            <a:pPr>
              <a:defRPr sz="1300" b="0" i="0" u="none" strike="noStrike" kern="1200" baseline="0">
                <a:solidFill>
                  <a:srgbClr val="000000"/>
                </a:solidFill>
                <a:latin typeface="Poppins Light"/>
                <a:ea typeface="Poppins Light"/>
                <a:cs typeface="Poppins Light"/>
              </a:defRPr>
            </a:pPr>
            <a:endParaRPr lang="en-US"/>
          </a:p>
        </c:txPr>
        <c:crossAx val="1159310287"/>
        <c:crosses val="max"/>
        <c:crossBetween val="midCat"/>
      </c:valAx>
      <c:valAx>
        <c:axId val="1159310287"/>
        <c:scaling>
          <c:orientation val="minMax"/>
        </c:scaling>
        <c:delete val="0"/>
        <c:axPos val="l"/>
        <c:numFmt formatCode="0" sourceLinked="0"/>
        <c:majorTickMark val="none"/>
        <c:minorTickMark val="none"/>
        <c:tickLblPos val="low"/>
        <c:spPr>
          <a:noFill/>
          <a:ln w="7620" cap="flat" cmpd="sng" algn="ctr">
            <a:solidFill>
              <a:srgbClr val="3E515A"/>
            </a:solidFill>
            <a:round/>
          </a:ln>
          <a:effectLst/>
        </c:spPr>
        <c:txPr>
          <a:bodyPr rot="-60000000" spcFirstLastPara="1" vertOverflow="ellipsis" vert="horz" wrap="square" anchor="ctr" anchorCtr="1"/>
          <a:lstStyle/>
          <a:p>
            <a:pPr>
              <a:defRPr sz="1300" b="0" i="0" u="none" strike="noStrike" kern="1200" baseline="0">
                <a:solidFill>
                  <a:srgbClr val="000000"/>
                </a:solidFill>
                <a:latin typeface="Poppins Light"/>
                <a:ea typeface="Poppins Light"/>
                <a:cs typeface="Poppins Light"/>
              </a:defRPr>
            </a:pPr>
            <a:endParaRPr lang="en-US"/>
          </a:p>
        </c:txPr>
        <c:crossAx val="1159311535"/>
        <c:crosses val="autoZero"/>
        <c:crossBetween val="midCat"/>
      </c:valAx>
      <c:spPr>
        <a:noFill/>
        <a:ln>
          <a:noFill/>
        </a:ln>
        <a:effectLst/>
      </c:spPr>
    </c:plotArea>
    <c:legend>
      <c:legendPos val="t"/>
      <c:layout>
        <c:manualLayout>
          <c:xMode val="edge"/>
          <c:yMode val="edge"/>
          <c:x val="0.42790330874378862"/>
          <c:y val="8.2551594746716694E-2"/>
          <c:w val="0.14419328503157161"/>
          <c:h val="6.3301965303117602E-2"/>
        </c:manualLayout>
      </c:layout>
      <c:overlay val="0"/>
      <c:spPr>
        <a:solidFill>
          <a:srgbClr val="FFFFFF"/>
        </a:solidFill>
        <a:ln>
          <a:noFill/>
        </a:ln>
        <a:effectLst/>
      </c:spPr>
      <c:txPr>
        <a:bodyPr rot="0" spcFirstLastPara="1" vertOverflow="ellipsis" vert="horz" wrap="square" anchor="ctr" anchorCtr="1"/>
        <a:lstStyle/>
        <a:p>
          <a:pPr>
            <a:defRPr sz="1300" b="0" i="0" u="none" strike="noStrike" kern="1200" baseline="0">
              <a:solidFill>
                <a:srgbClr val="000000"/>
              </a:solidFill>
              <a:latin typeface="Poppins Light"/>
              <a:ea typeface="Poppins Light"/>
              <a:cs typeface="Poppins Light"/>
            </a:defRPr>
          </a:pPr>
          <a:endParaRPr lang="en-US"/>
        </a:p>
      </c:txPr>
    </c:legend>
    <c:plotVisOnly val="1"/>
    <c:dispBlanksAs val="gap"/>
    <c:showDLblsOverMax val="0"/>
  </c:chart>
  <c:spPr>
    <a:noFill/>
    <a:ln w="25400" cap="flat" cmpd="sng" algn="ctr">
      <a:noFill/>
      <a:round/>
    </a:ln>
    <a:effectLst/>
  </c:spPr>
  <c:txPr>
    <a:bodyPr/>
    <a:lstStyle/>
    <a:p>
      <a:pPr>
        <a:defRPr/>
      </a:pPr>
      <a:endParaRPr lang="en-US"/>
    </a:p>
  </c:txPr>
  <c:userShapes r:id="rId4"/>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20272361497988E-3"/>
          <c:y val="0.12757973733583489"/>
          <c:w val="0.99504797276385015"/>
          <c:h val="0.80050031269543465"/>
        </c:manualLayout>
      </c:layout>
      <c:lineChart>
        <c:grouping val="standard"/>
        <c:varyColors val="0"/>
        <c:ser>
          <c:idx val="0"/>
          <c:order val="0"/>
          <c:tx>
            <c:strRef>
              <c:f>'Chart Data'!$CJ$3</c:f>
              <c:strCache>
                <c:ptCount val="1"/>
                <c:pt idx="0">
                  <c:v>History</c:v>
                </c:pt>
              </c:strCache>
            </c:strRef>
          </c:tx>
          <c:spPr>
            <a:ln w="25400">
              <a:solidFill>
                <a:srgbClr val="003466"/>
              </a:solidFill>
            </a:ln>
            <a:effectLst/>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Data'!$CK$3:$CZ$3</c:f>
              <c:numCache>
                <c:formatCode>0.0</c:formatCode>
                <c:ptCount val="16"/>
                <c:pt idx="0">
                  <c:v>80.586365595331145</c:v>
                </c:pt>
                <c:pt idx="1">
                  <c:v>82.708696545675735</c:v>
                </c:pt>
                <c:pt idx="2">
                  <c:v>81.606768468533716</c:v>
                </c:pt>
                <c:pt idx="3">
                  <c:v>79.644005645037979</c:v>
                </c:pt>
                <c:pt idx="4">
                  <c:v>84.499793148154794</c:v>
                </c:pt>
                <c:pt idx="5">
                  <c:v>95.381028420899824</c:v>
                </c:pt>
                <c:pt idx="6">
                  <c:v>94.313910667993497</c:v>
                </c:pt>
                <c:pt idx="7">
                  <c:v>93.214169579113587</c:v>
                </c:pt>
                <c:pt idx="8">
                  <c:v>94.1</c:v>
                </c:pt>
                <c:pt idx="9">
                  <c:v>93.2</c:v>
                </c:pt>
                <c:pt idx="10">
                  <c:v>93.8</c:v>
                </c:pt>
              </c:numCache>
            </c:numRef>
          </c:val>
          <c:smooth val="0"/>
          <c:extLst>
            <c:ext xmlns:c16="http://schemas.microsoft.com/office/drawing/2014/chart" uri="{C3380CC4-5D6E-409C-BE32-E72D297353CC}">
              <c16:uniqueId val="{00000000-9D60-458C-B8F1-D78C817EEA4B}"/>
            </c:ext>
          </c:extLst>
        </c:ser>
        <c:ser>
          <c:idx val="1"/>
          <c:order val="1"/>
          <c:tx>
            <c:strRef>
              <c:f>'Chart Data'!$CJ$4</c:f>
              <c:strCache>
                <c:ptCount val="1"/>
                <c:pt idx="0">
                  <c:v>Latest</c:v>
                </c:pt>
              </c:strCache>
            </c:strRef>
          </c:tx>
          <c:spPr>
            <a:ln w="25400">
              <a:solidFill>
                <a:srgbClr val="EF4130"/>
              </a:solidFill>
            </a:ln>
            <a:effectLst/>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Data'!$CK$4:$CZ$4</c:f>
              <c:numCache>
                <c:formatCode>0.0</c:formatCode>
                <c:ptCount val="16"/>
                <c:pt idx="9">
                  <c:v>93.16136288446387</c:v>
                </c:pt>
                <c:pt idx="10">
                  <c:v>94.3099037091431</c:v>
                </c:pt>
                <c:pt idx="11">
                  <c:v>94.81498656094189</c:v>
                </c:pt>
                <c:pt idx="12">
                  <c:v>95.73870802790519</c:v>
                </c:pt>
                <c:pt idx="13">
                  <c:v>96.281068666172203</c:v>
                </c:pt>
                <c:pt idx="14">
                  <c:v>96.065091041270307</c:v>
                </c:pt>
                <c:pt idx="15">
                  <c:v>95.050964300041954</c:v>
                </c:pt>
              </c:numCache>
            </c:numRef>
          </c:val>
          <c:smooth val="0"/>
          <c:extLst>
            <c:ext xmlns:c16="http://schemas.microsoft.com/office/drawing/2014/chart" uri="{C3380CC4-5D6E-409C-BE32-E72D297353CC}">
              <c16:uniqueId val="{00000001-9D60-458C-B8F1-D78C817EEA4B}"/>
            </c:ext>
          </c:extLst>
        </c:ser>
        <c:ser>
          <c:idx val="2"/>
          <c:order val="2"/>
          <c:tx>
            <c:strRef>
              <c:f>'Chart Data'!$CJ$5</c:f>
              <c:strCache>
                <c:ptCount val="1"/>
                <c:pt idx="0">
                  <c:v>Oct-25</c:v>
                </c:pt>
              </c:strCache>
            </c:strRef>
          </c:tx>
          <c:spPr>
            <a:ln w="25400">
              <a:solidFill>
                <a:srgbClr val="7D8992">
                  <a:alpha val="50000"/>
                </a:srgbClr>
              </a:solidFill>
            </a:ln>
            <a:effectLst/>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Data'!$CK$5:$CZ$5</c:f>
              <c:numCache>
                <c:formatCode>0.0</c:formatCode>
                <c:ptCount val="16"/>
                <c:pt idx="9">
                  <c:v>93.621758411797245</c:v>
                </c:pt>
                <c:pt idx="10">
                  <c:v>95.026166271324868</c:v>
                </c:pt>
                <c:pt idx="11">
                  <c:v>95.296184722131812</c:v>
                </c:pt>
                <c:pt idx="12">
                  <c:v>96.346621988668247</c:v>
                </c:pt>
                <c:pt idx="13">
                  <c:v>96.987820608587398</c:v>
                </c:pt>
                <c:pt idx="14">
                  <c:v>96.835816522474232</c:v>
                </c:pt>
                <c:pt idx="15">
                  <c:v>96.065479982917637</c:v>
                </c:pt>
              </c:numCache>
            </c:numRef>
          </c:val>
          <c:smooth val="0"/>
          <c:extLst>
            <c:ext xmlns:c16="http://schemas.microsoft.com/office/drawing/2014/chart" uri="{C3380CC4-5D6E-409C-BE32-E72D297353CC}">
              <c16:uniqueId val="{00000002-9D60-458C-B8F1-D78C817EEA4B}"/>
            </c:ext>
          </c:extLst>
        </c:ser>
        <c:ser>
          <c:idx val="3"/>
          <c:order val="3"/>
          <c:tx>
            <c:strRef>
              <c:f>'Chart Data'!$CJ$6</c:f>
              <c:strCache>
                <c:ptCount val="1"/>
                <c:pt idx="0">
                  <c:v>Mar-25</c:v>
                </c:pt>
              </c:strCache>
            </c:strRef>
          </c:tx>
          <c:spPr>
            <a:ln w="25400">
              <a:solidFill>
                <a:srgbClr val="7D8992">
                  <a:alpha val="50000"/>
                </a:srgbClr>
              </a:solidFill>
            </a:ln>
            <a:effectLst/>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Data'!$CK$6:$CZ$6</c:f>
              <c:numCache>
                <c:formatCode>0.0</c:formatCode>
                <c:ptCount val="16"/>
                <c:pt idx="8">
                  <c:v>95.482907578262484</c:v>
                </c:pt>
                <c:pt idx="9">
                  <c:v>95.860993726726392</c:v>
                </c:pt>
                <c:pt idx="10">
                  <c:v>95.118116788774984</c:v>
                </c:pt>
                <c:pt idx="11">
                  <c:v>95.765322710508727</c:v>
                </c:pt>
                <c:pt idx="12">
                  <c:v>96.138698229473533</c:v>
                </c:pt>
                <c:pt idx="13">
                  <c:v>96.261882575581097</c:v>
                </c:pt>
                <c:pt idx="14">
                  <c:v>96.114047049736158</c:v>
                </c:pt>
              </c:numCache>
            </c:numRef>
          </c:val>
          <c:smooth val="0"/>
          <c:extLst>
            <c:ext xmlns:c16="http://schemas.microsoft.com/office/drawing/2014/chart" uri="{C3380CC4-5D6E-409C-BE32-E72D297353CC}">
              <c16:uniqueId val="{00000003-9D60-458C-B8F1-D78C817EEA4B}"/>
            </c:ext>
          </c:extLst>
        </c:ser>
        <c:ser>
          <c:idx val="4"/>
          <c:order val="4"/>
          <c:tx>
            <c:strRef>
              <c:f>'Chart Data'!$CJ$7</c:f>
              <c:strCache>
                <c:ptCount val="1"/>
                <c:pt idx="0">
                  <c:v>Nov-24</c:v>
                </c:pt>
              </c:strCache>
            </c:strRef>
          </c:tx>
          <c:spPr>
            <a:ln w="25400">
              <a:solidFill>
                <a:srgbClr val="7D8992">
                  <a:alpha val="50000"/>
                </a:srgbClr>
              </a:solidFill>
            </a:ln>
            <a:effectLst/>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Data'!$CK$7:$CZ$7</c:f>
              <c:numCache>
                <c:formatCode>0.0</c:formatCode>
                <c:ptCount val="16"/>
                <c:pt idx="8">
                  <c:v>97.810367923129988</c:v>
                </c:pt>
                <c:pt idx="9">
                  <c:v>98.39558667527487</c:v>
                </c:pt>
                <c:pt idx="10">
                  <c:v>96.92174393685228</c:v>
                </c:pt>
                <c:pt idx="11">
                  <c:v>96.966300507515726</c:v>
                </c:pt>
                <c:pt idx="12">
                  <c:v>97.24596903335447</c:v>
                </c:pt>
                <c:pt idx="13">
                  <c:v>97.339931666562251</c:v>
                </c:pt>
                <c:pt idx="14">
                  <c:v>97.147984898017739</c:v>
                </c:pt>
              </c:numCache>
            </c:numRef>
          </c:val>
          <c:smooth val="0"/>
          <c:extLst>
            <c:ext xmlns:c16="http://schemas.microsoft.com/office/drawing/2014/chart" uri="{C3380CC4-5D6E-409C-BE32-E72D297353CC}">
              <c16:uniqueId val="{00000004-9D60-458C-B8F1-D78C817EEA4B}"/>
            </c:ext>
          </c:extLst>
        </c:ser>
        <c:ser>
          <c:idx val="5"/>
          <c:order val="5"/>
          <c:tx>
            <c:strRef>
              <c:f>'Chart Data'!$CJ$8</c:f>
              <c:strCache>
                <c:ptCount val="1"/>
                <c:pt idx="0">
                  <c:v>Mar-24</c:v>
                </c:pt>
              </c:strCache>
            </c:strRef>
          </c:tx>
          <c:spPr>
            <a:ln w="25400">
              <a:solidFill>
                <a:srgbClr val="7D8992">
                  <a:alpha val="50000"/>
                </a:srgbClr>
              </a:solidFill>
            </a:ln>
            <a:effectLst/>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Data'!$CK$8:$CZ$8</c:f>
              <c:numCache>
                <c:formatCode>0.0</c:formatCode>
                <c:ptCount val="16"/>
                <c:pt idx="7">
                  <c:v>95.726817869156761</c:v>
                </c:pt>
                <c:pt idx="8">
                  <c:v>97.589332588386213</c:v>
                </c:pt>
                <c:pt idx="9">
                  <c:v>98.777579475392969</c:v>
                </c:pt>
                <c:pt idx="10">
                  <c:v>96.357306720094442</c:v>
                </c:pt>
                <c:pt idx="11">
                  <c:v>95.479821529204372</c:v>
                </c:pt>
                <c:pt idx="12">
                  <c:v>95.061624897069535</c:v>
                </c:pt>
                <c:pt idx="13">
                  <c:v>94.298719514612415</c:v>
                </c:pt>
              </c:numCache>
            </c:numRef>
          </c:val>
          <c:smooth val="0"/>
          <c:extLst>
            <c:ext xmlns:c16="http://schemas.microsoft.com/office/drawing/2014/chart" uri="{C3380CC4-5D6E-409C-BE32-E72D297353CC}">
              <c16:uniqueId val="{00000005-9D60-458C-B8F1-D78C817EEA4B}"/>
            </c:ext>
          </c:extLst>
        </c:ser>
        <c:ser>
          <c:idx val="8"/>
          <c:order val="6"/>
          <c:tx>
            <c:strRef>
              <c:f>'Chart Data'!$CJ$9</c:f>
              <c:strCache>
                <c:ptCount val="1"/>
                <c:pt idx="0">
                  <c:v>Nov-23</c:v>
                </c:pt>
              </c:strCache>
            </c:strRef>
          </c:tx>
          <c:spPr>
            <a:ln w="25400">
              <a:solidFill>
                <a:srgbClr val="7D8992">
                  <a:alpha val="50000"/>
                </a:srgbClr>
              </a:solidFill>
            </a:ln>
            <a:effectLst/>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Data'!$CK$9:$CZ$9</c:f>
              <c:numCache>
                <c:formatCode>0.0</c:formatCode>
                <c:ptCount val="16"/>
                <c:pt idx="7">
                  <c:v>95.789462307529647</c:v>
                </c:pt>
                <c:pt idx="8">
                  <c:v>97.869671357578326</c:v>
                </c:pt>
                <c:pt idx="9">
                  <c:v>98.62674499354118</c:v>
                </c:pt>
                <c:pt idx="10">
                  <c:v>96.281812568704723</c:v>
                </c:pt>
                <c:pt idx="11">
                  <c:v>95.509908078966603</c:v>
                </c:pt>
                <c:pt idx="12">
                  <c:v>95.000758905519504</c:v>
                </c:pt>
                <c:pt idx="13">
                  <c:v>94.10550251775372</c:v>
                </c:pt>
              </c:numCache>
            </c:numRef>
          </c:val>
          <c:smooth val="0"/>
          <c:extLst>
            <c:ext xmlns:c16="http://schemas.microsoft.com/office/drawing/2014/chart" uri="{C3380CC4-5D6E-409C-BE32-E72D297353CC}">
              <c16:uniqueId val="{00000006-9D60-458C-B8F1-D78C817EEA4B}"/>
            </c:ext>
          </c:extLst>
        </c:ser>
        <c:ser>
          <c:idx val="6"/>
          <c:order val="7"/>
          <c:tx>
            <c:strRef>
              <c:f>'Chart Data'!$CJ$10</c:f>
              <c:strCache>
                <c:ptCount val="1"/>
                <c:pt idx="0">
                  <c:v>Mar-23</c:v>
                </c:pt>
              </c:strCache>
            </c:strRef>
          </c:tx>
          <c:spPr>
            <a:ln w="25400">
              <a:solidFill>
                <a:srgbClr val="7D8992">
                  <a:alpha val="50000"/>
                </a:srgbClr>
              </a:solidFill>
            </a:ln>
            <a:effectLst/>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Data'!$CK$10:$CZ$10</c:f>
              <c:numCache>
                <c:formatCode>0.0</c:formatCode>
                <c:ptCount val="16"/>
                <c:pt idx="6">
                  <c:v>96.901805136130577</c:v>
                </c:pt>
                <c:pt idx="7">
                  <c:v>100.61452354384876</c:v>
                </c:pt>
                <c:pt idx="8">
                  <c:v>103.07297306834747</c:v>
                </c:pt>
                <c:pt idx="9">
                  <c:v>102.41793534613718</c:v>
                </c:pt>
                <c:pt idx="10">
                  <c:v>99.099825759470505</c:v>
                </c:pt>
                <c:pt idx="11">
                  <c:v>97.602945540301661</c:v>
                </c:pt>
                <c:pt idx="12">
                  <c:v>96.93231824506492</c:v>
                </c:pt>
              </c:numCache>
            </c:numRef>
          </c:val>
          <c:smooth val="0"/>
          <c:extLst>
            <c:ext xmlns:c16="http://schemas.microsoft.com/office/drawing/2014/chart" uri="{C3380CC4-5D6E-409C-BE32-E72D297353CC}">
              <c16:uniqueId val="{00000007-9D60-458C-B8F1-D78C817EEA4B}"/>
            </c:ext>
          </c:extLst>
        </c:ser>
        <c:ser>
          <c:idx val="7"/>
          <c:order val="8"/>
          <c:tx>
            <c:strRef>
              <c:f>'Chart Data'!$CJ$11</c:f>
              <c:strCache>
                <c:ptCount val="1"/>
                <c:pt idx="0">
                  <c:v>Nov-22</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Data'!$CK$11:$CZ$11</c:f>
              <c:numCache>
                <c:formatCode>0.0</c:formatCode>
                <c:ptCount val="16"/>
                <c:pt idx="6">
                  <c:v>97.423344342052161</c:v>
                </c:pt>
                <c:pt idx="7">
                  <c:v>101.86249196661244</c:v>
                </c:pt>
                <c:pt idx="8">
                  <c:v>106.70332284928068</c:v>
                </c:pt>
                <c:pt idx="9">
                  <c:v>105.787431958863</c:v>
                </c:pt>
                <c:pt idx="10">
                  <c:v>101.69865378669225</c:v>
                </c:pt>
                <c:pt idx="11">
                  <c:v>99.985431980943034</c:v>
                </c:pt>
                <c:pt idx="12">
                  <c:v>99.272593872837305</c:v>
                </c:pt>
              </c:numCache>
            </c:numRef>
          </c:val>
          <c:smooth val="0"/>
          <c:extLst>
            <c:ext xmlns:c16="http://schemas.microsoft.com/office/drawing/2014/chart" uri="{C3380CC4-5D6E-409C-BE32-E72D297353CC}">
              <c16:uniqueId val="{00000008-9D60-458C-B8F1-D78C817EEA4B}"/>
            </c:ext>
          </c:extLst>
        </c:ser>
        <c:ser>
          <c:idx val="9"/>
          <c:order val="9"/>
          <c:tx>
            <c:strRef>
              <c:f>'Chart Data'!$CJ$12</c:f>
              <c:strCache>
                <c:ptCount val="1"/>
                <c:pt idx="0">
                  <c:v>Mar-22</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Data'!$CK$12:$CZ$12</c:f>
              <c:numCache>
                <c:formatCode>0.0</c:formatCode>
                <c:ptCount val="16"/>
                <c:pt idx="4">
                  <c:v>82.729735228859766</c:v>
                </c:pt>
                <c:pt idx="5">
                  <c:v>93.977910964030912</c:v>
                </c:pt>
                <c:pt idx="6">
                  <c:v>95.551157290076333</c:v>
                </c:pt>
                <c:pt idx="7">
                  <c:v>95.47154083150626</c:v>
                </c:pt>
                <c:pt idx="8">
                  <c:v>94.0806297413571</c:v>
                </c:pt>
                <c:pt idx="9">
                  <c:v>91.237254890685492</c:v>
                </c:pt>
                <c:pt idx="10">
                  <c:v>85.813581444437574</c:v>
                </c:pt>
                <c:pt idx="11">
                  <c:v>83.121440908431424</c:v>
                </c:pt>
              </c:numCache>
            </c:numRef>
          </c:val>
          <c:smooth val="0"/>
          <c:extLst>
            <c:ext xmlns:c16="http://schemas.microsoft.com/office/drawing/2014/chart" uri="{C3380CC4-5D6E-409C-BE32-E72D297353CC}">
              <c16:uniqueId val="{00000009-9D60-458C-B8F1-D78C817EEA4B}"/>
            </c:ext>
          </c:extLst>
        </c:ser>
        <c:ser>
          <c:idx val="10"/>
          <c:order val="10"/>
          <c:tx>
            <c:strRef>
              <c:f>'Chart Data'!$CJ$13</c:f>
              <c:strCache>
                <c:ptCount val="1"/>
                <c:pt idx="0">
                  <c:v>Oct-21</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Data'!$CK$13:$CZ$13</c:f>
              <c:numCache>
                <c:formatCode>0.0</c:formatCode>
                <c:ptCount val="16"/>
                <c:pt idx="4">
                  <c:v>84.150465594093561</c:v>
                </c:pt>
                <c:pt idx="5">
                  <c:v>96.605898531995976</c:v>
                </c:pt>
                <c:pt idx="6">
                  <c:v>98.202523236437287</c:v>
                </c:pt>
                <c:pt idx="7">
                  <c:v>97.898319243981931</c:v>
                </c:pt>
                <c:pt idx="8">
                  <c:v>97.805409223402862</c:v>
                </c:pt>
                <c:pt idx="9">
                  <c:v>94.671932243545456</c:v>
                </c:pt>
                <c:pt idx="10">
                  <c:v>90.546261004981602</c:v>
                </c:pt>
                <c:pt idx="11">
                  <c:v>87.956174398485558</c:v>
                </c:pt>
              </c:numCache>
            </c:numRef>
          </c:val>
          <c:smooth val="0"/>
          <c:extLst>
            <c:ext xmlns:c16="http://schemas.microsoft.com/office/drawing/2014/chart" uri="{C3380CC4-5D6E-409C-BE32-E72D297353CC}">
              <c16:uniqueId val="{0000000A-9D60-458C-B8F1-D78C817EEA4B}"/>
            </c:ext>
          </c:extLst>
        </c:ser>
        <c:ser>
          <c:idx val="11"/>
          <c:order val="11"/>
          <c:tx>
            <c:strRef>
              <c:f>'Chart Data'!$CJ$14</c:f>
              <c:strCache>
                <c:ptCount val="1"/>
                <c:pt idx="0">
                  <c:v>Mar-21</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Data'!$CK$14:$CZ$14</c:f>
              <c:numCache>
                <c:formatCode>0.0</c:formatCode>
                <c:ptCount val="16"/>
                <c:pt idx="4">
                  <c:v>84.385651154354605</c:v>
                </c:pt>
                <c:pt idx="5">
                  <c:v>100.18536190439913</c:v>
                </c:pt>
                <c:pt idx="6">
                  <c:v>107.35821544973156</c:v>
                </c:pt>
                <c:pt idx="7">
                  <c:v>108.99735751435642</c:v>
                </c:pt>
                <c:pt idx="8">
                  <c:v>109.68430399239712</c:v>
                </c:pt>
                <c:pt idx="9">
                  <c:v>106.1770400913515</c:v>
                </c:pt>
                <c:pt idx="10">
                  <c:v>103.76445646039882</c:v>
                </c:pt>
              </c:numCache>
            </c:numRef>
          </c:val>
          <c:smooth val="0"/>
          <c:extLst>
            <c:ext xmlns:c16="http://schemas.microsoft.com/office/drawing/2014/chart" uri="{C3380CC4-5D6E-409C-BE32-E72D297353CC}">
              <c16:uniqueId val="{0000000B-9D60-458C-B8F1-D78C817EEA4B}"/>
            </c:ext>
          </c:extLst>
        </c:ser>
        <c:ser>
          <c:idx val="12"/>
          <c:order val="12"/>
          <c:tx>
            <c:strRef>
              <c:f>'Chart Data'!$CJ$15</c:f>
              <c:strCache>
                <c:ptCount val="1"/>
                <c:pt idx="0">
                  <c:v>Nov-20</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Data'!$CK$15:$CZ$15</c:f>
              <c:numCache>
                <c:formatCode>0.0</c:formatCode>
                <c:ptCount val="16"/>
                <c:pt idx="4">
                  <c:v>85.454670580669358</c:v>
                </c:pt>
                <c:pt idx="5">
                  <c:v>105.19318718679031</c:v>
                </c:pt>
                <c:pt idx="6">
                  <c:v>108.03806200505508</c:v>
                </c:pt>
                <c:pt idx="7">
                  <c:v>108.57978799761243</c:v>
                </c:pt>
                <c:pt idx="8">
                  <c:v>109.41772646301588</c:v>
                </c:pt>
                <c:pt idx="9">
                  <c:v>104.9700048784463</c:v>
                </c:pt>
                <c:pt idx="10">
                  <c:v>104.74934332429669</c:v>
                </c:pt>
              </c:numCache>
            </c:numRef>
          </c:val>
          <c:smooth val="0"/>
          <c:extLst>
            <c:ext xmlns:c16="http://schemas.microsoft.com/office/drawing/2014/chart" uri="{C3380CC4-5D6E-409C-BE32-E72D297353CC}">
              <c16:uniqueId val="{0000000C-9D60-458C-B8F1-D78C817EEA4B}"/>
            </c:ext>
          </c:extLst>
        </c:ser>
        <c:ser>
          <c:idx val="13"/>
          <c:order val="13"/>
          <c:tx>
            <c:strRef>
              <c:f>'Chart Data'!$CJ$16</c:f>
              <c:strCache>
                <c:ptCount val="1"/>
                <c:pt idx="0">
                  <c:v>Mar-20</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Data'!$CK$16:$CZ$16</c:f>
              <c:numCache>
                <c:formatCode>0.0</c:formatCode>
                <c:ptCount val="16"/>
                <c:pt idx="3">
                  <c:v>80.646994893342253</c:v>
                </c:pt>
                <c:pt idx="4">
                  <c:v>79.493871190105992</c:v>
                </c:pt>
                <c:pt idx="5">
                  <c:v>77.435815932959457</c:v>
                </c:pt>
                <c:pt idx="6">
                  <c:v>74.993507941652297</c:v>
                </c:pt>
                <c:pt idx="7">
                  <c:v>75.409294963100677</c:v>
                </c:pt>
                <c:pt idx="8">
                  <c:v>75.557359590122076</c:v>
                </c:pt>
                <c:pt idx="9">
                  <c:v>75.225037702916069</c:v>
                </c:pt>
              </c:numCache>
            </c:numRef>
          </c:val>
          <c:smooth val="0"/>
          <c:extLst>
            <c:ext xmlns:c16="http://schemas.microsoft.com/office/drawing/2014/chart" uri="{C3380CC4-5D6E-409C-BE32-E72D297353CC}">
              <c16:uniqueId val="{0000000D-9D60-458C-B8F1-D78C817EEA4B}"/>
            </c:ext>
          </c:extLst>
        </c:ser>
        <c:ser>
          <c:idx val="14"/>
          <c:order val="14"/>
          <c:tx>
            <c:strRef>
              <c:f>'Chart Data'!$CJ$17</c:f>
              <c:strCache>
                <c:ptCount val="1"/>
                <c:pt idx="0">
                  <c:v>Mar-19</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Data'!$CK$17:$CZ$17</c:f>
              <c:numCache>
                <c:formatCode>0.0</c:formatCode>
                <c:ptCount val="16"/>
                <c:pt idx="2">
                  <c:v>84.704401210022056</c:v>
                </c:pt>
                <c:pt idx="3">
                  <c:v>83.312820300218746</c:v>
                </c:pt>
                <c:pt idx="4">
                  <c:v>82.228042290247743</c:v>
                </c:pt>
                <c:pt idx="5">
                  <c:v>78.981681702482248</c:v>
                </c:pt>
                <c:pt idx="6">
                  <c:v>74.925844247056901</c:v>
                </c:pt>
                <c:pt idx="7">
                  <c:v>74.026199205997102</c:v>
                </c:pt>
                <c:pt idx="8">
                  <c:v>72.980694489096862</c:v>
                </c:pt>
              </c:numCache>
            </c:numRef>
          </c:val>
          <c:smooth val="0"/>
          <c:extLst>
            <c:ext xmlns:c16="http://schemas.microsoft.com/office/drawing/2014/chart" uri="{C3380CC4-5D6E-409C-BE32-E72D297353CC}">
              <c16:uniqueId val="{0000001E-7A9D-48ED-B9FF-AFAA10555C12}"/>
            </c:ext>
          </c:extLst>
        </c:ser>
        <c:ser>
          <c:idx val="15"/>
          <c:order val="15"/>
          <c:tx>
            <c:strRef>
              <c:f>'Chart Data'!$CJ$18</c:f>
              <c:strCache>
                <c:ptCount val="1"/>
                <c:pt idx="0">
                  <c:v>Oct-18</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Data'!$CK$18:$CZ$18</c:f>
              <c:numCache>
                <c:formatCode>0.0</c:formatCode>
                <c:ptCount val="16"/>
                <c:pt idx="2">
                  <c:v>85.047161038848046</c:v>
                </c:pt>
                <c:pt idx="3">
                  <c:v>83.675146102160895</c:v>
                </c:pt>
                <c:pt idx="4">
                  <c:v>82.841229361860442</c:v>
                </c:pt>
                <c:pt idx="5">
                  <c:v>79.670328179670989</c:v>
                </c:pt>
                <c:pt idx="6">
                  <c:v>75.687396192170951</c:v>
                </c:pt>
                <c:pt idx="7">
                  <c:v>75.038261787292512</c:v>
                </c:pt>
                <c:pt idx="8">
                  <c:v>74.050273926785508</c:v>
                </c:pt>
              </c:numCache>
            </c:numRef>
          </c:val>
          <c:smooth val="0"/>
          <c:extLst>
            <c:ext xmlns:c16="http://schemas.microsoft.com/office/drawing/2014/chart" uri="{C3380CC4-5D6E-409C-BE32-E72D297353CC}">
              <c16:uniqueId val="{0000001F-7A9D-48ED-B9FF-AFAA10555C12}"/>
            </c:ext>
          </c:extLst>
        </c:ser>
        <c:ser>
          <c:idx val="16"/>
          <c:order val="16"/>
          <c:tx>
            <c:strRef>
              <c:f>'Chart Data'!$CJ$19</c:f>
              <c:strCache>
                <c:ptCount val="1"/>
                <c:pt idx="0">
                  <c:v>Mar-18</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Data'!$CK$19:$CZ$19</c:f>
              <c:numCache>
                <c:formatCode>0.0</c:formatCode>
                <c:ptCount val="16"/>
                <c:pt idx="1">
                  <c:v>85.301454787956629</c:v>
                </c:pt>
                <c:pt idx="2">
                  <c:v>85.567583027631457</c:v>
                </c:pt>
                <c:pt idx="3">
                  <c:v>85.519318363090505</c:v>
                </c:pt>
                <c:pt idx="4">
                  <c:v>85.107509127088719</c:v>
                </c:pt>
                <c:pt idx="5">
                  <c:v>82.100865091290004</c:v>
                </c:pt>
                <c:pt idx="6">
                  <c:v>78.325555228478478</c:v>
                </c:pt>
                <c:pt idx="7">
                  <c:v>77.941182460858244</c:v>
                </c:pt>
              </c:numCache>
            </c:numRef>
          </c:val>
          <c:smooth val="0"/>
          <c:extLst>
            <c:ext xmlns:c16="http://schemas.microsoft.com/office/drawing/2014/chart" uri="{C3380CC4-5D6E-409C-BE32-E72D297353CC}">
              <c16:uniqueId val="{00000020-7A9D-48ED-B9FF-AFAA10555C12}"/>
            </c:ext>
          </c:extLst>
        </c:ser>
        <c:ser>
          <c:idx val="17"/>
          <c:order val="17"/>
          <c:tx>
            <c:strRef>
              <c:f>'Chart Data'!$CJ$20</c:f>
              <c:strCache>
                <c:ptCount val="1"/>
                <c:pt idx="0">
                  <c:v>Nov-17</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Data'!$CK$20:$CZ$20</c:f>
              <c:numCache>
                <c:formatCode>0.0</c:formatCode>
                <c:ptCount val="16"/>
                <c:pt idx="1">
                  <c:v>85.80869565217391</c:v>
                </c:pt>
                <c:pt idx="2">
                  <c:v>86.455763220047544</c:v>
                </c:pt>
                <c:pt idx="3">
                  <c:v>86.422084202380518</c:v>
                </c:pt>
                <c:pt idx="4">
                  <c:v>86.108450327286874</c:v>
                </c:pt>
                <c:pt idx="5">
                  <c:v>83.134736863824003</c:v>
                </c:pt>
                <c:pt idx="6">
                  <c:v>79.288509443689449</c:v>
                </c:pt>
                <c:pt idx="7">
                  <c:v>79.054443326082392</c:v>
                </c:pt>
              </c:numCache>
            </c:numRef>
          </c:val>
          <c:smooth val="0"/>
          <c:extLst>
            <c:ext xmlns:c16="http://schemas.microsoft.com/office/drawing/2014/chart" uri="{C3380CC4-5D6E-409C-BE32-E72D297353CC}">
              <c16:uniqueId val="{00000021-7A9D-48ED-B9FF-AFAA10555C12}"/>
            </c:ext>
          </c:extLst>
        </c:ser>
        <c:ser>
          <c:idx val="18"/>
          <c:order val="18"/>
          <c:tx>
            <c:strRef>
              <c:f>'Chart Data'!$CJ$21</c:f>
              <c:strCache>
                <c:ptCount val="1"/>
                <c:pt idx="0">
                  <c:v>Mar-17</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Data'!$CK$21:$CZ$21</c:f>
              <c:numCache>
                <c:formatCode>0.0</c:formatCode>
                <c:ptCount val="16"/>
                <c:pt idx="0">
                  <c:v>83.611665751185143</c:v>
                </c:pt>
                <c:pt idx="1">
                  <c:v>86.571026581774106</c:v>
                </c:pt>
                <c:pt idx="2">
                  <c:v>88.79521221015321</c:v>
                </c:pt>
                <c:pt idx="3">
                  <c:v>88.49685053952166</c:v>
                </c:pt>
                <c:pt idx="4">
                  <c:v>86.904105268998251</c:v>
                </c:pt>
                <c:pt idx="5">
                  <c:v>82.976574370856014</c:v>
                </c:pt>
                <c:pt idx="6">
                  <c:v>79.79560466610242</c:v>
                </c:pt>
              </c:numCache>
            </c:numRef>
          </c:val>
          <c:smooth val="0"/>
          <c:extLst>
            <c:ext xmlns:c16="http://schemas.microsoft.com/office/drawing/2014/chart" uri="{C3380CC4-5D6E-409C-BE32-E72D297353CC}">
              <c16:uniqueId val="{00000022-7A9D-48ED-B9FF-AFAA10555C12}"/>
            </c:ext>
          </c:extLst>
        </c:ser>
        <c:ser>
          <c:idx val="19"/>
          <c:order val="19"/>
          <c:tx>
            <c:strRef>
              <c:f>'Chart Data'!$CJ$22</c:f>
              <c:strCache>
                <c:ptCount val="1"/>
                <c:pt idx="0">
                  <c:v>Nov-16</c:v>
                </c:pt>
              </c:strCache>
            </c:strRef>
          </c:tx>
          <c:spPr>
            <a:ln w="25400">
              <a:solidFill>
                <a:srgbClr val="7D8992">
                  <a:alpha val="50000"/>
                </a:srgbClr>
              </a:solidFill>
            </a:ln>
          </c:spPr>
          <c:marker>
            <c:symbol val="none"/>
          </c:marker>
          <c:cat>
            <c:numRef>
              <c:f>'Chart Data'!$CK$2:$CZ$2</c:f>
              <c:numCache>
                <c:formatCode>General</c:formatCode>
                <c:ptCount val="1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cat>
          <c:val>
            <c:numRef>
              <c:f>'Chart Data'!$CK$22:$CZ$22</c:f>
              <c:numCache>
                <c:formatCode>0.0</c:formatCode>
                <c:ptCount val="16"/>
                <c:pt idx="0">
                  <c:v>84.216421053072096</c:v>
                </c:pt>
                <c:pt idx="1">
                  <c:v>87.302194649016982</c:v>
                </c:pt>
                <c:pt idx="2">
                  <c:v>90.18761233525457</c:v>
                </c:pt>
                <c:pt idx="3">
                  <c:v>89.672699946152292</c:v>
                </c:pt>
                <c:pt idx="4">
                  <c:v>88.021100229018657</c:v>
                </c:pt>
                <c:pt idx="5">
                  <c:v>84.8478455120745</c:v>
                </c:pt>
                <c:pt idx="6">
                  <c:v>81.56367930802331</c:v>
                </c:pt>
              </c:numCache>
            </c:numRef>
          </c:val>
          <c:smooth val="0"/>
          <c:extLst>
            <c:ext xmlns:c16="http://schemas.microsoft.com/office/drawing/2014/chart" uri="{C3380CC4-5D6E-409C-BE32-E72D297353CC}">
              <c16:uniqueId val="{00000023-7A9D-48ED-B9FF-AFAA10555C12}"/>
            </c:ext>
          </c:extLst>
        </c:ser>
        <c:dLbls>
          <c:showLegendKey val="0"/>
          <c:showVal val="0"/>
          <c:showCatName val="0"/>
          <c:showSerName val="0"/>
          <c:showPercent val="0"/>
          <c:showBubbleSize val="0"/>
        </c:dLbls>
        <c:smooth val="0"/>
        <c:axId val="274926592"/>
        <c:axId val="274950400"/>
      </c:line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min val="7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ayout>
        <c:manualLayout>
          <c:xMode val="edge"/>
          <c:yMode val="edge"/>
          <c:x val="0.33380952729098279"/>
          <c:y val="8.0050031269543465E-2"/>
          <c:w val="0.33526774334266712"/>
          <c:h val="6.3301965303117602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1.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2.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4.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5.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6.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7.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8.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E7DEF6A-1532-4D6C-A590-0B65E66AED16}">
  <sheetPr codeName="Chart1"/>
  <sheetViews>
    <sheetView workbookViewId="0"/>
  </sheetViews>
  <pageMargins left="0.1" right="0.1" top="1.3" bottom="1.3" header="1.3" footer="1.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69BA599-E0AE-4015-A279-7819DD293CC2}">
  <sheetPr/>
  <sheetViews>
    <sheetView workbookViewId="0"/>
  </sheetViews>
  <pageMargins left="0.1" right="0.1" top="1.3" bottom="1.3" header="1.3" footer="1.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F87DD93-996F-4C09-AF62-B5A35553DD76}">
  <sheetPr/>
  <sheetViews>
    <sheetView workbookViewId="0"/>
  </sheetViews>
  <pageMargins left="0.1" right="0.1" top="1.3" bottom="1.3" header="1.3" footer="1.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C8B73D1-D3CD-49CC-80B3-99816B5AC2E5}">
  <sheetPr/>
  <sheetViews>
    <sheetView workbookViewId="0"/>
  </sheetViews>
  <pageMargins left="0.1" right="0.1" top="1.3" bottom="1.3" header="1.3" footer="1.3"/>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C1834AF-DBB0-4323-BE2D-234A54BDA30F}">
  <sheetPr/>
  <sheetViews>
    <sheetView tabSelected="1" workbookViewId="0"/>
  </sheetViews>
  <pageMargins left="0.1" right="0.1" top="1.3" bottom="1.3" header="1.3" footer="1.3"/>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88FA30-627E-44EA-80D1-64646CFC8BDF}">
  <sheetPr/>
  <sheetViews>
    <sheetView workbookViewId="0"/>
  </sheetViews>
  <pageMargins left="0.1" right="0.1" top="1.3" bottom="1.3" header="1.3" footer="1.3"/>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787FFC0-929A-4049-90C0-A8C52AA872D6}">
  <sheetPr/>
  <sheetViews>
    <sheetView workbookViewId="0"/>
  </sheetViews>
  <pageMargins left="0.1" right="0.1" top="1.3" bottom="1.3" header="1.3" footer="1.3"/>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2EF1480-3716-4476-80B2-9D8D64F7A3B4}">
  <sheetPr codeName="Chart6"/>
  <sheetViews>
    <sheetView workbookViewId="0"/>
  </sheetViews>
  <pageMargins left="0.1" right="0.1" top="1.3" bottom="1.3" header="1.3" footer="1.3"/>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68ADFC9-18BF-4194-82D8-3C0D70C6A7B5}">
  <sheetPr/>
  <sheetViews>
    <sheetView workbookViewId="0"/>
  </sheetViews>
  <pageMargins left="0.1" right="0.1" top="1.3" bottom="1.3" header="1.3" footer="1.3"/>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FFDC260-74CD-4E3D-B034-384E5B0E4714}">
  <sheetPr/>
  <sheetViews>
    <sheetView workbookViewId="0"/>
  </sheetViews>
  <pageMargins left="0.1" right="0.1" top="1.3" bottom="1.3" header="1.3" footer="1.3"/>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D133013-84FC-4F18-865F-8CFA8CFBAF6A}">
  <sheetPr codeName="Chart4"/>
  <sheetViews>
    <sheetView workbookViewId="0"/>
  </sheetViews>
  <pageMargins left="0.1" right="0.1" top="1.3" bottom="1.3" header="1.3" footer="1.3"/>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F695200-0A01-4713-A4BA-71164DBB4BD3}">
  <sheetPr/>
  <sheetViews>
    <sheetView workbookViewId="0"/>
  </sheetViews>
  <pageMargins left="0.1" right="0.1" top="1.3" bottom="1.3" header="1.3" footer="1.3"/>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29F6E3A-7795-4CE7-8978-E9365C7414D5}">
  <sheetPr codeName="Chart2"/>
  <sheetViews>
    <sheetView workbookViewId="0"/>
  </sheetViews>
  <pageMargins left="0.1" right="0.1" top="1.3" bottom="1.3" header="1.3" footer="1.3"/>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73F6C83-4B5B-432B-A912-7AB84D361482}">
  <sheetPr codeName="Chart3"/>
  <sheetViews>
    <sheetView workbookViewId="0"/>
  </sheetViews>
  <pageMargins left="0.1" right="0.1" top="1.3" bottom="1.3" header="1.3" footer="1.3"/>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4EED316-07EA-4380-AD38-9D1082EFAC68}">
  <sheetPr codeName="Chart5"/>
  <sheetViews>
    <sheetView workbookViewId="0"/>
  </sheetViews>
  <pageMargins left="0.1" right="0.1" top="1.3" bottom="1.3" header="1.3" footer="1.3"/>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CF16A8E-4462-4177-ABFA-60A0F17073CD}">
  <sheetPr/>
  <sheetViews>
    <sheetView workbookViewId="0"/>
  </sheetViews>
  <pageMargins left="0.1" right="0.1" top="1.3" bottom="1.3" header="1.3" footer="1.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6E12B3B0-85CC-4288-E8CF-0E999D57911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0.04457</cdr:x>
      <cdr:y>0.14532</cdr:y>
    </cdr:from>
    <cdr:to>
      <cdr:x>0.97864</cdr:x>
      <cdr:y>0.82739</cdr:y>
    </cdr:to>
    <cdr:sp macro="" textlink="">
      <cdr:nvSpPr>
        <cdr:cNvPr id="6" name="Right Triangle 5">
          <a:extLst xmlns:a="http://schemas.openxmlformats.org/drawingml/2006/main">
            <a:ext uri="{FF2B5EF4-FFF2-40B4-BE49-F238E27FC236}">
              <a16:creationId xmlns:a16="http://schemas.microsoft.com/office/drawing/2014/main" id="{3C9CE4F0-0A48-4D9B-CFF0-D5AEA39E21FD}"/>
            </a:ext>
          </a:extLst>
        </cdr:cNvPr>
        <cdr:cNvSpPr/>
      </cdr:nvSpPr>
      <cdr:spPr>
        <a:xfrm xmlns:a="http://schemas.openxmlformats.org/drawingml/2006/main" flipH="1">
          <a:off x="457200" y="737784"/>
          <a:ext cx="9582148" cy="3462741"/>
        </a:xfrm>
        <a:prstGeom xmlns:a="http://schemas.openxmlformats.org/drawingml/2006/main" prst="rtTriangle">
          <a:avLst/>
        </a:prstGeom>
        <a:solidFill xmlns:a="http://schemas.openxmlformats.org/drawingml/2006/main">
          <a:schemeClr val="accent4">
            <a:alpha val="3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cdr:x>
      <cdr:y>0.01001</cdr:y>
    </cdr:from>
    <cdr:to>
      <cdr:x>1</cdr:x>
      <cdr:y>0.11007</cdr:y>
    </cdr:to>
    <cdr:sp macro="" textlink="">
      <cdr:nvSpPr>
        <cdr:cNvPr id="2" name="TextBox 1">
          <a:extLst xmlns:a="http://schemas.openxmlformats.org/drawingml/2006/main">
            <a:ext uri="{FF2B5EF4-FFF2-40B4-BE49-F238E27FC236}">
              <a16:creationId xmlns:a16="http://schemas.microsoft.com/office/drawing/2014/main" id="{0C7D87D7-251E-84E7-327E-90F00AD2E105}"/>
            </a:ext>
          </a:extLst>
        </cdr:cNvPr>
        <cdr:cNvSpPr txBox="1"/>
      </cdr:nvSpPr>
      <cdr:spPr>
        <a:xfrm xmlns:a="http://schemas.openxmlformats.org/drawingml/2006/main">
          <a:off x="0" y="50800"/>
          <a:ext cx="10258425"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Advanced economies: Debt dynamics</a:t>
          </a:r>
        </a:p>
      </cdr:txBody>
    </cdr:sp>
  </cdr:relSizeAnchor>
  <cdr:relSizeAnchor xmlns:cdr="http://schemas.openxmlformats.org/drawingml/2006/chartDrawing">
    <cdr:from>
      <cdr:x>0</cdr:x>
      <cdr:y>0.9247</cdr:y>
    </cdr:from>
    <cdr:to>
      <cdr:x>1</cdr:x>
      <cdr:y>1</cdr:y>
    </cdr:to>
    <cdr:sp macro="" textlink="">
      <cdr:nvSpPr>
        <cdr:cNvPr id="3" name="Rectangle 2">
          <a:extLst xmlns:a="http://schemas.openxmlformats.org/drawingml/2006/main">
            <a:ext uri="{FF2B5EF4-FFF2-40B4-BE49-F238E27FC236}">
              <a16:creationId xmlns:a16="http://schemas.microsoft.com/office/drawing/2014/main" id="{E82DEF7F-65C5-FDCD-2006-2AC31529D058}"/>
            </a:ext>
          </a:extLst>
        </cdr:cNvPr>
        <cdr:cNvSpPr/>
      </cdr:nvSpPr>
      <cdr:spPr>
        <a:xfrm xmlns:a="http://schemas.openxmlformats.org/drawingml/2006/main">
          <a:off x="50799" y="4694555"/>
          <a:ext cx="12700000"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cdr:x>
      <cdr:y>0.07505</cdr:y>
    </cdr:from>
    <cdr:to>
      <cdr:x>1</cdr:x>
      <cdr:y>0.13008</cdr:y>
    </cdr:to>
    <cdr:sp macro="" textlink="">
      <cdr:nvSpPr>
        <cdr:cNvPr id="4" name="TextBox 3">
          <a:extLst xmlns:a="http://schemas.openxmlformats.org/drawingml/2006/main">
            <a:ext uri="{FF2B5EF4-FFF2-40B4-BE49-F238E27FC236}">
              <a16:creationId xmlns:a16="http://schemas.microsoft.com/office/drawing/2014/main" id="{C5064BC1-A9BD-EC3A-83D6-91257783F366}"/>
            </a:ext>
          </a:extLst>
        </cdr:cNvPr>
        <cdr:cNvSpPr txBox="1"/>
      </cdr:nvSpPr>
      <cdr:spPr>
        <a:xfrm xmlns:a="http://schemas.openxmlformats.org/drawingml/2006/main">
          <a:off x="50799" y="380999"/>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Expected annual average nominal GDP growth (g), 2026 - 2030</a:t>
          </a:r>
        </a:p>
      </cdr:txBody>
    </cdr:sp>
  </cdr:relSizeAnchor>
  <cdr:relSizeAnchor xmlns:cdr="http://schemas.openxmlformats.org/drawingml/2006/chartDrawing">
    <cdr:from>
      <cdr:x>0.08136</cdr:x>
      <cdr:y>0.88648</cdr:y>
    </cdr:from>
    <cdr:to>
      <cdr:x>0.99435</cdr:x>
      <cdr:y>0.93743</cdr:y>
    </cdr:to>
    <cdr:sp macro="" textlink="">
      <cdr:nvSpPr>
        <cdr:cNvPr id="5" name="TextBox 1">
          <a:extLst xmlns:a="http://schemas.openxmlformats.org/drawingml/2006/main">
            <a:ext uri="{FF2B5EF4-FFF2-40B4-BE49-F238E27FC236}">
              <a16:creationId xmlns:a16="http://schemas.microsoft.com/office/drawing/2014/main" id="{E8CE146A-4EEF-772E-18B6-F505EB00130E}"/>
            </a:ext>
          </a:extLst>
        </cdr:cNvPr>
        <cdr:cNvSpPr txBox="1"/>
      </cdr:nvSpPr>
      <cdr:spPr>
        <a:xfrm xmlns:a="http://schemas.openxmlformats.org/drawingml/2006/main">
          <a:off x="685800" y="5969719"/>
          <a:ext cx="7696200" cy="34310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300" b="0" i="0" u="none" strike="noStrike" baseline="0">
              <a:solidFill>
                <a:srgbClr val="7D8992"/>
              </a:solidFill>
              <a:latin typeface="Poppins Light" panose="00000400000000000000" pitchFamily="2" charset="0"/>
              <a:cs typeface="Segoe UI" panose="020B0502040204020203" pitchFamily="34" charset="0"/>
            </a:rPr>
            <a:t>Expected effective interest rates on government debt (r), 2026 - 2030</a:t>
          </a:r>
        </a:p>
      </cdr:txBody>
    </cdr:sp>
  </cdr:relSizeAnchor>
  <cdr:relSizeAnchor xmlns:cdr="http://schemas.openxmlformats.org/drawingml/2006/chartDrawing">
    <cdr:from>
      <cdr:x>0.05385</cdr:x>
      <cdr:y>0.12501</cdr:y>
    </cdr:from>
    <cdr:to>
      <cdr:x>0.14537</cdr:x>
      <cdr:y>0.18871</cdr:y>
    </cdr:to>
    <cdr:sp macro="" textlink="">
      <cdr:nvSpPr>
        <cdr:cNvPr id="7" name="TextBox 6">
          <a:extLst xmlns:a="http://schemas.openxmlformats.org/drawingml/2006/main">
            <a:ext uri="{FF2B5EF4-FFF2-40B4-BE49-F238E27FC236}">
              <a16:creationId xmlns:a16="http://schemas.microsoft.com/office/drawing/2014/main" id="{66235FB8-EDBC-F261-04E5-83A6979326E9}"/>
            </a:ext>
          </a:extLst>
        </cdr:cNvPr>
        <cdr:cNvSpPr txBox="1"/>
      </cdr:nvSpPr>
      <cdr:spPr>
        <a:xfrm xmlns:a="http://schemas.openxmlformats.org/drawingml/2006/main">
          <a:off x="552460" y="634634"/>
          <a:ext cx="938851" cy="3233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300" b="0" i="0" u="none" strike="noStrike" baseline="0">
              <a:solidFill>
                <a:srgbClr val="7D8992"/>
              </a:solidFill>
              <a:latin typeface="Poppins Light" panose="00000400000000000000" pitchFamily="2" charset="0"/>
              <a:cs typeface="Segoe UI" panose="020B0502040204020203" pitchFamily="34" charset="0"/>
            </a:rPr>
            <a:t>r &lt; g</a:t>
          </a:r>
        </a:p>
      </cdr:txBody>
    </cdr:sp>
  </cdr:relSizeAnchor>
  <cdr:relSizeAnchor xmlns:cdr="http://schemas.openxmlformats.org/drawingml/2006/chartDrawing">
    <cdr:from>
      <cdr:x>0.87265</cdr:x>
      <cdr:y>0.74919</cdr:y>
    </cdr:from>
    <cdr:to>
      <cdr:x>0.96417</cdr:x>
      <cdr:y>0.81288</cdr:y>
    </cdr:to>
    <cdr:sp macro="" textlink="">
      <cdr:nvSpPr>
        <cdr:cNvPr id="8"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7356475" y="5041900"/>
          <a:ext cx="771525" cy="4286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300" b="0" i="0" u="none" strike="noStrike" baseline="0">
              <a:solidFill>
                <a:srgbClr val="7D8992"/>
              </a:solidFill>
              <a:latin typeface="Poppins Light" panose="00000400000000000000" pitchFamily="2" charset="0"/>
              <a:cs typeface="Segoe UI" panose="020B0502040204020203" pitchFamily="34" charset="0"/>
            </a:rPr>
            <a:t>r &gt; g</a:t>
          </a:r>
        </a:p>
      </cdr:txBody>
    </cdr:sp>
  </cdr:relSizeAnchor>
  <cdr:relSizeAnchor xmlns:cdr="http://schemas.openxmlformats.org/drawingml/2006/chartDrawing">
    <cdr:from>
      <cdr:x>0.04805</cdr:x>
      <cdr:y>0.7561</cdr:y>
    </cdr:from>
    <cdr:to>
      <cdr:x>0.94805</cdr:x>
      <cdr:y>0.82084</cdr:y>
    </cdr:to>
    <cdr:sp macro="" textlink="">
      <cdr:nvSpPr>
        <cdr:cNvPr id="9"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493357" y="3838575"/>
          <a:ext cx="9241193" cy="32866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300" b="0" i="0" u="none" strike="noStrike" baseline="0">
              <a:solidFill>
                <a:srgbClr val="7D8992"/>
              </a:solidFill>
              <a:latin typeface="Poppins Light" panose="00000400000000000000" pitchFamily="2" charset="0"/>
              <a:cs typeface="Segoe UI" panose="020B0502040204020203" pitchFamily="34" charset="0"/>
            </a:rPr>
            <a:t>The greater g compared to r the sharper the fall in the debt to GDP ratio over time, other things equal </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D627AB4A-35CE-8C07-3C87-BF1A3912F2D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0.00806</cdr:y>
    </cdr:from>
    <cdr:to>
      <cdr:x>1</cdr:x>
      <cdr:y>0.08871</cdr:y>
    </cdr:to>
    <cdr:sp macro="" textlink="">
      <cdr:nvSpPr>
        <cdr:cNvPr id="2" name="TextBox 1">
          <a:extLst xmlns:a="http://schemas.openxmlformats.org/drawingml/2006/main">
            <a:ext uri="{FF2B5EF4-FFF2-40B4-BE49-F238E27FC236}">
              <a16:creationId xmlns:a16="http://schemas.microsoft.com/office/drawing/2014/main" id="{54F9C2A5-A27E-E04C-348F-3B0C47893108}"/>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G7: General government gross debt, 2025</a:t>
          </a:r>
        </a:p>
      </cdr:txBody>
    </cdr:sp>
  </cdr:relSizeAnchor>
  <cdr:relSizeAnchor xmlns:cdr="http://schemas.openxmlformats.org/drawingml/2006/chartDrawing">
    <cdr:from>
      <cdr:x>0</cdr:x>
      <cdr:y>0.9247</cdr:y>
    </cdr:from>
    <cdr:to>
      <cdr:x>1</cdr:x>
      <cdr:y>1</cdr:y>
    </cdr:to>
    <cdr:sp macro="" textlink="">
      <cdr:nvSpPr>
        <cdr:cNvPr id="3" name="Rectangle 2">
          <a:extLst xmlns:a="http://schemas.openxmlformats.org/drawingml/2006/main">
            <a:ext uri="{FF2B5EF4-FFF2-40B4-BE49-F238E27FC236}">
              <a16:creationId xmlns:a16="http://schemas.microsoft.com/office/drawing/2014/main" id="{84957495-DC5E-43E7-28D4-8B66AE3ADCBD}"/>
            </a:ext>
          </a:extLst>
        </cdr:cNvPr>
        <cdr:cNvSpPr/>
      </cdr:nvSpPr>
      <cdr:spPr>
        <a:xfrm xmlns:a="http://schemas.openxmlformats.org/drawingml/2006/main">
          <a:off x="50800" y="4694555"/>
          <a:ext cx="1025842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0.00093</cdr:x>
      <cdr:y>0.87618</cdr:y>
    </cdr:from>
    <cdr:to>
      <cdr:x>0.49025</cdr:x>
      <cdr:y>0.93121</cdr:y>
    </cdr:to>
    <cdr:sp macro="" textlink="">
      <cdr:nvSpPr>
        <cdr:cNvPr id="4" name="TextBox 3">
          <a:extLst xmlns:a="http://schemas.openxmlformats.org/drawingml/2006/main">
            <a:ext uri="{FF2B5EF4-FFF2-40B4-BE49-F238E27FC236}">
              <a16:creationId xmlns:a16="http://schemas.microsoft.com/office/drawing/2014/main" id="{8673ECE9-A7B6-4430-8130-7234E25BF503}"/>
            </a:ext>
          </a:extLst>
        </cdr:cNvPr>
        <cdr:cNvSpPr txBox="1"/>
      </cdr:nvSpPr>
      <cdr:spPr>
        <a:xfrm xmlns:a="http://schemas.openxmlformats.org/drawingml/2006/main">
          <a:off x="9525" y="4448191"/>
          <a:ext cx="5019674" cy="27937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300" b="0" kern="1200">
              <a:solidFill>
                <a:srgbClr val="7D8992"/>
              </a:solidFill>
              <a:latin typeface="Poppins Light" panose="00000400000000000000" pitchFamily="2" charset="0"/>
              <a:cs typeface="Poppins Light" panose="00000400000000000000" pitchFamily="2" charset="0"/>
            </a:rPr>
            <a:t>% of GDP</a:t>
          </a:r>
        </a:p>
      </cdr:txBody>
    </cdr:sp>
  </cdr:relSizeAnchor>
  <cdr:relSizeAnchor xmlns:cdr="http://schemas.openxmlformats.org/drawingml/2006/chartDrawing">
    <cdr:from>
      <cdr:x>0.51377</cdr:x>
      <cdr:y>0</cdr:y>
    </cdr:from>
    <cdr:to>
      <cdr:x>0.99783</cdr:x>
      <cdr:y>1</cdr:y>
    </cdr:to>
    <cdr:graphicFrame macro="">
      <cdr:nvGraphicFramePr>
        <cdr:cNvPr id="5" name="Chart 1">
          <a:extLst xmlns:a="http://schemas.openxmlformats.org/drawingml/2006/main">
            <a:ext uri="{FF2B5EF4-FFF2-40B4-BE49-F238E27FC236}">
              <a16:creationId xmlns:a16="http://schemas.microsoft.com/office/drawing/2014/main" id="{E7DB08C5-9FD3-51E6-8322-E059634F3A8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5.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0.87618</cdr:y>
    </cdr:from>
    <cdr:to>
      <cdr:x>1</cdr:x>
      <cdr:y>0.93121</cdr:y>
    </cdr:to>
    <cdr:sp macro="" textlink="">
      <cdr:nvSpPr>
        <cdr:cNvPr id="4" name="TextBox 3">
          <a:extLst xmlns:a="http://schemas.openxmlformats.org/drawingml/2006/main">
            <a:ext uri="{FF2B5EF4-FFF2-40B4-BE49-F238E27FC236}">
              <a16:creationId xmlns:a16="http://schemas.microsoft.com/office/drawing/2014/main" id="{1A4854C4-60B3-33AF-0624-AA99F9CEF79A}"/>
            </a:ext>
          </a:extLst>
        </cdr:cNvPr>
        <cdr:cNvSpPr txBox="1"/>
      </cdr:nvSpPr>
      <cdr:spPr>
        <a:xfrm xmlns:a="http://schemas.openxmlformats.org/drawingml/2006/main">
          <a:off x="0" y="4448191"/>
          <a:ext cx="4965700" cy="27937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300" b="0" kern="1200">
              <a:solidFill>
                <a:srgbClr val="7D8992"/>
              </a:solidFill>
              <a:latin typeface="Poppins Light" panose="00000400000000000000" pitchFamily="2" charset="0"/>
              <a:cs typeface="Poppins Light" panose="00000400000000000000" pitchFamily="2" charset="0"/>
            </a:rPr>
            <a:t>% of GDP</a:t>
          </a:r>
        </a:p>
      </cdr:txBody>
    </cdr:sp>
  </cdr:relSizeAnchor>
  <cdr:relSizeAnchor xmlns:cdr="http://schemas.openxmlformats.org/drawingml/2006/chartDrawing">
    <cdr:from>
      <cdr:x>0</cdr:x>
      <cdr:y>0.01001</cdr:y>
    </cdr:from>
    <cdr:to>
      <cdr:x>1</cdr:x>
      <cdr:y>0.09066</cdr:y>
    </cdr:to>
    <cdr:sp macro="" textlink="">
      <cdr:nvSpPr>
        <cdr:cNvPr id="5" name="TextBox 1">
          <a:extLst xmlns:a="http://schemas.openxmlformats.org/drawingml/2006/main">
            <a:ext uri="{FF2B5EF4-FFF2-40B4-BE49-F238E27FC236}">
              <a16:creationId xmlns:a16="http://schemas.microsoft.com/office/drawing/2014/main" id="{67219232-61CD-D8DE-5156-113A7C615460}"/>
            </a:ext>
          </a:extLst>
        </cdr:cNvPr>
        <cdr:cNvSpPr txBox="1"/>
      </cdr:nvSpPr>
      <cdr:spPr>
        <a:xfrm xmlns:a="http://schemas.openxmlformats.org/drawingml/2006/main">
          <a:off x="50800" y="50800"/>
          <a:ext cx="10258425" cy="40944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G7: General government net debt, 2025</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6DA37417-B4D2-ADDC-29DA-C823302FDF4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0.00806</cdr:y>
    </cdr:from>
    <cdr:to>
      <cdr:x>1</cdr:x>
      <cdr:y>0.08871</cdr:y>
    </cdr:to>
    <cdr:sp macro="" textlink="">
      <cdr:nvSpPr>
        <cdr:cNvPr id="3" name="TextBox 2">
          <a:extLst xmlns:a="http://schemas.openxmlformats.org/drawingml/2006/main">
            <a:ext uri="{FF2B5EF4-FFF2-40B4-BE49-F238E27FC236}">
              <a16:creationId xmlns:a16="http://schemas.microsoft.com/office/drawing/2014/main" id="{EB3AEFD3-F59D-C75E-0CE3-C7AA75EA8C27}"/>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General government net debt</a:t>
          </a:r>
        </a:p>
      </cdr:txBody>
    </cdr:sp>
  </cdr:relSizeAnchor>
  <cdr:relSizeAnchor xmlns:cdr="http://schemas.openxmlformats.org/drawingml/2006/chartDrawing">
    <cdr:from>
      <cdr:x>0</cdr:x>
      <cdr:y>0.9247</cdr:y>
    </cdr:from>
    <cdr:to>
      <cdr:x>1</cdr:x>
      <cdr:y>1</cdr:y>
    </cdr:to>
    <cdr:sp macro="" textlink="">
      <cdr:nvSpPr>
        <cdr:cNvPr id="4" name="Rectangle 3">
          <a:extLst xmlns:a="http://schemas.openxmlformats.org/drawingml/2006/main">
            <a:ext uri="{FF2B5EF4-FFF2-40B4-BE49-F238E27FC236}">
              <a16:creationId xmlns:a16="http://schemas.microsoft.com/office/drawing/2014/main" id="{CE328F32-9526-278C-5A95-FB0D6E4A3091}"/>
            </a:ext>
          </a:extLst>
        </cdr:cNvPr>
        <cdr:cNvSpPr/>
      </cdr:nvSpPr>
      <cdr:spPr>
        <a:xfrm xmlns:a="http://schemas.openxmlformats.org/drawingml/2006/main">
          <a:off x="50800" y="4694555"/>
          <a:ext cx="1025842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0.88053</cdr:x>
      <cdr:y>0.15385</cdr:y>
    </cdr:from>
    <cdr:to>
      <cdr:x>0.88053</cdr:x>
      <cdr:y>0.84877</cdr:y>
    </cdr:to>
    <cdr:cxnSp macro="">
      <cdr:nvCxnSpPr>
        <cdr:cNvPr id="5" name="Straight Connector 4">
          <a:extLst xmlns:a="http://schemas.openxmlformats.org/drawingml/2006/main">
            <a:ext uri="{FF2B5EF4-FFF2-40B4-BE49-F238E27FC236}">
              <a16:creationId xmlns:a16="http://schemas.microsoft.com/office/drawing/2014/main" id="{68F47AA2-72C1-1F6B-1A4B-FAC8863366EF}"/>
            </a:ext>
          </a:extLst>
        </cdr:cNvPr>
        <cdr:cNvCxnSpPr/>
      </cdr:nvCxnSpPr>
      <cdr:spPr>
        <a:xfrm xmlns:a="http://schemas.openxmlformats.org/drawingml/2006/main">
          <a:off x="9032875" y="781050"/>
          <a:ext cx="0" cy="3528000"/>
        </a:xfrm>
        <a:prstGeom xmlns:a="http://schemas.openxmlformats.org/drawingml/2006/main" prst="line">
          <a:avLst/>
        </a:prstGeom>
        <a:ln xmlns:a="http://schemas.openxmlformats.org/drawingml/2006/main" w="12700" cap="flat" cmpd="sng" algn="ctr">
          <a:solidFill>
            <a:srgbClr val="7D8992">
              <a:lumMod val="100000"/>
            </a:srgbClr>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0.88487</cdr:x>
      <cdr:y>0.22577</cdr:y>
    </cdr:from>
    <cdr:to>
      <cdr:x>0.98514</cdr:x>
      <cdr:y>0.33083</cdr:y>
    </cdr:to>
    <cdr:sp macro="" textlink="">
      <cdr:nvSpPr>
        <cdr:cNvPr id="6" name="TextBox 5">
          <a:extLst xmlns:a="http://schemas.openxmlformats.org/drawingml/2006/main">
            <a:ext uri="{FF2B5EF4-FFF2-40B4-BE49-F238E27FC236}">
              <a16:creationId xmlns:a16="http://schemas.microsoft.com/office/drawing/2014/main" id="{C4363E40-D1AD-8F4B-7BE6-904230522E44}"/>
            </a:ext>
          </a:extLst>
        </cdr:cNvPr>
        <cdr:cNvSpPr txBox="1"/>
      </cdr:nvSpPr>
      <cdr:spPr>
        <a:xfrm xmlns:a="http://schemas.openxmlformats.org/drawingml/2006/main">
          <a:off x="9077325" y="1146175"/>
          <a:ext cx="10287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300" kern="1200">
              <a:solidFill>
                <a:srgbClr val="7D8992"/>
              </a:solidFill>
              <a:latin typeface="Poppins Light" panose="00000400000000000000" pitchFamily="2" charset="0"/>
            </a:rPr>
            <a:t>Forecast</a:t>
          </a:r>
        </a:p>
      </cdr:txBody>
    </cdr:sp>
  </cdr:relSizeAnchor>
  <cdr:relSizeAnchor xmlns:cdr="http://schemas.openxmlformats.org/drawingml/2006/chartDrawing">
    <cdr:from>
      <cdr:x>0</cdr:x>
      <cdr:y>0.07505</cdr:y>
    </cdr:from>
    <cdr:to>
      <cdr:x>1</cdr:x>
      <cdr:y>0.13008</cdr:y>
    </cdr:to>
    <cdr:sp macro="" textlink="">
      <cdr:nvSpPr>
        <cdr:cNvPr id="7" name="TextBox 6">
          <a:extLst xmlns:a="http://schemas.openxmlformats.org/drawingml/2006/main">
            <a:ext uri="{FF2B5EF4-FFF2-40B4-BE49-F238E27FC236}">
              <a16:creationId xmlns:a16="http://schemas.microsoft.com/office/drawing/2014/main" id="{55B6B181-4F2E-39E4-3D3B-1842459E66E5}"/>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 of GDP</a:t>
          </a: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C09BDBAA-1D77-AB87-E343-2C57510D67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0.41496</cdr:x>
      <cdr:y>0.55604</cdr:y>
    </cdr:from>
    <cdr:to>
      <cdr:x>0.41857</cdr:x>
      <cdr:y>0.61257</cdr:y>
    </cdr:to>
    <cdr:sp macro="" textlink="">
      <cdr:nvSpPr>
        <cdr:cNvPr id="221190" name="Text 2"/>
        <cdr:cNvSpPr txBox="1">
          <a:spLocks xmlns:a="http://schemas.openxmlformats.org/drawingml/2006/main" noChangeArrowheads="1"/>
        </cdr:cNvSpPr>
      </cdr:nvSpPr>
      <cdr:spPr bwMode="auto">
        <a:xfrm xmlns:a="http://schemas.openxmlformats.org/drawingml/2006/main">
          <a:off x="4256836" y="2822918"/>
          <a:ext cx="36998" cy="28700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1300" b="0" i="0" u="none" strike="noStrike" baseline="0">
            <a:solidFill>
              <a:srgbClr val="7D8992"/>
            </a:solidFill>
            <a:latin typeface="Poppins Light" panose="00000400000000000000" pitchFamily="2" charset="0"/>
            <a:cs typeface="Arial"/>
          </a:endParaRPr>
        </a:p>
      </cdr:txBody>
    </cdr:sp>
  </cdr:relSizeAnchor>
  <cdr:relSizeAnchor xmlns:cdr="http://schemas.openxmlformats.org/drawingml/2006/chartDrawing">
    <cdr:from>
      <cdr:x>0.41496</cdr:x>
      <cdr:y>0.55604</cdr:y>
    </cdr:from>
    <cdr:to>
      <cdr:x>0.41857</cdr:x>
      <cdr:y>0.61257</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4256836" y="2822918"/>
          <a:ext cx="36998" cy="28700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1300" b="0" i="0" u="none" strike="noStrike" baseline="0">
            <a:solidFill>
              <a:srgbClr val="7D8992"/>
            </a:solidFill>
            <a:latin typeface="Poppins Light" panose="00000400000000000000" pitchFamily="2" charset="0"/>
            <a:cs typeface="Arial"/>
          </a:endParaRPr>
        </a:p>
      </cdr:txBody>
    </cdr:sp>
  </cdr:relSizeAnchor>
  <cdr:relSizeAnchor xmlns:cdr="http://schemas.openxmlformats.org/drawingml/2006/chartDrawing">
    <cdr:from>
      <cdr:x>0</cdr:x>
      <cdr:y>0.01001</cdr:y>
    </cdr:from>
    <cdr:to>
      <cdr:x>1</cdr:x>
      <cdr:y>0.11007</cdr:y>
    </cdr:to>
    <cdr:sp macro="" textlink="">
      <cdr:nvSpPr>
        <cdr:cNvPr id="3" name="TextBox 2">
          <a:extLst xmlns:a="http://schemas.openxmlformats.org/drawingml/2006/main">
            <a:ext uri="{FF2B5EF4-FFF2-40B4-BE49-F238E27FC236}">
              <a16:creationId xmlns:a16="http://schemas.microsoft.com/office/drawing/2014/main" id="{E4D6E456-A7D9-D2D1-2CD9-CAE55F3A466E}"/>
            </a:ext>
          </a:extLst>
        </cdr:cNvPr>
        <cdr:cNvSpPr txBox="1"/>
      </cdr:nvSpPr>
      <cdr:spPr>
        <a:xfrm xmlns:a="http://schemas.openxmlformats.org/drawingml/2006/main">
          <a:off x="0" y="50800"/>
          <a:ext cx="10258425"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kern="1200" baseline="0">
              <a:solidFill>
                <a:srgbClr val="000000"/>
              </a:solidFill>
              <a:latin typeface="Poppins Medium" panose="00000600000000000000" pitchFamily="2" charset="0"/>
              <a:cs typeface="Poppins Medium" panose="00000600000000000000" pitchFamily="2" charset="0"/>
            </a:rPr>
            <a:t>UK: Public sector debt interest spending </a:t>
          </a:r>
        </a:p>
      </cdr:txBody>
    </cdr:sp>
  </cdr:relSizeAnchor>
  <cdr:relSizeAnchor xmlns:cdr="http://schemas.openxmlformats.org/drawingml/2006/chartDrawing">
    <cdr:from>
      <cdr:x>0</cdr:x>
      <cdr:y>0.9247</cdr:y>
    </cdr:from>
    <cdr:to>
      <cdr:x>1</cdr:x>
      <cdr:y>1</cdr:y>
    </cdr:to>
    <cdr:sp macro="" textlink="">
      <cdr:nvSpPr>
        <cdr:cNvPr id="4" name="Rectangle 3">
          <a:extLst xmlns:a="http://schemas.openxmlformats.org/drawingml/2006/main">
            <a:ext uri="{FF2B5EF4-FFF2-40B4-BE49-F238E27FC236}">
              <a16:creationId xmlns:a16="http://schemas.microsoft.com/office/drawing/2014/main" id="{2317DC74-A79C-6801-FF40-FBDDE5BC411C}"/>
            </a:ext>
          </a:extLst>
        </cdr:cNvPr>
        <cdr:cNvSpPr/>
      </cdr:nvSpPr>
      <cdr:spPr>
        <a:xfrm xmlns:a="http://schemas.openxmlformats.org/drawingml/2006/main">
          <a:off x="-1" y="4694555"/>
          <a:ext cx="1270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 Office for Budget Responsibility</a:t>
          </a:r>
        </a:p>
      </cdr:txBody>
    </cdr:sp>
  </cdr:relSizeAnchor>
  <cdr:relSizeAnchor xmlns:cdr="http://schemas.openxmlformats.org/drawingml/2006/chartDrawing">
    <cdr:from>
      <cdr:x>0</cdr:x>
      <cdr:y>0.07505</cdr:y>
    </cdr:from>
    <cdr:to>
      <cdr:x>1</cdr:x>
      <cdr:y>0.13008</cdr:y>
    </cdr:to>
    <cdr:sp macro="" textlink="">
      <cdr:nvSpPr>
        <cdr:cNvPr id="5" name="TextBox 4">
          <a:extLst xmlns:a="http://schemas.openxmlformats.org/drawingml/2006/main">
            <a:ext uri="{FF2B5EF4-FFF2-40B4-BE49-F238E27FC236}">
              <a16:creationId xmlns:a16="http://schemas.microsoft.com/office/drawing/2014/main" id="{11BADAC8-A94C-9216-13DE-F33378B74547}"/>
            </a:ext>
          </a:extLst>
        </cdr:cNvPr>
        <cdr:cNvSpPr txBox="1"/>
      </cdr:nvSpPr>
      <cdr:spPr>
        <a:xfrm xmlns:a="http://schemas.openxmlformats.org/drawingml/2006/main">
          <a:off x="-1"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kern="1200" baseline="0">
              <a:solidFill>
                <a:srgbClr val="7D8992"/>
              </a:solidFill>
              <a:latin typeface="Poppins Light" panose="00000400000000000000" pitchFamily="2" charset="0"/>
              <a:cs typeface="Poppins Light" panose="00000400000000000000" pitchFamily="2" charset="0"/>
            </a:rPr>
            <a:t>%</a:t>
          </a:r>
        </a:p>
      </cdr:txBody>
    </cdr:sp>
  </cdr:relSizeAnchor>
  <cdr:relSizeAnchor xmlns:cdr="http://schemas.openxmlformats.org/drawingml/2006/chartDrawing">
    <cdr:from>
      <cdr:x>0.90901</cdr:x>
      <cdr:y>0.15572</cdr:y>
    </cdr:from>
    <cdr:to>
      <cdr:x>0.90901</cdr:x>
      <cdr:y>0.85366</cdr:y>
    </cdr:to>
    <cdr:cxnSp macro="">
      <cdr:nvCxnSpPr>
        <cdr:cNvPr id="7" name="Straight Connector 6">
          <a:extLst xmlns:a="http://schemas.openxmlformats.org/drawingml/2006/main">
            <a:ext uri="{FF2B5EF4-FFF2-40B4-BE49-F238E27FC236}">
              <a16:creationId xmlns:a16="http://schemas.microsoft.com/office/drawing/2014/main" id="{FD3B6408-CC68-7A2D-5E44-2261D2E5FFBC}"/>
            </a:ext>
          </a:extLst>
        </cdr:cNvPr>
        <cdr:cNvCxnSpPr/>
      </cdr:nvCxnSpPr>
      <cdr:spPr>
        <a:xfrm xmlns:a="http://schemas.openxmlformats.org/drawingml/2006/main">
          <a:off x="9324975" y="790575"/>
          <a:ext cx="0" cy="3543300"/>
        </a:xfrm>
        <a:prstGeom xmlns:a="http://schemas.openxmlformats.org/drawingml/2006/main" prst="line">
          <a:avLst/>
        </a:prstGeom>
        <a:ln xmlns:a="http://schemas.openxmlformats.org/drawingml/2006/main" w="12700">
          <a:solidFill>
            <a:srgbClr val="7D8992"/>
          </a:solidFill>
          <a:prstDash val="dash"/>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0.86815</cdr:x>
      <cdr:y>0.17261</cdr:y>
    </cdr:from>
    <cdr:to>
      <cdr:x>0.99721</cdr:x>
      <cdr:y>0.2439</cdr:y>
    </cdr:to>
    <cdr:sp macro="" textlink="">
      <cdr:nvSpPr>
        <cdr:cNvPr id="8" name="TextBox 7">
          <a:extLst xmlns:a="http://schemas.openxmlformats.org/drawingml/2006/main">
            <a:ext uri="{FF2B5EF4-FFF2-40B4-BE49-F238E27FC236}">
              <a16:creationId xmlns:a16="http://schemas.microsoft.com/office/drawing/2014/main" id="{E8910A79-0605-8812-8C18-EFB4A5E69480}"/>
            </a:ext>
          </a:extLst>
        </cdr:cNvPr>
        <cdr:cNvSpPr txBox="1"/>
      </cdr:nvSpPr>
      <cdr:spPr>
        <a:xfrm xmlns:a="http://schemas.openxmlformats.org/drawingml/2006/main">
          <a:off x="8905875" y="876300"/>
          <a:ext cx="1323975" cy="361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300" b="0" i="0" u="none" strike="noStrike" kern="1200" baseline="0">
              <a:solidFill>
                <a:srgbClr val="7D8992"/>
              </a:solidFill>
              <a:latin typeface="Poppins Light" panose="00000400000000000000" pitchFamily="2" charset="0"/>
            </a:rPr>
            <a:t>Forecast</a:t>
          </a: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72F3898A-6DA9-941A-47EB-37E71D89A32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0.00808</cdr:y>
    </cdr:from>
    <cdr:to>
      <cdr:x>1</cdr:x>
      <cdr:y>0.08889</cdr:y>
    </cdr:to>
    <cdr:sp macro="" textlink="">
      <cdr:nvSpPr>
        <cdr:cNvPr id="3" name="TextBox 2">
          <a:extLst xmlns:a="http://schemas.openxmlformats.org/drawingml/2006/main">
            <a:ext uri="{FF2B5EF4-FFF2-40B4-BE49-F238E27FC236}">
              <a16:creationId xmlns:a16="http://schemas.microsoft.com/office/drawing/2014/main" id="{9ACBA6EF-DF2B-530F-2395-E1E9168A61EB}"/>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OBR forecasts for public sector net borrowing since March 2022</a:t>
          </a:r>
        </a:p>
      </cdr:txBody>
    </cdr:sp>
  </cdr:relSizeAnchor>
  <cdr:relSizeAnchor xmlns:cdr="http://schemas.openxmlformats.org/drawingml/2006/chartDrawing">
    <cdr:from>
      <cdr:x>0</cdr:x>
      <cdr:y>0.9247</cdr:y>
    </cdr:from>
    <cdr:to>
      <cdr:x>1</cdr:x>
      <cdr:y>1</cdr:y>
    </cdr:to>
    <cdr:sp macro="" textlink="">
      <cdr:nvSpPr>
        <cdr:cNvPr id="4" name="Rectangle 3">
          <a:extLst xmlns:a="http://schemas.openxmlformats.org/drawingml/2006/main">
            <a:ext uri="{FF2B5EF4-FFF2-40B4-BE49-F238E27FC236}">
              <a16:creationId xmlns:a16="http://schemas.microsoft.com/office/drawing/2014/main" id="{D571637C-CA06-C8A0-5D10-CFEC6CADA06B}"/>
            </a:ext>
          </a:extLst>
        </cdr:cNvPr>
        <cdr:cNvSpPr/>
      </cdr:nvSpPr>
      <cdr:spPr>
        <a:xfrm xmlns:a="http://schemas.openxmlformats.org/drawingml/2006/main">
          <a:off x="50800" y="4694555"/>
          <a:ext cx="1025842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0.07505</cdr:y>
    </cdr:from>
    <cdr:to>
      <cdr:x>1</cdr:x>
      <cdr:y>0.13008</cdr:y>
    </cdr:to>
    <cdr:sp macro="" textlink="">
      <cdr:nvSpPr>
        <cdr:cNvPr id="5" name="TextBox 4">
          <a:extLst xmlns:a="http://schemas.openxmlformats.org/drawingml/2006/main">
            <a:ext uri="{FF2B5EF4-FFF2-40B4-BE49-F238E27FC236}">
              <a16:creationId xmlns:a16="http://schemas.microsoft.com/office/drawing/2014/main" id="{5E8CEB14-B19C-7971-D6C9-4312FD47B1E6}"/>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 of GDP</a:t>
          </a:r>
        </a:p>
      </cdr:txBody>
    </cdr:sp>
  </cdr:relSizeAnchor>
  <cdr:relSizeAnchor xmlns:cdr="http://schemas.openxmlformats.org/drawingml/2006/chartDrawing">
    <cdr:from>
      <cdr:x>0</cdr:x>
      <cdr:y>0.90494</cdr:y>
    </cdr:from>
    <cdr:to>
      <cdr:x>1</cdr:x>
      <cdr:y>0.95997</cdr:y>
    </cdr:to>
    <cdr:sp macro="" textlink="">
      <cdr:nvSpPr>
        <cdr:cNvPr id="6" name="TextBox 1">
          <a:extLst xmlns:a="http://schemas.openxmlformats.org/drawingml/2006/main">
            <a:ext uri="{FF2B5EF4-FFF2-40B4-BE49-F238E27FC236}">
              <a16:creationId xmlns:a16="http://schemas.microsoft.com/office/drawing/2014/main" id="{233F4F47-5C03-FE51-5FCB-304CD932697F}"/>
            </a:ext>
          </a:extLst>
        </cdr:cNvPr>
        <cdr:cNvSpPr txBox="1"/>
      </cdr:nvSpPr>
      <cdr:spPr>
        <a:xfrm xmlns:a="http://schemas.openxmlformats.org/drawingml/2006/main">
          <a:off x="0" y="4594225"/>
          <a:ext cx="10267950" cy="27937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300" b="0" kern="1200">
              <a:solidFill>
                <a:srgbClr val="7D8992"/>
              </a:solidFill>
              <a:latin typeface="Poppins Light" panose="00000400000000000000" pitchFamily="2" charset="0"/>
              <a:cs typeface="Poppins Light" panose="00000400000000000000" pitchFamily="2" charset="0"/>
            </a:rPr>
            <a:t>Fiscal years</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41AC9F14-94E3-9353-E072-FB13F3C4ED0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0.41496</cdr:x>
      <cdr:y>0.55604</cdr:y>
    </cdr:from>
    <cdr:to>
      <cdr:x>0.41857</cdr:x>
      <cdr:y>0.61257</cdr:y>
    </cdr:to>
    <cdr:sp macro="" textlink="">
      <cdr:nvSpPr>
        <cdr:cNvPr id="221190" name="Text 2"/>
        <cdr:cNvSpPr txBox="1">
          <a:spLocks xmlns:a="http://schemas.openxmlformats.org/drawingml/2006/main" noChangeArrowheads="1"/>
        </cdr:cNvSpPr>
      </cdr:nvSpPr>
      <cdr:spPr bwMode="auto">
        <a:xfrm xmlns:a="http://schemas.openxmlformats.org/drawingml/2006/main">
          <a:off x="4256836" y="2822918"/>
          <a:ext cx="36998" cy="28700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1300" b="0" i="0" u="none" strike="noStrike" baseline="0">
            <a:solidFill>
              <a:srgbClr val="7D8992"/>
            </a:solidFill>
            <a:latin typeface="Poppins Light" panose="00000400000000000000" pitchFamily="2" charset="0"/>
            <a:cs typeface="Arial"/>
          </a:endParaRPr>
        </a:p>
      </cdr:txBody>
    </cdr:sp>
  </cdr:relSizeAnchor>
  <cdr:relSizeAnchor xmlns:cdr="http://schemas.openxmlformats.org/drawingml/2006/chartDrawing">
    <cdr:from>
      <cdr:x>0.41496</cdr:x>
      <cdr:y>0.55604</cdr:y>
    </cdr:from>
    <cdr:to>
      <cdr:x>0.41857</cdr:x>
      <cdr:y>0.61257</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4256836" y="2822918"/>
          <a:ext cx="36998" cy="28700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1300" b="0" i="0" u="none" strike="noStrike" baseline="0">
            <a:solidFill>
              <a:srgbClr val="7D8992"/>
            </a:solidFill>
            <a:latin typeface="Poppins Light" panose="00000400000000000000" pitchFamily="2" charset="0"/>
            <a:cs typeface="Arial"/>
          </a:endParaRPr>
        </a:p>
      </cdr:txBody>
    </cdr:sp>
  </cdr:relSizeAnchor>
  <cdr:relSizeAnchor xmlns:cdr="http://schemas.openxmlformats.org/drawingml/2006/chartDrawing">
    <cdr:from>
      <cdr:x>0</cdr:x>
      <cdr:y>0.01001</cdr:y>
    </cdr:from>
    <cdr:to>
      <cdr:x>1</cdr:x>
      <cdr:y>0.11007</cdr:y>
    </cdr:to>
    <cdr:sp macro="" textlink="">
      <cdr:nvSpPr>
        <cdr:cNvPr id="3" name="TextBox 2">
          <a:extLst xmlns:a="http://schemas.openxmlformats.org/drawingml/2006/main">
            <a:ext uri="{FF2B5EF4-FFF2-40B4-BE49-F238E27FC236}">
              <a16:creationId xmlns:a16="http://schemas.microsoft.com/office/drawing/2014/main" id="{BD2DFC37-E809-A0C4-7041-887951A71C50}"/>
            </a:ext>
          </a:extLst>
        </cdr:cNvPr>
        <cdr:cNvSpPr txBox="1"/>
      </cdr:nvSpPr>
      <cdr:spPr>
        <a:xfrm xmlns:a="http://schemas.openxmlformats.org/drawingml/2006/main">
          <a:off x="0" y="50800"/>
          <a:ext cx="10258425"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kern="1200" baseline="0">
              <a:solidFill>
                <a:srgbClr val="000000"/>
              </a:solidFill>
              <a:latin typeface="Poppins Medium" panose="00000600000000000000" pitchFamily="2" charset="0"/>
              <a:cs typeface="Poppins Medium" panose="00000600000000000000" pitchFamily="2" charset="0"/>
            </a:rPr>
            <a:t>G7: CPI inflation</a:t>
          </a:r>
        </a:p>
      </cdr:txBody>
    </cdr:sp>
  </cdr:relSizeAnchor>
  <cdr:relSizeAnchor xmlns:cdr="http://schemas.openxmlformats.org/drawingml/2006/chartDrawing">
    <cdr:from>
      <cdr:x>0</cdr:x>
      <cdr:y>0.9247</cdr:y>
    </cdr:from>
    <cdr:to>
      <cdr:x>1</cdr:x>
      <cdr:y>1</cdr:y>
    </cdr:to>
    <cdr:sp macro="" textlink="">
      <cdr:nvSpPr>
        <cdr:cNvPr id="4" name="Rectangle 3">
          <a:extLst xmlns:a="http://schemas.openxmlformats.org/drawingml/2006/main">
            <a:ext uri="{FF2B5EF4-FFF2-40B4-BE49-F238E27FC236}">
              <a16:creationId xmlns:a16="http://schemas.microsoft.com/office/drawing/2014/main" id="{AF5D9F09-82C9-384C-C3D3-244842D09717}"/>
            </a:ext>
          </a:extLst>
        </cdr:cNvPr>
        <cdr:cNvSpPr/>
      </cdr:nvSpPr>
      <cdr:spPr>
        <a:xfrm xmlns:a="http://schemas.openxmlformats.org/drawingml/2006/main">
          <a:off x="-1" y="4694555"/>
          <a:ext cx="1270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0.07505</cdr:y>
    </cdr:from>
    <cdr:to>
      <cdr:x>1</cdr:x>
      <cdr:y>0.13008</cdr:y>
    </cdr:to>
    <cdr:sp macro="" textlink="">
      <cdr:nvSpPr>
        <cdr:cNvPr id="5" name="TextBox 4">
          <a:extLst xmlns:a="http://schemas.openxmlformats.org/drawingml/2006/main">
            <a:ext uri="{FF2B5EF4-FFF2-40B4-BE49-F238E27FC236}">
              <a16:creationId xmlns:a16="http://schemas.microsoft.com/office/drawing/2014/main" id="{C9A467A7-9A52-F444-70EB-7F027987F7AB}"/>
            </a:ext>
          </a:extLst>
        </cdr:cNvPr>
        <cdr:cNvSpPr txBox="1"/>
      </cdr:nvSpPr>
      <cdr:spPr>
        <a:xfrm xmlns:a="http://schemas.openxmlformats.org/drawingml/2006/main">
          <a:off x="-1"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kern="1200" baseline="0">
              <a:solidFill>
                <a:srgbClr val="7D8992"/>
              </a:solidFill>
              <a:latin typeface="Poppins Light" panose="00000400000000000000" pitchFamily="2" charset="0"/>
              <a:cs typeface="Poppins Light" panose="00000400000000000000" pitchFamily="2" charset="0"/>
            </a:rPr>
            <a:t>% year</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419068F4-0B1D-81CD-58DE-8A6248C7842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0.00806</cdr:y>
    </cdr:from>
    <cdr:to>
      <cdr:x>1</cdr:x>
      <cdr:y>0.08871</cdr:y>
    </cdr:to>
    <cdr:sp macro="" textlink="">
      <cdr:nvSpPr>
        <cdr:cNvPr id="3" name="TextBox 2">
          <a:extLst xmlns:a="http://schemas.openxmlformats.org/drawingml/2006/main">
            <a:ext uri="{FF2B5EF4-FFF2-40B4-BE49-F238E27FC236}">
              <a16:creationId xmlns:a16="http://schemas.microsoft.com/office/drawing/2014/main" id="{84A1D9E1-5D09-DE86-9EC6-7AA5CD5AD43A}"/>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Output per hour worked</a:t>
          </a:r>
        </a:p>
      </cdr:txBody>
    </cdr:sp>
  </cdr:relSizeAnchor>
  <cdr:relSizeAnchor xmlns:cdr="http://schemas.openxmlformats.org/drawingml/2006/chartDrawing">
    <cdr:from>
      <cdr:x>0</cdr:x>
      <cdr:y>0.9247</cdr:y>
    </cdr:from>
    <cdr:to>
      <cdr:x>1</cdr:x>
      <cdr:y>1</cdr:y>
    </cdr:to>
    <cdr:sp macro="" textlink="">
      <cdr:nvSpPr>
        <cdr:cNvPr id="4" name="Rectangle 3">
          <a:extLst xmlns:a="http://schemas.openxmlformats.org/drawingml/2006/main">
            <a:ext uri="{FF2B5EF4-FFF2-40B4-BE49-F238E27FC236}">
              <a16:creationId xmlns:a16="http://schemas.microsoft.com/office/drawing/2014/main" id="{006F787B-D49A-1517-562A-619F022DB8B5}"/>
            </a:ext>
          </a:extLst>
        </cdr:cNvPr>
        <cdr:cNvSpPr/>
      </cdr:nvSpPr>
      <cdr:spPr>
        <a:xfrm xmlns:a="http://schemas.openxmlformats.org/drawingml/2006/main">
          <a:off x="50800" y="4694555"/>
          <a:ext cx="1025842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0.07505</cdr:y>
    </cdr:from>
    <cdr:to>
      <cdr:x>1</cdr:x>
      <cdr:y>0.13008</cdr:y>
    </cdr:to>
    <cdr:sp macro="" textlink="">
      <cdr:nvSpPr>
        <cdr:cNvPr id="7" name="TextBox 6">
          <a:extLst xmlns:a="http://schemas.openxmlformats.org/drawingml/2006/main">
            <a:ext uri="{FF2B5EF4-FFF2-40B4-BE49-F238E27FC236}">
              <a16:creationId xmlns:a16="http://schemas.microsoft.com/office/drawing/2014/main" id="{9B984F78-633D-E924-491E-0BF2BCF6816C}"/>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 year</a:t>
          </a:r>
        </a:p>
      </cdr:txBody>
    </cdr:sp>
  </cdr:relSizeAnchor>
</c:userShapes>
</file>

<file path=xl/drawings/drawing16.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53E6D8D2-699C-B71B-3C65-90ED0A7F2FF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c:userShapes xmlns:c="http://schemas.openxmlformats.org/drawingml/2006/chart">
  <cdr:relSizeAnchor xmlns:cdr="http://schemas.openxmlformats.org/drawingml/2006/chartDrawing">
    <cdr:from>
      <cdr:x>0</cdr:x>
      <cdr:y>0.01001</cdr:y>
    </cdr:from>
    <cdr:to>
      <cdr:x>1</cdr:x>
      <cdr:y>0.11007</cdr:y>
    </cdr:to>
    <cdr:sp macro="" textlink="">
      <cdr:nvSpPr>
        <cdr:cNvPr id="2" name="TextBox 1">
          <a:extLst xmlns:a="http://schemas.openxmlformats.org/drawingml/2006/main">
            <a:ext uri="{FF2B5EF4-FFF2-40B4-BE49-F238E27FC236}">
              <a16:creationId xmlns:a16="http://schemas.microsoft.com/office/drawing/2014/main" id="{9995DF54-8B4B-2F45-EB96-DF8E01A8FBCB}"/>
            </a:ext>
          </a:extLst>
        </cdr:cNvPr>
        <cdr:cNvSpPr txBox="1"/>
      </cdr:nvSpPr>
      <cdr:spPr>
        <a:xfrm xmlns:a="http://schemas.openxmlformats.org/drawingml/2006/main">
          <a:off x="0" y="50800"/>
          <a:ext cx="10258425"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kern="1200" baseline="0">
              <a:solidFill>
                <a:srgbClr val="000000"/>
              </a:solidFill>
              <a:latin typeface="Poppins Medium" panose="00000600000000000000" pitchFamily="2" charset="0"/>
              <a:cs typeface="Segoe UI" panose="020B0502040204020203" pitchFamily="34" charset="0"/>
            </a:rPr>
            <a:t>World: 10-year government bond yield term premium</a:t>
          </a:r>
        </a:p>
      </cdr:txBody>
    </cdr:sp>
  </cdr:relSizeAnchor>
  <cdr:relSizeAnchor xmlns:cdr="http://schemas.openxmlformats.org/drawingml/2006/chartDrawing">
    <cdr:from>
      <cdr:x>0</cdr:x>
      <cdr:y>0.9247</cdr:y>
    </cdr:from>
    <cdr:to>
      <cdr:x>1</cdr:x>
      <cdr:y>1</cdr:y>
    </cdr:to>
    <cdr:sp macro="" textlink="">
      <cdr:nvSpPr>
        <cdr:cNvPr id="3" name="Rectangle 2">
          <a:extLst xmlns:a="http://schemas.openxmlformats.org/drawingml/2006/main">
            <a:ext uri="{FF2B5EF4-FFF2-40B4-BE49-F238E27FC236}">
              <a16:creationId xmlns:a16="http://schemas.microsoft.com/office/drawing/2014/main" id="{6EC76958-DCF2-A922-D010-C5DFB4EB3E62}"/>
            </a:ext>
          </a:extLst>
        </cdr:cNvPr>
        <cdr:cNvSpPr/>
      </cdr:nvSpPr>
      <cdr:spPr>
        <a:xfrm xmlns:a="http://schemas.openxmlformats.org/drawingml/2006/main">
          <a:off x="-1" y="4694555"/>
          <a:ext cx="1270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 Oxford Economics calculations using data from Haver Analytics</a:t>
          </a:r>
        </a:p>
      </cdr:txBody>
    </cdr:sp>
  </cdr:relSizeAnchor>
  <cdr:relSizeAnchor xmlns:cdr="http://schemas.openxmlformats.org/drawingml/2006/chartDrawing">
    <cdr:from>
      <cdr:x>0</cdr:x>
      <cdr:y>0.07505</cdr:y>
    </cdr:from>
    <cdr:to>
      <cdr:x>1</cdr:x>
      <cdr:y>0.13008</cdr:y>
    </cdr:to>
    <cdr:sp macro="" textlink="">
      <cdr:nvSpPr>
        <cdr:cNvPr id="6" name="TextBox 5">
          <a:extLst xmlns:a="http://schemas.openxmlformats.org/drawingml/2006/main">
            <a:ext uri="{FF2B5EF4-FFF2-40B4-BE49-F238E27FC236}">
              <a16:creationId xmlns:a16="http://schemas.microsoft.com/office/drawing/2014/main" id="{DE4FF68F-BC66-765E-354E-1BCC194820B7}"/>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kern="1200" baseline="0">
              <a:solidFill>
                <a:srgbClr val="7D8992"/>
              </a:solidFill>
              <a:latin typeface="Poppins Light" panose="00000400000000000000" pitchFamily="2" charset="0"/>
              <a:cs typeface="Segoe UI" panose="020B0502040204020203" pitchFamily="34" charset="0"/>
            </a:rPr>
            <a:t>%</a:t>
          </a:r>
        </a:p>
      </cdr:txBody>
    </cdr:sp>
  </cdr:relSizeAnchor>
  <cdr:relSizeAnchor xmlns:cdr="http://schemas.openxmlformats.org/drawingml/2006/chartDrawing">
    <cdr:from>
      <cdr:x>0.68047</cdr:x>
      <cdr:y>0.15635</cdr:y>
    </cdr:from>
    <cdr:to>
      <cdr:x>0.68047</cdr:x>
      <cdr:y>0.85127</cdr:y>
    </cdr:to>
    <cdr:cxnSp macro="">
      <cdr:nvCxnSpPr>
        <cdr:cNvPr id="4" name="Straight Connector 3">
          <a:extLst xmlns:a="http://schemas.openxmlformats.org/drawingml/2006/main">
            <a:ext uri="{FF2B5EF4-FFF2-40B4-BE49-F238E27FC236}">
              <a16:creationId xmlns:a16="http://schemas.microsoft.com/office/drawing/2014/main" id="{B389F7E3-99B8-2B4D-AFAE-B3B489C640F8}"/>
            </a:ext>
          </a:extLst>
        </cdr:cNvPr>
        <cdr:cNvCxnSpPr/>
      </cdr:nvCxnSpPr>
      <cdr:spPr>
        <a:xfrm xmlns:a="http://schemas.openxmlformats.org/drawingml/2006/main">
          <a:off x="6987013" y="793770"/>
          <a:ext cx="0" cy="3527987"/>
        </a:xfrm>
        <a:prstGeom xmlns:a="http://schemas.openxmlformats.org/drawingml/2006/main" prst="line">
          <a:avLst/>
        </a:prstGeom>
        <a:ln xmlns:a="http://schemas.openxmlformats.org/drawingml/2006/main" w="12700" cap="flat" cmpd="sng" algn="ctr">
          <a:solidFill>
            <a:srgbClr val="7D8992">
              <a:lumMod val="100000"/>
            </a:srgbClr>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0.75634</cdr:x>
      <cdr:y>0.7661</cdr:y>
    </cdr:from>
    <cdr:to>
      <cdr:x>0.8854</cdr:x>
      <cdr:y>0.83739</cdr:y>
    </cdr:to>
    <cdr:sp macro="" textlink="">
      <cdr:nvSpPr>
        <cdr:cNvPr id="5" name="TextBox 1">
          <a:extLst xmlns:a="http://schemas.openxmlformats.org/drawingml/2006/main">
            <a:ext uri="{FF2B5EF4-FFF2-40B4-BE49-F238E27FC236}">
              <a16:creationId xmlns:a16="http://schemas.microsoft.com/office/drawing/2014/main" id="{4754AB74-C0EB-63B8-8C63-E611D566B056}"/>
            </a:ext>
          </a:extLst>
        </cdr:cNvPr>
        <cdr:cNvSpPr txBox="1"/>
      </cdr:nvSpPr>
      <cdr:spPr>
        <a:xfrm xmlns:a="http://schemas.openxmlformats.org/drawingml/2006/main">
          <a:off x="7766050" y="3889375"/>
          <a:ext cx="1325181" cy="3619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300" b="0" i="0" u="none" strike="noStrike" kern="1200" baseline="0">
              <a:solidFill>
                <a:srgbClr val="7D8992"/>
              </a:solidFill>
              <a:latin typeface="Poppins Light" panose="00000400000000000000" pitchFamily="2" charset="0"/>
            </a:rPr>
            <a:t>Forecast</a:t>
          </a:r>
        </a:p>
      </cdr:txBody>
    </cdr:sp>
  </cdr:relSizeAnchor>
</c:userShapes>
</file>

<file path=xl/drawings/drawing18.xml><?xml version="1.0" encoding="utf-8"?>
<xdr:wsDr xmlns:xdr="http://schemas.openxmlformats.org/drawingml/2006/spreadsheetDrawing" xmlns:a="http://schemas.openxmlformats.org/drawingml/2006/main">
  <xdr:twoCellAnchor editAs="oneCell">
    <xdr:from>
      <xdr:col>1</xdr:col>
      <xdr:colOff>0</xdr:colOff>
      <xdr:row>2</xdr:row>
      <xdr:rowOff>1</xdr:rowOff>
    </xdr:from>
    <xdr:to>
      <xdr:col>9</xdr:col>
      <xdr:colOff>104775</xdr:colOff>
      <xdr:row>23</xdr:row>
      <xdr:rowOff>107404</xdr:rowOff>
    </xdr:to>
    <xdr:pic>
      <xdr:nvPicPr>
        <xdr:cNvPr id="2" name="Picture 1">
          <a:extLst>
            <a:ext uri="{FF2B5EF4-FFF2-40B4-BE49-F238E27FC236}">
              <a16:creationId xmlns:a16="http://schemas.microsoft.com/office/drawing/2014/main" id="{FAD569DE-E753-402D-86DA-2D0990F2B23C}"/>
            </a:ext>
          </a:extLst>
        </xdr:cNvPr>
        <xdr:cNvPicPr>
          <a:picLocks noChangeAspect="1"/>
        </xdr:cNvPicPr>
      </xdr:nvPicPr>
      <xdr:blipFill>
        <a:blip xmlns:r="http://schemas.openxmlformats.org/officeDocument/2006/relationships" r:embed="rId1"/>
        <a:stretch>
          <a:fillRect/>
        </a:stretch>
      </xdr:blipFill>
      <xdr:spPr>
        <a:xfrm>
          <a:off x="676275" y="723901"/>
          <a:ext cx="6200775" cy="350782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841FDB98-E6AC-685F-2A10-D171A1E6DF0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0.00808</cdr:y>
    </cdr:from>
    <cdr:to>
      <cdr:x>1</cdr:x>
      <cdr:y>0.08889</cdr:y>
    </cdr:to>
    <cdr:sp macro="" textlink="">
      <cdr:nvSpPr>
        <cdr:cNvPr id="2" name="TextBox 1">
          <a:extLst xmlns:a="http://schemas.openxmlformats.org/drawingml/2006/main">
            <a:ext uri="{FF2B5EF4-FFF2-40B4-BE49-F238E27FC236}">
              <a16:creationId xmlns:a16="http://schemas.microsoft.com/office/drawing/2014/main" id="{A2773AB2-51E9-C460-2D80-687B678A9B8E}"/>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G7: General government gross  debt, 2026</a:t>
          </a:r>
        </a:p>
      </cdr:txBody>
    </cdr:sp>
  </cdr:relSizeAnchor>
  <cdr:relSizeAnchor xmlns:cdr="http://schemas.openxmlformats.org/drawingml/2006/chartDrawing">
    <cdr:from>
      <cdr:x>0</cdr:x>
      <cdr:y>0.9247</cdr:y>
    </cdr:from>
    <cdr:to>
      <cdr:x>1</cdr:x>
      <cdr:y>1</cdr:y>
    </cdr:to>
    <cdr:sp macro="" textlink="">
      <cdr:nvSpPr>
        <cdr:cNvPr id="3" name="Rectangle 2">
          <a:extLst xmlns:a="http://schemas.openxmlformats.org/drawingml/2006/main">
            <a:ext uri="{FF2B5EF4-FFF2-40B4-BE49-F238E27FC236}">
              <a16:creationId xmlns:a16="http://schemas.microsoft.com/office/drawing/2014/main" id="{1E74E921-9C12-B7D3-1FC5-5F79590FC3C2}"/>
            </a:ext>
          </a:extLst>
        </cdr:cNvPr>
        <cdr:cNvSpPr/>
      </cdr:nvSpPr>
      <cdr:spPr>
        <a:xfrm xmlns:a="http://schemas.openxmlformats.org/drawingml/2006/main">
          <a:off x="50800" y="4694555"/>
          <a:ext cx="1025842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0.8743</cdr:y>
    </cdr:from>
    <cdr:to>
      <cdr:x>0.48282</cdr:x>
      <cdr:y>0.92933</cdr:y>
    </cdr:to>
    <cdr:sp macro="" textlink="">
      <cdr:nvSpPr>
        <cdr:cNvPr id="4" name="TextBox 3">
          <a:extLst xmlns:a="http://schemas.openxmlformats.org/drawingml/2006/main">
            <a:ext uri="{FF2B5EF4-FFF2-40B4-BE49-F238E27FC236}">
              <a16:creationId xmlns:a16="http://schemas.microsoft.com/office/drawing/2014/main" id="{68CC3FC2-1420-34BD-182B-BF0A278D5AED}"/>
            </a:ext>
          </a:extLst>
        </cdr:cNvPr>
        <cdr:cNvSpPr txBox="1"/>
      </cdr:nvSpPr>
      <cdr:spPr>
        <a:xfrm xmlns:a="http://schemas.openxmlformats.org/drawingml/2006/main">
          <a:off x="0" y="4438666"/>
          <a:ext cx="4953000" cy="27937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300" b="0" kern="1200">
              <a:solidFill>
                <a:srgbClr val="7D8992"/>
              </a:solidFill>
              <a:latin typeface="Poppins Light" panose="00000400000000000000" pitchFamily="2" charset="0"/>
              <a:cs typeface="Poppins Light" panose="00000400000000000000" pitchFamily="2" charset="0"/>
            </a:rPr>
            <a:t>% of</a:t>
          </a:r>
          <a:r>
            <a:rPr lang="en-GB" sz="1300" b="0" kern="1200" baseline="0">
              <a:solidFill>
                <a:srgbClr val="7D8992"/>
              </a:solidFill>
              <a:latin typeface="Poppins Light" panose="00000400000000000000" pitchFamily="2" charset="0"/>
              <a:cs typeface="Poppins Light" panose="00000400000000000000" pitchFamily="2" charset="0"/>
            </a:rPr>
            <a:t> GDP</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dr:relSizeAnchor xmlns:cdr="http://schemas.openxmlformats.org/drawingml/2006/chartDrawing">
    <cdr:from>
      <cdr:x>0.51377</cdr:x>
      <cdr:y>0</cdr:y>
    </cdr:from>
    <cdr:to>
      <cdr:x>0.99783</cdr:x>
      <cdr:y>1</cdr:y>
    </cdr:to>
    <cdr:graphicFrame macro="">
      <cdr:nvGraphicFramePr>
        <cdr:cNvPr id="5" name="Chart 1">
          <a:extLst xmlns:a="http://schemas.openxmlformats.org/drawingml/2006/main">
            <a:ext uri="{FF2B5EF4-FFF2-40B4-BE49-F238E27FC236}">
              <a16:creationId xmlns:a16="http://schemas.microsoft.com/office/drawing/2014/main" id="{1916DA8C-F262-3E74-A360-2C482B79A33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21.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0.8743</cdr:y>
    </cdr:from>
    <cdr:to>
      <cdr:x>1</cdr:x>
      <cdr:y>0.92933</cdr:y>
    </cdr:to>
    <cdr:sp macro="" textlink="">
      <cdr:nvSpPr>
        <cdr:cNvPr id="4" name="TextBox 3">
          <a:extLst xmlns:a="http://schemas.openxmlformats.org/drawingml/2006/main">
            <a:ext uri="{FF2B5EF4-FFF2-40B4-BE49-F238E27FC236}">
              <a16:creationId xmlns:a16="http://schemas.microsoft.com/office/drawing/2014/main" id="{583DD1C2-8F61-1290-849C-95C311957878}"/>
            </a:ext>
          </a:extLst>
        </cdr:cNvPr>
        <cdr:cNvSpPr txBox="1"/>
      </cdr:nvSpPr>
      <cdr:spPr>
        <a:xfrm xmlns:a="http://schemas.openxmlformats.org/drawingml/2006/main">
          <a:off x="0" y="4438666"/>
          <a:ext cx="4965700" cy="27937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300" b="0" kern="1200">
              <a:solidFill>
                <a:srgbClr val="7D8992"/>
              </a:solidFill>
              <a:latin typeface="Poppins Light" panose="00000400000000000000" pitchFamily="2" charset="0"/>
              <a:cs typeface="Poppins Light" panose="00000400000000000000" pitchFamily="2" charset="0"/>
            </a:rPr>
            <a:t>% of GDP</a:t>
          </a:r>
        </a:p>
      </cdr:txBody>
    </cdr:sp>
  </cdr:relSizeAnchor>
  <cdr:relSizeAnchor xmlns:cdr="http://schemas.openxmlformats.org/drawingml/2006/chartDrawing">
    <cdr:from>
      <cdr:x>0</cdr:x>
      <cdr:y>0.01001</cdr:y>
    </cdr:from>
    <cdr:to>
      <cdr:x>1</cdr:x>
      <cdr:y>0.09082</cdr:y>
    </cdr:to>
    <cdr:sp macro="" textlink="">
      <cdr:nvSpPr>
        <cdr:cNvPr id="5" name="TextBox 1">
          <a:extLst xmlns:a="http://schemas.openxmlformats.org/drawingml/2006/main">
            <a:ext uri="{FF2B5EF4-FFF2-40B4-BE49-F238E27FC236}">
              <a16:creationId xmlns:a16="http://schemas.microsoft.com/office/drawing/2014/main" id="{B5B0E809-12A4-2573-9557-E43BC84CD694}"/>
            </a:ext>
          </a:extLst>
        </cdr:cNvPr>
        <cdr:cNvSpPr txBox="1"/>
      </cdr:nvSpPr>
      <cdr:spPr>
        <a:xfrm xmlns:a="http://schemas.openxmlformats.org/drawingml/2006/main">
          <a:off x="50800" y="50800"/>
          <a:ext cx="10258425" cy="41025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G7: Government</a:t>
          </a:r>
          <a:r>
            <a:rPr lang="en-GB" sz="1400" b="0" kern="1200" baseline="0">
              <a:solidFill>
                <a:srgbClr val="000000"/>
              </a:solidFill>
              <a:latin typeface="Poppins Medium" panose="00000600000000000000" pitchFamily="2" charset="0"/>
              <a:cs typeface="Poppins Medium" panose="00000600000000000000" pitchFamily="2" charset="0"/>
            </a:rPr>
            <a:t> balance, 2026</a:t>
          </a:r>
          <a:endParaRPr lang="en-GB" sz="1400" b="0" kern="1200">
            <a:solidFill>
              <a:srgbClr val="000000"/>
            </a:solidFill>
            <a:latin typeface="Poppins Medium" panose="00000600000000000000" pitchFamily="2" charset="0"/>
            <a:cs typeface="Poppins Medium" panose="00000600000000000000" pitchFamily="2" charset="0"/>
          </a:endParaRP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3AF8B767-4147-0EB4-E92F-023804C17AC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0.00808</cdr:y>
    </cdr:from>
    <cdr:to>
      <cdr:x>1</cdr:x>
      <cdr:y>0.08889</cdr:y>
    </cdr:to>
    <cdr:sp macro="" textlink="">
      <cdr:nvSpPr>
        <cdr:cNvPr id="2" name="TextBox 1">
          <a:extLst xmlns:a="http://schemas.openxmlformats.org/drawingml/2006/main">
            <a:ext uri="{FF2B5EF4-FFF2-40B4-BE49-F238E27FC236}">
              <a16:creationId xmlns:a16="http://schemas.microsoft.com/office/drawing/2014/main" id="{A8F629B4-F355-1F90-31DB-3A1D47D9559F}"/>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G7: Government debt, 2026</a:t>
          </a:r>
        </a:p>
      </cdr:txBody>
    </cdr:sp>
  </cdr:relSizeAnchor>
  <cdr:relSizeAnchor xmlns:cdr="http://schemas.openxmlformats.org/drawingml/2006/chartDrawing">
    <cdr:from>
      <cdr:x>0</cdr:x>
      <cdr:y>0.9247</cdr:y>
    </cdr:from>
    <cdr:to>
      <cdr:x>1</cdr:x>
      <cdr:y>1</cdr:y>
    </cdr:to>
    <cdr:sp macro="" textlink="">
      <cdr:nvSpPr>
        <cdr:cNvPr id="3" name="Rectangle 2">
          <a:extLst xmlns:a="http://schemas.openxmlformats.org/drawingml/2006/main">
            <a:ext uri="{FF2B5EF4-FFF2-40B4-BE49-F238E27FC236}">
              <a16:creationId xmlns:a16="http://schemas.microsoft.com/office/drawing/2014/main" id="{C842B843-AD78-FD5D-324A-328163B59562}"/>
            </a:ext>
          </a:extLst>
        </cdr:cNvPr>
        <cdr:cNvSpPr/>
      </cdr:nvSpPr>
      <cdr:spPr>
        <a:xfrm xmlns:a="http://schemas.openxmlformats.org/drawingml/2006/main">
          <a:off x="50800" y="4694555"/>
          <a:ext cx="1025842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0.07505</cdr:y>
    </cdr:from>
    <cdr:to>
      <cdr:x>1</cdr:x>
      <cdr:y>0.13008</cdr:y>
    </cdr:to>
    <cdr:sp macro="" textlink="">
      <cdr:nvSpPr>
        <cdr:cNvPr id="4" name="TextBox 3">
          <a:extLst xmlns:a="http://schemas.openxmlformats.org/drawingml/2006/main">
            <a:ext uri="{FF2B5EF4-FFF2-40B4-BE49-F238E27FC236}">
              <a16:creationId xmlns:a16="http://schemas.microsoft.com/office/drawing/2014/main" id="{B20C9E92-458D-9097-B519-EC4DB82B2E56}"/>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 of GDP</a:t>
          </a:r>
        </a:p>
      </cdr:txBody>
    </cdr:sp>
  </cdr:relSizeAnchor>
  <cdr:relSizeAnchor xmlns:cdr="http://schemas.openxmlformats.org/drawingml/2006/chartDrawing">
    <cdr:from>
      <cdr:x>0.51377</cdr:x>
      <cdr:y>0</cdr:y>
    </cdr:from>
    <cdr:to>
      <cdr:x>0.99783</cdr:x>
      <cdr:y>1</cdr:y>
    </cdr:to>
    <cdr:graphicFrame macro="">
      <cdr:nvGraphicFramePr>
        <cdr:cNvPr id="5" name="Chart 1">
          <a:extLst xmlns:a="http://schemas.openxmlformats.org/drawingml/2006/main">
            <a:ext uri="{FF2B5EF4-FFF2-40B4-BE49-F238E27FC236}">
              <a16:creationId xmlns:a16="http://schemas.microsoft.com/office/drawing/2014/main" id="{2B4FCB27-945F-69D8-5A4B-E23A728BF4D8}"/>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24.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0.07505</cdr:y>
    </cdr:from>
    <cdr:to>
      <cdr:x>1</cdr:x>
      <cdr:y>0.13008</cdr:y>
    </cdr:to>
    <cdr:sp macro="" textlink="">
      <cdr:nvSpPr>
        <cdr:cNvPr id="4" name="TextBox 3">
          <a:extLst xmlns:a="http://schemas.openxmlformats.org/drawingml/2006/main">
            <a:ext uri="{FF2B5EF4-FFF2-40B4-BE49-F238E27FC236}">
              <a16:creationId xmlns:a16="http://schemas.microsoft.com/office/drawing/2014/main" id="{0B68AF93-BEAB-3ED9-8109-FC3475C35BBD}"/>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 of GDP</a:t>
          </a:r>
        </a:p>
      </cdr:txBody>
    </cdr:sp>
  </cdr:relSizeAnchor>
  <cdr:relSizeAnchor xmlns:cdr="http://schemas.openxmlformats.org/drawingml/2006/chartDrawing">
    <cdr:from>
      <cdr:x>0</cdr:x>
      <cdr:y>0.01001</cdr:y>
    </cdr:from>
    <cdr:to>
      <cdr:x>1</cdr:x>
      <cdr:y>0.09082</cdr:y>
    </cdr:to>
    <cdr:sp macro="" textlink="">
      <cdr:nvSpPr>
        <cdr:cNvPr id="5" name="TextBox 1">
          <a:extLst xmlns:a="http://schemas.openxmlformats.org/drawingml/2006/main">
            <a:ext uri="{FF2B5EF4-FFF2-40B4-BE49-F238E27FC236}">
              <a16:creationId xmlns:a16="http://schemas.microsoft.com/office/drawing/2014/main" id="{9B81CDB4-4C1F-9E60-C522-50BB7B0E3631}"/>
            </a:ext>
          </a:extLst>
        </cdr:cNvPr>
        <cdr:cNvSpPr txBox="1"/>
      </cdr:nvSpPr>
      <cdr:spPr>
        <a:xfrm xmlns:a="http://schemas.openxmlformats.org/drawingml/2006/main">
          <a:off x="50800" y="50800"/>
          <a:ext cx="10258425" cy="41025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G7: Government balance, 2026</a:t>
          </a: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45938191-3EA9-D112-7C56-C89DAAB095A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cdr:x>
      <cdr:y>0.01001</cdr:y>
    </cdr:from>
    <cdr:to>
      <cdr:x>1</cdr:x>
      <cdr:y>0.11007</cdr:y>
    </cdr:to>
    <cdr:sp macro="" textlink="">
      <cdr:nvSpPr>
        <cdr:cNvPr id="2" name="TextBox 1">
          <a:extLst xmlns:a="http://schemas.openxmlformats.org/drawingml/2006/main">
            <a:ext uri="{FF2B5EF4-FFF2-40B4-BE49-F238E27FC236}">
              <a16:creationId xmlns:a16="http://schemas.microsoft.com/office/drawing/2014/main" id="{368CFAAA-17C1-27BA-2EE7-9CF8462CA37A}"/>
            </a:ext>
          </a:extLst>
        </cdr:cNvPr>
        <cdr:cNvSpPr txBox="1"/>
      </cdr:nvSpPr>
      <cdr:spPr>
        <a:xfrm xmlns:a="http://schemas.openxmlformats.org/drawingml/2006/main">
          <a:off x="0" y="50800"/>
          <a:ext cx="10258425"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kern="1200" baseline="0">
              <a:solidFill>
                <a:srgbClr val="000000"/>
              </a:solidFill>
              <a:latin typeface="Poppins Medium" panose="00000600000000000000" pitchFamily="2" charset="0"/>
              <a:cs typeface="Segoe UI" panose="020B0502040204020203" pitchFamily="34" charset="0"/>
            </a:rPr>
            <a:t>G7: Budget deficit and gross government debt, 2026</a:t>
          </a:r>
        </a:p>
      </cdr:txBody>
    </cdr:sp>
  </cdr:relSizeAnchor>
  <cdr:relSizeAnchor xmlns:cdr="http://schemas.openxmlformats.org/drawingml/2006/chartDrawing">
    <cdr:from>
      <cdr:x>0</cdr:x>
      <cdr:y>0.9247</cdr:y>
    </cdr:from>
    <cdr:to>
      <cdr:x>1</cdr:x>
      <cdr:y>1</cdr:y>
    </cdr:to>
    <cdr:sp macro="" textlink="">
      <cdr:nvSpPr>
        <cdr:cNvPr id="3" name="Rectangle 2">
          <a:extLst xmlns:a="http://schemas.openxmlformats.org/drawingml/2006/main">
            <a:ext uri="{FF2B5EF4-FFF2-40B4-BE49-F238E27FC236}">
              <a16:creationId xmlns:a16="http://schemas.microsoft.com/office/drawing/2014/main" id="{0BB595DA-2C7E-4846-FEC0-FC068E470E54}"/>
            </a:ext>
          </a:extLst>
        </cdr:cNvPr>
        <cdr:cNvSpPr/>
      </cdr:nvSpPr>
      <cdr:spPr>
        <a:xfrm xmlns:a="http://schemas.openxmlformats.org/drawingml/2006/main">
          <a:off x="-1" y="4694555"/>
          <a:ext cx="12700000"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0.07505</cdr:y>
    </cdr:from>
    <cdr:to>
      <cdr:x>1</cdr:x>
      <cdr:y>0.13008</cdr:y>
    </cdr:to>
    <cdr:sp macro="" textlink="">
      <cdr:nvSpPr>
        <cdr:cNvPr id="4" name="TextBox 3">
          <a:extLst xmlns:a="http://schemas.openxmlformats.org/drawingml/2006/main">
            <a:ext uri="{FF2B5EF4-FFF2-40B4-BE49-F238E27FC236}">
              <a16:creationId xmlns:a16="http://schemas.microsoft.com/office/drawing/2014/main" id="{8D2B1C07-D3DD-352F-E878-510B5490C6C7}"/>
            </a:ext>
          </a:extLst>
        </cdr:cNvPr>
        <cdr:cNvSpPr txBox="1"/>
      </cdr:nvSpPr>
      <cdr:spPr>
        <a:xfrm xmlns:a="http://schemas.openxmlformats.org/drawingml/2006/main">
          <a:off x="50799" y="380999"/>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kern="1200" baseline="0">
              <a:solidFill>
                <a:srgbClr val="7D8992"/>
              </a:solidFill>
              <a:latin typeface="Poppins Light" panose="00000400000000000000" pitchFamily="2" charset="0"/>
              <a:cs typeface="Segoe UI" panose="020B0502040204020203" pitchFamily="34" charset="0"/>
            </a:rPr>
            <a:t>Budget deficit, % of GDP</a:t>
          </a:r>
        </a:p>
      </cdr:txBody>
    </cdr:sp>
  </cdr:relSizeAnchor>
  <cdr:relSizeAnchor xmlns:cdr="http://schemas.openxmlformats.org/drawingml/2006/chartDrawing">
    <cdr:from>
      <cdr:x>0.54436</cdr:x>
      <cdr:y>0.90013</cdr:y>
    </cdr:from>
    <cdr:to>
      <cdr:x>1</cdr:x>
      <cdr:y>0.95113</cdr:y>
    </cdr:to>
    <cdr:sp macro="" textlink="">
      <cdr:nvSpPr>
        <cdr:cNvPr id="5" name="TextBox 1">
          <a:extLst xmlns:a="http://schemas.openxmlformats.org/drawingml/2006/main">
            <a:ext uri="{FF2B5EF4-FFF2-40B4-BE49-F238E27FC236}">
              <a16:creationId xmlns:a16="http://schemas.microsoft.com/office/drawing/2014/main" id="{86FD891A-D762-3631-3B3D-2D8CE977EA90}"/>
            </a:ext>
          </a:extLst>
        </cdr:cNvPr>
        <cdr:cNvSpPr txBox="1"/>
      </cdr:nvSpPr>
      <cdr:spPr>
        <a:xfrm xmlns:a="http://schemas.openxmlformats.org/drawingml/2006/main">
          <a:off x="4591050" y="6051550"/>
          <a:ext cx="3842736"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300" b="0" i="0" u="none" strike="noStrike" kern="1200" baseline="0">
              <a:solidFill>
                <a:srgbClr val="7D8992"/>
              </a:solidFill>
              <a:latin typeface="Poppins Light" panose="00000400000000000000" pitchFamily="2" charset="0"/>
              <a:cs typeface="Segoe UI" panose="020B0502040204020203" pitchFamily="34" charset="0"/>
            </a:rPr>
            <a:t>Gross government debt, % of GDP</a:t>
          </a: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9993E4A5-7C89-B417-8EBE-88F0117D7BF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0.01001</cdr:y>
    </cdr:from>
    <cdr:to>
      <cdr:x>1</cdr:x>
      <cdr:y>0.11007</cdr:y>
    </cdr:to>
    <cdr:sp macro="" textlink="">
      <cdr:nvSpPr>
        <cdr:cNvPr id="2" name="TextBox 1">
          <a:extLst xmlns:a="http://schemas.openxmlformats.org/drawingml/2006/main">
            <a:ext uri="{FF2B5EF4-FFF2-40B4-BE49-F238E27FC236}">
              <a16:creationId xmlns:a16="http://schemas.microsoft.com/office/drawing/2014/main" id="{368CFAAA-17C1-27BA-2EE7-9CF8462CA37A}"/>
            </a:ext>
          </a:extLst>
        </cdr:cNvPr>
        <cdr:cNvSpPr txBox="1"/>
      </cdr:nvSpPr>
      <cdr:spPr>
        <a:xfrm xmlns:a="http://schemas.openxmlformats.org/drawingml/2006/main">
          <a:off x="0" y="50800"/>
          <a:ext cx="10258425"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kern="1200" baseline="0">
              <a:solidFill>
                <a:srgbClr val="000000"/>
              </a:solidFill>
              <a:latin typeface="Poppins Medium" panose="00000600000000000000" pitchFamily="2" charset="0"/>
              <a:cs typeface="Segoe UI" panose="020B0502040204020203" pitchFamily="34" charset="0"/>
            </a:rPr>
            <a:t>G7: Budget deficit and gross government debt, 2025-2026</a:t>
          </a:r>
        </a:p>
      </cdr:txBody>
    </cdr:sp>
  </cdr:relSizeAnchor>
  <cdr:relSizeAnchor xmlns:cdr="http://schemas.openxmlformats.org/drawingml/2006/chartDrawing">
    <cdr:from>
      <cdr:x>0</cdr:x>
      <cdr:y>0.9247</cdr:y>
    </cdr:from>
    <cdr:to>
      <cdr:x>1</cdr:x>
      <cdr:y>1</cdr:y>
    </cdr:to>
    <cdr:sp macro="" textlink="">
      <cdr:nvSpPr>
        <cdr:cNvPr id="3" name="Rectangle 2">
          <a:extLst xmlns:a="http://schemas.openxmlformats.org/drawingml/2006/main">
            <a:ext uri="{FF2B5EF4-FFF2-40B4-BE49-F238E27FC236}">
              <a16:creationId xmlns:a16="http://schemas.microsoft.com/office/drawing/2014/main" id="{0BB595DA-2C7E-4846-FEC0-FC068E470E54}"/>
            </a:ext>
          </a:extLst>
        </cdr:cNvPr>
        <cdr:cNvSpPr/>
      </cdr:nvSpPr>
      <cdr:spPr>
        <a:xfrm xmlns:a="http://schemas.openxmlformats.org/drawingml/2006/main">
          <a:off x="-1" y="4694555"/>
          <a:ext cx="12700000"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0.07505</cdr:y>
    </cdr:from>
    <cdr:to>
      <cdr:x>1</cdr:x>
      <cdr:y>0.13008</cdr:y>
    </cdr:to>
    <cdr:sp macro="" textlink="">
      <cdr:nvSpPr>
        <cdr:cNvPr id="4" name="TextBox 3">
          <a:extLst xmlns:a="http://schemas.openxmlformats.org/drawingml/2006/main">
            <a:ext uri="{FF2B5EF4-FFF2-40B4-BE49-F238E27FC236}">
              <a16:creationId xmlns:a16="http://schemas.microsoft.com/office/drawing/2014/main" id="{8D2B1C07-D3DD-352F-E878-510B5490C6C7}"/>
            </a:ext>
          </a:extLst>
        </cdr:cNvPr>
        <cdr:cNvSpPr txBox="1"/>
      </cdr:nvSpPr>
      <cdr:spPr>
        <a:xfrm xmlns:a="http://schemas.openxmlformats.org/drawingml/2006/main">
          <a:off x="50799" y="380999"/>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kern="1200" baseline="0">
              <a:solidFill>
                <a:srgbClr val="7D8992"/>
              </a:solidFill>
              <a:latin typeface="Poppins Light" panose="00000400000000000000" pitchFamily="2" charset="0"/>
              <a:cs typeface="Segoe UI" panose="020B0502040204020203" pitchFamily="34" charset="0"/>
            </a:rPr>
            <a:t>Budget deficit, % of GDP</a:t>
          </a:r>
        </a:p>
      </cdr:txBody>
    </cdr:sp>
  </cdr:relSizeAnchor>
  <cdr:relSizeAnchor xmlns:cdr="http://schemas.openxmlformats.org/drawingml/2006/chartDrawing">
    <cdr:from>
      <cdr:x>0.54436</cdr:x>
      <cdr:y>0.90013</cdr:y>
    </cdr:from>
    <cdr:to>
      <cdr:x>1</cdr:x>
      <cdr:y>0.95113</cdr:y>
    </cdr:to>
    <cdr:sp macro="" textlink="">
      <cdr:nvSpPr>
        <cdr:cNvPr id="5" name="TextBox 1">
          <a:extLst xmlns:a="http://schemas.openxmlformats.org/drawingml/2006/main">
            <a:ext uri="{FF2B5EF4-FFF2-40B4-BE49-F238E27FC236}">
              <a16:creationId xmlns:a16="http://schemas.microsoft.com/office/drawing/2014/main" id="{86FD891A-D762-3631-3B3D-2D8CE977EA90}"/>
            </a:ext>
          </a:extLst>
        </cdr:cNvPr>
        <cdr:cNvSpPr txBox="1"/>
      </cdr:nvSpPr>
      <cdr:spPr>
        <a:xfrm xmlns:a="http://schemas.openxmlformats.org/drawingml/2006/main">
          <a:off x="4591050" y="6051550"/>
          <a:ext cx="3842736"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300" b="0" i="0" u="none" strike="noStrike" kern="1200" baseline="0">
              <a:solidFill>
                <a:srgbClr val="7D8992"/>
              </a:solidFill>
              <a:latin typeface="Poppins Light" panose="00000400000000000000" pitchFamily="2" charset="0"/>
              <a:cs typeface="Segoe UI" panose="020B0502040204020203" pitchFamily="34" charset="0"/>
            </a:rPr>
            <a:t>Gross government debt, % of GDP</a:t>
          </a:r>
        </a:p>
      </cdr:txBody>
    </cdr:sp>
  </cdr:relSizeAnchor>
  <cdr:relSizeAnchor xmlns:cdr="http://schemas.openxmlformats.org/drawingml/2006/chartDrawing">
    <cdr:from>
      <cdr:x>0.42825</cdr:x>
      <cdr:y>0.4413</cdr:y>
    </cdr:from>
    <cdr:to>
      <cdr:x>0.42938</cdr:x>
      <cdr:y>0.48656</cdr:y>
    </cdr:to>
    <cdr:cxnSp macro="">
      <cdr:nvCxnSpPr>
        <cdr:cNvPr id="7" name="Straight Arrow Connector 6">
          <a:extLst xmlns:a="http://schemas.openxmlformats.org/drawingml/2006/main">
            <a:ext uri="{FF2B5EF4-FFF2-40B4-BE49-F238E27FC236}">
              <a16:creationId xmlns:a16="http://schemas.microsoft.com/office/drawing/2014/main" id="{529C11EC-9355-219F-ECEB-39C3C8C61C0B}"/>
            </a:ext>
          </a:extLst>
        </cdr:cNvPr>
        <cdr:cNvCxnSpPr/>
      </cdr:nvCxnSpPr>
      <cdr:spPr>
        <a:xfrm xmlns:a="http://schemas.openxmlformats.org/drawingml/2006/main" flipV="1">
          <a:off x="3609975" y="2971800"/>
          <a:ext cx="9525" cy="304800"/>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0.25787</cdr:x>
      <cdr:y>0.30651</cdr:y>
    </cdr:from>
    <cdr:to>
      <cdr:x>0.26667</cdr:x>
      <cdr:y>0.3338</cdr:y>
    </cdr:to>
    <cdr:cxnSp macro="">
      <cdr:nvCxnSpPr>
        <cdr:cNvPr id="8" name="Straight Arrow Connector 7">
          <a:extLst xmlns:a="http://schemas.openxmlformats.org/drawingml/2006/main">
            <a:ext uri="{FF2B5EF4-FFF2-40B4-BE49-F238E27FC236}">
              <a16:creationId xmlns:a16="http://schemas.microsoft.com/office/drawing/2014/main" id="{6F4027CE-2911-8AC1-CDD6-B1E25A8535F4}"/>
            </a:ext>
          </a:extLst>
        </cdr:cNvPr>
        <cdr:cNvCxnSpPr/>
      </cdr:nvCxnSpPr>
      <cdr:spPr>
        <a:xfrm xmlns:a="http://schemas.openxmlformats.org/drawingml/2006/main">
          <a:off x="2173755" y="2064123"/>
          <a:ext cx="74145" cy="183777"/>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0.4495</cdr:x>
      <cdr:y>0.28336</cdr:y>
    </cdr:from>
    <cdr:to>
      <cdr:x>0.45311</cdr:x>
      <cdr:y>0.4017</cdr:y>
    </cdr:to>
    <cdr:cxnSp macro="">
      <cdr:nvCxnSpPr>
        <cdr:cNvPr id="11" name="Straight Arrow Connector 10">
          <a:extLst xmlns:a="http://schemas.openxmlformats.org/drawingml/2006/main">
            <a:ext uri="{FF2B5EF4-FFF2-40B4-BE49-F238E27FC236}">
              <a16:creationId xmlns:a16="http://schemas.microsoft.com/office/drawing/2014/main" id="{3ECFA4C4-E997-DABD-9624-DD382E5204EA}"/>
            </a:ext>
          </a:extLst>
        </cdr:cNvPr>
        <cdr:cNvCxnSpPr/>
      </cdr:nvCxnSpPr>
      <cdr:spPr>
        <a:xfrm xmlns:a="http://schemas.openxmlformats.org/drawingml/2006/main">
          <a:off x="3789116" y="1908196"/>
          <a:ext cx="30409" cy="796904"/>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0.50734</cdr:x>
      <cdr:y>0.56294</cdr:y>
    </cdr:from>
    <cdr:to>
      <cdr:x>0.52316</cdr:x>
      <cdr:y>0.59123</cdr:y>
    </cdr:to>
    <cdr:cxnSp macro="">
      <cdr:nvCxnSpPr>
        <cdr:cNvPr id="14" name="Straight Arrow Connector 13">
          <a:extLst xmlns:a="http://schemas.openxmlformats.org/drawingml/2006/main">
            <a:ext uri="{FF2B5EF4-FFF2-40B4-BE49-F238E27FC236}">
              <a16:creationId xmlns:a16="http://schemas.microsoft.com/office/drawing/2014/main" id="{AEA78BF3-52A3-BF0A-6FED-403F5494D4C7}"/>
            </a:ext>
          </a:extLst>
        </cdr:cNvPr>
        <cdr:cNvCxnSpPr/>
      </cdr:nvCxnSpPr>
      <cdr:spPr>
        <a:xfrm xmlns:a="http://schemas.openxmlformats.org/drawingml/2006/main">
          <a:off x="4276725" y="3790950"/>
          <a:ext cx="133350" cy="190500"/>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0.5662</cdr:x>
      <cdr:y>0.72441</cdr:y>
    </cdr:from>
    <cdr:to>
      <cdr:x>0.57288</cdr:x>
      <cdr:y>0.75813</cdr:y>
    </cdr:to>
    <cdr:cxnSp macro="">
      <cdr:nvCxnSpPr>
        <cdr:cNvPr id="17" name="Straight Arrow Connector 16">
          <a:extLst xmlns:a="http://schemas.openxmlformats.org/drawingml/2006/main">
            <a:ext uri="{FF2B5EF4-FFF2-40B4-BE49-F238E27FC236}">
              <a16:creationId xmlns:a16="http://schemas.microsoft.com/office/drawing/2014/main" id="{AEA78BF3-52A3-BF0A-6FED-403F5494D4C7}"/>
            </a:ext>
          </a:extLst>
        </cdr:cNvPr>
        <cdr:cNvCxnSpPr/>
      </cdr:nvCxnSpPr>
      <cdr:spPr>
        <a:xfrm xmlns:a="http://schemas.openxmlformats.org/drawingml/2006/main">
          <a:off x="4772855" y="4878272"/>
          <a:ext cx="56320" cy="227128"/>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0.58644</cdr:x>
      <cdr:y>0.33946</cdr:y>
    </cdr:from>
    <cdr:to>
      <cdr:x>0.60226</cdr:x>
      <cdr:y>0.36209</cdr:y>
    </cdr:to>
    <cdr:cxnSp macro="">
      <cdr:nvCxnSpPr>
        <cdr:cNvPr id="19" name="Straight Arrow Connector 18">
          <a:extLst xmlns:a="http://schemas.openxmlformats.org/drawingml/2006/main">
            <a:ext uri="{FF2B5EF4-FFF2-40B4-BE49-F238E27FC236}">
              <a16:creationId xmlns:a16="http://schemas.microsoft.com/office/drawing/2014/main" id="{AEA78BF3-52A3-BF0A-6FED-403F5494D4C7}"/>
            </a:ext>
          </a:extLst>
        </cdr:cNvPr>
        <cdr:cNvCxnSpPr/>
      </cdr:nvCxnSpPr>
      <cdr:spPr>
        <a:xfrm xmlns:a="http://schemas.openxmlformats.org/drawingml/2006/main" flipV="1">
          <a:off x="4943475" y="2286000"/>
          <a:ext cx="133350" cy="152400"/>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0.85537</cdr:x>
      <cdr:y>0.3819</cdr:y>
    </cdr:from>
    <cdr:to>
      <cdr:x>0.85763</cdr:x>
      <cdr:y>0.40594</cdr:y>
    </cdr:to>
    <cdr:cxnSp macro="">
      <cdr:nvCxnSpPr>
        <cdr:cNvPr id="22" name="Straight Arrow Connector 21">
          <a:extLst xmlns:a="http://schemas.openxmlformats.org/drawingml/2006/main">
            <a:ext uri="{FF2B5EF4-FFF2-40B4-BE49-F238E27FC236}">
              <a16:creationId xmlns:a16="http://schemas.microsoft.com/office/drawing/2014/main" id="{AEA78BF3-52A3-BF0A-6FED-403F5494D4C7}"/>
            </a:ext>
          </a:extLst>
        </cdr:cNvPr>
        <cdr:cNvCxnSpPr/>
      </cdr:nvCxnSpPr>
      <cdr:spPr>
        <a:xfrm xmlns:a="http://schemas.openxmlformats.org/drawingml/2006/main">
          <a:off x="7210425" y="2571750"/>
          <a:ext cx="19050" cy="161925"/>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29.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33FEB67D-BD82-3178-6276-C1654ADE13D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0.41496</cdr:x>
      <cdr:y>0.55604</cdr:y>
    </cdr:from>
    <cdr:to>
      <cdr:x>0.41935</cdr:x>
      <cdr:y>0.59866</cdr:y>
    </cdr:to>
    <cdr:sp macro="" textlink="">
      <cdr:nvSpPr>
        <cdr:cNvPr id="221190" name="Text 2"/>
        <cdr:cNvSpPr txBox="1">
          <a:spLocks xmlns:a="http://schemas.openxmlformats.org/drawingml/2006/main" noChangeArrowheads="1"/>
        </cdr:cNvSpPr>
      </cdr:nvSpPr>
      <cdr:spPr bwMode="auto">
        <a:xfrm xmlns:a="http://schemas.openxmlformats.org/drawingml/2006/main">
          <a:off x="3497957" y="3744471"/>
          <a:ext cx="36998" cy="28700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1300" b="0" i="0" u="none" strike="noStrike" baseline="0">
            <a:solidFill>
              <a:srgbClr val="7D8992"/>
            </a:solidFill>
            <a:latin typeface="Poppins Light" panose="00000400000000000000" pitchFamily="2" charset="0"/>
            <a:cs typeface="Arial"/>
          </a:endParaRPr>
        </a:p>
      </cdr:txBody>
    </cdr:sp>
  </cdr:relSizeAnchor>
  <cdr:relSizeAnchor xmlns:cdr="http://schemas.openxmlformats.org/drawingml/2006/chartDrawing">
    <cdr:from>
      <cdr:x>0.41496</cdr:x>
      <cdr:y>0.55604</cdr:y>
    </cdr:from>
    <cdr:to>
      <cdr:x>0.41935</cdr:x>
      <cdr:y>0.59866</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97957" y="3744471"/>
          <a:ext cx="36998" cy="28700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1300" b="0" i="0" u="none" strike="noStrike" baseline="0">
            <a:solidFill>
              <a:srgbClr val="7D8992"/>
            </a:solidFill>
            <a:latin typeface="Poppins Light" panose="00000400000000000000" pitchFamily="2" charset="0"/>
            <a:cs typeface="Arial"/>
          </a:endParaRPr>
        </a:p>
      </cdr:txBody>
    </cdr:sp>
  </cdr:relSizeAnchor>
  <cdr:relSizeAnchor xmlns:cdr="http://schemas.openxmlformats.org/drawingml/2006/chartDrawing">
    <cdr:from>
      <cdr:x>0</cdr:x>
      <cdr:y>0.01001</cdr:y>
    </cdr:from>
    <cdr:to>
      <cdr:x>1</cdr:x>
      <cdr:y>0.11007</cdr:y>
    </cdr:to>
    <cdr:sp macro="" textlink="">
      <cdr:nvSpPr>
        <cdr:cNvPr id="2" name="TextBox 1">
          <a:extLst xmlns:a="http://schemas.openxmlformats.org/drawingml/2006/main">
            <a:ext uri="{FF2B5EF4-FFF2-40B4-BE49-F238E27FC236}">
              <a16:creationId xmlns:a16="http://schemas.microsoft.com/office/drawing/2014/main" id="{009E6917-C677-5B41-861F-E5CF00026010}"/>
            </a:ext>
          </a:extLst>
        </cdr:cNvPr>
        <cdr:cNvSpPr txBox="1"/>
      </cdr:nvSpPr>
      <cdr:spPr>
        <a:xfrm xmlns:a="http://schemas.openxmlformats.org/drawingml/2006/main">
          <a:off x="0" y="50800"/>
          <a:ext cx="10258425"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kern="1200" baseline="0">
              <a:solidFill>
                <a:srgbClr val="000000"/>
              </a:solidFill>
              <a:latin typeface="Poppins Medium" panose="00000600000000000000" pitchFamily="2" charset="0"/>
              <a:cs typeface="Segoe UI" panose="020B0502040204020203" pitchFamily="34" charset="0"/>
            </a:rPr>
            <a:t>G7: Forecast budget deficit for 2025</a:t>
          </a:r>
        </a:p>
      </cdr:txBody>
    </cdr:sp>
  </cdr:relSizeAnchor>
  <cdr:relSizeAnchor xmlns:cdr="http://schemas.openxmlformats.org/drawingml/2006/chartDrawing">
    <cdr:from>
      <cdr:x>0</cdr:x>
      <cdr:y>0.9247</cdr:y>
    </cdr:from>
    <cdr:to>
      <cdr:x>1</cdr:x>
      <cdr:y>1</cdr:y>
    </cdr:to>
    <cdr:sp macro="" textlink="">
      <cdr:nvSpPr>
        <cdr:cNvPr id="4" name="Rectangle 3">
          <a:extLst xmlns:a="http://schemas.openxmlformats.org/drawingml/2006/main">
            <a:ext uri="{FF2B5EF4-FFF2-40B4-BE49-F238E27FC236}">
              <a16:creationId xmlns:a16="http://schemas.microsoft.com/office/drawing/2014/main" id="{20981D38-6A06-45FF-4799-3C491A84BEAF}"/>
            </a:ext>
          </a:extLst>
        </cdr:cNvPr>
        <cdr:cNvSpPr/>
      </cdr:nvSpPr>
      <cdr:spPr>
        <a:xfrm xmlns:a="http://schemas.openxmlformats.org/drawingml/2006/main">
          <a:off x="-1" y="4694555"/>
          <a:ext cx="1270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0.07505</cdr:y>
    </cdr:from>
    <cdr:to>
      <cdr:x>1</cdr:x>
      <cdr:y>0.13008</cdr:y>
    </cdr:to>
    <cdr:sp macro="" textlink="">
      <cdr:nvSpPr>
        <cdr:cNvPr id="7" name="TextBox 6">
          <a:extLst xmlns:a="http://schemas.openxmlformats.org/drawingml/2006/main">
            <a:ext uri="{FF2B5EF4-FFF2-40B4-BE49-F238E27FC236}">
              <a16:creationId xmlns:a16="http://schemas.microsoft.com/office/drawing/2014/main" id="{3F2D0E94-5CE2-3290-D589-C1C5E52D1409}"/>
            </a:ext>
          </a:extLst>
        </cdr:cNvPr>
        <cdr:cNvSpPr txBox="1"/>
      </cdr:nvSpPr>
      <cdr:spPr>
        <a:xfrm xmlns:a="http://schemas.openxmlformats.org/drawingml/2006/main">
          <a:off x="50800" y="380999"/>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kern="1200" baseline="0">
              <a:solidFill>
                <a:srgbClr val="7D8992"/>
              </a:solidFill>
              <a:latin typeface="Poppins Light" panose="00000400000000000000" pitchFamily="2" charset="0"/>
              <a:cs typeface="Segoe UI" panose="020B0502040204020203" pitchFamily="34" charset="0"/>
            </a:rPr>
            <a:t>% of GDP</a:t>
          </a: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6778DD72-4939-6E21-CF0D-EE37042898A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0.41496</cdr:x>
      <cdr:y>0.55604</cdr:y>
    </cdr:from>
    <cdr:to>
      <cdr:x>0.41935</cdr:x>
      <cdr:y>0.59866</cdr:y>
    </cdr:to>
    <cdr:sp macro="" textlink="">
      <cdr:nvSpPr>
        <cdr:cNvPr id="221190" name="Text 2"/>
        <cdr:cNvSpPr txBox="1">
          <a:spLocks xmlns:a="http://schemas.openxmlformats.org/drawingml/2006/main" noChangeArrowheads="1"/>
        </cdr:cNvSpPr>
      </cdr:nvSpPr>
      <cdr:spPr bwMode="auto">
        <a:xfrm xmlns:a="http://schemas.openxmlformats.org/drawingml/2006/main">
          <a:off x="3497957" y="3744471"/>
          <a:ext cx="36998" cy="28700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1300" b="0" i="0" u="none" strike="noStrike" baseline="0">
            <a:solidFill>
              <a:srgbClr val="7D8992"/>
            </a:solidFill>
            <a:latin typeface="Poppins Light" panose="00000400000000000000" pitchFamily="2" charset="0"/>
            <a:cs typeface="Arial"/>
          </a:endParaRPr>
        </a:p>
      </cdr:txBody>
    </cdr:sp>
  </cdr:relSizeAnchor>
  <cdr:relSizeAnchor xmlns:cdr="http://schemas.openxmlformats.org/drawingml/2006/chartDrawing">
    <cdr:from>
      <cdr:x>0.41496</cdr:x>
      <cdr:y>0.55604</cdr:y>
    </cdr:from>
    <cdr:to>
      <cdr:x>0.41935</cdr:x>
      <cdr:y>0.59866</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97957" y="3744471"/>
          <a:ext cx="36998" cy="28700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1300" b="0" i="0" u="none" strike="noStrike" baseline="0">
            <a:solidFill>
              <a:srgbClr val="7D8992"/>
            </a:solidFill>
            <a:latin typeface="Poppins Light" panose="00000400000000000000" pitchFamily="2" charset="0"/>
            <a:cs typeface="Arial"/>
          </a:endParaRPr>
        </a:p>
      </cdr:txBody>
    </cdr:sp>
  </cdr:relSizeAnchor>
  <cdr:relSizeAnchor xmlns:cdr="http://schemas.openxmlformats.org/drawingml/2006/chartDrawing">
    <cdr:from>
      <cdr:x>0</cdr:x>
      <cdr:y>0.01001</cdr:y>
    </cdr:from>
    <cdr:to>
      <cdr:x>1</cdr:x>
      <cdr:y>0.11007</cdr:y>
    </cdr:to>
    <cdr:sp macro="" textlink="">
      <cdr:nvSpPr>
        <cdr:cNvPr id="2" name="TextBox 1">
          <a:extLst xmlns:a="http://schemas.openxmlformats.org/drawingml/2006/main">
            <a:ext uri="{FF2B5EF4-FFF2-40B4-BE49-F238E27FC236}">
              <a16:creationId xmlns:a16="http://schemas.microsoft.com/office/drawing/2014/main" id="{009E6917-C677-5B41-861F-E5CF00026010}"/>
            </a:ext>
          </a:extLst>
        </cdr:cNvPr>
        <cdr:cNvSpPr txBox="1"/>
      </cdr:nvSpPr>
      <cdr:spPr>
        <a:xfrm xmlns:a="http://schemas.openxmlformats.org/drawingml/2006/main">
          <a:off x="0" y="50800"/>
          <a:ext cx="10258425"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kern="1200" baseline="0">
              <a:solidFill>
                <a:srgbClr val="000000"/>
              </a:solidFill>
              <a:latin typeface="Poppins Medium" panose="00000600000000000000" pitchFamily="2" charset="0"/>
              <a:cs typeface="Segoe UI" panose="020B0502040204020203" pitchFamily="34" charset="0"/>
            </a:rPr>
            <a:t>G7: Forecast gross government debt at end-2025</a:t>
          </a:r>
        </a:p>
      </cdr:txBody>
    </cdr:sp>
  </cdr:relSizeAnchor>
  <cdr:relSizeAnchor xmlns:cdr="http://schemas.openxmlformats.org/drawingml/2006/chartDrawing">
    <cdr:from>
      <cdr:x>0</cdr:x>
      <cdr:y>0.9247</cdr:y>
    </cdr:from>
    <cdr:to>
      <cdr:x>1</cdr:x>
      <cdr:y>1</cdr:y>
    </cdr:to>
    <cdr:sp macro="" textlink="">
      <cdr:nvSpPr>
        <cdr:cNvPr id="4" name="Rectangle 3">
          <a:extLst xmlns:a="http://schemas.openxmlformats.org/drawingml/2006/main">
            <a:ext uri="{FF2B5EF4-FFF2-40B4-BE49-F238E27FC236}">
              <a16:creationId xmlns:a16="http://schemas.microsoft.com/office/drawing/2014/main" id="{20981D38-6A06-45FF-4799-3C491A84BEAF}"/>
            </a:ext>
          </a:extLst>
        </cdr:cNvPr>
        <cdr:cNvSpPr/>
      </cdr:nvSpPr>
      <cdr:spPr>
        <a:xfrm xmlns:a="http://schemas.openxmlformats.org/drawingml/2006/main">
          <a:off x="-1" y="4694555"/>
          <a:ext cx="1270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0.07505</cdr:y>
    </cdr:from>
    <cdr:to>
      <cdr:x>1</cdr:x>
      <cdr:y>0.13008</cdr:y>
    </cdr:to>
    <cdr:sp macro="" textlink="">
      <cdr:nvSpPr>
        <cdr:cNvPr id="7" name="TextBox 6">
          <a:extLst xmlns:a="http://schemas.openxmlformats.org/drawingml/2006/main">
            <a:ext uri="{FF2B5EF4-FFF2-40B4-BE49-F238E27FC236}">
              <a16:creationId xmlns:a16="http://schemas.microsoft.com/office/drawing/2014/main" id="{3F2D0E94-5CE2-3290-D589-C1C5E52D1409}"/>
            </a:ext>
          </a:extLst>
        </cdr:cNvPr>
        <cdr:cNvSpPr txBox="1"/>
      </cdr:nvSpPr>
      <cdr:spPr>
        <a:xfrm xmlns:a="http://schemas.openxmlformats.org/drawingml/2006/main">
          <a:off x="50800" y="380999"/>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kern="1200" baseline="0">
              <a:solidFill>
                <a:srgbClr val="7D8992"/>
              </a:solidFill>
              <a:latin typeface="Poppins Light" panose="00000400000000000000" pitchFamily="2" charset="0"/>
              <a:cs typeface="Segoe UI" panose="020B0502040204020203" pitchFamily="34" charset="0"/>
            </a:rPr>
            <a:t>% of GDP</a:t>
          </a: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A31E236F-8BC0-5353-5E09-AD930E93CE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0.01001</cdr:y>
    </cdr:from>
    <cdr:to>
      <cdr:x>1</cdr:x>
      <cdr:y>0.11007</cdr:y>
    </cdr:to>
    <cdr:sp macro="" textlink="">
      <cdr:nvSpPr>
        <cdr:cNvPr id="2" name="TextBox 1">
          <a:extLst xmlns:a="http://schemas.openxmlformats.org/drawingml/2006/main">
            <a:ext uri="{FF2B5EF4-FFF2-40B4-BE49-F238E27FC236}">
              <a16:creationId xmlns:a16="http://schemas.microsoft.com/office/drawing/2014/main" id="{368CFAAA-17C1-27BA-2EE7-9CF8462CA37A}"/>
            </a:ext>
          </a:extLst>
        </cdr:cNvPr>
        <cdr:cNvSpPr txBox="1"/>
      </cdr:nvSpPr>
      <cdr:spPr>
        <a:xfrm xmlns:a="http://schemas.openxmlformats.org/drawingml/2006/main">
          <a:off x="0" y="50800"/>
          <a:ext cx="10258425"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kern="1200" baseline="0">
              <a:solidFill>
                <a:srgbClr val="000000"/>
              </a:solidFill>
              <a:latin typeface="Poppins Medium" panose="00000600000000000000" pitchFamily="2" charset="0"/>
              <a:cs typeface="Segoe UI" panose="020B0502040204020203" pitchFamily="34" charset="0"/>
            </a:rPr>
            <a:t>G7: Budget deficit and gross government debt, 2025 &amp; 2030</a:t>
          </a:r>
        </a:p>
      </cdr:txBody>
    </cdr:sp>
  </cdr:relSizeAnchor>
  <cdr:relSizeAnchor xmlns:cdr="http://schemas.openxmlformats.org/drawingml/2006/chartDrawing">
    <cdr:from>
      <cdr:x>0</cdr:x>
      <cdr:y>0.9247</cdr:y>
    </cdr:from>
    <cdr:to>
      <cdr:x>1</cdr:x>
      <cdr:y>1</cdr:y>
    </cdr:to>
    <cdr:sp macro="" textlink="">
      <cdr:nvSpPr>
        <cdr:cNvPr id="3" name="Rectangle 2">
          <a:extLst xmlns:a="http://schemas.openxmlformats.org/drawingml/2006/main">
            <a:ext uri="{FF2B5EF4-FFF2-40B4-BE49-F238E27FC236}">
              <a16:creationId xmlns:a16="http://schemas.microsoft.com/office/drawing/2014/main" id="{0BB595DA-2C7E-4846-FEC0-FC068E470E54}"/>
            </a:ext>
          </a:extLst>
        </cdr:cNvPr>
        <cdr:cNvSpPr/>
      </cdr:nvSpPr>
      <cdr:spPr>
        <a:xfrm xmlns:a="http://schemas.openxmlformats.org/drawingml/2006/main">
          <a:off x="-1" y="4694555"/>
          <a:ext cx="12700000"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0.07505</cdr:y>
    </cdr:from>
    <cdr:to>
      <cdr:x>1</cdr:x>
      <cdr:y>0.13008</cdr:y>
    </cdr:to>
    <cdr:sp macro="" textlink="">
      <cdr:nvSpPr>
        <cdr:cNvPr id="4" name="TextBox 3">
          <a:extLst xmlns:a="http://schemas.openxmlformats.org/drawingml/2006/main">
            <a:ext uri="{FF2B5EF4-FFF2-40B4-BE49-F238E27FC236}">
              <a16:creationId xmlns:a16="http://schemas.microsoft.com/office/drawing/2014/main" id="{8D2B1C07-D3DD-352F-E878-510B5490C6C7}"/>
            </a:ext>
          </a:extLst>
        </cdr:cNvPr>
        <cdr:cNvSpPr txBox="1"/>
      </cdr:nvSpPr>
      <cdr:spPr>
        <a:xfrm xmlns:a="http://schemas.openxmlformats.org/drawingml/2006/main">
          <a:off x="50799" y="380999"/>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kern="1200" baseline="0">
              <a:solidFill>
                <a:srgbClr val="7D8992"/>
              </a:solidFill>
              <a:latin typeface="Poppins Light" panose="00000400000000000000" pitchFamily="2" charset="0"/>
              <a:cs typeface="Segoe UI" panose="020B0502040204020203" pitchFamily="34" charset="0"/>
            </a:rPr>
            <a:t>Budget deficit, % of GDP</a:t>
          </a:r>
        </a:p>
      </cdr:txBody>
    </cdr:sp>
  </cdr:relSizeAnchor>
  <cdr:relSizeAnchor xmlns:cdr="http://schemas.openxmlformats.org/drawingml/2006/chartDrawing">
    <cdr:from>
      <cdr:x>0.54436</cdr:x>
      <cdr:y>0.90013</cdr:y>
    </cdr:from>
    <cdr:to>
      <cdr:x>1</cdr:x>
      <cdr:y>0.95113</cdr:y>
    </cdr:to>
    <cdr:sp macro="" textlink="">
      <cdr:nvSpPr>
        <cdr:cNvPr id="5" name="TextBox 1">
          <a:extLst xmlns:a="http://schemas.openxmlformats.org/drawingml/2006/main">
            <a:ext uri="{FF2B5EF4-FFF2-40B4-BE49-F238E27FC236}">
              <a16:creationId xmlns:a16="http://schemas.microsoft.com/office/drawing/2014/main" id="{86FD891A-D762-3631-3B3D-2D8CE977EA90}"/>
            </a:ext>
          </a:extLst>
        </cdr:cNvPr>
        <cdr:cNvSpPr txBox="1"/>
      </cdr:nvSpPr>
      <cdr:spPr>
        <a:xfrm xmlns:a="http://schemas.openxmlformats.org/drawingml/2006/main">
          <a:off x="4591050" y="6051550"/>
          <a:ext cx="3842736"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300" b="0" i="0" u="none" strike="noStrike" kern="1200" baseline="0">
              <a:solidFill>
                <a:srgbClr val="7D8992"/>
              </a:solidFill>
              <a:latin typeface="Poppins Light" panose="00000400000000000000" pitchFamily="2" charset="0"/>
              <a:cs typeface="Segoe UI" panose="020B0502040204020203" pitchFamily="34" charset="0"/>
            </a:rPr>
            <a:t>Gross government debt, % of GDP</a:t>
          </a:r>
        </a:p>
      </cdr:txBody>
    </cdr:sp>
  </cdr:relSizeAnchor>
  <cdr:relSizeAnchor xmlns:cdr="http://schemas.openxmlformats.org/drawingml/2006/chartDrawing">
    <cdr:from>
      <cdr:x>0.41787</cdr:x>
      <cdr:y>0.36128</cdr:y>
    </cdr:from>
    <cdr:to>
      <cdr:x>0.42578</cdr:x>
      <cdr:y>0.4732</cdr:y>
    </cdr:to>
    <cdr:cxnSp macro="">
      <cdr:nvCxnSpPr>
        <cdr:cNvPr id="7" name="Straight Arrow Connector 6">
          <a:extLst xmlns:a="http://schemas.openxmlformats.org/drawingml/2006/main">
            <a:ext uri="{FF2B5EF4-FFF2-40B4-BE49-F238E27FC236}">
              <a16:creationId xmlns:a16="http://schemas.microsoft.com/office/drawing/2014/main" id="{529C11EC-9355-219F-ECEB-39C3C8C61C0B}"/>
            </a:ext>
          </a:extLst>
        </cdr:cNvPr>
        <cdr:cNvCxnSpPr/>
      </cdr:nvCxnSpPr>
      <cdr:spPr>
        <a:xfrm xmlns:a="http://schemas.openxmlformats.org/drawingml/2006/main" flipH="1" flipV="1">
          <a:off x="3524250" y="2428875"/>
          <a:ext cx="66675" cy="752475"/>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0.27482</cdr:x>
      <cdr:y>0.31783</cdr:y>
    </cdr:from>
    <cdr:to>
      <cdr:x>0.28009</cdr:x>
      <cdr:y>0.37828</cdr:y>
    </cdr:to>
    <cdr:cxnSp macro="">
      <cdr:nvCxnSpPr>
        <cdr:cNvPr id="8" name="Straight Arrow Connector 7">
          <a:extLst xmlns:a="http://schemas.openxmlformats.org/drawingml/2006/main">
            <a:ext uri="{FF2B5EF4-FFF2-40B4-BE49-F238E27FC236}">
              <a16:creationId xmlns:a16="http://schemas.microsoft.com/office/drawing/2014/main" id="{6F4027CE-2911-8AC1-CDD6-B1E25A8535F4}"/>
            </a:ext>
          </a:extLst>
        </cdr:cNvPr>
        <cdr:cNvCxnSpPr/>
      </cdr:nvCxnSpPr>
      <cdr:spPr>
        <a:xfrm xmlns:a="http://schemas.openxmlformats.org/drawingml/2006/main">
          <a:off x="2317750" y="2136775"/>
          <a:ext cx="44450" cy="406400"/>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0.44385</cdr:x>
      <cdr:y>0.28336</cdr:y>
    </cdr:from>
    <cdr:to>
      <cdr:x>0.4495</cdr:x>
      <cdr:y>0.34428</cdr:y>
    </cdr:to>
    <cdr:cxnSp macro="">
      <cdr:nvCxnSpPr>
        <cdr:cNvPr id="11" name="Straight Arrow Connector 10">
          <a:extLst xmlns:a="http://schemas.openxmlformats.org/drawingml/2006/main">
            <a:ext uri="{FF2B5EF4-FFF2-40B4-BE49-F238E27FC236}">
              <a16:creationId xmlns:a16="http://schemas.microsoft.com/office/drawing/2014/main" id="{3ECFA4C4-E997-DABD-9624-DD382E5204EA}"/>
            </a:ext>
          </a:extLst>
        </cdr:cNvPr>
        <cdr:cNvCxnSpPr/>
      </cdr:nvCxnSpPr>
      <cdr:spPr>
        <a:xfrm xmlns:a="http://schemas.openxmlformats.org/drawingml/2006/main" flipH="1">
          <a:off x="3743325" y="1905000"/>
          <a:ext cx="47625" cy="409575"/>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0.52516</cdr:x>
      <cdr:y>0.47887</cdr:y>
    </cdr:from>
    <cdr:to>
      <cdr:x>0.5342</cdr:x>
      <cdr:y>0.54121</cdr:y>
    </cdr:to>
    <cdr:cxnSp macro="">
      <cdr:nvCxnSpPr>
        <cdr:cNvPr id="14" name="Straight Arrow Connector 13">
          <a:extLst xmlns:a="http://schemas.openxmlformats.org/drawingml/2006/main">
            <a:ext uri="{FF2B5EF4-FFF2-40B4-BE49-F238E27FC236}">
              <a16:creationId xmlns:a16="http://schemas.microsoft.com/office/drawing/2014/main" id="{AEA78BF3-52A3-BF0A-6FED-403F5494D4C7}"/>
            </a:ext>
          </a:extLst>
        </cdr:cNvPr>
        <cdr:cNvCxnSpPr/>
      </cdr:nvCxnSpPr>
      <cdr:spPr>
        <a:xfrm xmlns:a="http://schemas.openxmlformats.org/drawingml/2006/main" flipV="1">
          <a:off x="4429125" y="3219450"/>
          <a:ext cx="76200" cy="419100"/>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0.56846</cdr:x>
      <cdr:y>0.70036</cdr:y>
    </cdr:from>
    <cdr:to>
      <cdr:x>0.59293</cdr:x>
      <cdr:y>0.72823</cdr:y>
    </cdr:to>
    <cdr:cxnSp macro="">
      <cdr:nvCxnSpPr>
        <cdr:cNvPr id="17" name="Straight Arrow Connector 16">
          <a:extLst xmlns:a="http://schemas.openxmlformats.org/drawingml/2006/main">
            <a:ext uri="{FF2B5EF4-FFF2-40B4-BE49-F238E27FC236}">
              <a16:creationId xmlns:a16="http://schemas.microsoft.com/office/drawing/2014/main" id="{AEA78BF3-52A3-BF0A-6FED-403F5494D4C7}"/>
            </a:ext>
          </a:extLst>
        </cdr:cNvPr>
        <cdr:cNvCxnSpPr/>
      </cdr:nvCxnSpPr>
      <cdr:spPr>
        <a:xfrm xmlns:a="http://schemas.openxmlformats.org/drawingml/2006/main">
          <a:off x="4794250" y="4708525"/>
          <a:ext cx="206375" cy="187325"/>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0.58841</cdr:x>
      <cdr:y>0.34853</cdr:y>
    </cdr:from>
    <cdr:to>
      <cdr:x>0.5918</cdr:x>
      <cdr:y>0.37545</cdr:y>
    </cdr:to>
    <cdr:cxnSp macro="">
      <cdr:nvCxnSpPr>
        <cdr:cNvPr id="19" name="Straight Arrow Connector 18">
          <a:extLst xmlns:a="http://schemas.openxmlformats.org/drawingml/2006/main">
            <a:ext uri="{FF2B5EF4-FFF2-40B4-BE49-F238E27FC236}">
              <a16:creationId xmlns:a16="http://schemas.microsoft.com/office/drawing/2014/main" id="{AEA78BF3-52A3-BF0A-6FED-403F5494D4C7}"/>
            </a:ext>
          </a:extLst>
        </cdr:cNvPr>
        <cdr:cNvCxnSpPr/>
      </cdr:nvCxnSpPr>
      <cdr:spPr>
        <a:xfrm xmlns:a="http://schemas.openxmlformats.org/drawingml/2006/main" flipV="1">
          <a:off x="4962525" y="2343150"/>
          <a:ext cx="28575" cy="180975"/>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0.85043</cdr:x>
      <cdr:y>0.38159</cdr:y>
    </cdr:from>
    <cdr:to>
      <cdr:x>0.86549</cdr:x>
      <cdr:y>0.3967</cdr:y>
    </cdr:to>
    <cdr:cxnSp macro="">
      <cdr:nvCxnSpPr>
        <cdr:cNvPr id="22" name="Straight Arrow Connector 21">
          <a:extLst xmlns:a="http://schemas.openxmlformats.org/drawingml/2006/main">
            <a:ext uri="{FF2B5EF4-FFF2-40B4-BE49-F238E27FC236}">
              <a16:creationId xmlns:a16="http://schemas.microsoft.com/office/drawing/2014/main" id="{AEA78BF3-52A3-BF0A-6FED-403F5494D4C7}"/>
            </a:ext>
          </a:extLst>
        </cdr:cNvPr>
        <cdr:cNvCxnSpPr/>
      </cdr:nvCxnSpPr>
      <cdr:spPr>
        <a:xfrm xmlns:a="http://schemas.openxmlformats.org/drawingml/2006/main" flipH="1">
          <a:off x="7172325" y="2565400"/>
          <a:ext cx="127000" cy="101600"/>
        </a:xfrm>
        <a:prstGeom xmlns:a="http://schemas.openxmlformats.org/drawingml/2006/main" prst="straightConnector1">
          <a:avLst/>
        </a:prstGeom>
        <a:ln xmlns:a="http://schemas.openxmlformats.org/drawingml/2006/main">
          <a:solidFill>
            <a:srgbClr val="495057"/>
          </a:solidFill>
          <a:tailEnd type="triangle" w="lg" len="med"/>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5.xml><?xml version="1.0" encoding="utf-8"?>
<xdr:wsDr xmlns:xdr="http://schemas.openxmlformats.org/drawingml/2006/spreadsheetDrawing" xmlns:a="http://schemas.openxmlformats.org/drawingml/2006/main">
  <xdr:absoluteAnchor>
    <xdr:pos x="0" y="0"/>
    <xdr:ext cx="10267950" cy="5076825"/>
    <xdr:graphicFrame macro="">
      <xdr:nvGraphicFramePr>
        <xdr:cNvPr id="2" name="Chart 1">
          <a:extLst>
            <a:ext uri="{FF2B5EF4-FFF2-40B4-BE49-F238E27FC236}">
              <a16:creationId xmlns:a16="http://schemas.microsoft.com/office/drawing/2014/main" id="{39FA0C77-1102-8F5A-B60B-1CA536B9CE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0.00808</cdr:y>
    </cdr:from>
    <cdr:to>
      <cdr:x>1</cdr:x>
      <cdr:y>0.08889</cdr:y>
    </cdr:to>
    <cdr:sp macro="" textlink="">
      <cdr:nvSpPr>
        <cdr:cNvPr id="3" name="TextBox 2">
          <a:extLst xmlns:a="http://schemas.openxmlformats.org/drawingml/2006/main">
            <a:ext uri="{FF2B5EF4-FFF2-40B4-BE49-F238E27FC236}">
              <a16:creationId xmlns:a16="http://schemas.microsoft.com/office/drawing/2014/main" id="{61D8F6C3-6479-BAB2-FEF0-AEA5D48B8366}"/>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OBR forecasts for public sector net debt</a:t>
          </a:r>
        </a:p>
      </cdr:txBody>
    </cdr:sp>
  </cdr:relSizeAnchor>
  <cdr:relSizeAnchor xmlns:cdr="http://schemas.openxmlformats.org/drawingml/2006/chartDrawing">
    <cdr:from>
      <cdr:x>0</cdr:x>
      <cdr:y>0.9247</cdr:y>
    </cdr:from>
    <cdr:to>
      <cdr:x>1</cdr:x>
      <cdr:y>1</cdr:y>
    </cdr:to>
    <cdr:sp macro="" textlink="">
      <cdr:nvSpPr>
        <cdr:cNvPr id="4" name="Rectangle 3">
          <a:extLst xmlns:a="http://schemas.openxmlformats.org/drawingml/2006/main">
            <a:ext uri="{FF2B5EF4-FFF2-40B4-BE49-F238E27FC236}">
              <a16:creationId xmlns:a16="http://schemas.microsoft.com/office/drawing/2014/main" id="{88FF2B95-D5B1-45C1-0214-D74151C6DABD}"/>
            </a:ext>
          </a:extLst>
        </cdr:cNvPr>
        <cdr:cNvSpPr/>
      </cdr:nvSpPr>
      <cdr:spPr>
        <a:xfrm xmlns:a="http://schemas.openxmlformats.org/drawingml/2006/main">
          <a:off x="50800" y="4694555"/>
          <a:ext cx="1025842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Office for Budget Responsibility</a:t>
          </a:r>
        </a:p>
      </cdr:txBody>
    </cdr:sp>
  </cdr:relSizeAnchor>
  <cdr:relSizeAnchor xmlns:cdr="http://schemas.openxmlformats.org/drawingml/2006/chartDrawing">
    <cdr:from>
      <cdr:x>0</cdr:x>
      <cdr:y>0.07505</cdr:y>
    </cdr:from>
    <cdr:to>
      <cdr:x>1</cdr:x>
      <cdr:y>0.13008</cdr:y>
    </cdr:to>
    <cdr:sp macro="" textlink="">
      <cdr:nvSpPr>
        <cdr:cNvPr id="5" name="TextBox 4">
          <a:extLst xmlns:a="http://schemas.openxmlformats.org/drawingml/2006/main">
            <a:ext uri="{FF2B5EF4-FFF2-40B4-BE49-F238E27FC236}">
              <a16:creationId xmlns:a16="http://schemas.microsoft.com/office/drawing/2014/main" id="{B7DF8059-2EB9-8802-B456-BF9CA4B68C52}"/>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 of GDP</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Budgets%20&amp;%20PBRs\Spring%20Forecast%20(Mar26)\efo-march-2026-charts-and-tables-annex-tables.xlsx" TargetMode="External"/><Relationship Id="rId1" Type="http://schemas.openxmlformats.org/officeDocument/2006/relationships/externalLinkPath" Target="/UK%20Team/Budgets%20&amp;%20PBRs/Spring%20Forecast%20(Mar26)/efo-march-2026-charts-and-tables-annex-tabl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Z:\UK%20Team\Budgets%20&amp;%20PBRs\Budget25\Annex_A_charts_and_tables_November_2025.xlsx" TargetMode="External"/><Relationship Id="rId1" Type="http://schemas.openxmlformats.org/officeDocument/2006/relationships/externalLinkPath" Target="/UK%20Team/Budgets%20&amp;%20PBRs/Budget25/Annex_A_charts_and_tables_November_202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UK%20Team\Budgets%20&amp;%20PBRs\Spring%20Statement%202025\Annex_A_charts_and_tables_March_2025.xlsx" TargetMode="External"/><Relationship Id="rId1" Type="http://schemas.openxmlformats.org/officeDocument/2006/relationships/externalLinkPath" Target="/UK%20Team/Budgets%20&amp;%20PBRs/Spring%20Statement%202025/Annex_A_charts_and_tables_March_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Z:\UK%20Team\Budgets%20&amp;%20PBRs\Budget24%20(Oct)\Annex_A_charts_and_tables_October_2024.xlsx" TargetMode="External"/><Relationship Id="rId1" Type="http://schemas.openxmlformats.org/officeDocument/2006/relationships/externalLinkPath" Target="/UK%20Team/Budgets%20&amp;%20PBRs/Budget24%20(Oct)/Annex_A_charts_and_tables_October_2024.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Z:\UK%20Team\Budgets%20&amp;%20PBRs\Budget24%20(Mar)\Annex_A_charts_and_tables_March_2024.xlsx" TargetMode="External"/><Relationship Id="rId1" Type="http://schemas.openxmlformats.org/officeDocument/2006/relationships/externalLinkPath" Target="/UK%20Team/Budgets%20&amp;%20PBRs/Budget24%20(Mar)/Annex_A_charts_and_tables_March_2024.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Z:\UK%20Team\Budgets%20&amp;%20PBRs\AS%202023\Annex_A_charts_and_tables_November_2023.xlsx" TargetMode="External"/><Relationship Id="rId1" Type="http://schemas.openxmlformats.org/officeDocument/2006/relationships/externalLinkPath" Target="/UK%20Team/Budgets%20&amp;%20PBRs/AS%202023/Annex_A_charts_and_tables_November_2023.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Z:\UK%20Team\Budgets%20&amp;%20PBRs\Budget23\Annex_A_charts_and_tables_March_2023.xlsx" TargetMode="External"/><Relationship Id="rId1" Type="http://schemas.openxmlformats.org/officeDocument/2006/relationships/externalLinkPath" Target="/UK%20Team/Budgets%20&amp;%20PBRs/Budget23/Annex_A_charts_and_tables_March_2023.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Z:\UK%20Team\Budgets%20&amp;%20PBRs\AS%202022\Economic_and_fiscal_outlook_charts_and_tables_November_2022.xlsx" TargetMode="External"/><Relationship Id="rId1" Type="http://schemas.openxmlformats.org/officeDocument/2006/relationships/externalLinkPath" Target="/UK%20Team/Budgets%20&amp;%20PBRs/AS%202022/Economic_and_fiscal_outlook_charts_and_tables_November_2022.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Z:\UK%20Team\Budgets%20&amp;%20PBRs\Spring%20Statement%202022\Chapter_3_charts_and_tables_March_2022.xlsx" TargetMode="External"/><Relationship Id="rId1" Type="http://schemas.openxmlformats.org/officeDocument/2006/relationships/externalLinkPath" Target="/UK%20Team/Budgets%20&amp;%20PBRs/Spring%20Statement%202022/Chapter_3_charts_and_tables_March_2022.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Z:\UK%20Team\Budgets%20&amp;%20PBRs\Budget21%20(Oct)\Chapter_3_charts_and_tables_October_2021.xlsx" TargetMode="External"/><Relationship Id="rId1" Type="http://schemas.openxmlformats.org/officeDocument/2006/relationships/externalLinkPath" Target="/UK%20Team/Budgets%20&amp;%20PBRs/Budget21%20(Oct)/Chapter_3_charts_and_tables_October_2021.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Z:\UK%20Team\Budgets%20&amp;%20PBRs\Budget21%20(Mar)\Chapter_3_charts_and_tables_March_2021.xlsx" TargetMode="External"/><Relationship Id="rId1" Type="http://schemas.openxmlformats.org/officeDocument/2006/relationships/externalLinkPath" Target="/UK%20Team/Budgets%20&amp;%20PBRs/Budget21%20(Mar)/Chapter_3_charts_and_tables_March_2021.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Z:\UK%20Team\Budgets%20&amp;%20PBRs\Spending%20Review%20(Nov20)\Chapter_3_Charts_and_tables_November-2020.xlsx" TargetMode="External"/><Relationship Id="rId1" Type="http://schemas.openxmlformats.org/officeDocument/2006/relationships/externalLinkPath" Target="/UK%20Team/Budgets%20&amp;%20PBRs/Spending%20Review%20(Nov20)/Chapter_3_Charts_and_tables_November-2020.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Z:\UK%20Team\Budgets%20&amp;%20PBRs\Budget20\Chapter_3_Charts_and_tables_EFO_March_2020.xlsx" TargetMode="External"/><Relationship Id="rId1" Type="http://schemas.openxmlformats.org/officeDocument/2006/relationships/externalLinkPath" Target="/UK%20Team/Budgets%20&amp;%20PBRs/Budget20/Chapter_3_Charts_and_tables_EFO_March_2020.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Z:\UK%20Team\Budgets%20&amp;%20PBRs\Spring%20Statement%202019\Fiscal_charts_and_tables_March_2019%20(1).xlsx" TargetMode="External"/><Relationship Id="rId1" Type="http://schemas.openxmlformats.org/officeDocument/2006/relationships/externalLinkPath" Target="/UK%20Team/Budgets%20&amp;%20PBRs/Spring%20Statement%202019/Fiscal_charts_and_tables_March_2019%20(1).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Z:\UK%20Team\Budgets%20&amp;%20PBRs\Budget18\Fiscal_charts_and_tables_October_2018.xlsx" TargetMode="External"/><Relationship Id="rId1" Type="http://schemas.openxmlformats.org/officeDocument/2006/relationships/externalLinkPath" Target="/UK%20Team/Budgets%20&amp;%20PBRs/Budget18/Fiscal_charts_and_tables_October_2018.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Z:\UK%20Team\Budgets%20&amp;%20PBRs\Spring%20Statement%202018\Charts_and_tables_chapters_4-B_March_2018_EFO.xlsx" TargetMode="External"/><Relationship Id="rId1" Type="http://schemas.openxmlformats.org/officeDocument/2006/relationships/externalLinkPath" Target="/UK%20Team/Budgets%20&amp;%20PBRs/Spring%20Statement%202018/Charts_and_tables_chapters_4-B_March_2018_EFO.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Z:\UK%20Team\Budgets%20&amp;%20PBRs\Budget17%20(Nov)\November_2017_EFO_Fiscal_charts_and_tables.xlsx" TargetMode="External"/><Relationship Id="rId1" Type="http://schemas.openxmlformats.org/officeDocument/2006/relationships/externalLinkPath" Target="/UK%20Team/Budgets%20&amp;%20PBRs/Budget17%20(Nov)/November_2017_EFO_Fiscal_charts_and_table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Z:\UK%20Team\Budgets%20&amp;%20PBRs\Budget17\March-2017-EFO-charts-and-tables-fiscal.xlsx" TargetMode="External"/><Relationship Id="rId1" Type="http://schemas.openxmlformats.org/officeDocument/2006/relationships/externalLinkPath" Target="/UK%20Team/Budgets%20&amp;%20PBRs/Budget17/March-2017-EFO-charts-and-tables-fiscal.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Z:\UK%20Team\Budgets%20&amp;%20PBRs\AS%202016\Chapter4_to_annexC_Charts_and_tables.xls" TargetMode="External"/><Relationship Id="rId1" Type="http://schemas.openxmlformats.org/officeDocument/2006/relationships/externalLinkPath" Target="/UK%20Team/Budgets%20&amp;%20PBRs/AS%202016/Chapter4_to_annexC_Charts_and_tabl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 val="Lookup"/>
      <sheetName val="Divisional List"/>
      <sheetName val="FY16 and FY17 FX rates"/>
      <sheetName val="Divisional_List"/>
      <sheetName val="FY16_and_FY17_FX_rates"/>
      <sheetName val="Tableau de saisie"/>
      <sheetName val="EXPORT n-1"/>
      <sheetName val="EXPORT n-2"/>
      <sheetName val="nominal codes"/>
      <sheetName val="FAQs about AdCertifier"/>
      <sheetName val="Instructions for BF"/>
      <sheetName val="Booking Form"/>
      <sheetName val="CS Module Brief- WIP"/>
      <sheetName val="FC RateCard 2"/>
      <sheetName val="Form 40R dropdown"/>
      <sheetName val="Change Log"/>
      <sheetName val="Sheet1"/>
      <sheetName val="Briefing for special markets"/>
      <sheetName val="Original Source"/>
      <sheetName val="FC Rate Card"/>
      <sheetName val="CS module Rate Card"/>
      <sheetName val="India Test Bed"/>
      <sheetName val="China CAWI Test Beds"/>
      <sheetName val="Summary"/>
      <sheetName val="India Test Bed Sample Calc"/>
      <sheetName val="Sectors (M)"/>
      <sheetName val="FS-97"/>
      <sheetName val="name"/>
      <sheetName val="Brooklyn"/>
      <sheetName val="Train.set"/>
      <sheetName val="Feuil1"/>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sheetData sheetId="90"/>
      <sheetData sheetId="91">
        <row r="2">
          <cell r="C2" t="str">
            <v>CMI BPI/Marketing</v>
          </cell>
        </row>
      </sheetData>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Annex A"/>
      <sheetName val="TA.1"/>
      <sheetName val="TA.2"/>
      <sheetName val="TA.3"/>
      <sheetName val="TA.4"/>
      <sheetName val="TA.5"/>
      <sheetName val="TA.6"/>
      <sheetName val="TA.7"/>
      <sheetName val="TA.8"/>
      <sheetName val="TA.9"/>
      <sheetName val="TA.10"/>
      <sheetName val="TA.11"/>
      <sheetName val="TA.12"/>
      <sheetName val="Annex B"/>
      <sheetName val="TB.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7">
          <cell r="C17">
            <v>5.2058932093532997</v>
          </cell>
          <cell r="D17">
            <v>4.3453219057439307</v>
          </cell>
          <cell r="E17">
            <v>3.6491378282474409</v>
          </cell>
          <cell r="F17">
            <v>2.9437631341292794</v>
          </cell>
          <cell r="G17">
            <v>2.5367168000178859</v>
          </cell>
          <cell r="H17">
            <v>1.8080768467859676</v>
          </cell>
          <cell r="I17">
            <v>1.6250729630533207</v>
          </cell>
        </row>
        <row r="26">
          <cell r="C26">
            <v>93.16136288446387</v>
          </cell>
          <cell r="D26">
            <v>94.3099037091431</v>
          </cell>
          <cell r="E26">
            <v>94.81498656094189</v>
          </cell>
          <cell r="F26">
            <v>95.73870802790519</v>
          </cell>
          <cell r="G26">
            <v>96.281068666172203</v>
          </cell>
          <cell r="H26">
            <v>96.065091041270307</v>
          </cell>
          <cell r="I26">
            <v>95.050964300041954</v>
          </cell>
        </row>
      </sheetData>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Annex A"/>
      <sheetName val="TA.1"/>
      <sheetName val="TA.2"/>
      <sheetName val="TA.3"/>
      <sheetName val="TA.4"/>
      <sheetName val="TA.5"/>
      <sheetName val="TA.6"/>
      <sheetName val="TA.7"/>
      <sheetName val="TA.8"/>
      <sheetName val="TA.9"/>
      <sheetName val="TA.10"/>
      <sheetName val="TA.11"/>
      <sheetName val="TA.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7">
          <cell r="C17">
            <v>5.1064329931003485</v>
          </cell>
          <cell r="D17">
            <v>4.5440103888227803</v>
          </cell>
          <cell r="E17">
            <v>3.5417875377654422</v>
          </cell>
          <cell r="F17">
            <v>3.0043702273486703</v>
          </cell>
          <cell r="G17">
            <v>2.5657879324511517</v>
          </cell>
          <cell r="H17">
            <v>1.936862871528884</v>
          </cell>
          <cell r="I17">
            <v>1.8510844417656529</v>
          </cell>
        </row>
        <row r="26">
          <cell r="C26">
            <v>93.621758411797245</v>
          </cell>
          <cell r="D26">
            <v>95.026166271324868</v>
          </cell>
          <cell r="E26">
            <v>95.296184722131812</v>
          </cell>
          <cell r="F26">
            <v>96.346621988668247</v>
          </cell>
          <cell r="G26">
            <v>96.987820608587398</v>
          </cell>
          <cell r="H26">
            <v>96.835816522474232</v>
          </cell>
          <cell r="I26">
            <v>96.065479982917637</v>
          </cell>
        </row>
      </sheetData>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Annex A"/>
      <sheetName val="TA.1"/>
      <sheetName val="TA.2"/>
      <sheetName val="TA.3"/>
      <sheetName val="TA.4"/>
      <sheetName val="TA.5"/>
      <sheetName val="TA.6"/>
      <sheetName val="TA.7"/>
      <sheetName val="TA.8"/>
      <sheetName val="TA.9"/>
      <sheetName val="TA.10"/>
      <sheetName val="TA.11"/>
      <sheetName val="TA.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8">
          <cell r="C18">
            <v>4.773512211627259</v>
          </cell>
          <cell r="D18">
            <v>4.7741674740410076</v>
          </cell>
          <cell r="E18">
            <v>3.930972986488551</v>
          </cell>
          <cell r="F18">
            <v>3.1329233617269652</v>
          </cell>
          <cell r="G18">
            <v>2.4897771823039596</v>
          </cell>
          <cell r="H18">
            <v>2.3184554072893246</v>
          </cell>
          <cell r="I18">
            <v>2.1374758652076453</v>
          </cell>
        </row>
        <row r="27">
          <cell r="C27">
            <v>95.482907578262484</v>
          </cell>
          <cell r="D27">
            <v>95.860993726726392</v>
          </cell>
          <cell r="E27">
            <v>95.118116788774984</v>
          </cell>
          <cell r="F27">
            <v>95.765322710508727</v>
          </cell>
          <cell r="G27">
            <v>96.138698229473533</v>
          </cell>
          <cell r="H27">
            <v>96.261882575581097</v>
          </cell>
          <cell r="I27">
            <v>96.114047049736158</v>
          </cell>
        </row>
      </sheetData>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Annex A"/>
      <sheetName val="TA.1"/>
      <sheetName val="TA.2"/>
      <sheetName val="TA.3"/>
      <sheetName val="TA.4"/>
      <sheetName val="TA.5"/>
      <sheetName val="TA.6"/>
      <sheetName val="TA.7"/>
      <sheetName val="TA.8"/>
      <sheetName val="TA.9"/>
      <sheetName val="TA.10"/>
      <sheetName val="TA.11"/>
      <sheetName val="TA.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8">
          <cell r="C18">
            <v>4.4802137433315492</v>
          </cell>
          <cell r="D18">
            <v>4.5295377794202709</v>
          </cell>
          <cell r="E18">
            <v>3.5788439706397619</v>
          </cell>
          <cell r="F18">
            <v>2.8914093993231269</v>
          </cell>
          <cell r="G18">
            <v>2.2785056805319832</v>
          </cell>
          <cell r="H18">
            <v>2.1929134289105621</v>
          </cell>
          <cell r="I18">
            <v>2.0776549751185502</v>
          </cell>
        </row>
        <row r="27">
          <cell r="C27">
            <v>97.810367923129988</v>
          </cell>
          <cell r="D27">
            <v>98.39558667527487</v>
          </cell>
          <cell r="E27">
            <v>96.92174393685228</v>
          </cell>
          <cell r="F27">
            <v>96.966300507515726</v>
          </cell>
          <cell r="G27">
            <v>97.24596903335447</v>
          </cell>
          <cell r="H27">
            <v>97.339931666562251</v>
          </cell>
          <cell r="I27">
            <v>97.147984898017739</v>
          </cell>
        </row>
      </sheetData>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Annex A"/>
      <sheetName val="TA.1"/>
      <sheetName val="TA.2"/>
      <sheetName val="TA.3"/>
      <sheetName val="TA.4"/>
      <sheetName val="TA.5"/>
      <sheetName val="TA.6"/>
      <sheetName val="TA.7"/>
      <sheetName val="TA.8"/>
      <sheetName val="TA.9"/>
      <sheetName val="TA.10"/>
      <sheetName val="TA.11"/>
      <sheetName val="TA.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6">
          <cell r="C16">
            <v>5.0408909875299823</v>
          </cell>
          <cell r="D16">
            <v>4.1766480761220626</v>
          </cell>
          <cell r="E16">
            <v>3.1313233208853091</v>
          </cell>
          <cell r="F16">
            <v>2.6949793378956164</v>
          </cell>
          <cell r="G16">
            <v>2.3003183725094654</v>
          </cell>
          <cell r="H16">
            <v>1.6339411352005846</v>
          </cell>
          <cell r="I16">
            <v>1.2294640801083154</v>
          </cell>
        </row>
        <row r="27">
          <cell r="C27">
            <v>95.726817869156761</v>
          </cell>
          <cell r="D27">
            <v>97.589332588386213</v>
          </cell>
          <cell r="E27">
            <v>98.777579475392969</v>
          </cell>
          <cell r="F27">
            <v>96.357306720094442</v>
          </cell>
          <cell r="G27">
            <v>95.479821529204372</v>
          </cell>
          <cell r="H27">
            <v>95.061624897069535</v>
          </cell>
          <cell r="I27">
            <v>94.298719514612415</v>
          </cell>
        </row>
      </sheetData>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Annex A"/>
      <sheetName val="TA.1"/>
      <sheetName val="TA.2"/>
      <sheetName val="TA.3"/>
      <sheetName val="TA.4"/>
      <sheetName val="TA.5"/>
      <sheetName val="TA.6"/>
      <sheetName val="TA.7"/>
      <sheetName val="TA.8"/>
      <sheetName val="TA.9"/>
      <sheetName val="TA.10"/>
      <sheetName val="TA.11"/>
      <sheetName val="TA.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6">
          <cell r="C16">
            <v>5.0256521170147161</v>
          </cell>
          <cell r="D16">
            <v>4.5446593328214453</v>
          </cell>
          <cell r="E16">
            <v>3.0226263340583137</v>
          </cell>
          <cell r="F16">
            <v>2.6614040837246264</v>
          </cell>
          <cell r="G16">
            <v>2.2839522073268159</v>
          </cell>
          <cell r="H16">
            <v>1.5795785610635271</v>
          </cell>
          <cell r="I16">
            <v>1.0877049316232834</v>
          </cell>
        </row>
        <row r="27">
          <cell r="C27">
            <v>95.789462307529647</v>
          </cell>
          <cell r="D27">
            <v>97.869671357578326</v>
          </cell>
          <cell r="E27">
            <v>98.62674499354118</v>
          </cell>
          <cell r="F27">
            <v>96.281812568704723</v>
          </cell>
          <cell r="G27">
            <v>95.509908078966603</v>
          </cell>
          <cell r="H27">
            <v>95.000758905519504</v>
          </cell>
          <cell r="I27">
            <v>94.10550251775372</v>
          </cell>
        </row>
      </sheetData>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Annex A"/>
      <sheetName val="TA.1"/>
      <sheetName val="TA.2"/>
      <sheetName val="TA.3"/>
      <sheetName val="TA.4"/>
      <sheetName val="TA.5"/>
      <sheetName val="TA.6"/>
      <sheetName val="TA.7"/>
      <sheetName val="TA.8"/>
      <sheetName val="TA.9"/>
      <sheetName val="TA.10"/>
      <sheetName val="TA.11"/>
      <sheetName val="TA.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6">
          <cell r="C16">
            <v>5.2345344114105181</v>
          </cell>
          <cell r="D16">
            <v>6.0841633723138671</v>
          </cell>
          <cell r="E16">
            <v>5.1128596612213428</v>
          </cell>
          <cell r="F16">
            <v>3.1999640711699118</v>
          </cell>
          <cell r="G16">
            <v>2.7791586173819924</v>
          </cell>
          <cell r="H16">
            <v>2.2269113590672935</v>
          </cell>
          <cell r="I16">
            <v>1.6698881699113088</v>
          </cell>
        </row>
        <row r="27">
          <cell r="C27">
            <v>96.901805136130577</v>
          </cell>
          <cell r="D27">
            <v>100.61452354384876</v>
          </cell>
          <cell r="E27">
            <v>103.07297306834747</v>
          </cell>
          <cell r="F27">
            <v>102.41793534613718</v>
          </cell>
          <cell r="G27">
            <v>99.099825759470505</v>
          </cell>
          <cell r="H27">
            <v>97.602945540301661</v>
          </cell>
          <cell r="I27">
            <v>96.93231824506492</v>
          </cell>
        </row>
      </sheetData>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Overview"/>
      <sheetName val="C.1"/>
      <sheetName val="C.2"/>
      <sheetName val="Economic and fiscal outlook"/>
      <sheetName val="T.1"/>
      <sheetName val="C.3"/>
      <sheetName val="C.4"/>
      <sheetName val="C.A"/>
      <sheetName val="C.B"/>
      <sheetName val="C.C"/>
      <sheetName val="C.5"/>
      <sheetName val="C.6"/>
      <sheetName val="C.7"/>
      <sheetName val="C.8"/>
      <sheetName val="C.9"/>
      <sheetName val="C.10"/>
      <sheetName val="C.11"/>
      <sheetName val="C.12"/>
      <sheetName val="C.13"/>
      <sheetName val="C.14"/>
      <sheetName val="C.15"/>
      <sheetName val="C.16"/>
      <sheetName val="T.2"/>
      <sheetName val="C.17"/>
      <sheetName val="C.18"/>
      <sheetName val="C.D"/>
      <sheetName val="C.19"/>
      <sheetName val="T.3"/>
      <sheetName val="T.4"/>
      <sheetName val="C.20"/>
      <sheetName val="T.5"/>
      <sheetName val="C.21"/>
      <sheetName val="T.6"/>
      <sheetName val="C.22"/>
      <sheetName val="T.7"/>
      <sheetName val="C.23"/>
      <sheetName val="T.A"/>
      <sheetName val="C.E"/>
      <sheetName val="Annex"/>
      <sheetName val="TA.1"/>
      <sheetName val="TA.2"/>
      <sheetName val="TA.3"/>
      <sheetName val="TA.4"/>
      <sheetName val="TA.5"/>
      <sheetName val="TA.6"/>
      <sheetName val="TA.7"/>
      <sheetName val="TA.8"/>
      <sheetName val="TA.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17">
          <cell r="C17">
            <v>5.689150862046886</v>
          </cell>
          <cell r="D17">
            <v>7.0896393539286464</v>
          </cell>
          <cell r="E17">
            <v>5.5085267581129465</v>
          </cell>
          <cell r="F17">
            <v>3.208756453798963</v>
          </cell>
          <cell r="G17">
            <v>2.8347857775629959</v>
          </cell>
          <cell r="H17">
            <v>2.8525033758808682</v>
          </cell>
          <cell r="I17">
            <v>2.3637924584526839</v>
          </cell>
        </row>
        <row r="27">
          <cell r="C27">
            <v>97.423344342052161</v>
          </cell>
          <cell r="D27">
            <v>101.86249196661244</v>
          </cell>
          <cell r="E27">
            <v>106.70332284928068</v>
          </cell>
          <cell r="F27">
            <v>105.787431958863</v>
          </cell>
          <cell r="G27">
            <v>101.69865378669225</v>
          </cell>
          <cell r="H27">
            <v>99.985431980943034</v>
          </cell>
          <cell r="I27">
            <v>99.272593872837305</v>
          </cell>
        </row>
      </sheetData>
      <sheetData sheetId="45" refreshError="1"/>
      <sheetData sheetId="46" refreshError="1"/>
      <sheetData sheetId="47" refreshError="1"/>
      <sheetData sheetId="4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Chapter 3"/>
      <sheetName val="T3.1"/>
      <sheetName val="C3.1"/>
      <sheetName val="C3.2"/>
      <sheetName val="T3.2"/>
      <sheetName val="C3.A"/>
      <sheetName val="T3.A"/>
      <sheetName val="C3.3"/>
      <sheetName val="C3.4"/>
      <sheetName val="C3.5"/>
      <sheetName val="T3.3"/>
      <sheetName val="T3.4"/>
      <sheetName val="T3.5"/>
      <sheetName val="T3.6"/>
      <sheetName val="T3.7"/>
      <sheetName val="C3.B"/>
      <sheetName val="C3.C"/>
      <sheetName val="T3.B"/>
      <sheetName val="T3.8"/>
      <sheetName val="T3.9"/>
      <sheetName val="T3.10"/>
      <sheetName val="C3.6"/>
      <sheetName val="T3.11"/>
      <sheetName val="C3.7"/>
      <sheetName val="T3.12"/>
      <sheetName val="C3.8"/>
      <sheetName val="C3.9"/>
      <sheetName val="T3.13"/>
      <sheetName val="C3.D"/>
      <sheetName val="T3.C"/>
      <sheetName val="C3.10"/>
      <sheetName val="T3.14"/>
      <sheetName val="C3.11"/>
      <sheetName val="T3.15"/>
      <sheetName val="T3.16"/>
      <sheetName val="T3.17"/>
      <sheetName val="T3.18"/>
      <sheetName val="C3.12"/>
      <sheetName val="T3.19"/>
      <sheetName val="T3.20"/>
      <sheetName val="T3.21"/>
      <sheetName val="C3.E"/>
      <sheetName val="T3.22"/>
      <sheetName val="T3.23"/>
      <sheetName val="C3.F"/>
      <sheetName val="T3.24"/>
      <sheetName val="T3.25"/>
      <sheetName val="T3.26"/>
      <sheetName val="T3.27"/>
      <sheetName val="C3.13"/>
      <sheetName val="T3.28"/>
      <sheetName val="T3.29"/>
      <sheetName val="C3.14"/>
      <sheetName val="T3.30"/>
      <sheetName val="T3.31"/>
      <sheetName val="T3.32"/>
      <sheetName val="T3.33"/>
      <sheetName val="T3.34"/>
      <sheetName val="C3.15"/>
      <sheetName val="C3.16"/>
      <sheetName val="T3.35"/>
      <sheetName val="C3.G"/>
      <sheetName val="T3.36"/>
      <sheetName val="T3.37"/>
      <sheetName val="T3.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16">
          <cell r="C16">
            <v>82.729735228859766</v>
          </cell>
          <cell r="D16">
            <v>93.977910964030912</v>
          </cell>
          <cell r="E16">
            <v>95.551157290076333</v>
          </cell>
          <cell r="F16">
            <v>95.47154083150626</v>
          </cell>
          <cell r="G16">
            <v>94.0806297413571</v>
          </cell>
          <cell r="H16">
            <v>91.237254890685492</v>
          </cell>
          <cell r="I16">
            <v>85.813581444437574</v>
          </cell>
          <cell r="J16">
            <v>83.121440908431424</v>
          </cell>
        </row>
        <row r="21">
          <cell r="C21">
            <v>2.435918981071997</v>
          </cell>
          <cell r="D21">
            <v>15.029808245835271</v>
          </cell>
          <cell r="E21">
            <v>5.4064361136293551</v>
          </cell>
          <cell r="F21">
            <v>3.9448448171898991</v>
          </cell>
          <cell r="G21">
            <v>1.9147022095357173</v>
          </cell>
          <cell r="H21">
            <v>1.3397307895771098</v>
          </cell>
          <cell r="I21">
            <v>1.2323035002075025</v>
          </cell>
          <cell r="J21">
            <v>1.0763712286748497</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Chapter 3"/>
      <sheetName val="T3.1"/>
      <sheetName val="C3.1"/>
      <sheetName val="C3.2"/>
      <sheetName val="T3.2"/>
      <sheetName val="C3.3"/>
      <sheetName val="C3.4"/>
      <sheetName val="T3.3"/>
      <sheetName val="C3.5"/>
      <sheetName val="C3.6"/>
      <sheetName val="T3.4"/>
      <sheetName val="T3.5"/>
      <sheetName val="T3.6"/>
      <sheetName val="T3.7"/>
      <sheetName val="T3.8"/>
      <sheetName val="T3.9"/>
      <sheetName val="T3.10"/>
      <sheetName val="T3.11"/>
      <sheetName val="C3.7"/>
      <sheetName val="T3.12"/>
      <sheetName val="C3.8"/>
      <sheetName val="C3.9"/>
      <sheetName val="T3.13"/>
      <sheetName val="C3.10"/>
      <sheetName val="C3.11"/>
      <sheetName val="T3.14"/>
      <sheetName val="T3.15"/>
      <sheetName val="T3.16"/>
      <sheetName val="T3.17"/>
      <sheetName val="T3.18"/>
      <sheetName val="T3.19"/>
      <sheetName val="C3.12"/>
      <sheetName val="C3.13"/>
      <sheetName val="T3.20"/>
      <sheetName val="T3.21"/>
      <sheetName val="T3.22"/>
      <sheetName val="T3.23"/>
      <sheetName val="T3.24"/>
      <sheetName val="T3.25"/>
      <sheetName val="T3.26"/>
      <sheetName val="T3.27"/>
      <sheetName val="C3.14"/>
      <sheetName val="T3.28"/>
      <sheetName val="T3.29"/>
      <sheetName val="C3.15"/>
      <sheetName val="C3.A"/>
      <sheetName val="C3.B"/>
      <sheetName val="T3.A"/>
      <sheetName val="C3.16"/>
      <sheetName val="C3.17"/>
      <sheetName val="T3.30"/>
      <sheetName val="C3.18"/>
      <sheetName val="T3.31"/>
      <sheetName val="T3.32"/>
      <sheetName val="T3.33"/>
      <sheetName val="T3.34"/>
      <sheetName val="C3.19"/>
      <sheetName val="C3.20"/>
      <sheetName val="T3.35"/>
      <sheetName val="T3.36"/>
      <sheetName val="T3.37"/>
      <sheetName val="T3.38"/>
      <sheetName val="C3.C"/>
      <sheetName val="C3.D"/>
      <sheetName val="T3.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16">
          <cell r="C16">
            <v>84.150465594093561</v>
          </cell>
          <cell r="D16">
            <v>96.605898531995976</v>
          </cell>
          <cell r="E16">
            <v>98.202523236437287</v>
          </cell>
          <cell r="F16">
            <v>97.898319243981931</v>
          </cell>
          <cell r="G16">
            <v>97.805409223402862</v>
          </cell>
          <cell r="H16">
            <v>94.671932243545456</v>
          </cell>
          <cell r="I16">
            <v>90.546261004981602</v>
          </cell>
          <cell r="J16">
            <v>87.956174398485558</v>
          </cell>
        </row>
        <row r="21">
          <cell r="C21">
            <v>2.5581097277157037</v>
          </cell>
          <cell r="D21">
            <v>15.244422780869286</v>
          </cell>
          <cell r="E21">
            <v>7.896566376225417</v>
          </cell>
          <cell r="F21">
            <v>3.3460555850731923</v>
          </cell>
          <cell r="G21">
            <v>2.3888791403992</v>
          </cell>
          <cell r="H21">
            <v>1.7392579270552353</v>
          </cell>
          <cell r="I21">
            <v>1.6794934803674266</v>
          </cell>
          <cell r="J21">
            <v>1.5336107801653434</v>
          </cell>
        </row>
      </sheetData>
      <sheetData sheetId="63" refreshError="1"/>
      <sheetData sheetId="64" refreshError="1"/>
      <sheetData sheetId="6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Chapter 3"/>
      <sheetName val="T3.1"/>
      <sheetName val="C3.A"/>
      <sheetName val="C3.1"/>
      <sheetName val="C.3.2"/>
      <sheetName val="T3.2"/>
      <sheetName val="C.3.3"/>
      <sheetName val="C3.4"/>
      <sheetName val="T3.3"/>
      <sheetName val="T3.4"/>
      <sheetName val="T3.5"/>
      <sheetName val="T3.6"/>
      <sheetName val="T3.7"/>
      <sheetName val="T3.8"/>
      <sheetName val="T3.9"/>
      <sheetName val="T3.10"/>
      <sheetName val="C3.B"/>
      <sheetName val="C3.C"/>
      <sheetName val="C3.D"/>
      <sheetName val="T3.11"/>
      <sheetName val="C3.5"/>
      <sheetName val="C3.6"/>
      <sheetName val="T3.12"/>
      <sheetName val="T3.13"/>
      <sheetName val="T3.14"/>
      <sheetName val="T3.15"/>
      <sheetName val="T3.16"/>
      <sheetName val="T3.17"/>
      <sheetName val="T3.18"/>
      <sheetName val="C3.E"/>
      <sheetName val="T3.19"/>
      <sheetName val="T3.20"/>
      <sheetName val="C3.F"/>
      <sheetName val="T3.21"/>
      <sheetName val="T3.22"/>
      <sheetName val="T3.23"/>
      <sheetName val="C3.7"/>
      <sheetName val="C3.8"/>
      <sheetName val="T3.24"/>
      <sheetName val="T3.25"/>
      <sheetName val="T3.26"/>
      <sheetName val="T3.27"/>
      <sheetName val="T3.28"/>
      <sheetName val="C3.G"/>
      <sheetName val="C3.9"/>
      <sheetName val="T3.29"/>
      <sheetName val="T3.30"/>
      <sheetName val="T3.31"/>
      <sheetName val="C3.10"/>
      <sheetName val="T3.32"/>
      <sheetName val="T3.33"/>
      <sheetName val="T3.34"/>
      <sheetName val="C3.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16">
          <cell r="C16">
            <v>84.385651154354605</v>
          </cell>
          <cell r="D16">
            <v>100.18536190439913</v>
          </cell>
          <cell r="E16">
            <v>107.35821544973156</v>
          </cell>
          <cell r="F16">
            <v>108.99735751435642</v>
          </cell>
          <cell r="G16">
            <v>109.68430399239712</v>
          </cell>
          <cell r="H16">
            <v>106.1770400913515</v>
          </cell>
          <cell r="I16">
            <v>103.76445646039882</v>
          </cell>
        </row>
        <row r="21">
          <cell r="C21">
            <v>2.5663230184926151</v>
          </cell>
          <cell r="D21">
            <v>16.913985444132884</v>
          </cell>
          <cell r="E21">
            <v>10.330700835908766</v>
          </cell>
          <cell r="F21">
            <v>4.5020679247077258</v>
          </cell>
          <cell r="G21">
            <v>3.4702553417316246</v>
          </cell>
          <cell r="H21">
            <v>2.9172068954705752</v>
          </cell>
          <cell r="I21">
            <v>2.7783685650464593</v>
          </cell>
        </row>
      </sheetData>
      <sheetData sheetId="5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Chapter 3"/>
      <sheetName val="T3.1"/>
      <sheetName val="C3.A"/>
      <sheetName val="C3.1"/>
      <sheetName val="T3.2"/>
      <sheetName val="C3.2"/>
      <sheetName val="C3.3"/>
      <sheetName val="C3.4"/>
      <sheetName val="T3.3"/>
      <sheetName val="T3.4"/>
      <sheetName val="T3.5"/>
      <sheetName val="T3.6"/>
      <sheetName val="T3.7"/>
      <sheetName val="T3.8"/>
      <sheetName val="T3.9"/>
      <sheetName val="C3.5"/>
      <sheetName val="T3.10"/>
      <sheetName val="C3.6"/>
      <sheetName val="T3.11"/>
      <sheetName val="T3.12"/>
      <sheetName val="T3.13"/>
      <sheetName val="C3.7"/>
      <sheetName val="T3.14"/>
      <sheetName val="T3.15"/>
      <sheetName val="C3.8"/>
      <sheetName val="C3.9"/>
      <sheetName val="C3.10"/>
      <sheetName val="T3.16"/>
      <sheetName val="T3.17"/>
      <sheetName val="C3.11"/>
      <sheetName val="T3.18"/>
      <sheetName val="T3.19"/>
      <sheetName val="T3.20"/>
      <sheetName val="T3.21"/>
      <sheetName val="C3.12"/>
      <sheetName val="C3.13"/>
      <sheetName val="T3.22"/>
      <sheetName val="C3.B"/>
      <sheetName val="T3.23"/>
      <sheetName val="T3.24"/>
      <sheetName val="T3.25"/>
      <sheetName val="T3.26"/>
      <sheetName val="T3.27"/>
      <sheetName val="C3.14"/>
      <sheetName val="T3.28"/>
      <sheetName val="T3.29"/>
      <sheetName val="T3.30"/>
      <sheetName val="C3.15"/>
      <sheetName val="T3.31"/>
      <sheetName val="T3.32"/>
      <sheetName val="T3.33"/>
      <sheetName val="C3.C"/>
      <sheetName val="C3.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6">
          <cell r="C16">
            <v>85.454670580669358</v>
          </cell>
          <cell r="D16">
            <v>105.19318718679031</v>
          </cell>
          <cell r="E16">
            <v>108.03806200505508</v>
          </cell>
          <cell r="F16">
            <v>108.57978799761243</v>
          </cell>
          <cell r="G16">
            <v>109.41772646301588</v>
          </cell>
          <cell r="H16">
            <v>104.9700048784463</v>
          </cell>
          <cell r="I16">
            <v>104.74934332429669</v>
          </cell>
        </row>
        <row r="21">
          <cell r="C21">
            <v>2.5274085135469022</v>
          </cell>
          <cell r="D21">
            <v>19.016635136490397</v>
          </cell>
          <cell r="E21">
            <v>7.400032964739661</v>
          </cell>
          <cell r="F21">
            <v>4.4492528500732487</v>
          </cell>
          <cell r="G21">
            <v>4.1130922807275905</v>
          </cell>
          <cell r="H21">
            <v>3.9269697085343078</v>
          </cell>
          <cell r="I21">
            <v>3.8616613200838561</v>
          </cell>
        </row>
      </sheetData>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3.1"/>
      <sheetName val="T3.2"/>
      <sheetName val="C3.1"/>
      <sheetName val="T3.3"/>
      <sheetName val="T3.4"/>
      <sheetName val="T3.5"/>
      <sheetName val="T3.6"/>
      <sheetName val="T3.7"/>
      <sheetName val="T3.8"/>
      <sheetName val="T3.9"/>
      <sheetName val="T3.10"/>
      <sheetName val="T3.11"/>
      <sheetName val="T3.A"/>
      <sheetName val="T3.12"/>
      <sheetName val="T3.13"/>
      <sheetName val="T3.14"/>
      <sheetName val="T3.15"/>
      <sheetName val="T3.16"/>
      <sheetName val="T3.17"/>
      <sheetName val="C3.A"/>
      <sheetName val="T3.B"/>
      <sheetName val="C3.2"/>
      <sheetName val="C3.3"/>
      <sheetName val="C3.B"/>
      <sheetName val="T3.18"/>
      <sheetName val="T3.19"/>
      <sheetName val="C3.4"/>
      <sheetName val="T3.20"/>
      <sheetName val="T3.21"/>
      <sheetName val="T3.22"/>
      <sheetName val="T3.23"/>
      <sheetName val="T3.24"/>
      <sheetName val="T3.25"/>
      <sheetName val="T3.26"/>
      <sheetName val="T3.C"/>
      <sheetName val="C3.C"/>
      <sheetName val="T3.27"/>
      <sheetName val="T3.28"/>
      <sheetName val="C3.5"/>
      <sheetName val="T3.29"/>
      <sheetName val="C3.6"/>
      <sheetName val="T3.30"/>
      <sheetName val="C3.7"/>
      <sheetName val="T3.31"/>
      <sheetName val="T3.D"/>
      <sheetName val="C3.8"/>
      <sheetName val="C3.9"/>
      <sheetName val="C3.10"/>
      <sheetName val="T3.32"/>
      <sheetName val="T3.33"/>
      <sheetName val="C3.11"/>
      <sheetName val="T3.34"/>
      <sheetName val="T3.35"/>
      <sheetName val="T3.36"/>
      <sheetName val="C3.12"/>
      <sheetName val="C3.13"/>
      <sheetName val="T3.37"/>
      <sheetName val="T3.38"/>
      <sheetName val="T3.39"/>
      <sheetName val="T3.40"/>
      <sheetName val="C3.14"/>
      <sheetName val="C3.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6">
          <cell r="C16">
            <v>80.646994893342253</v>
          </cell>
          <cell r="D16">
            <v>79.493871190105992</v>
          </cell>
          <cell r="E16">
            <v>77.435815932959457</v>
          </cell>
          <cell r="F16">
            <v>74.993507941652297</v>
          </cell>
          <cell r="G16">
            <v>75.409294963100677</v>
          </cell>
          <cell r="H16">
            <v>75.557359590122076</v>
          </cell>
          <cell r="I16">
            <v>75.225037702916069</v>
          </cell>
        </row>
        <row r="21">
          <cell r="C21">
            <v>1.7721895115578277</v>
          </cell>
          <cell r="D21">
            <v>2.1289957002718198</v>
          </cell>
          <cell r="E21">
            <v>2.3773683483482193</v>
          </cell>
          <cell r="F21">
            <v>2.7843366336305673</v>
          </cell>
          <cell r="G21">
            <v>2.4811789952434529</v>
          </cell>
          <cell r="H21">
            <v>2.3514081608808026</v>
          </cell>
          <cell r="I21">
            <v>2.1823592406930206</v>
          </cell>
        </row>
      </sheetData>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Chapter 4"/>
      <sheetName val="T4.1"/>
      <sheetName val="T4.2"/>
      <sheetName val="C4.1"/>
      <sheetName val="C4.2"/>
      <sheetName val="T4.3"/>
      <sheetName val="T4.4"/>
      <sheetName val="T4.5"/>
      <sheetName val="T4.6"/>
      <sheetName val="T4.7"/>
      <sheetName val="T4.8"/>
      <sheetName val="T4.9"/>
      <sheetName val="T4.10"/>
      <sheetName val="T4.11"/>
      <sheetName val="T4.12"/>
      <sheetName val="T4.13"/>
      <sheetName val="T4.14"/>
      <sheetName val="T4.15"/>
      <sheetName val="T4.16"/>
      <sheetName val="T4.17"/>
      <sheetName val="T4.18"/>
      <sheetName val="C4.3"/>
      <sheetName val="T4.19"/>
      <sheetName val="T4.20"/>
      <sheetName val="T4.21"/>
      <sheetName val="T4.22"/>
      <sheetName val="T4.23"/>
      <sheetName val="T4.24"/>
      <sheetName val="T4.25"/>
      <sheetName val="T4.26"/>
      <sheetName val="C4.4"/>
      <sheetName val="C4.5"/>
      <sheetName val="T4.27"/>
      <sheetName val="C4.A"/>
      <sheetName val="C4.6"/>
      <sheetName val="T4.28"/>
      <sheetName val="T4.29"/>
      <sheetName val="C4.7"/>
      <sheetName val="T4.30"/>
      <sheetName val="T4.31"/>
      <sheetName val="T4.32"/>
      <sheetName val="T4.33"/>
      <sheetName val="C4.8"/>
      <sheetName val="T4.34"/>
      <sheetName val="T4.35"/>
      <sheetName val="T4.36"/>
      <sheetName val="T4.37"/>
      <sheetName val="T4.38"/>
      <sheetName val="T4.39"/>
      <sheetName val="Chapter 5"/>
      <sheetName val="T5.1"/>
      <sheetName val="T5.2"/>
      <sheetName val="C5.1"/>
      <sheetName val="C5.2"/>
      <sheetName val="C5.3"/>
      <sheetName val="T5.3"/>
      <sheetName val="T5.4"/>
      <sheetName val="T5.5"/>
      <sheetName val="C5.4"/>
      <sheetName val="C5.5"/>
      <sheetName val="T5.6"/>
      <sheetName val="Annex A"/>
      <sheetName val="TA.1"/>
      <sheetName val="TA.2"/>
      <sheetName val="TA.3"/>
      <sheetName val="TA.4"/>
      <sheetName val="CA.1"/>
      <sheetName val="Annex B"/>
      <sheetName val="CB.1"/>
      <sheetName val="CB.2"/>
      <sheetName val="CB.3"/>
      <sheetName val="CB.4"/>
      <sheetName val="TB.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6">
          <cell r="C16">
            <v>84.704401210022056</v>
          </cell>
          <cell r="D16">
            <v>83.312820300218746</v>
          </cell>
          <cell r="E16">
            <v>82.228042290247743</v>
          </cell>
          <cell r="F16">
            <v>78.981681702482248</v>
          </cell>
          <cell r="G16">
            <v>74.925844247056901</v>
          </cell>
          <cell r="H16">
            <v>74.026199205997102</v>
          </cell>
          <cell r="I16">
            <v>72.980694489096862</v>
          </cell>
        </row>
        <row r="18">
          <cell r="C18">
            <v>2.027427164737166</v>
          </cell>
          <cell r="D18">
            <v>1.0711559267191246</v>
          </cell>
          <cell r="E18">
            <v>1.3335606126056494</v>
          </cell>
          <cell r="F18">
            <v>0.93003908105757982</v>
          </cell>
          <cell r="G18">
            <v>0.74865478219839943</v>
          </cell>
          <cell r="H18">
            <v>0.59081154932491775</v>
          </cell>
          <cell r="I18">
            <v>0.53210499783311083</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Chapter 4"/>
      <sheetName val="T4.1"/>
      <sheetName val="T4.2"/>
      <sheetName val="T4.3"/>
      <sheetName val="C4.1"/>
      <sheetName val="T4.4"/>
      <sheetName val="T4.5"/>
      <sheetName val="C4.2"/>
      <sheetName val="C4.3"/>
      <sheetName val="T4.6"/>
      <sheetName val="T4.7"/>
      <sheetName val="T4.8"/>
      <sheetName val="T4.9"/>
      <sheetName val="T4.10"/>
      <sheetName val="T4.11"/>
      <sheetName val="T4.12"/>
      <sheetName val="T4.13"/>
      <sheetName val="T4.14"/>
      <sheetName val="T4.15"/>
      <sheetName val="C4.4"/>
      <sheetName val="T4.16"/>
      <sheetName val="T4.17"/>
      <sheetName val="T4.18"/>
      <sheetName val="T4.19"/>
      <sheetName val="T4.20"/>
      <sheetName val="T4.21"/>
      <sheetName val="T4.22"/>
      <sheetName val="T4.23"/>
      <sheetName val="T4.24"/>
      <sheetName val="C4.5"/>
      <sheetName val="C4.6"/>
      <sheetName val="C4.7"/>
      <sheetName val="T4.25"/>
      <sheetName val="T4.26"/>
      <sheetName val="T4.27"/>
      <sheetName val="T4.28"/>
      <sheetName val="C4.8"/>
      <sheetName val="C4.9"/>
      <sheetName val="T4.29"/>
      <sheetName val="T4.30"/>
      <sheetName val="T4.31"/>
      <sheetName val="T4.A"/>
      <sheetName val="T4.B"/>
      <sheetName val="C4.10"/>
      <sheetName val="T4.32"/>
      <sheetName val="T4.C"/>
      <sheetName val="C4.11"/>
      <sheetName val="T4.33"/>
      <sheetName val="T4.34"/>
      <sheetName val="C4.12"/>
      <sheetName val="T4.35"/>
      <sheetName val="C4.13"/>
      <sheetName val="C4.14"/>
      <sheetName val="T4.36"/>
      <sheetName val="T4.37"/>
      <sheetName val="C4.A"/>
      <sheetName val="C4.B"/>
      <sheetName val="C4.15"/>
      <sheetName val="T4.38"/>
      <sheetName val="T4.39"/>
      <sheetName val="T4.40"/>
      <sheetName val="T4.41"/>
      <sheetName val="C4.16"/>
      <sheetName val="T4.42"/>
      <sheetName val="T4.43"/>
      <sheetName val="T4.D"/>
      <sheetName val="T4.44"/>
      <sheetName val="T4.45"/>
      <sheetName val="T4.46"/>
      <sheetName val="T4.47"/>
      <sheetName val="Chapter 5"/>
      <sheetName val="T5.1"/>
      <sheetName val="T5.2"/>
      <sheetName val="C5.1"/>
      <sheetName val="C5.2"/>
      <sheetName val="T5.3"/>
      <sheetName val="T5.4"/>
      <sheetName val="T5.5"/>
      <sheetName val="C5.3"/>
      <sheetName val="C5.4"/>
      <sheetName val="T5.6"/>
      <sheetName val="T5.7"/>
      <sheetName val="Annex A"/>
      <sheetName val="TA.1"/>
      <sheetName val="TA.2"/>
      <sheetName val="TA.3"/>
      <sheetName val="CA.1"/>
      <sheetName val="C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6">
          <cell r="C16">
            <v>85.047161038848046</v>
          </cell>
          <cell r="D16">
            <v>83.675146102160895</v>
          </cell>
          <cell r="E16">
            <v>82.841229361860442</v>
          </cell>
          <cell r="F16">
            <v>79.670328179670989</v>
          </cell>
          <cell r="G16">
            <v>75.687396192170951</v>
          </cell>
          <cell r="H16">
            <v>75.038261787292512</v>
          </cell>
          <cell r="I16">
            <v>74.050273926785508</v>
          </cell>
        </row>
        <row r="18">
          <cell r="C18">
            <v>1.9320546152804559</v>
          </cell>
          <cell r="D18">
            <v>1.1983086975871815</v>
          </cell>
          <cell r="E18">
            <v>1.4446749116945741</v>
          </cell>
          <cell r="F18">
            <v>1.1727942194289493</v>
          </cell>
          <cell r="G18">
            <v>1.0133467497220194</v>
          </cell>
          <cell r="H18">
            <v>0.85562922019164456</v>
          </cell>
          <cell r="I18">
            <v>0.78462700139654773</v>
          </cell>
        </row>
      </sheetData>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Chapter 4"/>
      <sheetName val="T4.1"/>
      <sheetName val="T4.2"/>
      <sheetName val="T4.3"/>
      <sheetName val="T4.4"/>
      <sheetName val="T4.5"/>
      <sheetName val="C4.1"/>
      <sheetName val="C4.2"/>
      <sheetName val="T4.6"/>
      <sheetName val="T4.7"/>
      <sheetName val="C4.3"/>
      <sheetName val="T4.8"/>
      <sheetName val="T4.9"/>
      <sheetName val="T4.10"/>
      <sheetName val="T4.11"/>
      <sheetName val="T4.12"/>
      <sheetName val="T4.13"/>
      <sheetName val="T4.14"/>
      <sheetName val="C4.4"/>
      <sheetName val="C4.A"/>
      <sheetName val="C4.5"/>
      <sheetName val="T4.15"/>
      <sheetName val="T4.16"/>
      <sheetName val="T4.17"/>
      <sheetName val="T4.18"/>
      <sheetName val="T4.19"/>
      <sheetName val="T4.20"/>
      <sheetName val="T4.21"/>
      <sheetName val="C4.6"/>
      <sheetName val="C4.7"/>
      <sheetName val="T4.22"/>
      <sheetName val="T4.23"/>
      <sheetName val="T4.24"/>
      <sheetName val="C4.B"/>
      <sheetName val="T4.25"/>
      <sheetName val="T4.26"/>
      <sheetName val="T4.27"/>
      <sheetName val="T4.28"/>
      <sheetName val="C4.8"/>
      <sheetName val="T4.29"/>
      <sheetName val="T4.30"/>
      <sheetName val="C4.C"/>
      <sheetName val="T4.31"/>
      <sheetName val="T4.32"/>
      <sheetName val="T4.33"/>
      <sheetName val="T4.34"/>
      <sheetName val="C4.D"/>
      <sheetName val="C4.9"/>
      <sheetName val="C4.10"/>
      <sheetName val="T4.35"/>
      <sheetName val="T4.36"/>
      <sheetName val="T4.37"/>
      <sheetName val="C4.11"/>
      <sheetName val="C4.12"/>
      <sheetName val="C4.13"/>
      <sheetName val="T4.38"/>
      <sheetName val="C4.14"/>
      <sheetName val="T4.39"/>
      <sheetName val="T4.40"/>
      <sheetName val="T4.41"/>
      <sheetName val="T4.42"/>
      <sheetName val="Chapter 5"/>
      <sheetName val="T5.1"/>
      <sheetName val="T5.2"/>
      <sheetName val="C5.1"/>
      <sheetName val="C5.2"/>
      <sheetName val="T5.3"/>
      <sheetName val="T5.4"/>
      <sheetName val="C5.3"/>
      <sheetName val="C5.4"/>
      <sheetName val="T5.5"/>
      <sheetName val="T5.6"/>
      <sheetName val="Annex A"/>
      <sheetName val="TA.1"/>
      <sheetName val="TA.2"/>
      <sheetName val="CA.1"/>
      <sheetName val="Annex B"/>
      <sheetName val="TB.1"/>
      <sheetName val="CB.1"/>
      <sheetName val="TB.2"/>
      <sheetName val="TB.3"/>
      <sheetName val="TB.4"/>
      <sheetName val="TB.5"/>
      <sheetName val="CB.2"/>
      <sheetName val="TB.6"/>
      <sheetName val="CB.3"/>
      <sheetName val="TB.7"/>
      <sheetName val="C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6">
          <cell r="C16">
            <v>85.301454787956629</v>
          </cell>
          <cell r="D16">
            <v>85.567583027631457</v>
          </cell>
          <cell r="E16">
            <v>85.519318363090505</v>
          </cell>
          <cell r="F16">
            <v>85.107509127088719</v>
          </cell>
          <cell r="G16">
            <v>82.100865091290004</v>
          </cell>
          <cell r="H16">
            <v>78.325555228478478</v>
          </cell>
          <cell r="I16">
            <v>77.941182460858244</v>
          </cell>
        </row>
        <row r="18">
          <cell r="C18">
            <v>2.3028186665566084</v>
          </cell>
          <cell r="D18">
            <v>2.1983560182580986</v>
          </cell>
          <cell r="E18">
            <v>1.751138445473142</v>
          </cell>
          <cell r="F18">
            <v>1.5574025690502087</v>
          </cell>
          <cell r="G18">
            <v>1.2820423532820848</v>
          </cell>
          <cell r="H18">
            <v>1.1242666941223511</v>
          </cell>
          <cell r="I18">
            <v>0.89528229291555117</v>
          </cell>
        </row>
      </sheetData>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Chapter 4"/>
      <sheetName val="C4.A"/>
      <sheetName val="T4.A"/>
      <sheetName val="T4.1"/>
      <sheetName val="T4.2"/>
      <sheetName val="T4.3"/>
      <sheetName val="C4.1"/>
      <sheetName val="C4.B"/>
      <sheetName val="C4.C"/>
      <sheetName val="T4.4"/>
      <sheetName val="T4.5"/>
      <sheetName val="C4.2"/>
      <sheetName val="C4.3"/>
      <sheetName val="T4.6"/>
      <sheetName val="T4.7"/>
      <sheetName val="T4.8"/>
      <sheetName val="T4.9"/>
      <sheetName val="T4.10"/>
      <sheetName val="T4.11"/>
      <sheetName val="T4.12"/>
      <sheetName val="T4.13"/>
      <sheetName val="T4.14"/>
      <sheetName val="C4.D"/>
      <sheetName val="C4.4"/>
      <sheetName val="T4.15"/>
      <sheetName val="T4.16"/>
      <sheetName val="T4.17"/>
      <sheetName val="T4.18"/>
      <sheetName val="T4.19"/>
      <sheetName val="T4.20"/>
      <sheetName val="T4.21"/>
      <sheetName val="C4.5"/>
      <sheetName val="C4.6"/>
      <sheetName val="T4.22"/>
      <sheetName val="T4.23"/>
      <sheetName val="T4.24"/>
      <sheetName val="T4.25"/>
      <sheetName val="C4.7"/>
      <sheetName val="T4.27"/>
      <sheetName val="T4.26"/>
      <sheetName val="T4.28"/>
      <sheetName val="T4.29"/>
      <sheetName val="C4.8"/>
      <sheetName val="C4.9"/>
      <sheetName val="C4.E"/>
      <sheetName val="C4.F"/>
      <sheetName val="T4.30"/>
      <sheetName val="T4.31"/>
      <sheetName val="T4.32"/>
      <sheetName val="T4.33"/>
      <sheetName val="T4.34"/>
      <sheetName val="T4.35"/>
      <sheetName val="T4.36"/>
      <sheetName val="T4.37"/>
      <sheetName val="C4.10"/>
      <sheetName val="T4.38"/>
      <sheetName val="T4.39"/>
      <sheetName val="C4.11"/>
      <sheetName val="T4.40"/>
      <sheetName val="C4.12"/>
      <sheetName val="T4.41"/>
      <sheetName val="C4.13"/>
      <sheetName val="T4.42"/>
      <sheetName val="T4.43"/>
      <sheetName val="T4.44"/>
      <sheetName val="T4.45"/>
      <sheetName val="Chapter 5"/>
      <sheetName val="T5.1"/>
      <sheetName val="C5.1"/>
      <sheetName val="C5.2"/>
      <sheetName val="T5.2"/>
      <sheetName val="T5.3"/>
      <sheetName val="T5.4"/>
      <sheetName val="C5.3"/>
      <sheetName val="C5.4"/>
      <sheetName val="T5.5"/>
      <sheetName val="C5.5"/>
      <sheetName val="T5.6"/>
      <sheetName val="Annex A"/>
      <sheetName val="TA.1"/>
      <sheetName val="TA.2"/>
      <sheetName val="TA.3"/>
      <sheetName val="CA.1"/>
      <sheetName val="CA.2"/>
      <sheetName val="Annex B"/>
      <sheetName val="B.1"/>
      <sheetName val="B.2"/>
      <sheetName val="B.3"/>
      <sheetName val="B.4"/>
      <sheetName val="B.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6">
          <cell r="C16">
            <v>85.80869565217391</v>
          </cell>
          <cell r="D16">
            <v>86.455763220047544</v>
          </cell>
          <cell r="E16">
            <v>86.422084202380518</v>
          </cell>
          <cell r="F16">
            <v>86.108450327286874</v>
          </cell>
          <cell r="G16">
            <v>83.134736863824003</v>
          </cell>
          <cell r="H16">
            <v>79.288509443689449</v>
          </cell>
          <cell r="I16">
            <v>79.054443326082392</v>
          </cell>
        </row>
        <row r="18">
          <cell r="C18">
            <v>2.3056283759707101</v>
          </cell>
          <cell r="D18">
            <v>2.4413815031205282</v>
          </cell>
          <cell r="E18">
            <v>1.8804656127234403</v>
          </cell>
          <cell r="F18">
            <v>1.6100220745132201</v>
          </cell>
          <cell r="G18">
            <v>1.473321208450459</v>
          </cell>
          <cell r="H18">
            <v>1.3080809928896879</v>
          </cell>
          <cell r="I18">
            <v>1.0759828111222873</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Chapter 4"/>
      <sheetName val="C4.A"/>
      <sheetName val="C4.B"/>
      <sheetName val="T4.1"/>
      <sheetName val="T4.2"/>
      <sheetName val="T4.3"/>
      <sheetName val="C4.1"/>
      <sheetName val="T4.A"/>
      <sheetName val="T4.4"/>
      <sheetName val="T4.5"/>
      <sheetName val="C4.2"/>
      <sheetName val="C4.3"/>
      <sheetName val="T4.6"/>
      <sheetName val="T4.7"/>
      <sheetName val="T4.8"/>
      <sheetName val="C4.4"/>
      <sheetName val="T4.9"/>
      <sheetName val="C4.C"/>
      <sheetName val="T4.B"/>
      <sheetName val="T4.10"/>
      <sheetName val="C4.5"/>
      <sheetName val="T4.11"/>
      <sheetName val="T4.12"/>
      <sheetName val="T4.13"/>
      <sheetName val="T4.14"/>
      <sheetName val="T4.C"/>
      <sheetName val="T4.15"/>
      <sheetName val="T4.16"/>
      <sheetName val="T4.17"/>
      <sheetName val="T4.18"/>
      <sheetName val="T4.19"/>
      <sheetName val="T4.20"/>
      <sheetName val="T4.21"/>
      <sheetName val="T4.22"/>
      <sheetName val="C4.6"/>
      <sheetName val="C4.7"/>
      <sheetName val="T4.23"/>
      <sheetName val="C4.8"/>
      <sheetName val="T4.24"/>
      <sheetName val="T4.25"/>
      <sheetName val="C4.9"/>
      <sheetName val="T4.D"/>
      <sheetName val="T4.26"/>
      <sheetName val="T4.27"/>
      <sheetName val="T4.28"/>
      <sheetName val="C4.10"/>
      <sheetName val="C4.11"/>
      <sheetName val="T4.29"/>
      <sheetName val="T4.30"/>
      <sheetName val="T4.31"/>
      <sheetName val="T4.32"/>
      <sheetName val="T4.33"/>
      <sheetName val="T4.34"/>
      <sheetName val="C4.12"/>
      <sheetName val="T4.35"/>
      <sheetName val="T4.36"/>
      <sheetName val="C4.13"/>
      <sheetName val="T4.37"/>
      <sheetName val="T4.38"/>
      <sheetName val="T4.E"/>
      <sheetName val="C4.14"/>
      <sheetName val="C4.15"/>
      <sheetName val="T4.39"/>
      <sheetName val="T4.40"/>
      <sheetName val="T4.41"/>
      <sheetName val="C4.16"/>
      <sheetName val="T4.42"/>
      <sheetName val="T4.43"/>
      <sheetName val="Chapter 5"/>
      <sheetName val="T5.1"/>
      <sheetName val="C5.1"/>
      <sheetName val="C5.2"/>
      <sheetName val="T5.2"/>
      <sheetName val="T5.3"/>
      <sheetName val="C5.3"/>
      <sheetName val="C5.4"/>
      <sheetName val="T5.4"/>
      <sheetName val="C5.5"/>
      <sheetName val="T5.5"/>
      <sheetName val="Annex A"/>
      <sheetName val="TA.1"/>
      <sheetName val="TA.2"/>
      <sheetName val="TA.3"/>
      <sheetName val="CA.1"/>
      <sheetName val="TA.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16">
          <cell r="C16">
            <v>83.611665751185143</v>
          </cell>
          <cell r="D16">
            <v>86.571026581774106</v>
          </cell>
          <cell r="E16">
            <v>88.79521221015321</v>
          </cell>
          <cell r="F16">
            <v>88.49685053952166</v>
          </cell>
          <cell r="G16">
            <v>86.904105268998251</v>
          </cell>
          <cell r="H16">
            <v>82.976574370856014</v>
          </cell>
          <cell r="I16">
            <v>79.79560466610242</v>
          </cell>
        </row>
        <row r="18">
          <cell r="C18">
            <v>3.7997914958739303</v>
          </cell>
          <cell r="D18">
            <v>2.634429166613971</v>
          </cell>
          <cell r="E18">
            <v>2.8715301275957339</v>
          </cell>
          <cell r="F18">
            <v>1.9479472033623129</v>
          </cell>
          <cell r="G18">
            <v>0.98537528936842123</v>
          </cell>
          <cell r="H18">
            <v>0.91480606722631974</v>
          </cell>
          <cell r="I18">
            <v>0.71801816558590992</v>
          </cell>
        </row>
      </sheetData>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Chapter 4"/>
      <sheetName val="T4.1"/>
      <sheetName val="T4.2"/>
      <sheetName val="T4.3"/>
      <sheetName val="C4.1"/>
      <sheetName val="T4.4"/>
      <sheetName val="T4.5"/>
      <sheetName val="C4.2"/>
      <sheetName val="C4.3"/>
      <sheetName val="T4.6"/>
      <sheetName val="T4.7"/>
      <sheetName val="T4.8"/>
      <sheetName val="T4.9"/>
      <sheetName val="T4.10"/>
      <sheetName val="T4.11"/>
      <sheetName val="C4.A"/>
      <sheetName val="T4.A"/>
      <sheetName val="T4.12"/>
      <sheetName val="T4.13"/>
      <sheetName val="T4.14"/>
      <sheetName val="C4.B"/>
      <sheetName val="T4.15"/>
      <sheetName val="T4.16"/>
      <sheetName val="T4.17"/>
      <sheetName val="T4.18"/>
      <sheetName val="T4.19"/>
      <sheetName val="T4.20"/>
      <sheetName val="T4.21"/>
      <sheetName val="T4.22"/>
      <sheetName val="C4.4"/>
      <sheetName val="C4.5"/>
      <sheetName val="T4.23"/>
      <sheetName val="C4.6"/>
      <sheetName val="T4.24"/>
      <sheetName val="C4.7"/>
      <sheetName val="T4.25"/>
      <sheetName val="T4.26"/>
      <sheetName val="T4.27"/>
      <sheetName val="T4.28"/>
      <sheetName val="T4.29"/>
      <sheetName val="T4.30"/>
      <sheetName val="T4.31"/>
      <sheetName val="T4.32"/>
      <sheetName val="T4.33"/>
      <sheetName val="T4.34"/>
      <sheetName val="C4.8"/>
      <sheetName val="T4.35"/>
      <sheetName val="T4.36"/>
      <sheetName val="T4.37"/>
      <sheetName val="C4.9"/>
      <sheetName val="T4.B"/>
      <sheetName val="C4.10"/>
      <sheetName val="C4.11"/>
      <sheetName val="T4.38"/>
      <sheetName val="T4.39"/>
      <sheetName val="C4.12"/>
      <sheetName val="T4.40"/>
      <sheetName val="T4.41"/>
      <sheetName val="T4.42"/>
      <sheetName val="Chapter 5"/>
      <sheetName val="T5.1"/>
      <sheetName val="C5.1"/>
      <sheetName val="C5.2"/>
      <sheetName val="C5.3"/>
      <sheetName val="T5.2"/>
      <sheetName val="T5.3"/>
      <sheetName val="C5.4"/>
      <sheetName val="T5.4"/>
      <sheetName val="C5.5"/>
      <sheetName val="C5.6"/>
      <sheetName val="C5.7"/>
      <sheetName val="T5.5"/>
      <sheetName val="C5.8"/>
      <sheetName val="T5.6"/>
      <sheetName val="Annex A"/>
      <sheetName val="TA.1"/>
      <sheetName val="TA.2"/>
      <sheetName val="TA.3"/>
      <sheetName val="CA.1"/>
      <sheetName val="CA.2"/>
      <sheetName val="CA.3"/>
      <sheetName val="CA.4"/>
      <sheetName val="Annex B"/>
      <sheetName val="TB.1"/>
      <sheetName val="Annex C"/>
      <sheetName val="CC.1"/>
      <sheetName val="CC.2"/>
      <sheetName val="TC.1"/>
      <sheetName val="TC.2"/>
      <sheetName val="C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6">
          <cell r="C16">
            <v>84.216421053072096</v>
          </cell>
          <cell r="D16">
            <v>87.302194649016982</v>
          </cell>
          <cell r="E16">
            <v>90.18761233525457</v>
          </cell>
          <cell r="F16">
            <v>89.672699946152292</v>
          </cell>
          <cell r="G16">
            <v>88.021100229018657</v>
          </cell>
          <cell r="H16">
            <v>84.8478455120745</v>
          </cell>
          <cell r="I16">
            <v>81.56367930802331</v>
          </cell>
        </row>
        <row r="18">
          <cell r="C18">
            <v>4.0387712692719573</v>
          </cell>
          <cell r="D18">
            <v>3.4942744251645221</v>
          </cell>
          <cell r="E18">
            <v>2.9464409597343346</v>
          </cell>
          <cell r="F18">
            <v>2.2327888028519727</v>
          </cell>
          <cell r="G18">
            <v>1.0126547792881315</v>
          </cell>
          <cell r="H18">
            <v>0.92048965657819337</v>
          </cell>
          <cell r="I18">
            <v>0.73399800383282132</v>
          </cell>
        </row>
      </sheetData>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theme/theme1.xml><?xml version="1.0" encoding="utf-8"?>
<a:theme xmlns:a="http://schemas.openxmlformats.org/drawingml/2006/main" name="Office Theme">
  <a:themeElements>
    <a:clrScheme name="OE 2025 Line">
      <a:dk1>
        <a:sysClr val="windowText" lastClr="000000"/>
      </a:dk1>
      <a:lt1>
        <a:sysClr val="window" lastClr="FFFFFF"/>
      </a:lt1>
      <a:dk2>
        <a:srgbClr val="E6F2F9"/>
      </a:dk2>
      <a:lt2>
        <a:srgbClr val="ECEDEF"/>
      </a:lt2>
      <a:accent1>
        <a:srgbClr val="003466"/>
      </a:accent1>
      <a:accent2>
        <a:srgbClr val="EF4130"/>
      </a:accent2>
      <a:accent3>
        <a:srgbClr val="008AC8"/>
      </a:accent3>
      <a:accent4>
        <a:srgbClr val="E7A800"/>
      </a:accent4>
      <a:accent5>
        <a:srgbClr val="7D8992"/>
      </a:accent5>
      <a:accent6>
        <a:srgbClr val="8BA612"/>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customProperty" Target="../customProperty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282F9-BBEB-4725-8BAF-B2FD138F0F50}">
  <sheetPr codeName="Sheet1">
    <tabColor rgb="FFC00000"/>
  </sheetPr>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31E92-78B1-4BFD-A69E-4F9BEAA4FDC7}">
  <sheetPr codeName="Sheet6">
    <tabColor rgb="FFC00000"/>
  </sheetPr>
  <dimension ref="A1"/>
  <sheetViews>
    <sheetView workbookViewId="0">
      <selection activeCell="J32" sqref="J32"/>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4E3B9-3E51-475B-9A27-B204B6BBAA29}">
  <sheetPr codeName="Sheet7"/>
  <dimension ref="A1:EH267"/>
  <sheetViews>
    <sheetView topLeftCell="AP1" workbookViewId="0">
      <pane ySplit="2" topLeftCell="A3" activePane="bottomLeft" state="frozen"/>
      <selection pane="bottomLeft" activeCell="BI3" sqref="BI3"/>
    </sheetView>
  </sheetViews>
  <sheetFormatPr defaultRowHeight="15" x14ac:dyDescent="0.25"/>
  <cols>
    <col min="1" max="1" width="28" customWidth="1"/>
    <col min="22" max="22" width="2.7109375" customWidth="1"/>
    <col min="31" max="31" width="2.7109375" customWidth="1"/>
    <col min="40" max="40" width="2.7109375" style="149" customWidth="1"/>
    <col min="41" max="48" width="9.140625" style="149"/>
    <col min="49" max="49" width="2.7109375" customWidth="1"/>
    <col min="58" max="58" width="2.7109375" customWidth="1"/>
    <col min="59" max="61" width="9.140625" style="149" customWidth="1"/>
    <col min="62" max="62" width="2.7109375" style="149" customWidth="1"/>
    <col min="63" max="63" width="10.42578125" bestFit="1" customWidth="1"/>
    <col min="68" max="68" width="2.7109375" customWidth="1"/>
    <col min="74" max="74" width="2.7109375" customWidth="1"/>
    <col min="83" max="83" width="2.7109375" customWidth="1"/>
    <col min="84" max="86" width="9.140625" customWidth="1"/>
    <col min="87" max="87" width="2.7109375" customWidth="1"/>
    <col min="88" max="88" width="10.42578125" bestFit="1" customWidth="1"/>
    <col min="105" max="105" width="2.7109375" customWidth="1"/>
    <col min="123" max="123" width="2.7109375" style="178" customWidth="1"/>
    <col min="124" max="128" width="9.140625" style="178"/>
    <col min="129" max="129" width="2.7109375" style="178" customWidth="1"/>
    <col min="132" max="132" width="2.7109375" style="178" customWidth="1"/>
    <col min="135" max="135" width="2.7109375" style="178" customWidth="1"/>
    <col min="138" max="138" width="2.7109375" style="178" customWidth="1"/>
  </cols>
  <sheetData>
    <row r="1" spans="1:137" x14ac:dyDescent="0.25">
      <c r="A1" s="6" t="s">
        <v>739</v>
      </c>
      <c r="W1" s="6" t="s">
        <v>1401</v>
      </c>
      <c r="AF1" s="6" t="s">
        <v>1402</v>
      </c>
      <c r="AO1" s="6" t="s">
        <v>1403</v>
      </c>
      <c r="AX1" s="6" t="s">
        <v>476</v>
      </c>
      <c r="BG1" s="6" t="s">
        <v>1407</v>
      </c>
      <c r="BK1" s="6" t="s">
        <v>745</v>
      </c>
      <c r="BQ1" s="6" t="s">
        <v>792</v>
      </c>
      <c r="BW1" s="6"/>
      <c r="CF1" s="6" t="s">
        <v>1069</v>
      </c>
      <c r="CJ1" s="6" t="s">
        <v>796</v>
      </c>
      <c r="DB1" s="6" t="s">
        <v>799</v>
      </c>
      <c r="DT1" s="6" t="s">
        <v>1235</v>
      </c>
      <c r="DU1" s="6"/>
      <c r="DV1" s="6"/>
    </row>
    <row r="2" spans="1:137" x14ac:dyDescent="0.25">
      <c r="B2" s="9" t="str">
        <f>DataA!BK2</f>
        <v>UK</v>
      </c>
      <c r="C2" s="9" t="str">
        <f>DataA!BL2</f>
        <v xml:space="preserve">US </v>
      </c>
      <c r="D2" s="9" t="str">
        <f>DataA!BM2</f>
        <v>Japan</v>
      </c>
      <c r="E2" s="9" t="str">
        <f>DataA!BN2</f>
        <v>Canada</v>
      </c>
      <c r="F2" s="9" t="str">
        <f>DataA!BO2</f>
        <v>Australia</v>
      </c>
      <c r="G2" s="9" t="str">
        <f>DataA!BP2</f>
        <v>Denmark</v>
      </c>
      <c r="H2" s="9" t="str">
        <f>DataA!BQ2</f>
        <v>Sweden</v>
      </c>
      <c r="I2" s="9" t="str">
        <f>DataA!BR2</f>
        <v>Switzerland</v>
      </c>
      <c r="J2" s="9" t="str">
        <f>DataA!BS2</f>
        <v>S Korea</v>
      </c>
      <c r="K2" s="9" t="str">
        <f>DataA!BT2</f>
        <v>Germany</v>
      </c>
      <c r="L2" s="9" t="str">
        <f>DataA!BU2</f>
        <v>France</v>
      </c>
      <c r="M2" s="9" t="str">
        <f>DataA!BV2</f>
        <v>Italy</v>
      </c>
      <c r="N2" s="9" t="str">
        <f>DataA!BW2</f>
        <v>Spain</v>
      </c>
      <c r="O2" s="9" t="str">
        <f>DataA!BX2</f>
        <v>Netherlands</v>
      </c>
      <c r="P2" s="9" t="str">
        <f>DataA!BY2</f>
        <v>Belgium</v>
      </c>
      <c r="Q2" s="9" t="str">
        <f>DataA!BZ2</f>
        <v>Austria</v>
      </c>
      <c r="R2" s="9" t="str">
        <f>DataA!CA2</f>
        <v>Finland</v>
      </c>
      <c r="S2" s="9" t="str">
        <f>DataA!CB2</f>
        <v>Ireland</v>
      </c>
      <c r="T2" s="9" t="str">
        <f>DataA!CC2</f>
        <v>Greece</v>
      </c>
      <c r="U2" s="9" t="str">
        <f>DataA!CD2</f>
        <v>Portugal</v>
      </c>
      <c r="X2">
        <f>RANK(X4,$X$4:$AD$4)</f>
        <v>5</v>
      </c>
      <c r="Y2">
        <f t="shared" ref="Y2:AD2" si="0">RANK(Y4,$X$4:$AD$4)</f>
        <v>7</v>
      </c>
      <c r="Z2">
        <f t="shared" si="0"/>
        <v>2</v>
      </c>
      <c r="AA2">
        <f t="shared" si="0"/>
        <v>3</v>
      </c>
      <c r="AB2">
        <f t="shared" si="0"/>
        <v>6</v>
      </c>
      <c r="AC2">
        <f t="shared" si="0"/>
        <v>4</v>
      </c>
      <c r="AD2">
        <f t="shared" si="0"/>
        <v>1</v>
      </c>
      <c r="AG2">
        <f>RANK(AG4,$AG$4:$AM$4)</f>
        <v>6</v>
      </c>
      <c r="AH2">
        <f t="shared" ref="AH2:AM2" si="1">RANK(AH4,$AG$4:$AM$4)</f>
        <v>3</v>
      </c>
      <c r="AI2">
        <f t="shared" si="1"/>
        <v>1</v>
      </c>
      <c r="AJ2">
        <f t="shared" si="1"/>
        <v>7</v>
      </c>
      <c r="AK2">
        <f t="shared" si="1"/>
        <v>4</v>
      </c>
      <c r="AL2">
        <f t="shared" si="1"/>
        <v>2</v>
      </c>
      <c r="AM2">
        <f t="shared" si="1"/>
        <v>5</v>
      </c>
      <c r="AP2" s="149">
        <f>RANK(AP4,$AP$4:$AV$4)</f>
        <v>3</v>
      </c>
      <c r="AQ2" s="149">
        <f t="shared" ref="AQ2:AV2" si="2">RANK(AQ4,$AP$4:$AV$4)</f>
        <v>2</v>
      </c>
      <c r="AR2" s="149">
        <f t="shared" si="2"/>
        <v>4</v>
      </c>
      <c r="AS2" s="149">
        <f t="shared" si="2"/>
        <v>6</v>
      </c>
      <c r="AT2" s="149">
        <f t="shared" si="2"/>
        <v>5</v>
      </c>
      <c r="AU2" s="149">
        <f t="shared" si="2"/>
        <v>1</v>
      </c>
      <c r="AV2" s="149">
        <f t="shared" si="2"/>
        <v>7</v>
      </c>
      <c r="AX2">
        <v>2026</v>
      </c>
      <c r="AY2" t="str">
        <f t="shared" ref="AY2:BE2" si="3">X3&amp;", "&amp;$AX2</f>
        <v>UK, 2026</v>
      </c>
      <c r="AZ2" t="str">
        <f t="shared" si="3"/>
        <v>US, 2026</v>
      </c>
      <c r="BA2" t="str">
        <f t="shared" si="3"/>
        <v>Japan, 2026</v>
      </c>
      <c r="BB2" t="str">
        <f t="shared" si="3"/>
        <v>Germany, 2026</v>
      </c>
      <c r="BC2" t="str">
        <f t="shared" si="3"/>
        <v>France, 2026</v>
      </c>
      <c r="BD2" t="str">
        <f t="shared" si="3"/>
        <v>Italy, 2026</v>
      </c>
      <c r="BE2" t="str">
        <f t="shared" si="3"/>
        <v>Canada, 2026</v>
      </c>
      <c r="BH2" s="149" t="s">
        <v>1226</v>
      </c>
      <c r="BI2" s="179" t="s">
        <v>1410</v>
      </c>
      <c r="BL2" t="s">
        <v>415</v>
      </c>
      <c r="BM2" t="s">
        <v>420</v>
      </c>
      <c r="BN2" t="s">
        <v>392</v>
      </c>
      <c r="BO2" t="s">
        <v>388</v>
      </c>
      <c r="BR2" t="s">
        <v>415</v>
      </c>
      <c r="BS2" t="s">
        <v>793</v>
      </c>
      <c r="BT2" t="s">
        <v>795</v>
      </c>
      <c r="BU2" t="s">
        <v>794</v>
      </c>
      <c r="BX2" t="s">
        <v>415</v>
      </c>
      <c r="BY2" t="s">
        <v>420</v>
      </c>
      <c r="BZ2" t="s">
        <v>388</v>
      </c>
      <c r="CA2" t="s">
        <v>392</v>
      </c>
      <c r="CB2" t="s">
        <v>399</v>
      </c>
      <c r="CC2" t="s">
        <v>404</v>
      </c>
      <c r="CD2" t="s">
        <v>409</v>
      </c>
      <c r="CG2" t="s">
        <v>1071</v>
      </c>
      <c r="CH2" t="s">
        <v>1070</v>
      </c>
      <c r="CK2">
        <v>2015</v>
      </c>
      <c r="CL2">
        <v>2016</v>
      </c>
      <c r="CM2">
        <v>2017</v>
      </c>
      <c r="CN2">
        <v>2018</v>
      </c>
      <c r="CO2">
        <v>2019</v>
      </c>
      <c r="CP2">
        <v>2020</v>
      </c>
      <c r="CQ2">
        <v>2021</v>
      </c>
      <c r="CR2">
        <v>2022</v>
      </c>
      <c r="CS2">
        <v>2023</v>
      </c>
      <c r="CT2">
        <v>2024</v>
      </c>
      <c r="CU2">
        <v>2025</v>
      </c>
      <c r="CV2">
        <v>2026</v>
      </c>
      <c r="CW2">
        <v>2027</v>
      </c>
      <c r="CX2">
        <v>2028</v>
      </c>
      <c r="CY2">
        <v>2029</v>
      </c>
      <c r="CZ2">
        <v>2030</v>
      </c>
      <c r="DC2">
        <v>2015</v>
      </c>
      <c r="DD2">
        <v>2016</v>
      </c>
      <c r="DE2">
        <v>2017</v>
      </c>
      <c r="DF2">
        <v>2018</v>
      </c>
      <c r="DG2">
        <v>2019</v>
      </c>
      <c r="DH2">
        <v>2020</v>
      </c>
      <c r="DI2">
        <v>2021</v>
      </c>
      <c r="DJ2">
        <v>2022</v>
      </c>
      <c r="DK2">
        <v>2023</v>
      </c>
      <c r="DL2">
        <v>2024</v>
      </c>
      <c r="DM2">
        <v>2025</v>
      </c>
      <c r="DN2">
        <v>2026</v>
      </c>
      <c r="DO2">
        <v>2027</v>
      </c>
      <c r="DP2">
        <v>2028</v>
      </c>
      <c r="DQ2">
        <v>2029</v>
      </c>
      <c r="DR2">
        <v>2030</v>
      </c>
      <c r="DU2" s="9" t="s">
        <v>1236</v>
      </c>
      <c r="DV2" s="9" t="s">
        <v>1237</v>
      </c>
      <c r="DW2" s="9" t="s">
        <v>1396</v>
      </c>
      <c r="DX2" s="9" t="s">
        <v>1238</v>
      </c>
      <c r="DZ2" s="178"/>
      <c r="EA2" s="178" t="s">
        <v>1388</v>
      </c>
      <c r="EC2" s="178"/>
      <c r="ED2" s="178" t="s">
        <v>1389</v>
      </c>
      <c r="EF2" s="178"/>
      <c r="EG2" s="178" t="s">
        <v>1390</v>
      </c>
    </row>
    <row r="3" spans="1:137" x14ac:dyDescent="0.25">
      <c r="A3" t="s">
        <v>737</v>
      </c>
      <c r="B3" s="15">
        <f>AVERAGE(DataA!BK60:BK64)</f>
        <v>4.3075818469859462</v>
      </c>
      <c r="C3" s="15">
        <f>AVERAGE(DataA!BL60:BL64)</f>
        <v>3.5375514744883247</v>
      </c>
      <c r="D3" s="15">
        <f>AVERAGE(DataA!BM60:BM64)</f>
        <v>1.0687388264089546</v>
      </c>
      <c r="E3" s="15">
        <f>AVERAGE(DataA!BN60:BN64)</f>
        <v>3.0697350614012988</v>
      </c>
      <c r="F3" s="15">
        <f>AVERAGE(DataA!BO60:BO64)</f>
        <v>2.7182817531817092</v>
      </c>
      <c r="G3" s="15">
        <f>AVERAGE(DataA!BP60:BP64)</f>
        <v>2.7025817695059304</v>
      </c>
      <c r="H3" s="15">
        <f>AVERAGE(DataA!BQ60:BQ64)</f>
        <v>1.4191453902532021</v>
      </c>
      <c r="I3" s="15">
        <f>AVERAGE(DataA!BR60:BR64)</f>
        <v>1.1865095939355796</v>
      </c>
      <c r="J3" s="15">
        <f>AVERAGE(DataA!BS60:BS64)</f>
        <v>2.3355404873007646</v>
      </c>
      <c r="K3" s="15">
        <f>AVERAGE(DataA!BT60:BT64)</f>
        <v>2.1376974574291534</v>
      </c>
      <c r="L3" s="15">
        <f>AVERAGE(DataA!BU60:BU64)</f>
        <v>2.2654481311907579</v>
      </c>
      <c r="M3" s="15">
        <f>AVERAGE(DataA!BV60:BV64)</f>
        <v>2.8331520349125525</v>
      </c>
      <c r="N3" s="15">
        <f>AVERAGE(DataA!BW60:BW64)</f>
        <v>2.5157426679748793</v>
      </c>
      <c r="O3" s="15">
        <f>AVERAGE(DataA!BX60:BX64)</f>
        <v>1.9529200468394392</v>
      </c>
      <c r="P3" s="15">
        <f>AVERAGE(DataA!BY60:BY64)</f>
        <v>2.3704313951752178</v>
      </c>
      <c r="Q3" s="15">
        <f>AVERAGE(DataA!BZ60:BZ64)</f>
        <v>1.6785118917540713</v>
      </c>
      <c r="R3" s="15">
        <f>AVERAGE(DataA!CA60:CA64)</f>
        <v>2.1217382198522006</v>
      </c>
      <c r="S3" s="15">
        <f>AVERAGE(DataA!CB60:CB64)</f>
        <v>2.3536540871226022</v>
      </c>
      <c r="T3" s="15">
        <f>AVERAGE(DataA!CC60:CC64)</f>
        <v>1.92136171101123</v>
      </c>
      <c r="U3" s="15">
        <f>AVERAGE(DataA!CD60:CD64)</f>
        <v>2.2694908195297754</v>
      </c>
      <c r="X3" t="s">
        <v>415</v>
      </c>
      <c r="Y3" t="s">
        <v>420</v>
      </c>
      <c r="Z3" t="s">
        <v>388</v>
      </c>
      <c r="AA3" t="s">
        <v>392</v>
      </c>
      <c r="AB3" t="s">
        <v>399</v>
      </c>
      <c r="AC3" t="s">
        <v>404</v>
      </c>
      <c r="AD3" t="s">
        <v>409</v>
      </c>
      <c r="AG3" t="s">
        <v>415</v>
      </c>
      <c r="AH3" t="s">
        <v>420</v>
      </c>
      <c r="AI3" t="s">
        <v>388</v>
      </c>
      <c r="AJ3" t="s">
        <v>392</v>
      </c>
      <c r="AK3" t="s">
        <v>399</v>
      </c>
      <c r="AL3" t="s">
        <v>404</v>
      </c>
      <c r="AM3" t="s">
        <v>409</v>
      </c>
      <c r="AP3" s="149" t="s">
        <v>415</v>
      </c>
      <c r="AQ3" s="149" t="s">
        <v>420</v>
      </c>
      <c r="AR3" s="149" t="s">
        <v>388</v>
      </c>
      <c r="AS3" s="149" t="s">
        <v>392</v>
      </c>
      <c r="AT3" s="149" t="s">
        <v>399</v>
      </c>
      <c r="AU3" s="149" t="s">
        <v>404</v>
      </c>
      <c r="AV3" s="149" t="s">
        <v>409</v>
      </c>
      <c r="AY3" t="str">
        <f t="shared" ref="AY3:BE4" si="4">X3</f>
        <v>UK</v>
      </c>
      <c r="AZ3" t="str">
        <f t="shared" si="4"/>
        <v>US</v>
      </c>
      <c r="BA3" t="str">
        <f t="shared" si="4"/>
        <v>Japan</v>
      </c>
      <c r="BB3" t="str">
        <f t="shared" si="4"/>
        <v>Germany</v>
      </c>
      <c r="BC3" t="str">
        <f t="shared" si="4"/>
        <v>France</v>
      </c>
      <c r="BD3" t="str">
        <f t="shared" si="4"/>
        <v>Italy</v>
      </c>
      <c r="BE3" t="str">
        <f t="shared" si="4"/>
        <v>Canada</v>
      </c>
      <c r="BG3" s="149">
        <v>1980</v>
      </c>
      <c r="BH3" s="7">
        <f>100*(SUMIF(HAVERQ!$B:$B,'Chart Data'!$BG3,HAVERQ!L:L)/SUMIF(HAVERQ!$A:$A,'Chart Data'!$BG3,HAVERQ!G:G))</f>
        <v>42.727615442613363</v>
      </c>
      <c r="BI3" s="7">
        <f>100*('Data Q to A'!AK15/'Data Q to A'!AL15)</f>
        <v>32.06087890632088</v>
      </c>
      <c r="BK3" s="16">
        <v>43831</v>
      </c>
      <c r="BL3" s="15">
        <f>DataQ!AQ195</f>
        <v>-1.4002030000000001</v>
      </c>
      <c r="BM3" s="15">
        <f>DataQ!AR195</f>
        <v>-1.270818</v>
      </c>
      <c r="BN3" s="15">
        <f>DataQ!AS195</f>
        <v>-1.554241</v>
      </c>
      <c r="BO3" s="15">
        <f>DataQ!AT195</f>
        <v>-0.45892670000000002</v>
      </c>
      <c r="BQ3">
        <v>2020</v>
      </c>
      <c r="BR3" s="7">
        <f>BX3</f>
        <v>1.6557638238050565</v>
      </c>
      <c r="BS3" s="7">
        <f>MEDIAN(BX3:CD3)</f>
        <v>1.5192134206351682</v>
      </c>
      <c r="BT3" s="7">
        <f>MIN(BY3:CD3)</f>
        <v>0.27900359820660636</v>
      </c>
      <c r="BU3" s="7">
        <f>MAX(BY3:CD3)-BT3</f>
        <v>1.8647637888242974</v>
      </c>
      <c r="BW3">
        <v>2020</v>
      </c>
      <c r="BX3" s="7">
        <f>100*((DataQ!AU195/DataQ!AU191)-1)</f>
        <v>1.6557638238050565</v>
      </c>
      <c r="BY3" s="7">
        <f>100*((DataQ!AV195/DataQ!AV191)-1)</f>
        <v>2.1437673870309037</v>
      </c>
      <c r="BZ3" s="7">
        <f>100*((DataQ!AW195/DataQ!AW191)-1)</f>
        <v>0.66870611835505578</v>
      </c>
      <c r="CA3" s="7">
        <f>100*((DataQ!AX195/DataQ!AX191)-1)</f>
        <v>1.5192134206351682</v>
      </c>
      <c r="CB3" s="7">
        <f>100*((DataQ!AY195/DataQ!AY191)-1)</f>
        <v>1.1940649000688586</v>
      </c>
      <c r="CC3" s="7">
        <f>100*((DataQ!AZ195/DataQ!AZ191)-1)</f>
        <v>0.27900359820660636</v>
      </c>
      <c r="CD3" s="7">
        <f>100*((DataQ!BA195/DataQ!BA191)-1)</f>
        <v>1.8060865428219941</v>
      </c>
      <c r="CF3">
        <v>1960</v>
      </c>
      <c r="CG3" s="7">
        <f>OBR_MAR26_C4.6!C30</f>
        <v>9.9517558622237186</v>
      </c>
      <c r="CH3" s="7">
        <f>OBR_MAR26_C4.6!D30</f>
        <v>3.3290797177600964</v>
      </c>
      <c r="CJ3" t="s">
        <v>797</v>
      </c>
      <c r="CK3" s="7">
        <f t="array" ref="CK3:CU3">TRANSPOSE('OBR Agg (per cent of GDP)'!X72:X82)</f>
        <v>80.586365595331145</v>
      </c>
      <c r="CL3" s="7">
        <v>82.708696545675735</v>
      </c>
      <c r="CM3" s="7">
        <v>81.606768468533716</v>
      </c>
      <c r="CN3" s="7">
        <v>79.644005645037979</v>
      </c>
      <c r="CO3" s="7">
        <v>84.499793148154794</v>
      </c>
      <c r="CP3" s="7">
        <v>95.381028420899824</v>
      </c>
      <c r="CQ3" s="7">
        <v>94.313910667993497</v>
      </c>
      <c r="CR3" s="7">
        <v>93.214169579113587</v>
      </c>
      <c r="CS3" s="7">
        <v>94.1</v>
      </c>
      <c r="CT3" s="7">
        <v>93.2</v>
      </c>
      <c r="CU3" s="7">
        <v>93.8</v>
      </c>
      <c r="CV3" s="7"/>
      <c r="CW3" s="7"/>
      <c r="CX3" s="7"/>
      <c r="CY3" s="7"/>
      <c r="CZ3" s="7"/>
      <c r="DB3" t="s">
        <v>797</v>
      </c>
      <c r="DC3" s="7">
        <f t="array" ref="DC3:DM3">TRANSPOSE('OBR Agg (per cent of GDP)'!O72:O82)</f>
        <v>4.1512225562122751</v>
      </c>
      <c r="DD3" s="7">
        <v>2.8199641066775594</v>
      </c>
      <c r="DE3" s="7">
        <v>2.8034391097773259</v>
      </c>
      <c r="DF3" s="7">
        <v>2.0233907606906261</v>
      </c>
      <c r="DG3" s="7">
        <v>2.5789126505451856</v>
      </c>
      <c r="DH3" s="7">
        <v>14.738132204989963</v>
      </c>
      <c r="DI3" s="7">
        <v>5.0083361175938323</v>
      </c>
      <c r="DJ3" s="7">
        <v>4.8346148706922731</v>
      </c>
      <c r="DK3" s="7">
        <v>4.8376726242615131</v>
      </c>
      <c r="DL3" s="7">
        <v>5.1732983754533546</v>
      </c>
      <c r="DM3" s="7">
        <v>4.322174506670871</v>
      </c>
      <c r="DN3" s="7"/>
      <c r="DO3" s="7"/>
      <c r="DP3" s="7"/>
      <c r="DQ3" s="7"/>
      <c r="DR3" s="7"/>
      <c r="DT3" s="178">
        <v>1960</v>
      </c>
      <c r="DU3" s="7"/>
      <c r="DV3" s="9"/>
      <c r="DW3" s="9"/>
      <c r="DX3" s="9"/>
      <c r="DZ3" s="178">
        <v>1980</v>
      </c>
      <c r="EA3" s="7">
        <f>AVERAGE(HAVERQ!J87:J90)</f>
        <v>50.2</v>
      </c>
      <c r="EC3" s="178">
        <v>2007</v>
      </c>
      <c r="ED3" s="7">
        <f>AVERAGE(HAVERQ!J195:J198)</f>
        <v>92.974999999999994</v>
      </c>
      <c r="EF3" s="178">
        <v>2019</v>
      </c>
      <c r="EG3" s="7">
        <f>AVERAGE(HAVERQ!J243:J246)</f>
        <v>96.725000000000009</v>
      </c>
    </row>
    <row r="4" spans="1:137" x14ac:dyDescent="0.25">
      <c r="A4" t="s">
        <v>738</v>
      </c>
      <c r="B4" s="15">
        <f>100*((DataA!AP64/DataA!AP59)^(1/5)-1)</f>
        <v>3.6166958883610656</v>
      </c>
      <c r="C4" s="15">
        <f>100*((DataA!AQ64/DataA!AQ59)^(1/5)-1)</f>
        <v>4.6423721736199131</v>
      </c>
      <c r="D4" s="15">
        <f>100*((DataA!AR64/DataA!AR59)^(1/5)-1)</f>
        <v>1.9108872928279785</v>
      </c>
      <c r="E4" s="15">
        <f>100*((DataA!AS64/DataA!AS59)^(1/5)-1)</f>
        <v>3.6692556321330949</v>
      </c>
      <c r="F4" s="15">
        <f>100*((DataA!AT64/DataA!AT59)^(1/5)-1)</f>
        <v>4.7650897949168325</v>
      </c>
      <c r="G4" s="15">
        <f>100*((DataA!AU64/DataA!AU59)^(1/5)-1)</f>
        <v>3.5404453343986786</v>
      </c>
      <c r="H4" s="15">
        <f>100*((DataA!AV64/DataA!AV59)^(1/5)-1)</f>
        <v>4.033455319033763</v>
      </c>
      <c r="I4" s="15">
        <f>100*((DataA!AW64/DataA!AW59)^(1/5)-1)</f>
        <v>2.2351675971899132</v>
      </c>
      <c r="J4" s="15">
        <f>100*((DataA!AX64/DataA!AX59)^(1/5)-1)</f>
        <v>3.958058558465094</v>
      </c>
      <c r="K4" s="15">
        <f>100*((DataA!AY64/DataA!AY59)^(1/5)-1)</f>
        <v>4.1272725475623107</v>
      </c>
      <c r="L4" s="15">
        <f>100*((DataA!AZ64/DataA!AZ59)^(1/5)-1)</f>
        <v>3.3217465860797546</v>
      </c>
      <c r="M4" s="15">
        <f>100*((DataA!BA64/DataA!BA59)^(1/5)-1)</f>
        <v>2.3137699014841973</v>
      </c>
      <c r="N4" s="15">
        <f>100*((DataA!BB64/DataA!BB59)^(1/5)-1)</f>
        <v>3.8232221081410334</v>
      </c>
      <c r="O4" s="15">
        <f>100*((DataA!BC64/DataA!BC59)^(1/5)-1)</f>
        <v>3.7502864785013079</v>
      </c>
      <c r="P4" s="15">
        <f>100*((DataA!BD64/DataA!BD59)^(1/5)-1)</f>
        <v>3.2434282773046386</v>
      </c>
      <c r="Q4" s="15">
        <f>100*((DataA!BE64/DataA!BE59)^(1/5)-1)</f>
        <v>3.5766781972710104</v>
      </c>
      <c r="R4" s="15">
        <f>100*((DataA!BF64/DataA!BF59)^(1/5)-1)</f>
        <v>2.9353667727598509</v>
      </c>
      <c r="S4" s="15">
        <f>100*((DataA!BG64/DataA!BG59)^(1/5)-1)</f>
        <v>3.8479182583324389</v>
      </c>
      <c r="T4" s="15">
        <f>100*((DataA!BH64/DataA!BH59)^(1/5)-1)</f>
        <v>3.8211545086120458</v>
      </c>
      <c r="U4" s="15">
        <f>100*((DataA!BI64/DataA!BI59)^(1/5)-1)</f>
        <v>3.6953332882758705</v>
      </c>
      <c r="W4" s="179">
        <v>2025</v>
      </c>
      <c r="X4" s="7">
        <f>100*('Data Q to A'!I60/'Data Q to A'!AD60)</f>
        <v>-4.9571948227451745</v>
      </c>
      <c r="Y4" s="7">
        <f>100*('Data Q to A'!J60/'Data Q to A'!AE60)</f>
        <v>-7.4069827864342699</v>
      </c>
      <c r="Z4" s="7">
        <f>100*('Data Q to A'!K60/'Data Q to A'!AF60)</f>
        <v>-1.8423920428950868</v>
      </c>
      <c r="AA4" s="7">
        <f>100*('Data Q to A'!L60/'Data Q to A'!AG60)</f>
        <v>-2.7607816862088219</v>
      </c>
      <c r="AB4" s="7">
        <f>100*('Data Q to A'!M60/'Data Q to A'!AH60)</f>
        <v>-5.1106210481412582</v>
      </c>
      <c r="AC4" s="7">
        <f>100*('Data Q to A'!N60/'Data Q to A'!AI60)</f>
        <v>-3.0729094510299282</v>
      </c>
      <c r="AD4" s="7">
        <f>100*('Data Q to A'!O60/'Data Q to A'!AJ60)</f>
        <v>-0.76203517934018783</v>
      </c>
      <c r="AF4" s="179">
        <v>2025</v>
      </c>
      <c r="AG4" s="7">
        <f>100*(HAVERQ!K270/SUM(HAVERQ!$G$267:$G$270))</f>
        <v>102.31430152929025</v>
      </c>
      <c r="AH4" s="7">
        <f>100*('Data Q to A'!Q60/'Data Q to A'!AE60)</f>
        <v>137.36075996173861</v>
      </c>
      <c r="AI4" s="7">
        <f>100*('Data Q to A'!R60/'Data Q to A'!AF60)</f>
        <v>205.1809466990278</v>
      </c>
      <c r="AJ4" s="7">
        <f>100*('Data Q to A'!S60/'Data Q to A'!AG60)</f>
        <v>59.442747068676717</v>
      </c>
      <c r="AK4" s="7">
        <f>100*('Data Q to A'!T60/'Data Q to A'!AH60)</f>
        <v>124.09207569071346</v>
      </c>
      <c r="AL4" s="7">
        <f>100*('Data Q to A'!U60/'Data Q to A'!AI60)</f>
        <v>149.35996010324968</v>
      </c>
      <c r="AM4" s="7">
        <f>100*('Data Q to A'!V60/'Data Q to A'!AJ60)</f>
        <v>107.47438492544659</v>
      </c>
      <c r="AO4" s="149">
        <v>2025</v>
      </c>
      <c r="AP4" s="7">
        <f>100*(HAVERQ!L270/SUM(HAVERQ!$G$267:$G$270))</f>
        <v>93.846255670669322</v>
      </c>
      <c r="AQ4" s="7">
        <f>100*('Data Q to A'!X60/'Data Q to A'!AE60)</f>
        <v>101.74622485641818</v>
      </c>
      <c r="AR4" s="7">
        <f>100*('Data Q to A'!Y60/'Data Q to A'!AF60)</f>
        <v>87.280865494855803</v>
      </c>
      <c r="AS4" s="7">
        <f>100*('Data Q to A'!Z60/'Data Q to A'!AG60)</f>
        <v>21.998883305415969</v>
      </c>
      <c r="AT4" s="7">
        <f>100*('Data Q to A'!AA60/'Data Q to A'!AH60)</f>
        <v>76.159851377104133</v>
      </c>
      <c r="AU4" s="7">
        <f>100*('Data Q to A'!AB60/'Data Q to A'!AI60)</f>
        <v>124.67012544799691</v>
      </c>
      <c r="AV4" s="7">
        <f>100*('Data Q to A'!AC60/'Data Q to A'!AJ60)</f>
        <v>8.3304342306325818</v>
      </c>
      <c r="AX4" t="s">
        <v>477</v>
      </c>
      <c r="AY4" s="7">
        <f t="shared" si="4"/>
        <v>-4.9571948227451745</v>
      </c>
      <c r="AZ4" s="7">
        <f t="shared" si="4"/>
        <v>-7.4069827864342699</v>
      </c>
      <c r="BA4" s="7">
        <f t="shared" si="4"/>
        <v>-1.8423920428950868</v>
      </c>
      <c r="BB4" s="7">
        <f t="shared" si="4"/>
        <v>-2.7607816862088219</v>
      </c>
      <c r="BC4" s="7">
        <f t="shared" si="4"/>
        <v>-5.1106210481412582</v>
      </c>
      <c r="BD4" s="7">
        <f t="shared" si="4"/>
        <v>-3.0729094510299282</v>
      </c>
      <c r="BE4" s="7">
        <f t="shared" si="4"/>
        <v>-0.76203517934018783</v>
      </c>
      <c r="BG4" s="149">
        <v>1981</v>
      </c>
      <c r="BH4" s="7">
        <f>100*(SUMIF(HAVERQ!$B:$B,'Chart Data'!$BG4,HAVERQ!L:L)/SUMIF(HAVERQ!$A:$A,'Chart Data'!$BG4,HAVERQ!G:G))</f>
        <v>41.888487351574597</v>
      </c>
      <c r="BI4" s="7">
        <f>100*('Data Q to A'!AK16/'Data Q to A'!AL16)</f>
        <v>31.659426449242194</v>
      </c>
      <c r="BK4" s="16">
        <v>43922</v>
      </c>
      <c r="BL4" s="15">
        <f>DataQ!AQ196</f>
        <v>-0.47420250000000003</v>
      </c>
      <c r="BM4" s="15">
        <f>DataQ!AR196</f>
        <v>-1.3284210000000001</v>
      </c>
      <c r="BN4" s="15">
        <f>DataQ!AS196</f>
        <v>-1.170631</v>
      </c>
      <c r="BO4" s="15">
        <f>DataQ!AT196</f>
        <v>-0.3453717</v>
      </c>
      <c r="BR4" s="7">
        <f t="shared" ref="BR4:BR27" si="5">BX4</f>
        <v>0.68024118738403416</v>
      </c>
      <c r="BS4" s="7">
        <f t="shared" ref="BS4:BS27" si="6">MEDIAN(BX4:CD4)</f>
        <v>0.2935570978578772</v>
      </c>
      <c r="BT4" s="7">
        <f t="shared" ref="BT4:BT27" si="7">MIN(BY4:CD4)</f>
        <v>-0.15866323517109704</v>
      </c>
      <c r="BU4" s="7">
        <f t="shared" ref="BU4:BU27" si="8">MAX(BY4:CD4)-BT4</f>
        <v>0.99678260621097747</v>
      </c>
      <c r="BX4" s="7">
        <f>100*((DataQ!AU196/DataQ!AU192)-1)</f>
        <v>0.68024118738403416</v>
      </c>
      <c r="BY4" s="7">
        <f>100*((DataQ!AV196/DataQ!AV192)-1)</f>
        <v>0.40928934409882878</v>
      </c>
      <c r="BZ4" s="7">
        <f>100*((DataQ!AW196/DataQ!AW192)-1)</f>
        <v>0.13345897710004273</v>
      </c>
      <c r="CA4" s="7">
        <f>100*((DataQ!AX196/DataQ!AX192)-1)</f>
        <v>0.83811937103988043</v>
      </c>
      <c r="CB4" s="7">
        <f>100*((DataQ!AY196/DataQ!AY192)-1)</f>
        <v>0.2935570978578772</v>
      </c>
      <c r="CC4" s="7">
        <f>100*((DataQ!AZ196/DataQ!AZ192)-1)</f>
        <v>-0.15866323517109704</v>
      </c>
      <c r="CD4" s="7">
        <f>100*((DataQ!BA196/DataQ!BA192)-1)</f>
        <v>0</v>
      </c>
      <c r="CF4">
        <v>1961</v>
      </c>
      <c r="CG4" s="7">
        <f>OBR_MAR26_C4.6!C31</f>
        <v>9.5090180360721437</v>
      </c>
      <c r="CH4" s="7">
        <f>OBR_MAR26_C4.6!D31</f>
        <v>3.3715848935943442</v>
      </c>
      <c r="CJ4" t="s">
        <v>798</v>
      </c>
      <c r="CK4" s="7"/>
      <c r="CL4" s="7"/>
      <c r="CM4" s="7"/>
      <c r="CN4" s="7"/>
      <c r="CO4" s="7"/>
      <c r="CP4" s="7"/>
      <c r="CQ4" s="7"/>
      <c r="CR4" s="7"/>
      <c r="CS4" s="7"/>
      <c r="CT4" s="7">
        <f>[2]TA.9!C26</f>
        <v>93.16136288446387</v>
      </c>
      <c r="CU4" s="7">
        <f>[2]TA.9!D26</f>
        <v>94.3099037091431</v>
      </c>
      <c r="CV4" s="7">
        <f>[2]TA.9!E26</f>
        <v>94.81498656094189</v>
      </c>
      <c r="CW4" s="7">
        <f>[2]TA.9!F26</f>
        <v>95.73870802790519</v>
      </c>
      <c r="CX4" s="7">
        <f>[2]TA.9!G26</f>
        <v>96.281068666172203</v>
      </c>
      <c r="CY4" s="7">
        <f>[2]TA.9!H26</f>
        <v>96.065091041270307</v>
      </c>
      <c r="CZ4" s="7">
        <f>[2]TA.9!I26</f>
        <v>95.050964300041954</v>
      </c>
      <c r="DB4" t="s">
        <v>798</v>
      </c>
      <c r="DC4" s="7"/>
      <c r="DD4" s="7"/>
      <c r="DE4" s="7"/>
      <c r="DF4" s="7"/>
      <c r="DG4" s="7"/>
      <c r="DH4" s="7"/>
      <c r="DI4" s="7"/>
      <c r="DJ4" s="7"/>
      <c r="DK4" s="7"/>
      <c r="DL4" s="7">
        <f>[2]TA.9!C17</f>
        <v>5.2058932093532997</v>
      </c>
      <c r="DM4" s="7">
        <f>[2]TA.9!D17</f>
        <v>4.3453219057439307</v>
      </c>
      <c r="DN4" s="7">
        <f>[2]TA.9!E17</f>
        <v>3.6491378282474409</v>
      </c>
      <c r="DO4" s="7">
        <f>[2]TA.9!F17</f>
        <v>2.9437631341292794</v>
      </c>
      <c r="DP4" s="7">
        <f>[2]TA.9!G17</f>
        <v>2.5367168000178859</v>
      </c>
      <c r="DQ4" s="7">
        <f>[2]TA.9!H17</f>
        <v>1.8080768467859676</v>
      </c>
      <c r="DR4" s="7">
        <f>[2]TA.9!I17</f>
        <v>1.6250729630533207</v>
      </c>
      <c r="DU4" s="7"/>
      <c r="DV4" s="9"/>
      <c r="DW4" s="9"/>
      <c r="DX4" s="9"/>
      <c r="DZ4" s="178">
        <v>2007</v>
      </c>
      <c r="EA4" s="7">
        <f>AVERAGE(HAVERQ!J195:J198)</f>
        <v>92.974999999999994</v>
      </c>
      <c r="EC4" s="178">
        <v>2019</v>
      </c>
      <c r="ED4" s="7">
        <f>AVERAGE(HAVERQ!J243:J246)</f>
        <v>96.725000000000009</v>
      </c>
      <c r="EF4" s="178">
        <v>2025</v>
      </c>
      <c r="EG4" s="7">
        <f>AVERAGE(HAVERQ!J265:J268)</f>
        <v>99.25</v>
      </c>
    </row>
    <row r="5" spans="1:137" x14ac:dyDescent="0.25">
      <c r="AX5" t="s">
        <v>478</v>
      </c>
      <c r="AY5" s="7">
        <f t="shared" ref="AY5:BE5" si="9">AG4</f>
        <v>102.31430152929025</v>
      </c>
      <c r="AZ5" s="7">
        <f t="shared" si="9"/>
        <v>137.36075996173861</v>
      </c>
      <c r="BA5" s="7">
        <f t="shared" si="9"/>
        <v>205.1809466990278</v>
      </c>
      <c r="BB5" s="7">
        <f t="shared" si="9"/>
        <v>59.442747068676717</v>
      </c>
      <c r="BC5" s="7">
        <f t="shared" si="9"/>
        <v>124.09207569071346</v>
      </c>
      <c r="BD5" s="7">
        <f t="shared" si="9"/>
        <v>149.35996010324968</v>
      </c>
      <c r="BE5" s="7">
        <f t="shared" si="9"/>
        <v>107.47438492544659</v>
      </c>
      <c r="BG5" s="149">
        <v>1982</v>
      </c>
      <c r="BH5" s="7">
        <f>100*(SUMIF(HAVERQ!$B:$B,'Chart Data'!$BG5,HAVERQ!L:L)/SUMIF(HAVERQ!$A:$A,'Chart Data'!$BG5,HAVERQ!G:G))</f>
        <v>40.42929505988819</v>
      </c>
      <c r="BI5" s="7">
        <f>100*('Data Q to A'!AK17/'Data Q to A'!AL17)</f>
        <v>32.149925653991588</v>
      </c>
      <c r="BK5" s="16">
        <v>44013</v>
      </c>
      <c r="BL5" s="15">
        <f>DataQ!AQ197</f>
        <v>0.24802469999999999</v>
      </c>
      <c r="BM5" s="15">
        <f>DataQ!AR197</f>
        <v>-1.259258</v>
      </c>
      <c r="BN5" s="15">
        <f>DataQ!AS197</f>
        <v>-1.1465780000000001</v>
      </c>
      <c r="BO5" s="15">
        <f>DataQ!AT197</f>
        <v>-0.20553099999999999</v>
      </c>
      <c r="BR5" s="7">
        <f t="shared" si="5"/>
        <v>0.61570178087999583</v>
      </c>
      <c r="BS5" s="7">
        <f t="shared" si="6"/>
        <v>0.31774619463549314</v>
      </c>
      <c r="BT5" s="7">
        <f t="shared" si="7"/>
        <v>-0.47543583500142539</v>
      </c>
      <c r="BU5" s="7">
        <f t="shared" si="8"/>
        <v>1.6986029099241184</v>
      </c>
      <c r="BX5" s="7">
        <f>100*((DataQ!AU197/DataQ!AU193)-1)</f>
        <v>0.61570178087999583</v>
      </c>
      <c r="BY5" s="7">
        <f>100*((DataQ!AV197/DataQ!AV193)-1)</f>
        <v>1.2231670749226931</v>
      </c>
      <c r="BZ5" s="7">
        <f>100*((DataQ!AW197/DataQ!AW193)-1)</f>
        <v>3.33411125928329E-2</v>
      </c>
      <c r="CA5" s="7">
        <f>100*((DataQ!AX197/DataQ!AX193)-1)</f>
        <v>-3.3441473808781819E-2</v>
      </c>
      <c r="CB5" s="7">
        <f>100*((DataQ!AY197/DataQ!AY193)-1)</f>
        <v>0.34695449703336934</v>
      </c>
      <c r="CC5" s="7">
        <f>100*((DataQ!AZ197/DataQ!AZ193)-1)</f>
        <v>-0.47543583500142539</v>
      </c>
      <c r="CD5" s="7">
        <f>100*((DataQ!BA197/DataQ!BA193)-1)</f>
        <v>0.31774619463549314</v>
      </c>
      <c r="CF5">
        <v>1962</v>
      </c>
      <c r="CG5" s="7">
        <f>OBR_MAR26_C4.6!C32</f>
        <v>8.9482247104986126</v>
      </c>
      <c r="CH5" s="7">
        <f>OBR_MAR26_C4.6!D32</f>
        <v>3.1741182061988664</v>
      </c>
      <c r="CJ5" s="18">
        <v>45931</v>
      </c>
      <c r="CK5" s="7"/>
      <c r="CL5" s="7"/>
      <c r="CM5" s="7"/>
      <c r="CN5" s="7"/>
      <c r="CO5" s="7"/>
      <c r="CP5" s="7"/>
      <c r="CQ5" s="7"/>
      <c r="CR5" s="7"/>
      <c r="CS5" s="7"/>
      <c r="CT5" s="7">
        <f>[3]TA.9!C26</f>
        <v>93.621758411797245</v>
      </c>
      <c r="CU5" s="7">
        <f>[3]TA.9!D26</f>
        <v>95.026166271324868</v>
      </c>
      <c r="CV5" s="7">
        <f>[3]TA.9!E26</f>
        <v>95.296184722131812</v>
      </c>
      <c r="CW5" s="7">
        <f>[3]TA.9!F26</f>
        <v>96.346621988668247</v>
      </c>
      <c r="CX5" s="7">
        <f>[3]TA.9!G26</f>
        <v>96.987820608587398</v>
      </c>
      <c r="CY5" s="7">
        <f>[3]TA.9!H26</f>
        <v>96.835816522474232</v>
      </c>
      <c r="CZ5" s="7">
        <f>[3]TA.9!I26</f>
        <v>96.065479982917637</v>
      </c>
      <c r="DB5" s="18">
        <v>45931</v>
      </c>
      <c r="DC5" s="7"/>
      <c r="DD5" s="7"/>
      <c r="DE5" s="7"/>
      <c r="DF5" s="7"/>
      <c r="DG5" s="7"/>
      <c r="DH5" s="7"/>
      <c r="DI5" s="7"/>
      <c r="DJ5" s="7"/>
      <c r="DK5" s="7"/>
      <c r="DL5" s="7">
        <f>[3]TA.9!C17</f>
        <v>5.1064329931003485</v>
      </c>
      <c r="DM5" s="7">
        <f>[3]TA.9!D17</f>
        <v>4.5440103888227803</v>
      </c>
      <c r="DN5" s="7">
        <f>[3]TA.9!E17</f>
        <v>3.5417875377654422</v>
      </c>
      <c r="DO5" s="7">
        <f>[3]TA.9!F17</f>
        <v>3.0043702273486703</v>
      </c>
      <c r="DP5" s="7">
        <f>[3]TA.9!G17</f>
        <v>2.5657879324511517</v>
      </c>
      <c r="DQ5" s="7">
        <f>[3]TA.9!H17</f>
        <v>1.936862871528884</v>
      </c>
      <c r="DR5" s="7">
        <f>[3]TA.9!I17</f>
        <v>1.8510844417656529</v>
      </c>
      <c r="DU5" s="7"/>
      <c r="DV5" s="9"/>
      <c r="DW5" s="9"/>
      <c r="DX5" s="9"/>
      <c r="DZ5" s="178" t="s">
        <v>1391</v>
      </c>
      <c r="EA5" s="7">
        <f>100*((EA4/EA3)^(1/27)-1)</f>
        <v>2.3089022489143796</v>
      </c>
      <c r="EC5" s="178" t="s">
        <v>1391</v>
      </c>
      <c r="ED5" s="7">
        <f>100*((ED4/ED3)^(1/12)-1)</f>
        <v>0.33005398911156725</v>
      </c>
      <c r="EF5" s="178" t="s">
        <v>1391</v>
      </c>
      <c r="EG5" s="7">
        <f>100*((EG4/EG3)^(4/23)-1)</f>
        <v>0.44918004592575667</v>
      </c>
    </row>
    <row r="6" spans="1:137" x14ac:dyDescent="0.25">
      <c r="X6">
        <v>1</v>
      </c>
      <c r="Y6">
        <v>2</v>
      </c>
      <c r="Z6">
        <v>3</v>
      </c>
      <c r="AA6">
        <v>4</v>
      </c>
      <c r="AB6">
        <v>5</v>
      </c>
      <c r="AC6">
        <v>6</v>
      </c>
      <c r="AD6">
        <v>7</v>
      </c>
      <c r="AG6">
        <v>1</v>
      </c>
      <c r="AH6">
        <v>2</v>
      </c>
      <c r="AI6">
        <v>3</v>
      </c>
      <c r="AJ6">
        <v>4</v>
      </c>
      <c r="AK6">
        <v>5</v>
      </c>
      <c r="AL6">
        <v>6</v>
      </c>
      <c r="AM6">
        <v>7</v>
      </c>
      <c r="AP6" s="149">
        <v>1</v>
      </c>
      <c r="AQ6" s="149">
        <v>2</v>
      </c>
      <c r="AR6" s="149">
        <v>3</v>
      </c>
      <c r="AS6" s="149">
        <v>4</v>
      </c>
      <c r="AT6" s="149">
        <v>5</v>
      </c>
      <c r="AU6" s="149">
        <v>6</v>
      </c>
      <c r="AV6" s="149">
        <v>7</v>
      </c>
      <c r="BG6" s="149">
        <v>1983</v>
      </c>
      <c r="BH6" s="7">
        <f>100*(SUMIF(HAVERQ!$B:$B,'Chart Data'!$BG6,HAVERQ!L:L)/SUMIF(HAVERQ!$A:$A,'Chart Data'!$BG6,HAVERQ!G:G))</f>
        <v>40.028701335606712</v>
      </c>
      <c r="BI6" s="7">
        <f>100*('Data Q to A'!AK18/'Data Q to A'!AL18)</f>
        <v>26.707127320940376</v>
      </c>
      <c r="BK6" s="16">
        <v>44105</v>
      </c>
      <c r="BL6" s="15">
        <f>DataQ!AQ198</f>
        <v>0.79011520000000002</v>
      </c>
      <c r="BM6" s="15">
        <f>DataQ!AR198</f>
        <v>-0.96560420000000002</v>
      </c>
      <c r="BN6" s="15">
        <f>DataQ!AS198</f>
        <v>-1.1261680000000001</v>
      </c>
      <c r="BO6" s="15">
        <f>DataQ!AT198</f>
        <v>-6.359368E-2</v>
      </c>
      <c r="BR6" s="7">
        <f t="shared" si="5"/>
        <v>0.58413789859756982</v>
      </c>
      <c r="BS6" s="7">
        <f t="shared" si="6"/>
        <v>8.4754969949152326E-2</v>
      </c>
      <c r="BT6" s="7">
        <f t="shared" si="7"/>
        <v>-0.92903419740072435</v>
      </c>
      <c r="BU6" s="7">
        <f t="shared" si="8"/>
        <v>2.1713176692955138</v>
      </c>
      <c r="BX6" s="7">
        <f>100*((DataQ!AU198/DataQ!AU194)-1)</f>
        <v>0.58413789859756982</v>
      </c>
      <c r="BY6" s="7">
        <f>100*((DataQ!AV198/DataQ!AV194)-1)</f>
        <v>1.2422834718947895</v>
      </c>
      <c r="BZ6" s="7">
        <f>100*((DataQ!AW198/DataQ!AW194)-1)</f>
        <v>-0.92903419740072435</v>
      </c>
      <c r="CA6" s="7">
        <f>100*((DataQ!AX198/DataQ!AX194)-1)</f>
        <v>-9.9999999999988987E-2</v>
      </c>
      <c r="CB6" s="7">
        <f>100*((DataQ!AY198/DataQ!AY194)-1)</f>
        <v>8.4754969949152326E-2</v>
      </c>
      <c r="CC6" s="7">
        <f>100*((DataQ!AZ198/DataQ!AZ194)-1)</f>
        <v>-0.19896935141389127</v>
      </c>
      <c r="CD6" s="7">
        <f>100*((DataQ!BA198/DataQ!BA194)-1)</f>
        <v>0.77899239994945191</v>
      </c>
      <c r="CF6">
        <v>1963</v>
      </c>
      <c r="CG6" s="7">
        <f>OBR_MAR26_C4.6!C33</f>
        <v>8.9001447178002895</v>
      </c>
      <c r="CH6" s="7">
        <f>OBR_MAR26_C4.6!D33</f>
        <v>3.0818378276801655</v>
      </c>
      <c r="CJ6" s="18">
        <v>45717</v>
      </c>
      <c r="CK6" s="7"/>
      <c r="CL6" s="7"/>
      <c r="CM6" s="7"/>
      <c r="CN6" s="7"/>
      <c r="CO6" s="7"/>
      <c r="CP6" s="7"/>
      <c r="CQ6" s="7"/>
      <c r="CR6" s="7"/>
      <c r="CS6" s="7">
        <f>[4]TA.9!C27</f>
        <v>95.482907578262484</v>
      </c>
      <c r="CT6" s="7">
        <f>[4]TA.9!D27</f>
        <v>95.860993726726392</v>
      </c>
      <c r="CU6" s="7">
        <f>[4]TA.9!E27</f>
        <v>95.118116788774984</v>
      </c>
      <c r="CV6" s="7">
        <f>[4]TA.9!F27</f>
        <v>95.765322710508727</v>
      </c>
      <c r="CW6" s="7">
        <f>[4]TA.9!G27</f>
        <v>96.138698229473533</v>
      </c>
      <c r="CX6" s="7">
        <f>[4]TA.9!H27</f>
        <v>96.261882575581097</v>
      </c>
      <c r="CY6" s="7">
        <f>[4]TA.9!I27</f>
        <v>96.114047049736158</v>
      </c>
      <c r="CZ6" s="7"/>
      <c r="DB6" s="18">
        <v>45717</v>
      </c>
      <c r="DC6" s="7"/>
      <c r="DD6" s="7"/>
      <c r="DE6" s="7"/>
      <c r="DF6" s="7"/>
      <c r="DG6" s="7"/>
      <c r="DH6" s="7"/>
      <c r="DI6" s="7"/>
      <c r="DJ6" s="7"/>
      <c r="DK6" s="7">
        <f>[4]TA.9!C18</f>
        <v>4.773512211627259</v>
      </c>
      <c r="DL6" s="7">
        <f>[4]TA.9!D18</f>
        <v>4.7741674740410076</v>
      </c>
      <c r="DM6" s="7">
        <f>[4]TA.9!E18</f>
        <v>3.930972986488551</v>
      </c>
      <c r="DN6" s="7">
        <f>[4]TA.9!F18</f>
        <v>3.1329233617269652</v>
      </c>
      <c r="DO6" s="7">
        <f>[4]TA.9!G18</f>
        <v>2.4897771823039596</v>
      </c>
      <c r="DP6" s="7">
        <f>[4]TA.9!H18</f>
        <v>2.3184554072893246</v>
      </c>
      <c r="DQ6" s="7">
        <f>[4]TA.9!I18</f>
        <v>2.1374758652076453</v>
      </c>
      <c r="DR6" s="7"/>
      <c r="DU6" s="7"/>
      <c r="DV6" s="9"/>
      <c r="DW6" s="9"/>
      <c r="DX6" s="9"/>
      <c r="DZ6" s="178" t="s">
        <v>1392</v>
      </c>
      <c r="EA6" s="7">
        <f>100*((EA4/EA3)^(1/108)-1)</f>
        <v>0.5722939855272946</v>
      </c>
      <c r="EC6" s="178" t="s">
        <v>1392</v>
      </c>
      <c r="ED6" s="7">
        <f>100*((ED4/ED3)^(1/48)-1)</f>
        <v>8.2411566301265893E-2</v>
      </c>
      <c r="EF6" s="178" t="s">
        <v>1392</v>
      </c>
      <c r="EG6" s="7">
        <f>100*((EG4/EG3)^(1/23)-1)</f>
        <v>0.11210635303269267</v>
      </c>
    </row>
    <row r="7" spans="1:137" x14ac:dyDescent="0.25">
      <c r="X7" s="7" t="str">
        <f>HLOOKUP(X$6,$X$2:$AD$4,2,FALSE)</f>
        <v>Canada</v>
      </c>
      <c r="Y7" s="7" t="str">
        <f t="shared" ref="Y7:AD7" si="10">HLOOKUP(Y$6,$X$2:$AD$4,2,FALSE)</f>
        <v>Japan</v>
      </c>
      <c r="Z7" s="7" t="str">
        <f t="shared" si="10"/>
        <v>Germany</v>
      </c>
      <c r="AA7" s="7" t="str">
        <f t="shared" si="10"/>
        <v>Italy</v>
      </c>
      <c r="AB7" s="7" t="str">
        <f t="shared" si="10"/>
        <v>UK</v>
      </c>
      <c r="AC7" s="7" t="str">
        <f t="shared" si="10"/>
        <v>France</v>
      </c>
      <c r="AD7" s="7" t="str">
        <f t="shared" si="10"/>
        <v>US</v>
      </c>
      <c r="AG7" s="7" t="str">
        <f>HLOOKUP(AG$6,$AF$2:$AM$4,2,FALSE)</f>
        <v>Japan</v>
      </c>
      <c r="AH7" s="7" t="str">
        <f t="shared" ref="AH7:AM7" si="11">HLOOKUP(AH$6,$AF$2:$AM$4,2,FALSE)</f>
        <v>Italy</v>
      </c>
      <c r="AI7" s="7" t="str">
        <f t="shared" si="11"/>
        <v>US</v>
      </c>
      <c r="AJ7" s="7" t="str">
        <f t="shared" si="11"/>
        <v>France</v>
      </c>
      <c r="AK7" s="7" t="str">
        <f t="shared" si="11"/>
        <v>Canada</v>
      </c>
      <c r="AL7" s="7" t="str">
        <f t="shared" si="11"/>
        <v>UK</v>
      </c>
      <c r="AM7" s="7" t="str">
        <f t="shared" si="11"/>
        <v>Germany</v>
      </c>
      <c r="AP7" s="7" t="str">
        <f>HLOOKUP(AP$6,$AO$2:$AV$4,2,FALSE)</f>
        <v>Italy</v>
      </c>
      <c r="AQ7" s="7" t="str">
        <f t="shared" ref="AQ7:AV7" si="12">HLOOKUP(AQ$6,$AO$2:$AV$4,2,FALSE)</f>
        <v>US</v>
      </c>
      <c r="AR7" s="7" t="str">
        <f t="shared" si="12"/>
        <v>UK</v>
      </c>
      <c r="AS7" s="7" t="str">
        <f t="shared" si="12"/>
        <v>Japan</v>
      </c>
      <c r="AT7" s="7" t="str">
        <f t="shared" si="12"/>
        <v>France</v>
      </c>
      <c r="AU7" s="7" t="str">
        <f t="shared" si="12"/>
        <v>Germany</v>
      </c>
      <c r="AV7" s="7" t="str">
        <f t="shared" si="12"/>
        <v>Canada</v>
      </c>
      <c r="AX7">
        <v>2030</v>
      </c>
      <c r="AY7" t="str">
        <f t="shared" ref="AY7:BE7" si="13">X13&amp;", "&amp;$AX7</f>
        <v>UK, 2030</v>
      </c>
      <c r="AZ7" t="str">
        <f t="shared" si="13"/>
        <v>US, 2030</v>
      </c>
      <c r="BA7" t="str">
        <f t="shared" si="13"/>
        <v>Japan, 2030</v>
      </c>
      <c r="BB7" t="str">
        <f t="shared" si="13"/>
        <v>Germany, 2030</v>
      </c>
      <c r="BC7" t="str">
        <f t="shared" si="13"/>
        <v>France, 2030</v>
      </c>
      <c r="BD7" t="str">
        <f t="shared" si="13"/>
        <v>Italy, 2030</v>
      </c>
      <c r="BE7" t="str">
        <f t="shared" si="13"/>
        <v>Canada, 2030</v>
      </c>
      <c r="BG7" s="149">
        <v>1984</v>
      </c>
      <c r="BH7" s="7">
        <f>100*(SUMIF(HAVERQ!$B:$B,'Chart Data'!$BG7,HAVERQ!L:L)/SUMIF(HAVERQ!$A:$A,'Chart Data'!$BG7,HAVERQ!G:G))</f>
        <v>40.502049613320374</v>
      </c>
      <c r="BI7" s="7">
        <f>100*('Data Q to A'!AK19/'Data Q to A'!AL19)</f>
        <v>25.478859802328046</v>
      </c>
      <c r="BK7" s="16">
        <v>44197</v>
      </c>
      <c r="BL7" s="15">
        <f>DataQ!AQ199</f>
        <v>1.5411619999999999</v>
      </c>
      <c r="BM7" s="15">
        <f>DataQ!AR199</f>
        <v>-0.49464059999999999</v>
      </c>
      <c r="BN7" s="15">
        <f>DataQ!AS199</f>
        <v>-0.85289380000000004</v>
      </c>
      <c r="BO7" s="15">
        <f>DataQ!AT199</f>
        <v>-2.1517279999999999E-4</v>
      </c>
      <c r="BQ7">
        <v>2021</v>
      </c>
      <c r="BR7" s="7">
        <f t="shared" si="5"/>
        <v>0.64535935913971887</v>
      </c>
      <c r="BS7" s="7">
        <f t="shared" si="6"/>
        <v>0.74036935638996937</v>
      </c>
      <c r="BT7" s="7">
        <f t="shared" si="7"/>
        <v>-0.53141131470895164</v>
      </c>
      <c r="BU7" s="7">
        <f t="shared" si="8"/>
        <v>2.434140532996576</v>
      </c>
      <c r="BW7">
        <v>2021</v>
      </c>
      <c r="BX7" s="7">
        <f>100*((DataQ!AU199/DataQ!AU195)-1)</f>
        <v>0.64535935913971887</v>
      </c>
      <c r="BY7" s="7">
        <f>100*((DataQ!AV199/DataQ!AV195)-1)</f>
        <v>1.9027292182876243</v>
      </c>
      <c r="BZ7" s="7">
        <f>100*((DataQ!AW199/DataQ!AW195)-1)</f>
        <v>-0.53141131470895164</v>
      </c>
      <c r="CA7" s="7">
        <f>100*((DataQ!AX199/DataQ!AX195)-1)</f>
        <v>1.5298309044998071</v>
      </c>
      <c r="CB7" s="7">
        <f>100*((DataQ!AY199/DataQ!AY195)-1)</f>
        <v>0.74036935638996937</v>
      </c>
      <c r="CC7" s="7">
        <f>100*((DataQ!AZ199/DataQ!AZ195)-1)</f>
        <v>0.63592604785669415</v>
      </c>
      <c r="CD7" s="7">
        <f>100*((DataQ!BA199/DataQ!BA195)-1)</f>
        <v>1.5795378907562885</v>
      </c>
      <c r="CF7">
        <v>1964</v>
      </c>
      <c r="CG7" s="7">
        <f>OBR_MAR26_C4.6!C34</f>
        <v>8.044382801664355</v>
      </c>
      <c r="CH7" s="7">
        <f>OBR_MAR26_C4.6!D34</f>
        <v>2.8281321707205143</v>
      </c>
      <c r="CJ7" s="18">
        <v>45597</v>
      </c>
      <c r="CK7" s="7"/>
      <c r="CL7" s="7"/>
      <c r="CM7" s="7"/>
      <c r="CN7" s="7"/>
      <c r="CO7" s="7"/>
      <c r="CP7" s="7"/>
      <c r="CQ7" s="7"/>
      <c r="CR7" s="7"/>
      <c r="CS7" s="7">
        <f>[5]TA.9!C27</f>
        <v>97.810367923129988</v>
      </c>
      <c r="CT7" s="7">
        <f>[5]TA.9!D27</f>
        <v>98.39558667527487</v>
      </c>
      <c r="CU7" s="7">
        <f>[5]TA.9!E27</f>
        <v>96.92174393685228</v>
      </c>
      <c r="CV7" s="7">
        <f>[5]TA.9!F27</f>
        <v>96.966300507515726</v>
      </c>
      <c r="CW7" s="7">
        <f>[5]TA.9!G27</f>
        <v>97.24596903335447</v>
      </c>
      <c r="CX7" s="7">
        <f>[5]TA.9!H27</f>
        <v>97.339931666562251</v>
      </c>
      <c r="CY7" s="7">
        <f>[5]TA.9!I27</f>
        <v>97.147984898017739</v>
      </c>
      <c r="CZ7" s="7"/>
      <c r="DB7" s="18">
        <v>9072</v>
      </c>
      <c r="DC7" s="7"/>
      <c r="DD7" s="7"/>
      <c r="DE7" s="7"/>
      <c r="DF7" s="7"/>
      <c r="DG7" s="7"/>
      <c r="DH7" s="7"/>
      <c r="DI7" s="7"/>
      <c r="DJ7" s="7"/>
      <c r="DK7" s="7">
        <f>[5]TA.9!C18</f>
        <v>4.4802137433315492</v>
      </c>
      <c r="DL7" s="7">
        <f>[5]TA.9!D18</f>
        <v>4.5295377794202709</v>
      </c>
      <c r="DM7" s="7">
        <f>[5]TA.9!E18</f>
        <v>3.5788439706397619</v>
      </c>
      <c r="DN7" s="7">
        <f>[5]TA.9!F18</f>
        <v>2.8914093993231269</v>
      </c>
      <c r="DO7" s="7">
        <f>[5]TA.9!G18</f>
        <v>2.2785056805319832</v>
      </c>
      <c r="DP7" s="7">
        <f>[5]TA.9!H18</f>
        <v>2.1929134289105621</v>
      </c>
      <c r="DQ7" s="7">
        <f>[5]TA.9!I18</f>
        <v>2.0776549751185502</v>
      </c>
      <c r="DR7" s="7"/>
      <c r="DT7" s="178">
        <v>1961</v>
      </c>
      <c r="DU7" s="7"/>
      <c r="DV7" s="9"/>
      <c r="DW7" s="9"/>
      <c r="DX7" s="9"/>
    </row>
    <row r="8" spans="1:137" x14ac:dyDescent="0.25">
      <c r="W8">
        <f>W4</f>
        <v>2025</v>
      </c>
      <c r="X8" s="7">
        <f>HLOOKUP(X$6,$X$2:$AD$4,3,FALSE)</f>
        <v>-0.76203517934018783</v>
      </c>
      <c r="Y8" s="7">
        <f t="shared" ref="Y8:AD8" si="14">HLOOKUP(Y$6,$X$2:$AD$4,3,FALSE)</f>
        <v>-1.8423920428950868</v>
      </c>
      <c r="Z8" s="7">
        <f t="shared" si="14"/>
        <v>-2.7607816862088219</v>
      </c>
      <c r="AA8" s="7">
        <f t="shared" si="14"/>
        <v>-3.0729094510299282</v>
      </c>
      <c r="AB8" s="7">
        <f t="shared" si="14"/>
        <v>-4.9571948227451745</v>
      </c>
      <c r="AC8" s="7">
        <f t="shared" si="14"/>
        <v>-5.1106210481412582</v>
      </c>
      <c r="AD8" s="7">
        <f t="shared" si="14"/>
        <v>-7.4069827864342699</v>
      </c>
      <c r="AF8">
        <f>AF4</f>
        <v>2025</v>
      </c>
      <c r="AG8" s="7">
        <f>HLOOKUP(AG$6,$AF$2:$AM$4,3,FALSE)</f>
        <v>205.1809466990278</v>
      </c>
      <c r="AH8" s="7">
        <f t="shared" ref="AH8:AM8" si="15">HLOOKUP(AH$6,$AF$2:$AM$4,3,FALSE)</f>
        <v>149.35996010324968</v>
      </c>
      <c r="AI8" s="7">
        <f t="shared" si="15"/>
        <v>137.36075996173861</v>
      </c>
      <c r="AJ8" s="7">
        <f t="shared" si="15"/>
        <v>124.09207569071346</v>
      </c>
      <c r="AK8" s="7">
        <f t="shared" si="15"/>
        <v>107.47438492544659</v>
      </c>
      <c r="AL8" s="7">
        <f t="shared" si="15"/>
        <v>102.31430152929025</v>
      </c>
      <c r="AM8" s="7">
        <f t="shared" si="15"/>
        <v>59.442747068676717</v>
      </c>
      <c r="AO8" s="149">
        <f>AO4</f>
        <v>2025</v>
      </c>
      <c r="AP8" s="7">
        <f>HLOOKUP(AP$6,$AO$2:$AV$4,3,FALSE)</f>
        <v>124.67012544799691</v>
      </c>
      <c r="AQ8" s="7">
        <f t="shared" ref="AQ8:AV8" si="16">HLOOKUP(AQ$6,$AO$2:$AV$4,3,FALSE)</f>
        <v>101.74622485641818</v>
      </c>
      <c r="AR8" s="7">
        <f t="shared" si="16"/>
        <v>93.846255670669322</v>
      </c>
      <c r="AS8" s="7">
        <f t="shared" si="16"/>
        <v>87.280865494855803</v>
      </c>
      <c r="AT8" s="7">
        <f t="shared" si="16"/>
        <v>76.159851377104133</v>
      </c>
      <c r="AU8" s="7">
        <f t="shared" si="16"/>
        <v>21.998883305415969</v>
      </c>
      <c r="AV8" s="7">
        <f t="shared" si="16"/>
        <v>8.3304342306325818</v>
      </c>
      <c r="AY8" t="str">
        <f t="shared" ref="AY8:BE9" si="17">X13</f>
        <v>UK</v>
      </c>
      <c r="AZ8" t="str">
        <f t="shared" si="17"/>
        <v>US</v>
      </c>
      <c r="BA8" t="str">
        <f t="shared" si="17"/>
        <v>Japan</v>
      </c>
      <c r="BB8" t="str">
        <f t="shared" si="17"/>
        <v>Germany</v>
      </c>
      <c r="BC8" t="str">
        <f t="shared" si="17"/>
        <v>France</v>
      </c>
      <c r="BD8" t="str">
        <f t="shared" si="17"/>
        <v>Italy</v>
      </c>
      <c r="BE8" t="str">
        <f t="shared" si="17"/>
        <v>Canada</v>
      </c>
      <c r="BG8" s="149">
        <v>1985</v>
      </c>
      <c r="BH8" s="7">
        <f>100*(SUMIF(HAVERQ!$B:$B,'Chart Data'!$BG8,HAVERQ!L:L)/SUMIF(HAVERQ!$A:$A,'Chart Data'!$BG8,HAVERQ!G:G))</f>
        <v>38.7406578329783</v>
      </c>
      <c r="BI8" s="7">
        <f>100*('Data Q to A'!AK20/'Data Q to A'!AL20)</f>
        <v>25.767186084813332</v>
      </c>
      <c r="BK8" s="16">
        <v>44287</v>
      </c>
      <c r="BL8" s="15">
        <f>DataQ!AQ200</f>
        <v>1.185967</v>
      </c>
      <c r="BM8" s="15">
        <f>DataQ!AR200</f>
        <v>-0.37688890000000003</v>
      </c>
      <c r="BN8" s="15">
        <f>DataQ!AS200</f>
        <v>-1.156042</v>
      </c>
      <c r="BO8" s="15">
        <f>DataQ!AT200</f>
        <v>2.4030949999999999E-2</v>
      </c>
      <c r="BR8" s="7">
        <f t="shared" si="5"/>
        <v>2.0270276495785167</v>
      </c>
      <c r="BS8" s="7">
        <f t="shared" si="6"/>
        <v>2.0270276495785167</v>
      </c>
      <c r="BT8" s="7">
        <f t="shared" si="7"/>
        <v>-0.73287117492631948</v>
      </c>
      <c r="BU8" s="7">
        <f t="shared" si="8"/>
        <v>5.5158140681886962</v>
      </c>
      <c r="BX8" s="7">
        <f>100*((DataQ!AU200/DataQ!AU196)-1)</f>
        <v>2.0270276495785167</v>
      </c>
      <c r="BY8" s="7">
        <f>100*((DataQ!AV200/DataQ!AV196)-1)</f>
        <v>4.7829428932623763</v>
      </c>
      <c r="BZ8" s="7">
        <f>100*((DataQ!AW200/DataQ!AW196)-1)</f>
        <v>-0.73287117492631948</v>
      </c>
      <c r="CA8" s="7">
        <f>100*((DataQ!AX200/DataQ!AX196)-1)</f>
        <v>2.194148206732649</v>
      </c>
      <c r="CB8" s="7">
        <f>100*((DataQ!AY200/DataQ!AY196)-1)</f>
        <v>1.3826343154246024</v>
      </c>
      <c r="CC8" s="7">
        <f>100*((DataQ!AZ200/DataQ!AZ196)-1)</f>
        <v>1.2316209773539866</v>
      </c>
      <c r="CD8" s="7">
        <f>100*((DataQ!BA200/DataQ!BA196)-1)</f>
        <v>3.2883689051212084</v>
      </c>
      <c r="CF8">
        <v>1965</v>
      </c>
      <c r="CG8" s="7">
        <f>OBR_MAR26_C4.6!C35</f>
        <v>7.3234147046078295</v>
      </c>
      <c r="CH8" s="7">
        <f>OBR_MAR26_C4.6!D35</f>
        <v>2.7059482827635901</v>
      </c>
      <c r="CJ8" s="18">
        <v>45352</v>
      </c>
      <c r="CK8" s="7"/>
      <c r="CL8" s="7"/>
      <c r="CM8" s="7"/>
      <c r="CN8" s="7"/>
      <c r="CO8" s="7"/>
      <c r="CP8" s="7"/>
      <c r="CQ8" s="7"/>
      <c r="CR8" s="7">
        <f>[6]TA.9!C27</f>
        <v>95.726817869156761</v>
      </c>
      <c r="CS8" s="7">
        <f>[6]TA.9!D27</f>
        <v>97.589332588386213</v>
      </c>
      <c r="CT8" s="7">
        <f>[6]TA.9!E27</f>
        <v>98.777579475392969</v>
      </c>
      <c r="CU8" s="7">
        <f>[6]TA.9!F27</f>
        <v>96.357306720094442</v>
      </c>
      <c r="CV8" s="7">
        <f>[6]TA.9!G27</f>
        <v>95.479821529204372</v>
      </c>
      <c r="CW8" s="7">
        <f>[6]TA.9!H27</f>
        <v>95.061624897069535</v>
      </c>
      <c r="CX8" s="7">
        <f>[6]TA.9!I27</f>
        <v>94.298719514612415</v>
      </c>
      <c r="CY8" s="7"/>
      <c r="CZ8" s="7"/>
      <c r="DB8" s="18">
        <v>45352</v>
      </c>
      <c r="DC8" s="7"/>
      <c r="DD8" s="7"/>
      <c r="DE8" s="7"/>
      <c r="DF8" s="7"/>
      <c r="DG8" s="7"/>
      <c r="DH8" s="7"/>
      <c r="DI8" s="7"/>
      <c r="DJ8" s="7">
        <f>[6]TA.9!C16</f>
        <v>5.0408909875299823</v>
      </c>
      <c r="DK8" s="7">
        <f>[6]TA.9!D16</f>
        <v>4.1766480761220626</v>
      </c>
      <c r="DL8" s="7">
        <f>[6]TA.9!E16</f>
        <v>3.1313233208853091</v>
      </c>
      <c r="DM8" s="7">
        <f>[6]TA.9!F16</f>
        <v>2.6949793378956164</v>
      </c>
      <c r="DN8" s="7">
        <f>[6]TA.9!G16</f>
        <v>2.3003183725094654</v>
      </c>
      <c r="DO8" s="7">
        <f>[6]TA.9!H16</f>
        <v>1.6339411352005846</v>
      </c>
      <c r="DP8" s="7">
        <f>[6]TA.9!I16</f>
        <v>1.2294640801083154</v>
      </c>
      <c r="DQ8" s="7"/>
      <c r="DR8" s="7"/>
      <c r="DU8" s="7"/>
      <c r="DV8" s="9"/>
      <c r="DW8" s="9"/>
      <c r="DX8" s="9"/>
    </row>
    <row r="9" spans="1:137" x14ac:dyDescent="0.25">
      <c r="AX9" t="s">
        <v>477</v>
      </c>
      <c r="AY9" s="7">
        <f t="shared" si="17"/>
        <v>-2.3446715428319242</v>
      </c>
      <c r="AZ9" s="7">
        <f t="shared" si="17"/>
        <v>-7.5133160635937655</v>
      </c>
      <c r="BA9" s="7">
        <f t="shared" si="17"/>
        <v>-2.8347063014914453</v>
      </c>
      <c r="BB9" s="7">
        <f t="shared" si="17"/>
        <v>-3.5461104667615038</v>
      </c>
      <c r="BC9" s="7">
        <f t="shared" si="17"/>
        <v>-4.5319326911532025</v>
      </c>
      <c r="BD9" s="7">
        <f t="shared" si="17"/>
        <v>-2.5705903011097009</v>
      </c>
      <c r="BE9" s="7">
        <f t="shared" si="17"/>
        <v>-2.2744648891540704</v>
      </c>
      <c r="BG9" s="149">
        <v>1986</v>
      </c>
      <c r="BH9" s="7">
        <f>100*(SUMIF(HAVERQ!$B:$B,'Chart Data'!$BG9,HAVERQ!L:L)/SUMIF(HAVERQ!$A:$A,'Chart Data'!$BG9,HAVERQ!G:G))</f>
        <v>37.434226842821431</v>
      </c>
      <c r="BI9" s="7">
        <f>100*('Data Q to A'!AK21/'Data Q to A'!AL21)</f>
        <v>25.290249766916922</v>
      </c>
      <c r="BK9" s="16">
        <v>44378</v>
      </c>
      <c r="BL9" s="15">
        <f>DataQ!AQ201</f>
        <v>0.57803020000000005</v>
      </c>
      <c r="BM9" s="15">
        <f>DataQ!AR201</f>
        <v>-0.86519520000000005</v>
      </c>
      <c r="BN9" s="15">
        <f>DataQ!AS201</f>
        <v>-1.2597670000000001</v>
      </c>
      <c r="BO9" s="15">
        <f>DataQ!AT201</f>
        <v>-7.5228349999999999E-2</v>
      </c>
      <c r="BR9" s="7">
        <f t="shared" si="5"/>
        <v>2.7539788108870367</v>
      </c>
      <c r="BS9" s="7">
        <f t="shared" si="6"/>
        <v>2.7539788108870367</v>
      </c>
      <c r="BT9" s="7">
        <f t="shared" si="7"/>
        <v>-0.16665999999999626</v>
      </c>
      <c r="BU9" s="7">
        <f t="shared" si="8"/>
        <v>5.4162205113306499</v>
      </c>
      <c r="BX9" s="7">
        <f>100*((DataQ!AU201/DataQ!AU197)-1)</f>
        <v>2.7539788108870367</v>
      </c>
      <c r="BY9" s="7">
        <f>100*((DataQ!AV201/DataQ!AV197)-1)</f>
        <v>5.2495605113306532</v>
      </c>
      <c r="BZ9" s="7">
        <f>100*((DataQ!AW201/DataQ!AW197)-1)</f>
        <v>-0.16665999999999626</v>
      </c>
      <c r="CA9" s="7">
        <f>100*((DataQ!AX201/DataQ!AX197)-1)</f>
        <v>3.8474775459176103</v>
      </c>
      <c r="CB9" s="7">
        <f>100*((DataQ!AY201/DataQ!AY197)-1)</f>
        <v>1.7210871409494066</v>
      </c>
      <c r="CC9" s="7">
        <f>100*((DataQ!AZ201/DataQ!AZ197)-1)</f>
        <v>2.1894984948048757</v>
      </c>
      <c r="CD9" s="7">
        <f>100*((DataQ!BA201/DataQ!BA197)-1)</f>
        <v>3.9961257309941267</v>
      </c>
      <c r="CF9">
        <v>1966</v>
      </c>
      <c r="CG9" s="7">
        <f>OBR_MAR26_C4.6!C36</f>
        <v>7.4150428941943209</v>
      </c>
      <c r="CH9" s="7">
        <f>OBR_MAR26_C4.6!D36</f>
        <v>2.7901506431109548</v>
      </c>
      <c r="CJ9" s="18">
        <v>45231</v>
      </c>
      <c r="CK9" s="7"/>
      <c r="CL9" s="7"/>
      <c r="CM9" s="7"/>
      <c r="CN9" s="7"/>
      <c r="CO9" s="7"/>
      <c r="CP9" s="7"/>
      <c r="CQ9" s="7"/>
      <c r="CR9" s="7">
        <f>[7]TA.9!C27</f>
        <v>95.789462307529647</v>
      </c>
      <c r="CS9" s="7">
        <f>[7]TA.9!D27</f>
        <v>97.869671357578326</v>
      </c>
      <c r="CT9" s="7">
        <f>[7]TA.9!E27</f>
        <v>98.62674499354118</v>
      </c>
      <c r="CU9" s="7">
        <f>[7]TA.9!F27</f>
        <v>96.281812568704723</v>
      </c>
      <c r="CV9" s="7">
        <f>[7]TA.9!G27</f>
        <v>95.509908078966603</v>
      </c>
      <c r="CW9" s="7">
        <f>[7]TA.9!H27</f>
        <v>95.000758905519504</v>
      </c>
      <c r="CX9" s="7">
        <f>[7]TA.9!I27</f>
        <v>94.10550251775372</v>
      </c>
      <c r="CY9" s="7"/>
      <c r="CZ9" s="7"/>
      <c r="DB9" s="18">
        <v>45231</v>
      </c>
      <c r="DC9" s="7"/>
      <c r="DD9" s="7"/>
      <c r="DE9" s="7"/>
      <c r="DF9" s="7"/>
      <c r="DG9" s="7"/>
      <c r="DH9" s="7"/>
      <c r="DI9" s="7"/>
      <c r="DJ9" s="7">
        <f>[7]TA.9!C16</f>
        <v>5.0256521170147161</v>
      </c>
      <c r="DK9" s="7">
        <f>[7]TA.9!D16</f>
        <v>4.5446593328214453</v>
      </c>
      <c r="DL9" s="7">
        <f>[7]TA.9!E16</f>
        <v>3.0226263340583137</v>
      </c>
      <c r="DM9" s="7">
        <f>[7]TA.9!F16</f>
        <v>2.6614040837246264</v>
      </c>
      <c r="DN9" s="7">
        <f>[7]TA.9!G16</f>
        <v>2.2839522073268159</v>
      </c>
      <c r="DO9" s="7">
        <f>[7]TA.9!H16</f>
        <v>1.5795785610635271</v>
      </c>
      <c r="DP9" s="7">
        <f>[7]TA.9!I16</f>
        <v>1.0877049316232834</v>
      </c>
      <c r="DQ9" s="7"/>
      <c r="DR9" s="7"/>
      <c r="DU9" s="7"/>
      <c r="DV9" s="9"/>
      <c r="DW9" s="9"/>
      <c r="DX9" s="9"/>
    </row>
    <row r="10" spans="1:137" x14ac:dyDescent="0.25">
      <c r="AX10" t="s">
        <v>478</v>
      </c>
      <c r="AY10" s="7">
        <f t="shared" ref="AY10:BE10" si="18">AG14</f>
        <v>100.18769248846009</v>
      </c>
      <c r="AZ10" s="7">
        <f t="shared" si="18"/>
        <v>145.37042161212977</v>
      </c>
      <c r="BA10" s="7">
        <f t="shared" si="18"/>
        <v>202.07445262297063</v>
      </c>
      <c r="BB10" s="7">
        <f t="shared" si="18"/>
        <v>64.967517664271284</v>
      </c>
      <c r="BC10" s="7">
        <f t="shared" si="18"/>
        <v>128.1405971910375</v>
      </c>
      <c r="BD10" s="7">
        <f t="shared" si="18"/>
        <v>149.40588282466283</v>
      </c>
      <c r="BE10" s="7">
        <f t="shared" si="18"/>
        <v>103.37566266343201</v>
      </c>
      <c r="BG10" s="149">
        <v>1987</v>
      </c>
      <c r="BH10" s="7">
        <f>100*(SUMIF(HAVERQ!$B:$B,'Chart Data'!$BG10,HAVERQ!L:L)/SUMIF(HAVERQ!$A:$A,'Chart Data'!$BG10,HAVERQ!G:G))</f>
        <v>33.857320697132756</v>
      </c>
      <c r="BI10" s="7">
        <f>100*('Data Q to A'!AK22/'Data Q to A'!AL22)</f>
        <v>21.118880589386649</v>
      </c>
      <c r="BK10" s="16">
        <v>44470</v>
      </c>
      <c r="BL10" s="15">
        <f>DataQ!AQ202</f>
        <v>0.43622440000000001</v>
      </c>
      <c r="BM10" s="15">
        <f>DataQ!AR202</f>
        <v>-0.94557270000000004</v>
      </c>
      <c r="BN10" s="15">
        <f>DataQ!AS202</f>
        <v>-1.106633</v>
      </c>
      <c r="BO10" s="15">
        <f>DataQ!AT202</f>
        <v>-0.1353906</v>
      </c>
      <c r="BR10" s="7">
        <f t="shared" si="5"/>
        <v>4.8899434932935693</v>
      </c>
      <c r="BS10" s="7">
        <f t="shared" si="6"/>
        <v>4.7047047047046986</v>
      </c>
      <c r="BT10" s="7">
        <f t="shared" si="7"/>
        <v>0.50231414944119646</v>
      </c>
      <c r="BU10" s="7">
        <f t="shared" si="8"/>
        <v>6.2690998786569807</v>
      </c>
      <c r="BX10" s="7">
        <f>100*((DataQ!AU202/DataQ!AU198)-1)</f>
        <v>4.8899434932935693</v>
      </c>
      <c r="BY10" s="7">
        <f>100*((DataQ!AV202/DataQ!AV198)-1)</f>
        <v>6.7714140280981772</v>
      </c>
      <c r="BZ10" s="7">
        <f>100*((DataQ!AW202/DataQ!AW198)-1)</f>
        <v>0.50231414944119646</v>
      </c>
      <c r="CA10" s="7">
        <f>100*((DataQ!AX202/DataQ!AX198)-1)</f>
        <v>4.7047047047046986</v>
      </c>
      <c r="CB10" s="7">
        <f>100*((DataQ!AY202/DataQ!AY198)-1)</f>
        <v>2.7176804495219198</v>
      </c>
      <c r="CC10" s="7">
        <f>100*((DataQ!AZ202/DataQ!AZ198)-1)</f>
        <v>3.5087679425837459</v>
      </c>
      <c r="CD10" s="7">
        <f>100*((DataQ!BA202/DataQ!BA198)-1)</f>
        <v>4.7342753623188294</v>
      </c>
      <c r="CF10">
        <v>1967</v>
      </c>
      <c r="CG10" s="7">
        <f>OBR_MAR26_C4.6!C37</f>
        <v>7.3668371953054477</v>
      </c>
      <c r="CH10" s="7">
        <f>OBR_MAR26_C4.6!D37</f>
        <v>2.8786453433678267</v>
      </c>
      <c r="CJ10" s="18">
        <v>44986</v>
      </c>
      <c r="CK10" s="7"/>
      <c r="CL10" s="7"/>
      <c r="CM10" s="7"/>
      <c r="CN10" s="7"/>
      <c r="CO10" s="7"/>
      <c r="CP10" s="7"/>
      <c r="CQ10" s="7">
        <f>[8]TA.9!C27</f>
        <v>96.901805136130577</v>
      </c>
      <c r="CR10" s="7">
        <f>[8]TA.9!D27</f>
        <v>100.61452354384876</v>
      </c>
      <c r="CS10" s="7">
        <f>[8]TA.9!E27</f>
        <v>103.07297306834747</v>
      </c>
      <c r="CT10" s="7">
        <f>[8]TA.9!F27</f>
        <v>102.41793534613718</v>
      </c>
      <c r="CU10" s="7">
        <f>[8]TA.9!G27</f>
        <v>99.099825759470505</v>
      </c>
      <c r="CV10" s="7">
        <f>[8]TA.9!H27</f>
        <v>97.602945540301661</v>
      </c>
      <c r="CW10" s="7">
        <f>[8]TA.9!I27</f>
        <v>96.93231824506492</v>
      </c>
      <c r="CX10" s="7"/>
      <c r="CY10" s="7"/>
      <c r="CZ10" s="7"/>
      <c r="DB10" s="18">
        <v>44986</v>
      </c>
      <c r="DC10" s="7"/>
      <c r="DD10" s="7"/>
      <c r="DE10" s="7"/>
      <c r="DF10" s="7"/>
      <c r="DG10" s="7"/>
      <c r="DH10" s="7"/>
      <c r="DI10" s="7">
        <f>[8]TA.9!C16</f>
        <v>5.2345344114105181</v>
      </c>
      <c r="DJ10" s="7">
        <f>[8]TA.9!D16</f>
        <v>6.0841633723138671</v>
      </c>
      <c r="DK10" s="7">
        <f>[8]TA.9!E16</f>
        <v>5.1128596612213428</v>
      </c>
      <c r="DL10" s="7">
        <f>[8]TA.9!F16</f>
        <v>3.1999640711699118</v>
      </c>
      <c r="DM10" s="7">
        <f>[8]TA.9!G16</f>
        <v>2.7791586173819924</v>
      </c>
      <c r="DN10" s="7">
        <f>[8]TA.9!H16</f>
        <v>2.2269113590672935</v>
      </c>
      <c r="DO10" s="7">
        <f>[8]TA.9!I16</f>
        <v>1.6698881699113088</v>
      </c>
      <c r="DP10" s="7"/>
      <c r="DQ10" s="7"/>
      <c r="DR10" s="7"/>
      <c r="DU10" s="7"/>
      <c r="DV10" s="9"/>
      <c r="DW10" s="9"/>
      <c r="DX10" s="9"/>
    </row>
    <row r="11" spans="1:137" x14ac:dyDescent="0.25">
      <c r="W11" s="6" t="s">
        <v>479</v>
      </c>
      <c r="AF11" s="6" t="s">
        <v>746</v>
      </c>
      <c r="AO11" s="6" t="s">
        <v>1225</v>
      </c>
      <c r="BG11" s="149">
        <v>1988</v>
      </c>
      <c r="BH11" s="7">
        <f>100*(SUMIF(HAVERQ!$B:$B,'Chart Data'!$BG11,HAVERQ!L:L)/SUMIF(HAVERQ!$A:$A,'Chart Data'!$BG11,HAVERQ!G:G))</f>
        <v>28.259913831003253</v>
      </c>
      <c r="BI11" s="7">
        <f>100*('Data Q to A'!AK23/'Data Q to A'!AL23)</f>
        <v>16.615076237443422</v>
      </c>
      <c r="BK11" s="16">
        <v>44562</v>
      </c>
      <c r="BL11" s="15">
        <f>DataQ!AQ203</f>
        <v>-5.793571E-3</v>
      </c>
      <c r="BM11" s="15">
        <f>DataQ!AR203</f>
        <v>-1.0355319999999999</v>
      </c>
      <c r="BN11" s="15">
        <f>DataQ!AS203</f>
        <v>-0.92487589999999997</v>
      </c>
      <c r="BO11" s="15">
        <f>DataQ!AT203</f>
        <v>-0.1517915</v>
      </c>
      <c r="BQ11">
        <v>2022</v>
      </c>
      <c r="BR11" s="7">
        <f t="shared" si="5"/>
        <v>6.1984103210960928</v>
      </c>
      <c r="BS11" s="7">
        <f t="shared" si="6"/>
        <v>5.6477014218009325</v>
      </c>
      <c r="BT11" s="7">
        <f t="shared" si="7"/>
        <v>0.86810678677082809</v>
      </c>
      <c r="BU11" s="7">
        <f t="shared" si="8"/>
        <v>7.1561653910330536</v>
      </c>
      <c r="BW11">
        <v>2022</v>
      </c>
      <c r="BX11" s="7">
        <f>100*((DataQ!AU203/DataQ!AU199)-1)</f>
        <v>6.1984103210960928</v>
      </c>
      <c r="BY11" s="7">
        <f>100*((DataQ!AV203/DataQ!AV199)-1)</f>
        <v>8.0242721778038817</v>
      </c>
      <c r="BZ11" s="7">
        <f>100*((DataQ!AW203/DataQ!AW199)-1)</f>
        <v>0.86810678677082809</v>
      </c>
      <c r="CA11" s="7">
        <f>100*((DataQ!AX203/DataQ!AX199)-1)</f>
        <v>4.7821143851574321</v>
      </c>
      <c r="CB11" s="7">
        <f>100*((DataQ!AY203/DataQ!AY199)-1)</f>
        <v>3.6593222078987742</v>
      </c>
      <c r="CC11" s="7">
        <f>100*((DataQ!AZ203/DataQ!AZ199)-1)</f>
        <v>5.6477014218009325</v>
      </c>
      <c r="CD11" s="7">
        <f>100*((DataQ!BA203/DataQ!BA199)-1)</f>
        <v>5.8612693448012676</v>
      </c>
      <c r="CF11">
        <v>1968</v>
      </c>
      <c r="CG11" s="7">
        <f>OBR_MAR26_C4.6!C38</f>
        <v>6.8228265995912603</v>
      </c>
      <c r="CH11" s="7">
        <f>OBR_MAR26_C4.6!D38</f>
        <v>2.7833001988071571</v>
      </c>
      <c r="CJ11" s="18">
        <v>44866</v>
      </c>
      <c r="CK11" s="7"/>
      <c r="CL11" s="7"/>
      <c r="CM11" s="7"/>
      <c r="CN11" s="7"/>
      <c r="CO11" s="7"/>
      <c r="CP11" s="7"/>
      <c r="CQ11" s="7">
        <f>[9]TA.5!C27</f>
        <v>97.423344342052161</v>
      </c>
      <c r="CR11" s="7">
        <f>[9]TA.5!D27</f>
        <v>101.86249196661244</v>
      </c>
      <c r="CS11" s="7">
        <f>[9]TA.5!E27</f>
        <v>106.70332284928068</v>
      </c>
      <c r="CT11" s="7">
        <f>[9]TA.5!F27</f>
        <v>105.787431958863</v>
      </c>
      <c r="CU11" s="7">
        <f>[9]TA.5!G27</f>
        <v>101.69865378669225</v>
      </c>
      <c r="CV11" s="7">
        <f>[9]TA.5!H27</f>
        <v>99.985431980943034</v>
      </c>
      <c r="CW11" s="7">
        <f>[9]TA.5!I27</f>
        <v>99.272593872837305</v>
      </c>
      <c r="CX11" s="7"/>
      <c r="CY11" s="7"/>
      <c r="CZ11" s="7"/>
      <c r="DB11" s="18">
        <v>44866</v>
      </c>
      <c r="DC11" s="7"/>
      <c r="DD11" s="7"/>
      <c r="DE11" s="7"/>
      <c r="DF11" s="7"/>
      <c r="DG11" s="7"/>
      <c r="DH11" s="7"/>
      <c r="DI11" s="7">
        <f>[9]TA.5!C17</f>
        <v>5.689150862046886</v>
      </c>
      <c r="DJ11" s="7">
        <f>[9]TA.5!D17</f>
        <v>7.0896393539286464</v>
      </c>
      <c r="DK11" s="7">
        <f>[9]TA.5!E17</f>
        <v>5.5085267581129465</v>
      </c>
      <c r="DL11" s="7">
        <f>[9]TA.5!F17</f>
        <v>3.208756453798963</v>
      </c>
      <c r="DM11" s="7">
        <f>[9]TA.5!G17</f>
        <v>2.8347857775629959</v>
      </c>
      <c r="DN11" s="7">
        <f>[9]TA.5!H17</f>
        <v>2.8525033758808682</v>
      </c>
      <c r="DO11" s="7">
        <f>[9]TA.5!I17</f>
        <v>2.3637924584526839</v>
      </c>
      <c r="DP11" s="7"/>
      <c r="DQ11" s="7"/>
      <c r="DR11" s="7"/>
      <c r="DT11" s="178">
        <v>1962</v>
      </c>
      <c r="DU11" s="7"/>
      <c r="DV11" s="9"/>
      <c r="DW11" s="9"/>
      <c r="DX11" s="9"/>
    </row>
    <row r="12" spans="1:137" x14ac:dyDescent="0.25">
      <c r="X12">
        <f>RANK(X14,$X$14:$AD$14)</f>
        <v>2</v>
      </c>
      <c r="Y12">
        <f t="shared" ref="Y12:AD12" si="19">RANK(Y14,$X$14:$AD$14)</f>
        <v>7</v>
      </c>
      <c r="Z12">
        <f t="shared" si="19"/>
        <v>4</v>
      </c>
      <c r="AA12">
        <f t="shared" si="19"/>
        <v>5</v>
      </c>
      <c r="AB12">
        <f t="shared" si="19"/>
        <v>6</v>
      </c>
      <c r="AC12">
        <f t="shared" si="19"/>
        <v>3</v>
      </c>
      <c r="AD12">
        <f t="shared" si="19"/>
        <v>1</v>
      </c>
      <c r="AG12">
        <f>RANK(AG14,$AG$14:$AM$14)</f>
        <v>6</v>
      </c>
      <c r="AH12">
        <f t="shared" ref="AH12:AM12" si="20">RANK(AH14,$AG$14:$AM$14)</f>
        <v>3</v>
      </c>
      <c r="AI12">
        <f t="shared" si="20"/>
        <v>1</v>
      </c>
      <c r="AJ12">
        <f t="shared" si="20"/>
        <v>7</v>
      </c>
      <c r="AK12">
        <f t="shared" si="20"/>
        <v>4</v>
      </c>
      <c r="AL12">
        <f t="shared" si="20"/>
        <v>2</v>
      </c>
      <c r="AM12">
        <f t="shared" si="20"/>
        <v>5</v>
      </c>
      <c r="AP12" s="149">
        <f>RANK(AP14,$AP$14:$AV$14)</f>
        <v>3</v>
      </c>
      <c r="AQ12" s="149">
        <f t="shared" ref="AQ12:AV12" si="21">RANK(AQ14,$AP$14:$AV$14)</f>
        <v>2</v>
      </c>
      <c r="AR12" s="149">
        <f t="shared" si="21"/>
        <v>4</v>
      </c>
      <c r="AS12" s="149">
        <f t="shared" si="21"/>
        <v>6</v>
      </c>
      <c r="AT12" s="149">
        <f t="shared" si="21"/>
        <v>5</v>
      </c>
      <c r="AU12" s="149">
        <f t="shared" si="21"/>
        <v>1</v>
      </c>
      <c r="AV12" s="149">
        <f t="shared" si="21"/>
        <v>7</v>
      </c>
      <c r="AX12">
        <v>2026</v>
      </c>
      <c r="AY12" t="str">
        <f t="shared" ref="AY12:BE12" si="22">X19&amp;", "&amp;$AX12</f>
        <v>UK, 2026</v>
      </c>
      <c r="AZ12" t="str">
        <f t="shared" si="22"/>
        <v>US, 2026</v>
      </c>
      <c r="BA12" t="str">
        <f t="shared" si="22"/>
        <v>Japan, 2026</v>
      </c>
      <c r="BB12" t="str">
        <f t="shared" si="22"/>
        <v>Germany, 2026</v>
      </c>
      <c r="BC12" t="str">
        <f t="shared" si="22"/>
        <v>France, 2026</v>
      </c>
      <c r="BD12" t="str">
        <f t="shared" si="22"/>
        <v>Italy, 2026</v>
      </c>
      <c r="BE12" t="str">
        <f t="shared" si="22"/>
        <v>Canada, 2026</v>
      </c>
      <c r="BG12" s="149">
        <v>1989</v>
      </c>
      <c r="BH12" s="7">
        <f>100*(SUMIF(HAVERQ!$B:$B,'Chart Data'!$BG12,HAVERQ!L:L)/SUMIF(HAVERQ!$A:$A,'Chart Data'!$BG12,HAVERQ!G:G))</f>
        <v>24.828939579464642</v>
      </c>
      <c r="BI12" s="7">
        <f>100*('Data Q to A'!AK24/'Data Q to A'!AL24)</f>
        <v>15.033127853316341</v>
      </c>
      <c r="BK12" s="16">
        <v>44652</v>
      </c>
      <c r="BL12" s="15">
        <f>DataQ!AQ204</f>
        <v>-1.116444</v>
      </c>
      <c r="BM12" s="15">
        <f>DataQ!AR204</f>
        <v>-0.95443889999999998</v>
      </c>
      <c r="BN12" s="15">
        <f>DataQ!AS204</f>
        <v>-0.75415160000000003</v>
      </c>
      <c r="BO12" s="15">
        <f>DataQ!AT204</f>
        <v>-0.3281502</v>
      </c>
      <c r="BR12" s="7">
        <f t="shared" si="5"/>
        <v>9.1511767462904015</v>
      </c>
      <c r="BS12" s="7">
        <f t="shared" si="6"/>
        <v>6.946636850338983</v>
      </c>
      <c r="BT12" s="7">
        <f t="shared" si="7"/>
        <v>2.3825434642588128</v>
      </c>
      <c r="BU12" s="7">
        <f t="shared" si="8"/>
        <v>6.2024404288889556</v>
      </c>
      <c r="BX12" s="7">
        <f>100*((DataQ!AU204/DataQ!AU200)-1)</f>
        <v>9.1511767462904015</v>
      </c>
      <c r="BY12" s="7">
        <f>100*((DataQ!AV204/DataQ!AV200)-1)</f>
        <v>8.5849838931477684</v>
      </c>
      <c r="BZ12" s="7">
        <f>100*((DataQ!AW204/DataQ!AW200)-1)</f>
        <v>2.3825434642588128</v>
      </c>
      <c r="CA12" s="7">
        <f>100*((DataQ!AX204/DataQ!AX200)-1)</f>
        <v>6.6363023304156332</v>
      </c>
      <c r="CB12" s="7">
        <f>100*((DataQ!AY204/DataQ!AY200)-1)</f>
        <v>5.2917449744816603</v>
      </c>
      <c r="CC12" s="7">
        <f>100*((DataQ!AZ204/DataQ!AZ200)-1)</f>
        <v>6.946636850338983</v>
      </c>
      <c r="CD12" s="7">
        <f>100*((DataQ!BA204/DataQ!BA200)-1)</f>
        <v>7.5552387740555949</v>
      </c>
      <c r="CF12">
        <v>1969</v>
      </c>
      <c r="CG12" s="7">
        <f>OBR_MAR26_C4.6!C39</f>
        <v>6.1751022134498808</v>
      </c>
      <c r="CH12" s="7">
        <f>OBR_MAR26_C4.6!D39</f>
        <v>2.5837659273242095</v>
      </c>
      <c r="CJ12" s="18">
        <v>44621</v>
      </c>
      <c r="CK12" s="7"/>
      <c r="CL12" s="7"/>
      <c r="CM12" s="7"/>
      <c r="CN12" s="7"/>
      <c r="CO12" s="7">
        <f>'[10]T3.38'!C16</f>
        <v>82.729735228859766</v>
      </c>
      <c r="CP12" s="7">
        <f>'[10]T3.38'!D16</f>
        <v>93.977910964030912</v>
      </c>
      <c r="CQ12" s="7">
        <f>'[10]T3.38'!E16</f>
        <v>95.551157290076333</v>
      </c>
      <c r="CR12" s="7">
        <f>'[10]T3.38'!F16</f>
        <v>95.47154083150626</v>
      </c>
      <c r="CS12" s="7">
        <f>'[10]T3.38'!G16</f>
        <v>94.0806297413571</v>
      </c>
      <c r="CT12" s="7">
        <f>'[10]T3.38'!H16</f>
        <v>91.237254890685492</v>
      </c>
      <c r="CU12" s="7">
        <f>'[10]T3.38'!I16</f>
        <v>85.813581444437574</v>
      </c>
      <c r="CV12" s="7">
        <f>'[10]T3.38'!J16</f>
        <v>83.121440908431424</v>
      </c>
      <c r="CW12" s="7"/>
      <c r="CX12" s="7"/>
      <c r="CY12" s="7"/>
      <c r="CZ12" s="7"/>
      <c r="DB12" s="18">
        <v>44621</v>
      </c>
      <c r="DC12" s="7"/>
      <c r="DD12" s="7"/>
      <c r="DE12" s="7"/>
      <c r="DF12" s="7"/>
      <c r="DG12" s="7">
        <f>'[10]T3.38'!C21</f>
        <v>2.435918981071997</v>
      </c>
      <c r="DH12" s="7">
        <f>'[10]T3.38'!D21</f>
        <v>15.029808245835271</v>
      </c>
      <c r="DI12" s="7">
        <f>'[10]T3.38'!E21</f>
        <v>5.4064361136293551</v>
      </c>
      <c r="DJ12" s="7">
        <f>'[10]T3.38'!F21</f>
        <v>3.9448448171898991</v>
      </c>
      <c r="DK12" s="7">
        <f>'[10]T3.38'!G21</f>
        <v>1.9147022095357173</v>
      </c>
      <c r="DL12" s="7">
        <f>'[10]T3.38'!H21</f>
        <v>1.3397307895771098</v>
      </c>
      <c r="DM12" s="7">
        <f>'[10]T3.38'!I21</f>
        <v>1.2323035002075025</v>
      </c>
      <c r="DN12" s="7">
        <f>'[10]T3.38'!J21</f>
        <v>1.0763712286748497</v>
      </c>
      <c r="DO12" s="7"/>
      <c r="DP12" s="7"/>
      <c r="DQ12" s="7"/>
      <c r="DR12" s="7"/>
      <c r="DU12" s="7"/>
      <c r="DV12" s="9"/>
      <c r="DW12" s="9"/>
      <c r="DX12" s="9"/>
    </row>
    <row r="13" spans="1:137" x14ac:dyDescent="0.25">
      <c r="X13" t="s">
        <v>415</v>
      </c>
      <c r="Y13" t="s">
        <v>420</v>
      </c>
      <c r="Z13" t="s">
        <v>388</v>
      </c>
      <c r="AA13" t="s">
        <v>392</v>
      </c>
      <c r="AB13" t="s">
        <v>399</v>
      </c>
      <c r="AC13" t="s">
        <v>404</v>
      </c>
      <c r="AD13" t="s">
        <v>409</v>
      </c>
      <c r="AG13" t="s">
        <v>415</v>
      </c>
      <c r="AH13" t="s">
        <v>420</v>
      </c>
      <c r="AI13" t="s">
        <v>388</v>
      </c>
      <c r="AJ13" t="s">
        <v>392</v>
      </c>
      <c r="AK13" t="s">
        <v>399</v>
      </c>
      <c r="AL13" t="s">
        <v>404</v>
      </c>
      <c r="AM13" t="s">
        <v>409</v>
      </c>
      <c r="AP13" s="149" t="s">
        <v>415</v>
      </c>
      <c r="AQ13" s="149" t="s">
        <v>420</v>
      </c>
      <c r="AR13" s="149" t="s">
        <v>388</v>
      </c>
      <c r="AS13" s="149" t="s">
        <v>392</v>
      </c>
      <c r="AT13" s="149" t="s">
        <v>399</v>
      </c>
      <c r="AU13" s="149" t="s">
        <v>404</v>
      </c>
      <c r="AV13" s="149" t="s">
        <v>409</v>
      </c>
      <c r="AY13">
        <f>X18</f>
        <v>5</v>
      </c>
      <c r="AZ13">
        <f t="shared" ref="AZ13" si="23">Y18</f>
        <v>7</v>
      </c>
      <c r="BA13">
        <f t="shared" ref="BA13" si="24">Z18</f>
        <v>2</v>
      </c>
      <c r="BB13">
        <f t="shared" ref="BB13" si="25">AA18</f>
        <v>4</v>
      </c>
      <c r="BC13">
        <f t="shared" ref="BC13" si="26">AB18</f>
        <v>6</v>
      </c>
      <c r="BD13">
        <f t="shared" ref="BD13" si="27">AC18</f>
        <v>3</v>
      </c>
      <c r="BE13">
        <f t="shared" ref="BE13" si="28">AD18</f>
        <v>1</v>
      </c>
      <c r="BG13" s="149">
        <v>1990</v>
      </c>
      <c r="BH13" s="7">
        <f>100*(SUMIF(HAVERQ!$B:$B,'Chart Data'!$BG13,HAVERQ!L:L)/SUMIF(HAVERQ!$A:$A,'Chart Data'!$BG13,HAVERQ!G:G))</f>
        <v>23.116243199990492</v>
      </c>
      <c r="BI13" s="7">
        <f>100*('Data Q to A'!AK25/'Data Q to A'!AL25)</f>
        <v>14.488901151922617</v>
      </c>
      <c r="BK13" s="16">
        <v>44743</v>
      </c>
      <c r="BL13" s="15">
        <f>DataQ!AQ205</f>
        <v>-2.2620110000000002</v>
      </c>
      <c r="BM13" s="15">
        <f>DataQ!AR205</f>
        <v>-2.0504739999999999</v>
      </c>
      <c r="BN13" s="15">
        <f>DataQ!AS205</f>
        <v>-1.08056</v>
      </c>
      <c r="BO13" s="15">
        <f>DataQ!AT205</f>
        <v>-0.60691620000000002</v>
      </c>
      <c r="BR13" s="7">
        <f t="shared" si="5"/>
        <v>10.005958905884139</v>
      </c>
      <c r="BS13" s="7">
        <f t="shared" si="6"/>
        <v>7.3775427263071069</v>
      </c>
      <c r="BT13" s="7">
        <f t="shared" si="7"/>
        <v>2.8714455511555492</v>
      </c>
      <c r="BU13" s="7">
        <f t="shared" si="8"/>
        <v>5.504081976093067</v>
      </c>
      <c r="BX13" s="7">
        <f>100*((DataQ!AU205/DataQ!AU201)-1)</f>
        <v>10.005958905884139</v>
      </c>
      <c r="BY13" s="7">
        <f>100*((DataQ!AV205/DataQ!AV201)-1)</f>
        <v>8.2920957652337535</v>
      </c>
      <c r="BZ13" s="7">
        <f>100*((DataQ!AW205/DataQ!AW201)-1)</f>
        <v>2.8714455511555492</v>
      </c>
      <c r="CA13" s="7">
        <f>100*((DataQ!AX205/DataQ!AX201)-1)</f>
        <v>7.3775427263071069</v>
      </c>
      <c r="CB13" s="7">
        <f>100*((DataQ!AY205/DataQ!AY201)-1)</f>
        <v>5.8501359619306692</v>
      </c>
      <c r="CC13" s="7">
        <f>100*((DataQ!AZ205/DataQ!AZ201)-1)</f>
        <v>8.3755275272486163</v>
      </c>
      <c r="CD13" s="7">
        <f>100*((DataQ!BA205/DataQ!BA201)-1)</f>
        <v>7.0993422916255433</v>
      </c>
      <c r="CF13">
        <v>1970</v>
      </c>
      <c r="CG13" s="7">
        <f>OBR_MAR26_C4.6!C40</f>
        <v>5.8139031881299479</v>
      </c>
      <c r="CH13" s="7">
        <f>OBR_MAR26_C4.6!D40</f>
        <v>2.3277161017683023</v>
      </c>
      <c r="CJ13" s="18">
        <v>44470</v>
      </c>
      <c r="CK13" s="7"/>
      <c r="CL13" s="7"/>
      <c r="CM13" s="7"/>
      <c r="CN13" s="7"/>
      <c r="CO13" s="7">
        <f>'[11]T3.38'!C16</f>
        <v>84.150465594093561</v>
      </c>
      <c r="CP13" s="7">
        <f>'[11]T3.38'!D16</f>
        <v>96.605898531995976</v>
      </c>
      <c r="CQ13" s="7">
        <f>'[11]T3.38'!E16</f>
        <v>98.202523236437287</v>
      </c>
      <c r="CR13" s="7">
        <f>'[11]T3.38'!F16</f>
        <v>97.898319243981931</v>
      </c>
      <c r="CS13" s="7">
        <f>'[11]T3.38'!G16</f>
        <v>97.805409223402862</v>
      </c>
      <c r="CT13" s="7">
        <f>'[11]T3.38'!H16</f>
        <v>94.671932243545456</v>
      </c>
      <c r="CU13" s="7">
        <f>'[11]T3.38'!I16</f>
        <v>90.546261004981602</v>
      </c>
      <c r="CV13" s="7">
        <f>'[11]T3.38'!J16</f>
        <v>87.956174398485558</v>
      </c>
      <c r="CW13" s="7"/>
      <c r="CX13" s="7"/>
      <c r="CY13" s="7"/>
      <c r="CZ13" s="7"/>
      <c r="DB13" s="18">
        <v>44470</v>
      </c>
      <c r="DC13" s="7"/>
      <c r="DD13" s="7"/>
      <c r="DE13" s="7"/>
      <c r="DF13" s="7"/>
      <c r="DG13" s="7">
        <f>'[11]T3.38'!C21</f>
        <v>2.5581097277157037</v>
      </c>
      <c r="DH13" s="7">
        <f>'[11]T3.38'!D21</f>
        <v>15.244422780869286</v>
      </c>
      <c r="DI13" s="7">
        <f>'[11]T3.38'!E21</f>
        <v>7.896566376225417</v>
      </c>
      <c r="DJ13" s="7">
        <f>'[11]T3.38'!F21</f>
        <v>3.3460555850731923</v>
      </c>
      <c r="DK13" s="7">
        <f>'[11]T3.38'!G21</f>
        <v>2.3888791403992</v>
      </c>
      <c r="DL13" s="7">
        <f>'[11]T3.38'!H21</f>
        <v>1.7392579270552353</v>
      </c>
      <c r="DM13" s="7">
        <f>'[11]T3.38'!I21</f>
        <v>1.6794934803674266</v>
      </c>
      <c r="DN13" s="7">
        <f>'[11]T3.38'!J21</f>
        <v>1.5336107801653434</v>
      </c>
      <c r="DO13" s="7"/>
      <c r="DP13" s="7"/>
      <c r="DQ13" s="7"/>
      <c r="DR13" s="7"/>
      <c r="DU13" s="7"/>
      <c r="DV13" s="9"/>
      <c r="DW13" s="9"/>
      <c r="DX13" s="9"/>
    </row>
    <row r="14" spans="1:137" x14ac:dyDescent="0.25">
      <c r="W14">
        <v>2030</v>
      </c>
      <c r="X14" s="7">
        <f>100*('Data Q to A'!I65/'Data Q to A'!AD65)</f>
        <v>-2.3446715428319242</v>
      </c>
      <c r="Y14" s="7">
        <f>100*('Data Q to A'!J65/'Data Q to A'!AE65)</f>
        <v>-7.5133160635937655</v>
      </c>
      <c r="Z14" s="7">
        <f>100*('Data Q to A'!K65/'Data Q to A'!AF65)</f>
        <v>-2.8347063014914453</v>
      </c>
      <c r="AA14" s="7">
        <f>100*('Data Q to A'!L65/'Data Q to A'!AG65)</f>
        <v>-3.5461104667615038</v>
      </c>
      <c r="AB14" s="7">
        <f>100*('Data Q to A'!M65/'Data Q to A'!AH65)</f>
        <v>-4.5319326911532025</v>
      </c>
      <c r="AC14" s="7">
        <f>100*('Data Q to A'!N65/'Data Q to A'!AI65)</f>
        <v>-2.5705903011097009</v>
      </c>
      <c r="AD14" s="7">
        <f>100*('Data Q to A'!O65/'Data Q to A'!AJ65)</f>
        <v>-2.2744648891540704</v>
      </c>
      <c r="AF14">
        <v>2030</v>
      </c>
      <c r="AG14" s="7">
        <f>100*('Data Q to A'!P65/'Data Q to A'!AD65)</f>
        <v>100.18769248846009</v>
      </c>
      <c r="AH14" s="7">
        <f>100*('Data Q to A'!Q65/'Data Q to A'!AE65)</f>
        <v>145.37042161212977</v>
      </c>
      <c r="AI14" s="7">
        <f>100*('Data Q to A'!R65/'Data Q to A'!AF65)</f>
        <v>202.07445262297063</v>
      </c>
      <c r="AJ14" s="7">
        <f>100*('Data Q to A'!S65/'Data Q to A'!AG65)</f>
        <v>64.967517664271284</v>
      </c>
      <c r="AK14" s="7">
        <f>100*('Data Q to A'!T65/'Data Q to A'!AH65)</f>
        <v>128.1405971910375</v>
      </c>
      <c r="AL14" s="7">
        <f>100*('Data Q to A'!U65/'Data Q to A'!AI65)</f>
        <v>149.40588282466283</v>
      </c>
      <c r="AM14" s="7">
        <f>100*('Data Q to A'!V65/'Data Q to A'!AJ65)</f>
        <v>103.37566266343201</v>
      </c>
      <c r="AO14" s="149">
        <v>2030</v>
      </c>
      <c r="AP14" s="7">
        <f>100*('Data Q to A'!W65/'Data Q to A'!AD65)</f>
        <v>99.453612805402102</v>
      </c>
      <c r="AQ14" s="7">
        <f>100*('Data Q to A'!X65/'Data Q to A'!AE65)</f>
        <v>116.26921600522653</v>
      </c>
      <c r="AR14" s="7">
        <f>100*('Data Q to A'!Y65/'Data Q to A'!AF65)</f>
        <v>94.821063693872077</v>
      </c>
      <c r="AS14" s="7">
        <f>100*('Data Q to A'!Z65/'Data Q to A'!AG65)</f>
        <v>34.37902243376594</v>
      </c>
      <c r="AT14" s="7">
        <f>100*('Data Q to A'!AA65/'Data Q to A'!AH65)</f>
        <v>87.433644104303227</v>
      </c>
      <c r="AU14" s="7">
        <f>100*('Data Q to A'!AB65/'Data Q to A'!AI65)</f>
        <v>124.35996955048248</v>
      </c>
      <c r="AV14" s="7">
        <f>100*('Data Q to A'!AC65/'Data Q to A'!AJ65)</f>
        <v>20.926858879538802</v>
      </c>
      <c r="AX14" t="s">
        <v>477</v>
      </c>
      <c r="AY14" s="7">
        <f>X20</f>
        <v>-4.0001733561190989</v>
      </c>
      <c r="AZ14" s="7">
        <f t="shared" ref="AZ14:BE14" si="29">Y20</f>
        <v>-8.5558701979485061</v>
      </c>
      <c r="BA14" s="7">
        <f t="shared" si="29"/>
        <v>-2.8506068891474916</v>
      </c>
      <c r="BB14" s="7">
        <f t="shared" si="29"/>
        <v>-3.2175663650406956</v>
      </c>
      <c r="BC14" s="7">
        <f t="shared" si="29"/>
        <v>-5.1308614639318622</v>
      </c>
      <c r="BD14" s="7">
        <f t="shared" si="29"/>
        <v>-2.8984412825588342</v>
      </c>
      <c r="BE14" s="7">
        <f t="shared" si="29"/>
        <v>-2.6887194756881301</v>
      </c>
      <c r="BG14" s="149">
        <v>1991</v>
      </c>
      <c r="BH14" s="7">
        <f>100*(SUMIF(HAVERQ!$B:$B,'Chart Data'!$BG14,HAVERQ!L:L)/SUMIF(HAVERQ!$A:$A,'Chart Data'!$BG14,HAVERQ!G:G))</f>
        <v>24.039080771446972</v>
      </c>
      <c r="BI14" s="7">
        <f>100*('Data Q to A'!AK26/'Data Q to A'!AL26)</f>
        <v>18.162022099585165</v>
      </c>
      <c r="BK14" s="16">
        <v>44835</v>
      </c>
      <c r="BL14" s="15">
        <f>DataQ!AQ206</f>
        <v>-2.7482859999999998</v>
      </c>
      <c r="BM14" s="15">
        <f>DataQ!AR206</f>
        <v>-2.42089</v>
      </c>
      <c r="BN14" s="15">
        <f>DataQ!AS206</f>
        <v>-1.370171</v>
      </c>
      <c r="BO14" s="15">
        <f>DataQ!AT206</f>
        <v>-0.87051259999999997</v>
      </c>
      <c r="BR14" s="7">
        <f t="shared" si="5"/>
        <v>10.75174825174825</v>
      </c>
      <c r="BS14" s="7">
        <f t="shared" si="6"/>
        <v>7.0919782631856165</v>
      </c>
      <c r="BT14" s="7">
        <f t="shared" si="7"/>
        <v>3.8654128175317659</v>
      </c>
      <c r="BU14" s="7">
        <f t="shared" si="8"/>
        <v>7.921952813722676</v>
      </c>
      <c r="BX14" s="7">
        <f>100*((DataQ!AU206/DataQ!AU202)-1)</f>
        <v>10.75174825174825</v>
      </c>
      <c r="BY14" s="7">
        <f>100*((DataQ!AV206/DataQ!AV202)-1)</f>
        <v>7.0919782631856165</v>
      </c>
      <c r="BZ14" s="7">
        <f>100*((DataQ!AW206/DataQ!AW202)-1)</f>
        <v>3.8654128175317659</v>
      </c>
      <c r="CA14" s="7">
        <f>100*((DataQ!AX206/DataQ!AX202)-1)</f>
        <v>8.604206500956014</v>
      </c>
      <c r="CB14" s="7">
        <f>100*((DataQ!AY206/DataQ!AY202)-1)</f>
        <v>6.063566636453821</v>
      </c>
      <c r="CC14" s="7">
        <f>100*((DataQ!AZ206/DataQ!AZ202)-1)</f>
        <v>11.787365631254442</v>
      </c>
      <c r="CD14" s="7">
        <f>100*((DataQ!BA206/DataQ!BA202)-1)</f>
        <v>6.595988606085923</v>
      </c>
      <c r="CF14">
        <v>1971</v>
      </c>
      <c r="CG14" s="7">
        <f>OBR_MAR26_C4.6!C41</f>
        <v>6.2308313155770785</v>
      </c>
      <c r="CH14" s="7">
        <f>OBR_MAR26_C4.6!D41</f>
        <v>2.3904259107305972</v>
      </c>
      <c r="CJ14" s="18">
        <v>44256</v>
      </c>
      <c r="CK14" s="7"/>
      <c r="CL14" s="7"/>
      <c r="CM14" s="7"/>
      <c r="CN14" s="7"/>
      <c r="CO14" s="7">
        <f>'[12]T3.34'!C16</f>
        <v>84.385651154354605</v>
      </c>
      <c r="CP14" s="7">
        <f>'[12]T3.34'!D16</f>
        <v>100.18536190439913</v>
      </c>
      <c r="CQ14" s="7">
        <f>'[12]T3.34'!E16</f>
        <v>107.35821544973156</v>
      </c>
      <c r="CR14" s="7">
        <f>'[12]T3.34'!F16</f>
        <v>108.99735751435642</v>
      </c>
      <c r="CS14" s="7">
        <f>'[12]T3.34'!G16</f>
        <v>109.68430399239712</v>
      </c>
      <c r="CT14" s="7">
        <f>'[12]T3.34'!H16</f>
        <v>106.1770400913515</v>
      </c>
      <c r="CU14" s="7">
        <f>'[12]T3.34'!I16</f>
        <v>103.76445646039882</v>
      </c>
      <c r="CV14" s="7"/>
      <c r="CW14" s="7"/>
      <c r="CX14" s="7"/>
      <c r="CY14" s="7"/>
      <c r="CZ14" s="7"/>
      <c r="DB14" s="18">
        <v>44256</v>
      </c>
      <c r="DC14" s="7"/>
      <c r="DD14" s="7"/>
      <c r="DE14" s="7"/>
      <c r="DF14" s="7"/>
      <c r="DG14" s="7">
        <f>'[12]T3.34'!C21</f>
        <v>2.5663230184926151</v>
      </c>
      <c r="DH14" s="7">
        <f>'[12]T3.34'!D21</f>
        <v>16.913985444132884</v>
      </c>
      <c r="DI14" s="7">
        <f>'[12]T3.34'!E21</f>
        <v>10.330700835908766</v>
      </c>
      <c r="DJ14" s="7">
        <f>'[12]T3.34'!F21</f>
        <v>4.5020679247077258</v>
      </c>
      <c r="DK14" s="7">
        <f>'[12]T3.34'!G21</f>
        <v>3.4702553417316246</v>
      </c>
      <c r="DL14" s="7">
        <f>'[12]T3.34'!H21</f>
        <v>2.9172068954705752</v>
      </c>
      <c r="DM14" s="7">
        <f>'[12]T3.34'!I21</f>
        <v>2.7783685650464593</v>
      </c>
      <c r="DN14" s="7"/>
      <c r="DO14" s="7"/>
      <c r="DP14" s="7"/>
      <c r="DQ14" s="7"/>
      <c r="DR14" s="7"/>
      <c r="DU14" s="7"/>
      <c r="DV14" s="9"/>
      <c r="DW14" s="9"/>
      <c r="DX14" s="9"/>
    </row>
    <row r="15" spans="1:137" x14ac:dyDescent="0.25">
      <c r="AX15" t="s">
        <v>478</v>
      </c>
      <c r="AY15" s="7">
        <f>AG20</f>
        <v>102.90878076108557</v>
      </c>
      <c r="AZ15" s="7">
        <f t="shared" ref="AZ15:BE15" si="30">AH20</f>
        <v>139.1016790275001</v>
      </c>
      <c r="BA15" s="7">
        <f t="shared" si="30"/>
        <v>201.40607819301661</v>
      </c>
      <c r="BB15" s="7">
        <f t="shared" si="30"/>
        <v>60.857679507806004</v>
      </c>
      <c r="BC15" s="7">
        <f t="shared" si="30"/>
        <v>126.12567429040918</v>
      </c>
      <c r="BD15" s="7">
        <f t="shared" si="30"/>
        <v>151.13581502387729</v>
      </c>
      <c r="BE15" s="7">
        <f t="shared" si="30"/>
        <v>106.07867432042495</v>
      </c>
      <c r="BG15" s="149">
        <v>1992</v>
      </c>
      <c r="BH15" s="7">
        <f>100*(SUMIF(HAVERQ!$B:$B,'Chart Data'!$BG15,HAVERQ!L:L)/SUMIF(HAVERQ!$A:$A,'Chart Data'!$BG15,HAVERQ!G:G))</f>
        <v>28.391576346013004</v>
      </c>
      <c r="BI15" s="7">
        <f>100*('Data Q to A'!AK27/'Data Q to A'!AL27)</f>
        <v>26.942452043369475</v>
      </c>
      <c r="BK15" s="16">
        <v>44927</v>
      </c>
      <c r="BL15" s="15">
        <f>DataQ!AQ207</f>
        <v>-4.1983050000000004</v>
      </c>
      <c r="BM15" s="15">
        <f>DataQ!AR207</f>
        <v>-3.155869</v>
      </c>
      <c r="BN15" s="15">
        <f>DataQ!AS207</f>
        <v>-2.2905549999999999</v>
      </c>
      <c r="BO15" s="15">
        <f>DataQ!AT207</f>
        <v>-0.87425949999999997</v>
      </c>
      <c r="BQ15">
        <v>2023</v>
      </c>
      <c r="BR15" s="7">
        <f t="shared" si="5"/>
        <v>10.178266296223782</v>
      </c>
      <c r="BS15" s="7">
        <f t="shared" si="6"/>
        <v>5.9931317159632291</v>
      </c>
      <c r="BT15" s="7">
        <f t="shared" si="7"/>
        <v>3.6412115193644512</v>
      </c>
      <c r="BU15" s="7">
        <f t="shared" si="8"/>
        <v>5.2559928841648498</v>
      </c>
      <c r="BW15">
        <v>2023</v>
      </c>
      <c r="BX15" s="7">
        <f>100*((DataQ!AU207/DataQ!AU203)-1)</f>
        <v>10.178266296223782</v>
      </c>
      <c r="BY15" s="7">
        <f>100*((DataQ!AV207/DataQ!AV203)-1)</f>
        <v>5.7298256932030389</v>
      </c>
      <c r="BZ15" s="7">
        <f>100*((DataQ!AW207/DataQ!AW203)-1)</f>
        <v>3.6412115193644512</v>
      </c>
      <c r="CA15" s="7">
        <f>100*((DataQ!AX207/DataQ!AX203)-1)</f>
        <v>8.2213529919828119</v>
      </c>
      <c r="CB15" s="7">
        <f>100*((DataQ!AY207/DataQ!AY203)-1)</f>
        <v>5.9931317159632291</v>
      </c>
      <c r="CC15" s="7">
        <f>100*((DataQ!AZ207/DataQ!AZ203)-1)</f>
        <v>8.897204403529301</v>
      </c>
      <c r="CD15" s="7">
        <f>100*((DataQ!BA207/DataQ!BA203)-1)</f>
        <v>5.1525423728813413</v>
      </c>
      <c r="CF15">
        <v>1972</v>
      </c>
      <c r="CG15" s="7">
        <f>OBR_MAR26_C4.6!C42</f>
        <v>6.5073141305987026</v>
      </c>
      <c r="CH15" s="7">
        <f>OBR_MAR26_C4.6!D42</f>
        <v>2.3342619891266128</v>
      </c>
      <c r="CJ15" s="18">
        <v>44136</v>
      </c>
      <c r="CK15" s="7"/>
      <c r="CL15" s="7"/>
      <c r="CM15" s="7"/>
      <c r="CN15" s="7"/>
      <c r="CO15" s="7">
        <f>'[13]T3.30'!C16</f>
        <v>85.454670580669358</v>
      </c>
      <c r="CP15" s="7">
        <f>'[13]T3.30'!D16</f>
        <v>105.19318718679031</v>
      </c>
      <c r="CQ15" s="7">
        <f>'[13]T3.30'!E16</f>
        <v>108.03806200505508</v>
      </c>
      <c r="CR15" s="7">
        <f>'[13]T3.30'!F16</f>
        <v>108.57978799761243</v>
      </c>
      <c r="CS15" s="7">
        <f>'[13]T3.30'!G16</f>
        <v>109.41772646301588</v>
      </c>
      <c r="CT15" s="7">
        <f>'[13]T3.30'!H16</f>
        <v>104.9700048784463</v>
      </c>
      <c r="CU15" s="7">
        <f>'[13]T3.30'!I16</f>
        <v>104.74934332429669</v>
      </c>
      <c r="CV15" s="7"/>
      <c r="CW15" s="7"/>
      <c r="CX15" s="7"/>
      <c r="CY15" s="7"/>
      <c r="CZ15" s="7"/>
      <c r="DB15" s="18">
        <v>44136</v>
      </c>
      <c r="DC15" s="7"/>
      <c r="DD15" s="7"/>
      <c r="DE15" s="7"/>
      <c r="DF15" s="7"/>
      <c r="DG15" s="7">
        <f>'[13]T3.30'!C21</f>
        <v>2.5274085135469022</v>
      </c>
      <c r="DH15" s="7">
        <f>'[13]T3.30'!D21</f>
        <v>19.016635136490397</v>
      </c>
      <c r="DI15" s="7">
        <f>'[13]T3.30'!E21</f>
        <v>7.400032964739661</v>
      </c>
      <c r="DJ15" s="7">
        <f>'[13]T3.30'!F21</f>
        <v>4.4492528500732487</v>
      </c>
      <c r="DK15" s="7">
        <f>'[13]T3.30'!G21</f>
        <v>4.1130922807275905</v>
      </c>
      <c r="DL15" s="7">
        <f>'[13]T3.30'!H21</f>
        <v>3.9269697085343078</v>
      </c>
      <c r="DM15" s="7">
        <f>'[13]T3.30'!I21</f>
        <v>3.8616613200838561</v>
      </c>
      <c r="DN15" s="7"/>
      <c r="DO15" s="7"/>
      <c r="DP15" s="7"/>
      <c r="DQ15" s="7"/>
      <c r="DR15" s="7"/>
      <c r="DT15" s="178">
        <v>1963</v>
      </c>
      <c r="DU15" s="7"/>
      <c r="DV15" s="9"/>
      <c r="DW15" s="9"/>
      <c r="DX15" s="9"/>
    </row>
    <row r="16" spans="1:137" x14ac:dyDescent="0.25">
      <c r="BG16" s="149">
        <v>1993</v>
      </c>
      <c r="BH16" s="7">
        <f>100*(SUMIF(HAVERQ!$B:$B,'Chart Data'!$BG16,HAVERQ!L:L)/SUMIF(HAVERQ!$A:$A,'Chart Data'!$BG16,HAVERQ!G:G))</f>
        <v>33.091702378332187</v>
      </c>
      <c r="BI16" s="7">
        <f>100*('Data Q to A'!AK28/'Data Q to A'!AL28)</f>
        <v>31.477766464711632</v>
      </c>
      <c r="BK16" s="16">
        <v>45017</v>
      </c>
      <c r="BL16" s="15">
        <f>DataQ!AQ208</f>
        <v>-3.7591589999999999</v>
      </c>
      <c r="BM16" s="15">
        <f>DataQ!AR208</f>
        <v>-3.4330980000000002</v>
      </c>
      <c r="BN16" s="15">
        <f>DataQ!AS208</f>
        <v>-2.4618389999999999</v>
      </c>
      <c r="BO16" s="15">
        <f>DataQ!AT208</f>
        <v>-1.0289900000000001</v>
      </c>
      <c r="BR16" s="7">
        <f t="shared" si="5"/>
        <v>8.4390489688226822</v>
      </c>
      <c r="BS16" s="7">
        <f t="shared" si="6"/>
        <v>5.1773243857560436</v>
      </c>
      <c r="BT16" s="7">
        <f t="shared" si="7"/>
        <v>3.3759095378564474</v>
      </c>
      <c r="BU16" s="7">
        <f t="shared" si="8"/>
        <v>3.9635321253037814</v>
      </c>
      <c r="BX16" s="7">
        <f>100*((DataQ!AU208/DataQ!AU204)-1)</f>
        <v>8.4390489688226822</v>
      </c>
      <c r="BY16" s="7">
        <f>100*((DataQ!AV208/DataQ!AV204)-1)</f>
        <v>4.0439594204906282</v>
      </c>
      <c r="BZ16" s="7">
        <f>100*((DataQ!AW208/DataQ!AW204)-1)</f>
        <v>3.3759095378564474</v>
      </c>
      <c r="CA16" s="7">
        <f>100*((DataQ!AX208/DataQ!AX204)-1)</f>
        <v>6.5588143505752372</v>
      </c>
      <c r="CB16" s="7">
        <f>100*((DataQ!AY208/DataQ!AY204)-1)</f>
        <v>5.1773243857560436</v>
      </c>
      <c r="CC16" s="7">
        <f>100*((DataQ!AZ208/DataQ!AZ204)-1)</f>
        <v>7.3394416631602288</v>
      </c>
      <c r="CD16" s="7">
        <f>100*((DataQ!BA208/DataQ!BA204)-1)</f>
        <v>3.5785288270377746</v>
      </c>
      <c r="CF16">
        <v>1973</v>
      </c>
      <c r="CG16" s="7">
        <f>OBR_MAR26_C4.6!C43</f>
        <v>6.7291652765730294</v>
      </c>
      <c r="CH16" s="7">
        <f>OBR_MAR26_C4.6!D43</f>
        <v>2.4339032954833417</v>
      </c>
      <c r="CJ16" s="18">
        <v>43891</v>
      </c>
      <c r="CK16" s="7"/>
      <c r="CL16" s="7"/>
      <c r="CM16" s="7"/>
      <c r="CN16" s="7">
        <f>'[14]T3.40'!C16</f>
        <v>80.646994893342253</v>
      </c>
      <c r="CO16" s="7">
        <f>'[14]T3.40'!D16</f>
        <v>79.493871190105992</v>
      </c>
      <c r="CP16" s="7">
        <f>'[14]T3.40'!E16</f>
        <v>77.435815932959457</v>
      </c>
      <c r="CQ16" s="7">
        <f>'[14]T3.40'!F16</f>
        <v>74.993507941652297</v>
      </c>
      <c r="CR16" s="7">
        <f>'[14]T3.40'!G16</f>
        <v>75.409294963100677</v>
      </c>
      <c r="CS16" s="7">
        <f>'[14]T3.40'!H16</f>
        <v>75.557359590122076</v>
      </c>
      <c r="CT16" s="7">
        <f>'[14]T3.40'!I16</f>
        <v>75.225037702916069</v>
      </c>
      <c r="CU16" s="7"/>
      <c r="CV16" s="7"/>
      <c r="CW16" s="7"/>
      <c r="CX16" s="7"/>
      <c r="CY16" s="7"/>
      <c r="CZ16" s="7"/>
      <c r="DB16" s="18">
        <v>43891</v>
      </c>
      <c r="DC16" s="7"/>
      <c r="DD16" s="7"/>
      <c r="DE16" s="7"/>
      <c r="DF16" s="7">
        <f>'[14]T3.40'!C21</f>
        <v>1.7721895115578277</v>
      </c>
      <c r="DG16" s="7">
        <f>'[14]T3.40'!D21</f>
        <v>2.1289957002718198</v>
      </c>
      <c r="DH16" s="7">
        <f>'[14]T3.40'!E21</f>
        <v>2.3773683483482193</v>
      </c>
      <c r="DI16" s="7">
        <f>'[14]T3.40'!F21</f>
        <v>2.7843366336305673</v>
      </c>
      <c r="DJ16" s="7">
        <f>'[14]T3.40'!G21</f>
        <v>2.4811789952434529</v>
      </c>
      <c r="DK16" s="7">
        <f>'[14]T3.40'!H21</f>
        <v>2.3514081608808026</v>
      </c>
      <c r="DL16" s="7">
        <f>'[14]T3.40'!I21</f>
        <v>2.1823592406930206</v>
      </c>
      <c r="DM16" s="7"/>
      <c r="DN16" s="7"/>
      <c r="DO16" s="7"/>
      <c r="DP16" s="7"/>
      <c r="DQ16" s="7"/>
      <c r="DR16" s="7"/>
      <c r="DU16" s="7"/>
      <c r="DV16" s="9"/>
      <c r="DW16" s="9"/>
      <c r="DX16" s="9"/>
    </row>
    <row r="17" spans="23:128" x14ac:dyDescent="0.25">
      <c r="W17" s="6" t="s">
        <v>747</v>
      </c>
      <c r="AF17" s="6" t="s">
        <v>748</v>
      </c>
      <c r="AO17" s="6" t="s">
        <v>1224</v>
      </c>
      <c r="BG17" s="149">
        <v>1994</v>
      </c>
      <c r="BH17" s="7">
        <f>100*(SUMIF(HAVERQ!$B:$B,'Chart Data'!$BG17,HAVERQ!L:L)/SUMIF(HAVERQ!$A:$A,'Chart Data'!$BG17,HAVERQ!G:G))</f>
        <v>36.609602385661447</v>
      </c>
      <c r="BI17" s="7">
        <f>100*('Data Q to A'!AK29/'Data Q to A'!AL29)</f>
        <v>34.831445829294687</v>
      </c>
      <c r="BK17" s="16">
        <v>45108</v>
      </c>
      <c r="BL17" s="15">
        <f>DataQ!AQ209</f>
        <v>-3.5158100000000001</v>
      </c>
      <c r="BM17" s="15">
        <f>DataQ!AR209</f>
        <v>-2.936102</v>
      </c>
      <c r="BN17" s="15">
        <f>DataQ!AS209</f>
        <v>-2.7276030000000002</v>
      </c>
      <c r="BO17" s="15">
        <f>DataQ!AT209</f>
        <v>-0.92818710000000004</v>
      </c>
      <c r="BR17" s="7">
        <f t="shared" si="5"/>
        <v>6.7136184931289922</v>
      </c>
      <c r="BS17" s="7">
        <f t="shared" si="6"/>
        <v>4.6812075741680337</v>
      </c>
      <c r="BT17" s="7">
        <f t="shared" si="7"/>
        <v>3.1482960077896749</v>
      </c>
      <c r="BU17" s="7">
        <f t="shared" si="8"/>
        <v>2.4322620480158985</v>
      </c>
      <c r="BX17" s="7">
        <f>100*((DataQ!AU209/DataQ!AU205)-1)</f>
        <v>6.7136184931289922</v>
      </c>
      <c r="BY17" s="7">
        <f>100*((DataQ!AV209/DataQ!AV205)-1)</f>
        <v>3.5660494224123651</v>
      </c>
      <c r="BZ17" s="7">
        <f>100*((DataQ!AW209/DataQ!AW205)-1)</f>
        <v>3.1482960077896749</v>
      </c>
      <c r="CA17" s="7">
        <f>100*((DataQ!AX209/DataQ!AX205)-1)</f>
        <v>5.5805580558055734</v>
      </c>
      <c r="CB17" s="7">
        <f>100*((DataQ!AY209/DataQ!AY205)-1)</f>
        <v>4.6812075741680337</v>
      </c>
      <c r="CC17" s="7">
        <f>100*((DataQ!AZ209/DataQ!AZ205)-1)</f>
        <v>5.5715350672730146</v>
      </c>
      <c r="CD17" s="7">
        <f>100*((DataQ!BA209/DataQ!BA205)-1)</f>
        <v>3.7190540977785735</v>
      </c>
      <c r="CF17">
        <v>1974</v>
      </c>
      <c r="CG17" s="7">
        <f>OBR_MAR26_C4.6!C44</f>
        <v>6.1927264182962167</v>
      </c>
      <c r="CH17" s="7">
        <f>OBR_MAR26_C4.6!D44</f>
        <v>2.4156754114388135</v>
      </c>
      <c r="CJ17" s="18">
        <v>43525</v>
      </c>
      <c r="CK17" s="7"/>
      <c r="CL17" s="7"/>
      <c r="CM17" s="7">
        <f>'[15]T4.37'!C16</f>
        <v>84.704401210022056</v>
      </c>
      <c r="CN17" s="7">
        <f>'[15]T4.37'!D16</f>
        <v>83.312820300218746</v>
      </c>
      <c r="CO17" s="7">
        <f>'[15]T4.37'!E16</f>
        <v>82.228042290247743</v>
      </c>
      <c r="CP17" s="7">
        <f>'[15]T4.37'!F16</f>
        <v>78.981681702482248</v>
      </c>
      <c r="CQ17" s="7">
        <f>'[15]T4.37'!G16</f>
        <v>74.925844247056901</v>
      </c>
      <c r="CR17" s="7">
        <f>'[15]T4.37'!H16</f>
        <v>74.026199205997102</v>
      </c>
      <c r="CS17" s="7">
        <f>'[15]T4.37'!I16</f>
        <v>72.980694489096862</v>
      </c>
      <c r="CT17" s="7"/>
      <c r="CU17" s="7"/>
      <c r="CV17" s="7"/>
      <c r="CW17" s="7"/>
      <c r="CX17" s="7"/>
      <c r="CY17" s="7"/>
      <c r="CZ17" s="7"/>
      <c r="DB17" s="18">
        <v>43525</v>
      </c>
      <c r="DC17" s="7"/>
      <c r="DD17" s="7"/>
      <c r="DE17" s="7">
        <f>'[15]T4.37'!C18</f>
        <v>2.027427164737166</v>
      </c>
      <c r="DF17" s="7">
        <f>'[15]T4.37'!D18</f>
        <v>1.0711559267191246</v>
      </c>
      <c r="DG17" s="7">
        <f>'[15]T4.37'!E18</f>
        <v>1.3335606126056494</v>
      </c>
      <c r="DH17" s="7">
        <f>'[15]T4.37'!F18</f>
        <v>0.93003908105757982</v>
      </c>
      <c r="DI17" s="7">
        <f>'[15]T4.37'!G18</f>
        <v>0.74865478219839943</v>
      </c>
      <c r="DJ17" s="7">
        <f>'[15]T4.37'!H18</f>
        <v>0.59081154932491775</v>
      </c>
      <c r="DK17" s="7">
        <f>'[15]T4.37'!I18</f>
        <v>0.53210499783311083</v>
      </c>
      <c r="DL17" s="7"/>
      <c r="DM17" s="7"/>
      <c r="DN17" s="7"/>
      <c r="DO17" s="7"/>
      <c r="DP17" s="7"/>
      <c r="DQ17" s="7"/>
      <c r="DR17" s="7"/>
      <c r="DU17" s="7"/>
      <c r="DV17" s="9"/>
      <c r="DW17" s="9"/>
      <c r="DX17" s="9"/>
    </row>
    <row r="18" spans="23:128" x14ac:dyDescent="0.25">
      <c r="X18">
        <f>RANK(X20,$X$20:$AD$20)</f>
        <v>5</v>
      </c>
      <c r="Y18">
        <f t="shared" ref="Y18:AD18" si="31">RANK(Y20,$X$20:$AD$20)</f>
        <v>7</v>
      </c>
      <c r="Z18">
        <f t="shared" si="31"/>
        <v>2</v>
      </c>
      <c r="AA18">
        <f t="shared" si="31"/>
        <v>4</v>
      </c>
      <c r="AB18">
        <f t="shared" si="31"/>
        <v>6</v>
      </c>
      <c r="AC18">
        <f t="shared" si="31"/>
        <v>3</v>
      </c>
      <c r="AD18">
        <f t="shared" si="31"/>
        <v>1</v>
      </c>
      <c r="AG18">
        <f>RANK(AG20,$AG$20:$AM$20)</f>
        <v>6</v>
      </c>
      <c r="AH18">
        <f t="shared" ref="AH18:AM18" si="32">RANK(AH20,$AG$20:$AM$20)</f>
        <v>3</v>
      </c>
      <c r="AI18">
        <f t="shared" si="32"/>
        <v>1</v>
      </c>
      <c r="AJ18">
        <f t="shared" si="32"/>
        <v>7</v>
      </c>
      <c r="AK18">
        <f t="shared" si="32"/>
        <v>4</v>
      </c>
      <c r="AL18">
        <f t="shared" si="32"/>
        <v>2</v>
      </c>
      <c r="AM18">
        <f t="shared" si="32"/>
        <v>5</v>
      </c>
      <c r="AP18" s="149">
        <f>RANK(AP20,$AP$20:$AV$20)</f>
        <v>3</v>
      </c>
      <c r="AQ18" s="149">
        <f t="shared" ref="AQ18:AV18" si="33">RANK(AQ20,$AP$20:$AV$20)</f>
        <v>2</v>
      </c>
      <c r="AR18" s="149">
        <f t="shared" si="33"/>
        <v>4</v>
      </c>
      <c r="AS18" s="149">
        <f t="shared" si="33"/>
        <v>6</v>
      </c>
      <c r="AT18" s="149">
        <f t="shared" si="33"/>
        <v>5</v>
      </c>
      <c r="AU18" s="149">
        <f t="shared" si="33"/>
        <v>1</v>
      </c>
      <c r="AV18" s="149">
        <f t="shared" si="33"/>
        <v>7</v>
      </c>
      <c r="BG18" s="149">
        <v>1995</v>
      </c>
      <c r="BH18" s="7">
        <f>100*(SUMIF(HAVERQ!$B:$B,'Chart Data'!$BG18,HAVERQ!L:L)/SUMIF(HAVERQ!$A:$A,'Chart Data'!$BG18,HAVERQ!G:G))</f>
        <v>38.837506623419003</v>
      </c>
      <c r="BI18" s="7">
        <f>100*('Data Q to A'!AK30/'Data Q to A'!AL30)</f>
        <v>36.459789527064125</v>
      </c>
      <c r="BK18" s="16">
        <v>45200</v>
      </c>
      <c r="BL18" s="15">
        <f>DataQ!AQ210</f>
        <v>-3.4605739999999998</v>
      </c>
      <c r="BM18" s="15">
        <f>DataQ!AR210</f>
        <v>-2.4574880000000001</v>
      </c>
      <c r="BN18" s="15">
        <f>DataQ!AS210</f>
        <v>-2.9158110000000002</v>
      </c>
      <c r="BO18" s="15">
        <f>DataQ!AT210</f>
        <v>-0.75059549999999997</v>
      </c>
      <c r="BR18" s="7">
        <f t="shared" si="5"/>
        <v>4.1568271507498089</v>
      </c>
      <c r="BS18" s="7">
        <f t="shared" si="6"/>
        <v>3.2334846354797442</v>
      </c>
      <c r="BT18" s="7">
        <f t="shared" si="7"/>
        <v>0.99931430045880898</v>
      </c>
      <c r="BU18" s="7">
        <f t="shared" si="8"/>
        <v>2.721270817200705</v>
      </c>
      <c r="BX18" s="7">
        <f>100*((DataQ!AU210/DataQ!AU206)-1)</f>
        <v>4.1568271507498089</v>
      </c>
      <c r="BY18" s="7">
        <f>100*((DataQ!AV210/DataQ!AV206)-1)</f>
        <v>3.2334846354797442</v>
      </c>
      <c r="BZ18" s="7">
        <f>100*((DataQ!AW210/DataQ!AW206)-1)</f>
        <v>2.9194417709335951</v>
      </c>
      <c r="CA18" s="7">
        <f>100*((DataQ!AX210/DataQ!AX206)-1)</f>
        <v>3.5211267605633756</v>
      </c>
      <c r="CB18" s="7">
        <f>100*((DataQ!AY210/DataQ!AY206)-1)</f>
        <v>3.7205851176595139</v>
      </c>
      <c r="CC18" s="7">
        <f>100*((DataQ!AZ210/DataQ!AZ206)-1)</f>
        <v>0.99931430045880898</v>
      </c>
      <c r="CD18" s="7">
        <f>100*((DataQ!BA210/DataQ!BA206)-1)</f>
        <v>3.1804406792642403</v>
      </c>
      <c r="CF18">
        <v>1975</v>
      </c>
      <c r="CG18" s="7">
        <f>OBR_MAR26_C4.6!C45</f>
        <v>6.4126892454931719</v>
      </c>
      <c r="CH18" s="7">
        <f>OBR_MAR26_C4.6!D45</f>
        <v>2.572738406540664</v>
      </c>
      <c r="CJ18" s="18">
        <v>43374</v>
      </c>
      <c r="CK18" s="7"/>
      <c r="CL18" s="7"/>
      <c r="CM18" s="7">
        <f>'[16]T4.45'!C16</f>
        <v>85.047161038848046</v>
      </c>
      <c r="CN18" s="7">
        <f>'[16]T4.45'!D16</f>
        <v>83.675146102160895</v>
      </c>
      <c r="CO18" s="7">
        <f>'[16]T4.45'!E16</f>
        <v>82.841229361860442</v>
      </c>
      <c r="CP18" s="7">
        <f>'[16]T4.45'!F16</f>
        <v>79.670328179670989</v>
      </c>
      <c r="CQ18" s="7">
        <f>'[16]T4.45'!G16</f>
        <v>75.687396192170951</v>
      </c>
      <c r="CR18" s="7">
        <f>'[16]T4.45'!H16</f>
        <v>75.038261787292512</v>
      </c>
      <c r="CS18" s="7">
        <f>'[16]T4.45'!I16</f>
        <v>74.050273926785508</v>
      </c>
      <c r="CT18" s="7"/>
      <c r="CU18" s="7"/>
      <c r="CV18" s="7"/>
      <c r="CW18" s="7"/>
      <c r="CX18" s="7"/>
      <c r="CY18" s="7"/>
      <c r="CZ18" s="7"/>
      <c r="DB18" s="18">
        <v>43374</v>
      </c>
      <c r="DC18" s="7"/>
      <c r="DD18" s="7"/>
      <c r="DE18" s="7">
        <f>'[16]T4.45'!C18</f>
        <v>1.9320546152804559</v>
      </c>
      <c r="DF18" s="7">
        <f>'[16]T4.45'!D18</f>
        <v>1.1983086975871815</v>
      </c>
      <c r="DG18" s="7">
        <f>'[16]T4.45'!E18</f>
        <v>1.4446749116945741</v>
      </c>
      <c r="DH18" s="7">
        <f>'[16]T4.45'!F18</f>
        <v>1.1727942194289493</v>
      </c>
      <c r="DI18" s="7">
        <f>'[16]T4.45'!G18</f>
        <v>1.0133467497220194</v>
      </c>
      <c r="DJ18" s="7">
        <f>'[16]T4.45'!H18</f>
        <v>0.85562922019164456</v>
      </c>
      <c r="DK18" s="7">
        <f>'[16]T4.45'!I18</f>
        <v>0.78462700139654773</v>
      </c>
      <c r="DL18" s="7"/>
      <c r="DM18" s="7"/>
      <c r="DN18" s="7"/>
      <c r="DO18" s="7"/>
      <c r="DP18" s="7"/>
      <c r="DQ18" s="7"/>
      <c r="DR18" s="7"/>
      <c r="DU18" s="7"/>
      <c r="DV18" s="9"/>
      <c r="DW18" s="9"/>
      <c r="DX18" s="9"/>
    </row>
    <row r="19" spans="23:128" x14ac:dyDescent="0.25">
      <c r="X19" t="s">
        <v>415</v>
      </c>
      <c r="Y19" t="s">
        <v>420</v>
      </c>
      <c r="Z19" t="s">
        <v>388</v>
      </c>
      <c r="AA19" t="s">
        <v>392</v>
      </c>
      <c r="AB19" t="s">
        <v>399</v>
      </c>
      <c r="AC19" t="s">
        <v>404</v>
      </c>
      <c r="AD19" t="s">
        <v>409</v>
      </c>
      <c r="AG19" t="s">
        <v>415</v>
      </c>
      <c r="AH19" t="s">
        <v>420</v>
      </c>
      <c r="AI19" t="s">
        <v>388</v>
      </c>
      <c r="AJ19" t="s">
        <v>392</v>
      </c>
      <c r="AK19" t="s">
        <v>399</v>
      </c>
      <c r="AL19" t="s">
        <v>404</v>
      </c>
      <c r="AM19" t="s">
        <v>409</v>
      </c>
      <c r="AP19" s="149" t="s">
        <v>415</v>
      </c>
      <c r="AQ19" s="149" t="s">
        <v>420</v>
      </c>
      <c r="AR19" s="149" t="s">
        <v>388</v>
      </c>
      <c r="AS19" s="149" t="s">
        <v>392</v>
      </c>
      <c r="AT19" s="149" t="s">
        <v>399</v>
      </c>
      <c r="AU19" s="149" t="s">
        <v>404</v>
      </c>
      <c r="AV19" s="149" t="s">
        <v>409</v>
      </c>
      <c r="BG19" s="149">
        <v>1996</v>
      </c>
      <c r="BH19" s="7">
        <f>100*(SUMIF(HAVERQ!$B:$B,'Chart Data'!$BG19,HAVERQ!L:L)/SUMIF(HAVERQ!$A:$A,'Chart Data'!$BG19,HAVERQ!G:G))</f>
        <v>40.021934985316477</v>
      </c>
      <c r="BI19" s="7">
        <f>100*('Data Q to A'!AK31/'Data Q to A'!AL31)</f>
        <v>37.12043817093587</v>
      </c>
      <c r="BK19" s="16">
        <v>45292</v>
      </c>
      <c r="BL19" s="15">
        <f>DataQ!AQ211</f>
        <v>-3.2336320000000001</v>
      </c>
      <c r="BM19" s="15">
        <f>DataQ!AR211</f>
        <v>-2.455854</v>
      </c>
      <c r="BN19" s="15">
        <f>DataQ!AS211</f>
        <v>-2.9686900000000001</v>
      </c>
      <c r="BO19" s="15">
        <f>DataQ!AT211</f>
        <v>-0.89638379999999995</v>
      </c>
      <c r="BQ19">
        <v>2024</v>
      </c>
      <c r="BR19" s="7">
        <f t="shared" si="5"/>
        <v>3.5491136610421803</v>
      </c>
      <c r="BS19" s="7">
        <f t="shared" si="6"/>
        <v>2.790551839464861</v>
      </c>
      <c r="BT19" s="7">
        <f t="shared" si="7"/>
        <v>0.92687950566427979</v>
      </c>
      <c r="BU19" s="7">
        <f t="shared" si="8"/>
        <v>2.3174820343268898</v>
      </c>
      <c r="BW19">
        <v>2024</v>
      </c>
      <c r="BX19" s="7">
        <f>100*((DataQ!AU211/DataQ!AU207)-1)</f>
        <v>3.5491136610421803</v>
      </c>
      <c r="BY19" s="7">
        <f>100*((DataQ!AV211/DataQ!AV207)-1)</f>
        <v>3.2443615399911696</v>
      </c>
      <c r="BZ19" s="7">
        <f>100*((DataQ!AW211/DataQ!AW207)-1)</f>
        <v>2.5231227968308012</v>
      </c>
      <c r="CA19" s="7">
        <f>100*((DataQ!AX211/DataQ!AX207)-1)</f>
        <v>2.5418544194107273</v>
      </c>
      <c r="CB19" s="7">
        <f>100*((DataQ!AY211/DataQ!AY207)-1)</f>
        <v>2.790551839464861</v>
      </c>
      <c r="CC19" s="7">
        <f>100*((DataQ!AZ211/DataQ!AZ207)-1)</f>
        <v>0.92687950566427979</v>
      </c>
      <c r="CD19" s="7">
        <f>100*((DataQ!BA211/DataQ!BA207)-1)</f>
        <v>2.8583494519664798</v>
      </c>
      <c r="CF19">
        <v>1976</v>
      </c>
      <c r="CG19" s="7">
        <f>OBR_MAR26_C4.6!C46</f>
        <v>7.1401064276711947</v>
      </c>
      <c r="CH19" s="7">
        <f>OBR_MAR26_C4.6!D46</f>
        <v>2.8710794526718844</v>
      </c>
      <c r="CJ19" s="18">
        <v>43160</v>
      </c>
      <c r="CK19" s="7"/>
      <c r="CL19" s="7">
        <f>'[17]T4.40'!C16</f>
        <v>85.301454787956629</v>
      </c>
      <c r="CM19" s="7">
        <f>'[17]T4.40'!D16</f>
        <v>85.567583027631457</v>
      </c>
      <c r="CN19" s="7">
        <f>'[17]T4.40'!E16</f>
        <v>85.519318363090505</v>
      </c>
      <c r="CO19" s="7">
        <f>'[17]T4.40'!F16</f>
        <v>85.107509127088719</v>
      </c>
      <c r="CP19" s="7">
        <f>'[17]T4.40'!G16</f>
        <v>82.100865091290004</v>
      </c>
      <c r="CQ19" s="7">
        <f>'[17]T4.40'!H16</f>
        <v>78.325555228478478</v>
      </c>
      <c r="CR19" s="7">
        <f>'[17]T4.40'!I16</f>
        <v>77.941182460858244</v>
      </c>
      <c r="CS19" s="7"/>
      <c r="CT19" s="7"/>
      <c r="CU19" s="7"/>
      <c r="CV19" s="7"/>
      <c r="CW19" s="7"/>
      <c r="CX19" s="7"/>
      <c r="CY19" s="7"/>
      <c r="CZ19" s="7"/>
      <c r="DB19" s="18">
        <v>43160</v>
      </c>
      <c r="DC19" s="7"/>
      <c r="DD19" s="7">
        <f>'[17]T4.40'!C18</f>
        <v>2.3028186665566084</v>
      </c>
      <c r="DE19" s="7">
        <f>'[17]T4.40'!D18</f>
        <v>2.1983560182580986</v>
      </c>
      <c r="DF19" s="7">
        <f>'[17]T4.40'!E18</f>
        <v>1.751138445473142</v>
      </c>
      <c r="DG19" s="7">
        <f>'[17]T4.40'!F18</f>
        <v>1.5574025690502087</v>
      </c>
      <c r="DH19" s="7">
        <f>'[17]T4.40'!G18</f>
        <v>1.2820423532820848</v>
      </c>
      <c r="DI19" s="7">
        <f>'[17]T4.40'!H18</f>
        <v>1.1242666941223511</v>
      </c>
      <c r="DJ19" s="7">
        <f>'[17]T4.40'!I18</f>
        <v>0.89528229291555117</v>
      </c>
      <c r="DK19" s="7"/>
      <c r="DL19" s="7"/>
      <c r="DM19" s="7"/>
      <c r="DN19" s="7"/>
      <c r="DO19" s="7"/>
      <c r="DP19" s="7"/>
      <c r="DQ19" s="7"/>
      <c r="DR19" s="7"/>
      <c r="DT19" s="178">
        <v>1964</v>
      </c>
      <c r="DU19" s="7"/>
      <c r="DV19" s="9"/>
      <c r="DW19" s="9"/>
      <c r="DX19" s="9"/>
    </row>
    <row r="20" spans="23:128" x14ac:dyDescent="0.25">
      <c r="W20">
        <v>2026</v>
      </c>
      <c r="X20" s="7">
        <f>100*('Data Q to A'!I61/'Data Q to A'!AD61)</f>
        <v>-4.0001733561190989</v>
      </c>
      <c r="Y20" s="7">
        <f>100*('Data Q to A'!J61/'Data Q to A'!AE61)</f>
        <v>-8.5558701979485061</v>
      </c>
      <c r="Z20" s="7">
        <f>100*('Data Q to A'!K61/'Data Q to A'!AF61)</f>
        <v>-2.8506068891474916</v>
      </c>
      <c r="AA20" s="7">
        <f>100*('Data Q to A'!L61/'Data Q to A'!AG61)</f>
        <v>-3.2175663650406956</v>
      </c>
      <c r="AB20" s="7">
        <f>100*('Data Q to A'!M61/'Data Q to A'!AH61)</f>
        <v>-5.1308614639318622</v>
      </c>
      <c r="AC20" s="7">
        <f>100*('Data Q to A'!N61/'Data Q to A'!AI61)</f>
        <v>-2.8984412825588342</v>
      </c>
      <c r="AD20" s="7">
        <f>100*('Data Q to A'!O61/'Data Q to A'!AJ61)</f>
        <v>-2.6887194756881301</v>
      </c>
      <c r="AF20">
        <v>2026</v>
      </c>
      <c r="AG20" s="7">
        <f>100*('Data Q to A'!P61/'Data Q to A'!AD61)</f>
        <v>102.90878076108557</v>
      </c>
      <c r="AH20" s="7">
        <f>100*('Data Q to A'!Q61/'Data Q to A'!AE61)</f>
        <v>139.1016790275001</v>
      </c>
      <c r="AI20" s="7">
        <f>100*('Data Q to A'!R61/'Data Q to A'!AF61)</f>
        <v>201.40607819301661</v>
      </c>
      <c r="AJ20" s="7">
        <f>100*('Data Q to A'!S61/'Data Q to A'!AG61)</f>
        <v>60.857679507806004</v>
      </c>
      <c r="AK20" s="7">
        <f>100*('Data Q to A'!T61/'Data Q to A'!AH61)</f>
        <v>126.12567429040918</v>
      </c>
      <c r="AL20" s="7">
        <f>100*('Data Q to A'!U61/'Data Q to A'!AI61)</f>
        <v>151.13581502387729</v>
      </c>
      <c r="AM20" s="7">
        <f>100*('Data Q to A'!V61/'Data Q to A'!AJ61)</f>
        <v>106.07867432042495</v>
      </c>
      <c r="AO20" s="149">
        <v>2026</v>
      </c>
      <c r="AP20" s="7">
        <f>100*('Data Q to A'!W61/'Data Q to A'!AD61)</f>
        <v>97.203557058823804</v>
      </c>
      <c r="AQ20" s="7">
        <f>100*('Data Q to A'!X61/'Data Q to A'!AE61)</f>
        <v>105.08328868270146</v>
      </c>
      <c r="AR20" s="7">
        <f>100*('Data Q to A'!Y61/'Data Q to A'!AF61)</f>
        <v>87.313061609738213</v>
      </c>
      <c r="AS20" s="7">
        <f>100*('Data Q to A'!Z61/'Data Q to A'!AG61)</f>
        <v>24.549320643140515</v>
      </c>
      <c r="AT20" s="7">
        <f>100*('Data Q to A'!AA61/'Data Q to A'!AH61)</f>
        <v>79.389782577059208</v>
      </c>
      <c r="AU20" s="7">
        <f>100*('Data Q to A'!AB61/'Data Q to A'!AI61)</f>
        <v>125.03975788672805</v>
      </c>
      <c r="AV20" s="7">
        <f>100*('Data Q to A'!AC61/'Data Q to A'!AJ61)</f>
        <v>10.89142612593813</v>
      </c>
      <c r="BG20" s="149">
        <v>1997</v>
      </c>
      <c r="BH20" s="7">
        <f>100*(SUMIF(HAVERQ!$C:$C,'Chart Data'!$BG20,HAVERQ!L:L)/SUMIF(HAVERQ!$A:$A,'Chart Data'!$BG20,HAVERQ!G:G))</f>
        <v>40.056690442433748</v>
      </c>
      <c r="BI20" s="7">
        <f>100*('Data Q to A'!AK32/'Data Q to A'!AL32)</f>
        <v>36.612844566080902</v>
      </c>
      <c r="BK20" s="16">
        <v>45383</v>
      </c>
      <c r="BL20" s="15">
        <f>DataQ!AQ212</f>
        <v>-2.5507979999999999</v>
      </c>
      <c r="BM20" s="15">
        <f>DataQ!AR212</f>
        <v>-1.896409</v>
      </c>
      <c r="BN20" s="15">
        <f>DataQ!AS212</f>
        <v>-2.4696739999999999</v>
      </c>
      <c r="BO20" s="15">
        <f>DataQ!AT212</f>
        <v>-0.72808700000000004</v>
      </c>
      <c r="BR20" s="7">
        <f t="shared" si="5"/>
        <v>2.110833644243737</v>
      </c>
      <c r="BS20" s="7">
        <f t="shared" si="6"/>
        <v>2.2330381428680601</v>
      </c>
      <c r="BT20" s="7">
        <f t="shared" si="7"/>
        <v>0.85470769230771015</v>
      </c>
      <c r="BU20" s="7">
        <f t="shared" si="8"/>
        <v>2.3368128762397689</v>
      </c>
      <c r="BX20" s="7">
        <f>100*((DataQ!AU212/DataQ!AU208)-1)</f>
        <v>2.110833644243737</v>
      </c>
      <c r="BY20" s="7">
        <f>100*((DataQ!AV212/DataQ!AV208)-1)</f>
        <v>3.191520568547479</v>
      </c>
      <c r="BZ20" s="7">
        <f>100*((DataQ!AW212/DataQ!AW208)-1)</f>
        <v>2.7267288290199199</v>
      </c>
      <c r="CA20" s="7">
        <f>100*((DataQ!AX212/DataQ!AX208)-1)</f>
        <v>2.2330381428680601</v>
      </c>
      <c r="CB20" s="7">
        <f>100*((DataQ!AY212/DataQ!AY208)-1)</f>
        <v>2.2056875070556758</v>
      </c>
      <c r="CC20" s="7">
        <f>100*((DataQ!AZ212/DataQ!AZ208)-1)</f>
        <v>0.85470769230771015</v>
      </c>
      <c r="CD20" s="7">
        <f>100*((DataQ!BA212/DataQ!BA208)-1)</f>
        <v>2.7511196417146389</v>
      </c>
      <c r="CF20">
        <v>1977</v>
      </c>
      <c r="CG20" s="7">
        <f>OBR_MAR26_C4.6!C47</f>
        <v>7.6961683840712682</v>
      </c>
      <c r="CH20" s="7">
        <f>OBR_MAR26_C4.6!D47</f>
        <v>2.9544756663676268</v>
      </c>
      <c r="CJ20" s="18">
        <v>43040</v>
      </c>
      <c r="CK20" s="7"/>
      <c r="CL20" s="7">
        <f>'[18]T4.43'!C16</f>
        <v>85.80869565217391</v>
      </c>
      <c r="CM20" s="7">
        <f>'[18]T4.43'!D16</f>
        <v>86.455763220047544</v>
      </c>
      <c r="CN20" s="7">
        <f>'[18]T4.43'!E16</f>
        <v>86.422084202380518</v>
      </c>
      <c r="CO20" s="7">
        <f>'[18]T4.43'!F16</f>
        <v>86.108450327286874</v>
      </c>
      <c r="CP20" s="7">
        <f>'[18]T4.43'!G16</f>
        <v>83.134736863824003</v>
      </c>
      <c r="CQ20" s="7">
        <f>'[18]T4.43'!H16</f>
        <v>79.288509443689449</v>
      </c>
      <c r="CR20" s="7">
        <f>'[18]T4.43'!I16</f>
        <v>79.054443326082392</v>
      </c>
      <c r="CS20" s="7"/>
      <c r="CT20" s="7"/>
      <c r="CU20" s="7"/>
      <c r="CV20" s="7"/>
      <c r="CW20" s="7"/>
      <c r="CX20" s="7"/>
      <c r="CY20" s="7"/>
      <c r="CZ20" s="7"/>
      <c r="DB20" s="18">
        <v>43040</v>
      </c>
      <c r="DC20" s="7"/>
      <c r="DD20" s="7">
        <f>'[18]T4.43'!C18</f>
        <v>2.3056283759707101</v>
      </c>
      <c r="DE20" s="7">
        <f>'[18]T4.43'!D18</f>
        <v>2.4413815031205282</v>
      </c>
      <c r="DF20" s="7">
        <f>'[18]T4.43'!E18</f>
        <v>1.8804656127234403</v>
      </c>
      <c r="DG20" s="7">
        <f>'[18]T4.43'!F18</f>
        <v>1.6100220745132201</v>
      </c>
      <c r="DH20" s="7">
        <f>'[18]T4.43'!G18</f>
        <v>1.473321208450459</v>
      </c>
      <c r="DI20" s="7">
        <f>'[18]T4.43'!H18</f>
        <v>1.3080809928896879</v>
      </c>
      <c r="DJ20" s="7">
        <f>'[18]T4.43'!I18</f>
        <v>1.0759828111222873</v>
      </c>
      <c r="DK20" s="7"/>
      <c r="DL20" s="7"/>
      <c r="DM20" s="7"/>
      <c r="DN20" s="7"/>
      <c r="DO20" s="7"/>
      <c r="DP20" s="7"/>
      <c r="DQ20" s="7"/>
      <c r="DR20" s="7"/>
      <c r="DU20" s="7"/>
      <c r="DV20" s="9"/>
      <c r="DW20" s="9"/>
      <c r="DX20" s="9"/>
    </row>
    <row r="21" spans="23:128" x14ac:dyDescent="0.25">
      <c r="BG21" s="149">
        <v>1998</v>
      </c>
      <c r="BH21" s="7">
        <f>100*(SUMIF(HAVERQ!$C:$C,'Chart Data'!$BG21,HAVERQ!L:L)/SUMIF(HAVERQ!$A:$A,'Chart Data'!$BG21,HAVERQ!G:G))</f>
        <v>38.1467365507118</v>
      </c>
      <c r="BI21" s="7">
        <f>100*('Data Q to A'!AK33/'Data Q to A'!AL33)</f>
        <v>35.516351606990199</v>
      </c>
      <c r="BK21" s="16">
        <v>45474</v>
      </c>
      <c r="BL21" s="15">
        <f>DataQ!AQ213</f>
        <v>-2.3043610000000001</v>
      </c>
      <c r="BM21" s="15">
        <f>DataQ!AR213</f>
        <v>-1.9632480000000001</v>
      </c>
      <c r="BN21" s="15">
        <f>DataQ!AS213</f>
        <v>-2.1719020000000002</v>
      </c>
      <c r="BO21" s="15">
        <f>DataQ!AT213</f>
        <v>-0.71114509999999997</v>
      </c>
      <c r="BR21" s="7">
        <f t="shared" si="5"/>
        <v>2.0547945205479312</v>
      </c>
      <c r="BS21" s="7">
        <f t="shared" si="6"/>
        <v>2.0248896909702108</v>
      </c>
      <c r="BT21" s="7">
        <f t="shared" si="7"/>
        <v>1.0554954034729169</v>
      </c>
      <c r="BU21" s="7">
        <f t="shared" si="8"/>
        <v>1.7136055307942044</v>
      </c>
      <c r="BX21" s="7">
        <f>100*((DataQ!AU213/DataQ!AU209)-1)</f>
        <v>2.0547945205479312</v>
      </c>
      <c r="BY21" s="7">
        <f>100*((DataQ!AV213/DataQ!AV209)-1)</f>
        <v>2.6576118749366717</v>
      </c>
      <c r="BZ21" s="7">
        <f>100*((DataQ!AW213/DataQ!AW209)-1)</f>
        <v>2.7691009342671213</v>
      </c>
      <c r="CA21" s="7">
        <f>100*((DataQ!AX213/DataQ!AX209)-1)</f>
        <v>1.932395566922418</v>
      </c>
      <c r="CB21" s="7">
        <f>100*((DataQ!AY213/DataQ!AY209)-1)</f>
        <v>1.7417055202390674</v>
      </c>
      <c r="CC21" s="7">
        <f>100*((DataQ!AZ213/DataQ!AZ209)-1)</f>
        <v>1.0554954034729169</v>
      </c>
      <c r="CD21" s="7">
        <f>100*((DataQ!BA213/DataQ!BA209)-1)</f>
        <v>2.0248896909702108</v>
      </c>
      <c r="CF21">
        <v>1978</v>
      </c>
      <c r="CG21" s="7">
        <f>OBR_MAR26_C4.6!C48</f>
        <v>8.2497464217288403</v>
      </c>
      <c r="CH21" s="7">
        <f>OBR_MAR26_C4.6!D48</f>
        <v>3.0445926765484215</v>
      </c>
      <c r="CJ21" s="18">
        <v>42795</v>
      </c>
      <c r="CK21" s="7">
        <f>'[19]T4.41'!C16</f>
        <v>83.611665751185143</v>
      </c>
      <c r="CL21" s="7">
        <f>'[19]T4.41'!D16</f>
        <v>86.571026581774106</v>
      </c>
      <c r="CM21" s="7">
        <f>'[19]T4.41'!E16</f>
        <v>88.79521221015321</v>
      </c>
      <c r="CN21" s="7">
        <f>'[19]T4.41'!F16</f>
        <v>88.49685053952166</v>
      </c>
      <c r="CO21" s="7">
        <f>'[19]T4.41'!G16</f>
        <v>86.904105268998251</v>
      </c>
      <c r="CP21" s="7">
        <f>'[19]T4.41'!H16</f>
        <v>82.976574370856014</v>
      </c>
      <c r="CQ21" s="7">
        <f>'[19]T4.41'!I16</f>
        <v>79.79560466610242</v>
      </c>
      <c r="CR21" s="7"/>
      <c r="CS21" s="7"/>
      <c r="CT21" s="7"/>
      <c r="CU21" s="7"/>
      <c r="CV21" s="7"/>
      <c r="CW21" s="7"/>
      <c r="CX21" s="7"/>
      <c r="CY21" s="7"/>
      <c r="CZ21" s="7"/>
      <c r="DB21" s="18">
        <v>42795</v>
      </c>
      <c r="DC21" s="7">
        <f>'[19]T4.41'!C18</f>
        <v>3.7997914958739303</v>
      </c>
      <c r="DD21" s="7">
        <f>'[19]T4.41'!D18</f>
        <v>2.634429166613971</v>
      </c>
      <c r="DE21" s="7">
        <f>'[19]T4.41'!E18</f>
        <v>2.8715301275957339</v>
      </c>
      <c r="DF21" s="7">
        <f>'[19]T4.41'!F18</f>
        <v>1.9479472033623129</v>
      </c>
      <c r="DG21" s="7">
        <f>'[19]T4.41'!G18</f>
        <v>0.98537528936842123</v>
      </c>
      <c r="DH21" s="7">
        <f>'[19]T4.41'!H18</f>
        <v>0.91480606722631974</v>
      </c>
      <c r="DI21" s="7">
        <f>'[19]T4.41'!I18</f>
        <v>0.71801816558590992</v>
      </c>
      <c r="DJ21" s="7"/>
      <c r="DK21" s="7"/>
      <c r="DL21" s="7"/>
      <c r="DM21" s="7"/>
      <c r="DN21" s="7"/>
      <c r="DO21" s="7"/>
      <c r="DP21" s="7"/>
      <c r="DQ21" s="7"/>
      <c r="DR21" s="7"/>
      <c r="DU21" s="7"/>
      <c r="DV21" s="9"/>
      <c r="DW21" s="9"/>
      <c r="DX21" s="9"/>
    </row>
    <row r="22" spans="23:128" x14ac:dyDescent="0.25">
      <c r="BG22" s="149">
        <v>1999</v>
      </c>
      <c r="BH22" s="7">
        <f>100*(SUMIF(HAVERQ!$C:$C,'Chart Data'!$BG22,HAVERQ!L:L)/SUMIF(HAVERQ!$A:$A,'Chart Data'!$BG22,HAVERQ!G:G))</f>
        <v>36.944590136683203</v>
      </c>
      <c r="BI22" s="7">
        <f>100*('Data Q to A'!AK34/'Data Q to A'!AL34)</f>
        <v>32.730237254847466</v>
      </c>
      <c r="BK22" s="16">
        <v>45566</v>
      </c>
      <c r="BL22" s="15">
        <f>DataQ!AQ214</f>
        <v>-1.3801829999999999</v>
      </c>
      <c r="BM22" s="15">
        <f>DataQ!AR214</f>
        <v>-1.0717300000000001</v>
      </c>
      <c r="BN22" s="15">
        <f>DataQ!AS214</f>
        <v>-1.6080570000000001</v>
      </c>
      <c r="BO22" s="15">
        <f>DataQ!AT214</f>
        <v>-0.59109250000000002</v>
      </c>
      <c r="BR22" s="7">
        <f t="shared" si="5"/>
        <v>2.4753214257839273</v>
      </c>
      <c r="BS22" s="7">
        <f t="shared" si="6"/>
        <v>2.3242346938775471</v>
      </c>
      <c r="BT22" s="7">
        <f t="shared" si="7"/>
        <v>1.1941351074718387</v>
      </c>
      <c r="BU22" s="7">
        <f t="shared" si="8"/>
        <v>1.7361027136746143</v>
      </c>
      <c r="BX22" s="7">
        <f>100*((DataQ!AU214/DataQ!AU210)-1)</f>
        <v>2.4753214257839273</v>
      </c>
      <c r="BY22" s="7">
        <f>100*((DataQ!AV214/DataQ!AV210)-1)</f>
        <v>2.7231785071140102</v>
      </c>
      <c r="BZ22" s="7">
        <f>100*((DataQ!AW214/DataQ!AW210)-1)</f>
        <v>2.930237821146453</v>
      </c>
      <c r="CA22" s="7">
        <f>100*((DataQ!AX214/DataQ!AX210)-1)</f>
        <v>2.3242346938775471</v>
      </c>
      <c r="CB22" s="7">
        <f>100*((DataQ!AY214/DataQ!AY210)-1)</f>
        <v>1.2706489524782816</v>
      </c>
      <c r="CC22" s="7">
        <f>100*((DataQ!AZ214/DataQ!AZ210)-1)</f>
        <v>1.1941351074718387</v>
      </c>
      <c r="CD22" s="7">
        <f>100*((DataQ!BA214/DataQ!BA210)-1)</f>
        <v>1.908135477430184</v>
      </c>
      <c r="CF22">
        <v>1979</v>
      </c>
      <c r="CG22" s="7">
        <f>OBR_MAR26_C4.6!C49</f>
        <v>8.7531871199972304</v>
      </c>
      <c r="CH22" s="7">
        <f>OBR_MAR26_C4.6!D49</f>
        <v>3.2624259858873308</v>
      </c>
      <c r="CJ22" s="18">
        <v>42675</v>
      </c>
      <c r="CK22" s="7">
        <f>'[20]T4.40'!C16</f>
        <v>84.216421053072096</v>
      </c>
      <c r="CL22" s="7">
        <f>'[20]T4.40'!D16</f>
        <v>87.302194649016982</v>
      </c>
      <c r="CM22" s="7">
        <f>'[20]T4.40'!E16</f>
        <v>90.18761233525457</v>
      </c>
      <c r="CN22" s="7">
        <f>'[20]T4.40'!F16</f>
        <v>89.672699946152292</v>
      </c>
      <c r="CO22" s="7">
        <f>'[20]T4.40'!G16</f>
        <v>88.021100229018657</v>
      </c>
      <c r="CP22" s="7">
        <f>'[20]T4.40'!H16</f>
        <v>84.8478455120745</v>
      </c>
      <c r="CQ22" s="7">
        <f>'[20]T4.40'!I16</f>
        <v>81.56367930802331</v>
      </c>
      <c r="CR22" s="7"/>
      <c r="CS22" s="7"/>
      <c r="CT22" s="7"/>
      <c r="CU22" s="7"/>
      <c r="CV22" s="7"/>
      <c r="CW22" s="7"/>
      <c r="CX22" s="7"/>
      <c r="CY22" s="7"/>
      <c r="CZ22" s="7"/>
      <c r="DB22" s="18">
        <v>42675</v>
      </c>
      <c r="DC22" s="7">
        <f>'[20]T4.40'!C18</f>
        <v>4.0387712692719573</v>
      </c>
      <c r="DD22" s="7">
        <f>'[20]T4.40'!D18</f>
        <v>3.4942744251645221</v>
      </c>
      <c r="DE22" s="7">
        <f>'[20]T4.40'!E18</f>
        <v>2.9464409597343346</v>
      </c>
      <c r="DF22" s="7">
        <f>'[20]T4.40'!F18</f>
        <v>2.2327888028519727</v>
      </c>
      <c r="DG22" s="7">
        <f>'[20]T4.40'!G18</f>
        <v>1.0126547792881315</v>
      </c>
      <c r="DH22" s="7">
        <f>'[20]T4.40'!H18</f>
        <v>0.92048965657819337</v>
      </c>
      <c r="DI22" s="7">
        <f>'[20]T4.40'!I18</f>
        <v>0.73399800383282132</v>
      </c>
      <c r="DJ22" s="7"/>
      <c r="DK22" s="7"/>
      <c r="DL22" s="7"/>
      <c r="DM22" s="7"/>
      <c r="DN22" s="7"/>
      <c r="DO22" s="7"/>
      <c r="DP22" s="7"/>
      <c r="DQ22" s="7"/>
      <c r="DR22" s="7"/>
      <c r="DU22" s="7" t="e">
        <f>100*((AVERAGE(HAVERQ!J7:J26)/AVERAGE(HAVERQ!J3:J22))-1)</f>
        <v>#N/A</v>
      </c>
      <c r="DV22" s="9"/>
      <c r="DW22" s="9"/>
      <c r="DX22" s="9"/>
    </row>
    <row r="23" spans="23:128" x14ac:dyDescent="0.25">
      <c r="BG23" s="149">
        <v>2000</v>
      </c>
      <c r="BH23" s="7">
        <f>100*(SUMIF(HAVERQ!$C:$C,'Chart Data'!$BG23,HAVERQ!L:L)/SUMIF(HAVERQ!$A:$A,'Chart Data'!$BG23,HAVERQ!G:G))</f>
        <v>31.639841811653042</v>
      </c>
      <c r="BI23" s="7">
        <f>100*('Data Q to A'!AK35/'Data Q to A'!AL35)</f>
        <v>28.560480809485629</v>
      </c>
      <c r="BK23" s="16">
        <v>45658</v>
      </c>
      <c r="BL23" s="15">
        <f>DataQ!AQ215</f>
        <v>-0.55200199999999999</v>
      </c>
      <c r="BM23" s="15">
        <f>DataQ!AR215</f>
        <v>-0.61834219999999995</v>
      </c>
      <c r="BN23" s="15">
        <f>DataQ!AS215</f>
        <v>-0.74036060000000004</v>
      </c>
      <c r="BO23" s="15">
        <f>DataQ!AT215</f>
        <v>-0.37662879999999999</v>
      </c>
      <c r="BQ23">
        <v>2025</v>
      </c>
      <c r="BR23" s="7">
        <f t="shared" si="5"/>
        <v>2.7973783272736252</v>
      </c>
      <c r="BS23" s="7">
        <f t="shared" si="6"/>
        <v>2.2775182360046387</v>
      </c>
      <c r="BT23" s="7">
        <f t="shared" si="7"/>
        <v>1.071011692933399</v>
      </c>
      <c r="BU23" s="7">
        <f t="shared" si="8"/>
        <v>2.6984275594030382</v>
      </c>
      <c r="BW23">
        <v>2025</v>
      </c>
      <c r="BX23" s="7">
        <f>100*((DataQ!AU215/DataQ!AU211)-1)</f>
        <v>2.7973783272736252</v>
      </c>
      <c r="BY23" s="7">
        <f>100*((DataQ!AV215/DataQ!AV211)-1)</f>
        <v>2.7239903885264205</v>
      </c>
      <c r="BZ23" s="7">
        <f>100*((DataQ!AW215/DataQ!AW211)-1)</f>
        <v>3.7694392523364373</v>
      </c>
      <c r="CA23" s="7">
        <f>100*((DataQ!AX215/DataQ!AX211)-1)</f>
        <v>2.2535499305774476</v>
      </c>
      <c r="CB23" s="7">
        <f>100*((DataQ!AY215/DataQ!AY211)-1)</f>
        <v>1.071011692933399</v>
      </c>
      <c r="CC23" s="7">
        <f>100*((DataQ!AZ215/DataQ!AZ211)-1)</f>
        <v>1.6666632653061342</v>
      </c>
      <c r="CD23" s="7">
        <f>100*((DataQ!BA215/DataQ!BA211)-1)</f>
        <v>2.2775182360046387</v>
      </c>
      <c r="CF23">
        <v>1980</v>
      </c>
      <c r="CG23" s="7">
        <f>OBR_MAR26_C4.6!C50</f>
        <v>8.8974986405655248</v>
      </c>
      <c r="CH23" s="7">
        <f>OBR_MAR26_C4.6!D50</f>
        <v>3.424806016116734</v>
      </c>
      <c r="DT23" s="178">
        <v>1965</v>
      </c>
      <c r="DU23" s="7" t="e">
        <f>100*((AVERAGE(HAVERQ!J8:J27)/AVERAGE(HAVERQ!J4:J23))-1)</f>
        <v>#N/A</v>
      </c>
      <c r="DV23" s="9"/>
      <c r="DW23" s="9"/>
      <c r="DX23" s="9"/>
    </row>
    <row r="24" spans="23:128" x14ac:dyDescent="0.25">
      <c r="BG24" s="149">
        <v>2001</v>
      </c>
      <c r="BH24" s="7">
        <f>100*(SUMIF(HAVERQ!$C:$C,'Chart Data'!$BG24,HAVERQ!L:L)/SUMIF(HAVERQ!$A:$A,'Chart Data'!$BG24,HAVERQ!G:G))</f>
        <v>30.42748548075603</v>
      </c>
      <c r="BI24" s="7">
        <f>100*('Data Q to A'!AK36/'Data Q to A'!AL36)</f>
        <v>28.25414026565387</v>
      </c>
      <c r="BK24" s="16">
        <v>45748</v>
      </c>
      <c r="BL24" s="15">
        <f>DataQ!AQ216</f>
        <v>-0.2413776</v>
      </c>
      <c r="BM24" s="15">
        <f>DataQ!AR216</f>
        <v>-0.63845180000000001</v>
      </c>
      <c r="BN24" s="15">
        <f>DataQ!AS216</f>
        <v>-0.26940049999999999</v>
      </c>
      <c r="BO24" s="15">
        <f>DataQ!AT216</f>
        <v>-0.38597880000000001</v>
      </c>
      <c r="BR24" s="7">
        <f t="shared" si="5"/>
        <v>3.4869498099501239</v>
      </c>
      <c r="BS24" s="7">
        <f t="shared" si="6"/>
        <v>2.1002526183849346</v>
      </c>
      <c r="BT24" s="7">
        <f t="shared" si="7"/>
        <v>0.8189259668089921</v>
      </c>
      <c r="BU24" s="7">
        <f t="shared" si="8"/>
        <v>2.5761666257836158</v>
      </c>
      <c r="BX24" s="7">
        <f>100*((DataQ!AU216/DataQ!AU212)-1)</f>
        <v>3.4869498099501239</v>
      </c>
      <c r="BY24" s="7">
        <f>100*((DataQ!AV216/DataQ!AV212)-1)</f>
        <v>2.4610268215191855</v>
      </c>
      <c r="BZ24" s="7">
        <f>100*((DataQ!AW216/DataQ!AW212)-1)</f>
        <v>3.3950925925926079</v>
      </c>
      <c r="CA24" s="7">
        <f>100*((DataQ!AX216/DataQ!AX212)-1)</f>
        <v>2.1002526183849346</v>
      </c>
      <c r="CB24" s="7">
        <f>100*((DataQ!AY216/DataQ!AY212)-1)</f>
        <v>0.8189259668089921</v>
      </c>
      <c r="CC24" s="7">
        <f>100*((DataQ!AZ216/DataQ!AZ212)-1)</f>
        <v>1.6949083596672132</v>
      </c>
      <c r="CD24" s="7">
        <f>100*((DataQ!BA216/DataQ!BA212)-1)</f>
        <v>1.8057285180572924</v>
      </c>
      <c r="CF24">
        <v>1981</v>
      </c>
      <c r="CG24" s="7">
        <f>OBR_MAR26_C4.6!C51</f>
        <v>9.2124473023736488</v>
      </c>
      <c r="CH24" s="7">
        <f>OBR_MAR26_C4.6!D51</f>
        <v>3.7598037082536928</v>
      </c>
      <c r="DU24" s="7" t="e">
        <f>100*((AVERAGE(HAVERQ!J9:J28)/AVERAGE(HAVERQ!J5:J24))-1)</f>
        <v>#N/A</v>
      </c>
      <c r="DV24" s="9"/>
      <c r="DW24" s="9"/>
      <c r="DX24" s="9"/>
    </row>
    <row r="25" spans="23:128" x14ac:dyDescent="0.25">
      <c r="BG25" s="149">
        <v>2002</v>
      </c>
      <c r="BH25" s="7">
        <f>100*(SUMIF(HAVERQ!$C:$C,'Chart Data'!$BG25,HAVERQ!L:L)/SUMIF(HAVERQ!$A:$A,'Chart Data'!$BG25,HAVERQ!G:G))</f>
        <v>31.233269102311478</v>
      </c>
      <c r="BI25" s="7">
        <f>100*('Data Q to A'!AK37/'Data Q to A'!AL37)</f>
        <v>30.139612038211673</v>
      </c>
      <c r="BK25" s="16">
        <v>45839</v>
      </c>
      <c r="BL25" s="15">
        <f>DataQ!AQ217</f>
        <v>8.0380919999999995E-2</v>
      </c>
      <c r="BM25" s="15">
        <f>DataQ!AR217</f>
        <v>-0.65227270000000004</v>
      </c>
      <c r="BN25" s="15">
        <f>DataQ!AS217</f>
        <v>0.16696069999999999</v>
      </c>
      <c r="BO25" s="15">
        <f>DataQ!AT217</f>
        <v>-0.25692219999999999</v>
      </c>
      <c r="BR25" s="7">
        <f t="shared" si="5"/>
        <v>3.8031319910514449</v>
      </c>
      <c r="BS25" s="7">
        <f t="shared" si="6"/>
        <v>2.2302196180040035</v>
      </c>
      <c r="BT25" s="7">
        <f t="shared" si="7"/>
        <v>1.0083417085427149</v>
      </c>
      <c r="BU25" s="7">
        <f t="shared" si="8"/>
        <v>1.8930879952975266</v>
      </c>
      <c r="BX25" s="7">
        <f>100*((DataQ!AU217/DataQ!AU213)-1)</f>
        <v>3.8031319910514449</v>
      </c>
      <c r="BY25" s="7">
        <f>100*((DataQ!AV217/DataQ!AV213)-1)</f>
        <v>2.9014297038402415</v>
      </c>
      <c r="BZ25" s="7">
        <f>100*((DataQ!AW217/DataQ!AW213)-1)</f>
        <v>2.8781068958644074</v>
      </c>
      <c r="CA25" s="7">
        <f>100*((DataQ!AX217/DataQ!AX213)-1)</f>
        <v>2.2302196180040035</v>
      </c>
      <c r="CB25" s="7">
        <f>100*((DataQ!AY217/DataQ!AY213)-1)</f>
        <v>1.0083417085427149</v>
      </c>
      <c r="CC25" s="7">
        <f>100*((DataQ!AZ217/DataQ!AZ213)-1)</f>
        <v>1.5835613741092214</v>
      </c>
      <c r="CD25" s="7">
        <f>100*((DataQ!BA217/DataQ!BA213)-1)</f>
        <v>1.9847016714289012</v>
      </c>
      <c r="CF25">
        <v>1982</v>
      </c>
      <c r="CG25" s="7">
        <f>OBR_MAR26_C4.6!C52</f>
        <v>9.0962454563926585</v>
      </c>
      <c r="CH25" s="7">
        <f>OBR_MAR26_C4.6!D52</f>
        <v>3.6860723979140615</v>
      </c>
      <c r="DU25" s="7" t="e">
        <f>100*((AVERAGE(HAVERQ!J10:J29)/AVERAGE(HAVERQ!J6:J25))-1)</f>
        <v>#N/A</v>
      </c>
      <c r="DV25" s="9"/>
      <c r="DW25" s="9"/>
      <c r="DX25" s="9"/>
    </row>
    <row r="26" spans="23:128" x14ac:dyDescent="0.25">
      <c r="BG26" s="149">
        <v>2003</v>
      </c>
      <c r="BH26" s="7">
        <f>100*(SUMIF(HAVERQ!$C:$C,'Chart Data'!$BG26,HAVERQ!L:L)/SUMIF(HAVERQ!$A:$A,'Chart Data'!$BG26,HAVERQ!G:G))</f>
        <v>32.85230439238908</v>
      </c>
      <c r="BI26" s="7">
        <f>100*('Data Q to A'!AK38/'Data Q to A'!AL38)</f>
        <v>31.195292557088543</v>
      </c>
      <c r="BK26" s="16">
        <v>45931</v>
      </c>
      <c r="BL26" s="15">
        <f>DataQ!AQ218</f>
        <v>1.3731E-2</v>
      </c>
      <c r="BM26" s="15">
        <f>DataQ!AR218</f>
        <v>-0.59171010000000002</v>
      </c>
      <c r="BN26" s="15">
        <f>DataQ!AS218</f>
        <v>0.29654229999999998</v>
      </c>
      <c r="BO26" s="15">
        <f>DataQ!AT218</f>
        <v>-8.5028530000000005E-2</v>
      </c>
      <c r="BR26" s="7">
        <f t="shared" si="5"/>
        <v>3.376904948707149</v>
      </c>
      <c r="BS26" s="7">
        <f t="shared" si="6"/>
        <v>2.2427777777777713</v>
      </c>
      <c r="BT26" s="7">
        <f t="shared" si="7"/>
        <v>0.87796020176131861</v>
      </c>
      <c r="BU26" s="7">
        <f t="shared" si="8"/>
        <v>1.9519981320589963</v>
      </c>
      <c r="BX26" s="7">
        <f>100*((DataQ!AU218/DataQ!AU214)-1)</f>
        <v>3.376904948707149</v>
      </c>
      <c r="BY26" s="7">
        <f>100*((DataQ!AV218/DataQ!AV214)-1)</f>
        <v>2.8299583338203149</v>
      </c>
      <c r="BZ26" s="7">
        <f>100*((DataQ!AW218/DataQ!AW214)-1)</f>
        <v>2.6650203921803728</v>
      </c>
      <c r="CA26" s="7">
        <f>100*((DataQ!AX218/DataQ!AX214)-1)</f>
        <v>2.1606654184668894</v>
      </c>
      <c r="CB26" s="7">
        <f>100*((DataQ!AY218/DataQ!AY214)-1)</f>
        <v>0.87796020176131861</v>
      </c>
      <c r="CC26" s="7">
        <f>100*((DataQ!AZ218/DataQ!AZ214)-1)</f>
        <v>1.1126095376733147</v>
      </c>
      <c r="CD26" s="7">
        <f>100*((DataQ!BA218/DataQ!BA214)-1)</f>
        <v>2.2427777777777713</v>
      </c>
      <c r="CF26">
        <v>1983</v>
      </c>
      <c r="CG26" s="7">
        <f>OBR_MAR26_C4.6!C53</f>
        <v>9.3554799414265606</v>
      </c>
      <c r="CH26" s="7">
        <f>OBR_MAR26_C4.6!D53</f>
        <v>3.687500697070075</v>
      </c>
      <c r="DU26" s="7" t="e">
        <f>100*((AVERAGE(HAVERQ!J11:J30)/AVERAGE(HAVERQ!J7:J26))-1)</f>
        <v>#N/A</v>
      </c>
      <c r="DV26" s="9"/>
      <c r="DW26" s="9"/>
      <c r="DX26" s="9"/>
    </row>
    <row r="27" spans="23:128" x14ac:dyDescent="0.25">
      <c r="BG27" s="149">
        <v>2004</v>
      </c>
      <c r="BH27" s="7">
        <f>100*(SUMIF(HAVERQ!$C:$C,'Chart Data'!$BG27,HAVERQ!L:L)/SUMIF(HAVERQ!$A:$A,'Chart Data'!$BG27,HAVERQ!G:G))</f>
        <v>35.780319076391919</v>
      </c>
      <c r="BI27" s="7">
        <f>100*('Data Q to A'!AK39/'Data Q to A'!AL39)</f>
        <v>33.80973095259229</v>
      </c>
      <c r="BK27" s="16">
        <v>46023</v>
      </c>
      <c r="BL27" s="15">
        <f>DataQ!AQ219</f>
        <v>0.16946079999999999</v>
      </c>
      <c r="BM27" s="15">
        <f>DataQ!AR219</f>
        <v>-0.369029</v>
      </c>
      <c r="BN27" s="15">
        <f>DataQ!AS219</f>
        <v>0.45838299999999998</v>
      </c>
      <c r="BO27" s="15">
        <f>DataQ!AT219</f>
        <v>0.25299430000000001</v>
      </c>
      <c r="BQ27">
        <v>2026</v>
      </c>
      <c r="BR27" s="7">
        <f t="shared" si="5"/>
        <v>3.1134829336888936</v>
      </c>
      <c r="BS27" s="7">
        <f t="shared" si="6"/>
        <v>2.1450455270591418</v>
      </c>
      <c r="BT27" s="7">
        <f t="shared" si="7"/>
        <v>0.95908246141427345</v>
      </c>
      <c r="BU27" s="7">
        <f t="shared" si="8"/>
        <v>1.7449475878853482</v>
      </c>
      <c r="BW27">
        <v>2026</v>
      </c>
      <c r="BX27" s="7">
        <f>100*((DataQ!AU219/DataQ!AU215)-1)</f>
        <v>3.1134829336888936</v>
      </c>
      <c r="BY27" s="7">
        <f>100*((DataQ!AV219/DataQ!AV215)-1)</f>
        <v>2.7040300492996217</v>
      </c>
      <c r="BZ27" s="7">
        <f>100*((DataQ!AW219/DataQ!AW215)-1)</f>
        <v>1.4110181360006413</v>
      </c>
      <c r="CA27" s="7">
        <f>100*((DataQ!AX219/DataQ!AX215)-1)</f>
        <v>2.286528925619824</v>
      </c>
      <c r="CB27" s="7">
        <f>100*((DataQ!AY219/DataQ!AY215)-1)</f>
        <v>0.95908246141427345</v>
      </c>
      <c r="CC27" s="7">
        <f>100*((DataQ!AZ219/DataQ!AZ215)-1)</f>
        <v>1.4051221614293175</v>
      </c>
      <c r="CD27" s="7">
        <f>100*((DataQ!BA219/DataQ!BA215)-1)</f>
        <v>2.1450455270591418</v>
      </c>
      <c r="CF27">
        <v>1984</v>
      </c>
      <c r="CG27" s="7">
        <f>OBR_MAR26_C4.6!C54</f>
        <v>9.7248373137779538</v>
      </c>
      <c r="CH27" s="7">
        <f>OBR_MAR26_C4.6!D54</f>
        <v>3.8063912204759021</v>
      </c>
      <c r="DT27" s="178">
        <v>1966</v>
      </c>
      <c r="DU27" s="7" t="e">
        <f>100*((AVERAGE(HAVERQ!J12:J31)/AVERAGE(HAVERQ!J8:J27))-1)</f>
        <v>#N/A</v>
      </c>
      <c r="DV27" s="9"/>
      <c r="DW27" s="9"/>
      <c r="DX27" s="9"/>
    </row>
    <row r="28" spans="23:128" x14ac:dyDescent="0.25">
      <c r="BG28" s="149">
        <v>2005</v>
      </c>
      <c r="BH28" s="7">
        <f>100*(SUMIF(HAVERQ!$C:$C,'Chart Data'!$BG28,HAVERQ!L:L)/SUMIF(HAVERQ!$A:$A,'Chart Data'!$BG28,HAVERQ!G:G))</f>
        <v>36.964145351252697</v>
      </c>
      <c r="BI28" s="7">
        <f>100*('Data Q to A'!AK40/'Data Q to A'!AL40)</f>
        <v>34.610253478178002</v>
      </c>
      <c r="BK28" s="16">
        <v>46113</v>
      </c>
      <c r="BL28" s="15">
        <f>DataQ!AQ220</f>
        <v>0.62525180000000002</v>
      </c>
      <c r="BM28" s="15">
        <f>DataQ!AR220</f>
        <v>-0.18392610000000001</v>
      </c>
      <c r="BN28" s="15">
        <f>DataQ!AS220</f>
        <v>0.45928029999999997</v>
      </c>
      <c r="BO28" s="15">
        <f>DataQ!AT220</f>
        <v>0.32148369999999998</v>
      </c>
      <c r="CF28">
        <v>1985</v>
      </c>
      <c r="CG28" s="7">
        <f>OBR_MAR26_C4.6!C55</f>
        <v>10.232056457826125</v>
      </c>
      <c r="CH28" s="7">
        <f>OBR_MAR26_C4.6!D55</f>
        <v>3.9101750286768149</v>
      </c>
      <c r="DU28" s="7" t="e">
        <f>100*((AVERAGE(HAVERQ!J13:J32)/AVERAGE(HAVERQ!J9:J28))-1)</f>
        <v>#N/A</v>
      </c>
      <c r="DV28" s="9"/>
      <c r="DW28" s="9"/>
      <c r="DX28" s="9"/>
    </row>
    <row r="29" spans="23:128" x14ac:dyDescent="0.25">
      <c r="BG29" s="149">
        <v>2006</v>
      </c>
      <c r="BH29" s="7">
        <f>100*(SUMIF(HAVERQ!$C:$C,'Chart Data'!$BG29,HAVERQ!L:L)/SUMIF(HAVERQ!$A:$A,'Chart Data'!$BG29,HAVERQ!G:G))</f>
        <v>37.524423576531717</v>
      </c>
      <c r="BI29" s="7">
        <f>100*('Data Q to A'!AK41/'Data Q to A'!AL41)</f>
        <v>35.359781815875429</v>
      </c>
      <c r="BK29" s="16">
        <v>46204</v>
      </c>
      <c r="BL29" s="15">
        <f>DataQ!AQ221</f>
        <v>0.77674750000000004</v>
      </c>
      <c r="BM29" s="15">
        <f>DataQ!AR221</f>
        <v>-0.32462790000000002</v>
      </c>
      <c r="BN29" s="15">
        <f>DataQ!AS221</f>
        <v>0.24573610000000001</v>
      </c>
      <c r="BO29" s="15">
        <f>DataQ!AT221</f>
        <v>0.41014810000000002</v>
      </c>
      <c r="CF29">
        <v>1986</v>
      </c>
      <c r="CG29" s="7">
        <f>OBR_MAR26_C4.6!C56</f>
        <v>10.198506647240938</v>
      </c>
      <c r="CH29" s="7">
        <f>OBR_MAR26_C4.6!D56</f>
        <v>3.8053068247827184</v>
      </c>
      <c r="DU29" s="7" t="e">
        <f>100*((AVERAGE(HAVERQ!J14:J33)/AVERAGE(HAVERQ!J10:J29))-1)</f>
        <v>#N/A</v>
      </c>
      <c r="DV29" s="9"/>
      <c r="DW29" s="9"/>
      <c r="DX29" s="9"/>
    </row>
    <row r="30" spans="23:128" x14ac:dyDescent="0.25">
      <c r="BG30" s="149">
        <v>2007</v>
      </c>
      <c r="BH30" s="7">
        <f>100*(SUMIF(HAVERQ!$C:$C,'Chart Data'!$BG30,HAVERQ!L:L)/SUMIF(HAVERQ!$A:$A,'Chart Data'!$BG30,HAVERQ!G:G))</f>
        <v>37.90513678612696</v>
      </c>
      <c r="BI30" s="7">
        <f>100*('Data Q to A'!AK42/'Data Q to A'!AL42)</f>
        <v>35.728886288032022</v>
      </c>
      <c r="BK30" s="16">
        <v>46296</v>
      </c>
      <c r="BL30" s="15">
        <f>DataQ!AQ222</f>
        <v>0.81520630000000005</v>
      </c>
      <c r="BM30" s="15">
        <f>DataQ!AR222</f>
        <v>-0.36519960000000001</v>
      </c>
      <c r="BN30" s="15">
        <f>DataQ!AS222</f>
        <v>0.17691580000000001</v>
      </c>
      <c r="BO30" s="15">
        <f>DataQ!AT222</f>
        <v>0.35210920000000001</v>
      </c>
      <c r="CF30">
        <v>1987</v>
      </c>
      <c r="CG30" s="7">
        <f>OBR_MAR26_C4.6!C57</f>
        <v>10.061053098350108</v>
      </c>
      <c r="CH30" s="7">
        <f>OBR_MAR26_C4.6!D57</f>
        <v>3.627893735180332</v>
      </c>
      <c r="DU30" s="7" t="e">
        <f>100*((AVERAGE(HAVERQ!J15:J34)/AVERAGE(HAVERQ!J11:J30))-1)</f>
        <v>#N/A</v>
      </c>
      <c r="DV30" s="9"/>
      <c r="DW30" s="9"/>
      <c r="DX30" s="9"/>
    </row>
    <row r="31" spans="23:128" x14ac:dyDescent="0.25">
      <c r="BG31" s="149">
        <v>2008</v>
      </c>
      <c r="BH31" s="7">
        <f>100*(SUMIF(HAVERQ!$C:$C,'Chart Data'!$BG31,HAVERQ!L:L)/SUMIF(HAVERQ!$A:$A,'Chart Data'!$BG31,HAVERQ!G:G))</f>
        <v>44.780263846907133</v>
      </c>
      <c r="BI31" s="7">
        <f>100*('Data Q to A'!AK43/'Data Q to A'!AL43)</f>
        <v>49.862548614718065</v>
      </c>
      <c r="BK31" s="16">
        <v>46388</v>
      </c>
      <c r="BL31" s="15">
        <f>DataQ!AQ223</f>
        <v>0.78422329999999996</v>
      </c>
      <c r="BM31" s="15">
        <f>DataQ!AR223</f>
        <v>-0.30614019999999997</v>
      </c>
      <c r="BN31" s="15">
        <f>DataQ!AS223</f>
        <v>0.21040120000000001</v>
      </c>
      <c r="BO31" s="15">
        <f>DataQ!AT223</f>
        <v>0.28679339999999998</v>
      </c>
      <c r="CF31">
        <v>1988</v>
      </c>
      <c r="CG31" s="7">
        <f>OBR_MAR26_C4.6!C58</f>
        <v>9.4655915624398226</v>
      </c>
      <c r="CH31" s="7">
        <f>OBR_MAR26_C4.6!D58</f>
        <v>3.3512169794993634</v>
      </c>
      <c r="DT31" s="178">
        <v>1967</v>
      </c>
      <c r="DU31" s="7" t="e">
        <f>100*((AVERAGE(HAVERQ!J16:J35)/AVERAGE(HAVERQ!J12:J31))-1)</f>
        <v>#N/A</v>
      </c>
      <c r="DV31" s="9"/>
      <c r="DW31" s="9"/>
      <c r="DX31" s="9"/>
    </row>
    <row r="32" spans="23:128" x14ac:dyDescent="0.25">
      <c r="BG32" s="149">
        <v>2009</v>
      </c>
      <c r="BH32" s="7">
        <f>100*(SUMIF(HAVERQ!$C:$C,'Chart Data'!$BG32,HAVERQ!L:L)/SUMIF(HAVERQ!$A:$A,'Chart Data'!$BG32,HAVERQ!G:G))</f>
        <v>57.827376467306443</v>
      </c>
      <c r="BI32" s="7">
        <f>100*('Data Q to A'!AK44/'Data Q to A'!AL44)</f>
        <v>64.99353162925803</v>
      </c>
      <c r="BK32" s="16">
        <v>46478</v>
      </c>
      <c r="BL32" s="15">
        <f>DataQ!AQ224</f>
        <v>0.8207624</v>
      </c>
      <c r="BM32" s="15">
        <f>DataQ!AR224</f>
        <v>-0.20661499999999999</v>
      </c>
      <c r="BN32" s="15">
        <f>DataQ!AS224</f>
        <v>0.27250150000000001</v>
      </c>
      <c r="BO32" s="15">
        <f>DataQ!AT224</f>
        <v>0.23865439999999999</v>
      </c>
      <c r="CF32">
        <v>1989</v>
      </c>
      <c r="CG32" s="7">
        <f>OBR_MAR26_C4.6!C59</f>
        <v>9.1654458890313144</v>
      </c>
      <c r="CH32" s="7">
        <f>OBR_MAR26_C4.6!D59</f>
        <v>3.169850872457082</v>
      </c>
      <c r="DU32" s="7" t="e">
        <f>100*((AVERAGE(HAVERQ!J17:J36)/AVERAGE(HAVERQ!J13:J32))-1)</f>
        <v>#N/A</v>
      </c>
      <c r="DV32" s="9"/>
      <c r="DW32" s="9"/>
      <c r="DX32" s="9"/>
    </row>
    <row r="33" spans="59:128" x14ac:dyDescent="0.25">
      <c r="BG33" s="149">
        <v>2010</v>
      </c>
      <c r="BH33" s="7">
        <f>100*(SUMIF(HAVERQ!$C:$C,'Chart Data'!$BG33,HAVERQ!L:L)/SUMIF(HAVERQ!$A:$A,'Chart Data'!$BG33,HAVERQ!G:G))</f>
        <v>68.45737725107513</v>
      </c>
      <c r="BI33" s="7">
        <f>100*('Data Q to A'!AK45/'Data Q to A'!AL45)</f>
        <v>71.031041057242376</v>
      </c>
      <c r="BK33" s="16">
        <v>46569</v>
      </c>
      <c r="BL33" s="15">
        <f>DataQ!AQ225</f>
        <v>0.83549569999999995</v>
      </c>
      <c r="BM33" s="15">
        <f>DataQ!AR225</f>
        <v>-0.14616850000000001</v>
      </c>
      <c r="BN33" s="15">
        <f>DataQ!AS225</f>
        <v>0.2912283</v>
      </c>
      <c r="BO33" s="15">
        <f>DataQ!AT225</f>
        <v>0.2211438</v>
      </c>
      <c r="CF33">
        <v>1990</v>
      </c>
      <c r="CG33" s="7">
        <f>OBR_MAR26_C4.6!C60</f>
        <v>8.5982169235849231</v>
      </c>
      <c r="CH33" s="7">
        <f>OBR_MAR26_C4.6!D60</f>
        <v>2.9040418862918655</v>
      </c>
      <c r="DU33" s="7" t="e">
        <f>100*((AVERAGE(HAVERQ!J18:J37)/AVERAGE(HAVERQ!J14:J33))-1)</f>
        <v>#N/A</v>
      </c>
      <c r="DV33" s="9"/>
      <c r="DW33" s="9"/>
      <c r="DX33" s="9"/>
    </row>
    <row r="34" spans="59:128" x14ac:dyDescent="0.25">
      <c r="BG34" s="149">
        <v>2011</v>
      </c>
      <c r="BH34" s="7">
        <f>100*(SUMIF(HAVERQ!$C:$C,'Chart Data'!$BG34,HAVERQ!L:L)/SUMIF(HAVERQ!$A:$A,'Chart Data'!$BG34,HAVERQ!G:G))</f>
        <v>72.883059022901946</v>
      </c>
      <c r="BI34" s="7">
        <f>100*('Data Q to A'!AK46/'Data Q to A'!AL46)</f>
        <v>74.500734019205609</v>
      </c>
      <c r="BK34" s="16">
        <v>46661</v>
      </c>
      <c r="BL34" s="15">
        <f>DataQ!AQ226</f>
        <v>0.93019750000000001</v>
      </c>
      <c r="BM34" s="15">
        <f>DataQ!AR226</f>
        <v>-8.2664009999999996E-2</v>
      </c>
      <c r="BN34" s="15">
        <f>DataQ!AS226</f>
        <v>0.26746360000000002</v>
      </c>
      <c r="BO34" s="15">
        <f>DataQ!AT226</f>
        <v>0.20991670000000001</v>
      </c>
      <c r="CF34">
        <v>1991</v>
      </c>
      <c r="CG34" s="7">
        <f>OBR_MAR26_C4.6!C61</f>
        <v>7.4988931677122412</v>
      </c>
      <c r="CH34" s="7">
        <f>OBR_MAR26_C4.6!D61</f>
        <v>2.5054983086421134</v>
      </c>
      <c r="DU34" s="7" t="e">
        <f>100*((AVERAGE(HAVERQ!J19:J38)/AVERAGE(HAVERQ!J15:J34))-1)</f>
        <v>#N/A</v>
      </c>
      <c r="DV34" s="9"/>
      <c r="DW34" s="9"/>
      <c r="DX34" s="9"/>
    </row>
    <row r="35" spans="59:128" x14ac:dyDescent="0.25">
      <c r="BG35" s="149">
        <v>2012</v>
      </c>
      <c r="BH35" s="7">
        <f>100*(SUMIF(HAVERQ!$C:$C,'Chart Data'!$BG35,HAVERQ!L:L)/SUMIF(HAVERQ!$A:$A,'Chart Data'!$BG35,HAVERQ!G:G))</f>
        <v>75.676769812302666</v>
      </c>
      <c r="BI35" s="7">
        <f>100*('Data Q to A'!AK47/'Data Q to A'!AL47)</f>
        <v>77.978517380784822</v>
      </c>
      <c r="BK35" s="16">
        <v>46753</v>
      </c>
      <c r="BL35" s="15">
        <f>DataQ!AQ227</f>
        <v>0.95133160000000005</v>
      </c>
      <c r="BM35" s="15">
        <f>DataQ!AR227</f>
        <v>-1.909375E-2</v>
      </c>
      <c r="BN35" s="15">
        <f>DataQ!AS227</f>
        <v>0.25797890000000001</v>
      </c>
      <c r="BO35" s="15">
        <f>DataQ!AT227</f>
        <v>0.1942207</v>
      </c>
      <c r="CF35">
        <v>1992</v>
      </c>
      <c r="CG35" s="7">
        <f>OBR_MAR26_C4.6!C62</f>
        <v>7.9763232610018262</v>
      </c>
      <c r="CH35" s="7">
        <f>OBR_MAR26_C4.6!D62</f>
        <v>2.5470651883551945</v>
      </c>
      <c r="DT35" s="178">
        <v>1968</v>
      </c>
      <c r="DU35" s="7" t="e">
        <f>100*((AVERAGE(HAVERQ!J20:J39)/AVERAGE(HAVERQ!J16:J35))-1)</f>
        <v>#N/A</v>
      </c>
      <c r="DV35" s="9"/>
      <c r="DW35" s="9"/>
      <c r="DX35" s="9"/>
    </row>
    <row r="36" spans="59:128" x14ac:dyDescent="0.25">
      <c r="BG36" s="149">
        <v>2013</v>
      </c>
      <c r="BH36" s="7">
        <f>100*(SUMIF(HAVERQ!$C:$C,'Chart Data'!$BG36,HAVERQ!L:L)/SUMIF(HAVERQ!$A:$A,'Chart Data'!$BG36,HAVERQ!G:G))</f>
        <v>76.744423924805702</v>
      </c>
      <c r="BI36" s="7">
        <f>100*('Data Q to A'!AK48/'Data Q to A'!AL48)</f>
        <v>79.808516367819436</v>
      </c>
      <c r="BK36" s="16">
        <v>46844</v>
      </c>
      <c r="BL36" s="15">
        <f>DataQ!AQ228</f>
        <v>0.90895709999999996</v>
      </c>
      <c r="BM36" s="15">
        <f>DataQ!AR228</f>
        <v>0.1041012</v>
      </c>
      <c r="BN36" s="15">
        <f>DataQ!AS228</f>
        <v>0.28333219999999998</v>
      </c>
      <c r="BO36" s="15">
        <f>DataQ!AT228</f>
        <v>0.24465609999999999</v>
      </c>
      <c r="CF36">
        <v>1993</v>
      </c>
      <c r="CG36" s="7">
        <f>OBR_MAR26_C4.6!C63</f>
        <v>8.4102631223746052</v>
      </c>
      <c r="CH36" s="7">
        <f>OBR_MAR26_C4.6!D63</f>
        <v>2.6253160031664153</v>
      </c>
      <c r="DU36" s="7" t="e">
        <f>100*((AVERAGE(HAVERQ!J21:J40)/AVERAGE(HAVERQ!J17:J36))-1)</f>
        <v>#N/A</v>
      </c>
      <c r="DV36" s="9"/>
      <c r="DW36" s="9"/>
      <c r="DX36" s="9"/>
    </row>
    <row r="37" spans="59:128" x14ac:dyDescent="0.25">
      <c r="BG37" s="149">
        <v>2014</v>
      </c>
      <c r="BH37" s="7">
        <f>100*(SUMIF(HAVERQ!$C:$C,'Chart Data'!$BG37,HAVERQ!L:L)/SUMIF(HAVERQ!$A:$A,'Chart Data'!$BG37,HAVERQ!G:G))</f>
        <v>78.372494621522662</v>
      </c>
      <c r="BI37" s="7">
        <f>100*('Data Q to A'!AK49/'Data Q to A'!AL49)</f>
        <v>81.37422232010131</v>
      </c>
      <c r="BK37" s="16">
        <v>46935</v>
      </c>
      <c r="BL37" s="15">
        <f>DataQ!AQ229</f>
        <v>0.86016049999999999</v>
      </c>
      <c r="BM37" s="15">
        <f>DataQ!AR229</f>
        <v>0.23990629999999999</v>
      </c>
      <c r="BN37" s="15">
        <f>DataQ!AS229</f>
        <v>0.32502599999999998</v>
      </c>
      <c r="BO37" s="15">
        <f>DataQ!AT229</f>
        <v>0.34691729999999998</v>
      </c>
      <c r="CF37">
        <v>1994</v>
      </c>
      <c r="CG37" s="7">
        <f>OBR_MAR26_C4.6!C64</f>
        <v>8.7682395802201043</v>
      </c>
      <c r="CH37" s="7">
        <f>OBR_MAR26_C4.6!D64</f>
        <v>2.8138696322556367</v>
      </c>
      <c r="DU37" s="7" t="e">
        <f>100*((AVERAGE(HAVERQ!J22:J41)/AVERAGE(HAVERQ!J18:J37))-1)</f>
        <v>#N/A</v>
      </c>
      <c r="DV37" s="9"/>
      <c r="DW37" s="9"/>
      <c r="DX37" s="9"/>
    </row>
    <row r="38" spans="59:128" x14ac:dyDescent="0.25">
      <c r="BG38" s="149">
        <v>2015</v>
      </c>
      <c r="BH38" s="7">
        <f>100*(SUMIF(HAVERQ!$C:$C,'Chart Data'!$BG38,HAVERQ!L:L)/SUMIF(HAVERQ!$A:$A,'Chart Data'!$BG38,HAVERQ!G:G))</f>
        <v>78.870092364378721</v>
      </c>
      <c r="BI38" s="7">
        <f>100*('Data Q to A'!AK50/'Data Q to A'!AL50)</f>
        <v>81.364350069733575</v>
      </c>
      <c r="BK38" s="16">
        <v>47027</v>
      </c>
      <c r="BL38" s="15">
        <f>DataQ!AQ230</f>
        <v>0.80253819999999998</v>
      </c>
      <c r="BM38" s="15">
        <f>DataQ!AR230</f>
        <v>0.35802889999999998</v>
      </c>
      <c r="BN38" s="15">
        <f>DataQ!AS230</f>
        <v>0.35215229999999997</v>
      </c>
      <c r="BO38" s="15">
        <f>DataQ!AT230</f>
        <v>0.43957040000000003</v>
      </c>
      <c r="CF38">
        <v>1995</v>
      </c>
      <c r="CG38" s="7">
        <f>OBR_MAR26_C4.6!C65</f>
        <v>9.2409988122646727</v>
      </c>
      <c r="CH38" s="7">
        <f>OBR_MAR26_C4.6!D65</f>
        <v>3.0626179606018806</v>
      </c>
      <c r="DU38" s="7" t="e">
        <f>100*((AVERAGE(HAVERQ!J23:J42)/AVERAGE(HAVERQ!J19:J38))-1)</f>
        <v>#N/A</v>
      </c>
      <c r="DV38" s="7"/>
      <c r="DW38" s="9"/>
      <c r="DX38" s="9"/>
    </row>
    <row r="39" spans="59:128" x14ac:dyDescent="0.25">
      <c r="BG39" s="149">
        <v>2016</v>
      </c>
      <c r="BH39" s="7">
        <f>100*(SUMIF(HAVERQ!$C:$C,'Chart Data'!$BG39,HAVERQ!L:L)/SUMIF(HAVERQ!$A:$A,'Chart Data'!$BG39,HAVERQ!G:G))</f>
        <v>78.31086591628403</v>
      </c>
      <c r="BI39" s="7">
        <f>100*('Data Q to A'!AK51/'Data Q to A'!AL51)</f>
        <v>83.47221025357149</v>
      </c>
      <c r="BK39" s="16">
        <v>47119</v>
      </c>
      <c r="BL39" s="15">
        <f>DataQ!AQ231</f>
        <v>0.76659759999999999</v>
      </c>
      <c r="BM39" s="15">
        <f>DataQ!AR231</f>
        <v>0.4511135</v>
      </c>
      <c r="BN39" s="15">
        <f>DataQ!AS231</f>
        <v>0.37483230000000001</v>
      </c>
      <c r="BO39" s="15">
        <f>DataQ!AT231</f>
        <v>0.55874729999999995</v>
      </c>
      <c r="CF39">
        <v>1996</v>
      </c>
      <c r="CG39" s="7">
        <f>OBR_MAR26_C4.6!C66</f>
        <v>9.351561377660623</v>
      </c>
      <c r="CH39" s="7">
        <f>OBR_MAR26_C4.6!D66</f>
        <v>3.0209788096538355</v>
      </c>
      <c r="DT39" s="178">
        <v>1969</v>
      </c>
      <c r="DU39" s="7" t="e">
        <f>100*((AVERAGE(HAVERQ!J24:J43)/AVERAGE(HAVERQ!J20:J39))-1)</f>
        <v>#N/A</v>
      </c>
      <c r="DV39" s="7"/>
      <c r="DW39" s="9"/>
      <c r="DX39" s="9"/>
    </row>
    <row r="40" spans="59:128" x14ac:dyDescent="0.25">
      <c r="BG40" s="149">
        <v>2017</v>
      </c>
      <c r="BH40" s="7">
        <f>100*(SUMIF(HAVERQ!$C:$C,'Chart Data'!$BG40,HAVERQ!L:L)/SUMIF(HAVERQ!$A:$A,'Chart Data'!$BG40,HAVERQ!G:G))</f>
        <v>76.685586933572125</v>
      </c>
      <c r="BI40" s="7">
        <f>100*('Data Q to A'!AK52/'Data Q to A'!AL52)</f>
        <v>82.364109527678522</v>
      </c>
      <c r="BK40" s="16">
        <v>47209</v>
      </c>
      <c r="BL40" s="15">
        <f>DataQ!AQ232</f>
        <v>0.72711610000000004</v>
      </c>
      <c r="BM40" s="15">
        <f>DataQ!AR232</f>
        <v>0.47574420000000001</v>
      </c>
      <c r="BN40" s="15">
        <f>DataQ!AS232</f>
        <v>0.36352309999999999</v>
      </c>
      <c r="BO40" s="15">
        <f>DataQ!AT232</f>
        <v>0.62998019999999999</v>
      </c>
      <c r="CF40">
        <v>1997</v>
      </c>
      <c r="CG40" s="7">
        <f>OBR_MAR26_C4.6!C67</f>
        <v>8.9393044609587413</v>
      </c>
      <c r="CH40" s="7">
        <f>OBR_MAR26_C4.6!D67</f>
        <v>3.072997605081679</v>
      </c>
      <c r="DU40" s="7" t="e">
        <f>100*((AVERAGE(HAVERQ!J25:J44)/AVERAGE(HAVERQ!J21:J40))-1)</f>
        <v>#N/A</v>
      </c>
      <c r="DV40" s="7"/>
      <c r="DW40" s="9"/>
      <c r="DX40" s="9"/>
    </row>
    <row r="41" spans="59:128" x14ac:dyDescent="0.25">
      <c r="BG41" s="149">
        <v>2018</v>
      </c>
      <c r="BH41" s="7">
        <f>100*(SUMIF(HAVERQ!$C:$C,'Chart Data'!$BG41,HAVERQ!L:L)/SUMIF(HAVERQ!$A:$A,'Chart Data'!$BG41,HAVERQ!G:G))</f>
        <v>75.889810039699597</v>
      </c>
      <c r="BI41" s="7">
        <f>100*('Data Q to A'!AK53/'Data Q to A'!AL53)</f>
        <v>80.338143971744131</v>
      </c>
      <c r="BK41" s="16">
        <v>47300</v>
      </c>
      <c r="BL41" s="15">
        <f>DataQ!AQ233</f>
        <v>0.6670064</v>
      </c>
      <c r="BM41" s="15">
        <f>DataQ!AR233</f>
        <v>0.45727109999999999</v>
      </c>
      <c r="BN41" s="15">
        <f>DataQ!AS233</f>
        <v>0.3256425</v>
      </c>
      <c r="BO41" s="15">
        <f>DataQ!AT233</f>
        <v>0.65034630000000004</v>
      </c>
      <c r="CF41">
        <v>1998</v>
      </c>
      <c r="CG41" s="7">
        <f>OBR_MAR26_C4.6!C68</f>
        <v>8.3006760757159697</v>
      </c>
      <c r="CH41" s="7">
        <f>OBR_MAR26_C4.6!D68</f>
        <v>2.9032697037169979</v>
      </c>
      <c r="DU41" s="7" t="e">
        <f>100*((AVERAGE(HAVERQ!J26:J45)/AVERAGE(HAVERQ!J22:J41))-1)</f>
        <v>#N/A</v>
      </c>
      <c r="DV41" s="7"/>
      <c r="DW41" s="9"/>
      <c r="DX41" s="9"/>
    </row>
    <row r="42" spans="59:128" x14ac:dyDescent="0.25">
      <c r="BG42" s="149">
        <v>2019</v>
      </c>
      <c r="BH42" s="7">
        <f>100*(SUMIF(HAVERQ!$C:$C,'Chart Data'!$BG42,HAVERQ!L:L)/SUMIF(HAVERQ!$A:$A,'Chart Data'!$BG42,HAVERQ!G:G))</f>
        <v>75.133834984271815</v>
      </c>
      <c r="BI42" s="7">
        <f>100*('Data Q to A'!AK54/'Data Q to A'!AL54)</f>
        <v>83.348098343228187</v>
      </c>
      <c r="BK42" s="16">
        <v>47392</v>
      </c>
      <c r="BL42" s="15">
        <f>DataQ!AQ234</f>
        <v>0.63062640000000003</v>
      </c>
      <c r="BM42" s="15">
        <f>DataQ!AR234</f>
        <v>0.43117860000000002</v>
      </c>
      <c r="BN42" s="15">
        <f>DataQ!AS234</f>
        <v>0.28922330000000002</v>
      </c>
      <c r="BO42" s="15">
        <f>DataQ!AT234</f>
        <v>0.65978650000000005</v>
      </c>
      <c r="CF42">
        <v>1999</v>
      </c>
      <c r="CG42" s="7">
        <f>OBR_MAR26_C4.6!C69</f>
        <v>6.8422651678269029</v>
      </c>
      <c r="CH42" s="7">
        <f>OBR_MAR26_C4.6!D69</f>
        <v>2.441061176863125</v>
      </c>
      <c r="DU42" s="7" t="e">
        <f>100*((AVERAGE(HAVERQ!J27:J46)/AVERAGE(HAVERQ!J23:J42))-1)</f>
        <v>#N/A</v>
      </c>
      <c r="DV42" s="7" t="e">
        <f>100*((AVERAGE(HAVERQ!J7:J46)/AVERAGE(HAVERQ!J3:J42))-1)</f>
        <v>#N/A</v>
      </c>
      <c r="DW42" s="9"/>
      <c r="DX42" s="9"/>
    </row>
    <row r="43" spans="59:128" x14ac:dyDescent="0.25">
      <c r="BG43" s="149">
        <v>2020</v>
      </c>
      <c r="BH43" s="7">
        <f>100*(SUMIF(HAVERQ!$C:$C,'Chart Data'!$BG43,HAVERQ!L:L)/SUMIF(HAVERQ!$A:$A,'Chart Data'!$BG43,HAVERQ!G:G))</f>
        <v>92.197466019051916</v>
      </c>
      <c r="BI43" s="7">
        <f>100*('Data Q to A'!AK55/'Data Q to A'!AL55)</f>
        <v>97.702887292368331</v>
      </c>
      <c r="BK43" s="16">
        <v>47484</v>
      </c>
      <c r="BL43" s="15">
        <f>DataQ!AQ235</f>
        <v>0.62502880000000005</v>
      </c>
      <c r="BM43" s="15">
        <f>DataQ!AR235</f>
        <v>0.40110899999999999</v>
      </c>
      <c r="BN43" s="15">
        <f>DataQ!AS235</f>
        <v>0.25333129999999998</v>
      </c>
      <c r="BO43" s="15">
        <f>DataQ!AT235</f>
        <v>0.66625570000000001</v>
      </c>
      <c r="CF43">
        <v>2000</v>
      </c>
      <c r="CG43" s="7">
        <f>OBR_MAR26_C4.6!C70</f>
        <v>6.616684546716141</v>
      </c>
      <c r="CH43" s="7">
        <f>OBR_MAR26_C4.6!D70</f>
        <v>2.4060671078967779</v>
      </c>
      <c r="DT43" s="178">
        <v>1970</v>
      </c>
      <c r="DU43" s="7" t="e">
        <f>100*((AVERAGE(HAVERQ!J28:J47)/AVERAGE(HAVERQ!J24:J43))-1)</f>
        <v>#N/A</v>
      </c>
      <c r="DV43" s="7" t="e">
        <f>100*((AVERAGE(HAVERQ!J8:J47)/AVERAGE(HAVERQ!J4:J43))-1)</f>
        <v>#N/A</v>
      </c>
      <c r="DW43" s="7">
        <f>$EA$5</f>
        <v>2.3089022489143796</v>
      </c>
      <c r="DX43" s="9"/>
    </row>
    <row r="44" spans="59:128" x14ac:dyDescent="0.25">
      <c r="BG44" s="149">
        <v>2021</v>
      </c>
      <c r="BH44" s="7">
        <f>100*(SUMIF(HAVERQ!$C:$C,'Chart Data'!$BG44,HAVERQ!L:L)/SUMIF(HAVERQ!$A:$A,'Chart Data'!$BG44,HAVERQ!G:G))</f>
        <v>90.18186969033674</v>
      </c>
      <c r="BI44" s="7">
        <f>100*('Data Q to A'!AK56/'Data Q to A'!AL56)</f>
        <v>96.650127998090383</v>
      </c>
      <c r="BK44" s="16">
        <v>47574</v>
      </c>
      <c r="BL44" s="15">
        <f>DataQ!AQ236</f>
        <v>0.63860320000000004</v>
      </c>
      <c r="BM44" s="15">
        <f>DataQ!AR236</f>
        <v>0.3738184</v>
      </c>
      <c r="BN44" s="15">
        <f>DataQ!AS236</f>
        <v>0.22438759999999999</v>
      </c>
      <c r="BO44" s="15">
        <f>DataQ!AT236</f>
        <v>0.6790503</v>
      </c>
      <c r="CF44">
        <v>2001</v>
      </c>
      <c r="CG44" s="7">
        <f>OBR_MAR26_C4.6!C71</f>
        <v>5.580597995688767</v>
      </c>
      <c r="CH44" s="7">
        <f>OBR_MAR26_C4.6!D71</f>
        <v>1.9847617897782395</v>
      </c>
      <c r="DU44" s="7" t="e">
        <f>100*((AVERAGE(HAVERQ!J29:J48)/AVERAGE(HAVERQ!J25:J44))-1)</f>
        <v>#N/A</v>
      </c>
      <c r="DV44" s="7" t="e">
        <f>100*((AVERAGE(HAVERQ!J9:J48)/AVERAGE(HAVERQ!J5:J44))-1)</f>
        <v>#N/A</v>
      </c>
      <c r="DW44" s="7">
        <f t="shared" ref="DW44:DW107" si="34">$EA$5</f>
        <v>2.3089022489143796</v>
      </c>
      <c r="DX44" s="9"/>
    </row>
    <row r="45" spans="59:128" x14ac:dyDescent="0.25">
      <c r="BG45" s="149">
        <v>2022</v>
      </c>
      <c r="BH45" s="7">
        <f>100*(SUMIF(HAVERQ!$C:$C,'Chart Data'!$BG45,HAVERQ!L:L)/SUMIF(HAVERQ!$A:$A,'Chart Data'!$BG45,HAVERQ!G:G))</f>
        <v>87.896080085270953</v>
      </c>
      <c r="BI45" s="7">
        <f>100*('Data Q to A'!AK57/'Data Q to A'!AL57)</f>
        <v>94.71790028778166</v>
      </c>
      <c r="BK45" s="16">
        <v>47665</v>
      </c>
      <c r="BL45" s="15">
        <f>DataQ!AQ237</f>
        <v>0.63783230000000002</v>
      </c>
      <c r="BM45" s="15">
        <f>DataQ!AR237</f>
        <v>0.34976269999999998</v>
      </c>
      <c r="BN45" s="15">
        <f>DataQ!AS237</f>
        <v>0.20922089999999999</v>
      </c>
      <c r="BO45" s="15">
        <f>DataQ!AT237</f>
        <v>0.68803519999999996</v>
      </c>
      <c r="CF45">
        <v>2002</v>
      </c>
      <c r="CG45" s="7">
        <f>OBR_MAR26_C4.6!C72</f>
        <v>5.2055732282069878</v>
      </c>
      <c r="CH45" s="7">
        <f>OBR_MAR26_C4.6!D72</f>
        <v>1.7971385270868143</v>
      </c>
      <c r="DU45" s="7" t="e">
        <f>100*((AVERAGE(HAVERQ!J30:J49)/AVERAGE(HAVERQ!J26:J45))-1)</f>
        <v>#N/A</v>
      </c>
      <c r="DV45" s="7" t="e">
        <f>100*((AVERAGE(HAVERQ!J10:J49)/AVERAGE(HAVERQ!J6:J45))-1)</f>
        <v>#N/A</v>
      </c>
      <c r="DW45" s="7">
        <f t="shared" si="34"/>
        <v>2.3089022489143796</v>
      </c>
      <c r="DX45" s="9"/>
    </row>
    <row r="46" spans="59:128" x14ac:dyDescent="0.25">
      <c r="BG46" s="149">
        <v>2023</v>
      </c>
      <c r="BH46" s="7">
        <f>100*(SUMIF(HAVERQ!$C:$C,'Chart Data'!$BG46,HAVERQ!L:L)/SUMIF(HAVERQ!$A:$A,'Chart Data'!$BG46,HAVERQ!G:G))</f>
        <v>90.397592585325583</v>
      </c>
      <c r="BI46" s="7">
        <f>100*('Data Q to A'!AK58/'Data Q to A'!AL58)</f>
        <v>95.70233921233725</v>
      </c>
      <c r="BK46" s="16">
        <v>47757</v>
      </c>
      <c r="BL46" s="15">
        <f>DataQ!AQ238</f>
        <v>0.62965950000000004</v>
      </c>
      <c r="BM46" s="15">
        <f>DataQ!AR238</f>
        <v>0.32913300000000001</v>
      </c>
      <c r="BN46" s="15">
        <f>DataQ!AS238</f>
        <v>0.20732809999999999</v>
      </c>
      <c r="BO46" s="15">
        <f>DataQ!AT238</f>
        <v>0.69793079999999996</v>
      </c>
      <c r="CF46">
        <v>2003</v>
      </c>
      <c r="CG46" s="7">
        <f>OBR_MAR26_C4.6!C73</f>
        <v>5.1502079290268918</v>
      </c>
      <c r="CH46" s="7">
        <f>OBR_MAR26_C4.6!D73</f>
        <v>1.8175570642942906</v>
      </c>
      <c r="DU46" s="7" t="e">
        <f>100*((AVERAGE(HAVERQ!J31:J50)/AVERAGE(HAVERQ!J27:J46))-1)</f>
        <v>#N/A</v>
      </c>
      <c r="DV46" s="7" t="e">
        <f>100*((AVERAGE(HAVERQ!J11:J50)/AVERAGE(HAVERQ!J7:J46))-1)</f>
        <v>#N/A</v>
      </c>
      <c r="DW46" s="7">
        <f t="shared" si="34"/>
        <v>2.3089022489143796</v>
      </c>
      <c r="DX46" s="9"/>
    </row>
    <row r="47" spans="59:128" x14ac:dyDescent="0.25">
      <c r="BG47" s="149">
        <v>2024</v>
      </c>
      <c r="BH47" s="7">
        <f>100*(SUMIF(HAVERQ!$C:$C,'Chart Data'!$BG47,HAVERQ!L:L)/SUMIF(HAVERQ!$A:$A,'Chart Data'!$BG47,HAVERQ!G:G))</f>
        <v>92.41616955799185</v>
      </c>
      <c r="BI47" s="7">
        <f>100*('Data Q to A'!AK59/'Data Q to A'!AL59)</f>
        <v>94.38968928602317</v>
      </c>
      <c r="CF47">
        <v>2004</v>
      </c>
      <c r="CG47" s="7">
        <f>OBR_MAR26_C4.6!C74</f>
        <v>5.356828740829652</v>
      </c>
      <c r="CH47" s="7">
        <f>OBR_MAR26_C4.6!D74</f>
        <v>1.922509891066438</v>
      </c>
      <c r="DT47" s="178">
        <v>1971</v>
      </c>
      <c r="DU47" s="7" t="e">
        <f>100*((AVERAGE(HAVERQ!J32:J51)/AVERAGE(HAVERQ!J28:J47))-1)</f>
        <v>#N/A</v>
      </c>
      <c r="DV47" s="7" t="e">
        <f>100*((AVERAGE(HAVERQ!J12:J51)/AVERAGE(HAVERQ!J8:J47))-1)</f>
        <v>#N/A</v>
      </c>
      <c r="DW47" s="7">
        <f t="shared" si="34"/>
        <v>2.3089022489143796</v>
      </c>
    </row>
    <row r="48" spans="59:128" x14ac:dyDescent="0.25">
      <c r="BG48" s="149">
        <v>2025</v>
      </c>
      <c r="BH48" s="7">
        <f>100*(SUMIF(HAVERQ!$C:$C,'Chart Data'!$BG48,HAVERQ!L:L)/SUMIF(HAVERQ!$A:$A,'Chart Data'!$BG48,HAVERQ!G:G))</f>
        <v>93.846255670669322</v>
      </c>
      <c r="BI48" s="7">
        <f>100*('Data Q to A'!AK60/'Data Q to A'!AL60)</f>
        <v>93.951784478712042</v>
      </c>
      <c r="CF48">
        <v>2005</v>
      </c>
      <c r="CG48" s="7">
        <f>OBR_MAR26_C4.6!C75</f>
        <v>5.3483745343718265</v>
      </c>
      <c r="CH48" s="7">
        <f>OBR_MAR26_C4.6!D75</f>
        <v>1.9526439756188194</v>
      </c>
      <c r="DU48" s="7" t="e">
        <f>100*((AVERAGE(HAVERQ!J33:J52)/AVERAGE(HAVERQ!J29:J48))-1)</f>
        <v>#N/A</v>
      </c>
      <c r="DV48" s="7" t="e">
        <f>100*((AVERAGE(HAVERQ!J13:J52)/AVERAGE(HAVERQ!J9:J48))-1)</f>
        <v>#N/A</v>
      </c>
      <c r="DW48" s="7">
        <f t="shared" si="34"/>
        <v>2.3089022489143796</v>
      </c>
    </row>
    <row r="49" spans="59:127" x14ac:dyDescent="0.25">
      <c r="BG49" s="149">
        <v>2026</v>
      </c>
      <c r="BH49" s="7">
        <f>BH48+BI49-BI48</f>
        <v>96.120679672500458</v>
      </c>
      <c r="BI49" s="7">
        <f>100*('Data Q to A'!AK61/'Data Q to A'!AL61)</f>
        <v>96.226208480543193</v>
      </c>
      <c r="CF49">
        <v>2006</v>
      </c>
      <c r="CG49" s="7">
        <f>OBR_MAR26_C4.6!C76</f>
        <v>5.5780497224846375</v>
      </c>
      <c r="CH49" s="7">
        <f>OBR_MAR26_C4.6!D76</f>
        <v>2.0598641532882294</v>
      </c>
      <c r="DU49" s="7" t="e">
        <f>100*((AVERAGE(HAVERQ!J34:J53)/AVERAGE(HAVERQ!J30:J49))-1)</f>
        <v>#N/A</v>
      </c>
      <c r="DV49" s="7" t="e">
        <f>100*((AVERAGE(HAVERQ!J14:J53)/AVERAGE(HAVERQ!J10:J49))-1)</f>
        <v>#N/A</v>
      </c>
      <c r="DW49" s="7">
        <f t="shared" si="34"/>
        <v>2.3089022489143796</v>
      </c>
    </row>
    <row r="50" spans="59:127" x14ac:dyDescent="0.25">
      <c r="BG50" s="149">
        <v>2027</v>
      </c>
      <c r="BH50" s="7">
        <f t="shared" ref="BH50:BH53" si="35">BH49+BI50-BI49</f>
        <v>97.225972196569586</v>
      </c>
      <c r="BI50" s="7">
        <f>100*('Data Q to A'!AK62/'Data Q to A'!AL62)</f>
        <v>97.331501004612335</v>
      </c>
      <c r="CF50">
        <v>2007</v>
      </c>
      <c r="CG50" s="7">
        <f>OBR_MAR26_C4.6!C77</f>
        <v>5.7689344787090899</v>
      </c>
      <c r="CH50" s="7">
        <f>OBR_MAR26_C4.6!D77</f>
        <v>2.1438018432153658</v>
      </c>
      <c r="DU50" s="7" t="e">
        <f>100*((AVERAGE(HAVERQ!J35:J54)/AVERAGE(HAVERQ!J31:J50))-1)</f>
        <v>#N/A</v>
      </c>
      <c r="DV50" s="7" t="e">
        <f>100*((AVERAGE(HAVERQ!J15:J54)/AVERAGE(HAVERQ!J11:J50))-1)</f>
        <v>#N/A</v>
      </c>
      <c r="DW50" s="7">
        <f t="shared" si="34"/>
        <v>2.3089022489143796</v>
      </c>
    </row>
    <row r="51" spans="59:127" x14ac:dyDescent="0.25">
      <c r="BG51" s="149">
        <v>2028</v>
      </c>
      <c r="BH51" s="7">
        <f t="shared" si="35"/>
        <v>97.408665422959103</v>
      </c>
      <c r="BI51" s="7">
        <f>100*('Data Q to A'!AK63/'Data Q to A'!AL63)</f>
        <v>97.514194231001852</v>
      </c>
      <c r="CF51">
        <v>2008</v>
      </c>
      <c r="CG51" s="7">
        <f>OBR_MAR26_C4.6!C78</f>
        <v>5.8887054857062573</v>
      </c>
      <c r="CH51" s="7">
        <f>OBR_MAR26_C4.6!D78</f>
        <v>2.1047947393625801</v>
      </c>
      <c r="DT51" s="178">
        <v>1972</v>
      </c>
      <c r="DU51" s="7" t="e">
        <f>100*((AVERAGE(HAVERQ!J36:J55)/AVERAGE(HAVERQ!J32:J51))-1)</f>
        <v>#N/A</v>
      </c>
      <c r="DV51" s="7" t="e">
        <f>100*((AVERAGE(HAVERQ!J16:J55)/AVERAGE(HAVERQ!J12:J51))-1)</f>
        <v>#N/A</v>
      </c>
      <c r="DW51" s="7">
        <f t="shared" si="34"/>
        <v>2.3089022489143796</v>
      </c>
    </row>
    <row r="52" spans="59:127" x14ac:dyDescent="0.25">
      <c r="BG52" s="149">
        <v>2029</v>
      </c>
      <c r="BH52" s="7">
        <f t="shared" si="35"/>
        <v>97.863203855911451</v>
      </c>
      <c r="BI52" s="7">
        <f>100*('Data Q to A'!AK64/'Data Q to A'!AL64)</f>
        <v>97.968732663954199</v>
      </c>
      <c r="CF52">
        <v>2009</v>
      </c>
      <c r="CG52" s="7">
        <f>OBR_MAR26_C4.6!C79</f>
        <v>5.0226681743113044</v>
      </c>
      <c r="CH52" s="7">
        <f>OBR_MAR26_C4.6!D79</f>
        <v>1.7971118073857582</v>
      </c>
      <c r="DU52" s="7" t="e">
        <f>100*((AVERAGE(HAVERQ!J37:J56)/AVERAGE(HAVERQ!J33:J52))-1)</f>
        <v>#N/A</v>
      </c>
      <c r="DV52" s="7" t="e">
        <f>100*((AVERAGE(HAVERQ!J17:J56)/AVERAGE(HAVERQ!J13:J52))-1)</f>
        <v>#N/A</v>
      </c>
      <c r="DW52" s="7">
        <f t="shared" si="34"/>
        <v>2.3089022489143796</v>
      </c>
    </row>
    <row r="53" spans="59:127" x14ac:dyDescent="0.25">
      <c r="BG53" s="149">
        <v>2030</v>
      </c>
      <c r="BH53" s="7">
        <f t="shared" si="35"/>
        <v>97.421797968637122</v>
      </c>
      <c r="BI53" s="7">
        <f>100*('Data Q to A'!AK65/'Data Q to A'!AL65)</f>
        <v>97.527326776679885</v>
      </c>
      <c r="CF53">
        <v>2010</v>
      </c>
      <c r="CG53" s="7">
        <f>OBR_MAR26_C4.6!C80</f>
        <v>6.8250373937045454</v>
      </c>
      <c r="CH53" s="7">
        <f>OBR_MAR26_C4.6!D80</f>
        <v>2.5121162869597273</v>
      </c>
      <c r="DU53" s="7" t="e">
        <f>100*((AVERAGE(HAVERQ!J38:J57)/AVERAGE(HAVERQ!J34:J53))-1)</f>
        <v>#N/A</v>
      </c>
      <c r="DV53" s="7" t="e">
        <f>100*((AVERAGE(HAVERQ!J18:J57)/AVERAGE(HAVERQ!J14:J53))-1)</f>
        <v>#N/A</v>
      </c>
      <c r="DW53" s="7">
        <f t="shared" si="34"/>
        <v>2.3089022489143796</v>
      </c>
    </row>
    <row r="54" spans="59:127" x14ac:dyDescent="0.25">
      <c r="CF54">
        <v>2011</v>
      </c>
      <c r="CG54" s="7">
        <f>OBR_MAR26_C4.6!C81</f>
        <v>6.9726409934381364</v>
      </c>
      <c r="CH54" s="7">
        <f>OBR_MAR26_C4.6!D81</f>
        <v>2.5861171477574709</v>
      </c>
      <c r="DU54" s="7" t="e">
        <f>100*((AVERAGE(HAVERQ!J39:J58)/AVERAGE(HAVERQ!J35:J54))-1)</f>
        <v>#N/A</v>
      </c>
      <c r="DV54" s="7" t="e">
        <f>100*((AVERAGE(HAVERQ!J19:J58)/AVERAGE(HAVERQ!J15:J54))-1)</f>
        <v>#N/A</v>
      </c>
      <c r="DW54" s="7">
        <f t="shared" si="34"/>
        <v>2.3089022489143796</v>
      </c>
    </row>
    <row r="55" spans="59:127" x14ac:dyDescent="0.25">
      <c r="CF55">
        <v>2012</v>
      </c>
      <c r="CG55" s="7">
        <f>OBR_MAR26_C4.6!C82</f>
        <v>6.0806791248430141</v>
      </c>
      <c r="CH55" s="7">
        <f>OBR_MAR26_C4.6!D82</f>
        <v>2.2288279515803753</v>
      </c>
      <c r="DT55" s="178">
        <v>1973</v>
      </c>
      <c r="DU55" s="7" t="e">
        <f>100*((AVERAGE(HAVERQ!J40:J59)/AVERAGE(HAVERQ!J36:J55))-1)</f>
        <v>#N/A</v>
      </c>
      <c r="DV55" s="7" t="e">
        <f>100*((AVERAGE(HAVERQ!J20:J59)/AVERAGE(HAVERQ!J16:J55))-1)</f>
        <v>#N/A</v>
      </c>
      <c r="DW55" s="7">
        <f t="shared" si="34"/>
        <v>2.3089022489143796</v>
      </c>
    </row>
    <row r="56" spans="59:127" x14ac:dyDescent="0.25">
      <c r="CF56">
        <v>2013</v>
      </c>
      <c r="CG56" s="7">
        <f>OBR_MAR26_C4.6!C83</f>
        <v>5.7106698642632336</v>
      </c>
      <c r="CH56" s="7">
        <f>OBR_MAR26_C4.6!D83</f>
        <v>2.0865129840104264</v>
      </c>
      <c r="DU56" s="7" t="e">
        <f>100*((AVERAGE(HAVERQ!J41:J60)/AVERAGE(HAVERQ!J37:J56))-1)</f>
        <v>#N/A</v>
      </c>
      <c r="DV56" s="7" t="e">
        <f>100*((AVERAGE(HAVERQ!J21:J60)/AVERAGE(HAVERQ!J17:J56))-1)</f>
        <v>#N/A</v>
      </c>
      <c r="DW56" s="7">
        <f t="shared" si="34"/>
        <v>2.3089022489143796</v>
      </c>
    </row>
    <row r="57" spans="59:127" x14ac:dyDescent="0.25">
      <c r="CF57">
        <v>2014</v>
      </c>
      <c r="CG57" s="7">
        <f>OBR_MAR26_C4.6!C84</f>
        <v>4.9659560688806961</v>
      </c>
      <c r="CH57" s="7">
        <f>OBR_MAR26_C4.6!D84</f>
        <v>1.8112783444219998</v>
      </c>
      <c r="DU57" s="7" t="e">
        <f>100*((AVERAGE(HAVERQ!J42:J61)/AVERAGE(HAVERQ!J38:J57))-1)</f>
        <v>#N/A</v>
      </c>
      <c r="DV57" s="7" t="e">
        <f>100*((AVERAGE(HAVERQ!J22:J61)/AVERAGE(HAVERQ!J18:J57))-1)</f>
        <v>#N/A</v>
      </c>
      <c r="DW57" s="7">
        <f t="shared" si="34"/>
        <v>2.3089022489143796</v>
      </c>
    </row>
    <row r="58" spans="59:127" x14ac:dyDescent="0.25">
      <c r="CF58">
        <v>2015</v>
      </c>
      <c r="CG58" s="7">
        <f>OBR_MAR26_C4.6!C85</f>
        <v>4.861816304890568</v>
      </c>
      <c r="CH58" s="7">
        <f>OBR_MAR26_C4.6!D85</f>
        <v>1.7832256511219817</v>
      </c>
      <c r="DU58" s="7" t="e">
        <f>100*((AVERAGE(HAVERQ!J43:J62)/AVERAGE(HAVERQ!J39:J58))-1)</f>
        <v>#N/A</v>
      </c>
      <c r="DV58" s="7" t="e">
        <f>100*((AVERAGE(HAVERQ!J23:J62)/AVERAGE(HAVERQ!J19:J58))-1)</f>
        <v>#N/A</v>
      </c>
      <c r="DW58" s="7">
        <f t="shared" si="34"/>
        <v>2.3089022489143796</v>
      </c>
    </row>
    <row r="59" spans="59:127" x14ac:dyDescent="0.25">
      <c r="CF59">
        <v>2016</v>
      </c>
      <c r="CG59" s="7">
        <f>OBR_MAR26_C4.6!C86</f>
        <v>4.8761732023934048</v>
      </c>
      <c r="CH59" s="7">
        <f>OBR_MAR26_C4.6!D86</f>
        <v>1.8142999075534825</v>
      </c>
      <c r="DT59" s="178">
        <v>1974</v>
      </c>
      <c r="DU59" s="7" t="e">
        <f>100*((AVERAGE(HAVERQ!J44:J63)/AVERAGE(HAVERQ!J40:J59))-1)</f>
        <v>#N/A</v>
      </c>
      <c r="DV59" s="7" t="e">
        <f>100*((AVERAGE(HAVERQ!J24:J63)/AVERAGE(HAVERQ!J20:J59))-1)</f>
        <v>#N/A</v>
      </c>
      <c r="DW59" s="7">
        <f t="shared" si="34"/>
        <v>2.3089022489143796</v>
      </c>
    </row>
    <row r="60" spans="59:127" x14ac:dyDescent="0.25">
      <c r="CF60">
        <v>2017</v>
      </c>
      <c r="CG60" s="7">
        <f>OBR_MAR26_C4.6!C87</f>
        <v>5.469817471752191</v>
      </c>
      <c r="CH60" s="7">
        <f>OBR_MAR26_C4.6!D87</f>
        <v>2.0161570629574999</v>
      </c>
      <c r="DU60" s="7" t="e">
        <f>100*((AVERAGE(HAVERQ!J45:J64)/AVERAGE(HAVERQ!J41:J60))-1)</f>
        <v>#N/A</v>
      </c>
      <c r="DV60" s="7" t="e">
        <f>100*((AVERAGE(HAVERQ!J25:J64)/AVERAGE(HAVERQ!J21:J60))-1)</f>
        <v>#N/A</v>
      </c>
      <c r="DW60" s="7">
        <f t="shared" si="34"/>
        <v>2.3089022489143796</v>
      </c>
    </row>
    <row r="61" spans="59:127" x14ac:dyDescent="0.25">
      <c r="CF61">
        <v>2018</v>
      </c>
      <c r="CG61" s="7">
        <f>OBR_MAR26_C4.6!C88</f>
        <v>4.7780434710297852</v>
      </c>
      <c r="CH61" s="7">
        <f>OBR_MAR26_C4.6!D88</f>
        <v>1.7710891074640647</v>
      </c>
      <c r="DU61" s="7" t="e">
        <f>100*((AVERAGE(HAVERQ!J46:J65)/AVERAGE(HAVERQ!J42:J61))-1)</f>
        <v>#N/A</v>
      </c>
      <c r="DV61" s="7" t="e">
        <f>100*((AVERAGE(HAVERQ!J26:J65)/AVERAGE(HAVERQ!J22:J61))-1)</f>
        <v>#N/A</v>
      </c>
      <c r="DW61" s="7">
        <f t="shared" si="34"/>
        <v>2.3089022489143796</v>
      </c>
    </row>
    <row r="62" spans="59:127" x14ac:dyDescent="0.25">
      <c r="CF62">
        <v>2019</v>
      </c>
      <c r="CG62" s="7">
        <f>OBR_MAR26_C4.6!C89</f>
        <v>4.7064730792498493</v>
      </c>
      <c r="CH62" s="7">
        <f>OBR_MAR26_C4.6!D89</f>
        <v>1.7186418227438272</v>
      </c>
      <c r="DU62" s="7" t="e">
        <f>100*((AVERAGE(HAVERQ!J47:J66)/AVERAGE(HAVERQ!J43:J62))-1)</f>
        <v>#N/A</v>
      </c>
      <c r="DV62" s="7" t="e">
        <f>100*((AVERAGE(HAVERQ!J27:J66)/AVERAGE(HAVERQ!J23:J62))-1)</f>
        <v>#N/A</v>
      </c>
      <c r="DW62" s="7">
        <f t="shared" si="34"/>
        <v>2.3089022489143796</v>
      </c>
    </row>
    <row r="63" spans="59:127" x14ac:dyDescent="0.25">
      <c r="CF63">
        <v>2020</v>
      </c>
      <c r="CG63" s="7">
        <f>OBR_MAR26_C4.6!C90</f>
        <v>3.1135170355105353</v>
      </c>
      <c r="CH63" s="7">
        <f>OBR_MAR26_C4.6!D90</f>
        <v>1.1685804143704537</v>
      </c>
      <c r="DT63" s="178">
        <v>1975</v>
      </c>
      <c r="DU63" s="7" t="e">
        <f>100*((AVERAGE(HAVERQ!J48:J67)/AVERAGE(HAVERQ!J44:J63))-1)</f>
        <v>#N/A</v>
      </c>
      <c r="DV63" s="7" t="e">
        <f>100*((AVERAGE(HAVERQ!J28:J67)/AVERAGE(HAVERQ!J24:J63))-1)</f>
        <v>#N/A</v>
      </c>
      <c r="DW63" s="7">
        <f t="shared" si="34"/>
        <v>2.3089022489143796</v>
      </c>
    </row>
    <row r="64" spans="59:127" x14ac:dyDescent="0.25">
      <c r="CF64">
        <v>2021</v>
      </c>
      <c r="CG64" s="7">
        <f>OBR_MAR26_C4.6!C91</f>
        <v>5.9485647557233241</v>
      </c>
      <c r="CH64" s="7">
        <f>OBR_MAR26_C4.6!D91</f>
        <v>2.2813300127728815</v>
      </c>
      <c r="DU64" s="7" t="e">
        <f>100*((AVERAGE(HAVERQ!J49:J68)/AVERAGE(HAVERQ!J45:J64))-1)</f>
        <v>#N/A</v>
      </c>
      <c r="DV64" s="7" t="e">
        <f>100*((AVERAGE(HAVERQ!J29:J68)/AVERAGE(HAVERQ!J25:J64))-1)</f>
        <v>#N/A</v>
      </c>
      <c r="DW64" s="7">
        <f t="shared" si="34"/>
        <v>2.3089022489143796</v>
      </c>
    </row>
    <row r="65" spans="84:127" x14ac:dyDescent="0.25">
      <c r="CF65">
        <v>2022</v>
      </c>
      <c r="CG65" s="7">
        <f>OBR_MAR26_C4.6!C92</f>
        <v>10.801090297916069</v>
      </c>
      <c r="CH65" s="7">
        <f>OBR_MAR26_C4.6!D92</f>
        <v>4.2373865748332795</v>
      </c>
      <c r="DU65" s="7" t="e">
        <f>100*((AVERAGE(HAVERQ!J50:J69)/AVERAGE(HAVERQ!J46:J65))-1)</f>
        <v>#N/A</v>
      </c>
      <c r="DV65" s="7" t="e">
        <f>100*((AVERAGE(HAVERQ!J30:J69)/AVERAGE(HAVERQ!J26:J65))-1)</f>
        <v>#N/A</v>
      </c>
      <c r="DW65" s="7">
        <f t="shared" si="34"/>
        <v>2.3089022489143796</v>
      </c>
    </row>
    <row r="66" spans="84:127" x14ac:dyDescent="0.25">
      <c r="CF66">
        <v>2023</v>
      </c>
      <c r="CG66" s="7">
        <f>OBR_MAR26_C4.6!C93</f>
        <v>9.8133906552083747</v>
      </c>
      <c r="CH66" s="7">
        <f>OBR_MAR26_C4.6!D93</f>
        <v>3.8550287268778196</v>
      </c>
      <c r="DU66" s="7" t="e">
        <f>100*((AVERAGE(HAVERQ!J51:J70)/AVERAGE(HAVERQ!J47:J66))-1)</f>
        <v>#N/A</v>
      </c>
      <c r="DV66" s="7" t="e">
        <f>100*((AVERAGE(HAVERQ!J31:J70)/AVERAGE(HAVERQ!J27:J66))-1)</f>
        <v>#N/A</v>
      </c>
      <c r="DW66" s="7">
        <f t="shared" si="34"/>
        <v>2.3089022489143796</v>
      </c>
    </row>
    <row r="67" spans="84:127" x14ac:dyDescent="0.25">
      <c r="CF67">
        <v>2024</v>
      </c>
      <c r="CG67" s="7">
        <f>OBR_MAR26_C4.6!C94</f>
        <v>9.2792727936760997</v>
      </c>
      <c r="CH67" s="7">
        <f>OBR_MAR26_C4.6!D94</f>
        <v>3.6022234642964257</v>
      </c>
      <c r="DT67" s="178">
        <v>1976</v>
      </c>
      <c r="DU67" s="7" t="e">
        <f>100*((AVERAGE(HAVERQ!J52:J71)/AVERAGE(HAVERQ!J48:J67))-1)</f>
        <v>#N/A</v>
      </c>
      <c r="DV67" s="7" t="e">
        <f>100*((AVERAGE(HAVERQ!J32:J71)/AVERAGE(HAVERQ!J28:J67))-1)</f>
        <v>#N/A</v>
      </c>
      <c r="DW67" s="7">
        <f t="shared" si="34"/>
        <v>2.3089022489143796</v>
      </c>
    </row>
    <row r="68" spans="84:127" x14ac:dyDescent="0.25">
      <c r="CF68">
        <v>2025</v>
      </c>
      <c r="CG68" s="7">
        <f>OBR_MAR26_C4.6!C95</f>
        <v>8.8792790455411783</v>
      </c>
      <c r="CH68" s="7">
        <f>OBR_MAR26_C4.6!D95</f>
        <v>3.5906242371724599</v>
      </c>
      <c r="DU68" s="7" t="e">
        <f>100*((AVERAGE(HAVERQ!J53:J72)/AVERAGE(HAVERQ!J49:J68))-1)</f>
        <v>#N/A</v>
      </c>
      <c r="DV68" s="7" t="e">
        <f>100*((AVERAGE(HAVERQ!J33:J72)/AVERAGE(HAVERQ!J29:J68))-1)</f>
        <v>#N/A</v>
      </c>
      <c r="DW68" s="7">
        <f t="shared" si="34"/>
        <v>2.3089022489143796</v>
      </c>
    </row>
    <row r="69" spans="84:127" x14ac:dyDescent="0.25">
      <c r="CF69">
        <v>2026</v>
      </c>
      <c r="CG69" s="7">
        <f>OBR_MAR26_C4.6!C96</f>
        <v>8.3882946459406895</v>
      </c>
      <c r="CH69" s="7">
        <f>OBR_MAR26_C4.6!D96</f>
        <v>3.4564941883709817</v>
      </c>
      <c r="DU69" s="7" t="e">
        <f>100*((AVERAGE(HAVERQ!J54:J73)/AVERAGE(HAVERQ!J50:J69))-1)</f>
        <v>#N/A</v>
      </c>
      <c r="DV69" s="7" t="e">
        <f>100*((AVERAGE(HAVERQ!J34:J73)/AVERAGE(HAVERQ!J30:J69))-1)</f>
        <v>#N/A</v>
      </c>
      <c r="DW69" s="7">
        <f t="shared" si="34"/>
        <v>2.3089022489143796</v>
      </c>
    </row>
    <row r="70" spans="84:127" x14ac:dyDescent="0.25">
      <c r="CF70">
        <v>2027</v>
      </c>
      <c r="CG70" s="7">
        <f>OBR_MAR26_C4.6!C97</f>
        <v>8.4854151382227467</v>
      </c>
      <c r="CH70" s="7">
        <f>OBR_MAR26_C4.6!D97</f>
        <v>3.5614506504410017</v>
      </c>
      <c r="DU70" s="7">
        <f>100*((AVERAGE(HAVERQ!J55:J74)/AVERAGE(HAVERQ!J51:J70))-1)</f>
        <v>2.0029421749462539</v>
      </c>
      <c r="DV70" s="7" t="e">
        <f>100*((AVERAGE(HAVERQ!J35:J74)/AVERAGE(HAVERQ!J31:J70))-1)</f>
        <v>#N/A</v>
      </c>
      <c r="DW70" s="7">
        <f t="shared" si="34"/>
        <v>2.3089022489143796</v>
      </c>
    </row>
    <row r="71" spans="84:127" x14ac:dyDescent="0.25">
      <c r="CF71">
        <v>2028</v>
      </c>
      <c r="CG71" s="7">
        <f>OBR_MAR26_C4.6!C98</f>
        <v>8.8216193302543111</v>
      </c>
      <c r="CH71" s="7">
        <f>OBR_MAR26_C4.6!D98</f>
        <v>3.7136420226170572</v>
      </c>
      <c r="DT71" s="178">
        <v>1977</v>
      </c>
      <c r="DU71" s="7">
        <f>100*((AVERAGE(HAVERQ!J56:J75)/AVERAGE(HAVERQ!J52:J71))-1)</f>
        <v>1.9801980198020042</v>
      </c>
      <c r="DV71" s="7" t="e">
        <f>100*((AVERAGE(HAVERQ!J36:J75)/AVERAGE(HAVERQ!J32:J71))-1)</f>
        <v>#N/A</v>
      </c>
      <c r="DW71" s="7">
        <f t="shared" si="34"/>
        <v>2.3089022489143796</v>
      </c>
    </row>
    <row r="72" spans="84:127" x14ac:dyDescent="0.25">
      <c r="CF72">
        <v>2029</v>
      </c>
      <c r="CG72" s="7">
        <f>OBR_MAR26_C4.6!C99</f>
        <v>9.0287682505645144</v>
      </c>
      <c r="CH72" s="7">
        <f>OBR_MAR26_C4.6!D99</f>
        <v>3.8413615836193111</v>
      </c>
      <c r="DU72" s="7">
        <f>100*((AVERAGE(HAVERQ!J57:J76)/AVERAGE(HAVERQ!J53:J72))-1)</f>
        <v>1.8924972004479512</v>
      </c>
      <c r="DV72" s="7" t="e">
        <f>100*((AVERAGE(HAVERQ!J37:J76)/AVERAGE(HAVERQ!J33:J72))-1)</f>
        <v>#N/A</v>
      </c>
      <c r="DW72" s="7">
        <f t="shared" si="34"/>
        <v>2.3089022489143796</v>
      </c>
    </row>
    <row r="73" spans="84:127" x14ac:dyDescent="0.25">
      <c r="CF73">
        <v>2030</v>
      </c>
      <c r="CG73" s="7">
        <f>OBR_MAR26_C4.6!C100</f>
        <v>8.8374331236620396</v>
      </c>
      <c r="CH73" s="7">
        <f>OBR_MAR26_C4.6!D100</f>
        <v>3.7752690673710267</v>
      </c>
      <c r="DU73" s="7">
        <f>100*((AVERAGE(HAVERQ!J58:J77)/AVERAGE(HAVERQ!J54:J73))-1)</f>
        <v>1.8508194893522179</v>
      </c>
      <c r="DV73" s="7" t="e">
        <f>100*((AVERAGE(HAVERQ!J38:J77)/AVERAGE(HAVERQ!J34:J73))-1)</f>
        <v>#N/A</v>
      </c>
      <c r="DW73" s="7">
        <f t="shared" si="34"/>
        <v>2.3089022489143796</v>
      </c>
    </row>
    <row r="74" spans="84:127" x14ac:dyDescent="0.25">
      <c r="DU74" s="7">
        <f>100*((AVERAGE(HAVERQ!J59:J78)/AVERAGE(HAVERQ!J55:J74))-1)</f>
        <v>1.7750166407809909</v>
      </c>
      <c r="DV74" s="7" t="e">
        <f>100*((AVERAGE(HAVERQ!J39:J78)/AVERAGE(HAVERQ!J35:J74))-1)</f>
        <v>#N/A</v>
      </c>
      <c r="DW74" s="7">
        <f t="shared" si="34"/>
        <v>2.3089022489143796</v>
      </c>
    </row>
    <row r="75" spans="84:127" x14ac:dyDescent="0.25">
      <c r="DT75" s="178">
        <v>1978</v>
      </c>
      <c r="DU75" s="7">
        <f>100*((AVERAGE(HAVERQ!J60:J79)/AVERAGE(HAVERQ!J56:J75))-1)</f>
        <v>1.5004413062665423</v>
      </c>
      <c r="DV75" s="7" t="e">
        <f>100*((AVERAGE(HAVERQ!J40:J79)/AVERAGE(HAVERQ!J36:J75))-1)</f>
        <v>#N/A</v>
      </c>
      <c r="DW75" s="7">
        <f t="shared" si="34"/>
        <v>2.3089022489143796</v>
      </c>
    </row>
    <row r="76" spans="84:127" x14ac:dyDescent="0.25">
      <c r="DU76" s="7">
        <f>100*((AVERAGE(HAVERQ!J61:J80)/AVERAGE(HAVERQ!J57:J76))-1)</f>
        <v>1.4287284316957916</v>
      </c>
      <c r="DV76" s="7" t="e">
        <f>100*((AVERAGE(HAVERQ!J41:J80)/AVERAGE(HAVERQ!J37:J76))-1)</f>
        <v>#N/A</v>
      </c>
      <c r="DW76" s="7">
        <f t="shared" si="34"/>
        <v>2.3089022489143796</v>
      </c>
    </row>
    <row r="77" spans="84:127" x14ac:dyDescent="0.25">
      <c r="DU77" s="7">
        <f>100*((AVERAGE(HAVERQ!J62:J81)/AVERAGE(HAVERQ!J58:J77))-1)</f>
        <v>1.4668856048166257</v>
      </c>
      <c r="DV77" s="7" t="e">
        <f>100*((AVERAGE(HAVERQ!J42:J81)/AVERAGE(HAVERQ!J38:J77))-1)</f>
        <v>#N/A</v>
      </c>
      <c r="DW77" s="7">
        <f t="shared" si="34"/>
        <v>2.3089022489143796</v>
      </c>
    </row>
    <row r="78" spans="84:127" x14ac:dyDescent="0.25">
      <c r="DU78" s="7">
        <f>100*((AVERAGE(HAVERQ!J63:J82)/AVERAGE(HAVERQ!J59:J78))-1)</f>
        <v>1.5042511445389151</v>
      </c>
      <c r="DV78" s="7" t="e">
        <f>100*((AVERAGE(HAVERQ!J43:J82)/AVERAGE(HAVERQ!J39:J78))-1)</f>
        <v>#N/A</v>
      </c>
      <c r="DW78" s="7">
        <f t="shared" si="34"/>
        <v>2.3089022489143796</v>
      </c>
    </row>
    <row r="79" spans="84:127" x14ac:dyDescent="0.25">
      <c r="DT79" s="178">
        <v>1979</v>
      </c>
      <c r="DU79" s="7">
        <f>100*((AVERAGE(HAVERQ!J64:J83)/AVERAGE(HAVERQ!J60:J79))-1)</f>
        <v>1.7608695652173711</v>
      </c>
      <c r="DV79" s="7" t="e">
        <f>100*((AVERAGE(HAVERQ!J44:J83)/AVERAGE(HAVERQ!J40:J79))-1)</f>
        <v>#N/A</v>
      </c>
      <c r="DW79" s="7">
        <f t="shared" si="34"/>
        <v>2.3089022489143796</v>
      </c>
    </row>
    <row r="80" spans="84:127" x14ac:dyDescent="0.25">
      <c r="DU80" s="7">
        <f>100*((AVERAGE(HAVERQ!J65:J84)/AVERAGE(HAVERQ!J61:J80))-1)</f>
        <v>2.1129049734532002</v>
      </c>
      <c r="DV80" s="7" t="e">
        <f>100*((AVERAGE(HAVERQ!J45:J84)/AVERAGE(HAVERQ!J41:J80))-1)</f>
        <v>#N/A</v>
      </c>
      <c r="DW80" s="7">
        <f t="shared" si="34"/>
        <v>2.3089022489143796</v>
      </c>
    </row>
    <row r="81" spans="124:127" x14ac:dyDescent="0.25">
      <c r="DU81" s="7">
        <f>100*((AVERAGE(HAVERQ!J66:J85)/AVERAGE(HAVERQ!J62:J81))-1)</f>
        <v>2.1900960189880081</v>
      </c>
      <c r="DV81" s="7" t="e">
        <f>100*((AVERAGE(HAVERQ!J46:J85)/AVERAGE(HAVERQ!J42:J81))-1)</f>
        <v>#N/A</v>
      </c>
      <c r="DW81" s="7">
        <f t="shared" si="34"/>
        <v>2.3089022489143796</v>
      </c>
    </row>
    <row r="82" spans="124:127" x14ac:dyDescent="0.25">
      <c r="DU82" s="7">
        <f>100*((AVERAGE(HAVERQ!J67:J86)/AVERAGE(HAVERQ!J63:J82))-1)</f>
        <v>2.3303264604810803</v>
      </c>
      <c r="DV82" s="7" t="e">
        <f>100*((AVERAGE(HAVERQ!J47:J86)/AVERAGE(HAVERQ!J43:J82))-1)</f>
        <v>#N/A</v>
      </c>
      <c r="DW82" s="7">
        <f t="shared" si="34"/>
        <v>2.3089022489143796</v>
      </c>
    </row>
    <row r="83" spans="124:127" x14ac:dyDescent="0.25">
      <c r="DT83" s="178">
        <v>1980</v>
      </c>
      <c r="DU83" s="7">
        <f>100*((AVERAGE(HAVERQ!J68:J87)/AVERAGE(HAVERQ!J64:J83))-1)</f>
        <v>2.3178807947019875</v>
      </c>
      <c r="DV83" s="7" t="e">
        <f>100*((AVERAGE(HAVERQ!J48:J87)/AVERAGE(HAVERQ!J44:J83))-1)</f>
        <v>#N/A</v>
      </c>
      <c r="DW83" s="7">
        <f t="shared" si="34"/>
        <v>2.3089022489143796</v>
      </c>
    </row>
    <row r="84" spans="124:127" x14ac:dyDescent="0.25">
      <c r="DU84" s="7">
        <f>100*((AVERAGE(HAVERQ!J69:J88)/AVERAGE(HAVERQ!J65:J84))-1)</f>
        <v>2.1859083191850592</v>
      </c>
      <c r="DV84" s="7" t="e">
        <f>100*((AVERAGE(HAVERQ!J49:J88)/AVERAGE(HAVERQ!J45:J84))-1)</f>
        <v>#N/A</v>
      </c>
      <c r="DW84" s="7">
        <f t="shared" si="34"/>
        <v>2.3089022489143796</v>
      </c>
    </row>
    <row r="85" spans="124:127" x14ac:dyDescent="0.25">
      <c r="DU85" s="7">
        <f>100*((AVERAGE(HAVERQ!J70:J89)/AVERAGE(HAVERQ!J66:J85))-1)</f>
        <v>2.2698479729729382</v>
      </c>
      <c r="DV85" s="7" t="e">
        <f>100*((AVERAGE(HAVERQ!J50:J89)/AVERAGE(HAVERQ!J46:J85))-1)</f>
        <v>#N/A</v>
      </c>
      <c r="DW85" s="7">
        <f t="shared" si="34"/>
        <v>2.3089022489143796</v>
      </c>
    </row>
    <row r="86" spans="124:127" x14ac:dyDescent="0.25">
      <c r="DU86" s="7">
        <f>100*((AVERAGE(HAVERQ!J71:J90)/AVERAGE(HAVERQ!J67:J86))-1)</f>
        <v>2.1933046489662988</v>
      </c>
      <c r="DV86" s="7" t="e">
        <f>100*((AVERAGE(HAVERQ!J51:J90)/AVERAGE(HAVERQ!J47:J86))-1)</f>
        <v>#N/A</v>
      </c>
      <c r="DW86" s="7">
        <f t="shared" si="34"/>
        <v>2.3089022489143796</v>
      </c>
    </row>
    <row r="87" spans="124:127" x14ac:dyDescent="0.25">
      <c r="DT87" s="178">
        <v>1981</v>
      </c>
      <c r="DU87" s="7">
        <f>100*((AVERAGE(HAVERQ!J72:J91)/AVERAGE(HAVERQ!J68:J87))-1)</f>
        <v>2.1609771374882625</v>
      </c>
      <c r="DV87" s="7" t="e">
        <f>100*((AVERAGE(HAVERQ!J52:J91)/AVERAGE(HAVERQ!J48:J87))-1)</f>
        <v>#N/A</v>
      </c>
      <c r="DW87" s="7">
        <f t="shared" si="34"/>
        <v>2.3089022489143796</v>
      </c>
    </row>
    <row r="88" spans="124:127" x14ac:dyDescent="0.25">
      <c r="DU88" s="7">
        <f>100*((AVERAGE(HAVERQ!J73:J92)/AVERAGE(HAVERQ!J69:J88))-1)</f>
        <v>2.2222222222222365</v>
      </c>
      <c r="DV88" s="7" t="e">
        <f>100*((AVERAGE(HAVERQ!J53:J92)/AVERAGE(HAVERQ!J49:J88))-1)</f>
        <v>#N/A</v>
      </c>
      <c r="DW88" s="7">
        <f t="shared" si="34"/>
        <v>2.3089022489143796</v>
      </c>
    </row>
    <row r="89" spans="124:127" x14ac:dyDescent="0.25">
      <c r="DU89" s="7">
        <f>100*((AVERAGE(HAVERQ!J74:J93)/AVERAGE(HAVERQ!J70:J89))-1)</f>
        <v>2.2710849592237237</v>
      </c>
      <c r="DV89" s="7" t="e">
        <f>100*((AVERAGE(HAVERQ!J54:J93)/AVERAGE(HAVERQ!J50:J89))-1)</f>
        <v>#N/A</v>
      </c>
      <c r="DW89" s="7">
        <f t="shared" si="34"/>
        <v>2.3089022489143796</v>
      </c>
    </row>
    <row r="90" spans="124:127" x14ac:dyDescent="0.25">
      <c r="DU90" s="7">
        <f>100*((AVERAGE(HAVERQ!J75:J94)/AVERAGE(HAVERQ!J71:J90))-1)</f>
        <v>2.3618812897925778</v>
      </c>
      <c r="DV90" s="7">
        <f>100*((AVERAGE(HAVERQ!J55:J94)/AVERAGE(HAVERQ!J51:J90))-1)</f>
        <v>2.1911170928667456</v>
      </c>
      <c r="DW90" s="7">
        <f t="shared" si="34"/>
        <v>2.3089022489143796</v>
      </c>
    </row>
    <row r="91" spans="124:127" x14ac:dyDescent="0.25">
      <c r="DT91" s="178">
        <v>1982</v>
      </c>
      <c r="DU91" s="7">
        <f>100*((AVERAGE(HAVERQ!J76:J95)/AVERAGE(HAVERQ!J72:J91))-1)</f>
        <v>2.4729204986715825</v>
      </c>
      <c r="DV91" s="7">
        <f>100*((AVERAGE(HAVERQ!J56:J95)/AVERAGE(HAVERQ!J52:J91))-1)</f>
        <v>2.2384063403662946</v>
      </c>
      <c r="DW91" s="7">
        <f t="shared" si="34"/>
        <v>2.3089022489143796</v>
      </c>
    </row>
    <row r="92" spans="124:127" x14ac:dyDescent="0.25">
      <c r="DU92" s="7">
        <f>100*((AVERAGE(HAVERQ!J77:J96)/AVERAGE(HAVERQ!J73:J92))-1)</f>
        <v>2.6412027631044444</v>
      </c>
      <c r="DV92" s="7">
        <f>100*((AVERAGE(HAVERQ!J57:J96)/AVERAGE(HAVERQ!J53:J92))-1)</f>
        <v>2.2850751038670403</v>
      </c>
      <c r="DW92" s="7">
        <f t="shared" si="34"/>
        <v>2.3089022489143796</v>
      </c>
    </row>
    <row r="93" spans="124:127" x14ac:dyDescent="0.25">
      <c r="DU93" s="7">
        <f>100*((AVERAGE(HAVERQ!J78:J97)/AVERAGE(HAVERQ!J74:J93))-1)</f>
        <v>2.7859089532653813</v>
      </c>
      <c r="DV93" s="7">
        <f>100*((AVERAGE(HAVERQ!J58:J97)/AVERAGE(HAVERQ!J54:J93))-1)</f>
        <v>2.3415977961432244</v>
      </c>
      <c r="DW93" s="7">
        <f t="shared" si="34"/>
        <v>2.3089022489143796</v>
      </c>
    </row>
    <row r="94" spans="124:127" x14ac:dyDescent="0.25">
      <c r="DU94" s="7">
        <f>100*((AVERAGE(HAVERQ!J79:J98)/AVERAGE(HAVERQ!J75:J94))-1)</f>
        <v>2.9394060995184823</v>
      </c>
      <c r="DV94" s="7">
        <f>100*((AVERAGE(HAVERQ!J59:J98)/AVERAGE(HAVERQ!J55:J94))-1)</f>
        <v>2.3864713939521609</v>
      </c>
      <c r="DW94" s="7">
        <f t="shared" si="34"/>
        <v>2.3089022489143796</v>
      </c>
    </row>
    <row r="95" spans="124:127" x14ac:dyDescent="0.25">
      <c r="DT95" s="178">
        <v>1983</v>
      </c>
      <c r="DU95" s="7">
        <f>100*((AVERAGE(HAVERQ!J80:J99)/AVERAGE(HAVERQ!J76:J95))-1)</f>
        <v>3.2209812524930381</v>
      </c>
      <c r="DV95" s="7">
        <f>100*((AVERAGE(HAVERQ!J60:J99)/AVERAGE(HAVERQ!J56:J95))-1)</f>
        <v>2.4041483343808734</v>
      </c>
      <c r="DW95" s="7">
        <f t="shared" si="34"/>
        <v>2.3089022489143796</v>
      </c>
    </row>
    <row r="96" spans="124:127" x14ac:dyDescent="0.25">
      <c r="DU96" s="7">
        <f>100*((AVERAGE(HAVERQ!J81:J100)/AVERAGE(HAVERQ!J77:J96))-1)</f>
        <v>3.3353127474267552</v>
      </c>
      <c r="DV96" s="7">
        <f>100*((AVERAGE(HAVERQ!J61:J100)/AVERAGE(HAVERQ!J57:J96))-1)</f>
        <v>2.4319116804665919</v>
      </c>
      <c r="DW96" s="7">
        <f t="shared" si="34"/>
        <v>2.3089022489143796</v>
      </c>
    </row>
    <row r="97" spans="124:127" x14ac:dyDescent="0.25">
      <c r="DU97" s="7">
        <f>100*((AVERAGE(HAVERQ!J82:J101)/AVERAGE(HAVERQ!J78:J97))-1)</f>
        <v>3.3781793184719744</v>
      </c>
      <c r="DV97" s="7">
        <f>100*((AVERAGE(HAVERQ!J62:J101)/AVERAGE(HAVERQ!J58:J97))-1)</f>
        <v>2.4743762294233473</v>
      </c>
      <c r="DW97" s="7">
        <f t="shared" si="34"/>
        <v>2.3089022489143796</v>
      </c>
    </row>
    <row r="98" spans="124:127" x14ac:dyDescent="0.25">
      <c r="DU98" s="7">
        <f>100*((AVERAGE(HAVERQ!J83:J102)/AVERAGE(HAVERQ!J79:J98))-1)</f>
        <v>3.4109735893187887</v>
      </c>
      <c r="DV98" s="7">
        <f>100*((AVERAGE(HAVERQ!J63:J102)/AVERAGE(HAVERQ!J59:J98))-1)</f>
        <v>2.5109338821713401</v>
      </c>
      <c r="DW98" s="7">
        <f t="shared" si="34"/>
        <v>2.3089022489143796</v>
      </c>
    </row>
    <row r="99" spans="124:127" x14ac:dyDescent="0.25">
      <c r="DT99" s="178">
        <v>1984</v>
      </c>
      <c r="DU99" s="7">
        <f>100*((AVERAGE(HAVERQ!J84:J103)/AVERAGE(HAVERQ!J80:J99))-1)</f>
        <v>3.3813158148970901</v>
      </c>
      <c r="DV99" s="7">
        <f>100*((AVERAGE(HAVERQ!J64:J103)/AVERAGE(HAVERQ!J60:J99))-1)</f>
        <v>2.6187918776533259</v>
      </c>
      <c r="DW99" s="7">
        <f t="shared" si="34"/>
        <v>2.3089022489143796</v>
      </c>
    </row>
    <row r="100" spans="124:127" x14ac:dyDescent="0.25">
      <c r="DU100" s="7">
        <f>100*((AVERAGE(HAVERQ!J85:J104)/AVERAGE(HAVERQ!J81:J100))-1)</f>
        <v>3.0552629058519187</v>
      </c>
      <c r="DV100" s="7">
        <f>100*((AVERAGE(HAVERQ!J65:J104)/AVERAGE(HAVERQ!J61:J100))-1)</f>
        <v>2.6131164209455937</v>
      </c>
      <c r="DW100" s="7">
        <f t="shared" si="34"/>
        <v>2.3089022489143796</v>
      </c>
    </row>
    <row r="101" spans="124:127" x14ac:dyDescent="0.25">
      <c r="DU101" s="7">
        <f>100*((AVERAGE(HAVERQ!J86:J105)/AVERAGE(HAVERQ!J82:J101))-1)</f>
        <v>2.8688135271207171</v>
      </c>
      <c r="DV101" s="7">
        <f>100*((AVERAGE(HAVERQ!J66:J105)/AVERAGE(HAVERQ!J62:J101))-1)</f>
        <v>2.5510204081632626</v>
      </c>
      <c r="DW101" s="7">
        <f t="shared" si="34"/>
        <v>2.3089022489143796</v>
      </c>
    </row>
    <row r="102" spans="124:127" x14ac:dyDescent="0.25">
      <c r="DU102" s="7">
        <f>100*((AVERAGE(HAVERQ!J87:J106)/AVERAGE(HAVERQ!J83:J102))-1)</f>
        <v>2.7235887286777505</v>
      </c>
      <c r="DV102" s="7">
        <f>100*((AVERAGE(HAVERQ!J67:J106)/AVERAGE(HAVERQ!J63:J102))-1)</f>
        <v>2.5397781458615931</v>
      </c>
      <c r="DW102" s="7">
        <f t="shared" si="34"/>
        <v>2.3089022489143796</v>
      </c>
    </row>
    <row r="103" spans="124:127" x14ac:dyDescent="0.25">
      <c r="DT103" s="178">
        <v>1985</v>
      </c>
      <c r="DU103" s="7">
        <f>100*((AVERAGE(HAVERQ!J88:J107)/AVERAGE(HAVERQ!J84:J103))-1)</f>
        <v>2.6165778899168268</v>
      </c>
      <c r="DV103" s="7">
        <f>100*((AVERAGE(HAVERQ!J68:J107)/AVERAGE(HAVERQ!J64:J103))-1)</f>
        <v>2.4771968299855507</v>
      </c>
      <c r="DW103" s="7">
        <f t="shared" si="34"/>
        <v>2.3089022489143796</v>
      </c>
    </row>
    <row r="104" spans="124:127" x14ac:dyDescent="0.25">
      <c r="DU104" s="7">
        <f>100*((AVERAGE(HAVERQ!J89:J108)/AVERAGE(HAVERQ!J85:J104))-1)</f>
        <v>2.9460966542750988</v>
      </c>
      <c r="DV104" s="7">
        <f>100*((AVERAGE(HAVERQ!J69:J108)/AVERAGE(HAVERQ!J65:J104))-1)</f>
        <v>2.5911613158937863</v>
      </c>
      <c r="DW104" s="7">
        <f t="shared" si="34"/>
        <v>2.3089022489143796</v>
      </c>
    </row>
    <row r="105" spans="124:127" x14ac:dyDescent="0.25">
      <c r="DU105" s="7">
        <f>100*((AVERAGE(HAVERQ!J90:J109)/AVERAGE(HAVERQ!J86:J105))-1)</f>
        <v>3.1120140363837923</v>
      </c>
      <c r="DV105" s="7">
        <f>100*((AVERAGE(HAVERQ!J70:J109)/AVERAGE(HAVERQ!J66:J105))-1)</f>
        <v>2.7190778779370373</v>
      </c>
      <c r="DW105" s="7">
        <f t="shared" si="34"/>
        <v>2.3089022489143796</v>
      </c>
    </row>
    <row r="106" spans="124:127" x14ac:dyDescent="0.25">
      <c r="DU106" s="7">
        <f>100*((AVERAGE(HAVERQ!J91:J110)/AVERAGE(HAVERQ!J87:J106))-1)</f>
        <v>3.2385321100917741</v>
      </c>
      <c r="DV106" s="7">
        <f>100*((AVERAGE(HAVERQ!J71:J110)/AVERAGE(HAVERQ!J67:J106))-1)</f>
        <v>2.7509912379460655</v>
      </c>
      <c r="DW106" s="7">
        <f t="shared" si="34"/>
        <v>2.3089022489143796</v>
      </c>
    </row>
    <row r="107" spans="124:127" x14ac:dyDescent="0.25">
      <c r="DT107" s="178">
        <v>1986</v>
      </c>
      <c r="DU107" s="7">
        <f>100*((AVERAGE(HAVERQ!J92:J111)/AVERAGE(HAVERQ!J88:J107))-1)</f>
        <v>3.2510700300519169</v>
      </c>
      <c r="DV107" s="7">
        <f>100*((AVERAGE(HAVERQ!J72:J111)/AVERAGE(HAVERQ!J68:J107))-1)</f>
        <v>2.7431906614785895</v>
      </c>
      <c r="DW107" s="7">
        <f t="shared" si="34"/>
        <v>2.3089022489143796</v>
      </c>
    </row>
    <row r="108" spans="124:127" x14ac:dyDescent="0.25">
      <c r="DU108" s="7">
        <f>100*((AVERAGE(HAVERQ!J93:J112)/AVERAGE(HAVERQ!J89:J108))-1)</f>
        <v>3.1055339893472755</v>
      </c>
      <c r="DV108" s="7">
        <f>100*((AVERAGE(HAVERQ!J73:J112)/AVERAGE(HAVERQ!J69:J108))-1)</f>
        <v>2.6947409088714069</v>
      </c>
      <c r="DW108" s="7">
        <f t="shared" ref="DW108:DW171" si="36">$EA$5</f>
        <v>2.3089022489143796</v>
      </c>
    </row>
    <row r="109" spans="124:127" x14ac:dyDescent="0.25">
      <c r="DU109" s="7">
        <f>100*((AVERAGE(HAVERQ!J94:J113)/AVERAGE(HAVERQ!J90:J109))-1)</f>
        <v>2.9733118395127933</v>
      </c>
      <c r="DV109" s="7">
        <f>100*((AVERAGE(HAVERQ!J74:J113)/AVERAGE(HAVERQ!J70:J109))-1)</f>
        <v>2.6471011365271302</v>
      </c>
      <c r="DW109" s="7">
        <f t="shared" si="36"/>
        <v>2.3089022489143796</v>
      </c>
    </row>
    <row r="110" spans="124:127" x14ac:dyDescent="0.25">
      <c r="DU110" s="7">
        <f>100*((AVERAGE(HAVERQ!J95:J114)/AVERAGE(HAVERQ!J91:J110))-1)</f>
        <v>2.8703456855949661</v>
      </c>
      <c r="DV110" s="7">
        <f>100*((AVERAGE(HAVERQ!J75:J114)/AVERAGE(HAVERQ!J71:J110))-1)</f>
        <v>2.6344623886427554</v>
      </c>
      <c r="DW110" s="7">
        <f t="shared" si="36"/>
        <v>2.3089022489143796</v>
      </c>
    </row>
    <row r="111" spans="124:127" x14ac:dyDescent="0.25">
      <c r="DT111" s="178">
        <v>1987</v>
      </c>
      <c r="DU111" s="7">
        <f>100*((AVERAGE(HAVERQ!J96:J115)/AVERAGE(HAVERQ!J92:J111))-1)</f>
        <v>2.7870876697830393</v>
      </c>
      <c r="DV111" s="7">
        <f>100*((AVERAGE(HAVERQ!J76:J115)/AVERAGE(HAVERQ!J72:J111))-1)</f>
        <v>2.641545161901182</v>
      </c>
      <c r="DW111" s="7">
        <f t="shared" si="36"/>
        <v>2.3089022489143796</v>
      </c>
    </row>
    <row r="112" spans="124:127" x14ac:dyDescent="0.25">
      <c r="DU112" s="7">
        <f>100*((AVERAGE(HAVERQ!J97:J116)/AVERAGE(HAVERQ!J93:J112))-1)</f>
        <v>2.6967866211365044</v>
      </c>
      <c r="DV112" s="7">
        <f>100*((AVERAGE(HAVERQ!J77:J116)/AVERAGE(HAVERQ!J73:J112))-1)</f>
        <v>2.6710557253703193</v>
      </c>
      <c r="DW112" s="7">
        <f t="shared" si="36"/>
        <v>2.3089022489143796</v>
      </c>
    </row>
    <row r="113" spans="124:127" x14ac:dyDescent="0.25">
      <c r="DU113" s="7">
        <f>100*((AVERAGE(HAVERQ!J98:J117)/AVERAGE(HAVERQ!J94:J113))-1)</f>
        <v>2.678726735084358</v>
      </c>
      <c r="DV113" s="7">
        <f>100*((AVERAGE(HAVERQ!J78:J117)/AVERAGE(HAVERQ!J74:J113))-1)</f>
        <v>2.7283345012847571</v>
      </c>
      <c r="DW113" s="7">
        <f t="shared" si="36"/>
        <v>2.3089022489143796</v>
      </c>
    </row>
    <row r="114" spans="124:127" x14ac:dyDescent="0.25">
      <c r="DU114" s="7">
        <f>100*((AVERAGE(HAVERQ!J99:J118)/AVERAGE(HAVERQ!J95:J114))-1)</f>
        <v>2.6002073255010361</v>
      </c>
      <c r="DV114" s="7">
        <f>100*((AVERAGE(HAVERQ!J79:J118)/AVERAGE(HAVERQ!J75:J114))-1)</f>
        <v>2.7571481619012461</v>
      </c>
      <c r="DW114" s="7">
        <f t="shared" si="36"/>
        <v>2.3089022489143796</v>
      </c>
    </row>
    <row r="115" spans="124:127" x14ac:dyDescent="0.25">
      <c r="DT115" s="178">
        <v>1988</v>
      </c>
      <c r="DU115" s="7">
        <f>100*((AVERAGE(HAVERQ!J100:J119)/AVERAGE(HAVERQ!J96:J115))-1)</f>
        <v>2.4111892912304977</v>
      </c>
      <c r="DV115" s="7">
        <f>100*((AVERAGE(HAVERQ!J80:J119)/AVERAGE(HAVERQ!J76:J115))-1)</f>
        <v>2.7857208744580753</v>
      </c>
      <c r="DW115" s="7">
        <f t="shared" si="36"/>
        <v>2.3089022489143796</v>
      </c>
    </row>
    <row r="116" spans="124:127" x14ac:dyDescent="0.25">
      <c r="DU116" s="7">
        <f>100*((AVERAGE(HAVERQ!J101:J120)/AVERAGE(HAVERQ!J97:J116))-1)</f>
        <v>2.2167277687782594</v>
      </c>
      <c r="DV116" s="7">
        <f>100*((AVERAGE(HAVERQ!J81:J120)/AVERAGE(HAVERQ!J77:J116))-1)</f>
        <v>2.7343928914945304</v>
      </c>
      <c r="DW116" s="7">
        <f t="shared" si="36"/>
        <v>2.3089022489143796</v>
      </c>
    </row>
    <row r="117" spans="124:127" x14ac:dyDescent="0.25">
      <c r="DU117" s="7">
        <f>100*((AVERAGE(HAVERQ!J102:J121)/AVERAGE(HAVERQ!J98:J117))-1)</f>
        <v>2.0159241063866018</v>
      </c>
      <c r="DV117" s="7">
        <f>100*((AVERAGE(HAVERQ!J82:J121)/AVERAGE(HAVERQ!J78:J117))-1)</f>
        <v>2.6467779344217179</v>
      </c>
      <c r="DW117" s="7">
        <f t="shared" si="36"/>
        <v>2.3089022489143796</v>
      </c>
    </row>
    <row r="118" spans="124:127" x14ac:dyDescent="0.25">
      <c r="DU118" s="7">
        <f>100*((AVERAGE(HAVERQ!J103:J122)/AVERAGE(HAVERQ!J99:J118))-1)</f>
        <v>1.8859981476803789</v>
      </c>
      <c r="DV118" s="7">
        <f>100*((AVERAGE(HAVERQ!J83:J122)/AVERAGE(HAVERQ!J79:J118))-1)</f>
        <v>2.5928268136236277</v>
      </c>
      <c r="DW118" s="7">
        <f t="shared" si="36"/>
        <v>2.3089022489143796</v>
      </c>
    </row>
    <row r="119" spans="124:127" x14ac:dyDescent="0.25">
      <c r="DT119" s="178">
        <v>1989</v>
      </c>
      <c r="DU119" s="7">
        <f>100*((AVERAGE(HAVERQ!J104:J123)/AVERAGE(HAVERQ!J100:J119))-1)</f>
        <v>1.8265605362379533</v>
      </c>
      <c r="DV119" s="7">
        <f>100*((AVERAGE(HAVERQ!J84:J123)/AVERAGE(HAVERQ!J80:J119))-1)</f>
        <v>2.5486852732657272</v>
      </c>
      <c r="DW119" s="7">
        <f t="shared" si="36"/>
        <v>2.3089022489143796</v>
      </c>
    </row>
    <row r="120" spans="124:127" x14ac:dyDescent="0.25">
      <c r="DU120" s="7">
        <f>100*((AVERAGE(HAVERQ!J105:J124)/AVERAGE(HAVERQ!J101:J120))-1)</f>
        <v>1.8850613061973442</v>
      </c>
      <c r="DV120" s="7">
        <f>100*((AVERAGE(HAVERQ!J85:J124)/AVERAGE(HAVERQ!J81:J120))-1)</f>
        <v>2.4297815425768698</v>
      </c>
      <c r="DW120" s="7">
        <f t="shared" si="36"/>
        <v>2.3089022489143796</v>
      </c>
    </row>
    <row r="121" spans="124:127" x14ac:dyDescent="0.25">
      <c r="DU121" s="7">
        <f>100*((AVERAGE(HAVERQ!J106:J125)/AVERAGE(HAVERQ!J102:J121))-1)</f>
        <v>1.9179674526735413</v>
      </c>
      <c r="DV121" s="7">
        <f>100*((AVERAGE(HAVERQ!J86:J125)/AVERAGE(HAVERQ!J82:J121))-1)</f>
        <v>2.3614372424792807</v>
      </c>
      <c r="DW121" s="7">
        <f t="shared" si="36"/>
        <v>2.3089022489143796</v>
      </c>
    </row>
    <row r="122" spans="124:127" x14ac:dyDescent="0.25">
      <c r="DU122" s="7">
        <f>100*((AVERAGE(HAVERQ!J107:J126)/AVERAGE(HAVERQ!J103:J122))-1)</f>
        <v>1.8841418064622806</v>
      </c>
      <c r="DV122" s="7">
        <f>100*((AVERAGE(HAVERQ!J87:J126)/AVERAGE(HAVERQ!J83:J122))-1)</f>
        <v>2.2763296935540467</v>
      </c>
      <c r="DW122" s="7">
        <f t="shared" si="36"/>
        <v>2.3089022489143796</v>
      </c>
    </row>
    <row r="123" spans="124:127" x14ac:dyDescent="0.25">
      <c r="DT123" s="178">
        <v>1990</v>
      </c>
      <c r="DU123" s="7">
        <f>100*((AVERAGE(HAVERQ!J108:J127)/AVERAGE(HAVERQ!J104:J123))-1)</f>
        <v>1.8760799802517658</v>
      </c>
      <c r="DV123" s="7">
        <f>100*((AVERAGE(HAVERQ!J88:J127)/AVERAGE(HAVERQ!J84:J123))-1)</f>
        <v>2.2228056357749049</v>
      </c>
      <c r="DW123" s="7">
        <f t="shared" si="36"/>
        <v>2.3089022489143796</v>
      </c>
    </row>
    <row r="124" spans="124:127" x14ac:dyDescent="0.25">
      <c r="DU124" s="7">
        <f>100*((AVERAGE(HAVERQ!J109:J128)/AVERAGE(HAVERQ!J105:J124))-1)</f>
        <v>1.7273843634875385</v>
      </c>
      <c r="DV124" s="7">
        <f>100*((AVERAGE(HAVERQ!J89:J128)/AVERAGE(HAVERQ!J85:J124))-1)</f>
        <v>2.2981501632209245</v>
      </c>
      <c r="DW124" s="7">
        <f t="shared" si="36"/>
        <v>2.3089022489143796</v>
      </c>
    </row>
    <row r="125" spans="124:127" x14ac:dyDescent="0.25">
      <c r="DU125" s="7">
        <f>100*((AVERAGE(HAVERQ!J110:J129)/AVERAGE(HAVERQ!J106:J125))-1)</f>
        <v>1.5804480651731234</v>
      </c>
      <c r="DV125" s="7">
        <f>100*((AVERAGE(HAVERQ!J90:J129)/AVERAGE(HAVERQ!J86:J125))-1)</f>
        <v>2.2983033240997708</v>
      </c>
      <c r="DW125" s="7">
        <f t="shared" si="36"/>
        <v>2.3089022489143796</v>
      </c>
    </row>
    <row r="126" spans="124:127" x14ac:dyDescent="0.25">
      <c r="DU126" s="7">
        <f>100*((AVERAGE(HAVERQ!J111:J130)/AVERAGE(HAVERQ!J107:J126))-1)</f>
        <v>1.5329710438802824</v>
      </c>
      <c r="DV126" s="7">
        <f>100*((AVERAGE(HAVERQ!J91:J130)/AVERAGE(HAVERQ!J87:J126))-1)</f>
        <v>2.3332902836971092</v>
      </c>
      <c r="DW126" s="7">
        <f t="shared" si="36"/>
        <v>2.3089022489143796</v>
      </c>
    </row>
    <row r="127" spans="124:127" x14ac:dyDescent="0.25">
      <c r="DT127" s="178">
        <v>1991</v>
      </c>
      <c r="DU127" s="7">
        <f>100*((AVERAGE(HAVERQ!J112:J131)/AVERAGE(HAVERQ!J108:J127))-1)</f>
        <v>1.5023019142234029</v>
      </c>
      <c r="DV127" s="7">
        <f>100*((AVERAGE(HAVERQ!J92:J131)/AVERAGE(HAVERQ!J88:J127))-1)</f>
        <v>2.3242873041691814</v>
      </c>
      <c r="DW127" s="7">
        <f t="shared" si="36"/>
        <v>2.3089022489143796</v>
      </c>
    </row>
    <row r="128" spans="124:127" x14ac:dyDescent="0.25">
      <c r="DU128" s="7">
        <f>100*((AVERAGE(HAVERQ!J113:J132)/AVERAGE(HAVERQ!J109:J128))-1)</f>
        <v>1.545147271849312</v>
      </c>
      <c r="DV128" s="7">
        <f>100*((AVERAGE(HAVERQ!J93:J132)/AVERAGE(HAVERQ!J89:J128))-1)</f>
        <v>2.2805599285197653</v>
      </c>
      <c r="DW128" s="7">
        <f t="shared" si="36"/>
        <v>2.3089022489143796</v>
      </c>
    </row>
    <row r="129" spans="124:127" x14ac:dyDescent="0.25">
      <c r="DU129" s="7">
        <f>100*((AVERAGE(HAVERQ!J114:J133)/AVERAGE(HAVERQ!J110:J129))-1)</f>
        <v>1.6360574224075775</v>
      </c>
      <c r="DV129" s="7">
        <f>100*((AVERAGE(HAVERQ!J94:J133)/AVERAGE(HAVERQ!J90:J129))-1)</f>
        <v>2.2678231436428664</v>
      </c>
      <c r="DW129" s="7">
        <f t="shared" si="36"/>
        <v>2.3089022489143796</v>
      </c>
    </row>
    <row r="130" spans="124:127" x14ac:dyDescent="0.25">
      <c r="DU130" s="7">
        <f>100*((AVERAGE(HAVERQ!J115:J134)/AVERAGE(HAVERQ!J111:J130))-1)</f>
        <v>1.6775842786387996</v>
      </c>
      <c r="DV130" s="7">
        <f>100*((AVERAGE(HAVERQ!J95:J134)/AVERAGE(HAVERQ!J91:J130))-1)</f>
        <v>2.2422279247823251</v>
      </c>
      <c r="DW130" s="7">
        <f t="shared" si="36"/>
        <v>2.3089022489143796</v>
      </c>
    </row>
    <row r="131" spans="124:127" x14ac:dyDescent="0.25">
      <c r="DT131" s="178">
        <v>1992</v>
      </c>
      <c r="DU131" s="7">
        <f>100*((AVERAGE(HAVERQ!J116:J135)/AVERAGE(HAVERQ!J112:J131))-1)</f>
        <v>1.7347019972945299</v>
      </c>
      <c r="DV131" s="7">
        <f>100*((AVERAGE(HAVERQ!J96:J135)/AVERAGE(HAVERQ!J92:J131))-1)</f>
        <v>2.2338422924074397</v>
      </c>
      <c r="DW131" s="7">
        <f t="shared" si="36"/>
        <v>2.3089022489143796</v>
      </c>
    </row>
    <row r="132" spans="124:127" x14ac:dyDescent="0.25">
      <c r="DU132" s="7">
        <f>100*((AVERAGE(HAVERQ!J117:J136)/AVERAGE(HAVERQ!J113:J132))-1)</f>
        <v>1.7197654144872399</v>
      </c>
      <c r="DV132" s="7">
        <f>100*((AVERAGE(HAVERQ!J97:J136)/AVERAGE(HAVERQ!J93:J132))-1)</f>
        <v>2.183951079495805</v>
      </c>
      <c r="DW132" s="7">
        <f t="shared" si="36"/>
        <v>2.3089022489143796</v>
      </c>
    </row>
    <row r="133" spans="124:127" x14ac:dyDescent="0.25">
      <c r="DU133" s="7">
        <f>100*((AVERAGE(HAVERQ!J118:J137)/AVERAGE(HAVERQ!J114:J133))-1)</f>
        <v>1.6965201609721259</v>
      </c>
      <c r="DV133" s="7">
        <f>100*((AVERAGE(HAVERQ!J98:J137)/AVERAGE(HAVERQ!J94:J133))-1)</f>
        <v>2.1637499482851208</v>
      </c>
      <c r="DW133" s="7">
        <f t="shared" si="36"/>
        <v>2.3089022489143796</v>
      </c>
    </row>
    <row r="134" spans="124:127" x14ac:dyDescent="0.25">
      <c r="DU134" s="7">
        <f>100*((AVERAGE(HAVERQ!J119:J138)/AVERAGE(HAVERQ!J115:J134))-1)</f>
        <v>1.7520427404147831</v>
      </c>
      <c r="DV134" s="7">
        <f>100*((AVERAGE(HAVERQ!J99:J138)/AVERAGE(HAVERQ!J95:J134))-1)</f>
        <v>2.1560236998024562</v>
      </c>
      <c r="DW134" s="7">
        <f t="shared" si="36"/>
        <v>2.3089022489143796</v>
      </c>
    </row>
    <row r="135" spans="124:127" x14ac:dyDescent="0.25">
      <c r="DT135" s="178">
        <v>1993</v>
      </c>
      <c r="DU135" s="7">
        <f>100*((AVERAGE(HAVERQ!J120:J139)/AVERAGE(HAVERQ!J116:J135))-1)</f>
        <v>1.7911615174031725</v>
      </c>
      <c r="DV135" s="7">
        <f>100*((AVERAGE(HAVERQ!J100:J139)/AVERAGE(HAVERQ!J96:J135))-1)</f>
        <v>2.086828429968457</v>
      </c>
      <c r="DW135" s="7">
        <f t="shared" si="36"/>
        <v>2.3089022489143796</v>
      </c>
    </row>
    <row r="136" spans="124:127" x14ac:dyDescent="0.25">
      <c r="DU136" s="7">
        <f>100*((AVERAGE(HAVERQ!J121:J140)/AVERAGE(HAVERQ!J117:J136))-1)</f>
        <v>1.9244253992988014</v>
      </c>
      <c r="DV136" s="7">
        <f>100*((AVERAGE(HAVERQ!J101:J140)/AVERAGE(HAVERQ!J97:J136))-1)</f>
        <v>2.0639960918417355</v>
      </c>
      <c r="DW136" s="7">
        <f t="shared" si="36"/>
        <v>2.3089022489143796</v>
      </c>
    </row>
    <row r="137" spans="124:127" x14ac:dyDescent="0.25">
      <c r="DU137" s="7">
        <f>100*((AVERAGE(HAVERQ!J122:J141)/AVERAGE(HAVERQ!J118:J137))-1)</f>
        <v>2.0639354438237278</v>
      </c>
      <c r="DV137" s="7">
        <f>100*((AVERAGE(HAVERQ!J102:J141)/AVERAGE(HAVERQ!J98:J137))-1)</f>
        <v>2.0409816149671967</v>
      </c>
      <c r="DW137" s="7">
        <f t="shared" si="36"/>
        <v>2.3089022489143796</v>
      </c>
    </row>
    <row r="138" spans="124:127" x14ac:dyDescent="0.25">
      <c r="DU138" s="7">
        <f>100*((AVERAGE(HAVERQ!J123:J142)/AVERAGE(HAVERQ!J119:J138))-1)</f>
        <v>2.1542738012508833</v>
      </c>
      <c r="DV138" s="7">
        <f>100*((AVERAGE(HAVERQ!J103:J142)/AVERAGE(HAVERQ!J99:J138))-1)</f>
        <v>2.0259384565813221</v>
      </c>
      <c r="DW138" s="7">
        <f t="shared" si="36"/>
        <v>2.3089022489143796</v>
      </c>
    </row>
    <row r="139" spans="124:127" x14ac:dyDescent="0.25">
      <c r="DT139" s="178">
        <v>1994</v>
      </c>
      <c r="DU139" s="7">
        <f>100*((AVERAGE(HAVERQ!J124:J143)/AVERAGE(HAVERQ!J120:J139))-1)</f>
        <v>2.2744736437682711</v>
      </c>
      <c r="DV139" s="7">
        <f>100*((AVERAGE(HAVERQ!J104:J143)/AVERAGE(HAVERQ!J100:J139))-1)</f>
        <v>2.0602028137400419</v>
      </c>
      <c r="DW139" s="7">
        <f t="shared" si="36"/>
        <v>2.3089022489143796</v>
      </c>
    </row>
    <row r="140" spans="124:127" x14ac:dyDescent="0.25">
      <c r="DU140" s="7">
        <f>100*((AVERAGE(HAVERQ!J125:J144)/AVERAGE(HAVERQ!J121:J140))-1)</f>
        <v>2.3926005197981937</v>
      </c>
      <c r="DV140" s="7">
        <f>100*((AVERAGE(HAVERQ!J105:J144)/AVERAGE(HAVERQ!J101:J140))-1)</f>
        <v>2.1498943001874604</v>
      </c>
      <c r="DW140" s="7">
        <f t="shared" si="36"/>
        <v>2.3089022489143796</v>
      </c>
    </row>
    <row r="141" spans="124:127" x14ac:dyDescent="0.25">
      <c r="DU141" s="7">
        <f>100*((AVERAGE(HAVERQ!J126:J145)/AVERAGE(HAVERQ!J122:J141))-1)</f>
        <v>2.4859358370077356</v>
      </c>
      <c r="DV141" s="7">
        <f>100*((AVERAGE(HAVERQ!J106:J145)/AVERAGE(HAVERQ!J102:J141))-1)</f>
        <v>2.2144614651956385</v>
      </c>
      <c r="DW141" s="7">
        <f t="shared" si="36"/>
        <v>2.3089022489143796</v>
      </c>
    </row>
    <row r="142" spans="124:127" x14ac:dyDescent="0.25">
      <c r="DU142" s="7">
        <f>100*((AVERAGE(HAVERQ!J127:J146)/AVERAGE(HAVERQ!J123:J142))-1)</f>
        <v>2.532123960695376</v>
      </c>
      <c r="DV142" s="7">
        <f>100*((AVERAGE(HAVERQ!J107:J146)/AVERAGE(HAVERQ!J103:J142))-1)</f>
        <v>2.2225731317357944</v>
      </c>
      <c r="DW142" s="7">
        <f t="shared" si="36"/>
        <v>2.3089022489143796</v>
      </c>
    </row>
    <row r="143" spans="124:127" x14ac:dyDescent="0.25">
      <c r="DT143" s="178">
        <v>1995</v>
      </c>
      <c r="DU143" s="7">
        <f>100*((AVERAGE(HAVERQ!J128:J147)/AVERAGE(HAVERQ!J124:J143))-1)</f>
        <v>2.5469571750563302</v>
      </c>
      <c r="DV143" s="7">
        <f>100*((AVERAGE(HAVERQ!J108:J147)/AVERAGE(HAVERQ!J104:J143))-1)</f>
        <v>2.226760397439409</v>
      </c>
      <c r="DW143" s="7">
        <f t="shared" si="36"/>
        <v>2.3089022489143796</v>
      </c>
    </row>
    <row r="144" spans="124:127" x14ac:dyDescent="0.25">
      <c r="DU144" s="7">
        <f>100*((AVERAGE(HAVERQ!J129:J148)/AVERAGE(HAVERQ!J125:J144))-1)</f>
        <v>2.4860022396416603</v>
      </c>
      <c r="DV144" s="7">
        <f>100*((AVERAGE(HAVERQ!J109:J148)/AVERAGE(HAVERQ!J105:J144))-1)</f>
        <v>2.1241702459976919</v>
      </c>
      <c r="DW144" s="7">
        <f t="shared" si="36"/>
        <v>2.3089022489143796</v>
      </c>
    </row>
    <row r="145" spans="124:127" x14ac:dyDescent="0.25">
      <c r="DU145" s="7">
        <f>100*((AVERAGE(HAVERQ!J130:J149)/AVERAGE(HAVERQ!J126:J145))-1)</f>
        <v>2.4923967064757857</v>
      </c>
      <c r="DV145" s="7">
        <f>100*((AVERAGE(HAVERQ!J110:J149)/AVERAGE(HAVERQ!J106:J145))-1)</f>
        <v>2.0577729461096705</v>
      </c>
      <c r="DW145" s="7">
        <f t="shared" si="36"/>
        <v>2.3089022489143796</v>
      </c>
    </row>
    <row r="146" spans="124:127" x14ac:dyDescent="0.25">
      <c r="DU146" s="7">
        <f>100*((AVERAGE(HAVERQ!J131:J150)/AVERAGE(HAVERQ!J127:J146))-1)</f>
        <v>2.4695908588278748</v>
      </c>
      <c r="DV146" s="7">
        <f>100*((AVERAGE(HAVERQ!J111:J150)/AVERAGE(HAVERQ!J107:J146))-1)</f>
        <v>2.0236348188769959</v>
      </c>
      <c r="DW146" s="7">
        <f t="shared" si="36"/>
        <v>2.3089022489143796</v>
      </c>
    </row>
    <row r="147" spans="124:127" x14ac:dyDescent="0.25">
      <c r="DT147" s="178">
        <v>1996</v>
      </c>
      <c r="DU147" s="7">
        <f>100*((AVERAGE(HAVERQ!J132:J151)/AVERAGE(HAVERQ!J128:J147))-1)</f>
        <v>2.4690453513077859</v>
      </c>
      <c r="DV147" s="7">
        <f>100*((AVERAGE(HAVERQ!J112:J151)/AVERAGE(HAVERQ!J108:J147))-1)</f>
        <v>2.0092201306185498</v>
      </c>
      <c r="DW147" s="7">
        <f t="shared" si="36"/>
        <v>2.3089022489143796</v>
      </c>
    </row>
    <row r="148" spans="124:127" x14ac:dyDescent="0.25">
      <c r="DU148" s="7">
        <f>100*((AVERAGE(HAVERQ!J133:J152)/AVERAGE(HAVERQ!J129:J148))-1)</f>
        <v>2.447552447552459</v>
      </c>
      <c r="DV148" s="7">
        <f>100*((AVERAGE(HAVERQ!J113:J152)/AVERAGE(HAVERQ!J109:J148))-1)</f>
        <v>2.0188116540490908</v>
      </c>
      <c r="DW148" s="7">
        <f t="shared" si="36"/>
        <v>2.3089022489143796</v>
      </c>
    </row>
    <row r="149" spans="124:127" x14ac:dyDescent="0.25">
      <c r="DU149" s="7">
        <f>100*((AVERAGE(HAVERQ!J134:J153)/AVERAGE(HAVERQ!J130:J149))-1)</f>
        <v>2.3232250126655529</v>
      </c>
      <c r="DV149" s="7">
        <f>100*((AVERAGE(HAVERQ!J114:J153)/AVERAGE(HAVERQ!J110:J149))-1)</f>
        <v>1.9972608993380492</v>
      </c>
      <c r="DW149" s="7">
        <f t="shared" si="36"/>
        <v>2.3089022489143796</v>
      </c>
    </row>
    <row r="150" spans="124:127" x14ac:dyDescent="0.25">
      <c r="DU150" s="7">
        <f>100*((AVERAGE(HAVERQ!J135:J154)/AVERAGE(HAVERQ!J131:J150))-1)</f>
        <v>2.2446043165467167</v>
      </c>
      <c r="DV150" s="7">
        <f>100*((AVERAGE(HAVERQ!J115:J154)/AVERAGE(HAVERQ!J111:J150))-1)</f>
        <v>1.9759255053372726</v>
      </c>
      <c r="DW150" s="7">
        <f t="shared" si="36"/>
        <v>2.3089022489143796</v>
      </c>
    </row>
    <row r="151" spans="124:127" x14ac:dyDescent="0.25">
      <c r="DT151" s="178">
        <v>1997</v>
      </c>
      <c r="DU151" s="7">
        <f>100*((AVERAGE(HAVERQ!J136:J155)/AVERAGE(HAVERQ!J132:J151))-1)</f>
        <v>2.1450021450021062</v>
      </c>
      <c r="DV151" s="7">
        <f>100*((AVERAGE(HAVERQ!J116:J155)/AVERAGE(HAVERQ!J112:J151))-1)</f>
        <v>1.9508153504312009</v>
      </c>
      <c r="DW151" s="7">
        <f t="shared" si="36"/>
        <v>2.3089022489143796</v>
      </c>
    </row>
    <row r="152" spans="124:127" x14ac:dyDescent="0.25">
      <c r="DU152" s="7">
        <f>100*((AVERAGE(HAVERQ!J137:J156)/AVERAGE(HAVERQ!J133:J152))-1)</f>
        <v>2.1331058020477522</v>
      </c>
      <c r="DV152" s="7">
        <f>100*((AVERAGE(HAVERQ!J117:J156)/AVERAGE(HAVERQ!J113:J152))-1)</f>
        <v>1.9376358593808485</v>
      </c>
      <c r="DW152" s="7">
        <f t="shared" si="36"/>
        <v>2.3089022489143796</v>
      </c>
    </row>
    <row r="153" spans="124:127" x14ac:dyDescent="0.25">
      <c r="DU153" s="7">
        <f>100*((AVERAGE(HAVERQ!J138:J157)/AVERAGE(HAVERQ!J134:J153))-1)</f>
        <v>2.1077945961238909</v>
      </c>
      <c r="DV153" s="7">
        <f>100*((AVERAGE(HAVERQ!J118:J157)/AVERAGE(HAVERQ!J114:J153))-1)</f>
        <v>1.9133937562940462</v>
      </c>
      <c r="DW153" s="7">
        <f t="shared" si="36"/>
        <v>2.3089022489143796</v>
      </c>
    </row>
    <row r="154" spans="124:127" x14ac:dyDescent="0.25">
      <c r="DU154" s="7">
        <f>100*((AVERAGE(HAVERQ!J139:J158)/AVERAGE(HAVERQ!J135:J154))-1)</f>
        <v>2.0827469743878391</v>
      </c>
      <c r="DV154" s="7">
        <f>100*((AVERAGE(HAVERQ!J119:J158)/AVERAGE(HAVERQ!J115:J154))-1)</f>
        <v>1.926503340757213</v>
      </c>
      <c r="DW154" s="7">
        <f t="shared" si="36"/>
        <v>2.3089022489143796</v>
      </c>
    </row>
    <row r="155" spans="124:127" x14ac:dyDescent="0.25">
      <c r="DT155" s="178">
        <v>1998</v>
      </c>
      <c r="DU155" s="7">
        <f>100*((AVERAGE(HAVERQ!J140:J159)/AVERAGE(HAVERQ!J136:J155))-1)</f>
        <v>2.0509589808204165</v>
      </c>
      <c r="DV155" s="7">
        <f>100*((AVERAGE(HAVERQ!J120:J159)/AVERAGE(HAVERQ!J116:J155))-1)</f>
        <v>1.9282627165601474</v>
      </c>
      <c r="DW155" s="7">
        <f t="shared" si="36"/>
        <v>2.3089022489143796</v>
      </c>
    </row>
    <row r="156" spans="124:127" x14ac:dyDescent="0.25">
      <c r="DU156" s="7">
        <f>100*((AVERAGE(HAVERQ!J141:J160)/AVERAGE(HAVERQ!J137:J156))-1)</f>
        <v>1.998050682261221</v>
      </c>
      <c r="DV156" s="7">
        <f>100*((AVERAGE(HAVERQ!J121:J160)/AVERAGE(HAVERQ!J117:J156))-1)</f>
        <v>1.9633074745394996</v>
      </c>
      <c r="DW156" s="7">
        <f t="shared" si="36"/>
        <v>2.3089022489143796</v>
      </c>
    </row>
    <row r="157" spans="124:127" x14ac:dyDescent="0.25">
      <c r="DU157" s="7">
        <f>100*((AVERAGE(HAVERQ!J142:J161)/AVERAGE(HAVERQ!J138:J157))-1)</f>
        <v>1.9326683291770896</v>
      </c>
      <c r="DV157" s="7">
        <f>100*((AVERAGE(HAVERQ!J122:J161)/AVERAGE(HAVERQ!J118:J157))-1)</f>
        <v>1.9945835163226455</v>
      </c>
      <c r="DW157" s="7">
        <f t="shared" si="36"/>
        <v>2.3089022489143796</v>
      </c>
    </row>
    <row r="158" spans="124:127" x14ac:dyDescent="0.25">
      <c r="DU158" s="7">
        <f>100*((AVERAGE(HAVERQ!J143:J162)/AVERAGE(HAVERQ!J139:J158))-1)</f>
        <v>1.9023986765922318</v>
      </c>
      <c r="DV158" s="7">
        <f>100*((AVERAGE(HAVERQ!J123:J162)/AVERAGE(HAVERQ!J119:J158))-1)</f>
        <v>2.0211952365344787</v>
      </c>
      <c r="DW158" s="7">
        <f t="shared" si="36"/>
        <v>2.3089022489143796</v>
      </c>
    </row>
    <row r="159" spans="124:127" x14ac:dyDescent="0.25">
      <c r="DT159" s="178">
        <v>1999</v>
      </c>
      <c r="DU159" s="7">
        <f>100*((AVERAGE(HAVERQ!J144:J163)/AVERAGE(HAVERQ!J140:J159))-1)</f>
        <v>1.8725564167638264</v>
      </c>
      <c r="DV159" s="7">
        <f>100*((AVERAGE(HAVERQ!J124:J163)/AVERAGE(HAVERQ!J120:J159))-1)</f>
        <v>2.0621172036386248</v>
      </c>
      <c r="DW159" s="7">
        <f t="shared" si="36"/>
        <v>2.3089022489143796</v>
      </c>
    </row>
    <row r="160" spans="124:127" x14ac:dyDescent="0.25">
      <c r="DU160" s="7">
        <f>100*((AVERAGE(HAVERQ!J145:J164)/AVERAGE(HAVERQ!J141:J160))-1)</f>
        <v>1.8087502559552382</v>
      </c>
      <c r="DV160" s="7">
        <f>100*((AVERAGE(HAVERQ!J125:J164)/AVERAGE(HAVERQ!J121:J160))-1)</f>
        <v>2.0841596653806027</v>
      </c>
      <c r="DW160" s="7">
        <f t="shared" si="36"/>
        <v>2.3089022489143796</v>
      </c>
    </row>
    <row r="161" spans="124:127" x14ac:dyDescent="0.25">
      <c r="DU161" s="7">
        <f>100*((AVERAGE(HAVERQ!J146:J165)/AVERAGE(HAVERQ!J142:J161))-1)</f>
        <v>1.8756371049948761</v>
      </c>
      <c r="DV161" s="7">
        <f>100*((AVERAGE(HAVERQ!J126:J165)/AVERAGE(HAVERQ!J122:J161))-1)</f>
        <v>2.1636944275000847</v>
      </c>
      <c r="DW161" s="7">
        <f t="shared" si="36"/>
        <v>2.3089022489143796</v>
      </c>
    </row>
    <row r="162" spans="124:127" x14ac:dyDescent="0.25">
      <c r="DU162" s="7">
        <f>100*((AVERAGE(HAVERQ!J147:J166)/AVERAGE(HAVERQ!J143:J162))-1)</f>
        <v>1.9954004329004293</v>
      </c>
      <c r="DV162" s="7">
        <f>100*((AVERAGE(HAVERQ!J127:J166)/AVERAGE(HAVERQ!J123:J162))-1)</f>
        <v>2.2488755622188661</v>
      </c>
      <c r="DW162" s="7">
        <f t="shared" si="36"/>
        <v>2.3089022489143796</v>
      </c>
    </row>
    <row r="163" spans="124:127" x14ac:dyDescent="0.25">
      <c r="DT163" s="178">
        <v>2000</v>
      </c>
      <c r="DU163" s="7">
        <f>100*((AVERAGE(HAVERQ!J148:J167)/AVERAGE(HAVERQ!J144:J163))-1)</f>
        <v>2.2353891731753173</v>
      </c>
      <c r="DV163" s="7">
        <f>100*((AVERAGE(HAVERQ!J128:J167)/AVERAGE(HAVERQ!J124:J163))-1)</f>
        <v>2.3826432781762552</v>
      </c>
      <c r="DW163" s="7">
        <f t="shared" si="36"/>
        <v>2.3089022489143796</v>
      </c>
    </row>
    <row r="164" spans="124:127" x14ac:dyDescent="0.25">
      <c r="DU164" s="7">
        <f>100*((AVERAGE(HAVERQ!J149:J168)/AVERAGE(HAVERQ!J145:J164))-1)</f>
        <v>2.4738535800482797</v>
      </c>
      <c r="DV164" s="7">
        <f>100*((AVERAGE(HAVERQ!J129:J168)/AVERAGE(HAVERQ!J125:J164))-1)</f>
        <v>2.479601568295009</v>
      </c>
      <c r="DW164" s="7">
        <f t="shared" si="36"/>
        <v>2.3089022489143796</v>
      </c>
    </row>
    <row r="165" spans="124:127" x14ac:dyDescent="0.25">
      <c r="DU165" s="7">
        <f>100*((AVERAGE(HAVERQ!J150:J169)/AVERAGE(HAVERQ!J146:J165))-1)</f>
        <v>2.6215729437662816</v>
      </c>
      <c r="DV165" s="7">
        <f>100*((AVERAGE(HAVERQ!J130:J169)/AVERAGE(HAVERQ!J126:J165))-1)</f>
        <v>2.560410227592036</v>
      </c>
      <c r="DW165" s="7">
        <f t="shared" si="36"/>
        <v>2.3089022489143796</v>
      </c>
    </row>
    <row r="166" spans="124:127" x14ac:dyDescent="0.25">
      <c r="DU166" s="7">
        <f>100*((AVERAGE(HAVERQ!J151:J170)/AVERAGE(HAVERQ!J147:J166))-1)</f>
        <v>2.6792227601299734</v>
      </c>
      <c r="DV166" s="7">
        <f>100*((AVERAGE(HAVERQ!J131:J170)/AVERAGE(HAVERQ!J127:J166))-1)</f>
        <v>2.5799469347856707</v>
      </c>
      <c r="DW166" s="7">
        <f t="shared" si="36"/>
        <v>2.3089022489143796</v>
      </c>
    </row>
    <row r="167" spans="124:127" x14ac:dyDescent="0.25">
      <c r="DT167" s="178">
        <v>2001</v>
      </c>
      <c r="DU167" s="7">
        <f>100*((AVERAGE(HAVERQ!J152:J171)/AVERAGE(HAVERQ!J148:J167))-1)</f>
        <v>2.6409378292940211</v>
      </c>
      <c r="DV167" s="7">
        <f>100*((AVERAGE(HAVERQ!J132:J171)/AVERAGE(HAVERQ!J128:J167))-1)</f>
        <v>2.5595671626261751</v>
      </c>
      <c r="DW167" s="7">
        <f t="shared" si="36"/>
        <v>2.3089022489143796</v>
      </c>
    </row>
    <row r="168" spans="124:127" x14ac:dyDescent="0.25">
      <c r="DU168" s="7">
        <f>100*((AVERAGE(HAVERQ!J153:J172)/AVERAGE(HAVERQ!J149:J168))-1)</f>
        <v>2.6038599934576467</v>
      </c>
      <c r="DV168" s="7">
        <f>100*((AVERAGE(HAVERQ!J133:J172)/AVERAGE(HAVERQ!J129:J168))-1)</f>
        <v>2.5299003894805994</v>
      </c>
      <c r="DW168" s="7">
        <f t="shared" si="36"/>
        <v>2.3089022489143796</v>
      </c>
    </row>
    <row r="169" spans="124:127" x14ac:dyDescent="0.25">
      <c r="DU169" s="7">
        <f>100*((AVERAGE(HAVERQ!J154:J173)/AVERAGE(HAVERQ!J150:J169))-1)</f>
        <v>2.5871034841393747</v>
      </c>
      <c r="DV169" s="7">
        <f>100*((AVERAGE(HAVERQ!J134:J173)/AVERAGE(HAVERQ!J130:J169))-1)</f>
        <v>2.462244443683459</v>
      </c>
      <c r="DW169" s="7">
        <f t="shared" si="36"/>
        <v>2.3089022489143796</v>
      </c>
    </row>
    <row r="170" spans="124:127" x14ac:dyDescent="0.25">
      <c r="DU170" s="7">
        <f>100*((AVERAGE(HAVERQ!J155:J174)/AVERAGE(HAVERQ!J151:J170))-1)</f>
        <v>2.5447264741975228</v>
      </c>
      <c r="DV170" s="7">
        <f>100*((AVERAGE(HAVERQ!J135:J174)/AVERAGE(HAVERQ!J131:J170))-1)</f>
        <v>2.4027498893917976</v>
      </c>
      <c r="DW170" s="7">
        <f t="shared" si="36"/>
        <v>2.3089022489143796</v>
      </c>
    </row>
    <row r="171" spans="124:127" x14ac:dyDescent="0.25">
      <c r="DT171" s="178">
        <v>2002</v>
      </c>
      <c r="DU171" s="7">
        <f>100*((AVERAGE(HAVERQ!J156:J175)/AVERAGE(HAVERQ!J152:J171))-1)</f>
        <v>2.4831568816169103</v>
      </c>
      <c r="DV171" s="7">
        <f>100*((AVERAGE(HAVERQ!J136:J175)/AVERAGE(HAVERQ!J132:J171))-1)</f>
        <v>2.3232220756822519</v>
      </c>
      <c r="DW171" s="7">
        <f t="shared" si="36"/>
        <v>2.3089022489143796</v>
      </c>
    </row>
    <row r="172" spans="124:127" x14ac:dyDescent="0.25">
      <c r="DU172" s="7">
        <f>100*((AVERAGE(HAVERQ!J157:J176)/AVERAGE(HAVERQ!J153:J172))-1)</f>
        <v>2.4803927819932126</v>
      </c>
      <c r="DV172" s="7">
        <f>100*((AVERAGE(HAVERQ!J137:J176)/AVERAGE(HAVERQ!J133:J172))-1)</f>
        <v>2.3161999529364152</v>
      </c>
      <c r="DW172" s="7">
        <f t="shared" ref="DW172:DW194" si="37">$EA$5</f>
        <v>2.3089022489143796</v>
      </c>
    </row>
    <row r="173" spans="124:127" x14ac:dyDescent="0.25">
      <c r="DU173" s="7">
        <f>100*((AVERAGE(HAVERQ!J158:J177)/AVERAGE(HAVERQ!J154:J173))-1)</f>
        <v>2.4458243568622473</v>
      </c>
      <c r="DV173" s="7">
        <f>100*((AVERAGE(HAVERQ!J138:J177)/AVERAGE(HAVERQ!J134:J173))-1)</f>
        <v>2.2860962566845</v>
      </c>
      <c r="DW173" s="7">
        <f t="shared" si="37"/>
        <v>2.3089022489143796</v>
      </c>
    </row>
    <row r="174" spans="124:127" x14ac:dyDescent="0.25">
      <c r="DU174" s="7">
        <f>100*((AVERAGE(HAVERQ!J159:J178)/AVERAGE(HAVERQ!J155:J174))-1)</f>
        <v>2.3996976758833277</v>
      </c>
      <c r="DV174" s="7">
        <f>100*((AVERAGE(HAVERQ!J139:J178)/AVERAGE(HAVERQ!J135:J174))-1)</f>
        <v>2.2499916913157891</v>
      </c>
      <c r="DW174" s="7">
        <f t="shared" si="37"/>
        <v>2.3089022489143796</v>
      </c>
    </row>
    <row r="175" spans="124:127" x14ac:dyDescent="0.25">
      <c r="DT175" s="178">
        <v>2003</v>
      </c>
      <c r="DU175" s="7">
        <f>100*((AVERAGE(HAVERQ!J160:J179)/AVERAGE(HAVERQ!J156:J175))-1)</f>
        <v>2.3854244928625201</v>
      </c>
      <c r="DV175" s="7">
        <f>100*((AVERAGE(HAVERQ!J140:J179)/AVERAGE(HAVERQ!J136:J175))-1)</f>
        <v>2.2275100799788561</v>
      </c>
      <c r="DW175" s="7">
        <f t="shared" si="37"/>
        <v>2.3089022489143796</v>
      </c>
    </row>
    <row r="176" spans="124:127" x14ac:dyDescent="0.25">
      <c r="DU176" s="7">
        <f>100*((AVERAGE(HAVERQ!J161:J180)/AVERAGE(HAVERQ!J157:J176))-1)</f>
        <v>2.3394723743155987</v>
      </c>
      <c r="DV176" s="7">
        <f>100*((AVERAGE(HAVERQ!J141:J180)/AVERAGE(HAVERQ!J137:J176))-1)</f>
        <v>2.1783414377710697</v>
      </c>
      <c r="DW176" s="7">
        <f t="shared" si="37"/>
        <v>2.3089022489143796</v>
      </c>
    </row>
    <row r="177" spans="124:127" x14ac:dyDescent="0.25">
      <c r="DU177" s="7">
        <f>100*((AVERAGE(HAVERQ!J162:J181)/AVERAGE(HAVERQ!J158:J177))-1)</f>
        <v>2.375061850569038</v>
      </c>
      <c r="DV177" s="7">
        <f>100*((AVERAGE(HAVERQ!J142:J181)/AVERAGE(HAVERQ!J138:J177))-1)</f>
        <v>2.1663834792837511</v>
      </c>
      <c r="DW177" s="7">
        <f t="shared" si="37"/>
        <v>2.3089022489143796</v>
      </c>
    </row>
    <row r="178" spans="124:127" x14ac:dyDescent="0.25">
      <c r="DU178" s="7">
        <f>100*((AVERAGE(HAVERQ!J163:J182)/AVERAGE(HAVERQ!J159:J178))-1)</f>
        <v>2.4541764054619275</v>
      </c>
      <c r="DV178" s="7">
        <f>100*((AVERAGE(HAVERQ!J143:J182)/AVERAGE(HAVERQ!J139:J178))-1)</f>
        <v>2.1939803679386305</v>
      </c>
      <c r="DW178" s="7">
        <f t="shared" si="37"/>
        <v>2.3089022489143796</v>
      </c>
    </row>
    <row r="179" spans="124:127" x14ac:dyDescent="0.25">
      <c r="DT179" s="178">
        <v>2004</v>
      </c>
      <c r="DU179" s="7">
        <f>100*((AVERAGE(HAVERQ!J164:J183)/AVERAGE(HAVERQ!J160:J179))-1)</f>
        <v>2.4582645386167723</v>
      </c>
      <c r="DV179" s="7">
        <f>100*((AVERAGE(HAVERQ!J144:J183)/AVERAGE(HAVERQ!J140:J179))-1)</f>
        <v>2.1822061295745598</v>
      </c>
      <c r="DW179" s="7">
        <f t="shared" si="37"/>
        <v>2.3089022489143796</v>
      </c>
    </row>
    <row r="180" spans="124:127" x14ac:dyDescent="0.25">
      <c r="DU180" s="7">
        <f>100*((AVERAGE(HAVERQ!J165:J184)/AVERAGE(HAVERQ!J161:J180))-1)</f>
        <v>2.4987840466926148</v>
      </c>
      <c r="DV180" s="7">
        <f>100*((AVERAGE(HAVERQ!J145:J184)/AVERAGE(HAVERQ!J141:J180))-1)</f>
        <v>2.1737033345123669</v>
      </c>
      <c r="DW180" s="7">
        <f t="shared" si="37"/>
        <v>2.3089022489143796</v>
      </c>
    </row>
    <row r="181" spans="124:127" x14ac:dyDescent="0.25">
      <c r="DU181" s="7">
        <f>100*((AVERAGE(HAVERQ!J166:J185)/AVERAGE(HAVERQ!J162:J181))-1)</f>
        <v>2.4166263895601725</v>
      </c>
      <c r="DV181" s="7">
        <f>100*((AVERAGE(HAVERQ!J146:J185)/AVERAGE(HAVERQ!J142:J181))-1)</f>
        <v>2.1620238590206897</v>
      </c>
      <c r="DW181" s="7">
        <f t="shared" si="37"/>
        <v>2.3089022489143796</v>
      </c>
    </row>
    <row r="182" spans="124:127" x14ac:dyDescent="0.25">
      <c r="DU182" s="7">
        <f>100*((AVERAGE(HAVERQ!J167:J186)/AVERAGE(HAVERQ!J163:J182))-1)</f>
        <v>2.2332953112805587</v>
      </c>
      <c r="DV182" s="7">
        <f>100*((AVERAGE(HAVERQ!J147:J186)/AVERAGE(HAVERQ!J143:J182))-1)</f>
        <v>2.1214337966349639</v>
      </c>
      <c r="DW182" s="7">
        <f t="shared" si="37"/>
        <v>2.3089022489143796</v>
      </c>
    </row>
    <row r="183" spans="124:127" x14ac:dyDescent="0.25">
      <c r="DT183" s="178">
        <v>2005</v>
      </c>
      <c r="DU183" s="7">
        <f>100*((AVERAGE(HAVERQ!J168:J187)/AVERAGE(HAVERQ!J164:J183))-1)</f>
        <v>2.0113398985377451</v>
      </c>
      <c r="DV183" s="7">
        <f>100*((AVERAGE(HAVERQ!J148:J187)/AVERAGE(HAVERQ!J144:J183))-1)</f>
        <v>2.1166197361343952</v>
      </c>
      <c r="DW183" s="7">
        <f t="shared" si="37"/>
        <v>2.3089022489143796</v>
      </c>
    </row>
    <row r="184" spans="124:127" x14ac:dyDescent="0.25">
      <c r="DU184" s="7">
        <f>100*((AVERAGE(HAVERQ!J169:J188)/AVERAGE(HAVERQ!J165:J184))-1)</f>
        <v>1.8328489234237022</v>
      </c>
      <c r="DV184" s="7">
        <f>100*((AVERAGE(HAVERQ!J149:J188)/AVERAGE(HAVERQ!J145:J184))-1)</f>
        <v>2.1337529504327435</v>
      </c>
      <c r="DW184" s="7">
        <f t="shared" si="37"/>
        <v>2.3089022489143796</v>
      </c>
    </row>
    <row r="185" spans="124:127" x14ac:dyDescent="0.25">
      <c r="DU185" s="7">
        <f>100*((AVERAGE(HAVERQ!J170:J189)/AVERAGE(HAVERQ!J166:J185))-1)</f>
        <v>1.7107126002831485</v>
      </c>
      <c r="DV185" s="7">
        <f>100*((AVERAGE(HAVERQ!J150:J189)/AVERAGE(HAVERQ!J146:J185))-1)</f>
        <v>2.1381836396080489</v>
      </c>
      <c r="DW185" s="7">
        <f t="shared" si="37"/>
        <v>2.3089022489143796</v>
      </c>
    </row>
    <row r="186" spans="124:127" x14ac:dyDescent="0.25">
      <c r="DU186" s="7">
        <f>100*((AVERAGE(HAVERQ!J171:J190)/AVERAGE(HAVERQ!J167:J186))-1)</f>
        <v>1.7499559574842838</v>
      </c>
      <c r="DV186" s="7">
        <f>100*((AVERAGE(HAVERQ!J151:J190)/AVERAGE(HAVERQ!J147:J186))-1)</f>
        <v>2.1863709978821477</v>
      </c>
      <c r="DW186" s="7">
        <f t="shared" si="37"/>
        <v>2.3089022489143796</v>
      </c>
    </row>
    <row r="187" spans="124:127" x14ac:dyDescent="0.25">
      <c r="DT187" s="178">
        <v>2006</v>
      </c>
      <c r="DU187" s="7">
        <f>100*((AVERAGE(HAVERQ!J172:J191)/AVERAGE(HAVERQ!J168:J187))-1)</f>
        <v>1.8254153990170829</v>
      </c>
      <c r="DV187" s="7">
        <f>100*((AVERAGE(HAVERQ!J152:J191)/AVERAGE(HAVERQ!J148:J187))-1)</f>
        <v>2.209071756103631</v>
      </c>
      <c r="DW187" s="7">
        <f t="shared" si="37"/>
        <v>2.3089022489143796</v>
      </c>
    </row>
    <row r="188" spans="124:127" x14ac:dyDescent="0.25">
      <c r="DU188" s="7">
        <f>100*((AVERAGE(HAVERQ!J173:J192)/AVERAGE(HAVERQ!J169:J188))-1)</f>
        <v>1.8581081081081141</v>
      </c>
      <c r="DV188" s="7">
        <f>100*((AVERAGE(HAVERQ!J153:J192)/AVERAGE(HAVERQ!J149:J188))-1)</f>
        <v>2.2093489045696968</v>
      </c>
      <c r="DW188" s="7">
        <f t="shared" si="37"/>
        <v>2.3089022489143796</v>
      </c>
    </row>
    <row r="189" spans="124:127" x14ac:dyDescent="0.25">
      <c r="DU189" s="7">
        <f>100*((AVERAGE(HAVERQ!J174:J193)/AVERAGE(HAVERQ!J170:J189))-1)</f>
        <v>1.8675327688203014</v>
      </c>
      <c r="DV189" s="7">
        <f>100*((AVERAGE(HAVERQ!J154:J193)/AVERAGE(HAVERQ!J150:J189))-1)</f>
        <v>2.2068289094587357</v>
      </c>
      <c r="DW189" s="7">
        <f t="shared" si="37"/>
        <v>2.3089022489143796</v>
      </c>
    </row>
    <row r="190" spans="124:127" x14ac:dyDescent="0.25">
      <c r="DU190" s="7">
        <f>100*((AVERAGE(HAVERQ!J175:J194)/AVERAGE(HAVERQ!J171:J190))-1)</f>
        <v>1.7891152536503308</v>
      </c>
      <c r="DV190" s="7">
        <f>100*((AVERAGE(HAVERQ!J155:J194)/AVERAGE(HAVERQ!J151:J190))-1)</f>
        <v>2.145687290460252</v>
      </c>
      <c r="DW190" s="7">
        <f t="shared" si="37"/>
        <v>2.3089022489143796</v>
      </c>
    </row>
    <row r="191" spans="124:127" x14ac:dyDescent="0.25">
      <c r="DT191" s="178">
        <v>2007</v>
      </c>
      <c r="DU191" s="7">
        <f>100*((AVERAGE(HAVERQ!J176:J195)/AVERAGE(HAVERQ!J172:J191))-1)</f>
        <v>1.7984371408871214</v>
      </c>
      <c r="DV191" s="7">
        <f>100*((AVERAGE(HAVERQ!J156:J195)/AVERAGE(HAVERQ!J152:J191))-1)</f>
        <v>2.1219194276880016</v>
      </c>
      <c r="DW191" s="7">
        <f t="shared" si="37"/>
        <v>2.3089022489143796</v>
      </c>
    </row>
    <row r="192" spans="124:127" x14ac:dyDescent="0.25">
      <c r="DU192" s="7">
        <f>100*((AVERAGE(HAVERQ!J177:J196)/AVERAGE(HAVERQ!J173:J192))-1)</f>
        <v>1.7555898667581449</v>
      </c>
      <c r="DV192" s="7">
        <f>100*((AVERAGE(HAVERQ!J157:J196)/AVERAGE(HAVERQ!J153:J192))-1)</f>
        <v>2.0982815797407017</v>
      </c>
      <c r="DW192" s="7">
        <f t="shared" si="37"/>
        <v>2.3089022489143796</v>
      </c>
    </row>
    <row r="193" spans="124:128" x14ac:dyDescent="0.25">
      <c r="DU193" s="7">
        <f>100*((AVERAGE(HAVERQ!J178:J197)/AVERAGE(HAVERQ!J174:J193))-1)</f>
        <v>1.7820542017763508</v>
      </c>
      <c r="DV193" s="7">
        <f>100*((AVERAGE(HAVERQ!J158:J197)/AVERAGE(HAVERQ!J154:J193))-1)</f>
        <v>2.0962034426917464</v>
      </c>
      <c r="DW193" s="7">
        <f t="shared" si="37"/>
        <v>2.3089022489143796</v>
      </c>
    </row>
    <row r="194" spans="124:128" x14ac:dyDescent="0.25">
      <c r="DU194" s="7">
        <f>100*((AVERAGE(HAVERQ!J179:J198)/AVERAGE(HAVERQ!J175:J194))-1)</f>
        <v>1.8483869138742559</v>
      </c>
      <c r="DV194" s="7">
        <f>100*((AVERAGE(HAVERQ!J159:J198)/AVERAGE(HAVERQ!J155:J194))-1)</f>
        <v>2.1095661514590525</v>
      </c>
      <c r="DW194" s="7">
        <f t="shared" si="37"/>
        <v>2.3089022489143796</v>
      </c>
    </row>
    <row r="195" spans="124:128" x14ac:dyDescent="0.25">
      <c r="DT195" s="178">
        <v>2008</v>
      </c>
      <c r="DU195" s="7">
        <f>100*((AVERAGE(HAVERQ!J180:J199)/AVERAGE(HAVERQ!J176:J195))-1)</f>
        <v>1.7948862674267652</v>
      </c>
      <c r="DV195" s="7">
        <f>100*((AVERAGE(HAVERQ!J160:J199)/AVERAGE(HAVERQ!J156:J195))-1)</f>
        <v>2.0748612306687564</v>
      </c>
      <c r="DW195" s="7"/>
      <c r="DX195" s="7">
        <f>$ED$5</f>
        <v>0.33005398911156725</v>
      </c>
    </row>
    <row r="196" spans="124:128" x14ac:dyDescent="0.25">
      <c r="DU196" s="7">
        <f>100*((AVERAGE(HAVERQ!J181:J200)/AVERAGE(HAVERQ!J177:J196))-1)</f>
        <v>1.7702596380802627</v>
      </c>
      <c r="DV196" s="7">
        <f>100*((AVERAGE(HAVERQ!J161:J200)/AVERAGE(HAVERQ!J157:J196))-1)</f>
        <v>2.0403944959546561</v>
      </c>
      <c r="DW196" s="7"/>
      <c r="DX196" s="7">
        <f t="shared" ref="DX196:DX242" si="38">$ED$5</f>
        <v>0.33005398911156725</v>
      </c>
    </row>
    <row r="197" spans="124:128" x14ac:dyDescent="0.25">
      <c r="DU197" s="7">
        <f>100*((AVERAGE(HAVERQ!J182:J201)/AVERAGE(HAVERQ!J178:J197))-1)</f>
        <v>1.5774458801812496</v>
      </c>
      <c r="DV197" s="7">
        <f>100*((AVERAGE(HAVERQ!J162:J201)/AVERAGE(HAVERQ!J158:J197))-1)</f>
        <v>1.9562343956528006</v>
      </c>
      <c r="DW197" s="7"/>
      <c r="DX197" s="7">
        <f t="shared" si="38"/>
        <v>0.33005398911156725</v>
      </c>
    </row>
    <row r="198" spans="124:128" x14ac:dyDescent="0.25">
      <c r="DU198" s="7">
        <f>100*((AVERAGE(HAVERQ!J183:J202)/AVERAGE(HAVERQ!J179:J198))-1)</f>
        <v>1.2303067416355784</v>
      </c>
      <c r="DV198" s="7">
        <f>100*((AVERAGE(HAVERQ!J163:J202)/AVERAGE(HAVERQ!J159:J198))-1)</f>
        <v>1.811753017153217</v>
      </c>
      <c r="DW198" s="7"/>
      <c r="DX198" s="7">
        <f t="shared" si="38"/>
        <v>0.33005398911156725</v>
      </c>
    </row>
    <row r="199" spans="124:128" x14ac:dyDescent="0.25">
      <c r="DT199" s="178">
        <v>2009</v>
      </c>
      <c r="DU199" s="7">
        <f>100*((AVERAGE(HAVERQ!J184:J203)/AVERAGE(HAVERQ!J180:J199))-1)</f>
        <v>0.98696978098145038</v>
      </c>
      <c r="DV199" s="7">
        <f>100*((AVERAGE(HAVERQ!J164:J203)/AVERAGE(HAVERQ!J160:J199))-1)</f>
        <v>1.6866348726299885</v>
      </c>
      <c r="DW199" s="7"/>
      <c r="DX199" s="7">
        <f t="shared" si="38"/>
        <v>0.33005398911156725</v>
      </c>
    </row>
    <row r="200" spans="124:128" x14ac:dyDescent="0.25">
      <c r="DU200" s="7">
        <f>100*((AVERAGE(HAVERQ!J185:J204)/AVERAGE(HAVERQ!J181:J200))-1)</f>
        <v>0.70130874150977629</v>
      </c>
      <c r="DV200" s="7">
        <f>100*((AVERAGE(HAVERQ!J165:J204)/AVERAGE(HAVERQ!J161:J200))-1)</f>
        <v>1.5568481060276973</v>
      </c>
      <c r="DW200" s="7"/>
      <c r="DX200" s="7">
        <f t="shared" si="38"/>
        <v>0.33005398911156725</v>
      </c>
    </row>
    <row r="201" spans="124:128" x14ac:dyDescent="0.25">
      <c r="DU201" s="7">
        <f>100*((AVERAGE(HAVERQ!J186:J205)/AVERAGE(HAVERQ!J182:J201))-1)</f>
        <v>0.58373258439343712</v>
      </c>
      <c r="DV201" s="7">
        <f>100*((AVERAGE(HAVERQ!J166:J205)/AVERAGE(HAVERQ!J162:J201))-1)</f>
        <v>1.4577511451701053</v>
      </c>
      <c r="DW201" s="7"/>
      <c r="DX201" s="7">
        <f t="shared" si="38"/>
        <v>0.33005398911156725</v>
      </c>
    </row>
    <row r="202" spans="124:128" x14ac:dyDescent="0.25">
      <c r="DU202" s="7">
        <f>100*((AVERAGE(HAVERQ!J187:J206)/AVERAGE(HAVERQ!J183:J202))-1)</f>
        <v>0.6489221293445091</v>
      </c>
      <c r="DV202" s="7">
        <f>100*((AVERAGE(HAVERQ!J167:J206)/AVERAGE(HAVERQ!J163:J202))-1)</f>
        <v>1.4063890244252253</v>
      </c>
      <c r="DW202" s="7"/>
      <c r="DX202" s="7">
        <f t="shared" si="38"/>
        <v>0.33005398911156725</v>
      </c>
    </row>
    <row r="203" spans="124:128" x14ac:dyDescent="0.25">
      <c r="DT203" s="178">
        <v>2010</v>
      </c>
      <c r="DU203" s="7">
        <f>100*((AVERAGE(HAVERQ!J188:J207)/AVERAGE(HAVERQ!J184:J203))-1)</f>
        <v>0.7082852907264181</v>
      </c>
      <c r="DV203" s="7">
        <f>100*((AVERAGE(HAVERQ!J168:J207)/AVERAGE(HAVERQ!J164:J203))-1)</f>
        <v>1.3326469915351025</v>
      </c>
      <c r="DW203" s="7"/>
      <c r="DX203" s="7">
        <f t="shared" si="38"/>
        <v>0.33005398911156725</v>
      </c>
    </row>
    <row r="204" spans="124:128" x14ac:dyDescent="0.25">
      <c r="DU204" s="7">
        <f>100*((AVERAGE(HAVERQ!J189:J208)/AVERAGE(HAVERQ!J185:J204))-1)</f>
        <v>0.76771221759157626</v>
      </c>
      <c r="DV204" s="7">
        <f>100*((AVERAGE(HAVERQ!J169:J208)/AVERAGE(HAVERQ!J165:J204))-1)</f>
        <v>1.2793845277104809</v>
      </c>
      <c r="DW204" s="7"/>
      <c r="DX204" s="7">
        <f t="shared" si="38"/>
        <v>0.33005398911156725</v>
      </c>
    </row>
    <row r="205" spans="124:128" x14ac:dyDescent="0.25">
      <c r="DU205" s="7">
        <f>100*((AVERAGE(HAVERQ!J190:J209)/AVERAGE(HAVERQ!J186:J205))-1)</f>
        <v>0.78291814946616078</v>
      </c>
      <c r="DV205" s="7">
        <f>100*((AVERAGE(HAVERQ!J170:J209)/AVERAGE(HAVERQ!J166:J205))-1)</f>
        <v>1.229519834170989</v>
      </c>
      <c r="DW205" s="7"/>
      <c r="DX205" s="7">
        <f t="shared" si="38"/>
        <v>0.33005398911156725</v>
      </c>
    </row>
    <row r="206" spans="124:128" x14ac:dyDescent="0.25">
      <c r="DU206" s="7">
        <f>100*((AVERAGE(HAVERQ!J191:J210)/AVERAGE(HAVERQ!J187:J206))-1)</f>
        <v>0.67752158234071214</v>
      </c>
      <c r="DV206" s="7">
        <f>100*((AVERAGE(HAVERQ!J171:J210)/AVERAGE(HAVERQ!J167:J206))-1)</f>
        <v>1.1944184993348594</v>
      </c>
      <c r="DW206" s="7"/>
      <c r="DX206" s="7">
        <f t="shared" si="38"/>
        <v>0.33005398911156725</v>
      </c>
    </row>
    <row r="207" spans="124:128" x14ac:dyDescent="0.25">
      <c r="DT207" s="178">
        <v>2011</v>
      </c>
      <c r="DU207" s="7">
        <f>100*((AVERAGE(HAVERQ!J192:J211)/AVERAGE(HAVERQ!J188:J207))-1)</f>
        <v>0.55064878421109409</v>
      </c>
      <c r="DV207" s="7">
        <f>100*((AVERAGE(HAVERQ!J172:J211)/AVERAGE(HAVERQ!J168:J207))-1)</f>
        <v>1.1655472145396972</v>
      </c>
      <c r="DW207" s="7"/>
      <c r="DX207" s="7">
        <f t="shared" si="38"/>
        <v>0.33005398911156725</v>
      </c>
    </row>
    <row r="208" spans="124:128" x14ac:dyDescent="0.25">
      <c r="DU208" s="7">
        <f>100*((AVERAGE(HAVERQ!J193:J212)/AVERAGE(HAVERQ!J189:J208))-1)</f>
        <v>0.48976926425770007</v>
      </c>
      <c r="DV208" s="7">
        <f>100*((AVERAGE(HAVERQ!J173:J212)/AVERAGE(HAVERQ!J169:J208))-1)</f>
        <v>1.1506864731037458</v>
      </c>
      <c r="DW208" s="7"/>
      <c r="DX208" s="7">
        <f t="shared" si="38"/>
        <v>0.33005398911156725</v>
      </c>
    </row>
    <row r="209" spans="124:128" x14ac:dyDescent="0.25">
      <c r="DU209" s="7">
        <f>100*((AVERAGE(HAVERQ!J194:J213)/AVERAGE(HAVERQ!J190:J209))-1)</f>
        <v>0.43459365493263569</v>
      </c>
      <c r="DV209" s="7">
        <f>100*((AVERAGE(HAVERQ!J174:J213)/AVERAGE(HAVERQ!J170:J209))-1)</f>
        <v>1.1276297335203411</v>
      </c>
      <c r="DW209" s="7"/>
      <c r="DX209" s="7">
        <f t="shared" si="38"/>
        <v>0.33005398911156725</v>
      </c>
    </row>
    <row r="210" spans="124:128" x14ac:dyDescent="0.25">
      <c r="DU210" s="7">
        <f>100*((AVERAGE(HAVERQ!J195:J214)/AVERAGE(HAVERQ!J191:J210))-1)</f>
        <v>0.47215890589384912</v>
      </c>
      <c r="DV210" s="7">
        <f>100*((AVERAGE(HAVERQ!J175:J214)/AVERAGE(HAVERQ!J171:J210))-1)</f>
        <v>1.1103963303778386</v>
      </c>
      <c r="DW210" s="7"/>
      <c r="DX210" s="7">
        <f t="shared" si="38"/>
        <v>0.33005398911156725</v>
      </c>
    </row>
    <row r="211" spans="124:128" x14ac:dyDescent="0.25">
      <c r="DT211" s="178">
        <v>2012</v>
      </c>
      <c r="DU211" s="7">
        <f>100*((AVERAGE(HAVERQ!J196:J215)/AVERAGE(HAVERQ!J192:J211))-1)</f>
        <v>0.46087946646424793</v>
      </c>
      <c r="DV211" s="7">
        <f>100*((AVERAGE(HAVERQ!J176:J215)/AVERAGE(HAVERQ!J172:J211))-1)</f>
        <v>1.1102742209947891</v>
      </c>
      <c r="DW211" s="7"/>
      <c r="DX211" s="7">
        <f t="shared" si="38"/>
        <v>0.33005398911156725</v>
      </c>
    </row>
    <row r="212" spans="124:128" x14ac:dyDescent="0.25">
      <c r="DU212" s="7">
        <f>100*((AVERAGE(HAVERQ!J197:J216)/AVERAGE(HAVERQ!J193:J212))-1)</f>
        <v>0.35199826708547377</v>
      </c>
      <c r="DV212" s="7">
        <f>100*((AVERAGE(HAVERQ!J177:J216)/AVERAGE(HAVERQ!J173:J212))-1)</f>
        <v>1.0346841710010102</v>
      </c>
      <c r="DW212" s="7"/>
      <c r="DX212" s="7">
        <f t="shared" si="38"/>
        <v>0.33005398911156725</v>
      </c>
    </row>
    <row r="213" spans="124:128" x14ac:dyDescent="0.25">
      <c r="DU213" s="7">
        <f>100*((AVERAGE(HAVERQ!J198:J217)/AVERAGE(HAVERQ!J194:J213))-1)</f>
        <v>0.2163565556036362</v>
      </c>
      <c r="DV213" s="7">
        <f>100*((AVERAGE(HAVERQ!J178:J217)/AVERAGE(HAVERQ!J174:J213))-1)</f>
        <v>0.97914124043048112</v>
      </c>
      <c r="DW213" s="7"/>
      <c r="DX213" s="7">
        <f t="shared" si="38"/>
        <v>0.33005398911156725</v>
      </c>
    </row>
    <row r="214" spans="124:128" x14ac:dyDescent="0.25">
      <c r="DU214" s="7">
        <f>100*((AVERAGE(HAVERQ!J199:J218)/AVERAGE(HAVERQ!J195:J214))-1)</f>
        <v>0</v>
      </c>
      <c r="DV214" s="7">
        <f>100*((AVERAGE(HAVERQ!J179:J218)/AVERAGE(HAVERQ!J175:J214))-1)</f>
        <v>0.90179806362378212</v>
      </c>
      <c r="DW214" s="7"/>
      <c r="DX214" s="7">
        <f t="shared" si="38"/>
        <v>0.33005398911156725</v>
      </c>
    </row>
    <row r="215" spans="124:128" x14ac:dyDescent="0.25">
      <c r="DT215" s="178">
        <v>2013</v>
      </c>
      <c r="DU215" s="7">
        <f>100*((AVERAGE(HAVERQ!J200:J219)/AVERAGE(HAVERQ!J196:J215))-1)</f>
        <v>-0.11873920552677442</v>
      </c>
      <c r="DV215" s="7">
        <f>100*((AVERAGE(HAVERQ!J180:J219)/AVERAGE(HAVERQ!J176:J215))-1)</f>
        <v>0.81666436749896487</v>
      </c>
      <c r="DW215" s="7"/>
      <c r="DX215" s="7">
        <f t="shared" si="38"/>
        <v>0.33005398911156725</v>
      </c>
    </row>
    <row r="216" spans="124:128" x14ac:dyDescent="0.25">
      <c r="DU216" s="7">
        <f>100*((AVERAGE(HAVERQ!J201:J220)/AVERAGE(HAVERQ!J197:J216))-1)</f>
        <v>-0.19426906265176402</v>
      </c>
      <c r="DV216" s="7">
        <f>100*((AVERAGE(HAVERQ!J181:J220)/AVERAGE(HAVERQ!J177:J216))-1)</f>
        <v>0.76806607019959117</v>
      </c>
      <c r="DW216" s="7"/>
      <c r="DX216" s="7">
        <f t="shared" si="38"/>
        <v>0.33005398911156725</v>
      </c>
    </row>
    <row r="217" spans="124:128" x14ac:dyDescent="0.25">
      <c r="DU217" s="7">
        <f>100*((AVERAGE(HAVERQ!J202:J221)/AVERAGE(HAVERQ!J198:J217))-1)</f>
        <v>-0.17810880829014497</v>
      </c>
      <c r="DV217" s="7">
        <f>100*((AVERAGE(HAVERQ!J182:J221)/AVERAGE(HAVERQ!J178:J217))-1)</f>
        <v>0.68397198187064578</v>
      </c>
      <c r="DW217" s="7"/>
      <c r="DX217" s="7">
        <f t="shared" si="38"/>
        <v>0.33005398911156725</v>
      </c>
    </row>
    <row r="218" spans="124:128" x14ac:dyDescent="0.25">
      <c r="DU218" s="7">
        <f>100*((AVERAGE(HAVERQ!J203:J222)/AVERAGE(HAVERQ!J199:J218))-1)</f>
        <v>5.401609679700492E-3</v>
      </c>
      <c r="DV218" s="7">
        <f>100*((AVERAGE(HAVERQ!J183:J222)/AVERAGE(HAVERQ!J179:J218))-1)</f>
        <v>0.60861936615859147</v>
      </c>
      <c r="DW218" s="7"/>
      <c r="DX218" s="7">
        <f t="shared" si="38"/>
        <v>0.33005398911156725</v>
      </c>
    </row>
    <row r="219" spans="124:128" x14ac:dyDescent="0.25">
      <c r="DT219" s="178">
        <v>2014</v>
      </c>
      <c r="DU219" s="7">
        <f>100*((AVERAGE(HAVERQ!J204:J223)/AVERAGE(HAVERQ!J200:J219))-1)</f>
        <v>0.15670593321088777</v>
      </c>
      <c r="DV219" s="7">
        <f>100*((AVERAGE(HAVERQ!J184:J223)/AVERAGE(HAVERQ!J180:J219))-1)</f>
        <v>0.56648695985335173</v>
      </c>
      <c r="DW219" s="7"/>
      <c r="DX219" s="7">
        <f t="shared" si="38"/>
        <v>0.33005398911156725</v>
      </c>
    </row>
    <row r="220" spans="124:128" x14ac:dyDescent="0.25">
      <c r="DU220" s="7">
        <f>100*((AVERAGE(HAVERQ!J205:J224)/AVERAGE(HAVERQ!J201:J220))-1)</f>
        <v>0.32981886996485965</v>
      </c>
      <c r="DV220" s="7">
        <f>100*((AVERAGE(HAVERQ!J185:J224)/AVERAGE(HAVERQ!J181:J220))-1)</f>
        <v>0.5136050704841244</v>
      </c>
      <c r="DW220" s="7"/>
      <c r="DX220" s="7">
        <f t="shared" si="38"/>
        <v>0.33005398911156725</v>
      </c>
    </row>
    <row r="221" spans="124:128" x14ac:dyDescent="0.25">
      <c r="DU221" s="7">
        <f>100*((AVERAGE(HAVERQ!J206:J225)/AVERAGE(HAVERQ!J202:J221))-1)</f>
        <v>0.44336307110031115</v>
      </c>
      <c r="DV221" s="7">
        <f>100*((AVERAGE(HAVERQ!J186:J225)/AVERAGE(HAVERQ!J182:J221))-1)</f>
        <v>0.51290445790366235</v>
      </c>
      <c r="DW221" s="7"/>
      <c r="DX221" s="7">
        <f t="shared" si="38"/>
        <v>0.33005398911156725</v>
      </c>
    </row>
    <row r="222" spans="124:128" x14ac:dyDescent="0.25">
      <c r="DU222" s="7">
        <f>100*((AVERAGE(HAVERQ!J207:J226)/AVERAGE(HAVERQ!J203:J222))-1)</f>
        <v>0.4375067516473985</v>
      </c>
      <c r="DV222" s="7">
        <f>100*((AVERAGE(HAVERQ!J187:J226)/AVERAGE(HAVERQ!J183:J222))-1)</f>
        <v>0.54226388359042144</v>
      </c>
      <c r="DW222" s="7"/>
      <c r="DX222" s="7">
        <f t="shared" si="38"/>
        <v>0.33005398911156725</v>
      </c>
    </row>
    <row r="223" spans="124:128" x14ac:dyDescent="0.25">
      <c r="DT223" s="178">
        <v>2015</v>
      </c>
      <c r="DU223" s="7">
        <f>100*((AVERAGE(HAVERQ!J208:J227)/AVERAGE(HAVERQ!J204:J223))-1)</f>
        <v>0.36147828432693263</v>
      </c>
      <c r="DV223" s="7">
        <f>100*((AVERAGE(HAVERQ!J188:J227)/AVERAGE(HAVERQ!J184:J223))-1)</f>
        <v>0.53336235985634861</v>
      </c>
      <c r="DW223" s="7"/>
      <c r="DX223" s="7">
        <f t="shared" si="38"/>
        <v>0.33005398911156725</v>
      </c>
    </row>
    <row r="224" spans="124:128" x14ac:dyDescent="0.25">
      <c r="DU224" s="7">
        <f>100*((AVERAGE(HAVERQ!J209:J228)/AVERAGE(HAVERQ!J205:J224))-1)</f>
        <v>0.29640008622546787</v>
      </c>
      <c r="DV224" s="7">
        <f>100*((AVERAGE(HAVERQ!J189:J228)/AVERAGE(HAVERQ!J185:J224))-1)</f>
        <v>0.53000652315724484</v>
      </c>
      <c r="DW224" s="7"/>
      <c r="DX224" s="7">
        <f t="shared" si="38"/>
        <v>0.33005398911156725</v>
      </c>
    </row>
    <row r="225" spans="124:128" x14ac:dyDescent="0.25">
      <c r="DU225" s="7">
        <f>100*((AVERAGE(HAVERQ!J210:J229)/AVERAGE(HAVERQ!J206:J225))-1)</f>
        <v>0.23685202131666916</v>
      </c>
      <c r="DV225" s="7">
        <f>100*((AVERAGE(HAVERQ!J190:J229)/AVERAGE(HAVERQ!J186:J225))-1)</f>
        <v>0.50757287877967183</v>
      </c>
      <c r="DW225" s="7"/>
      <c r="DX225" s="7">
        <f t="shared" si="38"/>
        <v>0.33005398911156725</v>
      </c>
    </row>
    <row r="226" spans="124:128" x14ac:dyDescent="0.25">
      <c r="DU226" s="7">
        <f>100*((AVERAGE(HAVERQ!J211:J230)/AVERAGE(HAVERQ!J207:J226))-1)</f>
        <v>0.14520032266738259</v>
      </c>
      <c r="DV226" s="7">
        <f>100*((AVERAGE(HAVERQ!J191:J230)/AVERAGE(HAVERQ!J187:J226))-1)</f>
        <v>0.4092473642843597</v>
      </c>
      <c r="DW226" s="7"/>
      <c r="DX226" s="7">
        <f t="shared" si="38"/>
        <v>0.33005398911156725</v>
      </c>
    </row>
    <row r="227" spans="124:128" x14ac:dyDescent="0.25">
      <c r="DT227" s="178">
        <v>2016</v>
      </c>
      <c r="DU227" s="7">
        <f>100*((AVERAGE(HAVERQ!J212:J231)/AVERAGE(HAVERQ!J208:J227))-1)</f>
        <v>0.16127298139982926</v>
      </c>
      <c r="DV227" s="7">
        <f>100*((AVERAGE(HAVERQ!J192:J231)/AVERAGE(HAVERQ!J188:J227))-1)</f>
        <v>0.35459073191856927</v>
      </c>
      <c r="DW227" s="7"/>
      <c r="DX227" s="7">
        <f t="shared" si="38"/>
        <v>0.33005398911156725</v>
      </c>
    </row>
    <row r="228" spans="124:128" x14ac:dyDescent="0.25">
      <c r="DU228" s="7">
        <f>100*((AVERAGE(HAVERQ!J213:J232)/AVERAGE(HAVERQ!J209:J228))-1)</f>
        <v>0.15044865939497498</v>
      </c>
      <c r="DV228" s="7">
        <f>100*((AVERAGE(HAVERQ!J193:J232)/AVERAGE(HAVERQ!J189:J228))-1)</f>
        <v>0.31903101089569841</v>
      </c>
      <c r="DW228" s="7"/>
      <c r="DX228" s="7">
        <f t="shared" si="38"/>
        <v>0.33005398911156725</v>
      </c>
    </row>
    <row r="229" spans="124:128" x14ac:dyDescent="0.25">
      <c r="DU229" s="7">
        <f>100*((AVERAGE(HAVERQ!J214:J233)/AVERAGE(HAVERQ!J210:J229))-1)</f>
        <v>0.16110842597067965</v>
      </c>
      <c r="DV229" s="7">
        <f>100*((AVERAGE(HAVERQ!J194:J233)/AVERAGE(HAVERQ!J190:J229))-1)</f>
        <v>0.29706446298845002</v>
      </c>
      <c r="DW229" s="7"/>
      <c r="DX229" s="7">
        <f t="shared" si="38"/>
        <v>0.33005398911156725</v>
      </c>
    </row>
    <row r="230" spans="124:128" x14ac:dyDescent="0.25">
      <c r="DU230" s="7">
        <f>100*((AVERAGE(HAVERQ!J215:J234)/AVERAGE(HAVERQ!J211:J230))-1)</f>
        <v>0.22016969176241741</v>
      </c>
      <c r="DV230" s="7">
        <f>100*((AVERAGE(HAVERQ!J195:J234)/AVERAGE(HAVERQ!J191:J230))-1)</f>
        <v>0.34549773267114059</v>
      </c>
      <c r="DW230" s="7"/>
      <c r="DX230" s="7">
        <f t="shared" si="38"/>
        <v>0.33005398911156725</v>
      </c>
    </row>
    <row r="231" spans="124:128" x14ac:dyDescent="0.25">
      <c r="DT231" s="178">
        <v>2017</v>
      </c>
      <c r="DU231" s="7">
        <f>100*((AVERAGE(HAVERQ!J216:J235)/AVERAGE(HAVERQ!J212:J231))-1)</f>
        <v>0.24688707599824777</v>
      </c>
      <c r="DV231" s="7">
        <f>100*((AVERAGE(HAVERQ!J196:J235)/AVERAGE(HAVERQ!J192:J231))-1)</f>
        <v>0.35333782872555286</v>
      </c>
      <c r="DW231" s="7"/>
      <c r="DX231" s="7">
        <f t="shared" si="38"/>
        <v>0.33005398911156725</v>
      </c>
    </row>
    <row r="232" spans="124:128" x14ac:dyDescent="0.25">
      <c r="DU232" s="7">
        <f>100*((AVERAGE(HAVERQ!J217:J236)/AVERAGE(HAVERQ!J213:J232))-1)</f>
        <v>0.34873115510485331</v>
      </c>
      <c r="DV232" s="7">
        <f>100*((AVERAGE(HAVERQ!J197:J236)/AVERAGE(HAVERQ!J193:J232))-1)</f>
        <v>0.35035709473116849</v>
      </c>
      <c r="DW232" s="7"/>
      <c r="DX232" s="7">
        <f t="shared" si="38"/>
        <v>0.33005398911156725</v>
      </c>
    </row>
    <row r="233" spans="124:128" x14ac:dyDescent="0.25">
      <c r="DU233" s="7">
        <f>100*((AVERAGE(HAVERQ!J218:J237)/AVERAGE(HAVERQ!J214:J233))-1)</f>
        <v>0.50399442389146287</v>
      </c>
      <c r="DV233" s="7">
        <f>100*((AVERAGE(HAVERQ!J198:J237)/AVERAGE(HAVERQ!J194:J233))-1)</f>
        <v>0.36080669915723451</v>
      </c>
      <c r="DW233" s="7"/>
      <c r="DX233" s="7">
        <f t="shared" si="38"/>
        <v>0.33005398911156725</v>
      </c>
    </row>
    <row r="234" spans="124:128" x14ac:dyDescent="0.25">
      <c r="DU234" s="7">
        <f>100*((AVERAGE(HAVERQ!J219:J238)/AVERAGE(HAVERQ!J215:J234))-1)</f>
        <v>0.70728178749397408</v>
      </c>
      <c r="DV234" s="7">
        <f>100*((AVERAGE(HAVERQ!J199:J238)/AVERAGE(HAVERQ!J195:J234))-1)</f>
        <v>0.35506778566816166</v>
      </c>
      <c r="DW234" s="7"/>
      <c r="DX234" s="7">
        <f t="shared" si="38"/>
        <v>0.33005398911156725</v>
      </c>
    </row>
    <row r="235" spans="124:128" x14ac:dyDescent="0.25">
      <c r="DT235" s="178">
        <v>2018</v>
      </c>
      <c r="DU235" s="7">
        <f>100*((AVERAGE(HAVERQ!J220:J239)/AVERAGE(HAVERQ!J216:J235))-1)</f>
        <v>0.86733054930934195</v>
      </c>
      <c r="DV235" s="7">
        <f>100*((AVERAGE(HAVERQ!J200:J239)/AVERAGE(HAVERQ!J196:J235))-1)</f>
        <v>0.37628339515132225</v>
      </c>
      <c r="DW235" s="7"/>
      <c r="DX235" s="7">
        <f t="shared" si="38"/>
        <v>0.33005398911156725</v>
      </c>
    </row>
    <row r="236" spans="124:128" x14ac:dyDescent="0.25">
      <c r="DU236" s="7">
        <f>100*((AVERAGE(HAVERQ!J221:J240)/AVERAGE(HAVERQ!J217:J236))-1)</f>
        <v>0.95166809238664829</v>
      </c>
      <c r="DV236" s="7">
        <f>100*((AVERAGE(HAVERQ!J201:J240)/AVERAGE(HAVERQ!J197:J236))-1)</f>
        <v>0.38136162212971669</v>
      </c>
      <c r="DW236" s="7"/>
      <c r="DX236" s="7">
        <f t="shared" si="38"/>
        <v>0.33005398911156725</v>
      </c>
    </row>
    <row r="237" spans="124:128" x14ac:dyDescent="0.25">
      <c r="DU237" s="7">
        <f>100*((AVERAGE(HAVERQ!J222:J241)/AVERAGE(HAVERQ!J218:J237))-1)</f>
        <v>0.95492131234995448</v>
      </c>
      <c r="DV237" s="7">
        <f>100*((AVERAGE(HAVERQ!J202:J241)/AVERAGE(HAVERQ!J198:J237))-1)</f>
        <v>0.39170445094303119</v>
      </c>
      <c r="DW237" s="7"/>
      <c r="DX237" s="7">
        <f t="shared" si="38"/>
        <v>0.33005398911156725</v>
      </c>
    </row>
    <row r="238" spans="124:128" x14ac:dyDescent="0.25">
      <c r="DU238" s="7">
        <f>100*((AVERAGE(HAVERQ!J223:J242)/AVERAGE(HAVERQ!J219:J238))-1)</f>
        <v>0.89385474860335101</v>
      </c>
      <c r="DV238" s="7">
        <f>100*((AVERAGE(HAVERQ!J203:J242)/AVERAGE(HAVERQ!J199:J238))-1)</f>
        <v>0.45298595475500303</v>
      </c>
      <c r="DW238" s="7"/>
      <c r="DX238" s="7">
        <f t="shared" si="38"/>
        <v>0.33005398911156725</v>
      </c>
    </row>
    <row r="239" spans="124:128" x14ac:dyDescent="0.25">
      <c r="DT239" s="178">
        <v>2019</v>
      </c>
      <c r="DU239" s="7">
        <f>100*((AVERAGE(HAVERQ!J224:J243)/AVERAGE(HAVERQ!J220:J239))-1)</f>
        <v>0.81740976645436891</v>
      </c>
      <c r="DV239" s="7">
        <f>100*((AVERAGE(HAVERQ!J204:J243)/AVERAGE(HAVERQ!J200:J239))-1)</f>
        <v>0.49001231724949967</v>
      </c>
      <c r="DW239" s="7"/>
      <c r="DX239" s="7">
        <f t="shared" si="38"/>
        <v>0.33005398911156725</v>
      </c>
    </row>
    <row r="240" spans="124:128" x14ac:dyDescent="0.25">
      <c r="DU240" s="7">
        <f>100*((AVERAGE(HAVERQ!J225:J244)/AVERAGE(HAVERQ!J221:J240))-1)</f>
        <v>0.773223175511073</v>
      </c>
      <c r="DV240" s="7">
        <f>100*((AVERAGE(HAVERQ!J205:J244)/AVERAGE(HAVERQ!J201:J240))-1)</f>
        <v>0.5538165181796062</v>
      </c>
      <c r="DW240" s="7"/>
      <c r="DX240" s="7">
        <f t="shared" si="38"/>
        <v>0.33005398911156725</v>
      </c>
    </row>
    <row r="241" spans="124:128" x14ac:dyDescent="0.25">
      <c r="DU241" s="7">
        <f>100*((AVERAGE(HAVERQ!J226:J245)/AVERAGE(HAVERQ!J222:J241))-1)</f>
        <v>0.75565419573029313</v>
      </c>
      <c r="DV241" s="7">
        <f>100*((AVERAGE(HAVERQ!J206:J245)/AVERAGE(HAVERQ!J202:J241))-1)</f>
        <v>0.60129880541968106</v>
      </c>
      <c r="DW241" s="7"/>
      <c r="DX241" s="7">
        <f t="shared" si="38"/>
        <v>0.33005398911156725</v>
      </c>
    </row>
    <row r="242" spans="124:128" x14ac:dyDescent="0.25">
      <c r="DU242" s="7">
        <f>100*((AVERAGE(HAVERQ!J227:J246)/AVERAGE(HAVERQ!J223:J242))-1)</f>
        <v>0.76464694404896338</v>
      </c>
      <c r="DV242" s="7">
        <f>100*((AVERAGE(HAVERQ!J207:J246)/AVERAGE(HAVERQ!J203:J242))-1)</f>
        <v>0.60303652907116589</v>
      </c>
      <c r="DW242" s="7"/>
      <c r="DX242" s="7">
        <f t="shared" si="38"/>
        <v>0.33005398911156725</v>
      </c>
    </row>
    <row r="243" spans="124:128" x14ac:dyDescent="0.25">
      <c r="DT243" s="178">
        <v>2020</v>
      </c>
      <c r="DU243" s="7">
        <f>100*((AVERAGE(HAVERQ!J228:J247)/AVERAGE(HAVERQ!J224:J243))-1)</f>
        <v>0.80551753185214015</v>
      </c>
      <c r="DV243" s="7">
        <f>100*((AVERAGE(HAVERQ!J208:J247)/AVERAGE(HAVERQ!J204:J243))-1)</f>
        <v>0.58621332835937512</v>
      </c>
      <c r="DW243" s="7"/>
      <c r="DX243" s="7"/>
    </row>
    <row r="244" spans="124:128" x14ac:dyDescent="0.25">
      <c r="DU244" s="7">
        <f>100*((AVERAGE(HAVERQ!J229:J248)/AVERAGE(HAVERQ!J225:J244))-1)</f>
        <v>0.67269287365987473</v>
      </c>
      <c r="DV244" s="7">
        <f>100*((AVERAGE(HAVERQ!J209:J248)/AVERAGE(HAVERQ!J205:J244))-1)</f>
        <v>0.48690932311619139</v>
      </c>
      <c r="DW244" s="7"/>
      <c r="DX244" s="7"/>
    </row>
    <row r="245" spans="124:128" x14ac:dyDescent="0.25">
      <c r="DU245" s="7">
        <f>100*((AVERAGE(HAVERQ!J230:J249)/AVERAGE(HAVERQ!J226:J245))-1)</f>
        <v>0.9335501127602841</v>
      </c>
      <c r="DV245" s="7">
        <f>100*((AVERAGE(HAVERQ!J210:J249)/AVERAGE(HAVERQ!J206:J245))-1)</f>
        <v>0.58973541600253476</v>
      </c>
      <c r="DW245" s="7"/>
      <c r="DX245" s="7"/>
    </row>
    <row r="246" spans="124:128" x14ac:dyDescent="0.25">
      <c r="DU246" s="7">
        <f>100*((AVERAGE(HAVERQ!J231:J250)/AVERAGE(HAVERQ!J227:J246))-1)</f>
        <v>0.98911450701280046</v>
      </c>
      <c r="DV246" s="7">
        <f>100*((AVERAGE(HAVERQ!J211:J250)/AVERAGE(HAVERQ!J207:J246))-1)</f>
        <v>0.57289870832559764</v>
      </c>
      <c r="DW246" s="7"/>
      <c r="DX246" s="7"/>
    </row>
    <row r="247" spans="124:128" x14ac:dyDescent="0.25">
      <c r="DT247" s="178">
        <v>2021</v>
      </c>
      <c r="DU247" s="7">
        <f>100*((AVERAGE(HAVERQ!J232:J251)/AVERAGE(HAVERQ!J228:J247))-1)</f>
        <v>1.0602183109625907</v>
      </c>
      <c r="DV247" s="7">
        <f>100*((AVERAGE(HAVERQ!J212:J251)/AVERAGE(HAVERQ!J208:J247))-1)</f>
        <v>0.61723489363958439</v>
      </c>
      <c r="DW247" s="7"/>
      <c r="DX247" s="7"/>
    </row>
    <row r="248" spans="124:128" x14ac:dyDescent="0.25">
      <c r="DU248" s="7">
        <f>100*((AVERAGE(HAVERQ!J233:J252)/AVERAGE(HAVERQ!J229:J248))-1)</f>
        <v>1.3207350177490307</v>
      </c>
      <c r="DV248" s="7">
        <f>100*((AVERAGE(HAVERQ!J213:J252)/AVERAGE(HAVERQ!J209:J248))-1)</f>
        <v>0.74403579844837253</v>
      </c>
      <c r="DW248" s="7"/>
      <c r="DX248" s="7"/>
    </row>
    <row r="249" spans="124:128" x14ac:dyDescent="0.25">
      <c r="DU249" s="7">
        <f>100*((AVERAGE(HAVERQ!J234:J253)/AVERAGE(HAVERQ!J230:J249))-1)</f>
        <v>1.0859963626916214</v>
      </c>
      <c r="DV249" s="7">
        <f>100*((AVERAGE(HAVERQ!J214:J253)/AVERAGE(HAVERQ!J210:J249))-1)</f>
        <v>0.6311730840331764</v>
      </c>
      <c r="DW249" s="7"/>
      <c r="DX249" s="7"/>
    </row>
    <row r="250" spans="124:128" x14ac:dyDescent="0.25">
      <c r="DU250" s="7">
        <f>100*((AVERAGE(HAVERQ!J235:J254)/AVERAGE(HAVERQ!J231:J250))-1)</f>
        <v>1.0830699072394756</v>
      </c>
      <c r="DV250" s="7">
        <f>100*((AVERAGE(HAVERQ!J215:J254)/AVERAGE(HAVERQ!J211:J250))-1)</f>
        <v>0.65930008702759224</v>
      </c>
      <c r="DW250" s="7"/>
      <c r="DX250" s="7"/>
    </row>
    <row r="251" spans="124:128" x14ac:dyDescent="0.25">
      <c r="DT251" s="178">
        <v>2022</v>
      </c>
      <c r="DU251" s="7">
        <f>100*((AVERAGE(HAVERQ!J236:J255)/AVERAGE(HAVERQ!J232:J251))-1)</f>
        <v>1.0801033591731235</v>
      </c>
      <c r="DV251" s="7">
        <f>100*((AVERAGE(HAVERQ!J216:J255)/AVERAGE(HAVERQ!J212:J251))-1)</f>
        <v>0.67137064925488765</v>
      </c>
      <c r="DW251" s="7"/>
      <c r="DX251" s="7"/>
    </row>
    <row r="252" spans="124:128" x14ac:dyDescent="0.25">
      <c r="DU252" s="7">
        <f>100*((AVERAGE(HAVERQ!J237:J256)/AVERAGE(HAVERQ!J233:J252))-1)</f>
        <v>1.025297542377257</v>
      </c>
      <c r="DV252" s="7">
        <f>100*((AVERAGE(HAVERQ!J217:J256)/AVERAGE(HAVERQ!J213:J252))-1)</f>
        <v>0.69386038687972995</v>
      </c>
      <c r="DW252" s="7"/>
      <c r="DX252" s="7"/>
    </row>
    <row r="253" spans="124:128" x14ac:dyDescent="0.25">
      <c r="DU253" s="7">
        <f>100*((AVERAGE(HAVERQ!J238:J257)/AVERAGE(HAVERQ!J234:J253))-1)</f>
        <v>0.96638223501595011</v>
      </c>
      <c r="DV253" s="7">
        <f>100*((AVERAGE(HAVERQ!J218:J257)/AVERAGE(HAVERQ!J214:J253))-1)</f>
        <v>0.74006035953286808</v>
      </c>
      <c r="DW253" s="7"/>
      <c r="DX253" s="7"/>
    </row>
    <row r="254" spans="124:128" x14ac:dyDescent="0.25">
      <c r="DU254" s="7">
        <f>100*((AVERAGE(HAVERQ!J239:J258)/AVERAGE(HAVERQ!J235:J254))-1)</f>
        <v>0.84589357120887776</v>
      </c>
      <c r="DV254" s="7">
        <f>100*((AVERAGE(HAVERQ!J219:J258)/AVERAGE(HAVERQ!J215:J254))-1)</f>
        <v>0.7781183683093662</v>
      </c>
      <c r="DW254" s="7"/>
      <c r="DX254" s="7"/>
    </row>
    <row r="255" spans="124:128" x14ac:dyDescent="0.25">
      <c r="DT255" s="178">
        <v>2023</v>
      </c>
      <c r="DU255" s="7">
        <f>100*((AVERAGE(HAVERQ!J240:J259)/AVERAGE(HAVERQ!J236:J255))-1)</f>
        <v>0.71067027966664753</v>
      </c>
      <c r="DV255" s="7">
        <f>100*((AVERAGE(HAVERQ!J220:J259)/AVERAGE(HAVERQ!J216:J255))-1)</f>
        <v>0.78719564819418331</v>
      </c>
      <c r="DW255" s="7"/>
      <c r="DX255" s="7"/>
    </row>
    <row r="256" spans="124:128" x14ac:dyDescent="0.25">
      <c r="DU256" s="7">
        <f>100*((AVERAGE(HAVERQ!J241:J260)/AVERAGE(HAVERQ!J237:J256))-1)</f>
        <v>0.61199510403915358</v>
      </c>
      <c r="DV256" s="7">
        <f>100*((AVERAGE(HAVERQ!J221:J260)/AVERAGE(HAVERQ!J217:J256))-1)</f>
        <v>0.77782418041345558</v>
      </c>
      <c r="DW256" s="7"/>
      <c r="DX256" s="7"/>
    </row>
    <row r="257" spans="124:128" x14ac:dyDescent="0.25">
      <c r="DU257" s="7">
        <f>100*((AVERAGE(HAVERQ!J242:J261)/AVERAGE(HAVERQ!J238:J257))-1)</f>
        <v>0.63639140617044454</v>
      </c>
      <c r="DV257" s="7">
        <f>100*((AVERAGE(HAVERQ!J222:J261)/AVERAGE(HAVERQ!J218:J257))-1)</f>
        <v>0.79193476958345776</v>
      </c>
      <c r="DX257" s="7"/>
    </row>
    <row r="258" spans="124:128" x14ac:dyDescent="0.25">
      <c r="DU258" s="7">
        <f>100*((AVERAGE(HAVERQ!J243:J262)/AVERAGE(HAVERQ!J239:J258))-1)</f>
        <v>0.62528595394233388</v>
      </c>
      <c r="DV258" s="7">
        <f>100*((AVERAGE(HAVERQ!J223:J262)/AVERAGE(HAVERQ!J219:J258))-1)</f>
        <v>0.7565122445796435</v>
      </c>
    </row>
    <row r="259" spans="124:128" x14ac:dyDescent="0.25">
      <c r="DT259" s="178">
        <v>2024</v>
      </c>
      <c r="DU259" s="7">
        <f>100*((AVERAGE(HAVERQ!J244:J263)/AVERAGE(HAVERQ!J240:J259))-1)</f>
        <v>0.66504213625746544</v>
      </c>
      <c r="DV259" s="7">
        <f>100*((AVERAGE(HAVERQ!J224:J263)/AVERAGE(HAVERQ!J220:J259))-1)</f>
        <v>0.73952981472833468</v>
      </c>
    </row>
    <row r="260" spans="124:128" x14ac:dyDescent="0.25">
      <c r="DU260" s="7">
        <f>100*((AVERAGE(HAVERQ!J245:J264)/AVERAGE(HAVERQ!J241:J260))-1)</f>
        <v>0.67923763179238428</v>
      </c>
      <c r="DV260" s="7">
        <f>100*((AVERAGE(HAVERQ!J225:J264)/AVERAGE(HAVERQ!J221:J260))-1)</f>
        <v>0.72520072520072532</v>
      </c>
    </row>
    <row r="261" spans="124:128" x14ac:dyDescent="0.25">
      <c r="DU261" s="7">
        <f>100*((AVERAGE(HAVERQ!J246:J265)/AVERAGE(HAVERQ!J242:J261))-1)</f>
        <v>0.54636515404460351</v>
      </c>
      <c r="DV261" s="7">
        <f>100*((AVERAGE(HAVERQ!J226:J265)/AVERAGE(HAVERQ!J222:J261))-1)</f>
        <v>0.64872967873665921</v>
      </c>
    </row>
    <row r="262" spans="124:128" x14ac:dyDescent="0.25">
      <c r="DU262" s="7">
        <f>100*((AVERAGE(HAVERQ!J247:J266)/AVERAGE(HAVERQ!J243:J262))-1)</f>
        <v>0.51530766899057223</v>
      </c>
      <c r="DV262" s="7">
        <f>100*((AVERAGE(HAVERQ!J227:J266)/AVERAGE(HAVERQ!J223:J262))-1)</f>
        <v>0.63730422891350447</v>
      </c>
    </row>
    <row r="263" spans="124:128" x14ac:dyDescent="0.25">
      <c r="DT263" s="178">
        <v>2025</v>
      </c>
      <c r="DU263" s="7">
        <f>100*((AVERAGE(HAVERQ!J248:J267)/AVERAGE(HAVERQ!J244:J263))-1)</f>
        <v>0.46901003580612777</v>
      </c>
      <c r="DV263" s="7">
        <f>100*((AVERAGE(HAVERQ!J228:J267)/AVERAGE(HAVERQ!J224:J263))-1)</f>
        <v>0.63364500425004966</v>
      </c>
    </row>
    <row r="264" spans="124:128" x14ac:dyDescent="0.25">
      <c r="DU264" s="7">
        <f>100*((AVERAGE(HAVERQ!J249:J268)/AVERAGE(HAVERQ!J245:J264))-1)</f>
        <v>0.51857818950757917</v>
      </c>
      <c r="DV264" s="7">
        <f>100*((AVERAGE(HAVERQ!J229:J268)/AVERAGE(HAVERQ!J225:J264))-1)</f>
        <v>0.59398302905633305</v>
      </c>
    </row>
    <row r="265" spans="124:128" x14ac:dyDescent="0.25">
      <c r="DU265" s="7">
        <f>100*((AVERAGE(HAVERQ!J250:J269)/AVERAGE(HAVERQ!J246:J265))-1)</f>
        <v>0.29182389937105757</v>
      </c>
      <c r="DV265" s="7">
        <f>100*((AVERAGE(HAVERQ!J230:J269)/AVERAGE(HAVERQ!J226:J265))-1)</f>
        <v>0.60602947973911192</v>
      </c>
    </row>
    <row r="266" spans="124:128" x14ac:dyDescent="0.25">
      <c r="DU266" s="7">
        <f>100*((AVERAGE(HAVERQ!J251:J270)/AVERAGE(HAVERQ!J247:J266))-1)</f>
        <v>0.24628065942902122</v>
      </c>
      <c r="DV266" s="7">
        <f>100*((AVERAGE(HAVERQ!J231:J270)/AVERAGE(HAVERQ!J227:J266))-1)</f>
        <v>0.61019382627423013</v>
      </c>
    </row>
    <row r="267" spans="124:128" x14ac:dyDescent="0.25">
      <c r="DU267"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FCB6B-1F47-41F5-A206-0CDB7F42887E}">
  <dimension ref="A1:L271"/>
  <sheetViews>
    <sheetView workbookViewId="0">
      <pane xSplit="4" ySplit="6" topLeftCell="E261" activePane="bottomRight" state="frozen"/>
      <selection pane="topRight" activeCell="B1" sqref="B1"/>
      <selection pane="bottomLeft" activeCell="A7" sqref="A7"/>
      <selection pane="bottomRight" activeCell="H278" sqref="H278"/>
    </sheetView>
  </sheetViews>
  <sheetFormatPr defaultRowHeight="15" x14ac:dyDescent="0.25"/>
  <cols>
    <col min="1" max="3" width="9.140625" style="179"/>
    <col min="5" max="9" width="18.7109375" customWidth="1"/>
    <col min="10" max="10" width="18.7109375" style="178" customWidth="1"/>
    <col min="11" max="12" width="18.7109375" style="179" customWidth="1"/>
  </cols>
  <sheetData>
    <row r="1" spans="1:12" x14ac:dyDescent="0.25">
      <c r="D1" s="1" t="s">
        <v>1239</v>
      </c>
      <c r="E1" s="133" t="s">
        <v>926</v>
      </c>
      <c r="F1" s="133" t="s">
        <v>927</v>
      </c>
      <c r="G1" s="133" t="s">
        <v>458</v>
      </c>
      <c r="H1" s="133" t="s">
        <v>1055</v>
      </c>
      <c r="I1" s="133" t="s">
        <v>1228</v>
      </c>
      <c r="J1" s="133" t="s">
        <v>1393</v>
      </c>
      <c r="K1" s="133" t="s">
        <v>1404</v>
      </c>
      <c r="L1" s="133" t="s">
        <v>1397</v>
      </c>
    </row>
    <row r="2" spans="1:12" s="134" customFormat="1" ht="90" x14ac:dyDescent="0.25">
      <c r="D2" s="134" t="s">
        <v>932</v>
      </c>
      <c r="E2" s="134" t="s">
        <v>935</v>
      </c>
      <c r="F2" s="134" t="s">
        <v>937</v>
      </c>
      <c r="G2" s="134" t="s">
        <v>1059</v>
      </c>
      <c r="H2" s="134" t="s">
        <v>1061</v>
      </c>
      <c r="I2" s="134" t="s">
        <v>1234</v>
      </c>
      <c r="J2" s="134" t="s">
        <v>1395</v>
      </c>
      <c r="K2" s="134" t="s">
        <v>1406</v>
      </c>
      <c r="L2" s="134" t="s">
        <v>1400</v>
      </c>
    </row>
    <row r="3" spans="1:12" x14ac:dyDescent="0.25">
      <c r="D3" t="s">
        <v>931</v>
      </c>
      <c r="E3" t="s">
        <v>934</v>
      </c>
      <c r="F3" t="s">
        <v>936</v>
      </c>
      <c r="G3" t="s">
        <v>1058</v>
      </c>
      <c r="H3" t="s">
        <v>1060</v>
      </c>
      <c r="I3" t="s">
        <v>1233</v>
      </c>
      <c r="J3" s="178" t="s">
        <v>1394</v>
      </c>
      <c r="K3" s="179" t="s">
        <v>1405</v>
      </c>
      <c r="L3" s="179" t="s">
        <v>1399</v>
      </c>
    </row>
    <row r="4" spans="1:12" x14ac:dyDescent="0.25">
      <c r="D4" t="s">
        <v>930</v>
      </c>
      <c r="E4" t="s">
        <v>1230</v>
      </c>
      <c r="F4" t="s">
        <v>1230</v>
      </c>
      <c r="G4" t="s">
        <v>1057</v>
      </c>
      <c r="H4" t="s">
        <v>1057</v>
      </c>
      <c r="I4" t="s">
        <v>1232</v>
      </c>
      <c r="J4" s="178" t="s">
        <v>1232</v>
      </c>
      <c r="K4" s="179" t="s">
        <v>1057</v>
      </c>
      <c r="L4" s="179" t="s">
        <v>1230</v>
      </c>
    </row>
    <row r="5" spans="1:12" x14ac:dyDescent="0.25">
      <c r="D5" t="s">
        <v>929</v>
      </c>
      <c r="E5" t="s">
        <v>933</v>
      </c>
      <c r="F5" t="s">
        <v>933</v>
      </c>
      <c r="G5" t="s">
        <v>933</v>
      </c>
      <c r="H5" t="s">
        <v>933</v>
      </c>
      <c r="I5" t="s">
        <v>933</v>
      </c>
      <c r="J5" s="178" t="s">
        <v>933</v>
      </c>
      <c r="K5" s="179" t="s">
        <v>933</v>
      </c>
      <c r="L5" s="179" t="s">
        <v>933</v>
      </c>
    </row>
    <row r="6" spans="1:12" x14ac:dyDescent="0.25">
      <c r="A6" s="179" t="s">
        <v>1408</v>
      </c>
      <c r="B6" s="179" t="s">
        <v>1409</v>
      </c>
      <c r="C6" s="179" t="s">
        <v>474</v>
      </c>
      <c r="D6" t="s">
        <v>928</v>
      </c>
      <c r="E6" t="s">
        <v>1229</v>
      </c>
      <c r="F6" t="s">
        <v>1229</v>
      </c>
      <c r="G6" t="s">
        <v>1056</v>
      </c>
      <c r="H6" t="s">
        <v>1229</v>
      </c>
      <c r="I6" t="s">
        <v>1231</v>
      </c>
      <c r="J6" s="178" t="s">
        <v>1231</v>
      </c>
      <c r="K6" s="179" t="s">
        <v>1398</v>
      </c>
      <c r="L6" s="179" t="s">
        <v>1398</v>
      </c>
    </row>
    <row r="7" spans="1:12" s="178" customFormat="1" x14ac:dyDescent="0.25">
      <c r="A7" s="179">
        <v>1960</v>
      </c>
      <c r="B7" s="179"/>
      <c r="C7" s="179"/>
      <c r="D7" s="178" t="s">
        <v>1240</v>
      </c>
      <c r="E7" s="10" t="e">
        <v>#N/A</v>
      </c>
      <c r="F7" s="10" t="e">
        <v>#N/A</v>
      </c>
      <c r="G7" s="10">
        <v>6427</v>
      </c>
      <c r="H7" s="10">
        <v>1871</v>
      </c>
      <c r="I7" s="7">
        <v>33.700000000000003</v>
      </c>
      <c r="J7" s="7" t="e">
        <v>#N/A</v>
      </c>
      <c r="K7" s="10" t="e">
        <v>#N/A</v>
      </c>
      <c r="L7" s="10" t="e">
        <v>#N/A</v>
      </c>
    </row>
    <row r="8" spans="1:12" s="178" customFormat="1" x14ac:dyDescent="0.25">
      <c r="A8" s="179">
        <v>1960</v>
      </c>
      <c r="B8" s="179"/>
      <c r="C8" s="179"/>
      <c r="D8" s="178" t="s">
        <v>1241</v>
      </c>
      <c r="E8" s="10" t="e">
        <v>#N/A</v>
      </c>
      <c r="F8" s="10" t="e">
        <v>#N/A</v>
      </c>
      <c r="G8" s="10">
        <v>6486</v>
      </c>
      <c r="H8" s="10">
        <v>1877</v>
      </c>
      <c r="I8" s="7">
        <v>33.4</v>
      </c>
      <c r="J8" s="7" t="e">
        <v>#N/A</v>
      </c>
      <c r="K8" s="10" t="e">
        <v>#N/A</v>
      </c>
      <c r="L8" s="10" t="e">
        <v>#N/A</v>
      </c>
    </row>
    <row r="9" spans="1:12" s="178" customFormat="1" x14ac:dyDescent="0.25">
      <c r="A9" s="179">
        <v>1960</v>
      </c>
      <c r="B9" s="179"/>
      <c r="C9" s="179"/>
      <c r="D9" s="178" t="s">
        <v>1242</v>
      </c>
      <c r="E9" s="10" t="e">
        <v>#N/A</v>
      </c>
      <c r="F9" s="10" t="e">
        <v>#N/A</v>
      </c>
      <c r="G9" s="10">
        <v>6580</v>
      </c>
      <c r="H9" s="10">
        <v>1879</v>
      </c>
      <c r="I9" s="7">
        <v>33.799999999999997</v>
      </c>
      <c r="J9" s="7" t="e">
        <v>#N/A</v>
      </c>
      <c r="K9" s="10" t="e">
        <v>#N/A</v>
      </c>
      <c r="L9" s="10" t="e">
        <v>#N/A</v>
      </c>
    </row>
    <row r="10" spans="1:12" s="178" customFormat="1" x14ac:dyDescent="0.25">
      <c r="A10" s="179">
        <v>1960</v>
      </c>
      <c r="B10" s="179"/>
      <c r="C10" s="179">
        <v>1960</v>
      </c>
      <c r="D10" s="178" t="s">
        <v>1243</v>
      </c>
      <c r="E10" s="10" t="e">
        <v>#N/A</v>
      </c>
      <c r="F10" s="10" t="e">
        <v>#N/A</v>
      </c>
      <c r="G10" s="10">
        <v>6713</v>
      </c>
      <c r="H10" s="10">
        <v>1963</v>
      </c>
      <c r="I10" s="7">
        <v>33.9</v>
      </c>
      <c r="J10" s="7" t="e">
        <v>#N/A</v>
      </c>
      <c r="K10" s="10" t="e">
        <v>#N/A</v>
      </c>
      <c r="L10" s="10" t="e">
        <v>#N/A</v>
      </c>
    </row>
    <row r="11" spans="1:12" s="178" customFormat="1" x14ac:dyDescent="0.25">
      <c r="A11" s="179">
        <f>+A7+1</f>
        <v>1961</v>
      </c>
      <c r="B11" s="179">
        <v>1960</v>
      </c>
      <c r="C11" s="179"/>
      <c r="D11" s="178" t="s">
        <v>1244</v>
      </c>
      <c r="E11" s="10" t="e">
        <v>#N/A</v>
      </c>
      <c r="F11" s="10" t="e">
        <v>#N/A</v>
      </c>
      <c r="G11" s="10">
        <v>6883</v>
      </c>
      <c r="H11" s="10">
        <v>2048</v>
      </c>
      <c r="I11" s="7">
        <v>34.299999999999997</v>
      </c>
      <c r="J11" s="7" t="e">
        <v>#N/A</v>
      </c>
      <c r="K11" s="10" t="e">
        <v>#N/A</v>
      </c>
      <c r="L11" s="10" t="e">
        <v>#N/A</v>
      </c>
    </row>
    <row r="12" spans="1:12" s="178" customFormat="1" x14ac:dyDescent="0.25">
      <c r="A12" s="179">
        <f t="shared" ref="A12:A75" si="0">+A8+1</f>
        <v>1961</v>
      </c>
      <c r="B12" s="179"/>
      <c r="C12" s="179"/>
      <c r="D12" s="178" t="s">
        <v>1245</v>
      </c>
      <c r="E12" s="10" t="e">
        <v>#N/A</v>
      </c>
      <c r="F12" s="10" t="e">
        <v>#N/A</v>
      </c>
      <c r="G12" s="10">
        <v>6883</v>
      </c>
      <c r="H12" s="10">
        <v>2024</v>
      </c>
      <c r="I12" s="7">
        <v>34.4</v>
      </c>
      <c r="J12" s="7" t="e">
        <v>#N/A</v>
      </c>
      <c r="K12" s="10" t="e">
        <v>#N/A</v>
      </c>
      <c r="L12" s="10" t="e">
        <v>#N/A</v>
      </c>
    </row>
    <row r="13" spans="1:12" s="178" customFormat="1" x14ac:dyDescent="0.25">
      <c r="A13" s="179">
        <f t="shared" si="0"/>
        <v>1961</v>
      </c>
      <c r="B13" s="179"/>
      <c r="C13" s="179"/>
      <c r="D13" s="178" t="s">
        <v>1246</v>
      </c>
      <c r="E13" s="10" t="e">
        <v>#N/A</v>
      </c>
      <c r="F13" s="10" t="e">
        <v>#N/A</v>
      </c>
      <c r="G13" s="10">
        <v>7121</v>
      </c>
      <c r="H13" s="10">
        <v>2102</v>
      </c>
      <c r="I13" s="7">
        <v>34.200000000000003</v>
      </c>
      <c r="J13" s="7" t="e">
        <v>#N/A</v>
      </c>
      <c r="K13" s="10" t="e">
        <v>#N/A</v>
      </c>
      <c r="L13" s="10" t="e">
        <v>#N/A</v>
      </c>
    </row>
    <row r="14" spans="1:12" s="178" customFormat="1" x14ac:dyDescent="0.25">
      <c r="A14" s="179">
        <f t="shared" si="0"/>
        <v>1961</v>
      </c>
      <c r="B14" s="179"/>
      <c r="C14" s="179">
        <v>1961</v>
      </c>
      <c r="D14" s="178" t="s">
        <v>1247</v>
      </c>
      <c r="E14" s="10" t="e">
        <v>#N/A</v>
      </c>
      <c r="F14" s="10" t="e">
        <v>#N/A</v>
      </c>
      <c r="G14" s="10">
        <v>7037</v>
      </c>
      <c r="H14" s="10">
        <v>2109</v>
      </c>
      <c r="I14" s="7">
        <v>34.200000000000003</v>
      </c>
      <c r="J14" s="7" t="e">
        <v>#N/A</v>
      </c>
      <c r="K14" s="10" t="e">
        <v>#N/A</v>
      </c>
      <c r="L14" s="10" t="e">
        <v>#N/A</v>
      </c>
    </row>
    <row r="15" spans="1:12" s="178" customFormat="1" x14ac:dyDescent="0.25">
      <c r="A15" s="179">
        <f t="shared" si="0"/>
        <v>1962</v>
      </c>
      <c r="B15" s="179">
        <v>1961</v>
      </c>
      <c r="C15" s="179"/>
      <c r="D15" s="178" t="s">
        <v>1248</v>
      </c>
      <c r="E15" s="10" t="e">
        <v>#N/A</v>
      </c>
      <c r="F15" s="10" t="e">
        <v>#N/A</v>
      </c>
      <c r="G15" s="10">
        <v>7134</v>
      </c>
      <c r="H15" s="10">
        <v>2251</v>
      </c>
      <c r="I15" s="7">
        <v>34.299999999999997</v>
      </c>
      <c r="J15" s="7" t="e">
        <v>#N/A</v>
      </c>
      <c r="K15" s="10" t="e">
        <v>#N/A</v>
      </c>
      <c r="L15" s="10" t="e">
        <v>#N/A</v>
      </c>
    </row>
    <row r="16" spans="1:12" s="178" customFormat="1" x14ac:dyDescent="0.25">
      <c r="A16" s="179">
        <f t="shared" si="0"/>
        <v>1962</v>
      </c>
      <c r="B16" s="179"/>
      <c r="C16" s="179"/>
      <c r="D16" s="178" t="s">
        <v>1249</v>
      </c>
      <c r="E16" s="10" t="e">
        <v>#N/A</v>
      </c>
      <c r="F16" s="10" t="e">
        <v>#N/A</v>
      </c>
      <c r="G16" s="10">
        <v>7309</v>
      </c>
      <c r="H16" s="10">
        <v>2124</v>
      </c>
      <c r="I16" s="7">
        <v>34.5</v>
      </c>
      <c r="J16" s="7" t="e">
        <v>#N/A</v>
      </c>
      <c r="K16" s="10" t="e">
        <v>#N/A</v>
      </c>
      <c r="L16" s="10" t="e">
        <v>#N/A</v>
      </c>
    </row>
    <row r="17" spans="1:12" s="178" customFormat="1" x14ac:dyDescent="0.25">
      <c r="A17" s="179">
        <f t="shared" si="0"/>
        <v>1962</v>
      </c>
      <c r="B17" s="179"/>
      <c r="C17" s="179"/>
      <c r="D17" s="178" t="s">
        <v>1250</v>
      </c>
      <c r="E17" s="10" t="e">
        <v>#N/A</v>
      </c>
      <c r="F17" s="10" t="e">
        <v>#N/A</v>
      </c>
      <c r="G17" s="10">
        <v>7383</v>
      </c>
      <c r="H17" s="10">
        <v>2176</v>
      </c>
      <c r="I17" s="7">
        <v>34.6</v>
      </c>
      <c r="J17" s="7" t="e">
        <v>#N/A</v>
      </c>
      <c r="K17" s="10" t="e">
        <v>#N/A</v>
      </c>
      <c r="L17" s="10" t="e">
        <v>#N/A</v>
      </c>
    </row>
    <row r="18" spans="1:12" s="178" customFormat="1" x14ac:dyDescent="0.25">
      <c r="A18" s="179">
        <f t="shared" si="0"/>
        <v>1962</v>
      </c>
      <c r="B18" s="179"/>
      <c r="C18" s="179">
        <v>1962</v>
      </c>
      <c r="D18" s="178" t="s">
        <v>1251</v>
      </c>
      <c r="E18" s="10" t="e">
        <v>#N/A</v>
      </c>
      <c r="F18" s="10" t="e">
        <v>#N/A</v>
      </c>
      <c r="G18" s="10">
        <v>7416</v>
      </c>
      <c r="H18" s="10">
        <v>2259</v>
      </c>
      <c r="I18" s="7">
        <v>34.6</v>
      </c>
      <c r="J18" s="7" t="e">
        <v>#N/A</v>
      </c>
      <c r="K18" s="10" t="e">
        <v>#N/A</v>
      </c>
      <c r="L18" s="10" t="e">
        <v>#N/A</v>
      </c>
    </row>
    <row r="19" spans="1:12" s="178" customFormat="1" x14ac:dyDescent="0.25">
      <c r="A19" s="179">
        <f t="shared" si="0"/>
        <v>1963</v>
      </c>
      <c r="B19" s="179">
        <v>1962</v>
      </c>
      <c r="C19" s="179"/>
      <c r="D19" s="178" t="s">
        <v>1252</v>
      </c>
      <c r="E19" s="10" t="e">
        <v>#N/A</v>
      </c>
      <c r="F19" s="10" t="e">
        <v>#N/A</v>
      </c>
      <c r="G19" s="10">
        <v>7367</v>
      </c>
      <c r="H19" s="10">
        <v>2249</v>
      </c>
      <c r="I19" s="7">
        <v>35.1</v>
      </c>
      <c r="J19" s="7" t="e">
        <v>#N/A</v>
      </c>
      <c r="K19" s="10" t="e">
        <v>#N/A</v>
      </c>
      <c r="L19" s="10" t="e">
        <v>#N/A</v>
      </c>
    </row>
    <row r="20" spans="1:12" s="178" customFormat="1" x14ac:dyDescent="0.25">
      <c r="A20" s="179">
        <f t="shared" si="0"/>
        <v>1963</v>
      </c>
      <c r="B20" s="179"/>
      <c r="C20" s="179"/>
      <c r="D20" s="178" t="s">
        <v>1253</v>
      </c>
      <c r="E20" s="10" t="e">
        <v>#N/A</v>
      </c>
      <c r="F20" s="10" t="e">
        <v>#N/A</v>
      </c>
      <c r="G20" s="10">
        <v>7752</v>
      </c>
      <c r="H20" s="10">
        <v>2175</v>
      </c>
      <c r="I20" s="7">
        <v>36.4</v>
      </c>
      <c r="J20" s="7" t="e">
        <v>#N/A</v>
      </c>
      <c r="K20" s="10" t="e">
        <v>#N/A</v>
      </c>
      <c r="L20" s="10" t="e">
        <v>#N/A</v>
      </c>
    </row>
    <row r="21" spans="1:12" s="178" customFormat="1" x14ac:dyDescent="0.25">
      <c r="A21" s="179">
        <f t="shared" si="0"/>
        <v>1963</v>
      </c>
      <c r="B21" s="179"/>
      <c r="C21" s="179"/>
      <c r="D21" s="178" t="s">
        <v>1254</v>
      </c>
      <c r="E21" s="10" t="e">
        <v>#N/A</v>
      </c>
      <c r="F21" s="10" t="e">
        <v>#N/A</v>
      </c>
      <c r="G21" s="10">
        <v>7871</v>
      </c>
      <c r="H21" s="10">
        <v>2265</v>
      </c>
      <c r="I21" s="7">
        <v>36.299999999999997</v>
      </c>
      <c r="J21" s="7" t="e">
        <v>#N/A</v>
      </c>
      <c r="K21" s="10" t="e">
        <v>#N/A</v>
      </c>
      <c r="L21" s="10" t="e">
        <v>#N/A</v>
      </c>
    </row>
    <row r="22" spans="1:12" s="178" customFormat="1" x14ac:dyDescent="0.25">
      <c r="A22" s="179">
        <f t="shared" si="0"/>
        <v>1963</v>
      </c>
      <c r="B22" s="179"/>
      <c r="C22" s="179">
        <v>1963</v>
      </c>
      <c r="D22" s="178" t="s">
        <v>1255</v>
      </c>
      <c r="E22" s="10" t="e">
        <v>#N/A</v>
      </c>
      <c r="F22" s="10" t="e">
        <v>#N/A</v>
      </c>
      <c r="G22" s="10">
        <v>8117</v>
      </c>
      <c r="H22" s="10">
        <v>2303</v>
      </c>
      <c r="I22" s="7">
        <v>37.1</v>
      </c>
      <c r="J22" s="7" t="e">
        <v>#N/A</v>
      </c>
      <c r="K22" s="10" t="e">
        <v>#N/A</v>
      </c>
      <c r="L22" s="10" t="e">
        <v>#N/A</v>
      </c>
    </row>
    <row r="23" spans="1:12" s="178" customFormat="1" x14ac:dyDescent="0.25">
      <c r="A23" s="179">
        <f t="shared" si="0"/>
        <v>1964</v>
      </c>
      <c r="B23" s="179">
        <v>1963</v>
      </c>
      <c r="C23" s="179"/>
      <c r="D23" s="178" t="s">
        <v>1256</v>
      </c>
      <c r="E23" s="10" t="e">
        <v>#N/A</v>
      </c>
      <c r="F23" s="10" t="e">
        <v>#N/A</v>
      </c>
      <c r="G23" s="10">
        <v>8144</v>
      </c>
      <c r="H23" s="10">
        <v>2407</v>
      </c>
      <c r="I23" s="7">
        <v>37.4</v>
      </c>
      <c r="J23" s="7" t="e">
        <v>#N/A</v>
      </c>
      <c r="K23" s="10" t="e">
        <v>#N/A</v>
      </c>
      <c r="L23" s="10" t="e">
        <v>#N/A</v>
      </c>
    </row>
    <row r="24" spans="1:12" s="178" customFormat="1" x14ac:dyDescent="0.25">
      <c r="A24" s="179">
        <f t="shared" si="0"/>
        <v>1964</v>
      </c>
      <c r="B24" s="179"/>
      <c r="C24" s="179"/>
      <c r="D24" s="178" t="s">
        <v>1257</v>
      </c>
      <c r="E24" s="10" t="e">
        <v>#N/A</v>
      </c>
      <c r="F24" s="10" t="e">
        <v>#N/A</v>
      </c>
      <c r="G24" s="10">
        <v>8435</v>
      </c>
      <c r="H24" s="10">
        <v>2299</v>
      </c>
      <c r="I24" s="7">
        <v>37.799999999999997</v>
      </c>
      <c r="J24" s="7" t="e">
        <v>#N/A</v>
      </c>
      <c r="K24" s="10" t="e">
        <v>#N/A</v>
      </c>
      <c r="L24" s="10" t="e">
        <v>#N/A</v>
      </c>
    </row>
    <row r="25" spans="1:12" s="178" customFormat="1" x14ac:dyDescent="0.25">
      <c r="A25" s="179">
        <f t="shared" si="0"/>
        <v>1964</v>
      </c>
      <c r="B25" s="179"/>
      <c r="C25" s="179"/>
      <c r="D25" s="178" t="s">
        <v>1258</v>
      </c>
      <c r="E25" s="10" t="e">
        <v>#N/A</v>
      </c>
      <c r="F25" s="10" t="e">
        <v>#N/A</v>
      </c>
      <c r="G25" s="10">
        <v>8620</v>
      </c>
      <c r="H25" s="10">
        <v>2391</v>
      </c>
      <c r="I25" s="7">
        <v>37.799999999999997</v>
      </c>
      <c r="J25" s="7" t="e">
        <v>#N/A</v>
      </c>
      <c r="K25" s="10" t="e">
        <v>#N/A</v>
      </c>
      <c r="L25" s="10" t="e">
        <v>#N/A</v>
      </c>
    </row>
    <row r="26" spans="1:12" s="178" customFormat="1" x14ac:dyDescent="0.25">
      <c r="A26" s="179">
        <f t="shared" si="0"/>
        <v>1964</v>
      </c>
      <c r="B26" s="179"/>
      <c r="C26" s="179">
        <v>1964</v>
      </c>
      <c r="D26" s="178" t="s">
        <v>1259</v>
      </c>
      <c r="E26" s="10" t="e">
        <v>#N/A</v>
      </c>
      <c r="F26" s="10" t="e">
        <v>#N/A</v>
      </c>
      <c r="G26" s="10">
        <v>8857</v>
      </c>
      <c r="H26" s="10">
        <v>2412</v>
      </c>
      <c r="I26" s="7">
        <v>38.1</v>
      </c>
      <c r="J26" s="7" t="e">
        <v>#N/A</v>
      </c>
      <c r="K26" s="10" t="e">
        <v>#N/A</v>
      </c>
      <c r="L26" s="10" t="e">
        <v>#N/A</v>
      </c>
    </row>
    <row r="27" spans="1:12" s="178" customFormat="1" x14ac:dyDescent="0.25">
      <c r="A27" s="179">
        <f t="shared" si="0"/>
        <v>1965</v>
      </c>
      <c r="B27" s="179">
        <v>1964</v>
      </c>
      <c r="C27" s="179"/>
      <c r="D27" s="178" t="s">
        <v>1260</v>
      </c>
      <c r="E27" s="10" t="e">
        <v>#N/A</v>
      </c>
      <c r="F27" s="10" t="e">
        <v>#N/A</v>
      </c>
      <c r="G27" s="10">
        <v>9021</v>
      </c>
      <c r="H27" s="10">
        <v>2622</v>
      </c>
      <c r="I27" s="7">
        <v>38.1</v>
      </c>
      <c r="J27" s="7" t="e">
        <v>#N/A</v>
      </c>
      <c r="K27" s="10" t="e">
        <v>#N/A</v>
      </c>
      <c r="L27" s="10" t="e">
        <v>#N/A</v>
      </c>
    </row>
    <row r="28" spans="1:12" s="178" customFormat="1" x14ac:dyDescent="0.25">
      <c r="A28" s="179">
        <f t="shared" si="0"/>
        <v>1965</v>
      </c>
      <c r="B28" s="179"/>
      <c r="C28" s="179"/>
      <c r="D28" s="178" t="s">
        <v>1261</v>
      </c>
      <c r="E28" s="10" t="e">
        <v>#N/A</v>
      </c>
      <c r="F28" s="10" t="e">
        <v>#N/A</v>
      </c>
      <c r="G28" s="10">
        <v>9065</v>
      </c>
      <c r="H28" s="10">
        <v>2612</v>
      </c>
      <c r="I28" s="7">
        <v>38.200000000000003</v>
      </c>
      <c r="J28" s="7" t="e">
        <v>#N/A</v>
      </c>
      <c r="K28" s="10" t="e">
        <v>#N/A</v>
      </c>
      <c r="L28" s="10" t="e">
        <v>#N/A</v>
      </c>
    </row>
    <row r="29" spans="1:12" s="178" customFormat="1" x14ac:dyDescent="0.25">
      <c r="A29" s="179">
        <f t="shared" si="0"/>
        <v>1965</v>
      </c>
      <c r="B29" s="179"/>
      <c r="C29" s="179"/>
      <c r="D29" s="178" t="s">
        <v>1262</v>
      </c>
      <c r="E29" s="10" t="e">
        <v>#N/A</v>
      </c>
      <c r="F29" s="10" t="e">
        <v>#N/A</v>
      </c>
      <c r="G29" s="10">
        <v>9286</v>
      </c>
      <c r="H29" s="10">
        <v>2727</v>
      </c>
      <c r="I29" s="7">
        <v>38.4</v>
      </c>
      <c r="J29" s="7" t="e">
        <v>#N/A</v>
      </c>
      <c r="K29" s="10" t="e">
        <v>#N/A</v>
      </c>
      <c r="L29" s="10" t="e">
        <v>#N/A</v>
      </c>
    </row>
    <row r="30" spans="1:12" s="178" customFormat="1" x14ac:dyDescent="0.25">
      <c r="A30" s="179">
        <f t="shared" si="0"/>
        <v>1965</v>
      </c>
      <c r="B30" s="179"/>
      <c r="C30" s="179">
        <v>1965</v>
      </c>
      <c r="D30" s="178" t="s">
        <v>1263</v>
      </c>
      <c r="E30" s="10" t="e">
        <v>#N/A</v>
      </c>
      <c r="F30" s="10" t="e">
        <v>#N/A</v>
      </c>
      <c r="G30" s="10">
        <v>9467</v>
      </c>
      <c r="H30" s="10">
        <v>2746</v>
      </c>
      <c r="I30" s="7">
        <v>38.5</v>
      </c>
      <c r="J30" s="7" t="e">
        <v>#N/A</v>
      </c>
      <c r="K30" s="10" t="e">
        <v>#N/A</v>
      </c>
      <c r="L30" s="10" t="e">
        <v>#N/A</v>
      </c>
    </row>
    <row r="31" spans="1:12" s="178" customFormat="1" x14ac:dyDescent="0.25">
      <c r="A31" s="179">
        <f t="shared" si="0"/>
        <v>1966</v>
      </c>
      <c r="B31" s="179">
        <v>1965</v>
      </c>
      <c r="C31" s="179"/>
      <c r="D31" s="178" t="s">
        <v>1264</v>
      </c>
      <c r="E31" s="10" t="e">
        <v>#N/A</v>
      </c>
      <c r="F31" s="10" t="e">
        <v>#N/A</v>
      </c>
      <c r="G31" s="10">
        <v>9609</v>
      </c>
      <c r="H31" s="10">
        <v>2881</v>
      </c>
      <c r="I31" s="7">
        <v>38.4</v>
      </c>
      <c r="J31" s="7" t="e">
        <v>#N/A</v>
      </c>
      <c r="K31" s="10" t="e">
        <v>#N/A</v>
      </c>
      <c r="L31" s="10" t="e">
        <v>#N/A</v>
      </c>
    </row>
    <row r="32" spans="1:12" s="178" customFormat="1" x14ac:dyDescent="0.25">
      <c r="A32" s="179">
        <f t="shared" si="0"/>
        <v>1966</v>
      </c>
      <c r="B32" s="179"/>
      <c r="C32" s="179"/>
      <c r="D32" s="178" t="s">
        <v>1265</v>
      </c>
      <c r="E32" s="10" t="e">
        <v>#N/A</v>
      </c>
      <c r="F32" s="10" t="e">
        <v>#N/A</v>
      </c>
      <c r="G32" s="10">
        <v>9775</v>
      </c>
      <c r="H32" s="10">
        <v>2803</v>
      </c>
      <c r="I32" s="7">
        <v>38.6</v>
      </c>
      <c r="J32" s="7" t="e">
        <v>#N/A</v>
      </c>
      <c r="K32" s="10" t="e">
        <v>#N/A</v>
      </c>
      <c r="L32" s="10" t="e">
        <v>#N/A</v>
      </c>
    </row>
    <row r="33" spans="1:12" s="178" customFormat="1" x14ac:dyDescent="0.25">
      <c r="A33" s="179">
        <f t="shared" si="0"/>
        <v>1966</v>
      </c>
      <c r="B33" s="179"/>
      <c r="C33" s="179"/>
      <c r="D33" s="178" t="s">
        <v>1266</v>
      </c>
      <c r="E33" s="10" t="e">
        <v>#N/A</v>
      </c>
      <c r="F33" s="10" t="e">
        <v>#N/A</v>
      </c>
      <c r="G33" s="10">
        <v>9959</v>
      </c>
      <c r="H33" s="10">
        <v>2900</v>
      </c>
      <c r="I33" s="7">
        <v>38.799999999999997</v>
      </c>
      <c r="J33" s="7" t="e">
        <v>#N/A</v>
      </c>
      <c r="K33" s="10" t="e">
        <v>#N/A</v>
      </c>
      <c r="L33" s="10" t="e">
        <v>#N/A</v>
      </c>
    </row>
    <row r="34" spans="1:12" s="178" customFormat="1" x14ac:dyDescent="0.25">
      <c r="A34" s="179">
        <f t="shared" si="0"/>
        <v>1966</v>
      </c>
      <c r="B34" s="179"/>
      <c r="C34" s="179">
        <v>1966</v>
      </c>
      <c r="D34" s="178" t="s">
        <v>1267</v>
      </c>
      <c r="E34" s="10" t="e">
        <v>#N/A</v>
      </c>
      <c r="F34" s="10" t="e">
        <v>#N/A</v>
      </c>
      <c r="G34" s="10">
        <v>10064</v>
      </c>
      <c r="H34" s="10">
        <v>2992</v>
      </c>
      <c r="I34" s="7">
        <v>38.9</v>
      </c>
      <c r="J34" s="7" t="e">
        <v>#N/A</v>
      </c>
      <c r="K34" s="10" t="e">
        <v>#N/A</v>
      </c>
      <c r="L34" s="10" t="e">
        <v>#N/A</v>
      </c>
    </row>
    <row r="35" spans="1:12" s="178" customFormat="1" x14ac:dyDescent="0.25">
      <c r="A35" s="179">
        <f t="shared" si="0"/>
        <v>1967</v>
      </c>
      <c r="B35" s="179">
        <v>1966</v>
      </c>
      <c r="C35" s="179"/>
      <c r="D35" s="178" t="s">
        <v>1268</v>
      </c>
      <c r="E35" s="10" t="e">
        <v>#N/A</v>
      </c>
      <c r="F35" s="10" t="e">
        <v>#N/A</v>
      </c>
      <c r="G35" s="10">
        <v>10161</v>
      </c>
      <c r="H35" s="10">
        <v>3263</v>
      </c>
      <c r="I35" s="7">
        <v>39.5</v>
      </c>
      <c r="J35" s="7" t="e">
        <v>#N/A</v>
      </c>
      <c r="K35" s="10" t="e">
        <v>#N/A</v>
      </c>
      <c r="L35" s="10" t="e">
        <v>#N/A</v>
      </c>
    </row>
    <row r="36" spans="1:12" s="178" customFormat="1" x14ac:dyDescent="0.25">
      <c r="A36" s="179">
        <f t="shared" si="0"/>
        <v>1967</v>
      </c>
      <c r="B36" s="179"/>
      <c r="C36" s="179"/>
      <c r="D36" s="178" t="s">
        <v>1269</v>
      </c>
      <c r="E36" s="10" t="e">
        <v>#N/A</v>
      </c>
      <c r="F36" s="10" t="e">
        <v>#N/A</v>
      </c>
      <c r="G36" s="10">
        <v>10417</v>
      </c>
      <c r="H36" s="10">
        <v>3090</v>
      </c>
      <c r="I36" s="7">
        <v>40</v>
      </c>
      <c r="J36" s="7" t="e">
        <v>#N/A</v>
      </c>
      <c r="K36" s="10" t="e">
        <v>#N/A</v>
      </c>
      <c r="L36" s="10" t="e">
        <v>#N/A</v>
      </c>
    </row>
    <row r="37" spans="1:12" s="178" customFormat="1" x14ac:dyDescent="0.25">
      <c r="A37" s="179">
        <f t="shared" si="0"/>
        <v>1967</v>
      </c>
      <c r="B37" s="179"/>
      <c r="C37" s="179"/>
      <c r="D37" s="178" t="s">
        <v>1270</v>
      </c>
      <c r="E37" s="10" t="e">
        <v>#N/A</v>
      </c>
      <c r="F37" s="10" t="e">
        <v>#N/A</v>
      </c>
      <c r="G37" s="10">
        <v>10487</v>
      </c>
      <c r="H37" s="10">
        <v>3291</v>
      </c>
      <c r="I37" s="7">
        <v>40.200000000000003</v>
      </c>
      <c r="J37" s="7" t="e">
        <v>#N/A</v>
      </c>
      <c r="K37" s="10" t="e">
        <v>#N/A</v>
      </c>
      <c r="L37" s="10" t="e">
        <v>#N/A</v>
      </c>
    </row>
    <row r="38" spans="1:12" s="178" customFormat="1" x14ac:dyDescent="0.25">
      <c r="A38" s="179">
        <f t="shared" si="0"/>
        <v>1967</v>
      </c>
      <c r="B38" s="179"/>
      <c r="C38" s="179">
        <v>1967</v>
      </c>
      <c r="D38" s="178" t="s">
        <v>1271</v>
      </c>
      <c r="E38" s="10" t="e">
        <v>#N/A</v>
      </c>
      <c r="F38" s="10" t="e">
        <v>#N/A</v>
      </c>
      <c r="G38" s="10">
        <v>10622</v>
      </c>
      <c r="H38" s="10">
        <v>3356</v>
      </c>
      <c r="I38" s="7">
        <v>40.5</v>
      </c>
      <c r="J38" s="7" t="e">
        <v>#N/A</v>
      </c>
      <c r="K38" s="10" t="e">
        <v>#N/A</v>
      </c>
      <c r="L38" s="10" t="e">
        <v>#N/A</v>
      </c>
    </row>
    <row r="39" spans="1:12" s="178" customFormat="1" x14ac:dyDescent="0.25">
      <c r="A39" s="179">
        <f t="shared" si="0"/>
        <v>1968</v>
      </c>
      <c r="B39" s="179">
        <v>1967</v>
      </c>
      <c r="C39" s="179"/>
      <c r="D39" s="178" t="s">
        <v>1272</v>
      </c>
      <c r="E39" s="10" t="e">
        <v>#N/A</v>
      </c>
      <c r="F39" s="10" t="e">
        <v>#N/A</v>
      </c>
      <c r="G39" s="10">
        <v>11102</v>
      </c>
      <c r="H39" s="10">
        <v>3682</v>
      </c>
      <c r="I39" s="7">
        <v>42.1</v>
      </c>
      <c r="J39" s="7" t="e">
        <v>#N/A</v>
      </c>
      <c r="K39" s="10" t="e">
        <v>#N/A</v>
      </c>
      <c r="L39" s="10" t="e">
        <v>#N/A</v>
      </c>
    </row>
    <row r="40" spans="1:12" s="178" customFormat="1" x14ac:dyDescent="0.25">
      <c r="A40" s="179">
        <f t="shared" si="0"/>
        <v>1968</v>
      </c>
      <c r="B40" s="179"/>
      <c r="C40" s="179"/>
      <c r="D40" s="178" t="s">
        <v>1273</v>
      </c>
      <c r="E40" s="10" t="e">
        <v>#N/A</v>
      </c>
      <c r="F40" s="10" t="e">
        <v>#N/A</v>
      </c>
      <c r="G40" s="10">
        <v>11235</v>
      </c>
      <c r="H40" s="10">
        <v>3429</v>
      </c>
      <c r="I40" s="7">
        <v>42.2</v>
      </c>
      <c r="J40" s="7" t="e">
        <v>#N/A</v>
      </c>
      <c r="K40" s="10" t="e">
        <v>#N/A</v>
      </c>
      <c r="L40" s="10" t="e">
        <v>#N/A</v>
      </c>
    </row>
    <row r="41" spans="1:12" s="178" customFormat="1" x14ac:dyDescent="0.25">
      <c r="A41" s="179">
        <f t="shared" si="0"/>
        <v>1968</v>
      </c>
      <c r="B41" s="179"/>
      <c r="C41" s="179"/>
      <c r="D41" s="178" t="s">
        <v>1274</v>
      </c>
      <c r="E41" s="10" t="e">
        <v>#N/A</v>
      </c>
      <c r="F41" s="10" t="e">
        <v>#N/A</v>
      </c>
      <c r="G41" s="10">
        <v>11591</v>
      </c>
      <c r="H41" s="10">
        <v>3593</v>
      </c>
      <c r="I41" s="7">
        <v>42.9</v>
      </c>
      <c r="J41" s="7" t="e">
        <v>#N/A</v>
      </c>
      <c r="K41" s="10" t="e">
        <v>#N/A</v>
      </c>
      <c r="L41" s="10" t="e">
        <v>#N/A</v>
      </c>
    </row>
    <row r="42" spans="1:12" s="178" customFormat="1" x14ac:dyDescent="0.25">
      <c r="A42" s="179">
        <f t="shared" si="0"/>
        <v>1968</v>
      </c>
      <c r="B42" s="179"/>
      <c r="C42" s="179">
        <v>1968</v>
      </c>
      <c r="D42" s="178" t="s">
        <v>1275</v>
      </c>
      <c r="E42" s="10" t="e">
        <v>#N/A</v>
      </c>
      <c r="F42" s="10" t="e">
        <v>#N/A</v>
      </c>
      <c r="G42" s="10">
        <v>11883</v>
      </c>
      <c r="H42" s="10">
        <v>3566</v>
      </c>
      <c r="I42" s="7">
        <v>42.9</v>
      </c>
      <c r="J42" s="7" t="e">
        <v>#N/A</v>
      </c>
      <c r="K42" s="10" t="e">
        <v>#N/A</v>
      </c>
      <c r="L42" s="10" t="e">
        <v>#N/A</v>
      </c>
    </row>
    <row r="43" spans="1:12" s="178" customFormat="1" x14ac:dyDescent="0.25">
      <c r="A43" s="179">
        <f t="shared" si="0"/>
        <v>1969</v>
      </c>
      <c r="B43" s="179">
        <v>1968</v>
      </c>
      <c r="C43" s="179"/>
      <c r="D43" s="178" t="s">
        <v>1276</v>
      </c>
      <c r="E43" s="10" t="e">
        <v>#N/A</v>
      </c>
      <c r="F43" s="10" t="e">
        <v>#N/A</v>
      </c>
      <c r="G43" s="10">
        <v>12091</v>
      </c>
      <c r="H43" s="10">
        <v>3877</v>
      </c>
      <c r="I43" s="7">
        <v>43</v>
      </c>
      <c r="J43" s="7" t="e">
        <v>#N/A</v>
      </c>
      <c r="K43" s="10" t="e">
        <v>#N/A</v>
      </c>
      <c r="L43" s="10" t="e">
        <v>#N/A</v>
      </c>
    </row>
    <row r="44" spans="1:12" s="178" customFormat="1" x14ac:dyDescent="0.25">
      <c r="A44" s="179">
        <f t="shared" si="0"/>
        <v>1969</v>
      </c>
      <c r="B44" s="179"/>
      <c r="C44" s="179"/>
      <c r="D44" s="178" t="s">
        <v>1277</v>
      </c>
      <c r="E44" s="10" t="e">
        <v>#N/A</v>
      </c>
      <c r="F44" s="10" t="e">
        <v>#N/A</v>
      </c>
      <c r="G44" s="10">
        <v>12271</v>
      </c>
      <c r="H44" s="10">
        <v>3575</v>
      </c>
      <c r="I44" s="7">
        <v>43.2</v>
      </c>
      <c r="J44" s="7" t="e">
        <v>#N/A</v>
      </c>
      <c r="K44" s="10" t="e">
        <v>#N/A</v>
      </c>
      <c r="L44" s="10" t="e">
        <v>#N/A</v>
      </c>
    </row>
    <row r="45" spans="1:12" s="178" customFormat="1" x14ac:dyDescent="0.25">
      <c r="A45" s="179">
        <f t="shared" si="0"/>
        <v>1969</v>
      </c>
      <c r="B45" s="179"/>
      <c r="C45" s="179"/>
      <c r="D45" s="178" t="s">
        <v>1278</v>
      </c>
      <c r="E45" s="10" t="e">
        <v>#N/A</v>
      </c>
      <c r="F45" s="10" t="e">
        <v>#N/A</v>
      </c>
      <c r="G45" s="10">
        <v>12545</v>
      </c>
      <c r="H45" s="10">
        <v>3828</v>
      </c>
      <c r="I45" s="7">
        <v>43.4</v>
      </c>
      <c r="J45" s="7" t="e">
        <v>#N/A</v>
      </c>
      <c r="K45" s="10" t="e">
        <v>#N/A</v>
      </c>
      <c r="L45" s="10" t="e">
        <v>#N/A</v>
      </c>
    </row>
    <row r="46" spans="1:12" s="178" customFormat="1" x14ac:dyDescent="0.25">
      <c r="A46" s="179">
        <f t="shared" si="0"/>
        <v>1969</v>
      </c>
      <c r="B46" s="179"/>
      <c r="C46" s="179">
        <v>1969</v>
      </c>
      <c r="D46" s="178" t="s">
        <v>1279</v>
      </c>
      <c r="E46" s="10" t="e">
        <v>#N/A</v>
      </c>
      <c r="F46" s="10" t="e">
        <v>#N/A</v>
      </c>
      <c r="G46" s="10">
        <v>12869</v>
      </c>
      <c r="H46" s="10">
        <v>3884</v>
      </c>
      <c r="I46" s="7">
        <v>43.7</v>
      </c>
      <c r="J46" s="7" t="e">
        <v>#N/A</v>
      </c>
      <c r="K46" s="10" t="e">
        <v>#N/A</v>
      </c>
      <c r="L46" s="10" t="e">
        <v>#N/A</v>
      </c>
    </row>
    <row r="47" spans="1:12" s="178" customFormat="1" x14ac:dyDescent="0.25">
      <c r="A47" s="179">
        <f t="shared" si="0"/>
        <v>1970</v>
      </c>
      <c r="B47" s="179">
        <v>1969</v>
      </c>
      <c r="C47" s="179"/>
      <c r="D47" s="178" t="s">
        <v>1280</v>
      </c>
      <c r="E47" s="10" t="e">
        <v>#N/A</v>
      </c>
      <c r="F47" s="10" t="e">
        <v>#N/A</v>
      </c>
      <c r="G47" s="10">
        <v>13223</v>
      </c>
      <c r="H47" s="10">
        <v>4118</v>
      </c>
      <c r="I47" s="7">
        <v>43.4</v>
      </c>
      <c r="J47" s="7" t="e">
        <v>#N/A</v>
      </c>
      <c r="K47" s="10" t="e">
        <v>#N/A</v>
      </c>
      <c r="L47" s="10" t="e">
        <v>#N/A</v>
      </c>
    </row>
    <row r="48" spans="1:12" s="178" customFormat="1" x14ac:dyDescent="0.25">
      <c r="A48" s="179">
        <f t="shared" si="0"/>
        <v>1970</v>
      </c>
      <c r="B48" s="179"/>
      <c r="C48" s="179"/>
      <c r="D48" s="178" t="s">
        <v>1281</v>
      </c>
      <c r="E48" s="10" t="e">
        <v>#N/A</v>
      </c>
      <c r="F48" s="10" t="e">
        <v>#N/A</v>
      </c>
      <c r="G48" s="10">
        <v>13806</v>
      </c>
      <c r="H48" s="10">
        <v>4019</v>
      </c>
      <c r="I48" s="7">
        <v>44.5</v>
      </c>
      <c r="J48" s="7" t="e">
        <v>#N/A</v>
      </c>
      <c r="K48" s="10" t="e">
        <v>#N/A</v>
      </c>
      <c r="L48" s="10" t="e">
        <v>#N/A</v>
      </c>
    </row>
    <row r="49" spans="1:12" s="178" customFormat="1" x14ac:dyDescent="0.25">
      <c r="A49" s="179">
        <f t="shared" si="0"/>
        <v>1970</v>
      </c>
      <c r="B49" s="179"/>
      <c r="C49" s="179"/>
      <c r="D49" s="178" t="s">
        <v>1282</v>
      </c>
      <c r="E49" s="10" t="e">
        <v>#N/A</v>
      </c>
      <c r="F49" s="10" t="e">
        <v>#N/A</v>
      </c>
      <c r="G49" s="10">
        <v>14256</v>
      </c>
      <c r="H49" s="10">
        <v>4231</v>
      </c>
      <c r="I49" s="7">
        <v>44.9</v>
      </c>
      <c r="J49" s="7" t="e">
        <v>#N/A</v>
      </c>
      <c r="K49" s="10" t="e">
        <v>#N/A</v>
      </c>
      <c r="L49" s="10" t="e">
        <v>#N/A</v>
      </c>
    </row>
    <row r="50" spans="1:12" s="178" customFormat="1" x14ac:dyDescent="0.25">
      <c r="A50" s="179">
        <f t="shared" si="0"/>
        <v>1970</v>
      </c>
      <c r="B50" s="179"/>
      <c r="C50" s="179">
        <v>1970</v>
      </c>
      <c r="D50" s="178" t="s">
        <v>1283</v>
      </c>
      <c r="E50" s="10" t="e">
        <v>#N/A</v>
      </c>
      <c r="F50" s="10" t="e">
        <v>#N/A</v>
      </c>
      <c r="G50" s="10">
        <v>14771</v>
      </c>
      <c r="H50" s="10">
        <v>4327</v>
      </c>
      <c r="I50" s="7">
        <v>45.7</v>
      </c>
      <c r="J50" s="7" t="e">
        <v>#N/A</v>
      </c>
      <c r="K50" s="10" t="e">
        <v>#N/A</v>
      </c>
      <c r="L50" s="10" t="e">
        <v>#N/A</v>
      </c>
    </row>
    <row r="51" spans="1:12" s="178" customFormat="1" x14ac:dyDescent="0.25">
      <c r="A51" s="179">
        <f t="shared" si="0"/>
        <v>1971</v>
      </c>
      <c r="B51" s="179">
        <v>1970</v>
      </c>
      <c r="C51" s="179"/>
      <c r="D51" s="178" t="s">
        <v>1284</v>
      </c>
      <c r="E51" s="10" t="e">
        <v>#N/A</v>
      </c>
      <c r="F51" s="10" t="e">
        <v>#N/A</v>
      </c>
      <c r="G51" s="10">
        <v>14990</v>
      </c>
      <c r="H51" s="10">
        <v>4473</v>
      </c>
      <c r="I51" s="7">
        <v>45.8</v>
      </c>
      <c r="J51" s="7">
        <v>41.2</v>
      </c>
      <c r="K51" s="10" t="e">
        <v>#N/A</v>
      </c>
      <c r="L51" s="10" t="e">
        <v>#N/A</v>
      </c>
    </row>
    <row r="52" spans="1:12" s="178" customFormat="1" x14ac:dyDescent="0.25">
      <c r="A52" s="179">
        <f t="shared" si="0"/>
        <v>1971</v>
      </c>
      <c r="B52" s="179"/>
      <c r="C52" s="179"/>
      <c r="D52" s="178" t="s">
        <v>1285</v>
      </c>
      <c r="E52" s="10" t="e">
        <v>#N/A</v>
      </c>
      <c r="F52" s="10" t="e">
        <v>#N/A</v>
      </c>
      <c r="G52" s="10">
        <v>15501</v>
      </c>
      <c r="H52" s="10">
        <v>4433</v>
      </c>
      <c r="I52" s="7">
        <v>46.6</v>
      </c>
      <c r="J52" s="7">
        <v>42</v>
      </c>
      <c r="K52" s="10" t="e">
        <v>#N/A</v>
      </c>
      <c r="L52" s="10" t="e">
        <v>#N/A</v>
      </c>
    </row>
    <row r="53" spans="1:12" s="178" customFormat="1" x14ac:dyDescent="0.25">
      <c r="A53" s="179">
        <f t="shared" si="0"/>
        <v>1971</v>
      </c>
      <c r="B53" s="179"/>
      <c r="C53" s="179"/>
      <c r="D53" s="178" t="s">
        <v>1286</v>
      </c>
      <c r="E53" s="10" t="e">
        <v>#N/A</v>
      </c>
      <c r="F53" s="10" t="e">
        <v>#N/A</v>
      </c>
      <c r="G53" s="10">
        <v>15997</v>
      </c>
      <c r="H53" s="10">
        <v>4716</v>
      </c>
      <c r="I53" s="7">
        <v>47.6</v>
      </c>
      <c r="J53" s="7">
        <v>42.8</v>
      </c>
      <c r="K53" s="10" t="e">
        <v>#N/A</v>
      </c>
      <c r="L53" s="10" t="e">
        <v>#N/A</v>
      </c>
    </row>
    <row r="54" spans="1:12" s="178" customFormat="1" x14ac:dyDescent="0.25">
      <c r="A54" s="179">
        <f t="shared" si="0"/>
        <v>1971</v>
      </c>
      <c r="B54" s="179"/>
      <c r="C54" s="179">
        <v>1971</v>
      </c>
      <c r="D54" s="178" t="s">
        <v>1287</v>
      </c>
      <c r="E54" s="10" t="e">
        <v>#N/A</v>
      </c>
      <c r="F54" s="10" t="e">
        <v>#N/A</v>
      </c>
      <c r="G54" s="10">
        <v>16398</v>
      </c>
      <c r="H54" s="10">
        <v>4977</v>
      </c>
      <c r="I54" s="7">
        <v>48.1</v>
      </c>
      <c r="J54" s="7">
        <v>43</v>
      </c>
      <c r="K54" s="10" t="e">
        <v>#N/A</v>
      </c>
      <c r="L54" s="10" t="e">
        <v>#N/A</v>
      </c>
    </row>
    <row r="55" spans="1:12" s="178" customFormat="1" x14ac:dyDescent="0.25">
      <c r="A55" s="179">
        <f t="shared" si="0"/>
        <v>1972</v>
      </c>
      <c r="B55" s="179">
        <v>1971</v>
      </c>
      <c r="C55" s="179"/>
      <c r="D55" s="178" t="s">
        <v>1288</v>
      </c>
      <c r="E55" s="10" t="e">
        <v>#N/A</v>
      </c>
      <c r="F55" s="10" t="e">
        <v>#N/A</v>
      </c>
      <c r="G55" s="10">
        <v>16603</v>
      </c>
      <c r="H55" s="10">
        <v>5369</v>
      </c>
      <c r="I55" s="7">
        <v>47.9</v>
      </c>
      <c r="J55" s="7">
        <v>42.7</v>
      </c>
      <c r="K55" s="10" t="e">
        <v>#N/A</v>
      </c>
      <c r="L55" s="10" t="e">
        <v>#N/A</v>
      </c>
    </row>
    <row r="56" spans="1:12" s="178" customFormat="1" x14ac:dyDescent="0.25">
      <c r="A56" s="179">
        <f t="shared" si="0"/>
        <v>1972</v>
      </c>
      <c r="B56" s="179"/>
      <c r="C56" s="179"/>
      <c r="D56" s="178" t="s">
        <v>1289</v>
      </c>
      <c r="E56" s="10" t="e">
        <v>#N/A</v>
      </c>
      <c r="F56" s="10" t="e">
        <v>#N/A</v>
      </c>
      <c r="G56" s="10">
        <v>17392</v>
      </c>
      <c r="H56" s="10">
        <v>5089</v>
      </c>
      <c r="I56" s="7">
        <v>49</v>
      </c>
      <c r="J56" s="7">
        <v>43.5</v>
      </c>
      <c r="K56" s="10" t="e">
        <v>#N/A</v>
      </c>
      <c r="L56" s="10" t="e">
        <v>#N/A</v>
      </c>
    </row>
    <row r="57" spans="1:12" s="178" customFormat="1" x14ac:dyDescent="0.25">
      <c r="A57" s="179">
        <f t="shared" si="0"/>
        <v>1972</v>
      </c>
      <c r="B57" s="179"/>
      <c r="C57" s="179"/>
      <c r="D57" s="178" t="s">
        <v>1290</v>
      </c>
      <c r="E57" s="10" t="e">
        <v>#N/A</v>
      </c>
      <c r="F57" s="10" t="e">
        <v>#N/A</v>
      </c>
      <c r="G57" s="10">
        <v>17763</v>
      </c>
      <c r="H57" s="10">
        <v>5329</v>
      </c>
      <c r="I57" s="7">
        <v>49.2</v>
      </c>
      <c r="J57" s="7">
        <v>43.6</v>
      </c>
      <c r="K57" s="10" t="e">
        <v>#N/A</v>
      </c>
      <c r="L57" s="10" t="e">
        <v>#N/A</v>
      </c>
    </row>
    <row r="58" spans="1:12" s="178" customFormat="1" x14ac:dyDescent="0.25">
      <c r="A58" s="179">
        <f t="shared" si="0"/>
        <v>1972</v>
      </c>
      <c r="B58" s="179"/>
      <c r="C58" s="179">
        <v>1972</v>
      </c>
      <c r="D58" s="178" t="s">
        <v>1291</v>
      </c>
      <c r="E58" s="10" t="e">
        <v>#N/A</v>
      </c>
      <c r="F58" s="10" t="e">
        <v>#N/A</v>
      </c>
      <c r="G58" s="10">
        <v>18837</v>
      </c>
      <c r="H58" s="10">
        <v>5715</v>
      </c>
      <c r="I58" s="7">
        <v>49.8</v>
      </c>
      <c r="J58" s="7">
        <v>44.1</v>
      </c>
      <c r="K58" s="10" t="e">
        <v>#N/A</v>
      </c>
      <c r="L58" s="10" t="e">
        <v>#N/A</v>
      </c>
    </row>
    <row r="59" spans="1:12" s="178" customFormat="1" x14ac:dyDescent="0.25">
      <c r="A59" s="179">
        <f t="shared" si="0"/>
        <v>1973</v>
      </c>
      <c r="B59" s="179">
        <v>1972</v>
      </c>
      <c r="C59" s="179"/>
      <c r="D59" s="178" t="s">
        <v>1292</v>
      </c>
      <c r="E59" s="10" t="e">
        <v>#N/A</v>
      </c>
      <c r="F59" s="10" t="e">
        <v>#N/A</v>
      </c>
      <c r="G59" s="10">
        <v>20050</v>
      </c>
      <c r="H59" s="10">
        <v>5903</v>
      </c>
      <c r="I59" s="7">
        <v>51.8</v>
      </c>
      <c r="J59" s="7">
        <v>45.8</v>
      </c>
      <c r="K59" s="10" t="e">
        <v>#N/A</v>
      </c>
      <c r="L59" s="10" t="e">
        <v>#N/A</v>
      </c>
    </row>
    <row r="60" spans="1:12" s="178" customFormat="1" x14ac:dyDescent="0.25">
      <c r="A60" s="179">
        <f t="shared" si="0"/>
        <v>1973</v>
      </c>
      <c r="B60" s="179"/>
      <c r="C60" s="179"/>
      <c r="D60" s="178" t="s">
        <v>1293</v>
      </c>
      <c r="E60" s="10" t="e">
        <v>#N/A</v>
      </c>
      <c r="F60" s="10" t="e">
        <v>#N/A</v>
      </c>
      <c r="G60" s="10">
        <v>19879</v>
      </c>
      <c r="H60" s="10">
        <v>5685</v>
      </c>
      <c r="I60" s="7">
        <v>51.8</v>
      </c>
      <c r="J60" s="7">
        <v>45.8</v>
      </c>
      <c r="K60" s="10" t="e">
        <v>#N/A</v>
      </c>
      <c r="L60" s="10" t="e">
        <v>#N/A</v>
      </c>
    </row>
    <row r="61" spans="1:12" s="178" customFormat="1" x14ac:dyDescent="0.25">
      <c r="A61" s="179">
        <f t="shared" si="0"/>
        <v>1973</v>
      </c>
      <c r="B61" s="179"/>
      <c r="C61" s="179"/>
      <c r="D61" s="178" t="s">
        <v>1294</v>
      </c>
      <c r="E61" s="10" t="e">
        <v>#N/A</v>
      </c>
      <c r="F61" s="10" t="e">
        <v>#N/A</v>
      </c>
      <c r="G61" s="10">
        <v>20563</v>
      </c>
      <c r="H61" s="10">
        <v>6117</v>
      </c>
      <c r="I61" s="7">
        <v>51.3</v>
      </c>
      <c r="J61" s="7">
        <v>45.3</v>
      </c>
      <c r="K61" s="10" t="e">
        <v>#N/A</v>
      </c>
      <c r="L61" s="10" t="e">
        <v>#N/A</v>
      </c>
    </row>
    <row r="62" spans="1:12" s="178" customFormat="1" x14ac:dyDescent="0.25">
      <c r="A62" s="179">
        <f t="shared" si="0"/>
        <v>1973</v>
      </c>
      <c r="B62" s="179"/>
      <c r="C62" s="179">
        <v>1973</v>
      </c>
      <c r="D62" s="178" t="s">
        <v>1295</v>
      </c>
      <c r="E62" s="10" t="e">
        <v>#N/A</v>
      </c>
      <c r="F62" s="10" t="e">
        <v>#N/A</v>
      </c>
      <c r="G62" s="10">
        <v>21317</v>
      </c>
      <c r="H62" s="10">
        <v>6558</v>
      </c>
      <c r="I62" s="7">
        <v>51</v>
      </c>
      <c r="J62" s="7">
        <v>45.1</v>
      </c>
      <c r="K62" s="10" t="e">
        <v>#N/A</v>
      </c>
      <c r="L62" s="10" t="e">
        <v>#N/A</v>
      </c>
    </row>
    <row r="63" spans="1:12" s="178" customFormat="1" x14ac:dyDescent="0.25">
      <c r="A63" s="179">
        <f t="shared" si="0"/>
        <v>1974</v>
      </c>
      <c r="B63" s="179">
        <v>1973</v>
      </c>
      <c r="C63" s="179"/>
      <c r="D63" s="178" t="s">
        <v>1296</v>
      </c>
      <c r="E63" s="10" t="e">
        <v>#N/A</v>
      </c>
      <c r="F63" s="10" t="e">
        <v>#N/A</v>
      </c>
      <c r="G63" s="10">
        <v>21136</v>
      </c>
      <c r="H63" s="10">
        <v>7324</v>
      </c>
      <c r="I63" s="7">
        <v>49.7</v>
      </c>
      <c r="J63" s="7">
        <v>44</v>
      </c>
      <c r="K63" s="10" t="e">
        <v>#N/A</v>
      </c>
      <c r="L63" s="10" t="e">
        <v>#N/A</v>
      </c>
    </row>
    <row r="64" spans="1:12" s="178" customFormat="1" x14ac:dyDescent="0.25">
      <c r="A64" s="179">
        <f t="shared" si="0"/>
        <v>1974</v>
      </c>
      <c r="B64" s="179"/>
      <c r="C64" s="179"/>
      <c r="D64" s="178" t="s">
        <v>1297</v>
      </c>
      <c r="E64" s="10" t="e">
        <v>#N/A</v>
      </c>
      <c r="F64" s="10" t="e">
        <v>#N/A</v>
      </c>
      <c r="G64" s="10">
        <v>22654</v>
      </c>
      <c r="H64" s="10">
        <v>6969</v>
      </c>
      <c r="I64" s="7">
        <v>50.4</v>
      </c>
      <c r="J64" s="7">
        <v>44.8</v>
      </c>
      <c r="K64" s="10" t="e">
        <v>#N/A</v>
      </c>
      <c r="L64" s="10" t="e">
        <v>#N/A</v>
      </c>
    </row>
    <row r="65" spans="1:12" s="178" customFormat="1" x14ac:dyDescent="0.25">
      <c r="A65" s="179">
        <f t="shared" si="0"/>
        <v>1974</v>
      </c>
      <c r="B65" s="179"/>
      <c r="C65" s="179"/>
      <c r="D65" s="178" t="s">
        <v>1298</v>
      </c>
      <c r="E65" s="10" t="e">
        <v>#N/A</v>
      </c>
      <c r="F65" s="10" t="e">
        <v>#N/A</v>
      </c>
      <c r="G65" s="10">
        <v>23899</v>
      </c>
      <c r="H65" s="10">
        <v>8197</v>
      </c>
      <c r="I65" s="7">
        <v>50.7</v>
      </c>
      <c r="J65" s="7">
        <v>45.3</v>
      </c>
      <c r="K65" s="10" t="e">
        <v>#N/A</v>
      </c>
      <c r="L65" s="10" t="e">
        <v>#N/A</v>
      </c>
    </row>
    <row r="66" spans="1:12" s="178" customFormat="1" x14ac:dyDescent="0.25">
      <c r="A66" s="179">
        <f t="shared" si="0"/>
        <v>1974</v>
      </c>
      <c r="B66" s="179"/>
      <c r="C66" s="179">
        <v>1974</v>
      </c>
      <c r="D66" s="178" t="s">
        <v>1299</v>
      </c>
      <c r="E66" s="10" t="e">
        <v>#N/A</v>
      </c>
      <c r="F66" s="10" t="e">
        <v>#N/A</v>
      </c>
      <c r="G66" s="10">
        <v>24997</v>
      </c>
      <c r="H66" s="10">
        <v>9003</v>
      </c>
      <c r="I66" s="7">
        <v>49.9</v>
      </c>
      <c r="J66" s="7">
        <v>44.8</v>
      </c>
      <c r="K66" s="10" t="e">
        <v>#N/A</v>
      </c>
      <c r="L66" s="10" t="e">
        <v>#N/A</v>
      </c>
    </row>
    <row r="67" spans="1:12" s="178" customFormat="1" x14ac:dyDescent="0.25">
      <c r="A67" s="179">
        <f t="shared" si="0"/>
        <v>1975</v>
      </c>
      <c r="B67" s="179">
        <v>1974</v>
      </c>
      <c r="C67" s="179"/>
      <c r="D67" s="178" t="s">
        <v>1300</v>
      </c>
      <c r="E67" s="10" t="e">
        <v>#N/A</v>
      </c>
      <c r="F67" s="10" t="e">
        <v>#N/A</v>
      </c>
      <c r="G67" s="10">
        <v>26815</v>
      </c>
      <c r="H67" s="10">
        <v>9970</v>
      </c>
      <c r="I67" s="7">
        <v>50</v>
      </c>
      <c r="J67" s="7">
        <v>45.1</v>
      </c>
      <c r="K67" s="10">
        <v>53670</v>
      </c>
      <c r="L67" s="10">
        <v>50196</v>
      </c>
    </row>
    <row r="68" spans="1:12" s="178" customFormat="1" x14ac:dyDescent="0.25">
      <c r="A68" s="179">
        <f t="shared" si="0"/>
        <v>1975</v>
      </c>
      <c r="B68" s="179"/>
      <c r="C68" s="179"/>
      <c r="D68" s="178" t="s">
        <v>1301</v>
      </c>
      <c r="E68" s="10" t="e">
        <v>#N/A</v>
      </c>
      <c r="F68" s="10" t="e">
        <v>#N/A</v>
      </c>
      <c r="G68" s="10">
        <v>28130</v>
      </c>
      <c r="H68" s="10">
        <v>9857</v>
      </c>
      <c r="I68" s="7">
        <v>49.4</v>
      </c>
      <c r="J68" s="7">
        <v>44.7</v>
      </c>
      <c r="K68" s="10" t="e">
        <v>#N/A</v>
      </c>
      <c r="L68" s="10" t="e">
        <v>#N/A</v>
      </c>
    </row>
    <row r="69" spans="1:12" s="178" customFormat="1" x14ac:dyDescent="0.25">
      <c r="A69" s="179">
        <f t="shared" si="0"/>
        <v>1975</v>
      </c>
      <c r="B69" s="179"/>
      <c r="C69" s="179"/>
      <c r="D69" s="178" t="s">
        <v>1302</v>
      </c>
      <c r="E69" s="10" t="e">
        <v>#N/A</v>
      </c>
      <c r="F69" s="10" t="e">
        <v>#N/A</v>
      </c>
      <c r="G69" s="10">
        <v>29260</v>
      </c>
      <c r="H69" s="10">
        <v>10748</v>
      </c>
      <c r="I69" s="7">
        <v>49.2</v>
      </c>
      <c r="J69" s="7">
        <v>44.7</v>
      </c>
      <c r="K69" s="10" t="e">
        <v>#N/A</v>
      </c>
      <c r="L69" s="10" t="e">
        <v>#N/A</v>
      </c>
    </row>
    <row r="70" spans="1:12" s="178" customFormat="1" x14ac:dyDescent="0.25">
      <c r="A70" s="179">
        <f t="shared" si="0"/>
        <v>1975</v>
      </c>
      <c r="B70" s="179"/>
      <c r="C70" s="179">
        <v>1975</v>
      </c>
      <c r="D70" s="178" t="s">
        <v>1303</v>
      </c>
      <c r="E70" s="10" t="e">
        <v>#N/A</v>
      </c>
      <c r="F70" s="10" t="e">
        <v>#N/A</v>
      </c>
      <c r="G70" s="10">
        <v>30890</v>
      </c>
      <c r="H70" s="10">
        <v>11248</v>
      </c>
      <c r="I70" s="7">
        <v>49.9</v>
      </c>
      <c r="J70" s="7">
        <v>45.4</v>
      </c>
      <c r="K70" s="10" t="e">
        <v>#N/A</v>
      </c>
      <c r="L70" s="10" t="e">
        <v>#N/A</v>
      </c>
    </row>
    <row r="71" spans="1:12" s="178" customFormat="1" x14ac:dyDescent="0.25">
      <c r="A71" s="179">
        <f t="shared" si="0"/>
        <v>1976</v>
      </c>
      <c r="B71" s="179">
        <v>1975</v>
      </c>
      <c r="C71" s="179"/>
      <c r="D71" s="178" t="s">
        <v>1304</v>
      </c>
      <c r="E71" s="10" t="e">
        <v>#N/A</v>
      </c>
      <c r="F71" s="10" t="e">
        <v>#N/A</v>
      </c>
      <c r="G71" s="10">
        <v>32448</v>
      </c>
      <c r="H71" s="10">
        <v>12067</v>
      </c>
      <c r="I71" s="7">
        <v>50.8</v>
      </c>
      <c r="J71" s="7">
        <v>46.3</v>
      </c>
      <c r="K71" s="10">
        <v>65638</v>
      </c>
      <c r="L71" s="10">
        <v>61867</v>
      </c>
    </row>
    <row r="72" spans="1:12" s="178" customFormat="1" x14ac:dyDescent="0.25">
      <c r="A72" s="179">
        <f t="shared" si="0"/>
        <v>1976</v>
      </c>
      <c r="B72" s="179"/>
      <c r="C72" s="179"/>
      <c r="D72" s="178" t="s">
        <v>1305</v>
      </c>
      <c r="E72" s="10" t="e">
        <v>#N/A</v>
      </c>
      <c r="F72" s="10" t="e">
        <v>#N/A</v>
      </c>
      <c r="G72" s="10">
        <v>33320</v>
      </c>
      <c r="H72" s="10">
        <v>12029</v>
      </c>
      <c r="I72" s="7">
        <v>50.8</v>
      </c>
      <c r="J72" s="7">
        <v>46.2</v>
      </c>
      <c r="K72" s="10" t="e">
        <v>#N/A</v>
      </c>
      <c r="L72" s="10" t="e">
        <v>#N/A</v>
      </c>
    </row>
    <row r="73" spans="1:12" s="178" customFormat="1" x14ac:dyDescent="0.25">
      <c r="A73" s="179">
        <f t="shared" si="0"/>
        <v>1976</v>
      </c>
      <c r="B73" s="179"/>
      <c r="C73" s="179"/>
      <c r="D73" s="178" t="s">
        <v>1306</v>
      </c>
      <c r="E73" s="10" t="e">
        <v>#N/A</v>
      </c>
      <c r="F73" s="10" t="e">
        <v>#N/A</v>
      </c>
      <c r="G73" s="10">
        <v>34548</v>
      </c>
      <c r="H73" s="10">
        <v>12744</v>
      </c>
      <c r="I73" s="7">
        <v>51.4</v>
      </c>
      <c r="J73" s="7">
        <v>46.7</v>
      </c>
      <c r="K73" s="10" t="e">
        <v>#N/A</v>
      </c>
      <c r="L73" s="10" t="e">
        <v>#N/A</v>
      </c>
    </row>
    <row r="74" spans="1:12" s="178" customFormat="1" x14ac:dyDescent="0.25">
      <c r="A74" s="179">
        <f t="shared" si="0"/>
        <v>1976</v>
      </c>
      <c r="B74" s="179"/>
      <c r="C74" s="179">
        <v>1976</v>
      </c>
      <c r="D74" s="178" t="s">
        <v>1307</v>
      </c>
      <c r="E74" s="10" t="e">
        <v>#N/A</v>
      </c>
      <c r="F74" s="10" t="e">
        <v>#N/A</v>
      </c>
      <c r="G74" s="10">
        <v>36679</v>
      </c>
      <c r="H74" s="10">
        <v>12843</v>
      </c>
      <c r="I74" s="7">
        <v>52.3</v>
      </c>
      <c r="J74" s="7">
        <v>47.5</v>
      </c>
      <c r="K74" s="10" t="e">
        <v>#N/A</v>
      </c>
      <c r="L74" s="10" t="e">
        <v>#N/A</v>
      </c>
    </row>
    <row r="75" spans="1:12" s="178" customFormat="1" x14ac:dyDescent="0.25">
      <c r="A75" s="179">
        <f t="shared" si="0"/>
        <v>1977</v>
      </c>
      <c r="B75" s="179">
        <v>1976</v>
      </c>
      <c r="C75" s="179"/>
      <c r="D75" s="178" t="s">
        <v>1308</v>
      </c>
      <c r="E75" s="10" t="e">
        <v>#N/A</v>
      </c>
      <c r="F75" s="10" t="e">
        <v>#N/A</v>
      </c>
      <c r="G75" s="10">
        <v>38036</v>
      </c>
      <c r="H75" s="10">
        <v>13650</v>
      </c>
      <c r="I75" s="7">
        <v>52.6</v>
      </c>
      <c r="J75" s="7">
        <v>47.7</v>
      </c>
      <c r="K75" s="10">
        <v>75991</v>
      </c>
      <c r="L75" s="10">
        <v>69158</v>
      </c>
    </row>
    <row r="76" spans="1:12" s="178" customFormat="1" x14ac:dyDescent="0.25">
      <c r="A76" s="179">
        <f t="shared" ref="A76:A139" si="1">+A72+1</f>
        <v>1977</v>
      </c>
      <c r="B76" s="179"/>
      <c r="C76" s="179"/>
      <c r="D76" s="178" t="s">
        <v>1309</v>
      </c>
      <c r="E76" s="10" t="e">
        <v>#N/A</v>
      </c>
      <c r="F76" s="10" t="e">
        <v>#N/A</v>
      </c>
      <c r="G76" s="10">
        <v>39241</v>
      </c>
      <c r="H76" s="10">
        <v>13432</v>
      </c>
      <c r="I76" s="7">
        <v>52</v>
      </c>
      <c r="J76" s="7">
        <v>47</v>
      </c>
      <c r="K76" s="10" t="e">
        <v>#N/A</v>
      </c>
      <c r="L76" s="10" t="e">
        <v>#N/A</v>
      </c>
    </row>
    <row r="77" spans="1:12" s="178" customFormat="1" x14ac:dyDescent="0.25">
      <c r="A77" s="179">
        <f t="shared" si="1"/>
        <v>1977</v>
      </c>
      <c r="B77" s="179"/>
      <c r="C77" s="179"/>
      <c r="D77" s="178" t="s">
        <v>1310</v>
      </c>
      <c r="E77" s="10" t="e">
        <v>#N/A</v>
      </c>
      <c r="F77" s="10" t="e">
        <v>#N/A</v>
      </c>
      <c r="G77" s="10">
        <v>40335</v>
      </c>
      <c r="H77" s="10">
        <v>14052</v>
      </c>
      <c r="I77" s="7">
        <v>52.2</v>
      </c>
      <c r="J77" s="7">
        <v>47.2</v>
      </c>
      <c r="K77" s="10" t="e">
        <v>#N/A</v>
      </c>
      <c r="L77" s="10" t="e">
        <v>#N/A</v>
      </c>
    </row>
    <row r="78" spans="1:12" s="178" customFormat="1" x14ac:dyDescent="0.25">
      <c r="A78" s="179">
        <f t="shared" si="1"/>
        <v>1977</v>
      </c>
      <c r="B78" s="179"/>
      <c r="C78" s="179">
        <v>1977</v>
      </c>
      <c r="D78" s="178" t="s">
        <v>1311</v>
      </c>
      <c r="E78" s="10" t="e">
        <v>#N/A</v>
      </c>
      <c r="F78" s="10" t="e">
        <v>#N/A</v>
      </c>
      <c r="G78" s="10">
        <v>42163</v>
      </c>
      <c r="H78" s="10">
        <v>14415</v>
      </c>
      <c r="I78" s="7">
        <v>53</v>
      </c>
      <c r="J78" s="7">
        <v>48</v>
      </c>
      <c r="K78" s="10" t="e">
        <v>#N/A</v>
      </c>
      <c r="L78" s="10" t="e">
        <v>#N/A</v>
      </c>
    </row>
    <row r="79" spans="1:12" s="178" customFormat="1" x14ac:dyDescent="0.25">
      <c r="A79" s="179">
        <f t="shared" si="1"/>
        <v>1978</v>
      </c>
      <c r="B79" s="179">
        <v>1977</v>
      </c>
      <c r="C79" s="179"/>
      <c r="D79" s="178" t="s">
        <v>1312</v>
      </c>
      <c r="E79" s="10" t="e">
        <v>#N/A</v>
      </c>
      <c r="F79" s="10" t="e">
        <v>#N/A</v>
      </c>
      <c r="G79" s="10">
        <v>44136</v>
      </c>
      <c r="H79" s="10">
        <v>15656</v>
      </c>
      <c r="I79" s="7">
        <v>53.5</v>
      </c>
      <c r="J79" s="7">
        <v>48.4</v>
      </c>
      <c r="K79" s="10">
        <v>86357</v>
      </c>
      <c r="L79" s="10">
        <v>74692</v>
      </c>
    </row>
    <row r="80" spans="1:12" s="178" customFormat="1" x14ac:dyDescent="0.25">
      <c r="A80" s="179">
        <f t="shared" si="1"/>
        <v>1978</v>
      </c>
      <c r="B80" s="179"/>
      <c r="C80" s="179"/>
      <c r="D80" s="178" t="s">
        <v>1313</v>
      </c>
      <c r="E80" s="10" t="e">
        <v>#N/A</v>
      </c>
      <c r="F80" s="10" t="e">
        <v>#N/A</v>
      </c>
      <c r="G80" s="10">
        <v>45901</v>
      </c>
      <c r="H80" s="10">
        <v>15424</v>
      </c>
      <c r="I80" s="7">
        <v>53.8</v>
      </c>
      <c r="J80" s="7">
        <v>48.7</v>
      </c>
      <c r="K80" s="10" t="e">
        <v>#N/A</v>
      </c>
      <c r="L80" s="10" t="e">
        <v>#N/A</v>
      </c>
    </row>
    <row r="81" spans="1:12" s="178" customFormat="1" x14ac:dyDescent="0.25">
      <c r="A81" s="179">
        <f t="shared" si="1"/>
        <v>1978</v>
      </c>
      <c r="B81" s="179"/>
      <c r="C81" s="179"/>
      <c r="D81" s="178" t="s">
        <v>1314</v>
      </c>
      <c r="E81" s="10" t="e">
        <v>#N/A</v>
      </c>
      <c r="F81" s="10" t="e">
        <v>#N/A</v>
      </c>
      <c r="G81" s="10">
        <v>47202</v>
      </c>
      <c r="H81" s="10">
        <v>16062</v>
      </c>
      <c r="I81" s="7">
        <v>54.5</v>
      </c>
      <c r="J81" s="7">
        <v>49.3</v>
      </c>
      <c r="K81" s="10" t="e">
        <v>#N/A</v>
      </c>
      <c r="L81" s="10" t="e">
        <v>#N/A</v>
      </c>
    </row>
    <row r="82" spans="1:12" s="178" customFormat="1" x14ac:dyDescent="0.25">
      <c r="A82" s="179">
        <f t="shared" si="1"/>
        <v>1978</v>
      </c>
      <c r="B82" s="179"/>
      <c r="C82" s="179">
        <v>1978</v>
      </c>
      <c r="D82" s="178" t="s">
        <v>1315</v>
      </c>
      <c r="E82" s="10" t="e">
        <v>#N/A</v>
      </c>
      <c r="F82" s="10" t="e">
        <v>#N/A</v>
      </c>
      <c r="G82" s="10">
        <v>48902</v>
      </c>
      <c r="H82" s="10">
        <v>16711</v>
      </c>
      <c r="I82" s="7">
        <v>54.7</v>
      </c>
      <c r="J82" s="7">
        <v>49.4</v>
      </c>
      <c r="K82" s="10" t="e">
        <v>#N/A</v>
      </c>
      <c r="L82" s="10" t="e">
        <v>#N/A</v>
      </c>
    </row>
    <row r="83" spans="1:12" s="178" customFormat="1" x14ac:dyDescent="0.25">
      <c r="A83" s="179">
        <f t="shared" si="1"/>
        <v>1979</v>
      </c>
      <c r="B83" s="179">
        <v>1978</v>
      </c>
      <c r="C83" s="179"/>
      <c r="D83" s="178" t="s">
        <v>1316</v>
      </c>
      <c r="E83" s="10" t="e">
        <v>#N/A</v>
      </c>
      <c r="F83" s="10" t="e">
        <v>#N/A</v>
      </c>
      <c r="G83" s="10">
        <v>50455</v>
      </c>
      <c r="H83" s="10">
        <v>17874</v>
      </c>
      <c r="I83" s="7">
        <v>54.2</v>
      </c>
      <c r="J83" s="7">
        <v>49</v>
      </c>
      <c r="K83" s="10">
        <v>96731</v>
      </c>
      <c r="L83" s="10">
        <v>84240</v>
      </c>
    </row>
    <row r="84" spans="1:12" s="178" customFormat="1" x14ac:dyDescent="0.25">
      <c r="A84" s="179">
        <f t="shared" si="1"/>
        <v>1979</v>
      </c>
      <c r="B84" s="179"/>
      <c r="C84" s="179"/>
      <c r="D84" s="178" t="s">
        <v>1317</v>
      </c>
      <c r="E84" s="10" t="e">
        <v>#N/A</v>
      </c>
      <c r="F84" s="10" t="e">
        <v>#N/A</v>
      </c>
      <c r="G84" s="10">
        <v>53962</v>
      </c>
      <c r="H84" s="10">
        <v>18173</v>
      </c>
      <c r="I84" s="7">
        <v>56.4</v>
      </c>
      <c r="J84" s="7">
        <v>51</v>
      </c>
      <c r="K84" s="10" t="e">
        <v>#N/A</v>
      </c>
      <c r="L84" s="10" t="e">
        <v>#N/A</v>
      </c>
    </row>
    <row r="85" spans="1:12" s="178" customFormat="1" x14ac:dyDescent="0.25">
      <c r="A85" s="179">
        <f t="shared" si="1"/>
        <v>1979</v>
      </c>
      <c r="B85" s="179"/>
      <c r="C85" s="179"/>
      <c r="D85" s="178" t="s">
        <v>1318</v>
      </c>
      <c r="E85" s="10" t="e">
        <v>#N/A</v>
      </c>
      <c r="F85" s="10" t="e">
        <v>#N/A</v>
      </c>
      <c r="G85" s="10">
        <v>56764</v>
      </c>
      <c r="H85" s="10">
        <v>19068</v>
      </c>
      <c r="I85" s="7">
        <v>55.3</v>
      </c>
      <c r="J85" s="7">
        <v>50.1</v>
      </c>
      <c r="K85" s="10" t="e">
        <v>#N/A</v>
      </c>
      <c r="L85" s="10" t="e">
        <v>#N/A</v>
      </c>
    </row>
    <row r="86" spans="1:12" s="178" customFormat="1" x14ac:dyDescent="0.25">
      <c r="A86" s="179">
        <f t="shared" si="1"/>
        <v>1979</v>
      </c>
      <c r="B86" s="179"/>
      <c r="C86" s="179">
        <v>1979</v>
      </c>
      <c r="D86" s="178" t="s">
        <v>1319</v>
      </c>
      <c r="E86" s="10" t="e">
        <v>#N/A</v>
      </c>
      <c r="F86" s="10" t="e">
        <v>#N/A</v>
      </c>
      <c r="G86" s="10">
        <v>59785</v>
      </c>
      <c r="H86" s="10">
        <v>20021</v>
      </c>
      <c r="I86" s="7">
        <v>55.5</v>
      </c>
      <c r="J86" s="7">
        <v>50.5</v>
      </c>
      <c r="K86" s="10" t="e">
        <v>#N/A</v>
      </c>
      <c r="L86" s="10" t="e">
        <v>#N/A</v>
      </c>
    </row>
    <row r="87" spans="1:12" s="178" customFormat="1" x14ac:dyDescent="0.25">
      <c r="A87" s="179">
        <f t="shared" si="1"/>
        <v>1980</v>
      </c>
      <c r="B87" s="179">
        <v>1979</v>
      </c>
      <c r="C87" s="179"/>
      <c r="D87" s="178" t="s">
        <v>1320</v>
      </c>
      <c r="E87" s="10" t="e">
        <v>#N/A</v>
      </c>
      <c r="F87" s="10" t="e">
        <v>#N/A</v>
      </c>
      <c r="G87" s="10">
        <v>62083</v>
      </c>
      <c r="H87" s="10">
        <v>22229</v>
      </c>
      <c r="I87" s="7">
        <v>54.9</v>
      </c>
      <c r="J87" s="7">
        <v>50.1</v>
      </c>
      <c r="K87" s="10">
        <v>107499</v>
      </c>
      <c r="L87" s="10">
        <v>94404</v>
      </c>
    </row>
    <row r="88" spans="1:12" s="178" customFormat="1" x14ac:dyDescent="0.25">
      <c r="A88" s="179">
        <f t="shared" si="1"/>
        <v>1980</v>
      </c>
      <c r="B88" s="179"/>
      <c r="C88" s="179"/>
      <c r="D88" s="178" t="s">
        <v>1321</v>
      </c>
      <c r="E88" s="10" t="e">
        <v>#N/A</v>
      </c>
      <c r="F88" s="10" t="e">
        <v>#N/A</v>
      </c>
      <c r="G88" s="10">
        <v>63691</v>
      </c>
      <c r="H88" s="10">
        <v>22146</v>
      </c>
      <c r="I88" s="7">
        <v>54.3</v>
      </c>
      <c r="J88" s="7">
        <v>49.8</v>
      </c>
      <c r="K88" s="10" t="e">
        <v>#N/A</v>
      </c>
      <c r="L88" s="10" t="e">
        <v>#N/A</v>
      </c>
    </row>
    <row r="89" spans="1:12" s="178" customFormat="1" x14ac:dyDescent="0.25">
      <c r="A89" s="179">
        <f t="shared" si="1"/>
        <v>1980</v>
      </c>
      <c r="B89" s="179"/>
      <c r="C89" s="179"/>
      <c r="D89" s="178" t="s">
        <v>1322</v>
      </c>
      <c r="E89" s="10" t="e">
        <v>#N/A</v>
      </c>
      <c r="F89" s="10" t="e">
        <v>#N/A</v>
      </c>
      <c r="G89" s="10">
        <v>66013</v>
      </c>
      <c r="H89" s="10">
        <v>23935</v>
      </c>
      <c r="I89" s="7">
        <v>54.5</v>
      </c>
      <c r="J89" s="7">
        <v>50.4</v>
      </c>
      <c r="K89" s="10" t="e">
        <v>#N/A</v>
      </c>
      <c r="L89" s="10" t="e">
        <v>#N/A</v>
      </c>
    </row>
    <row r="90" spans="1:12" s="178" customFormat="1" x14ac:dyDescent="0.25">
      <c r="A90" s="179">
        <f t="shared" si="1"/>
        <v>1980</v>
      </c>
      <c r="B90" s="179"/>
      <c r="C90" s="179">
        <v>1980</v>
      </c>
      <c r="D90" s="178" t="s">
        <v>1323</v>
      </c>
      <c r="E90" s="10" t="e">
        <v>#N/A</v>
      </c>
      <c r="F90" s="10" t="e">
        <v>#N/A</v>
      </c>
      <c r="G90" s="10">
        <v>68169</v>
      </c>
      <c r="H90" s="10">
        <v>24175</v>
      </c>
      <c r="I90" s="7">
        <v>54.2</v>
      </c>
      <c r="J90" s="7">
        <v>50.5</v>
      </c>
      <c r="K90" s="10" t="e">
        <v>#N/A</v>
      </c>
      <c r="L90" s="10" t="e">
        <v>#N/A</v>
      </c>
    </row>
    <row r="91" spans="1:12" s="178" customFormat="1" x14ac:dyDescent="0.25">
      <c r="A91" s="179">
        <f t="shared" si="1"/>
        <v>1981</v>
      </c>
      <c r="B91" s="179">
        <v>1980</v>
      </c>
      <c r="C91" s="179"/>
      <c r="D91" s="178" t="s">
        <v>1324</v>
      </c>
      <c r="E91" s="10" t="e">
        <v>#N/A</v>
      </c>
      <c r="F91" s="10" t="e">
        <v>#N/A</v>
      </c>
      <c r="G91" s="10">
        <v>69957</v>
      </c>
      <c r="H91" s="10">
        <v>26380</v>
      </c>
      <c r="I91" s="7">
        <v>54.6</v>
      </c>
      <c r="J91" s="7">
        <v>51.1</v>
      </c>
      <c r="K91" s="10">
        <v>126222</v>
      </c>
      <c r="L91" s="10">
        <v>111073</v>
      </c>
    </row>
    <row r="92" spans="1:12" s="178" customFormat="1" x14ac:dyDescent="0.25">
      <c r="A92" s="179">
        <f t="shared" si="1"/>
        <v>1981</v>
      </c>
      <c r="B92" s="179"/>
      <c r="C92" s="179"/>
      <c r="D92" s="178" t="s">
        <v>1325</v>
      </c>
      <c r="E92" s="10" t="e">
        <v>#N/A</v>
      </c>
      <c r="F92" s="10" t="e">
        <v>#N/A</v>
      </c>
      <c r="G92" s="10">
        <v>71408</v>
      </c>
      <c r="H92" s="10">
        <v>26203</v>
      </c>
      <c r="I92" s="7">
        <v>55.3</v>
      </c>
      <c r="J92" s="7">
        <v>52</v>
      </c>
      <c r="K92" s="10" t="e">
        <v>#N/A</v>
      </c>
      <c r="L92" s="10" t="e">
        <v>#N/A</v>
      </c>
    </row>
    <row r="93" spans="1:12" s="178" customFormat="1" x14ac:dyDescent="0.25">
      <c r="A93" s="179">
        <f t="shared" si="1"/>
        <v>1981</v>
      </c>
      <c r="B93" s="179"/>
      <c r="C93" s="179"/>
      <c r="D93" s="178" t="s">
        <v>1326</v>
      </c>
      <c r="E93" s="10" t="e">
        <v>#N/A</v>
      </c>
      <c r="F93" s="10" t="e">
        <v>#N/A</v>
      </c>
      <c r="G93" s="10">
        <v>73442</v>
      </c>
      <c r="H93" s="10">
        <v>27949</v>
      </c>
      <c r="I93" s="7">
        <v>56.3</v>
      </c>
      <c r="J93" s="7">
        <v>53</v>
      </c>
      <c r="K93" s="10" t="e">
        <v>#N/A</v>
      </c>
      <c r="L93" s="10" t="e">
        <v>#N/A</v>
      </c>
    </row>
    <row r="94" spans="1:12" s="178" customFormat="1" x14ac:dyDescent="0.25">
      <c r="A94" s="179">
        <f t="shared" si="1"/>
        <v>1981</v>
      </c>
      <c r="B94" s="179"/>
      <c r="C94" s="179">
        <v>1981</v>
      </c>
      <c r="D94" s="178" t="s">
        <v>1327</v>
      </c>
      <c r="E94" s="10" t="e">
        <v>#N/A</v>
      </c>
      <c r="F94" s="10" t="e">
        <v>#N/A</v>
      </c>
      <c r="G94" s="10">
        <v>75743</v>
      </c>
      <c r="H94" s="10">
        <v>26934</v>
      </c>
      <c r="I94" s="7">
        <v>56.9</v>
      </c>
      <c r="J94" s="7">
        <v>53.6</v>
      </c>
      <c r="K94" s="10" t="e">
        <v>#N/A</v>
      </c>
      <c r="L94" s="10" t="e">
        <v>#N/A</v>
      </c>
    </row>
    <row r="95" spans="1:12" s="178" customFormat="1" x14ac:dyDescent="0.25">
      <c r="A95" s="179">
        <f t="shared" si="1"/>
        <v>1982</v>
      </c>
      <c r="B95" s="179">
        <v>1981</v>
      </c>
      <c r="C95" s="179"/>
      <c r="D95" s="178" t="s">
        <v>1328</v>
      </c>
      <c r="E95" s="10" t="e">
        <v>#N/A</v>
      </c>
      <c r="F95" s="10" t="e">
        <v>#N/A</v>
      </c>
      <c r="G95" s="10">
        <v>77593</v>
      </c>
      <c r="H95" s="10">
        <v>29501</v>
      </c>
      <c r="I95" s="7">
        <v>57.1</v>
      </c>
      <c r="J95" s="7">
        <v>53.7</v>
      </c>
      <c r="K95" s="10">
        <v>133648</v>
      </c>
      <c r="L95" s="10">
        <v>121707</v>
      </c>
    </row>
    <row r="96" spans="1:12" s="178" customFormat="1" x14ac:dyDescent="0.25">
      <c r="A96" s="179">
        <f t="shared" si="1"/>
        <v>1982</v>
      </c>
      <c r="B96" s="179"/>
      <c r="C96" s="179"/>
      <c r="D96" s="178" t="s">
        <v>1329</v>
      </c>
      <c r="E96" s="10" t="e">
        <v>#N/A</v>
      </c>
      <c r="F96" s="10" t="e">
        <v>#N/A</v>
      </c>
      <c r="G96" s="10">
        <v>79106</v>
      </c>
      <c r="H96" s="10">
        <v>28856</v>
      </c>
      <c r="I96" s="7">
        <v>58</v>
      </c>
      <c r="J96" s="7">
        <v>54.6</v>
      </c>
      <c r="K96" s="10" t="e">
        <v>#N/A</v>
      </c>
      <c r="L96" s="10" t="e">
        <v>#N/A</v>
      </c>
    </row>
    <row r="97" spans="1:12" s="178" customFormat="1" x14ac:dyDescent="0.25">
      <c r="A97" s="179">
        <f t="shared" si="1"/>
        <v>1982</v>
      </c>
      <c r="B97" s="179"/>
      <c r="C97" s="179"/>
      <c r="D97" s="178" t="s">
        <v>1330</v>
      </c>
      <c r="E97" s="10" t="e">
        <v>#N/A</v>
      </c>
      <c r="F97" s="10" t="e">
        <v>#N/A</v>
      </c>
      <c r="G97" s="10">
        <v>80536</v>
      </c>
      <c r="H97" s="10">
        <v>30155</v>
      </c>
      <c r="I97" s="7">
        <v>58.5</v>
      </c>
      <c r="J97" s="7">
        <v>55.1</v>
      </c>
      <c r="K97" s="10" t="e">
        <v>#N/A</v>
      </c>
      <c r="L97" s="10" t="e">
        <v>#N/A</v>
      </c>
    </row>
    <row r="98" spans="1:12" s="178" customFormat="1" x14ac:dyDescent="0.25">
      <c r="A98" s="179">
        <f t="shared" si="1"/>
        <v>1982</v>
      </c>
      <c r="B98" s="179"/>
      <c r="C98" s="179">
        <v>1982</v>
      </c>
      <c r="D98" s="178" t="s">
        <v>1331</v>
      </c>
      <c r="E98" s="10" t="e">
        <v>#N/A</v>
      </c>
      <c r="F98" s="10" t="e">
        <v>#N/A</v>
      </c>
      <c r="G98" s="10">
        <v>82778</v>
      </c>
      <c r="H98" s="10">
        <v>30212</v>
      </c>
      <c r="I98" s="7">
        <v>59.2</v>
      </c>
      <c r="J98" s="7">
        <v>55.8</v>
      </c>
      <c r="K98" s="10" t="e">
        <v>#N/A</v>
      </c>
      <c r="L98" s="10" t="e">
        <v>#N/A</v>
      </c>
    </row>
    <row r="99" spans="1:12" s="178" customFormat="1" x14ac:dyDescent="0.25">
      <c r="A99" s="179">
        <f t="shared" si="1"/>
        <v>1983</v>
      </c>
      <c r="B99" s="179">
        <v>1982</v>
      </c>
      <c r="C99" s="179"/>
      <c r="D99" s="178" t="s">
        <v>1332</v>
      </c>
      <c r="E99" s="10" t="e">
        <v>#N/A</v>
      </c>
      <c r="F99" s="10" t="e">
        <v>#N/A</v>
      </c>
      <c r="G99" s="10">
        <v>85858</v>
      </c>
      <c r="H99" s="10">
        <v>32213</v>
      </c>
      <c r="I99" s="7">
        <v>60.8</v>
      </c>
      <c r="J99" s="7">
        <v>57.4</v>
      </c>
      <c r="K99" s="10">
        <v>142889</v>
      </c>
      <c r="L99" s="10">
        <v>129379</v>
      </c>
    </row>
    <row r="100" spans="1:12" s="178" customFormat="1" x14ac:dyDescent="0.25">
      <c r="A100" s="179">
        <f t="shared" si="1"/>
        <v>1983</v>
      </c>
      <c r="B100" s="179"/>
      <c r="C100" s="179"/>
      <c r="D100" s="178" t="s">
        <v>1333</v>
      </c>
      <c r="E100" s="10" t="e">
        <v>#N/A</v>
      </c>
      <c r="F100" s="10" t="e">
        <v>#N/A</v>
      </c>
      <c r="G100" s="10">
        <v>86421</v>
      </c>
      <c r="H100" s="10">
        <v>31312</v>
      </c>
      <c r="I100" s="7">
        <v>61</v>
      </c>
      <c r="J100" s="7">
        <v>57.7</v>
      </c>
      <c r="K100" s="10" t="e">
        <v>#N/A</v>
      </c>
      <c r="L100" s="10" t="e">
        <v>#N/A</v>
      </c>
    </row>
    <row r="101" spans="1:12" s="178" customFormat="1" x14ac:dyDescent="0.25">
      <c r="A101" s="179">
        <f t="shared" si="1"/>
        <v>1983</v>
      </c>
      <c r="B101" s="179"/>
      <c r="C101" s="179"/>
      <c r="D101" s="178" t="s">
        <v>1334</v>
      </c>
      <c r="E101" s="10" t="e">
        <v>#N/A</v>
      </c>
      <c r="F101" s="10" t="e">
        <v>#N/A</v>
      </c>
      <c r="G101" s="10">
        <v>88777</v>
      </c>
      <c r="H101" s="10">
        <v>32277</v>
      </c>
      <c r="I101" s="7">
        <v>61.3</v>
      </c>
      <c r="J101" s="7">
        <v>57.9</v>
      </c>
      <c r="K101" s="10" t="e">
        <v>#N/A</v>
      </c>
      <c r="L101" s="10" t="e">
        <v>#N/A</v>
      </c>
    </row>
    <row r="102" spans="1:12" s="178" customFormat="1" x14ac:dyDescent="0.25">
      <c r="A102" s="179">
        <f t="shared" si="1"/>
        <v>1983</v>
      </c>
      <c r="B102" s="179"/>
      <c r="C102" s="179">
        <v>1983</v>
      </c>
      <c r="D102" s="178" t="s">
        <v>1335</v>
      </c>
      <c r="E102" s="10" t="e">
        <v>#N/A</v>
      </c>
      <c r="F102" s="10" t="e">
        <v>#N/A</v>
      </c>
      <c r="G102" s="10">
        <v>90844</v>
      </c>
      <c r="H102" s="10">
        <v>32618</v>
      </c>
      <c r="I102" s="7">
        <v>61.2</v>
      </c>
      <c r="J102" s="7">
        <v>57.8</v>
      </c>
      <c r="K102" s="10" t="e">
        <v>#N/A</v>
      </c>
      <c r="L102" s="10" t="e">
        <v>#N/A</v>
      </c>
    </row>
    <row r="103" spans="1:12" s="178" customFormat="1" x14ac:dyDescent="0.25">
      <c r="A103" s="179">
        <f t="shared" si="1"/>
        <v>1984</v>
      </c>
      <c r="B103" s="179">
        <v>1983</v>
      </c>
      <c r="C103" s="179"/>
      <c r="D103" s="178" t="s">
        <v>1336</v>
      </c>
      <c r="E103" s="10" t="e">
        <v>#N/A</v>
      </c>
      <c r="F103" s="10" t="e">
        <v>#N/A</v>
      </c>
      <c r="G103" s="10">
        <v>91822</v>
      </c>
      <c r="H103" s="10">
        <v>34820</v>
      </c>
      <c r="I103" s="7">
        <v>61.4</v>
      </c>
      <c r="J103" s="7">
        <v>58</v>
      </c>
      <c r="K103" s="10">
        <v>155148</v>
      </c>
      <c r="L103" s="10">
        <v>140861</v>
      </c>
    </row>
    <row r="104" spans="1:12" s="178" customFormat="1" x14ac:dyDescent="0.25">
      <c r="A104" s="179">
        <f t="shared" si="1"/>
        <v>1984</v>
      </c>
      <c r="B104" s="179"/>
      <c r="C104" s="179"/>
      <c r="D104" s="178" t="s">
        <v>1337</v>
      </c>
      <c r="E104" s="10" t="e">
        <v>#N/A</v>
      </c>
      <c r="F104" s="10" t="e">
        <v>#N/A</v>
      </c>
      <c r="G104" s="10">
        <v>93603</v>
      </c>
      <c r="H104" s="10">
        <v>33897</v>
      </c>
      <c r="I104" s="7">
        <v>60.4</v>
      </c>
      <c r="J104" s="7">
        <v>56.9</v>
      </c>
      <c r="K104" s="10" t="e">
        <v>#N/A</v>
      </c>
      <c r="L104" s="10" t="e">
        <v>#N/A</v>
      </c>
    </row>
    <row r="105" spans="1:12" s="178" customFormat="1" x14ac:dyDescent="0.25">
      <c r="A105" s="179">
        <f t="shared" si="1"/>
        <v>1984</v>
      </c>
      <c r="B105" s="179"/>
      <c r="C105" s="179"/>
      <c r="D105" s="178" t="s">
        <v>1338</v>
      </c>
      <c r="E105" s="10" t="e">
        <v>#N/A</v>
      </c>
      <c r="F105" s="10" t="e">
        <v>#N/A</v>
      </c>
      <c r="G105" s="10">
        <v>95037</v>
      </c>
      <c r="H105" s="10">
        <v>34360</v>
      </c>
      <c r="I105" s="7">
        <v>60.5</v>
      </c>
      <c r="J105" s="7">
        <v>57</v>
      </c>
      <c r="K105" s="10" t="e">
        <v>#N/A</v>
      </c>
      <c r="L105" s="10" t="e">
        <v>#N/A</v>
      </c>
    </row>
    <row r="106" spans="1:12" s="178" customFormat="1" x14ac:dyDescent="0.25">
      <c r="A106" s="179">
        <f t="shared" si="1"/>
        <v>1984</v>
      </c>
      <c r="B106" s="179"/>
      <c r="C106" s="179">
        <v>1984</v>
      </c>
      <c r="D106" s="178" t="s">
        <v>1339</v>
      </c>
      <c r="E106" s="10" t="e">
        <v>#N/A</v>
      </c>
      <c r="F106" s="10" t="e">
        <v>#N/A</v>
      </c>
      <c r="G106" s="10">
        <v>98146</v>
      </c>
      <c r="H106" s="10">
        <v>35416</v>
      </c>
      <c r="I106" s="7">
        <v>61.3</v>
      </c>
      <c r="J106" s="7">
        <v>57.6</v>
      </c>
      <c r="K106" s="10" t="e">
        <v>#N/A</v>
      </c>
      <c r="L106" s="10" t="e">
        <v>#N/A</v>
      </c>
    </row>
    <row r="107" spans="1:12" s="178" customFormat="1" x14ac:dyDescent="0.25">
      <c r="A107" s="179">
        <f t="shared" si="1"/>
        <v>1985</v>
      </c>
      <c r="B107" s="179">
        <v>1984</v>
      </c>
      <c r="C107" s="179"/>
      <c r="D107" s="178" t="s">
        <v>1340</v>
      </c>
      <c r="E107" s="10" t="e">
        <v>#N/A</v>
      </c>
      <c r="F107" s="10" t="e">
        <v>#N/A</v>
      </c>
      <c r="G107" s="10">
        <v>99621</v>
      </c>
      <c r="H107" s="10">
        <v>38146</v>
      </c>
      <c r="I107" s="7">
        <v>61.9</v>
      </c>
      <c r="J107" s="7">
        <v>58.2</v>
      </c>
      <c r="K107" s="10">
        <v>166482</v>
      </c>
      <c r="L107" s="10">
        <v>153344</v>
      </c>
    </row>
    <row r="108" spans="1:12" s="178" customFormat="1" x14ac:dyDescent="0.25">
      <c r="A108" s="179">
        <f t="shared" si="1"/>
        <v>1985</v>
      </c>
      <c r="B108" s="179"/>
      <c r="C108" s="179"/>
      <c r="D108" s="178" t="s">
        <v>1341</v>
      </c>
      <c r="E108" s="10" t="e">
        <v>#N/A</v>
      </c>
      <c r="F108" s="10" t="e">
        <v>#N/A</v>
      </c>
      <c r="G108" s="10">
        <v>103408</v>
      </c>
      <c r="H108" s="10">
        <v>36578</v>
      </c>
      <c r="I108" s="7">
        <v>63.2</v>
      </c>
      <c r="J108" s="7">
        <v>59.4</v>
      </c>
      <c r="K108" s="10" t="e">
        <v>#N/A</v>
      </c>
      <c r="L108" s="10" t="e">
        <v>#N/A</v>
      </c>
    </row>
    <row r="109" spans="1:12" s="178" customFormat="1" x14ac:dyDescent="0.25">
      <c r="A109" s="179">
        <f t="shared" si="1"/>
        <v>1985</v>
      </c>
      <c r="B109" s="179"/>
      <c r="C109" s="179"/>
      <c r="D109" s="178" t="s">
        <v>1342</v>
      </c>
      <c r="E109" s="10" t="e">
        <v>#N/A</v>
      </c>
      <c r="F109" s="10" t="e">
        <v>#N/A</v>
      </c>
      <c r="G109" s="10">
        <v>105374</v>
      </c>
      <c r="H109" s="10">
        <v>36810</v>
      </c>
      <c r="I109" s="7">
        <v>63</v>
      </c>
      <c r="J109" s="7">
        <v>59.3</v>
      </c>
      <c r="K109" s="10" t="e">
        <v>#N/A</v>
      </c>
      <c r="L109" s="10" t="e">
        <v>#N/A</v>
      </c>
    </row>
    <row r="110" spans="1:12" s="178" customFormat="1" x14ac:dyDescent="0.25">
      <c r="A110" s="179">
        <f t="shared" si="1"/>
        <v>1985</v>
      </c>
      <c r="B110" s="179"/>
      <c r="C110" s="179">
        <v>1985</v>
      </c>
      <c r="D110" s="178" t="s">
        <v>1343</v>
      </c>
      <c r="E110" s="10" t="e">
        <v>#N/A</v>
      </c>
      <c r="F110" s="10" t="e">
        <v>#N/A</v>
      </c>
      <c r="G110" s="10">
        <v>107052</v>
      </c>
      <c r="H110" s="10">
        <v>37959</v>
      </c>
      <c r="I110" s="7">
        <v>62.9</v>
      </c>
      <c r="J110" s="7">
        <v>59.2</v>
      </c>
      <c r="K110" s="10" t="e">
        <v>#N/A</v>
      </c>
      <c r="L110" s="10" t="e">
        <v>#N/A</v>
      </c>
    </row>
    <row r="111" spans="1:12" s="178" customFormat="1" x14ac:dyDescent="0.25">
      <c r="A111" s="179">
        <f t="shared" si="1"/>
        <v>1986</v>
      </c>
      <c r="B111" s="179">
        <v>1985</v>
      </c>
      <c r="C111" s="179"/>
      <c r="D111" s="178" t="s">
        <v>1344</v>
      </c>
      <c r="E111" s="10" t="e">
        <v>#N/A</v>
      </c>
      <c r="F111" s="10" t="e">
        <v>#N/A</v>
      </c>
      <c r="G111" s="10">
        <v>108967</v>
      </c>
      <c r="H111" s="10">
        <v>39214</v>
      </c>
      <c r="I111" s="7">
        <v>63.2</v>
      </c>
      <c r="J111" s="7">
        <v>59.6</v>
      </c>
      <c r="K111" s="10">
        <v>179283</v>
      </c>
      <c r="L111" s="10">
        <v>160950</v>
      </c>
    </row>
    <row r="112" spans="1:12" s="178" customFormat="1" x14ac:dyDescent="0.25">
      <c r="A112" s="179">
        <f t="shared" si="1"/>
        <v>1986</v>
      </c>
      <c r="B112" s="179"/>
      <c r="C112" s="179"/>
      <c r="D112" s="178" t="s">
        <v>1345</v>
      </c>
      <c r="E112" s="10" t="e">
        <v>#N/A</v>
      </c>
      <c r="F112" s="10" t="e">
        <v>#N/A</v>
      </c>
      <c r="G112" s="10">
        <v>110308</v>
      </c>
      <c r="H112" s="10">
        <v>38256</v>
      </c>
      <c r="I112" s="7">
        <v>63.9</v>
      </c>
      <c r="J112" s="7">
        <v>60.3</v>
      </c>
      <c r="K112" s="10" t="e">
        <v>#N/A</v>
      </c>
      <c r="L112" s="10" t="e">
        <v>#N/A</v>
      </c>
    </row>
    <row r="113" spans="1:12" s="178" customFormat="1" x14ac:dyDescent="0.25">
      <c r="A113" s="179">
        <f t="shared" si="1"/>
        <v>1986</v>
      </c>
      <c r="B113" s="179"/>
      <c r="C113" s="179"/>
      <c r="D113" s="178" t="s">
        <v>1346</v>
      </c>
      <c r="E113" s="10" t="e">
        <v>#N/A</v>
      </c>
      <c r="F113" s="10" t="e">
        <v>#N/A</v>
      </c>
      <c r="G113" s="10">
        <v>112237</v>
      </c>
      <c r="H113" s="10">
        <v>39466</v>
      </c>
      <c r="I113" s="7">
        <v>64.3</v>
      </c>
      <c r="J113" s="7">
        <v>60.7</v>
      </c>
      <c r="K113" s="10" t="e">
        <v>#N/A</v>
      </c>
      <c r="L113" s="10" t="e">
        <v>#N/A</v>
      </c>
    </row>
    <row r="114" spans="1:12" s="178" customFormat="1" x14ac:dyDescent="0.25">
      <c r="A114" s="179">
        <f t="shared" si="1"/>
        <v>1986</v>
      </c>
      <c r="B114" s="179"/>
      <c r="C114" s="179">
        <v>1986</v>
      </c>
      <c r="D114" s="178" t="s">
        <v>1347</v>
      </c>
      <c r="E114" s="10" t="e">
        <v>#N/A</v>
      </c>
      <c r="F114" s="10" t="e">
        <v>#N/A</v>
      </c>
      <c r="G114" s="10">
        <v>116049</v>
      </c>
      <c r="H114" s="10">
        <v>40118</v>
      </c>
      <c r="I114" s="7">
        <v>65.099999999999994</v>
      </c>
      <c r="J114" s="7">
        <v>61.4</v>
      </c>
      <c r="K114" s="10" t="e">
        <v>#N/A</v>
      </c>
      <c r="L114" s="10" t="e">
        <v>#N/A</v>
      </c>
    </row>
    <row r="115" spans="1:12" s="178" customFormat="1" x14ac:dyDescent="0.25">
      <c r="A115" s="179">
        <f t="shared" si="1"/>
        <v>1987</v>
      </c>
      <c r="B115" s="179">
        <v>1986</v>
      </c>
      <c r="C115" s="179"/>
      <c r="D115" s="178" t="s">
        <v>1348</v>
      </c>
      <c r="E115" s="10" t="e">
        <v>#N/A</v>
      </c>
      <c r="F115" s="10" t="e">
        <v>#N/A</v>
      </c>
      <c r="G115" s="10">
        <v>118411</v>
      </c>
      <c r="H115" s="10">
        <v>41014</v>
      </c>
      <c r="I115" s="7">
        <v>65.3</v>
      </c>
      <c r="J115" s="7">
        <v>61.5</v>
      </c>
      <c r="K115" s="10">
        <v>190684</v>
      </c>
      <c r="L115" s="10">
        <v>167541</v>
      </c>
    </row>
    <row r="116" spans="1:12" s="178" customFormat="1" x14ac:dyDescent="0.25">
      <c r="A116" s="179">
        <f t="shared" si="1"/>
        <v>1987</v>
      </c>
      <c r="B116" s="179"/>
      <c r="C116" s="179"/>
      <c r="D116" s="178" t="s">
        <v>1349</v>
      </c>
      <c r="E116" s="10" t="e">
        <v>#N/A</v>
      </c>
      <c r="F116" s="10" t="e">
        <v>#N/A</v>
      </c>
      <c r="G116" s="10">
        <v>122020</v>
      </c>
      <c r="H116" s="10">
        <v>40992</v>
      </c>
      <c r="I116" s="7">
        <v>66</v>
      </c>
      <c r="J116" s="7">
        <v>62.1</v>
      </c>
      <c r="K116" s="10" t="e">
        <v>#N/A</v>
      </c>
      <c r="L116" s="10" t="e">
        <v>#N/A</v>
      </c>
    </row>
    <row r="117" spans="1:12" s="178" customFormat="1" x14ac:dyDescent="0.25">
      <c r="A117" s="179">
        <f t="shared" si="1"/>
        <v>1987</v>
      </c>
      <c r="B117" s="179"/>
      <c r="C117" s="179"/>
      <c r="D117" s="178" t="s">
        <v>1350</v>
      </c>
      <c r="E117" s="10" t="e">
        <v>#N/A</v>
      </c>
      <c r="F117" s="10" t="e">
        <v>#N/A</v>
      </c>
      <c r="G117" s="10">
        <v>127443</v>
      </c>
      <c r="H117" s="10">
        <v>41949</v>
      </c>
      <c r="I117" s="7">
        <v>66.8</v>
      </c>
      <c r="J117" s="7">
        <v>62.8</v>
      </c>
      <c r="K117" s="10" t="e">
        <v>#N/A</v>
      </c>
      <c r="L117" s="10" t="e">
        <v>#N/A</v>
      </c>
    </row>
    <row r="118" spans="1:12" s="178" customFormat="1" x14ac:dyDescent="0.25">
      <c r="A118" s="179">
        <f t="shared" si="1"/>
        <v>1987</v>
      </c>
      <c r="B118" s="179"/>
      <c r="C118" s="179">
        <v>1987</v>
      </c>
      <c r="D118" s="178" t="s">
        <v>1351</v>
      </c>
      <c r="E118" s="10" t="e">
        <v>#N/A</v>
      </c>
      <c r="F118" s="10" t="e">
        <v>#N/A</v>
      </c>
      <c r="G118" s="10">
        <v>130166</v>
      </c>
      <c r="H118" s="10">
        <v>43166</v>
      </c>
      <c r="I118" s="7">
        <v>67</v>
      </c>
      <c r="J118" s="7">
        <v>62.9</v>
      </c>
      <c r="K118" s="10" t="e">
        <v>#N/A</v>
      </c>
      <c r="L118" s="10" t="e">
        <v>#N/A</v>
      </c>
    </row>
    <row r="119" spans="1:12" s="178" customFormat="1" x14ac:dyDescent="0.25">
      <c r="A119" s="179">
        <f t="shared" si="1"/>
        <v>1988</v>
      </c>
      <c r="B119" s="179">
        <v>1987</v>
      </c>
      <c r="C119" s="179"/>
      <c r="D119" s="178" t="s">
        <v>1352</v>
      </c>
      <c r="E119" s="10" t="e">
        <v>#N/A</v>
      </c>
      <c r="F119" s="10" t="e">
        <v>#N/A</v>
      </c>
      <c r="G119" s="10">
        <v>133648</v>
      </c>
      <c r="H119" s="10">
        <v>43905</v>
      </c>
      <c r="I119" s="7">
        <v>67.400000000000006</v>
      </c>
      <c r="J119" s="7">
        <v>63.2</v>
      </c>
      <c r="K119" s="10">
        <v>200915</v>
      </c>
      <c r="L119" s="10">
        <v>168623</v>
      </c>
    </row>
    <row r="120" spans="1:12" s="178" customFormat="1" x14ac:dyDescent="0.25">
      <c r="A120" s="179">
        <f t="shared" si="1"/>
        <v>1988</v>
      </c>
      <c r="B120" s="179"/>
      <c r="C120" s="179"/>
      <c r="D120" s="178" t="s">
        <v>1353</v>
      </c>
      <c r="E120" s="10" t="e">
        <v>#N/A</v>
      </c>
      <c r="F120" s="10" t="e">
        <v>#N/A</v>
      </c>
      <c r="G120" s="10">
        <v>137021</v>
      </c>
      <c r="H120" s="10">
        <v>42610</v>
      </c>
      <c r="I120" s="7">
        <v>67.3</v>
      </c>
      <c r="J120" s="7">
        <v>63.1</v>
      </c>
      <c r="K120" s="10" t="e">
        <v>#N/A</v>
      </c>
      <c r="L120" s="10" t="e">
        <v>#N/A</v>
      </c>
    </row>
    <row r="121" spans="1:12" s="178" customFormat="1" x14ac:dyDescent="0.25">
      <c r="A121" s="179">
        <f t="shared" si="1"/>
        <v>1988</v>
      </c>
      <c r="B121" s="179"/>
      <c r="C121" s="179"/>
      <c r="D121" s="178" t="s">
        <v>1354</v>
      </c>
      <c r="E121" s="10" t="e">
        <v>#N/A</v>
      </c>
      <c r="F121" s="10" t="e">
        <v>#N/A</v>
      </c>
      <c r="G121" s="10">
        <v>141211</v>
      </c>
      <c r="H121" s="10">
        <v>42898</v>
      </c>
      <c r="I121" s="7">
        <v>67.7</v>
      </c>
      <c r="J121" s="7">
        <v>63.4</v>
      </c>
      <c r="K121" s="10" t="e">
        <v>#N/A</v>
      </c>
      <c r="L121" s="10" t="e">
        <v>#N/A</v>
      </c>
    </row>
    <row r="122" spans="1:12" s="178" customFormat="1" x14ac:dyDescent="0.25">
      <c r="A122" s="179">
        <f t="shared" si="1"/>
        <v>1988</v>
      </c>
      <c r="B122" s="179"/>
      <c r="C122" s="179">
        <v>1988</v>
      </c>
      <c r="D122" s="178" t="s">
        <v>1355</v>
      </c>
      <c r="E122" s="10" t="e">
        <v>#N/A</v>
      </c>
      <c r="F122" s="10" t="e">
        <v>#N/A</v>
      </c>
      <c r="G122" s="10">
        <v>145397</v>
      </c>
      <c r="H122" s="10">
        <v>45947</v>
      </c>
      <c r="I122" s="7">
        <v>67.8</v>
      </c>
      <c r="J122" s="7">
        <v>63.5</v>
      </c>
      <c r="K122" s="10" t="e">
        <v>#N/A</v>
      </c>
      <c r="L122" s="10" t="e">
        <v>#N/A</v>
      </c>
    </row>
    <row r="123" spans="1:12" s="178" customFormat="1" x14ac:dyDescent="0.25">
      <c r="A123" s="179">
        <f t="shared" si="1"/>
        <v>1989</v>
      </c>
      <c r="B123" s="179">
        <v>1988</v>
      </c>
      <c r="C123" s="179"/>
      <c r="D123" s="178" t="s">
        <v>1356</v>
      </c>
      <c r="E123" s="10" t="e">
        <v>#N/A</v>
      </c>
      <c r="F123" s="10" t="e">
        <v>#N/A</v>
      </c>
      <c r="G123" s="10">
        <v>149089</v>
      </c>
      <c r="H123" s="10">
        <v>45434</v>
      </c>
      <c r="I123" s="7">
        <v>67.5</v>
      </c>
      <c r="J123" s="7">
        <v>63.2</v>
      </c>
      <c r="K123" s="10">
        <v>195244</v>
      </c>
      <c r="L123" s="10">
        <v>157486</v>
      </c>
    </row>
    <row r="124" spans="1:12" s="178" customFormat="1" x14ac:dyDescent="0.25">
      <c r="A124" s="179">
        <f t="shared" si="1"/>
        <v>1989</v>
      </c>
      <c r="B124" s="179"/>
      <c r="C124" s="179"/>
      <c r="D124" s="178" t="s">
        <v>1357</v>
      </c>
      <c r="E124" s="10" t="e">
        <v>#N/A</v>
      </c>
      <c r="F124" s="10" t="e">
        <v>#N/A</v>
      </c>
      <c r="G124" s="10">
        <v>151744</v>
      </c>
      <c r="H124" s="10">
        <v>46063</v>
      </c>
      <c r="I124" s="7">
        <v>67.5</v>
      </c>
      <c r="J124" s="7">
        <v>63.1</v>
      </c>
      <c r="K124" s="10" t="e">
        <v>#N/A</v>
      </c>
      <c r="L124" s="10" t="e">
        <v>#N/A</v>
      </c>
    </row>
    <row r="125" spans="1:12" s="178" customFormat="1" x14ac:dyDescent="0.25">
      <c r="A125" s="179">
        <f t="shared" si="1"/>
        <v>1989</v>
      </c>
      <c r="B125" s="179"/>
      <c r="C125" s="179"/>
      <c r="D125" s="178" t="s">
        <v>1358</v>
      </c>
      <c r="E125" s="10" t="e">
        <v>#N/A</v>
      </c>
      <c r="F125" s="10" t="e">
        <v>#N/A</v>
      </c>
      <c r="G125" s="10">
        <v>155873</v>
      </c>
      <c r="H125" s="10">
        <v>47747</v>
      </c>
      <c r="I125" s="7">
        <v>67.5</v>
      </c>
      <c r="J125" s="7">
        <v>63</v>
      </c>
      <c r="K125" s="10" t="e">
        <v>#N/A</v>
      </c>
      <c r="L125" s="10" t="e">
        <v>#N/A</v>
      </c>
    </row>
    <row r="126" spans="1:12" s="178" customFormat="1" x14ac:dyDescent="0.25">
      <c r="A126" s="179">
        <f t="shared" si="1"/>
        <v>1989</v>
      </c>
      <c r="B126" s="179"/>
      <c r="C126" s="179">
        <v>1989</v>
      </c>
      <c r="D126" s="178" t="s">
        <v>1359</v>
      </c>
      <c r="E126" s="10" t="e">
        <v>#N/A</v>
      </c>
      <c r="F126" s="10" t="e">
        <v>#N/A</v>
      </c>
      <c r="G126" s="10">
        <v>159889</v>
      </c>
      <c r="H126" s="10">
        <v>48783</v>
      </c>
      <c r="I126" s="7">
        <v>67.400000000000006</v>
      </c>
      <c r="J126" s="7">
        <v>63</v>
      </c>
      <c r="K126" s="10" t="e">
        <v>#N/A</v>
      </c>
      <c r="L126" s="10" t="e">
        <v>#N/A</v>
      </c>
    </row>
    <row r="127" spans="1:12" s="178" customFormat="1" x14ac:dyDescent="0.25">
      <c r="A127" s="179">
        <f t="shared" si="1"/>
        <v>1990</v>
      </c>
      <c r="B127" s="179">
        <v>1989</v>
      </c>
      <c r="C127" s="179"/>
      <c r="D127" s="178" t="s">
        <v>1360</v>
      </c>
      <c r="E127" s="10" t="e">
        <v>#N/A</v>
      </c>
      <c r="F127" s="10" t="e">
        <v>#N/A</v>
      </c>
      <c r="G127" s="10">
        <v>163591</v>
      </c>
      <c r="H127" s="10">
        <v>49440</v>
      </c>
      <c r="I127" s="7">
        <v>67.7</v>
      </c>
      <c r="J127" s="7">
        <v>63.4</v>
      </c>
      <c r="K127" s="10">
        <v>186658</v>
      </c>
      <c r="L127" s="10">
        <v>153094</v>
      </c>
    </row>
    <row r="128" spans="1:12" s="178" customFormat="1" x14ac:dyDescent="0.25">
      <c r="A128" s="179">
        <f t="shared" si="1"/>
        <v>1990</v>
      </c>
      <c r="B128" s="179"/>
      <c r="C128" s="179"/>
      <c r="D128" s="178" t="s">
        <v>1361</v>
      </c>
      <c r="E128" s="10" t="e">
        <v>#N/A</v>
      </c>
      <c r="F128" s="10" t="e">
        <v>#N/A</v>
      </c>
      <c r="G128" s="10">
        <v>167263</v>
      </c>
      <c r="H128" s="10">
        <v>50726</v>
      </c>
      <c r="I128" s="7">
        <v>68</v>
      </c>
      <c r="J128" s="7">
        <v>63.9</v>
      </c>
      <c r="K128" s="10" t="e">
        <v>#N/A</v>
      </c>
      <c r="L128" s="10" t="e">
        <v>#N/A</v>
      </c>
    </row>
    <row r="129" spans="1:12" s="178" customFormat="1" x14ac:dyDescent="0.25">
      <c r="A129" s="179">
        <f t="shared" si="1"/>
        <v>1990</v>
      </c>
      <c r="B129" s="179"/>
      <c r="C129" s="179"/>
      <c r="D129" s="178" t="s">
        <v>1362</v>
      </c>
      <c r="E129" s="10" t="e">
        <v>#N/A</v>
      </c>
      <c r="F129" s="10" t="e">
        <v>#N/A</v>
      </c>
      <c r="G129" s="10">
        <v>170618</v>
      </c>
      <c r="H129" s="10">
        <v>51331</v>
      </c>
      <c r="I129" s="7">
        <v>67.5</v>
      </c>
      <c r="J129" s="7">
        <v>63.6</v>
      </c>
      <c r="K129" s="10" t="e">
        <v>#N/A</v>
      </c>
      <c r="L129" s="10" t="e">
        <v>#N/A</v>
      </c>
    </row>
    <row r="130" spans="1:12" s="178" customFormat="1" x14ac:dyDescent="0.25">
      <c r="A130" s="179">
        <f t="shared" si="1"/>
        <v>1990</v>
      </c>
      <c r="B130" s="179"/>
      <c r="C130" s="179">
        <v>1990</v>
      </c>
      <c r="D130" s="178" t="s">
        <v>1363</v>
      </c>
      <c r="E130" s="10" t="e">
        <v>#N/A</v>
      </c>
      <c r="F130" s="10" t="e">
        <v>#N/A</v>
      </c>
      <c r="G130" s="10">
        <v>171505</v>
      </c>
      <c r="H130" s="10">
        <v>54156</v>
      </c>
      <c r="I130" s="7">
        <v>67.599999999999994</v>
      </c>
      <c r="J130" s="7">
        <v>64.099999999999994</v>
      </c>
      <c r="K130" s="10" t="e">
        <v>#N/A</v>
      </c>
      <c r="L130" s="10" t="e">
        <v>#N/A</v>
      </c>
    </row>
    <row r="131" spans="1:12" s="178" customFormat="1" x14ac:dyDescent="0.25">
      <c r="A131" s="179">
        <f t="shared" si="1"/>
        <v>1991</v>
      </c>
      <c r="B131" s="179">
        <v>1990</v>
      </c>
      <c r="C131" s="179"/>
      <c r="D131" s="178" t="s">
        <v>1364</v>
      </c>
      <c r="E131" s="10" t="e">
        <v>#N/A</v>
      </c>
      <c r="F131" s="10" t="e">
        <v>#N/A</v>
      </c>
      <c r="G131" s="10">
        <v>173745</v>
      </c>
      <c r="H131" s="10">
        <v>53163</v>
      </c>
      <c r="I131" s="7">
        <v>67.8</v>
      </c>
      <c r="J131" s="7">
        <v>64.5</v>
      </c>
      <c r="K131" s="10">
        <v>188319</v>
      </c>
      <c r="L131" s="10">
        <v>155567</v>
      </c>
    </row>
    <row r="132" spans="1:12" s="178" customFormat="1" x14ac:dyDescent="0.25">
      <c r="A132" s="179">
        <f t="shared" si="1"/>
        <v>1991</v>
      </c>
      <c r="B132" s="179"/>
      <c r="C132" s="179"/>
      <c r="D132" s="178" t="s">
        <v>1365</v>
      </c>
      <c r="E132" s="10" t="e">
        <v>#N/A</v>
      </c>
      <c r="F132" s="10" t="e">
        <v>#N/A</v>
      </c>
      <c r="G132" s="10">
        <v>176366</v>
      </c>
      <c r="H132" s="10">
        <v>56274</v>
      </c>
      <c r="I132" s="7">
        <v>68.5</v>
      </c>
      <c r="J132" s="7">
        <v>65.400000000000006</v>
      </c>
      <c r="K132" s="10" t="e">
        <v>#N/A</v>
      </c>
      <c r="L132" s="10" t="e">
        <v>#N/A</v>
      </c>
    </row>
    <row r="133" spans="1:12" s="178" customFormat="1" x14ac:dyDescent="0.25">
      <c r="A133" s="179">
        <f t="shared" si="1"/>
        <v>1991</v>
      </c>
      <c r="B133" s="179"/>
      <c r="C133" s="179"/>
      <c r="D133" s="178" t="s">
        <v>1366</v>
      </c>
      <c r="E133" s="10" t="e">
        <v>#N/A</v>
      </c>
      <c r="F133" s="10" t="e">
        <v>#N/A</v>
      </c>
      <c r="G133" s="10">
        <v>177818</v>
      </c>
      <c r="H133" s="10">
        <v>57361</v>
      </c>
      <c r="I133" s="7">
        <v>69.2</v>
      </c>
      <c r="J133" s="7">
        <v>66.2</v>
      </c>
      <c r="K133" s="10" t="e">
        <v>#N/A</v>
      </c>
      <c r="L133" s="10" t="e">
        <v>#N/A</v>
      </c>
    </row>
    <row r="134" spans="1:12" s="178" customFormat="1" x14ac:dyDescent="0.25">
      <c r="A134" s="179">
        <f t="shared" si="1"/>
        <v>1991</v>
      </c>
      <c r="B134" s="179"/>
      <c r="C134" s="179">
        <v>1991</v>
      </c>
      <c r="D134" s="178" t="s">
        <v>1367</v>
      </c>
      <c r="E134" s="10" t="e">
        <v>#N/A</v>
      </c>
      <c r="F134" s="10" t="e">
        <v>#N/A</v>
      </c>
      <c r="G134" s="10">
        <v>180143</v>
      </c>
      <c r="H134" s="10">
        <v>58723</v>
      </c>
      <c r="I134" s="7">
        <v>69.8</v>
      </c>
      <c r="J134" s="7">
        <v>66.900000000000006</v>
      </c>
      <c r="K134" s="10" t="e">
        <v>#N/A</v>
      </c>
      <c r="L134" s="10" t="e">
        <v>#N/A</v>
      </c>
    </row>
    <row r="135" spans="1:12" s="178" customFormat="1" x14ac:dyDescent="0.25">
      <c r="A135" s="179">
        <f t="shared" si="1"/>
        <v>1992</v>
      </c>
      <c r="B135" s="179">
        <v>1991</v>
      </c>
      <c r="C135" s="179"/>
      <c r="D135" s="178" t="s">
        <v>1368</v>
      </c>
      <c r="E135" s="10" t="e">
        <v>#N/A</v>
      </c>
      <c r="F135" s="10" t="e">
        <v>#N/A</v>
      </c>
      <c r="G135" s="10">
        <v>182024</v>
      </c>
      <c r="H135" s="10">
        <v>61106</v>
      </c>
      <c r="I135" s="7">
        <v>70</v>
      </c>
      <c r="J135" s="7">
        <v>67.2</v>
      </c>
      <c r="K135" s="10">
        <v>204683</v>
      </c>
      <c r="L135" s="10">
        <v>170214</v>
      </c>
    </row>
    <row r="136" spans="1:12" s="178" customFormat="1" x14ac:dyDescent="0.25">
      <c r="A136" s="179">
        <f t="shared" si="1"/>
        <v>1992</v>
      </c>
      <c r="B136" s="179"/>
      <c r="C136" s="179"/>
      <c r="D136" s="178" t="s">
        <v>1369</v>
      </c>
      <c r="E136" s="10" t="e">
        <v>#N/A</v>
      </c>
      <c r="F136" s="10" t="e">
        <v>#N/A</v>
      </c>
      <c r="G136" s="10">
        <v>182472</v>
      </c>
      <c r="H136" s="10">
        <v>62534</v>
      </c>
      <c r="I136" s="7">
        <v>70.3</v>
      </c>
      <c r="J136" s="7">
        <v>67.099999999999994</v>
      </c>
      <c r="K136" s="10" t="e">
        <v>#N/A</v>
      </c>
      <c r="L136" s="10" t="e">
        <v>#N/A</v>
      </c>
    </row>
    <row r="137" spans="1:12" s="178" customFormat="1" x14ac:dyDescent="0.25">
      <c r="A137" s="179">
        <f t="shared" si="1"/>
        <v>1992</v>
      </c>
      <c r="B137" s="179"/>
      <c r="C137" s="179"/>
      <c r="D137" s="178" t="s">
        <v>1370</v>
      </c>
      <c r="E137" s="10" t="e">
        <v>#N/A</v>
      </c>
      <c r="F137" s="10" t="e">
        <v>#N/A</v>
      </c>
      <c r="G137" s="10">
        <v>183139</v>
      </c>
      <c r="H137" s="10">
        <v>63044</v>
      </c>
      <c r="I137" s="7">
        <v>70.900000000000006</v>
      </c>
      <c r="J137" s="7">
        <v>68.099999999999994</v>
      </c>
      <c r="K137" s="10" t="e">
        <v>#N/A</v>
      </c>
      <c r="L137" s="10" t="e">
        <v>#N/A</v>
      </c>
    </row>
    <row r="138" spans="1:12" s="178" customFormat="1" x14ac:dyDescent="0.25">
      <c r="A138" s="179">
        <f t="shared" si="1"/>
        <v>1992</v>
      </c>
      <c r="B138" s="179"/>
      <c r="C138" s="179">
        <v>1992</v>
      </c>
      <c r="D138" s="178" t="s">
        <v>1371</v>
      </c>
      <c r="E138" s="10" t="e">
        <v>#N/A</v>
      </c>
      <c r="F138" s="10" t="e">
        <v>#N/A</v>
      </c>
      <c r="G138" s="10">
        <v>185586</v>
      </c>
      <c r="H138" s="10">
        <v>63767</v>
      </c>
      <c r="I138" s="7">
        <v>71.900000000000006</v>
      </c>
      <c r="J138" s="7">
        <v>69.2</v>
      </c>
      <c r="K138" s="10" t="e">
        <v>#N/A</v>
      </c>
      <c r="L138" s="10" t="e">
        <v>#N/A</v>
      </c>
    </row>
    <row r="139" spans="1:12" s="178" customFormat="1" x14ac:dyDescent="0.25">
      <c r="A139" s="179">
        <f t="shared" si="1"/>
        <v>1993</v>
      </c>
      <c r="B139" s="179">
        <v>1992</v>
      </c>
      <c r="C139" s="179"/>
      <c r="D139" s="178" t="s">
        <v>1372</v>
      </c>
      <c r="E139" s="10" t="e">
        <v>#N/A</v>
      </c>
      <c r="F139" s="10" t="e">
        <v>#N/A</v>
      </c>
      <c r="G139" s="10">
        <v>190217</v>
      </c>
      <c r="H139" s="10">
        <v>65022</v>
      </c>
      <c r="I139" s="7">
        <v>72.400000000000006</v>
      </c>
      <c r="J139" s="7">
        <v>69.5</v>
      </c>
      <c r="K139" s="10">
        <v>248646</v>
      </c>
      <c r="L139" s="10">
        <v>208173</v>
      </c>
    </row>
    <row r="140" spans="1:12" s="178" customFormat="1" x14ac:dyDescent="0.25">
      <c r="A140" s="179">
        <f t="shared" ref="A140:A203" si="2">+A136+1</f>
        <v>1993</v>
      </c>
      <c r="B140" s="179"/>
      <c r="C140" s="179"/>
      <c r="D140" s="178" t="s">
        <v>1373</v>
      </c>
      <c r="E140" s="10" t="e">
        <v>#N/A</v>
      </c>
      <c r="F140" s="10" t="e">
        <v>#N/A</v>
      </c>
      <c r="G140" s="10">
        <v>190433</v>
      </c>
      <c r="H140" s="10">
        <v>65875</v>
      </c>
      <c r="I140" s="7">
        <v>72.7</v>
      </c>
      <c r="J140" s="7">
        <v>69.900000000000006</v>
      </c>
      <c r="K140" s="10" t="e">
        <v>#N/A</v>
      </c>
      <c r="L140" s="10" t="e">
        <v>#N/A</v>
      </c>
    </row>
    <row r="141" spans="1:12" s="178" customFormat="1" x14ac:dyDescent="0.25">
      <c r="A141" s="179">
        <f t="shared" si="2"/>
        <v>1993</v>
      </c>
      <c r="B141" s="179"/>
      <c r="C141" s="179"/>
      <c r="D141" s="178" t="s">
        <v>1374</v>
      </c>
      <c r="E141" s="10" t="e">
        <v>#N/A</v>
      </c>
      <c r="F141" s="10" t="e">
        <v>#N/A</v>
      </c>
      <c r="G141" s="10">
        <v>194181</v>
      </c>
      <c r="H141" s="10">
        <v>65792</v>
      </c>
      <c r="I141" s="7">
        <v>73.400000000000006</v>
      </c>
      <c r="J141" s="7">
        <v>70.599999999999994</v>
      </c>
      <c r="K141" s="10" t="e">
        <v>#N/A</v>
      </c>
      <c r="L141" s="10" t="e">
        <v>#N/A</v>
      </c>
    </row>
    <row r="142" spans="1:12" s="178" customFormat="1" x14ac:dyDescent="0.25">
      <c r="A142" s="179">
        <f t="shared" si="2"/>
        <v>1993</v>
      </c>
      <c r="B142" s="179"/>
      <c r="C142" s="179">
        <v>1993</v>
      </c>
      <c r="D142" s="178" t="s">
        <v>1375</v>
      </c>
      <c r="E142" s="10" t="e">
        <v>#N/A</v>
      </c>
      <c r="F142" s="10" t="e">
        <v>#N/A</v>
      </c>
      <c r="G142" s="10">
        <v>197559</v>
      </c>
      <c r="H142" s="10">
        <v>67848</v>
      </c>
      <c r="I142" s="7">
        <v>73.8</v>
      </c>
      <c r="J142" s="7">
        <v>71.099999999999994</v>
      </c>
      <c r="K142" s="10" t="e">
        <v>#N/A</v>
      </c>
      <c r="L142" s="10" t="e">
        <v>#N/A</v>
      </c>
    </row>
    <row r="143" spans="1:12" s="178" customFormat="1" x14ac:dyDescent="0.25">
      <c r="A143" s="179">
        <f t="shared" si="2"/>
        <v>1994</v>
      </c>
      <c r="B143" s="179">
        <v>1993</v>
      </c>
      <c r="C143" s="179"/>
      <c r="D143" s="178" t="s">
        <v>1376</v>
      </c>
      <c r="E143" s="10" t="e">
        <v>#N/A</v>
      </c>
      <c r="F143" s="10" t="e">
        <v>#N/A</v>
      </c>
      <c r="G143" s="10">
        <v>200471</v>
      </c>
      <c r="H143" s="10">
        <v>68924</v>
      </c>
      <c r="I143" s="7">
        <v>74.2</v>
      </c>
      <c r="J143" s="7">
        <v>71.2</v>
      </c>
      <c r="K143" s="10">
        <v>298715</v>
      </c>
      <c r="L143" s="10">
        <v>255597</v>
      </c>
    </row>
    <row r="144" spans="1:12" s="178" customFormat="1" x14ac:dyDescent="0.25">
      <c r="A144" s="179">
        <f t="shared" si="2"/>
        <v>1994</v>
      </c>
      <c r="B144" s="179"/>
      <c r="C144" s="179"/>
      <c r="D144" s="178" t="s">
        <v>1377</v>
      </c>
      <c r="E144" s="10" t="e">
        <v>#N/A</v>
      </c>
      <c r="F144" s="10" t="e">
        <v>#N/A</v>
      </c>
      <c r="G144" s="10">
        <v>201365</v>
      </c>
      <c r="H144" s="10">
        <v>69106</v>
      </c>
      <c r="I144" s="7">
        <v>74.7</v>
      </c>
      <c r="J144" s="7">
        <v>71.599999999999994</v>
      </c>
      <c r="K144" s="10" t="e">
        <v>#N/A</v>
      </c>
      <c r="L144" s="10" t="e">
        <v>#N/A</v>
      </c>
    </row>
    <row r="145" spans="1:12" s="178" customFormat="1" x14ac:dyDescent="0.25">
      <c r="A145" s="179">
        <f t="shared" si="2"/>
        <v>1994</v>
      </c>
      <c r="B145" s="179"/>
      <c r="C145" s="179"/>
      <c r="D145" s="178" t="s">
        <v>1378</v>
      </c>
      <c r="E145" s="10" t="e">
        <v>#N/A</v>
      </c>
      <c r="F145" s="10" t="e">
        <v>#N/A</v>
      </c>
      <c r="G145" s="10">
        <v>203978</v>
      </c>
      <c r="H145" s="10">
        <v>69220</v>
      </c>
      <c r="I145" s="7">
        <v>75</v>
      </c>
      <c r="J145" s="7">
        <v>71.599999999999994</v>
      </c>
      <c r="K145" s="10" t="e">
        <v>#N/A</v>
      </c>
      <c r="L145" s="10" t="e">
        <v>#N/A</v>
      </c>
    </row>
    <row r="146" spans="1:12" s="178" customFormat="1" x14ac:dyDescent="0.25">
      <c r="A146" s="179">
        <f t="shared" si="2"/>
        <v>1994</v>
      </c>
      <c r="B146" s="179"/>
      <c r="C146" s="179">
        <v>1994</v>
      </c>
      <c r="D146" s="178" t="s">
        <v>1379</v>
      </c>
      <c r="E146" s="10" t="e">
        <v>#N/A</v>
      </c>
      <c r="F146" s="10" t="e">
        <v>#N/A</v>
      </c>
      <c r="G146" s="10">
        <v>207713</v>
      </c>
      <c r="H146" s="10">
        <v>70046</v>
      </c>
      <c r="I146" s="7">
        <v>75.2</v>
      </c>
      <c r="J146" s="7">
        <v>71.400000000000006</v>
      </c>
      <c r="K146" s="10" t="e">
        <v>#N/A</v>
      </c>
      <c r="L146" s="10" t="e">
        <v>#N/A</v>
      </c>
    </row>
    <row r="147" spans="1:12" s="178" customFormat="1" x14ac:dyDescent="0.25">
      <c r="A147" s="179">
        <f t="shared" si="2"/>
        <v>1995</v>
      </c>
      <c r="B147" s="179">
        <v>1994</v>
      </c>
      <c r="C147" s="179"/>
      <c r="D147" s="178" t="s">
        <v>1380</v>
      </c>
      <c r="E147" s="10" t="e">
        <v>#N/A</v>
      </c>
      <c r="F147" s="10" t="e">
        <v>#N/A</v>
      </c>
      <c r="G147" s="10">
        <v>209386</v>
      </c>
      <c r="H147" s="10">
        <v>71760</v>
      </c>
      <c r="I147" s="7">
        <v>75.400000000000006</v>
      </c>
      <c r="J147" s="7">
        <v>71.8</v>
      </c>
      <c r="K147" s="10">
        <v>339931</v>
      </c>
      <c r="L147" s="10">
        <v>297829</v>
      </c>
    </row>
    <row r="148" spans="1:12" s="178" customFormat="1" x14ac:dyDescent="0.25">
      <c r="A148" s="179">
        <f t="shared" si="2"/>
        <v>1995</v>
      </c>
      <c r="B148" s="179"/>
      <c r="C148" s="179"/>
      <c r="D148" s="178" t="s">
        <v>1381</v>
      </c>
      <c r="E148" s="10" t="e">
        <v>#N/A</v>
      </c>
      <c r="F148" s="10" t="e">
        <v>#N/A</v>
      </c>
      <c r="G148" s="10">
        <v>211504</v>
      </c>
      <c r="H148" s="10">
        <v>72164</v>
      </c>
      <c r="I148" s="7">
        <v>75.2</v>
      </c>
      <c r="J148" s="7">
        <v>71.8</v>
      </c>
      <c r="K148" s="10" t="e">
        <v>#N/A</v>
      </c>
      <c r="L148" s="10" t="e">
        <v>#N/A</v>
      </c>
    </row>
    <row r="149" spans="1:12" s="178" customFormat="1" x14ac:dyDescent="0.25">
      <c r="A149" s="179">
        <f t="shared" si="2"/>
        <v>1995</v>
      </c>
      <c r="B149" s="179"/>
      <c r="C149" s="179"/>
      <c r="D149" s="178" t="s">
        <v>1382</v>
      </c>
      <c r="E149" s="10" t="e">
        <v>#N/A</v>
      </c>
      <c r="F149" s="10" t="e">
        <v>#N/A</v>
      </c>
      <c r="G149" s="10">
        <v>215396</v>
      </c>
      <c r="H149" s="10">
        <v>73025</v>
      </c>
      <c r="I149" s="7">
        <v>75.8</v>
      </c>
      <c r="J149" s="7">
        <v>72.5</v>
      </c>
      <c r="K149" s="10" t="e">
        <v>#N/A</v>
      </c>
      <c r="L149" s="10" t="e">
        <v>#N/A</v>
      </c>
    </row>
    <row r="150" spans="1:12" s="178" customFormat="1" x14ac:dyDescent="0.25">
      <c r="A150" s="179">
        <f t="shared" si="2"/>
        <v>1995</v>
      </c>
      <c r="B150" s="179"/>
      <c r="C150" s="179">
        <v>1995</v>
      </c>
      <c r="D150" s="178" t="s">
        <v>1383</v>
      </c>
      <c r="E150" s="10" t="e">
        <v>#N/A</v>
      </c>
      <c r="F150" s="10" t="e">
        <v>#N/A</v>
      </c>
      <c r="G150" s="10">
        <v>218635</v>
      </c>
      <c r="H150" s="10">
        <v>75362</v>
      </c>
      <c r="I150" s="7">
        <v>75.8</v>
      </c>
      <c r="J150" s="7">
        <v>72.400000000000006</v>
      </c>
      <c r="K150" s="10" t="e">
        <v>#N/A</v>
      </c>
      <c r="L150" s="10" t="e">
        <v>#N/A</v>
      </c>
    </row>
    <row r="151" spans="1:12" s="178" customFormat="1" x14ac:dyDescent="0.25">
      <c r="A151" s="179">
        <f t="shared" si="2"/>
        <v>1996</v>
      </c>
      <c r="B151" s="179">
        <v>1995</v>
      </c>
      <c r="C151" s="179"/>
      <c r="D151" s="178" t="s">
        <v>1384</v>
      </c>
      <c r="E151" s="10" t="e">
        <v>#N/A</v>
      </c>
      <c r="F151" s="10" t="e">
        <v>#N/A</v>
      </c>
      <c r="G151" s="10">
        <v>222304</v>
      </c>
      <c r="H151" s="10">
        <v>73539</v>
      </c>
      <c r="I151" s="7">
        <v>76.5</v>
      </c>
      <c r="J151" s="7">
        <v>73.099999999999994</v>
      </c>
      <c r="K151" s="10">
        <v>377355</v>
      </c>
      <c r="L151" s="10">
        <v>332030</v>
      </c>
    </row>
    <row r="152" spans="1:12" s="178" customFormat="1" x14ac:dyDescent="0.25">
      <c r="A152" s="179">
        <f t="shared" si="2"/>
        <v>1996</v>
      </c>
      <c r="B152" s="179"/>
      <c r="C152" s="179"/>
      <c r="D152" s="178" t="s">
        <v>1385</v>
      </c>
      <c r="E152" s="10" t="e">
        <v>#N/A</v>
      </c>
      <c r="F152" s="10" t="e">
        <v>#N/A</v>
      </c>
      <c r="G152" s="10">
        <v>227104</v>
      </c>
      <c r="H152" s="10">
        <v>75153</v>
      </c>
      <c r="I152" s="7">
        <v>76.8</v>
      </c>
      <c r="J152" s="7">
        <v>73.2</v>
      </c>
      <c r="K152" s="10" t="e">
        <v>#N/A</v>
      </c>
      <c r="L152" s="10" t="e">
        <v>#N/A</v>
      </c>
    </row>
    <row r="153" spans="1:12" s="178" customFormat="1" x14ac:dyDescent="0.25">
      <c r="A153" s="179">
        <f t="shared" si="2"/>
        <v>1996</v>
      </c>
      <c r="B153" s="179"/>
      <c r="C153" s="179"/>
      <c r="D153" s="178" t="s">
        <v>1386</v>
      </c>
      <c r="E153" s="10" t="e">
        <v>#N/A</v>
      </c>
      <c r="F153" s="10" t="e">
        <v>#N/A</v>
      </c>
      <c r="G153" s="10">
        <v>230833</v>
      </c>
      <c r="H153" s="10">
        <v>74858</v>
      </c>
      <c r="I153" s="7">
        <v>77.099999999999994</v>
      </c>
      <c r="J153" s="7">
        <v>73.599999999999994</v>
      </c>
      <c r="K153" s="10" t="e">
        <v>#N/A</v>
      </c>
      <c r="L153" s="10" t="e">
        <v>#N/A</v>
      </c>
    </row>
    <row r="154" spans="1:12" s="178" customFormat="1" x14ac:dyDescent="0.25">
      <c r="A154" s="179">
        <f t="shared" si="2"/>
        <v>1996</v>
      </c>
      <c r="B154" s="179"/>
      <c r="C154" s="179">
        <v>1996</v>
      </c>
      <c r="D154" s="178" t="s">
        <v>1387</v>
      </c>
      <c r="E154" s="10" t="e">
        <v>#N/A</v>
      </c>
      <c r="F154" s="10" t="e">
        <v>#N/A</v>
      </c>
      <c r="G154" s="10">
        <v>233368</v>
      </c>
      <c r="H154" s="10">
        <v>76500</v>
      </c>
      <c r="I154" s="7">
        <v>77.7</v>
      </c>
      <c r="J154" s="7">
        <v>74.3</v>
      </c>
      <c r="K154" s="10" t="e">
        <v>#N/A</v>
      </c>
      <c r="L154" s="10" t="e">
        <v>#N/A</v>
      </c>
    </row>
    <row r="155" spans="1:12" x14ac:dyDescent="0.25">
      <c r="A155" s="179">
        <f t="shared" si="2"/>
        <v>1997</v>
      </c>
      <c r="B155" s="179">
        <v>1996</v>
      </c>
      <c r="D155" t="s">
        <v>938</v>
      </c>
      <c r="E155" s="10" t="e">
        <v>#N/A</v>
      </c>
      <c r="F155" s="10" t="e">
        <v>#N/A</v>
      </c>
      <c r="G155" s="10">
        <v>233344</v>
      </c>
      <c r="H155" s="10">
        <v>76764</v>
      </c>
      <c r="I155" s="7">
        <v>78.099999999999994</v>
      </c>
      <c r="J155" s="7">
        <v>74.599999999999994</v>
      </c>
      <c r="K155" s="10">
        <v>408366</v>
      </c>
      <c r="L155" s="10">
        <v>365644</v>
      </c>
    </row>
    <row r="156" spans="1:12" x14ac:dyDescent="0.25">
      <c r="A156" s="179">
        <f t="shared" si="2"/>
        <v>1997</v>
      </c>
      <c r="D156" t="s">
        <v>939</v>
      </c>
      <c r="E156" s="10">
        <v>7312</v>
      </c>
      <c r="F156" s="10">
        <v>0</v>
      </c>
      <c r="G156" s="10">
        <v>237250</v>
      </c>
      <c r="H156" s="10">
        <v>77724</v>
      </c>
      <c r="I156" s="7">
        <v>78.5</v>
      </c>
      <c r="J156" s="7">
        <v>74.900000000000006</v>
      </c>
      <c r="K156" s="10">
        <v>419303</v>
      </c>
      <c r="L156" s="10">
        <v>382377</v>
      </c>
    </row>
    <row r="157" spans="1:12" x14ac:dyDescent="0.25">
      <c r="A157" s="179">
        <f t="shared" si="2"/>
        <v>1997</v>
      </c>
      <c r="D157" t="s">
        <v>940</v>
      </c>
      <c r="E157" s="10">
        <v>7241</v>
      </c>
      <c r="F157" s="10">
        <v>0</v>
      </c>
      <c r="G157" s="10">
        <v>245353</v>
      </c>
      <c r="H157" s="10">
        <v>79026</v>
      </c>
      <c r="I157" s="7">
        <v>78.900000000000006</v>
      </c>
      <c r="J157" s="7">
        <v>75.3</v>
      </c>
      <c r="K157" s="10">
        <v>422726</v>
      </c>
      <c r="L157" s="10">
        <v>383675</v>
      </c>
    </row>
    <row r="158" spans="1:12" x14ac:dyDescent="0.25">
      <c r="A158" s="179">
        <f t="shared" si="2"/>
        <v>1997</v>
      </c>
      <c r="C158" s="179">
        <v>1997</v>
      </c>
      <c r="D158" t="s">
        <v>941</v>
      </c>
      <c r="E158" s="10">
        <v>7794</v>
      </c>
      <c r="F158" s="10">
        <v>0</v>
      </c>
      <c r="G158" s="10">
        <v>242592</v>
      </c>
      <c r="H158" s="10">
        <v>79556</v>
      </c>
      <c r="I158" s="7">
        <v>79.8</v>
      </c>
      <c r="J158" s="7">
        <v>76.400000000000006</v>
      </c>
      <c r="K158" s="10">
        <v>420757</v>
      </c>
      <c r="L158" s="10">
        <v>383959</v>
      </c>
    </row>
    <row r="159" spans="1:12" x14ac:dyDescent="0.25">
      <c r="A159" s="179">
        <f t="shared" si="2"/>
        <v>1998</v>
      </c>
      <c r="B159" s="179">
        <v>1997</v>
      </c>
      <c r="D159" t="s">
        <v>942</v>
      </c>
      <c r="E159" s="10">
        <v>7473</v>
      </c>
      <c r="F159" s="10">
        <v>0</v>
      </c>
      <c r="G159" s="10">
        <v>247175</v>
      </c>
      <c r="H159" s="10">
        <v>80514</v>
      </c>
      <c r="I159" s="7">
        <v>80.3</v>
      </c>
      <c r="J159" s="7">
        <v>76.599999999999994</v>
      </c>
      <c r="K159" s="10">
        <v>412278</v>
      </c>
      <c r="L159" s="10">
        <v>377544</v>
      </c>
    </row>
    <row r="160" spans="1:12" x14ac:dyDescent="0.25">
      <c r="A160" s="179">
        <f t="shared" si="2"/>
        <v>1998</v>
      </c>
      <c r="D160" t="s">
        <v>943</v>
      </c>
      <c r="E160" s="10">
        <v>7684</v>
      </c>
      <c r="F160" s="10">
        <v>0</v>
      </c>
      <c r="G160" s="10">
        <v>249234</v>
      </c>
      <c r="H160" s="10">
        <v>80198</v>
      </c>
      <c r="I160" s="7">
        <v>80.7</v>
      </c>
      <c r="J160" s="7">
        <v>77.099999999999994</v>
      </c>
      <c r="K160" s="10">
        <v>420034</v>
      </c>
      <c r="L160" s="10">
        <v>385364</v>
      </c>
    </row>
    <row r="161" spans="1:12" x14ac:dyDescent="0.25">
      <c r="A161" s="179">
        <f t="shared" si="2"/>
        <v>1998</v>
      </c>
      <c r="D161" t="s">
        <v>944</v>
      </c>
      <c r="E161" s="10">
        <v>7095</v>
      </c>
      <c r="F161" s="10">
        <v>0</v>
      </c>
      <c r="G161" s="10">
        <v>251492</v>
      </c>
      <c r="H161" s="10">
        <v>80897</v>
      </c>
      <c r="I161" s="7">
        <v>80.599999999999994</v>
      </c>
      <c r="J161" s="7">
        <v>77</v>
      </c>
      <c r="K161" s="10">
        <v>420576</v>
      </c>
      <c r="L161" s="10">
        <v>384351</v>
      </c>
    </row>
    <row r="162" spans="1:12" x14ac:dyDescent="0.25">
      <c r="A162" s="179">
        <f t="shared" si="2"/>
        <v>1998</v>
      </c>
      <c r="C162" s="179">
        <v>1998</v>
      </c>
      <c r="D162" t="s">
        <v>945</v>
      </c>
      <c r="E162" s="10">
        <v>7857</v>
      </c>
      <c r="F162" s="10">
        <v>0</v>
      </c>
      <c r="G162" s="10">
        <v>254903</v>
      </c>
      <c r="H162" s="10">
        <v>83666</v>
      </c>
      <c r="I162" s="7">
        <v>80.8</v>
      </c>
      <c r="J162" s="7">
        <v>78</v>
      </c>
      <c r="K162" s="10">
        <v>419066</v>
      </c>
      <c r="L162" s="10">
        <v>382537</v>
      </c>
    </row>
    <row r="163" spans="1:12" x14ac:dyDescent="0.25">
      <c r="A163" s="179">
        <f t="shared" si="2"/>
        <v>1999</v>
      </c>
      <c r="B163" s="179">
        <v>1998</v>
      </c>
      <c r="D163" t="s">
        <v>946</v>
      </c>
      <c r="E163" s="10">
        <v>6806</v>
      </c>
      <c r="F163" s="10">
        <v>0</v>
      </c>
      <c r="G163" s="10">
        <v>257115</v>
      </c>
      <c r="H163" s="10">
        <v>81705</v>
      </c>
      <c r="I163" s="7">
        <v>81</v>
      </c>
      <c r="J163" s="7">
        <v>78</v>
      </c>
      <c r="K163" s="10">
        <v>415121</v>
      </c>
      <c r="L163" s="10">
        <v>380205</v>
      </c>
    </row>
    <row r="164" spans="1:12" x14ac:dyDescent="0.25">
      <c r="A164" s="179">
        <f t="shared" si="2"/>
        <v>1999</v>
      </c>
      <c r="D164" t="s">
        <v>947</v>
      </c>
      <c r="E164" s="10">
        <v>6895</v>
      </c>
      <c r="F164" s="10">
        <v>0</v>
      </c>
      <c r="G164" s="10">
        <v>258836</v>
      </c>
      <c r="H164" s="10">
        <v>82546</v>
      </c>
      <c r="I164" s="7">
        <v>81.099999999999994</v>
      </c>
      <c r="J164" s="7">
        <v>78</v>
      </c>
      <c r="K164" s="10">
        <v>419038</v>
      </c>
      <c r="L164" s="10">
        <v>385133</v>
      </c>
    </row>
    <row r="165" spans="1:12" x14ac:dyDescent="0.25">
      <c r="A165" s="179">
        <f t="shared" si="2"/>
        <v>1999</v>
      </c>
      <c r="D165" t="s">
        <v>948</v>
      </c>
      <c r="E165" s="10">
        <v>6053</v>
      </c>
      <c r="F165" s="10">
        <v>0</v>
      </c>
      <c r="G165" s="10">
        <v>262328</v>
      </c>
      <c r="H165" s="10">
        <v>84822</v>
      </c>
      <c r="I165" s="7">
        <v>82.2</v>
      </c>
      <c r="J165" s="7">
        <v>79.099999999999994</v>
      </c>
      <c r="K165" s="10">
        <v>414481</v>
      </c>
      <c r="L165" s="10">
        <v>380058</v>
      </c>
    </row>
    <row r="166" spans="1:12" x14ac:dyDescent="0.25">
      <c r="A166" s="179">
        <f t="shared" si="2"/>
        <v>1999</v>
      </c>
      <c r="C166" s="179">
        <v>1999</v>
      </c>
      <c r="D166" t="s">
        <v>949</v>
      </c>
      <c r="E166" s="10">
        <v>6823</v>
      </c>
      <c r="F166" s="10">
        <v>0</v>
      </c>
      <c r="G166" s="10">
        <v>268448</v>
      </c>
      <c r="H166" s="10">
        <v>85980</v>
      </c>
      <c r="I166" s="7">
        <v>83.2</v>
      </c>
      <c r="J166" s="7">
        <v>80.2</v>
      </c>
      <c r="K166" s="10">
        <v>421574</v>
      </c>
      <c r="L166" s="10">
        <v>386709</v>
      </c>
    </row>
    <row r="167" spans="1:12" x14ac:dyDescent="0.25">
      <c r="A167" s="179">
        <f t="shared" si="2"/>
        <v>2000</v>
      </c>
      <c r="B167" s="179">
        <v>1999</v>
      </c>
      <c r="D167" t="s">
        <v>950</v>
      </c>
      <c r="E167" s="10">
        <v>6128</v>
      </c>
      <c r="F167" s="10">
        <v>0</v>
      </c>
      <c r="G167" s="10">
        <v>273551</v>
      </c>
      <c r="H167" s="10">
        <v>84736</v>
      </c>
      <c r="I167" s="7">
        <v>84.1</v>
      </c>
      <c r="J167" s="7">
        <v>82.3</v>
      </c>
      <c r="K167" s="10">
        <v>408327</v>
      </c>
      <c r="L167" s="10">
        <v>369822</v>
      </c>
    </row>
    <row r="168" spans="1:12" x14ac:dyDescent="0.25">
      <c r="A168" s="179">
        <f t="shared" si="2"/>
        <v>2000</v>
      </c>
      <c r="D168" t="s">
        <v>951</v>
      </c>
      <c r="E168" s="10">
        <v>6872</v>
      </c>
      <c r="F168" s="10">
        <v>0</v>
      </c>
      <c r="G168" s="10">
        <v>275103</v>
      </c>
      <c r="H168" s="10">
        <v>87614</v>
      </c>
      <c r="I168" s="7">
        <v>84.5</v>
      </c>
      <c r="J168" s="7">
        <v>81.900000000000006</v>
      </c>
      <c r="K168" s="10">
        <v>415499</v>
      </c>
      <c r="L168" s="10">
        <v>358142</v>
      </c>
    </row>
    <row r="169" spans="1:12" x14ac:dyDescent="0.25">
      <c r="A169" s="179">
        <f t="shared" si="2"/>
        <v>2000</v>
      </c>
      <c r="D169" t="s">
        <v>952</v>
      </c>
      <c r="E169" s="10">
        <v>6467</v>
      </c>
      <c r="F169" s="10">
        <v>0</v>
      </c>
      <c r="G169" s="10">
        <v>277076</v>
      </c>
      <c r="H169" s="10">
        <v>90346</v>
      </c>
      <c r="I169" s="7">
        <v>84.8</v>
      </c>
      <c r="J169" s="7">
        <v>82.4</v>
      </c>
      <c r="K169" s="10">
        <v>407470</v>
      </c>
      <c r="L169" s="10">
        <v>342363</v>
      </c>
    </row>
    <row r="170" spans="1:12" x14ac:dyDescent="0.25">
      <c r="A170" s="179">
        <f t="shared" si="2"/>
        <v>2000</v>
      </c>
      <c r="C170" s="179">
        <v>2000</v>
      </c>
      <c r="D170" t="s">
        <v>953</v>
      </c>
      <c r="E170" s="10">
        <v>7148</v>
      </c>
      <c r="F170" s="10">
        <v>0</v>
      </c>
      <c r="G170" s="10">
        <v>279029</v>
      </c>
      <c r="H170" s="10">
        <v>91879</v>
      </c>
      <c r="I170" s="7">
        <v>85.4</v>
      </c>
      <c r="J170" s="7">
        <v>82.3</v>
      </c>
      <c r="K170" s="10">
        <v>414826</v>
      </c>
      <c r="L170" s="10">
        <v>349544</v>
      </c>
    </row>
    <row r="171" spans="1:12" x14ac:dyDescent="0.25">
      <c r="A171" s="179">
        <f t="shared" si="2"/>
        <v>2001</v>
      </c>
      <c r="B171" s="179">
        <v>2000</v>
      </c>
      <c r="D171" t="s">
        <v>954</v>
      </c>
      <c r="E171" s="10">
        <v>6404</v>
      </c>
      <c r="F171" s="10">
        <v>0</v>
      </c>
      <c r="G171" s="10">
        <v>283724</v>
      </c>
      <c r="H171" s="10">
        <v>90659</v>
      </c>
      <c r="I171" s="7">
        <v>85.8</v>
      </c>
      <c r="J171" s="7">
        <v>83.3</v>
      </c>
      <c r="K171" s="10">
        <v>398365</v>
      </c>
      <c r="L171" s="10">
        <v>337713</v>
      </c>
    </row>
    <row r="172" spans="1:12" x14ac:dyDescent="0.25">
      <c r="A172" s="179">
        <f t="shared" si="2"/>
        <v>2001</v>
      </c>
      <c r="D172" t="s">
        <v>955</v>
      </c>
      <c r="E172" s="10">
        <v>6054</v>
      </c>
      <c r="F172" s="10">
        <v>0</v>
      </c>
      <c r="G172" s="10">
        <v>287603</v>
      </c>
      <c r="H172" s="10">
        <v>92402</v>
      </c>
      <c r="I172" s="7">
        <v>85.9</v>
      </c>
      <c r="J172" s="7">
        <v>83</v>
      </c>
      <c r="K172" s="10">
        <v>402239</v>
      </c>
      <c r="L172" s="10">
        <v>345935</v>
      </c>
    </row>
    <row r="173" spans="1:12" x14ac:dyDescent="0.25">
      <c r="A173" s="179">
        <f t="shared" si="2"/>
        <v>2001</v>
      </c>
      <c r="D173" t="s">
        <v>956</v>
      </c>
      <c r="E173" s="10">
        <v>5530</v>
      </c>
      <c r="F173" s="10">
        <v>0</v>
      </c>
      <c r="G173" s="10">
        <v>289333</v>
      </c>
      <c r="H173" s="10">
        <v>93136</v>
      </c>
      <c r="I173" s="7">
        <v>86.2</v>
      </c>
      <c r="J173" s="7">
        <v>83.5</v>
      </c>
      <c r="K173" s="10">
        <v>396623</v>
      </c>
      <c r="L173" s="10">
        <v>339194</v>
      </c>
    </row>
    <row r="174" spans="1:12" x14ac:dyDescent="0.25">
      <c r="A174" s="179">
        <f t="shared" si="2"/>
        <v>2001</v>
      </c>
      <c r="C174" s="179">
        <v>2001</v>
      </c>
      <c r="D174" t="s">
        <v>957</v>
      </c>
      <c r="E174" s="10">
        <v>6118</v>
      </c>
      <c r="F174" s="10">
        <v>0</v>
      </c>
      <c r="G174" s="10">
        <v>289882</v>
      </c>
      <c r="H174" s="10">
        <v>96645</v>
      </c>
      <c r="I174" s="7">
        <v>86.1</v>
      </c>
      <c r="J174" s="7">
        <v>83.8</v>
      </c>
      <c r="K174" s="10">
        <v>400663</v>
      </c>
      <c r="L174" s="10">
        <v>350081</v>
      </c>
    </row>
    <row r="175" spans="1:12" x14ac:dyDescent="0.25">
      <c r="A175" s="179">
        <f t="shared" si="2"/>
        <v>2002</v>
      </c>
      <c r="B175" s="179">
        <v>2001</v>
      </c>
      <c r="D175" t="s">
        <v>958</v>
      </c>
      <c r="E175" s="10">
        <v>5313</v>
      </c>
      <c r="F175" s="10">
        <v>0</v>
      </c>
      <c r="G175" s="10">
        <v>293878</v>
      </c>
      <c r="H175" s="10">
        <v>97044</v>
      </c>
      <c r="I175" s="7">
        <v>86.3</v>
      </c>
      <c r="J175" s="7">
        <v>84.1</v>
      </c>
      <c r="K175" s="10">
        <v>397654</v>
      </c>
      <c r="L175" s="10">
        <v>344036</v>
      </c>
    </row>
    <row r="176" spans="1:12" x14ac:dyDescent="0.25">
      <c r="A176" s="179">
        <f t="shared" si="2"/>
        <v>2002</v>
      </c>
      <c r="D176" t="s">
        <v>959</v>
      </c>
      <c r="E176" s="10">
        <v>5809</v>
      </c>
      <c r="F176" s="10">
        <v>0</v>
      </c>
      <c r="G176" s="10">
        <v>297001</v>
      </c>
      <c r="H176" s="10">
        <v>100737</v>
      </c>
      <c r="I176" s="7">
        <v>86.3</v>
      </c>
      <c r="J176" s="7">
        <v>84.9</v>
      </c>
      <c r="K176" s="10">
        <v>407825</v>
      </c>
      <c r="L176" s="10">
        <v>352936</v>
      </c>
    </row>
    <row r="177" spans="1:12" x14ac:dyDescent="0.25">
      <c r="A177" s="179">
        <f t="shared" si="2"/>
        <v>2002</v>
      </c>
      <c r="D177" t="s">
        <v>960</v>
      </c>
      <c r="E177" s="10">
        <v>4619</v>
      </c>
      <c r="F177" s="10">
        <v>0</v>
      </c>
      <c r="G177" s="10">
        <v>299863</v>
      </c>
      <c r="H177" s="10">
        <v>100970</v>
      </c>
      <c r="I177" s="7">
        <v>86.9</v>
      </c>
      <c r="J177" s="7">
        <v>84.9</v>
      </c>
      <c r="K177" s="10">
        <v>410543</v>
      </c>
      <c r="L177" s="10">
        <v>355839</v>
      </c>
    </row>
    <row r="178" spans="1:12" x14ac:dyDescent="0.25">
      <c r="A178" s="179">
        <f t="shared" si="2"/>
        <v>2002</v>
      </c>
      <c r="C178" s="179">
        <v>2002</v>
      </c>
      <c r="D178" t="s">
        <v>961</v>
      </c>
      <c r="E178" s="10">
        <v>6166</v>
      </c>
      <c r="F178" s="10">
        <v>0</v>
      </c>
      <c r="G178" s="10">
        <v>303904</v>
      </c>
      <c r="H178" s="10">
        <v>102667</v>
      </c>
      <c r="I178" s="7">
        <v>86.9</v>
      </c>
      <c r="J178" s="7">
        <v>85.4</v>
      </c>
      <c r="K178" s="10">
        <v>422180</v>
      </c>
      <c r="L178" s="10">
        <v>373127</v>
      </c>
    </row>
    <row r="179" spans="1:12" x14ac:dyDescent="0.25">
      <c r="A179" s="179">
        <f t="shared" si="2"/>
        <v>2003</v>
      </c>
      <c r="B179" s="179">
        <v>2002</v>
      </c>
      <c r="D179" t="s">
        <v>962</v>
      </c>
      <c r="E179" s="10">
        <v>5154</v>
      </c>
      <c r="F179" s="10">
        <v>0</v>
      </c>
      <c r="G179" s="10">
        <v>307576</v>
      </c>
      <c r="H179" s="10">
        <v>103029</v>
      </c>
      <c r="I179" s="7">
        <v>87.6</v>
      </c>
      <c r="J179" s="7">
        <v>86.1</v>
      </c>
      <c r="K179" s="10">
        <v>422005</v>
      </c>
      <c r="L179" s="10">
        <v>371244</v>
      </c>
    </row>
    <row r="180" spans="1:12" x14ac:dyDescent="0.25">
      <c r="A180" s="179">
        <f t="shared" si="2"/>
        <v>2003</v>
      </c>
      <c r="D180" t="s">
        <v>963</v>
      </c>
      <c r="E180" s="10">
        <v>6030</v>
      </c>
      <c r="F180" s="10">
        <v>0</v>
      </c>
      <c r="G180" s="10">
        <v>313623</v>
      </c>
      <c r="H180" s="10">
        <v>110246</v>
      </c>
      <c r="I180" s="7">
        <v>88</v>
      </c>
      <c r="J180" s="7">
        <v>86.6</v>
      </c>
      <c r="K180" s="10">
        <v>433154</v>
      </c>
      <c r="L180" s="10">
        <v>385286</v>
      </c>
    </row>
    <row r="181" spans="1:12" x14ac:dyDescent="0.25">
      <c r="A181" s="179">
        <f t="shared" si="2"/>
        <v>2003</v>
      </c>
      <c r="D181" t="s">
        <v>964</v>
      </c>
      <c r="E181" s="10">
        <v>5302</v>
      </c>
      <c r="F181" s="10">
        <v>0</v>
      </c>
      <c r="G181" s="10">
        <v>318875</v>
      </c>
      <c r="H181" s="10">
        <v>111330</v>
      </c>
      <c r="I181" s="7">
        <v>88.8</v>
      </c>
      <c r="J181" s="7">
        <v>87.4</v>
      </c>
      <c r="K181" s="10">
        <v>445427</v>
      </c>
      <c r="L181" s="10">
        <v>393709</v>
      </c>
    </row>
    <row r="182" spans="1:12" x14ac:dyDescent="0.25">
      <c r="A182" s="179">
        <f t="shared" si="2"/>
        <v>2003</v>
      </c>
      <c r="C182" s="179">
        <v>2003</v>
      </c>
      <c r="D182" t="s">
        <v>965</v>
      </c>
      <c r="E182" s="10">
        <v>6510</v>
      </c>
      <c r="F182" s="10">
        <v>0</v>
      </c>
      <c r="G182" s="10">
        <v>322428</v>
      </c>
      <c r="H182" s="10">
        <v>111747</v>
      </c>
      <c r="I182" s="7">
        <v>89.4</v>
      </c>
      <c r="J182" s="7">
        <v>88.5</v>
      </c>
      <c r="K182" s="10">
        <v>462610</v>
      </c>
      <c r="L182" s="10">
        <v>414761</v>
      </c>
    </row>
    <row r="183" spans="1:12" x14ac:dyDescent="0.25">
      <c r="A183" s="179">
        <f t="shared" si="2"/>
        <v>2004</v>
      </c>
      <c r="B183" s="179">
        <v>2003</v>
      </c>
      <c r="D183" t="s">
        <v>966</v>
      </c>
      <c r="E183" s="10">
        <v>5379</v>
      </c>
      <c r="F183" s="10">
        <v>0</v>
      </c>
      <c r="G183" s="10">
        <v>324300</v>
      </c>
      <c r="H183" s="10">
        <v>111582</v>
      </c>
      <c r="I183" s="7">
        <v>89.1</v>
      </c>
      <c r="J183" s="7">
        <v>87.8</v>
      </c>
      <c r="K183" s="10">
        <v>467675</v>
      </c>
      <c r="L183" s="10">
        <v>415643</v>
      </c>
    </row>
    <row r="184" spans="1:12" x14ac:dyDescent="0.25">
      <c r="A184" s="179">
        <f t="shared" si="2"/>
        <v>2004</v>
      </c>
      <c r="D184" t="s">
        <v>967</v>
      </c>
      <c r="E184" s="10">
        <v>6157</v>
      </c>
      <c r="F184" s="10">
        <v>0</v>
      </c>
      <c r="G184" s="10">
        <v>331067</v>
      </c>
      <c r="H184" s="10">
        <v>116483</v>
      </c>
      <c r="I184" s="7">
        <v>89.4</v>
      </c>
      <c r="J184" s="7">
        <v>88.4</v>
      </c>
      <c r="K184" s="10">
        <v>493249</v>
      </c>
      <c r="L184" s="10">
        <v>441564</v>
      </c>
    </row>
    <row r="185" spans="1:12" x14ac:dyDescent="0.25">
      <c r="A185" s="179">
        <f t="shared" si="2"/>
        <v>2004</v>
      </c>
      <c r="D185" t="s">
        <v>968</v>
      </c>
      <c r="E185" s="10">
        <v>5963</v>
      </c>
      <c r="F185" s="10">
        <v>0</v>
      </c>
      <c r="G185" s="10">
        <v>332518</v>
      </c>
      <c r="H185" s="10">
        <v>120093</v>
      </c>
      <c r="I185" s="7">
        <v>89.4</v>
      </c>
      <c r="J185" s="7">
        <v>88.4</v>
      </c>
      <c r="K185" s="10">
        <v>500957</v>
      </c>
      <c r="L185" s="10">
        <v>448573</v>
      </c>
    </row>
    <row r="186" spans="1:12" x14ac:dyDescent="0.25">
      <c r="A186" s="179">
        <f t="shared" si="2"/>
        <v>2004</v>
      </c>
      <c r="C186" s="179">
        <v>2004</v>
      </c>
      <c r="D186" t="s">
        <v>969</v>
      </c>
      <c r="E186" s="10">
        <v>7198</v>
      </c>
      <c r="F186" s="10">
        <v>0</v>
      </c>
      <c r="G186" s="10">
        <v>339258</v>
      </c>
      <c r="H186" s="10">
        <v>120620</v>
      </c>
      <c r="I186" s="7">
        <v>89.5</v>
      </c>
      <c r="J186" s="7">
        <v>87.9</v>
      </c>
      <c r="K186" s="10">
        <v>526430</v>
      </c>
      <c r="L186" s="10">
        <v>474856</v>
      </c>
    </row>
    <row r="187" spans="1:12" x14ac:dyDescent="0.25">
      <c r="A187" s="179">
        <f t="shared" si="2"/>
        <v>2005</v>
      </c>
      <c r="B187" s="179">
        <v>2004</v>
      </c>
      <c r="D187" t="s">
        <v>970</v>
      </c>
      <c r="E187" s="10">
        <v>6567</v>
      </c>
      <c r="F187" s="10">
        <v>0</v>
      </c>
      <c r="G187" s="10">
        <v>341839</v>
      </c>
      <c r="H187" s="10">
        <v>120877</v>
      </c>
      <c r="I187" s="7">
        <v>89.9</v>
      </c>
      <c r="J187" s="7">
        <v>88.6</v>
      </c>
      <c r="K187" s="10">
        <v>525618</v>
      </c>
      <c r="L187" s="10">
        <v>473726</v>
      </c>
    </row>
    <row r="188" spans="1:12" x14ac:dyDescent="0.25">
      <c r="A188" s="179">
        <f t="shared" si="2"/>
        <v>2005</v>
      </c>
      <c r="D188" t="s">
        <v>971</v>
      </c>
      <c r="E188" s="10">
        <v>7028</v>
      </c>
      <c r="F188" s="10">
        <v>0</v>
      </c>
      <c r="G188" s="10">
        <v>349602</v>
      </c>
      <c r="H188" s="10">
        <v>122733</v>
      </c>
      <c r="I188" s="7">
        <v>90.7</v>
      </c>
      <c r="J188" s="7">
        <v>89.5</v>
      </c>
      <c r="K188" s="10">
        <v>545145</v>
      </c>
      <c r="L188" s="10">
        <v>487108</v>
      </c>
    </row>
    <row r="189" spans="1:12" x14ac:dyDescent="0.25">
      <c r="A189" s="179">
        <f t="shared" si="2"/>
        <v>2005</v>
      </c>
      <c r="D189" t="s">
        <v>972</v>
      </c>
      <c r="E189" s="10">
        <v>6412</v>
      </c>
      <c r="F189" s="10">
        <v>0</v>
      </c>
      <c r="G189" s="10">
        <v>353424</v>
      </c>
      <c r="H189" s="10">
        <v>127266</v>
      </c>
      <c r="I189" s="7">
        <v>91.2</v>
      </c>
      <c r="J189" s="7">
        <v>89.8</v>
      </c>
      <c r="K189" s="10">
        <v>556673</v>
      </c>
      <c r="L189" s="10">
        <v>497891</v>
      </c>
    </row>
    <row r="190" spans="1:12" x14ac:dyDescent="0.25">
      <c r="A190" s="179">
        <f t="shared" si="2"/>
        <v>2005</v>
      </c>
      <c r="C190" s="179">
        <v>2005</v>
      </c>
      <c r="D190" t="s">
        <v>973</v>
      </c>
      <c r="E190" s="10">
        <v>7714</v>
      </c>
      <c r="F190" s="10">
        <v>0</v>
      </c>
      <c r="G190" s="10">
        <v>358384</v>
      </c>
      <c r="H190" s="10">
        <v>128173</v>
      </c>
      <c r="I190" s="7">
        <v>92.4</v>
      </c>
      <c r="J190" s="7">
        <v>90.8</v>
      </c>
      <c r="K190" s="10">
        <v>573493</v>
      </c>
      <c r="L190" s="10">
        <v>518699</v>
      </c>
    </row>
    <row r="191" spans="1:12" x14ac:dyDescent="0.25">
      <c r="A191" s="179">
        <f t="shared" si="2"/>
        <v>2006</v>
      </c>
      <c r="B191" s="179">
        <v>2005</v>
      </c>
      <c r="D191" t="s">
        <v>974</v>
      </c>
      <c r="E191" s="10">
        <v>6643</v>
      </c>
      <c r="F191" s="10">
        <v>0</v>
      </c>
      <c r="G191" s="10">
        <v>362595</v>
      </c>
      <c r="H191" s="10">
        <v>129030</v>
      </c>
      <c r="I191" s="7">
        <v>92.3</v>
      </c>
      <c r="J191" s="7">
        <v>91</v>
      </c>
      <c r="K191" s="10">
        <v>574744</v>
      </c>
      <c r="L191" s="10">
        <v>511483</v>
      </c>
    </row>
    <row r="192" spans="1:12" x14ac:dyDescent="0.25">
      <c r="A192" s="179">
        <f t="shared" si="2"/>
        <v>2006</v>
      </c>
      <c r="D192" t="s">
        <v>975</v>
      </c>
      <c r="E192" s="10">
        <v>7243</v>
      </c>
      <c r="F192" s="10">
        <v>0</v>
      </c>
      <c r="G192" s="10">
        <v>368522</v>
      </c>
      <c r="H192" s="10">
        <v>129135</v>
      </c>
      <c r="I192" s="7">
        <v>92.3</v>
      </c>
      <c r="J192" s="7">
        <v>91.3</v>
      </c>
      <c r="K192" s="10">
        <v>597446</v>
      </c>
      <c r="L192" s="10">
        <v>532598</v>
      </c>
    </row>
    <row r="193" spans="1:12" x14ac:dyDescent="0.25">
      <c r="A193" s="179">
        <f t="shared" si="2"/>
        <v>2006</v>
      </c>
      <c r="D193" t="s">
        <v>976</v>
      </c>
      <c r="E193" s="10">
        <v>6989</v>
      </c>
      <c r="F193" s="10">
        <v>0</v>
      </c>
      <c r="G193" s="10">
        <v>372582</v>
      </c>
      <c r="H193" s="10">
        <v>134332</v>
      </c>
      <c r="I193" s="7">
        <v>92.1</v>
      </c>
      <c r="J193" s="7">
        <v>91.2</v>
      </c>
      <c r="K193" s="10">
        <v>606328</v>
      </c>
      <c r="L193" s="10">
        <v>537294</v>
      </c>
    </row>
    <row r="194" spans="1:12" x14ac:dyDescent="0.25">
      <c r="A194" s="179">
        <f t="shared" si="2"/>
        <v>2006</v>
      </c>
      <c r="C194" s="179">
        <v>2006</v>
      </c>
      <c r="D194" t="s">
        <v>977</v>
      </c>
      <c r="E194" s="10">
        <v>8538</v>
      </c>
      <c r="F194" s="10">
        <v>0</v>
      </c>
      <c r="G194" s="10">
        <v>374381</v>
      </c>
      <c r="H194" s="10">
        <v>133625</v>
      </c>
      <c r="I194" s="7">
        <v>92.3</v>
      </c>
      <c r="J194" s="7">
        <v>91.1</v>
      </c>
      <c r="K194" s="10">
        <v>619114</v>
      </c>
      <c r="L194" s="10">
        <v>554641</v>
      </c>
    </row>
    <row r="195" spans="1:12" x14ac:dyDescent="0.25">
      <c r="A195" s="179">
        <f t="shared" si="2"/>
        <v>2007</v>
      </c>
      <c r="B195" s="179">
        <v>2006</v>
      </c>
      <c r="D195" t="s">
        <v>978</v>
      </c>
      <c r="E195" s="10">
        <v>7993</v>
      </c>
      <c r="F195" s="10">
        <v>0</v>
      </c>
      <c r="G195" s="10">
        <v>378672</v>
      </c>
      <c r="H195" s="10">
        <v>134801</v>
      </c>
      <c r="I195" s="7">
        <v>93.5</v>
      </c>
      <c r="J195" s="7">
        <v>92.1</v>
      </c>
      <c r="K195" s="10">
        <v>618021</v>
      </c>
      <c r="L195" s="10">
        <v>548869</v>
      </c>
    </row>
    <row r="196" spans="1:12" x14ac:dyDescent="0.25">
      <c r="A196" s="179">
        <f t="shared" si="2"/>
        <v>2007</v>
      </c>
      <c r="D196" t="s">
        <v>979</v>
      </c>
      <c r="E196" s="10">
        <v>8503</v>
      </c>
      <c r="F196" s="10">
        <v>0</v>
      </c>
      <c r="G196" s="10">
        <v>387949</v>
      </c>
      <c r="H196" s="10">
        <v>136935</v>
      </c>
      <c r="I196" s="7">
        <v>94</v>
      </c>
      <c r="J196" s="7">
        <v>92.6</v>
      </c>
      <c r="K196" s="10">
        <v>639495</v>
      </c>
      <c r="L196" s="10">
        <v>565623</v>
      </c>
    </row>
    <row r="197" spans="1:12" x14ac:dyDescent="0.25">
      <c r="A197" s="179">
        <f t="shared" si="2"/>
        <v>2007</v>
      </c>
      <c r="D197" t="s">
        <v>980</v>
      </c>
      <c r="E197" s="10">
        <v>7812</v>
      </c>
      <c r="F197" s="10">
        <v>0</v>
      </c>
      <c r="G197" s="10">
        <v>390894</v>
      </c>
      <c r="H197" s="10">
        <v>141714</v>
      </c>
      <c r="I197" s="7">
        <v>94.5</v>
      </c>
      <c r="J197" s="7">
        <v>93.2</v>
      </c>
      <c r="K197" s="10">
        <v>648126</v>
      </c>
      <c r="L197" s="10">
        <v>566601</v>
      </c>
    </row>
    <row r="198" spans="1:12" x14ac:dyDescent="0.25">
      <c r="A198" s="179">
        <f t="shared" si="2"/>
        <v>2007</v>
      </c>
      <c r="C198" s="179">
        <v>2007</v>
      </c>
      <c r="D198" t="s">
        <v>981</v>
      </c>
      <c r="E198" s="10">
        <v>9636</v>
      </c>
      <c r="F198" s="10">
        <v>0</v>
      </c>
      <c r="G198" s="10">
        <v>394214</v>
      </c>
      <c r="H198" s="10">
        <v>142099</v>
      </c>
      <c r="I198" s="7">
        <v>94.7</v>
      </c>
      <c r="J198" s="7">
        <v>94</v>
      </c>
      <c r="K198" s="10">
        <v>666880</v>
      </c>
      <c r="L198" s="10">
        <v>588185</v>
      </c>
    </row>
    <row r="199" spans="1:12" x14ac:dyDescent="0.25">
      <c r="A199" s="179">
        <f t="shared" si="2"/>
        <v>2008</v>
      </c>
      <c r="B199" s="179">
        <v>2007</v>
      </c>
      <c r="D199" t="s">
        <v>982</v>
      </c>
      <c r="E199" s="10">
        <v>7748</v>
      </c>
      <c r="F199" s="10">
        <v>0</v>
      </c>
      <c r="G199" s="10">
        <v>399716</v>
      </c>
      <c r="H199" s="10">
        <v>144514</v>
      </c>
      <c r="I199" s="7">
        <v>94.9</v>
      </c>
      <c r="J199" s="7">
        <v>93.3</v>
      </c>
      <c r="K199" s="10">
        <v>661926</v>
      </c>
      <c r="L199" s="10">
        <v>581046</v>
      </c>
    </row>
    <row r="200" spans="1:12" x14ac:dyDescent="0.25">
      <c r="A200" s="179">
        <f t="shared" si="2"/>
        <v>2008</v>
      </c>
      <c r="D200" t="s">
        <v>983</v>
      </c>
      <c r="E200" s="10">
        <v>9397</v>
      </c>
      <c r="F200" s="10">
        <v>0</v>
      </c>
      <c r="G200" s="10">
        <v>402687</v>
      </c>
      <c r="H200" s="10">
        <v>145287</v>
      </c>
      <c r="I200" s="7">
        <v>94.4</v>
      </c>
      <c r="J200" s="7">
        <v>94</v>
      </c>
      <c r="K200" s="10">
        <v>689797</v>
      </c>
      <c r="L200" s="10">
        <v>614374</v>
      </c>
    </row>
    <row r="201" spans="1:12" x14ac:dyDescent="0.25">
      <c r="A201" s="179">
        <f t="shared" si="2"/>
        <v>2008</v>
      </c>
      <c r="D201" t="s">
        <v>984</v>
      </c>
      <c r="E201" s="10">
        <v>8239</v>
      </c>
      <c r="F201" s="10">
        <v>0</v>
      </c>
      <c r="G201" s="10">
        <v>402137</v>
      </c>
      <c r="H201" s="10">
        <v>150419</v>
      </c>
      <c r="I201" s="7">
        <v>93.4</v>
      </c>
      <c r="J201" s="7">
        <v>92.4</v>
      </c>
      <c r="K201" s="10">
        <v>736882</v>
      </c>
      <c r="L201" s="10">
        <v>650716</v>
      </c>
    </row>
    <row r="202" spans="1:12" x14ac:dyDescent="0.25">
      <c r="A202" s="179">
        <f t="shared" si="2"/>
        <v>2008</v>
      </c>
      <c r="C202" s="179">
        <v>2008</v>
      </c>
      <c r="D202" t="s">
        <v>985</v>
      </c>
      <c r="E202" s="10">
        <v>9606</v>
      </c>
      <c r="F202" s="10">
        <v>0</v>
      </c>
      <c r="G202" s="10">
        <v>397677</v>
      </c>
      <c r="H202" s="10">
        <v>150806</v>
      </c>
      <c r="I202" s="7">
        <v>91.5</v>
      </c>
      <c r="J202" s="7">
        <v>91</v>
      </c>
      <c r="K202" s="10">
        <v>809985</v>
      </c>
      <c r="L202" s="10">
        <v>717477</v>
      </c>
    </row>
    <row r="203" spans="1:12" x14ac:dyDescent="0.25">
      <c r="A203" s="179">
        <f t="shared" si="2"/>
        <v>2009</v>
      </c>
      <c r="B203" s="179">
        <v>2008</v>
      </c>
      <c r="D203" t="s">
        <v>986</v>
      </c>
      <c r="E203" s="10">
        <v>6293</v>
      </c>
      <c r="F203" s="10">
        <v>-17</v>
      </c>
      <c r="G203" s="10">
        <v>389775</v>
      </c>
      <c r="H203" s="10">
        <v>152436</v>
      </c>
      <c r="I203" s="7">
        <v>90.2</v>
      </c>
      <c r="J203" s="7">
        <v>90.7</v>
      </c>
      <c r="K203" s="10">
        <v>847407</v>
      </c>
      <c r="L203" s="10">
        <v>747346</v>
      </c>
    </row>
    <row r="204" spans="1:12" x14ac:dyDescent="0.25">
      <c r="A204" s="179">
        <f t="shared" ref="A204:A267" si="3">+A200+1</f>
        <v>2009</v>
      </c>
      <c r="D204" t="s">
        <v>987</v>
      </c>
      <c r="E204" s="10">
        <v>8383</v>
      </c>
      <c r="F204" s="10">
        <v>-602</v>
      </c>
      <c r="G204" s="10">
        <v>389151</v>
      </c>
      <c r="H204" s="10">
        <v>154917</v>
      </c>
      <c r="I204" s="7">
        <v>90.7</v>
      </c>
      <c r="J204" s="7">
        <v>90.7</v>
      </c>
      <c r="K204" s="10">
        <v>895083</v>
      </c>
      <c r="L204" s="10">
        <v>797871</v>
      </c>
    </row>
    <row r="205" spans="1:12" x14ac:dyDescent="0.25">
      <c r="A205" s="179">
        <f t="shared" si="3"/>
        <v>2009</v>
      </c>
      <c r="D205" t="s">
        <v>988</v>
      </c>
      <c r="E205" s="10">
        <v>4896</v>
      </c>
      <c r="F205" s="10">
        <v>-1342</v>
      </c>
      <c r="G205" s="10">
        <v>391179</v>
      </c>
      <c r="H205" s="10">
        <v>156197</v>
      </c>
      <c r="I205" s="7">
        <v>90.9</v>
      </c>
      <c r="J205" s="7">
        <v>91.3</v>
      </c>
      <c r="K205" s="10">
        <v>948500</v>
      </c>
      <c r="L205" s="10">
        <v>822661</v>
      </c>
    </row>
    <row r="206" spans="1:12" x14ac:dyDescent="0.25">
      <c r="A206" s="179">
        <f t="shared" si="3"/>
        <v>2009</v>
      </c>
      <c r="C206" s="179">
        <v>2009</v>
      </c>
      <c r="D206" t="s">
        <v>989</v>
      </c>
      <c r="E206" s="10">
        <v>10221</v>
      </c>
      <c r="F206" s="10">
        <v>-1762</v>
      </c>
      <c r="G206" s="10">
        <v>389300</v>
      </c>
      <c r="H206" s="10">
        <v>158592</v>
      </c>
      <c r="I206" s="7">
        <v>91.2</v>
      </c>
      <c r="J206" s="7">
        <v>91.6</v>
      </c>
      <c r="K206" s="10">
        <v>1005405</v>
      </c>
      <c r="L206" s="10">
        <v>901763</v>
      </c>
    </row>
    <row r="207" spans="1:12" x14ac:dyDescent="0.25">
      <c r="A207" s="179">
        <f t="shared" si="3"/>
        <v>2010</v>
      </c>
      <c r="B207" s="179">
        <v>2009</v>
      </c>
      <c r="D207" t="s">
        <v>990</v>
      </c>
      <c r="E207" s="10">
        <v>10175</v>
      </c>
      <c r="F207" s="10">
        <v>-1910</v>
      </c>
      <c r="G207" s="10">
        <v>398126</v>
      </c>
      <c r="H207" s="10">
        <v>162895</v>
      </c>
      <c r="I207" s="7">
        <v>92.3</v>
      </c>
      <c r="J207" s="7">
        <v>92.6</v>
      </c>
      <c r="K207" s="10">
        <v>1102320</v>
      </c>
      <c r="L207" s="10">
        <v>974837</v>
      </c>
    </row>
    <row r="208" spans="1:12" x14ac:dyDescent="0.25">
      <c r="A208" s="179">
        <f t="shared" si="3"/>
        <v>2010</v>
      </c>
      <c r="D208" t="s">
        <v>991</v>
      </c>
      <c r="E208" s="10">
        <v>12802</v>
      </c>
      <c r="F208" s="10">
        <v>-1926</v>
      </c>
      <c r="G208" s="10">
        <v>402937</v>
      </c>
      <c r="H208" s="10">
        <v>162142</v>
      </c>
      <c r="I208" s="7">
        <v>92.8</v>
      </c>
      <c r="J208" s="7">
        <v>92.9</v>
      </c>
      <c r="K208" s="10">
        <v>1141601</v>
      </c>
      <c r="L208" s="10">
        <v>1017489</v>
      </c>
    </row>
    <row r="209" spans="1:12" x14ac:dyDescent="0.25">
      <c r="A209" s="179">
        <f t="shared" si="3"/>
        <v>2010</v>
      </c>
      <c r="D209" t="s">
        <v>992</v>
      </c>
      <c r="E209" s="10">
        <v>10600</v>
      </c>
      <c r="F209" s="10">
        <v>-1950</v>
      </c>
      <c r="G209" s="10">
        <v>406177</v>
      </c>
      <c r="H209" s="10">
        <v>164742</v>
      </c>
      <c r="I209" s="7">
        <v>92.8</v>
      </c>
      <c r="J209" s="7">
        <v>93</v>
      </c>
      <c r="K209" s="10">
        <v>1198325</v>
      </c>
      <c r="L209" s="10">
        <v>1058524</v>
      </c>
    </row>
    <row r="210" spans="1:12" x14ac:dyDescent="0.25">
      <c r="A210" s="179">
        <f t="shared" si="3"/>
        <v>2010</v>
      </c>
      <c r="C210" s="179">
        <v>2010</v>
      </c>
      <c r="D210" t="s">
        <v>993</v>
      </c>
      <c r="E210" s="10">
        <v>13306</v>
      </c>
      <c r="F210" s="10">
        <v>-1954</v>
      </c>
      <c r="G210" s="10">
        <v>408599</v>
      </c>
      <c r="H210" s="10">
        <v>167321</v>
      </c>
      <c r="I210" s="7">
        <v>93</v>
      </c>
      <c r="J210" s="7">
        <v>92.6</v>
      </c>
      <c r="K210" s="10">
        <v>1220252</v>
      </c>
      <c r="L210" s="10">
        <v>1106161</v>
      </c>
    </row>
    <row r="211" spans="1:12" x14ac:dyDescent="0.25">
      <c r="A211" s="179">
        <f t="shared" si="3"/>
        <v>2011</v>
      </c>
      <c r="B211" s="179">
        <v>2010</v>
      </c>
      <c r="D211" t="s">
        <v>994</v>
      </c>
      <c r="E211" s="10">
        <v>12016</v>
      </c>
      <c r="F211" s="10">
        <v>-1890</v>
      </c>
      <c r="G211" s="10">
        <v>416521</v>
      </c>
      <c r="H211" s="10">
        <v>167094</v>
      </c>
      <c r="I211" s="7">
        <v>92.7</v>
      </c>
      <c r="J211" s="7">
        <v>92.7</v>
      </c>
      <c r="K211" s="10">
        <v>1240638</v>
      </c>
      <c r="L211" s="10">
        <v>1127292</v>
      </c>
    </row>
    <row r="212" spans="1:12" x14ac:dyDescent="0.25">
      <c r="A212" s="179">
        <f t="shared" si="3"/>
        <v>2011</v>
      </c>
      <c r="D212" t="s">
        <v>995</v>
      </c>
      <c r="E212" s="10">
        <v>14738</v>
      </c>
      <c r="F212" s="10">
        <v>-1934</v>
      </c>
      <c r="G212" s="10">
        <v>414040</v>
      </c>
      <c r="H212" s="10">
        <v>164965</v>
      </c>
      <c r="I212" s="7">
        <v>92.7</v>
      </c>
      <c r="J212" s="7">
        <v>93.6</v>
      </c>
      <c r="K212" s="10">
        <v>1298749</v>
      </c>
      <c r="L212" s="10">
        <v>1163873</v>
      </c>
    </row>
    <row r="213" spans="1:12" x14ac:dyDescent="0.25">
      <c r="A213" s="179">
        <f t="shared" si="3"/>
        <v>2011</v>
      </c>
      <c r="D213" t="s">
        <v>996</v>
      </c>
      <c r="E213" s="10">
        <v>11762</v>
      </c>
      <c r="F213" s="10">
        <v>-1956</v>
      </c>
      <c r="G213" s="10">
        <v>418119</v>
      </c>
      <c r="H213" s="10">
        <v>167460</v>
      </c>
      <c r="I213" s="7">
        <v>93.5</v>
      </c>
      <c r="J213" s="7">
        <v>93.4</v>
      </c>
      <c r="K213" s="10">
        <v>1322584</v>
      </c>
      <c r="L213" s="10">
        <v>1183367</v>
      </c>
    </row>
    <row r="214" spans="1:12" x14ac:dyDescent="0.25">
      <c r="A214" s="179">
        <f t="shared" si="3"/>
        <v>2011</v>
      </c>
      <c r="C214" s="179">
        <v>2011</v>
      </c>
      <c r="D214" t="s">
        <v>997</v>
      </c>
      <c r="E214" s="10">
        <v>15071</v>
      </c>
      <c r="F214" s="10">
        <v>-2230</v>
      </c>
      <c r="G214" s="10">
        <v>421265</v>
      </c>
      <c r="H214" s="10">
        <v>169156</v>
      </c>
      <c r="I214" s="7">
        <v>93.4</v>
      </c>
      <c r="J214" s="7">
        <v>93.6</v>
      </c>
      <c r="K214" s="10">
        <v>1353765</v>
      </c>
      <c r="L214" s="10">
        <v>1217107</v>
      </c>
    </row>
    <row r="215" spans="1:12" x14ac:dyDescent="0.25">
      <c r="A215" s="179">
        <f t="shared" si="3"/>
        <v>2012</v>
      </c>
      <c r="B215" s="179">
        <v>2011</v>
      </c>
      <c r="D215" t="s">
        <v>998</v>
      </c>
      <c r="E215" s="10">
        <v>10646</v>
      </c>
      <c r="F215" s="10">
        <v>-2630</v>
      </c>
      <c r="G215" s="10">
        <v>426653</v>
      </c>
      <c r="H215" s="10">
        <v>170036</v>
      </c>
      <c r="I215" s="7">
        <v>93.9</v>
      </c>
      <c r="J215" s="7">
        <v>93.6</v>
      </c>
      <c r="K215" s="10">
        <v>1374119</v>
      </c>
      <c r="L215" s="10">
        <v>1229577</v>
      </c>
    </row>
    <row r="216" spans="1:12" x14ac:dyDescent="0.25">
      <c r="A216" s="179">
        <f t="shared" si="3"/>
        <v>2012</v>
      </c>
      <c r="D216" t="s">
        <v>999</v>
      </c>
      <c r="E216" s="10">
        <v>14708</v>
      </c>
      <c r="F216" s="10">
        <v>-2832</v>
      </c>
      <c r="G216" s="10">
        <v>426698</v>
      </c>
      <c r="H216" s="10">
        <v>169531</v>
      </c>
      <c r="I216" s="7">
        <v>93.2</v>
      </c>
      <c r="J216" s="7">
        <v>92.9</v>
      </c>
      <c r="K216" s="10">
        <v>1382839</v>
      </c>
      <c r="L216" s="10">
        <v>1240741</v>
      </c>
    </row>
    <row r="217" spans="1:12" x14ac:dyDescent="0.25">
      <c r="A217" s="179">
        <f t="shared" si="3"/>
        <v>2012</v>
      </c>
      <c r="D217" t="s">
        <v>1000</v>
      </c>
      <c r="E217" s="10">
        <v>10047</v>
      </c>
      <c r="F217" s="10">
        <v>-2894</v>
      </c>
      <c r="G217" s="10">
        <v>433287</v>
      </c>
      <c r="H217" s="10">
        <v>168933</v>
      </c>
      <c r="I217" s="7">
        <v>93.9</v>
      </c>
      <c r="J217" s="7">
        <v>92.9</v>
      </c>
      <c r="K217" s="10">
        <v>1414144</v>
      </c>
      <c r="L217" s="10">
        <v>1259844</v>
      </c>
    </row>
    <row r="218" spans="1:12" x14ac:dyDescent="0.25">
      <c r="A218" s="179">
        <f t="shared" si="3"/>
        <v>2012</v>
      </c>
      <c r="C218" s="179">
        <v>2012</v>
      </c>
      <c r="D218" t="s">
        <v>1001</v>
      </c>
      <c r="E218" s="10">
        <v>14423</v>
      </c>
      <c r="F218" s="10">
        <v>-3145</v>
      </c>
      <c r="G218" s="10">
        <v>435070</v>
      </c>
      <c r="H218" s="10">
        <v>173118</v>
      </c>
      <c r="I218" s="7">
        <v>93.3</v>
      </c>
      <c r="J218" s="7">
        <v>92.5</v>
      </c>
      <c r="K218" s="10">
        <v>1447791</v>
      </c>
      <c r="L218" s="10">
        <v>1302933</v>
      </c>
    </row>
    <row r="219" spans="1:12" x14ac:dyDescent="0.25">
      <c r="A219" s="179">
        <f t="shared" si="3"/>
        <v>2013</v>
      </c>
      <c r="B219" s="179">
        <v>2012</v>
      </c>
      <c r="D219" t="s">
        <v>1002</v>
      </c>
      <c r="E219" s="10">
        <v>11517</v>
      </c>
      <c r="F219" s="10">
        <v>-3187</v>
      </c>
      <c r="G219" s="10">
        <v>440038</v>
      </c>
      <c r="H219" s="10">
        <v>170439</v>
      </c>
      <c r="I219" s="7">
        <v>93.6</v>
      </c>
      <c r="J219" s="7">
        <v>92.6</v>
      </c>
      <c r="K219" s="10">
        <v>1448047</v>
      </c>
      <c r="L219" s="10">
        <v>1307373</v>
      </c>
    </row>
    <row r="220" spans="1:12" x14ac:dyDescent="0.25">
      <c r="A220" s="179">
        <f t="shared" si="3"/>
        <v>2013</v>
      </c>
      <c r="D220" t="s">
        <v>1003</v>
      </c>
      <c r="E220" s="10">
        <v>14891</v>
      </c>
      <c r="F220" s="10">
        <v>-3165</v>
      </c>
      <c r="G220" s="10">
        <v>443626</v>
      </c>
      <c r="H220" s="10">
        <v>172819</v>
      </c>
      <c r="I220" s="7">
        <v>94</v>
      </c>
      <c r="J220" s="7">
        <v>92.9</v>
      </c>
      <c r="K220" s="10">
        <v>1482330</v>
      </c>
      <c r="L220" s="10">
        <v>1329968</v>
      </c>
    </row>
    <row r="221" spans="1:12" x14ac:dyDescent="0.25">
      <c r="A221" s="179">
        <f t="shared" si="3"/>
        <v>2013</v>
      </c>
      <c r="D221" t="s">
        <v>1004</v>
      </c>
      <c r="E221" s="10">
        <v>10647</v>
      </c>
      <c r="F221" s="10">
        <v>-3154</v>
      </c>
      <c r="G221" s="10">
        <v>450725</v>
      </c>
      <c r="H221" s="10">
        <v>171709</v>
      </c>
      <c r="I221" s="7">
        <v>94</v>
      </c>
      <c r="J221" s="7">
        <v>92.4</v>
      </c>
      <c r="K221" s="10">
        <v>1491370</v>
      </c>
      <c r="L221" s="10">
        <v>1339832</v>
      </c>
    </row>
    <row r="222" spans="1:12" x14ac:dyDescent="0.25">
      <c r="A222" s="179">
        <f t="shared" si="3"/>
        <v>2013</v>
      </c>
      <c r="C222" s="179">
        <v>2013</v>
      </c>
      <c r="D222" t="s">
        <v>1005</v>
      </c>
      <c r="E222" s="10">
        <v>13772</v>
      </c>
      <c r="F222" s="10">
        <v>-3123</v>
      </c>
      <c r="G222" s="10">
        <v>454683</v>
      </c>
      <c r="H222" s="10">
        <v>175082</v>
      </c>
      <c r="I222" s="7">
        <v>94.1</v>
      </c>
      <c r="J222" s="7">
        <v>92.9</v>
      </c>
      <c r="K222" s="10">
        <v>1519787</v>
      </c>
      <c r="L222" s="10">
        <v>1373013</v>
      </c>
    </row>
    <row r="223" spans="1:12" x14ac:dyDescent="0.25">
      <c r="A223" s="179">
        <f t="shared" si="3"/>
        <v>2014</v>
      </c>
      <c r="B223" s="179">
        <v>2013</v>
      </c>
      <c r="D223" t="s">
        <v>1006</v>
      </c>
      <c r="E223" s="10">
        <v>11069</v>
      </c>
      <c r="F223" s="10">
        <v>-3123</v>
      </c>
      <c r="G223" s="10">
        <v>460682</v>
      </c>
      <c r="H223" s="10">
        <v>173175</v>
      </c>
      <c r="I223" s="7">
        <v>94.1</v>
      </c>
      <c r="J223" s="7">
        <v>92.8</v>
      </c>
      <c r="K223" s="10">
        <v>1539787</v>
      </c>
      <c r="L223" s="10">
        <v>1381857</v>
      </c>
    </row>
    <row r="224" spans="1:12" x14ac:dyDescent="0.25">
      <c r="A224" s="179">
        <f t="shared" si="3"/>
        <v>2014</v>
      </c>
      <c r="D224" t="s">
        <v>1007</v>
      </c>
      <c r="E224" s="10">
        <v>14261</v>
      </c>
      <c r="F224" s="10">
        <v>-3140</v>
      </c>
      <c r="G224" s="10">
        <v>464667</v>
      </c>
      <c r="H224" s="10">
        <v>174979</v>
      </c>
      <c r="I224" s="7">
        <v>94.5</v>
      </c>
      <c r="J224" s="7">
        <v>92.8</v>
      </c>
      <c r="K224" s="10">
        <v>1573247</v>
      </c>
      <c r="L224" s="10">
        <v>1415612</v>
      </c>
    </row>
    <row r="225" spans="1:12" x14ac:dyDescent="0.25">
      <c r="A225" s="179">
        <f t="shared" si="3"/>
        <v>2014</v>
      </c>
      <c r="D225" t="s">
        <v>1008</v>
      </c>
      <c r="E225" s="10">
        <v>11300</v>
      </c>
      <c r="F225" s="10">
        <v>-3099</v>
      </c>
      <c r="G225" s="10">
        <v>474115</v>
      </c>
      <c r="H225" s="10">
        <v>176509</v>
      </c>
      <c r="I225" s="7">
        <v>95</v>
      </c>
      <c r="J225" s="7">
        <v>93.4</v>
      </c>
      <c r="K225" s="10">
        <v>1578724</v>
      </c>
      <c r="L225" s="10">
        <v>1435812</v>
      </c>
    </row>
    <row r="226" spans="1:12" x14ac:dyDescent="0.25">
      <c r="A226" s="179">
        <f t="shared" si="3"/>
        <v>2014</v>
      </c>
      <c r="C226" s="179">
        <v>2014</v>
      </c>
      <c r="D226" t="s">
        <v>1009</v>
      </c>
      <c r="E226" s="10">
        <v>13130</v>
      </c>
      <c r="F226" s="10">
        <v>-3081</v>
      </c>
      <c r="G226" s="10">
        <v>475602</v>
      </c>
      <c r="H226" s="10">
        <v>178709</v>
      </c>
      <c r="I226" s="7">
        <v>95.2</v>
      </c>
      <c r="J226" s="7">
        <v>93.4</v>
      </c>
      <c r="K226" s="10">
        <v>1622146</v>
      </c>
      <c r="L226" s="10">
        <v>1469536</v>
      </c>
    </row>
    <row r="227" spans="1:12" x14ac:dyDescent="0.25">
      <c r="A227" s="179">
        <f t="shared" si="3"/>
        <v>2015</v>
      </c>
      <c r="B227" s="179">
        <v>2014</v>
      </c>
      <c r="D227" t="s">
        <v>1010</v>
      </c>
      <c r="E227" s="10">
        <v>7905</v>
      </c>
      <c r="F227" s="10">
        <v>-3110</v>
      </c>
      <c r="G227" s="10">
        <v>478016</v>
      </c>
      <c r="H227" s="10">
        <v>173102</v>
      </c>
      <c r="I227" s="7">
        <v>94.7</v>
      </c>
      <c r="J227" s="7">
        <v>93.3</v>
      </c>
      <c r="K227" s="10">
        <v>1621412</v>
      </c>
      <c r="L227" s="10">
        <v>1467177</v>
      </c>
    </row>
    <row r="228" spans="1:12" x14ac:dyDescent="0.25">
      <c r="A228" s="179">
        <f t="shared" si="3"/>
        <v>2015</v>
      </c>
      <c r="D228" t="s">
        <v>1011</v>
      </c>
      <c r="E228" s="10">
        <v>13754</v>
      </c>
      <c r="F228" s="10">
        <v>-3129</v>
      </c>
      <c r="G228" s="10">
        <v>479382</v>
      </c>
      <c r="H228" s="10">
        <v>177430</v>
      </c>
      <c r="I228" s="7">
        <v>95.2</v>
      </c>
      <c r="J228" s="7">
        <v>93.8</v>
      </c>
      <c r="K228" s="10">
        <v>1659357</v>
      </c>
      <c r="L228" s="10">
        <v>1491546</v>
      </c>
    </row>
    <row r="229" spans="1:12" x14ac:dyDescent="0.25">
      <c r="A229" s="179">
        <f t="shared" si="3"/>
        <v>2015</v>
      </c>
      <c r="D229" t="s">
        <v>1012</v>
      </c>
      <c r="E229" s="10">
        <v>10788</v>
      </c>
      <c r="F229" s="10">
        <v>-2767</v>
      </c>
      <c r="G229" s="10">
        <v>482690</v>
      </c>
      <c r="H229" s="10">
        <v>178725</v>
      </c>
      <c r="I229" s="7">
        <v>94.8</v>
      </c>
      <c r="J229" s="7">
        <v>94</v>
      </c>
      <c r="K229" s="10">
        <v>1659780</v>
      </c>
      <c r="L229" s="10">
        <v>1502353</v>
      </c>
    </row>
    <row r="230" spans="1:12" x14ac:dyDescent="0.25">
      <c r="A230" s="179">
        <f t="shared" si="3"/>
        <v>2015</v>
      </c>
      <c r="C230" s="179">
        <v>2015</v>
      </c>
      <c r="D230" t="s">
        <v>1013</v>
      </c>
      <c r="E230" s="10">
        <v>12082</v>
      </c>
      <c r="F230" s="10">
        <v>-3069</v>
      </c>
      <c r="G230" s="10">
        <v>487928</v>
      </c>
      <c r="H230" s="10">
        <v>179085</v>
      </c>
      <c r="I230" s="7">
        <v>94.7</v>
      </c>
      <c r="J230" s="7">
        <v>92.7</v>
      </c>
      <c r="K230" s="10">
        <v>1683930</v>
      </c>
      <c r="L230" s="10">
        <v>1520628</v>
      </c>
    </row>
    <row r="231" spans="1:12" x14ac:dyDescent="0.25">
      <c r="A231" s="179">
        <f t="shared" si="3"/>
        <v>2016</v>
      </c>
      <c r="B231" s="179">
        <v>2015</v>
      </c>
      <c r="D231" t="s">
        <v>1014</v>
      </c>
      <c r="E231" s="10">
        <v>9736</v>
      </c>
      <c r="F231" s="10">
        <v>-2917</v>
      </c>
      <c r="G231" s="10">
        <v>492644</v>
      </c>
      <c r="H231" s="10">
        <v>178655</v>
      </c>
      <c r="I231" s="7">
        <v>95.2</v>
      </c>
      <c r="J231" s="7">
        <v>93.7</v>
      </c>
      <c r="K231" s="10">
        <v>1670245</v>
      </c>
      <c r="L231" s="10">
        <v>1515384</v>
      </c>
    </row>
    <row r="232" spans="1:12" x14ac:dyDescent="0.25">
      <c r="A232" s="179">
        <f t="shared" si="3"/>
        <v>2016</v>
      </c>
      <c r="D232" t="s">
        <v>1015</v>
      </c>
      <c r="E232" s="10">
        <v>13842</v>
      </c>
      <c r="F232" s="10">
        <v>-3022</v>
      </c>
      <c r="G232" s="10">
        <v>497056</v>
      </c>
      <c r="H232" s="10">
        <v>180969</v>
      </c>
      <c r="I232" s="7">
        <v>95.5</v>
      </c>
      <c r="J232" s="7">
        <v>94.3</v>
      </c>
      <c r="K232" s="10">
        <v>1708544</v>
      </c>
      <c r="L232" s="10">
        <v>1535238</v>
      </c>
    </row>
    <row r="233" spans="1:12" x14ac:dyDescent="0.25">
      <c r="A233" s="179">
        <f t="shared" si="3"/>
        <v>2016</v>
      </c>
      <c r="D233" t="s">
        <v>1016</v>
      </c>
      <c r="E233" s="10">
        <v>12614</v>
      </c>
      <c r="F233" s="10">
        <v>-3233</v>
      </c>
      <c r="G233" s="10">
        <v>504373</v>
      </c>
      <c r="H233" s="10">
        <v>183792</v>
      </c>
      <c r="I233" s="7">
        <v>95.8</v>
      </c>
      <c r="J233" s="7">
        <v>94.6</v>
      </c>
      <c r="K233" s="10">
        <v>1709291</v>
      </c>
      <c r="L233" s="10">
        <v>1545333</v>
      </c>
    </row>
    <row r="234" spans="1:12" x14ac:dyDescent="0.25">
      <c r="A234" s="179">
        <f t="shared" si="3"/>
        <v>2016</v>
      </c>
      <c r="C234" s="179">
        <v>2016</v>
      </c>
      <c r="D234" t="s">
        <v>1017</v>
      </c>
      <c r="E234" s="10">
        <v>12420</v>
      </c>
      <c r="F234" s="10">
        <v>-3398</v>
      </c>
      <c r="G234" s="10">
        <v>510682</v>
      </c>
      <c r="H234" s="10">
        <v>181221</v>
      </c>
      <c r="I234" s="7">
        <v>96.3</v>
      </c>
      <c r="J234" s="7">
        <v>94.8</v>
      </c>
      <c r="K234" s="10">
        <v>1749168</v>
      </c>
      <c r="L234" s="10">
        <v>1569941</v>
      </c>
    </row>
    <row r="235" spans="1:12" x14ac:dyDescent="0.25">
      <c r="A235" s="179">
        <f t="shared" si="3"/>
        <v>2017</v>
      </c>
      <c r="B235" s="179">
        <v>2016</v>
      </c>
      <c r="D235" t="s">
        <v>1018</v>
      </c>
      <c r="E235" s="10">
        <v>11046</v>
      </c>
      <c r="F235" s="10">
        <v>-3509</v>
      </c>
      <c r="G235" s="10">
        <v>517306</v>
      </c>
      <c r="H235" s="10">
        <v>179932</v>
      </c>
      <c r="I235" s="7">
        <v>96.9</v>
      </c>
      <c r="J235" s="7">
        <v>95.1</v>
      </c>
      <c r="K235" s="10">
        <v>1737660</v>
      </c>
      <c r="L235" s="10">
        <v>1558300</v>
      </c>
    </row>
    <row r="236" spans="1:12" x14ac:dyDescent="0.25">
      <c r="A236" s="179">
        <f t="shared" si="3"/>
        <v>2017</v>
      </c>
      <c r="D236" t="s">
        <v>1019</v>
      </c>
      <c r="E236" s="10">
        <v>16906</v>
      </c>
      <c r="F236" s="10">
        <v>-3528</v>
      </c>
      <c r="G236" s="10">
        <v>521616</v>
      </c>
      <c r="H236" s="10">
        <v>187715</v>
      </c>
      <c r="I236" s="7">
        <v>97.4</v>
      </c>
      <c r="J236" s="7">
        <v>95.5</v>
      </c>
      <c r="K236" s="10">
        <v>1752875</v>
      </c>
      <c r="L236" s="10">
        <v>1574312</v>
      </c>
    </row>
    <row r="237" spans="1:12" x14ac:dyDescent="0.25">
      <c r="A237" s="179">
        <f t="shared" si="3"/>
        <v>2017</v>
      </c>
      <c r="D237" t="s">
        <v>1020</v>
      </c>
      <c r="E237" s="10">
        <v>13195</v>
      </c>
      <c r="F237" s="10">
        <v>-3475</v>
      </c>
      <c r="G237" s="10">
        <v>525161</v>
      </c>
      <c r="H237" s="10">
        <v>185325</v>
      </c>
      <c r="I237" s="7">
        <v>98</v>
      </c>
      <c r="J237" s="7">
        <v>97</v>
      </c>
      <c r="K237" s="10">
        <v>1763105</v>
      </c>
      <c r="L237" s="10">
        <v>1587591</v>
      </c>
    </row>
    <row r="238" spans="1:12" x14ac:dyDescent="0.25">
      <c r="A238" s="179">
        <f t="shared" si="3"/>
        <v>2017</v>
      </c>
      <c r="C238" s="179">
        <v>2017</v>
      </c>
      <c r="D238" t="s">
        <v>1021</v>
      </c>
      <c r="E238" s="10">
        <v>14688</v>
      </c>
      <c r="F238" s="10">
        <v>-3246</v>
      </c>
      <c r="G238" s="10">
        <v>533139</v>
      </c>
      <c r="H238" s="10">
        <v>184749</v>
      </c>
      <c r="I238" s="7">
        <v>98.4</v>
      </c>
      <c r="J238" s="7">
        <v>97.5</v>
      </c>
      <c r="K238" s="10">
        <v>1806064</v>
      </c>
      <c r="L238" s="10">
        <v>1608267</v>
      </c>
    </row>
    <row r="239" spans="1:12" x14ac:dyDescent="0.25">
      <c r="A239" s="179">
        <f t="shared" si="3"/>
        <v>2018</v>
      </c>
      <c r="B239" s="179">
        <v>2017</v>
      </c>
      <c r="D239" t="s">
        <v>1022</v>
      </c>
      <c r="E239" s="10">
        <v>11372</v>
      </c>
      <c r="F239" s="10">
        <v>-3048</v>
      </c>
      <c r="G239" s="10">
        <v>535163</v>
      </c>
      <c r="H239" s="10">
        <v>184671</v>
      </c>
      <c r="I239" s="7">
        <v>97.9</v>
      </c>
      <c r="J239" s="7">
        <v>97.1</v>
      </c>
      <c r="K239" s="10">
        <v>1784200</v>
      </c>
      <c r="L239" s="10">
        <v>1606676</v>
      </c>
    </row>
    <row r="240" spans="1:12" x14ac:dyDescent="0.25">
      <c r="A240" s="179">
        <f t="shared" si="3"/>
        <v>2018</v>
      </c>
      <c r="D240" t="s">
        <v>1023</v>
      </c>
      <c r="E240" s="10">
        <v>14995</v>
      </c>
      <c r="F240" s="10">
        <v>-2965</v>
      </c>
      <c r="G240" s="10">
        <v>540719</v>
      </c>
      <c r="H240" s="10">
        <v>188022</v>
      </c>
      <c r="I240" s="7">
        <v>98</v>
      </c>
      <c r="J240" s="7">
        <v>97.1</v>
      </c>
      <c r="K240" s="10">
        <v>1819058</v>
      </c>
      <c r="L240" s="10">
        <v>1619355</v>
      </c>
    </row>
    <row r="241" spans="1:12" x14ac:dyDescent="0.25">
      <c r="A241" s="179">
        <f t="shared" si="3"/>
        <v>2018</v>
      </c>
      <c r="D241" t="s">
        <v>1024</v>
      </c>
      <c r="E241" s="10">
        <v>12518</v>
      </c>
      <c r="F241" s="10">
        <v>-2730</v>
      </c>
      <c r="G241" s="10">
        <v>545160</v>
      </c>
      <c r="H241" s="10">
        <v>190679</v>
      </c>
      <c r="I241" s="7">
        <v>98.2</v>
      </c>
      <c r="J241" s="7">
        <v>96.6</v>
      </c>
      <c r="K241" s="10">
        <v>1833023</v>
      </c>
      <c r="L241" s="10">
        <v>1624611</v>
      </c>
    </row>
    <row r="242" spans="1:12" x14ac:dyDescent="0.25">
      <c r="A242" s="179">
        <f t="shared" si="3"/>
        <v>2018</v>
      </c>
      <c r="C242" s="179">
        <v>2018</v>
      </c>
      <c r="D242" t="s">
        <v>1025</v>
      </c>
      <c r="E242" s="10">
        <v>14322</v>
      </c>
      <c r="F242" s="10">
        <v>-2625</v>
      </c>
      <c r="G242" s="10">
        <v>550517</v>
      </c>
      <c r="H242" s="10">
        <v>191940</v>
      </c>
      <c r="I242" s="7">
        <v>97.8</v>
      </c>
      <c r="J242" s="7">
        <v>96.8</v>
      </c>
      <c r="K242" s="10">
        <v>1858505</v>
      </c>
      <c r="L242" s="10">
        <v>1647992</v>
      </c>
    </row>
    <row r="243" spans="1:12" x14ac:dyDescent="0.25">
      <c r="A243" s="179">
        <f t="shared" si="3"/>
        <v>2019</v>
      </c>
      <c r="B243" s="179">
        <v>2018</v>
      </c>
      <c r="D243" t="s">
        <v>1026</v>
      </c>
      <c r="E243" s="10">
        <v>8299</v>
      </c>
      <c r="F243" s="10">
        <v>-2753</v>
      </c>
      <c r="G243" s="10">
        <v>553984</v>
      </c>
      <c r="H243" s="10">
        <v>189238</v>
      </c>
      <c r="I243" s="7">
        <v>98</v>
      </c>
      <c r="J243" s="7">
        <v>95.9</v>
      </c>
      <c r="K243" s="10">
        <v>1842307</v>
      </c>
      <c r="L243" s="10">
        <v>1641706</v>
      </c>
    </row>
    <row r="244" spans="1:12" x14ac:dyDescent="0.25">
      <c r="A244" s="179">
        <f t="shared" si="3"/>
        <v>2019</v>
      </c>
      <c r="D244" t="s">
        <v>1027</v>
      </c>
      <c r="E244" s="10">
        <v>17346</v>
      </c>
      <c r="F244" s="10">
        <v>-2750</v>
      </c>
      <c r="G244" s="10">
        <v>560995</v>
      </c>
      <c r="H244" s="10">
        <v>197465</v>
      </c>
      <c r="I244" s="7">
        <v>97.7</v>
      </c>
      <c r="J244" s="7">
        <v>96.2</v>
      </c>
      <c r="K244" s="10">
        <v>1870970</v>
      </c>
      <c r="L244" s="10">
        <v>1659365</v>
      </c>
    </row>
    <row r="245" spans="1:12" x14ac:dyDescent="0.25">
      <c r="A245" s="179">
        <f t="shared" si="3"/>
        <v>2019</v>
      </c>
      <c r="D245" t="s">
        <v>1028</v>
      </c>
      <c r="E245" s="10">
        <v>11115</v>
      </c>
      <c r="F245" s="10">
        <v>-2735</v>
      </c>
      <c r="G245" s="10">
        <v>567451</v>
      </c>
      <c r="H245" s="10">
        <v>195816</v>
      </c>
      <c r="I245" s="7">
        <v>98.5</v>
      </c>
      <c r="J245" s="7">
        <v>97.3</v>
      </c>
      <c r="K245" s="10">
        <v>1870717</v>
      </c>
      <c r="L245" s="10">
        <v>1664022</v>
      </c>
    </row>
    <row r="246" spans="1:12" x14ac:dyDescent="0.25">
      <c r="A246" s="179">
        <f t="shared" si="3"/>
        <v>2019</v>
      </c>
      <c r="C246" s="179">
        <v>2019</v>
      </c>
      <c r="D246" t="s">
        <v>1029</v>
      </c>
      <c r="E246" s="10">
        <v>11812</v>
      </c>
      <c r="F246" s="10">
        <v>-2702</v>
      </c>
      <c r="G246" s="10">
        <v>570531</v>
      </c>
      <c r="H246" s="10">
        <v>197307</v>
      </c>
      <c r="I246" s="7">
        <v>98.1</v>
      </c>
      <c r="J246" s="7">
        <v>97.5</v>
      </c>
      <c r="K246" s="10">
        <v>1913591</v>
      </c>
      <c r="L246" s="10">
        <v>1692736</v>
      </c>
    </row>
    <row r="247" spans="1:12" x14ac:dyDescent="0.25">
      <c r="A247" s="179">
        <f t="shared" si="3"/>
        <v>2020</v>
      </c>
      <c r="B247" s="179">
        <v>2019</v>
      </c>
      <c r="D247" t="s">
        <v>1030</v>
      </c>
      <c r="E247" s="10">
        <v>9993</v>
      </c>
      <c r="F247" s="10">
        <v>-2894</v>
      </c>
      <c r="G247" s="10">
        <v>559365</v>
      </c>
      <c r="H247" s="10">
        <v>199645</v>
      </c>
      <c r="I247" s="7">
        <v>95.9</v>
      </c>
      <c r="J247" s="7">
        <v>97.2</v>
      </c>
      <c r="K247" s="10">
        <v>1898952</v>
      </c>
      <c r="L247" s="10">
        <v>1682467</v>
      </c>
    </row>
    <row r="248" spans="1:12" x14ac:dyDescent="0.25">
      <c r="A248" s="179">
        <f t="shared" si="3"/>
        <v>2020</v>
      </c>
      <c r="D248" t="s">
        <v>1031</v>
      </c>
      <c r="E248" s="10">
        <v>11731</v>
      </c>
      <c r="F248" s="10">
        <v>-3649</v>
      </c>
      <c r="G248" s="10">
        <v>481227</v>
      </c>
      <c r="H248" s="10">
        <v>265935</v>
      </c>
      <c r="I248" s="7">
        <v>77.7</v>
      </c>
      <c r="J248" s="7">
        <v>94.7</v>
      </c>
      <c r="K248" s="10">
        <v>2091312</v>
      </c>
      <c r="L248" s="10">
        <v>1823429</v>
      </c>
    </row>
    <row r="249" spans="1:12" x14ac:dyDescent="0.25">
      <c r="A249" s="179">
        <f t="shared" si="3"/>
        <v>2020</v>
      </c>
      <c r="D249" t="s">
        <v>1032</v>
      </c>
      <c r="E249" s="10">
        <v>11082</v>
      </c>
      <c r="F249" s="10">
        <v>-3939</v>
      </c>
      <c r="G249" s="10">
        <v>540319</v>
      </c>
      <c r="H249" s="10">
        <v>234715</v>
      </c>
      <c r="I249" s="7">
        <v>91.7</v>
      </c>
      <c r="J249" s="7">
        <v>102.9</v>
      </c>
      <c r="K249" s="10">
        <v>2160837</v>
      </c>
      <c r="L249" s="10">
        <v>1890046</v>
      </c>
    </row>
    <row r="250" spans="1:12" x14ac:dyDescent="0.25">
      <c r="A250" s="179">
        <f t="shared" si="3"/>
        <v>2020</v>
      </c>
      <c r="C250" s="179">
        <v>2020</v>
      </c>
      <c r="D250" t="s">
        <v>1033</v>
      </c>
      <c r="E250" s="10">
        <v>9030</v>
      </c>
      <c r="F250" s="10">
        <v>-4083</v>
      </c>
      <c r="G250" s="10">
        <v>543809</v>
      </c>
      <c r="H250" s="10">
        <v>235478</v>
      </c>
      <c r="I250" s="7">
        <v>93.4</v>
      </c>
      <c r="J250" s="7">
        <v>97.9</v>
      </c>
      <c r="K250" s="10">
        <v>2226431</v>
      </c>
      <c r="L250" s="10">
        <v>1958938</v>
      </c>
    </row>
    <row r="251" spans="1:12" x14ac:dyDescent="0.25">
      <c r="A251" s="179">
        <f t="shared" si="3"/>
        <v>2021</v>
      </c>
      <c r="B251" s="179">
        <v>2020</v>
      </c>
      <c r="D251" t="s">
        <v>1034</v>
      </c>
      <c r="E251" s="10">
        <v>9169</v>
      </c>
      <c r="F251" s="10">
        <v>-4136</v>
      </c>
      <c r="G251" s="10">
        <v>545116</v>
      </c>
      <c r="H251" s="10">
        <v>241547</v>
      </c>
      <c r="I251" s="7">
        <v>92.3</v>
      </c>
      <c r="J251" s="7">
        <v>99</v>
      </c>
      <c r="K251" s="10">
        <v>2244454</v>
      </c>
      <c r="L251" s="10">
        <v>1979172</v>
      </c>
    </row>
    <row r="252" spans="1:12" x14ac:dyDescent="0.25">
      <c r="A252" s="179">
        <f t="shared" si="3"/>
        <v>2021</v>
      </c>
      <c r="D252" t="s">
        <v>1035</v>
      </c>
      <c r="E252" s="10">
        <v>18427</v>
      </c>
      <c r="F252" s="10">
        <v>-4214</v>
      </c>
      <c r="G252" s="10">
        <v>576525</v>
      </c>
      <c r="H252" s="10">
        <v>238459</v>
      </c>
      <c r="I252" s="7">
        <v>98.3</v>
      </c>
      <c r="J252" s="7">
        <v>100.2</v>
      </c>
      <c r="K252" s="10">
        <v>2316627</v>
      </c>
      <c r="L252" s="10">
        <v>2051557</v>
      </c>
    </row>
    <row r="253" spans="1:12" x14ac:dyDescent="0.25">
      <c r="A253" s="179">
        <f t="shared" si="3"/>
        <v>2021</v>
      </c>
      <c r="D253" t="s">
        <v>1036</v>
      </c>
      <c r="E253" s="10">
        <v>15335</v>
      </c>
      <c r="F253" s="10">
        <v>-4103</v>
      </c>
      <c r="G253" s="10">
        <v>592707</v>
      </c>
      <c r="H253" s="10">
        <v>230165</v>
      </c>
      <c r="I253" s="7">
        <v>99</v>
      </c>
      <c r="J253" s="7">
        <v>99.1</v>
      </c>
      <c r="K253" s="10">
        <v>2353045</v>
      </c>
      <c r="L253" s="10">
        <v>2054723</v>
      </c>
    </row>
    <row r="254" spans="1:12" x14ac:dyDescent="0.25">
      <c r="A254" s="179">
        <f t="shared" si="3"/>
        <v>2021</v>
      </c>
      <c r="C254" s="179">
        <v>2021</v>
      </c>
      <c r="D254" t="s">
        <v>1037</v>
      </c>
      <c r="E254" s="10">
        <v>19244</v>
      </c>
      <c r="F254" s="10">
        <v>-4014</v>
      </c>
      <c r="G254" s="10">
        <v>608304</v>
      </c>
      <c r="H254" s="10">
        <v>228631</v>
      </c>
      <c r="I254" s="7">
        <v>100.1</v>
      </c>
      <c r="J254" s="7">
        <v>100</v>
      </c>
      <c r="K254" s="10">
        <v>2402710</v>
      </c>
      <c r="L254" s="10">
        <v>2094611</v>
      </c>
    </row>
    <row r="255" spans="1:12" x14ac:dyDescent="0.25">
      <c r="A255" s="179">
        <f t="shared" si="3"/>
        <v>2022</v>
      </c>
      <c r="B255" s="179">
        <v>2021</v>
      </c>
      <c r="D255" t="s">
        <v>1038</v>
      </c>
      <c r="E255" s="10">
        <v>17886</v>
      </c>
      <c r="F255" s="10">
        <v>-3187</v>
      </c>
      <c r="G255" s="10">
        <v>623014</v>
      </c>
      <c r="H255" s="10">
        <v>235605</v>
      </c>
      <c r="I255" s="7">
        <v>100.9</v>
      </c>
      <c r="J255" s="7">
        <v>100.4</v>
      </c>
      <c r="K255" s="10">
        <v>2385352</v>
      </c>
      <c r="L255" s="10">
        <v>2100931</v>
      </c>
    </row>
    <row r="256" spans="1:12" x14ac:dyDescent="0.25">
      <c r="A256" s="179">
        <f t="shared" si="3"/>
        <v>2022</v>
      </c>
      <c r="D256" t="s">
        <v>1039</v>
      </c>
      <c r="E256" s="10">
        <v>34983</v>
      </c>
      <c r="F256" s="10">
        <v>-1973</v>
      </c>
      <c r="G256" s="10">
        <v>639293</v>
      </c>
      <c r="H256" s="10">
        <v>253230</v>
      </c>
      <c r="I256" s="7">
        <v>100.7</v>
      </c>
      <c r="J256" s="7">
        <v>100.4</v>
      </c>
      <c r="K256" s="10">
        <v>2434834</v>
      </c>
      <c r="L256" s="10">
        <v>2148133</v>
      </c>
    </row>
    <row r="257" spans="1:12" x14ac:dyDescent="0.25">
      <c r="A257" s="179">
        <f t="shared" si="3"/>
        <v>2022</v>
      </c>
      <c r="D257" t="s">
        <v>1040</v>
      </c>
      <c r="E257" s="10">
        <v>23063</v>
      </c>
      <c r="F257" s="10">
        <v>-347</v>
      </c>
      <c r="G257" s="10">
        <v>650233</v>
      </c>
      <c r="H257" s="10">
        <v>250512</v>
      </c>
      <c r="I257" s="7">
        <v>101</v>
      </c>
      <c r="J257" s="7">
        <v>100.4</v>
      </c>
      <c r="K257" s="10">
        <v>2443717</v>
      </c>
      <c r="L257" s="10">
        <v>2180522</v>
      </c>
    </row>
    <row r="258" spans="1:12" x14ac:dyDescent="0.25">
      <c r="A258" s="179">
        <f t="shared" si="3"/>
        <v>2022</v>
      </c>
      <c r="C258" s="179">
        <v>2022</v>
      </c>
      <c r="D258" t="s">
        <v>1041</v>
      </c>
      <c r="E258" s="10">
        <v>31913</v>
      </c>
      <c r="F258" s="10">
        <v>2142</v>
      </c>
      <c r="G258" s="10">
        <v>668409</v>
      </c>
      <c r="H258" s="10">
        <v>277443</v>
      </c>
      <c r="I258" s="7">
        <v>100.7</v>
      </c>
      <c r="J258" s="7">
        <v>100.4</v>
      </c>
      <c r="K258" s="10">
        <v>2516235</v>
      </c>
      <c r="L258" s="10">
        <v>2268553</v>
      </c>
    </row>
    <row r="259" spans="1:12" x14ac:dyDescent="0.25">
      <c r="A259" s="179">
        <f t="shared" si="3"/>
        <v>2023</v>
      </c>
      <c r="B259" s="179">
        <v>2022</v>
      </c>
      <c r="D259" t="s">
        <v>1042</v>
      </c>
      <c r="E259" s="10">
        <v>18104</v>
      </c>
      <c r="F259" s="10">
        <v>4227</v>
      </c>
      <c r="G259" s="10">
        <v>679194</v>
      </c>
      <c r="H259" s="10">
        <v>272067</v>
      </c>
      <c r="I259" s="7">
        <v>100.2</v>
      </c>
      <c r="J259" s="7">
        <v>99.8</v>
      </c>
      <c r="K259" s="10">
        <v>2537823</v>
      </c>
      <c r="L259" s="10">
        <v>2301104</v>
      </c>
    </row>
    <row r="260" spans="1:12" x14ac:dyDescent="0.25">
      <c r="A260" s="179">
        <f t="shared" si="3"/>
        <v>2023</v>
      </c>
      <c r="D260" t="s">
        <v>1043</v>
      </c>
      <c r="E260" s="10">
        <v>31556</v>
      </c>
      <c r="F260" s="10">
        <v>5455</v>
      </c>
      <c r="G260" s="10">
        <v>689618</v>
      </c>
      <c r="H260" s="10">
        <v>282433</v>
      </c>
      <c r="I260" s="7">
        <v>100.1</v>
      </c>
      <c r="J260" s="7">
        <v>100.1</v>
      </c>
      <c r="K260" s="10">
        <v>2636004</v>
      </c>
      <c r="L260" s="10">
        <v>2382286</v>
      </c>
    </row>
    <row r="261" spans="1:12" x14ac:dyDescent="0.25">
      <c r="A261" s="179">
        <f t="shared" si="3"/>
        <v>2023</v>
      </c>
      <c r="D261" t="s">
        <v>1044</v>
      </c>
      <c r="E261" s="10">
        <v>15533</v>
      </c>
      <c r="F261" s="10">
        <v>6528</v>
      </c>
      <c r="G261" s="10">
        <v>692982</v>
      </c>
      <c r="H261" s="10">
        <v>267858</v>
      </c>
      <c r="I261" s="7">
        <v>100</v>
      </c>
      <c r="J261" s="7">
        <v>100.5</v>
      </c>
      <c r="K261" s="10">
        <v>2653688</v>
      </c>
      <c r="L261" s="10">
        <v>2420663</v>
      </c>
    </row>
    <row r="262" spans="1:12" x14ac:dyDescent="0.25">
      <c r="A262" s="179">
        <f t="shared" si="3"/>
        <v>2023</v>
      </c>
      <c r="C262" s="179">
        <v>2023</v>
      </c>
      <c r="D262" t="s">
        <v>1045</v>
      </c>
      <c r="E262" s="10">
        <v>21088</v>
      </c>
      <c r="F262" s="10">
        <v>6263</v>
      </c>
      <c r="G262" s="10">
        <v>690370</v>
      </c>
      <c r="H262" s="10">
        <v>274949</v>
      </c>
      <c r="I262" s="7">
        <v>99.6</v>
      </c>
      <c r="J262" s="7">
        <v>99.5</v>
      </c>
      <c r="K262" s="10">
        <v>2720318</v>
      </c>
      <c r="L262" s="10">
        <v>2487890</v>
      </c>
    </row>
    <row r="263" spans="1:12" x14ac:dyDescent="0.25">
      <c r="A263" s="179">
        <f t="shared" si="3"/>
        <v>2024</v>
      </c>
      <c r="B263" s="179">
        <v>2023</v>
      </c>
      <c r="D263" t="s">
        <v>1046</v>
      </c>
      <c r="E263" s="10">
        <v>15036</v>
      </c>
      <c r="F263" s="10">
        <v>6122</v>
      </c>
      <c r="G263" s="10">
        <v>705164</v>
      </c>
      <c r="H263" s="10">
        <v>272144</v>
      </c>
      <c r="I263" s="7">
        <v>100.5</v>
      </c>
      <c r="J263" s="7">
        <v>99.4</v>
      </c>
      <c r="K263" s="10">
        <v>2735770</v>
      </c>
      <c r="L263" s="10">
        <v>2502730</v>
      </c>
    </row>
    <row r="264" spans="1:12" x14ac:dyDescent="0.25">
      <c r="A264" s="179">
        <f t="shared" si="3"/>
        <v>2024</v>
      </c>
      <c r="D264" t="s">
        <v>1047</v>
      </c>
      <c r="E264" s="10">
        <v>25786</v>
      </c>
      <c r="F264" s="10">
        <v>6106</v>
      </c>
      <c r="G264" s="10">
        <v>717685</v>
      </c>
      <c r="H264" s="10">
        <v>283759</v>
      </c>
      <c r="I264" s="7">
        <v>100.7</v>
      </c>
      <c r="J264" s="7">
        <v>99.5</v>
      </c>
      <c r="K264" s="10">
        <v>2803745</v>
      </c>
      <c r="L264" s="10">
        <v>2569506</v>
      </c>
    </row>
    <row r="265" spans="1:12" x14ac:dyDescent="0.25">
      <c r="A265" s="179">
        <f t="shared" si="3"/>
        <v>2024</v>
      </c>
      <c r="D265" t="s">
        <v>1048</v>
      </c>
      <c r="E265" s="10">
        <v>19369</v>
      </c>
      <c r="F265" s="10">
        <v>5528</v>
      </c>
      <c r="G265" s="10">
        <v>729908</v>
      </c>
      <c r="H265" s="10">
        <v>280456</v>
      </c>
      <c r="I265" s="7">
        <v>100.1</v>
      </c>
      <c r="J265" s="7">
        <v>98.6</v>
      </c>
      <c r="K265" s="10">
        <v>2843758</v>
      </c>
      <c r="L265" s="10">
        <v>2613765</v>
      </c>
    </row>
    <row r="266" spans="1:12" x14ac:dyDescent="0.25">
      <c r="A266" s="179">
        <f t="shared" si="3"/>
        <v>2024</v>
      </c>
      <c r="C266" s="179">
        <v>2024</v>
      </c>
      <c r="D266" t="s">
        <v>1049</v>
      </c>
      <c r="E266" s="10">
        <v>21729</v>
      </c>
      <c r="F266" s="10">
        <v>4802</v>
      </c>
      <c r="G266" s="10">
        <v>737959</v>
      </c>
      <c r="H266" s="10">
        <v>291353</v>
      </c>
      <c r="I266" s="7">
        <v>100.1</v>
      </c>
      <c r="J266" s="7">
        <v>99.6</v>
      </c>
      <c r="K266" s="10">
        <v>2887047</v>
      </c>
      <c r="L266" s="10">
        <v>2671489</v>
      </c>
    </row>
    <row r="267" spans="1:12" x14ac:dyDescent="0.25">
      <c r="A267" s="179">
        <f t="shared" si="3"/>
        <v>2025</v>
      </c>
      <c r="B267" s="179">
        <v>2024</v>
      </c>
      <c r="D267" t="s">
        <v>1050</v>
      </c>
      <c r="E267" s="10">
        <v>18507</v>
      </c>
      <c r="F267" s="10">
        <v>4384</v>
      </c>
      <c r="G267" s="10">
        <v>747244</v>
      </c>
      <c r="H267" s="10">
        <v>290339</v>
      </c>
      <c r="I267" s="7">
        <v>100.5</v>
      </c>
      <c r="J267" s="7">
        <v>99.8</v>
      </c>
      <c r="K267" s="10">
        <v>2924430</v>
      </c>
      <c r="L267" s="10">
        <v>2695807</v>
      </c>
    </row>
    <row r="268" spans="1:12" x14ac:dyDescent="0.25">
      <c r="A268" s="179">
        <f t="shared" ref="A268:A271" si="4">+A264+1</f>
        <v>2025</v>
      </c>
      <c r="D268" t="s">
        <v>1051</v>
      </c>
      <c r="E268" s="10">
        <v>34357</v>
      </c>
      <c r="F268" s="10">
        <v>3850</v>
      </c>
      <c r="G268" s="10">
        <v>756400</v>
      </c>
      <c r="H268" s="10">
        <v>307465</v>
      </c>
      <c r="I268" s="7">
        <v>100</v>
      </c>
      <c r="J268" s="7">
        <v>99</v>
      </c>
      <c r="K268" s="10">
        <v>2996747</v>
      </c>
      <c r="L268" s="10">
        <v>2762228</v>
      </c>
    </row>
    <row r="269" spans="1:12" x14ac:dyDescent="0.25">
      <c r="A269" s="179">
        <f t="shared" si="4"/>
        <v>2025</v>
      </c>
      <c r="D269" t="s">
        <v>1052</v>
      </c>
      <c r="E269" s="10">
        <v>24975</v>
      </c>
      <c r="F269" s="10">
        <v>3238</v>
      </c>
      <c r="G269" s="10">
        <v>763915</v>
      </c>
      <c r="H269" s="10">
        <v>303226</v>
      </c>
      <c r="I269" s="7">
        <v>100.1</v>
      </c>
      <c r="J269" s="7">
        <v>99.7</v>
      </c>
      <c r="K269" s="10">
        <v>3057626</v>
      </c>
      <c r="L269" s="10">
        <v>2798183</v>
      </c>
    </row>
    <row r="270" spans="1:12" x14ac:dyDescent="0.25">
      <c r="A270" s="179">
        <f t="shared" si="4"/>
        <v>2025</v>
      </c>
      <c r="C270" s="179">
        <v>2025</v>
      </c>
      <c r="D270" t="s">
        <v>1053</v>
      </c>
      <c r="E270" s="10">
        <v>20545</v>
      </c>
      <c r="F270" s="10">
        <v>2761</v>
      </c>
      <c r="G270" s="10">
        <v>769340</v>
      </c>
      <c r="H270" s="10">
        <v>298270</v>
      </c>
      <c r="I270" s="7">
        <v>100</v>
      </c>
      <c r="J270" s="7">
        <v>99.1</v>
      </c>
      <c r="K270" s="10">
        <v>3107182</v>
      </c>
      <c r="L270" s="10">
        <v>2850016</v>
      </c>
    </row>
    <row r="271" spans="1:12" x14ac:dyDescent="0.25">
      <c r="A271" s="179">
        <f t="shared" si="4"/>
        <v>2026</v>
      </c>
      <c r="B271" s="179">
        <v>2025</v>
      </c>
      <c r="D271" t="s">
        <v>1054</v>
      </c>
      <c r="E271" s="10">
        <v>17678</v>
      </c>
      <c r="F271" s="10">
        <v>2495</v>
      </c>
      <c r="G271" s="10">
        <v>781743</v>
      </c>
      <c r="H271" s="10">
        <v>298239</v>
      </c>
      <c r="K271" s="10">
        <v>3102021</v>
      </c>
      <c r="L271" s="10">
        <v>2840144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574F-D0A4-411B-82F3-A0D80890B984}">
  <sheetPr>
    <tabColor theme="8"/>
    <pageSetUpPr fitToPage="1"/>
  </sheetPr>
  <dimension ref="A1:BS103"/>
  <sheetViews>
    <sheetView zoomScaleNormal="100" workbookViewId="0">
      <pane xSplit="2" ySplit="4" topLeftCell="P64" activePane="bottomRight" state="frozen"/>
      <selection pane="topRight"/>
      <selection pane="bottomLeft"/>
      <selection pane="bottomRight" activeCell="X74" sqref="X74"/>
    </sheetView>
  </sheetViews>
  <sheetFormatPr defaultColWidth="9.140625" defaultRowHeight="15.75" x14ac:dyDescent="0.25"/>
  <cols>
    <col min="1" max="1" width="9.140625" style="64"/>
    <col min="2" max="2" width="8.5703125" style="64" bestFit="1" customWidth="1"/>
    <col min="3" max="3" width="12.85546875" style="64" customWidth="1"/>
    <col min="4" max="4" width="13.42578125" style="64" customWidth="1"/>
    <col min="5" max="5" width="13.5703125" style="64" customWidth="1"/>
    <col min="6" max="6" width="12.85546875" style="64" customWidth="1"/>
    <col min="7" max="7" width="13.5703125" style="64" bestFit="1" customWidth="1"/>
    <col min="8" max="9" width="12.85546875" style="64" customWidth="1"/>
    <col min="10" max="10" width="2.42578125" style="64" customWidth="1"/>
    <col min="11" max="15" width="12.85546875" style="64" customWidth="1"/>
    <col min="16" max="16" width="2.140625" style="64" customWidth="1"/>
    <col min="17" max="18" width="12.85546875" style="64" customWidth="1"/>
    <col min="19" max="19" width="2.140625" style="64" customWidth="1"/>
    <col min="20" max="20" width="15.85546875" style="64" customWidth="1"/>
    <col min="21" max="21" width="15.85546875" style="64" bestFit="1" customWidth="1"/>
    <col min="22" max="22" width="15.85546875" style="64" customWidth="1"/>
    <col min="23" max="23" width="2.5703125" style="64" customWidth="1"/>
    <col min="24" max="24" width="15.85546875" style="64" bestFit="1" customWidth="1"/>
    <col min="25" max="26" width="15.85546875" style="64" customWidth="1"/>
    <col min="27" max="27" width="15.85546875" style="64" bestFit="1" customWidth="1"/>
    <col min="28" max="29" width="15.85546875" style="64" customWidth="1"/>
    <col min="30" max="30" width="10.85546875" style="64" customWidth="1"/>
    <col min="31" max="32" width="14.140625" style="64" customWidth="1"/>
    <col min="33" max="33" width="10.85546875" style="25" customWidth="1"/>
    <col min="34" max="70" width="9.140625" style="25"/>
    <col min="71" max="71" width="0" style="25" hidden="1" customWidth="1"/>
    <col min="72" max="16384" width="9.140625" style="25"/>
  </cols>
  <sheetData>
    <row r="1" spans="1:71" ht="29.25" customHeight="1" thickBot="1" x14ac:dyDescent="0.3">
      <c r="A1" s="19" t="s">
        <v>925</v>
      </c>
      <c r="B1" s="20"/>
      <c r="C1" s="189" t="s">
        <v>800</v>
      </c>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90"/>
      <c r="AD1" s="21"/>
      <c r="AE1" s="22"/>
      <c r="AF1" s="23"/>
      <c r="AG1" s="24"/>
    </row>
    <row r="2" spans="1:71" s="34" customFormat="1" ht="15.75" customHeight="1" x14ac:dyDescent="0.2">
      <c r="A2" s="26"/>
      <c r="B2" s="27"/>
      <c r="C2" s="28"/>
      <c r="D2" s="28"/>
      <c r="E2" s="28"/>
      <c r="F2" s="28"/>
      <c r="G2" s="28"/>
      <c r="H2" s="28"/>
      <c r="I2" s="29"/>
      <c r="J2" s="30"/>
      <c r="K2" s="28"/>
      <c r="L2" s="28"/>
      <c r="M2" s="28"/>
      <c r="N2" s="28"/>
      <c r="O2" s="28"/>
      <c r="P2" s="30"/>
      <c r="Q2" s="30"/>
      <c r="R2" s="31"/>
      <c r="S2" s="30"/>
      <c r="T2" s="31"/>
      <c r="U2" s="31"/>
      <c r="V2" s="31"/>
      <c r="W2" s="30"/>
      <c r="X2" s="31"/>
      <c r="Y2" s="31"/>
      <c r="Z2" s="31"/>
      <c r="AA2" s="31"/>
      <c r="AB2" s="31"/>
      <c r="AC2" s="31"/>
      <c r="AD2" s="21"/>
      <c r="AE2" s="32"/>
      <c r="AF2" s="30"/>
      <c r="AG2" s="33"/>
    </row>
    <row r="3" spans="1:71" s="34" customFormat="1" ht="15.75" customHeight="1" x14ac:dyDescent="0.2">
      <c r="A3" s="26"/>
      <c r="B3" s="27"/>
      <c r="C3" s="191" t="s">
        <v>801</v>
      </c>
      <c r="D3" s="191"/>
      <c r="E3" s="191"/>
      <c r="F3" s="191"/>
      <c r="G3" s="191"/>
      <c r="H3" s="191"/>
      <c r="I3" s="191"/>
      <c r="J3" s="30"/>
      <c r="K3" s="192" t="s">
        <v>802</v>
      </c>
      <c r="L3" s="192"/>
      <c r="M3" s="192"/>
      <c r="N3" s="192"/>
      <c r="O3" s="35"/>
      <c r="P3" s="30"/>
      <c r="Q3" s="193" t="s">
        <v>803</v>
      </c>
      <c r="R3" s="193"/>
      <c r="S3" s="30"/>
      <c r="T3" s="193" t="s">
        <v>804</v>
      </c>
      <c r="U3" s="193"/>
      <c r="V3" s="193"/>
      <c r="W3" s="30"/>
      <c r="X3" s="192" t="s">
        <v>805</v>
      </c>
      <c r="Y3" s="192"/>
      <c r="Z3" s="192"/>
      <c r="AA3" s="192"/>
      <c r="AB3" s="192"/>
      <c r="AC3" s="194"/>
      <c r="AD3" s="21"/>
      <c r="AE3" s="181" t="s">
        <v>806</v>
      </c>
      <c r="AF3" s="182"/>
      <c r="AG3" s="183"/>
    </row>
    <row r="4" spans="1:71" s="47" customFormat="1" ht="57.75" customHeight="1" x14ac:dyDescent="0.25">
      <c r="A4" s="26"/>
      <c r="B4" s="36"/>
      <c r="C4" s="37" t="s">
        <v>807</v>
      </c>
      <c r="D4" s="37" t="s">
        <v>808</v>
      </c>
      <c r="E4" s="37" t="s">
        <v>809</v>
      </c>
      <c r="F4" s="37" t="s">
        <v>810</v>
      </c>
      <c r="G4" s="37" t="s">
        <v>811</v>
      </c>
      <c r="H4" s="37" t="s">
        <v>812</v>
      </c>
      <c r="I4" s="38" t="s">
        <v>813</v>
      </c>
      <c r="J4" s="39"/>
      <c r="K4" s="38" t="s">
        <v>814</v>
      </c>
      <c r="L4" s="38" t="s">
        <v>815</v>
      </c>
      <c r="M4" s="38" t="s">
        <v>816</v>
      </c>
      <c r="N4" s="38" t="s">
        <v>817</v>
      </c>
      <c r="O4" s="39" t="s">
        <v>818</v>
      </c>
      <c r="P4" s="39"/>
      <c r="Q4" s="38" t="s">
        <v>819</v>
      </c>
      <c r="R4" s="39" t="s">
        <v>820</v>
      </c>
      <c r="S4" s="39"/>
      <c r="T4" s="40" t="s">
        <v>821</v>
      </c>
      <c r="U4" s="40" t="s">
        <v>822</v>
      </c>
      <c r="V4" s="40" t="s">
        <v>823</v>
      </c>
      <c r="W4" s="41"/>
      <c r="X4" s="38" t="s">
        <v>824</v>
      </c>
      <c r="Y4" s="38" t="s">
        <v>825</v>
      </c>
      <c r="Z4" s="38" t="s">
        <v>826</v>
      </c>
      <c r="AA4" s="42" t="s">
        <v>827</v>
      </c>
      <c r="AB4" s="43" t="s">
        <v>828</v>
      </c>
      <c r="AC4" s="43" t="s">
        <v>829</v>
      </c>
      <c r="AD4" s="44"/>
      <c r="AE4" s="45" t="s">
        <v>830</v>
      </c>
      <c r="AF4" s="43" t="s">
        <v>831</v>
      </c>
      <c r="AG4" s="46" t="s">
        <v>832</v>
      </c>
      <c r="BS4" s="47" t="s">
        <v>833</v>
      </c>
    </row>
    <row r="5" spans="1:71" s="55" customFormat="1" x14ac:dyDescent="0.25">
      <c r="A5" s="26"/>
      <c r="B5" s="48" t="s">
        <v>834</v>
      </c>
      <c r="C5" s="49">
        <v>42.940919037199123</v>
      </c>
      <c r="D5" s="49">
        <v>38.599562363238512</v>
      </c>
      <c r="E5" s="49">
        <v>33.23413566739606</v>
      </c>
      <c r="F5" s="49">
        <v>2.634573304157549</v>
      </c>
      <c r="G5" s="49">
        <v>2.7308533916849012</v>
      </c>
      <c r="H5" s="49">
        <v>5.3654266958424506</v>
      </c>
      <c r="I5" s="49">
        <v>37.207877461706786</v>
      </c>
      <c r="J5" s="49"/>
      <c r="K5" s="49" t="s">
        <v>835</v>
      </c>
      <c r="L5" s="49">
        <v>7.6936542669584247</v>
      </c>
      <c r="M5" s="49" t="s">
        <v>835</v>
      </c>
      <c r="N5" s="49" t="s">
        <v>835</v>
      </c>
      <c r="O5" s="49">
        <v>-4.3413566739606129</v>
      </c>
      <c r="P5" s="49"/>
      <c r="Q5" s="49">
        <v>-6.9759299781181614</v>
      </c>
      <c r="R5" s="49"/>
      <c r="S5" s="49"/>
      <c r="T5" s="49">
        <v>-5.9256017505470462</v>
      </c>
      <c r="U5" s="49">
        <v>-4.3413566739606129</v>
      </c>
      <c r="V5" s="49">
        <v>4.5514223194748356</v>
      </c>
      <c r="W5" s="49"/>
      <c r="X5" s="49" t="s">
        <v>835</v>
      </c>
      <c r="Y5" s="49"/>
      <c r="Z5" s="49"/>
      <c r="AA5" s="49">
        <v>-3.7986870897155356</v>
      </c>
      <c r="AB5" s="49" t="s">
        <v>835</v>
      </c>
      <c r="AC5" s="50" t="s">
        <v>835</v>
      </c>
      <c r="AD5" s="51"/>
      <c r="AE5" s="52">
        <v>11.425000000000001</v>
      </c>
      <c r="AF5" s="53" t="s">
        <v>835</v>
      </c>
      <c r="AG5" s="54" t="s">
        <v>835</v>
      </c>
    </row>
    <row r="6" spans="1:71" s="55" customFormat="1" x14ac:dyDescent="0.25">
      <c r="A6" s="26"/>
      <c r="B6" s="48" t="s">
        <v>836</v>
      </c>
      <c r="C6" s="49">
        <v>43.298545484427642</v>
      </c>
      <c r="D6" s="49">
        <v>38.474813049552139</v>
      </c>
      <c r="E6" s="49">
        <v>32.78001479168379</v>
      </c>
      <c r="F6" s="49">
        <v>2.9912071657490342</v>
      </c>
      <c r="G6" s="49">
        <v>2.7035910921193196</v>
      </c>
      <c r="H6" s="49">
        <v>5.6947982578683529</v>
      </c>
      <c r="I6" s="49">
        <v>36.929903854055382</v>
      </c>
      <c r="J6" s="49"/>
      <c r="K6" s="49" t="s">
        <v>835</v>
      </c>
      <c r="L6" s="49">
        <v>7.8724628153504801</v>
      </c>
      <c r="M6" s="49" t="s">
        <v>835</v>
      </c>
      <c r="N6" s="49" t="s">
        <v>835</v>
      </c>
      <c r="O6" s="49">
        <v>-4.8237324348755033</v>
      </c>
      <c r="P6" s="49"/>
      <c r="Q6" s="49">
        <v>-7.8149396006245375</v>
      </c>
      <c r="R6" s="49"/>
      <c r="S6" s="49"/>
      <c r="T6" s="49">
        <v>-6.5247760703426732</v>
      </c>
      <c r="U6" s="49">
        <v>-4.8237324348755033</v>
      </c>
      <c r="V6" s="49">
        <v>4.2649354918234854</v>
      </c>
      <c r="W6" s="49"/>
      <c r="X6" s="49" t="s">
        <v>835</v>
      </c>
      <c r="Y6" s="49"/>
      <c r="Z6" s="49"/>
      <c r="AA6" s="49">
        <v>-4.2320650834086617</v>
      </c>
      <c r="AB6" s="49" t="s">
        <v>835</v>
      </c>
      <c r="AC6" s="50" t="s">
        <v>835</v>
      </c>
      <c r="AD6" s="51"/>
      <c r="AE6" s="52">
        <v>12.169</v>
      </c>
      <c r="AF6" s="52" t="s">
        <v>835</v>
      </c>
      <c r="AG6" s="56" t="s">
        <v>835</v>
      </c>
    </row>
    <row r="7" spans="1:71" s="55" customFormat="1" x14ac:dyDescent="0.25">
      <c r="A7" s="57"/>
      <c r="B7" s="48" t="s">
        <v>837</v>
      </c>
      <c r="C7" s="49">
        <v>42.8414442700157</v>
      </c>
      <c r="D7" s="49">
        <v>39.183673469387756</v>
      </c>
      <c r="E7" s="49">
        <v>32.629513343799061</v>
      </c>
      <c r="F7" s="49">
        <v>3.7598116169544742</v>
      </c>
      <c r="G7" s="49">
        <v>2.794348508634223</v>
      </c>
      <c r="H7" s="49">
        <v>6.5541601255886972</v>
      </c>
      <c r="I7" s="49">
        <v>36.07535321821036</v>
      </c>
      <c r="J7" s="49"/>
      <c r="K7" s="49" t="s">
        <v>835</v>
      </c>
      <c r="L7" s="49">
        <v>6.4678178963893247</v>
      </c>
      <c r="M7" s="49" t="s">
        <v>835</v>
      </c>
      <c r="N7" s="49" t="s">
        <v>835</v>
      </c>
      <c r="O7" s="49">
        <v>-3.6577708006279437</v>
      </c>
      <c r="P7" s="49"/>
      <c r="Q7" s="49">
        <v>-7.4175824175824179</v>
      </c>
      <c r="R7" s="49"/>
      <c r="S7" s="49"/>
      <c r="T7" s="49">
        <v>-5.8477237048665618</v>
      </c>
      <c r="U7" s="49">
        <v>-3.6577708006279437</v>
      </c>
      <c r="V7" s="49">
        <v>4.1679748822605962</v>
      </c>
      <c r="W7" s="49"/>
      <c r="X7" s="49" t="s">
        <v>835</v>
      </c>
      <c r="Y7" s="49"/>
      <c r="Z7" s="49"/>
      <c r="AA7" s="49">
        <v>-3.2731554160125591</v>
      </c>
      <c r="AB7" s="49" t="s">
        <v>835</v>
      </c>
      <c r="AC7" s="50" t="s">
        <v>835</v>
      </c>
      <c r="AD7" s="51"/>
      <c r="AE7" s="52">
        <v>12.74</v>
      </c>
      <c r="AF7" s="52" t="s">
        <v>835</v>
      </c>
      <c r="AG7" s="56" t="s">
        <v>835</v>
      </c>
    </row>
    <row r="8" spans="1:71" s="55" customFormat="1" x14ac:dyDescent="0.25">
      <c r="A8" s="57"/>
      <c r="B8" s="48" t="s">
        <v>838</v>
      </c>
      <c r="C8" s="49">
        <v>41.131231210235612</v>
      </c>
      <c r="D8" s="49">
        <v>40.648814933929941</v>
      </c>
      <c r="E8" s="49">
        <v>32.300915891770956</v>
      </c>
      <c r="F8" s="49">
        <v>5.4394183038523387</v>
      </c>
      <c r="G8" s="49">
        <v>2.9084807383066487</v>
      </c>
      <c r="H8" s="49">
        <v>8.3478990421589856</v>
      </c>
      <c r="I8" s="49">
        <v>34.782912675662445</v>
      </c>
      <c r="J8" s="49"/>
      <c r="K8" s="49" t="s">
        <v>835</v>
      </c>
      <c r="L8" s="49">
        <v>3.411871635321261</v>
      </c>
      <c r="M8" s="49" t="s">
        <v>835</v>
      </c>
      <c r="N8" s="49" t="s">
        <v>835</v>
      </c>
      <c r="O8" s="49">
        <v>-0.48241627630567019</v>
      </c>
      <c r="P8" s="49"/>
      <c r="Q8" s="49">
        <v>-5.9218345801580083</v>
      </c>
      <c r="R8" s="49"/>
      <c r="S8" s="49"/>
      <c r="T8" s="49">
        <v>-2.6847514507445993</v>
      </c>
      <c r="U8" s="49">
        <v>-0.48241627630567019</v>
      </c>
      <c r="V8" s="49">
        <v>4.0481017968258408</v>
      </c>
      <c r="W8" s="49"/>
      <c r="X8" s="49" t="s">
        <v>835</v>
      </c>
      <c r="Y8" s="49"/>
      <c r="Z8" s="49"/>
      <c r="AA8" s="49">
        <v>-6.9915402363140595E-3</v>
      </c>
      <c r="AB8" s="49" t="s">
        <v>835</v>
      </c>
      <c r="AC8" s="50" t="s">
        <v>835</v>
      </c>
      <c r="AD8" s="51"/>
      <c r="AE8" s="52">
        <v>14.303000000000001</v>
      </c>
      <c r="AF8" s="52" t="s">
        <v>835</v>
      </c>
      <c r="AG8" s="56" t="s">
        <v>835</v>
      </c>
    </row>
    <row r="9" spans="1:71" s="55" customFormat="1" x14ac:dyDescent="0.25">
      <c r="A9" s="57"/>
      <c r="B9" s="48" t="s">
        <v>839</v>
      </c>
      <c r="C9" s="49">
        <v>39.926622039134919</v>
      </c>
      <c r="D9" s="49">
        <v>41.271884654994849</v>
      </c>
      <c r="E9" s="49">
        <v>32.537332646755921</v>
      </c>
      <c r="F9" s="49">
        <v>5.7736869207003094</v>
      </c>
      <c r="G9" s="49">
        <v>2.96086508753862</v>
      </c>
      <c r="H9" s="49">
        <v>8.7345520082389285</v>
      </c>
      <c r="I9" s="49">
        <v>33.953398558187438</v>
      </c>
      <c r="J9" s="49"/>
      <c r="K9" s="49" t="s">
        <v>835</v>
      </c>
      <c r="L9" s="49">
        <v>1.9116889804325439</v>
      </c>
      <c r="M9" s="49" t="s">
        <v>835</v>
      </c>
      <c r="N9" s="49" t="s">
        <v>835</v>
      </c>
      <c r="O9" s="49">
        <v>1.3452626158599383</v>
      </c>
      <c r="P9" s="49"/>
      <c r="Q9" s="49">
        <v>-4.4284243048403704</v>
      </c>
      <c r="R9" s="49"/>
      <c r="S9" s="49"/>
      <c r="T9" s="49">
        <v>-1.9309989701338828</v>
      </c>
      <c r="U9" s="49">
        <v>1.3452626158599383</v>
      </c>
      <c r="V9" s="49">
        <v>4.0808444902162719</v>
      </c>
      <c r="W9" s="49"/>
      <c r="X9" s="49" t="s">
        <v>835</v>
      </c>
      <c r="Y9" s="49"/>
      <c r="Z9" s="49"/>
      <c r="AA9" s="49">
        <v>0.99124613800205974</v>
      </c>
      <c r="AB9" s="49" t="s">
        <v>835</v>
      </c>
      <c r="AC9" s="50" t="s">
        <v>835</v>
      </c>
      <c r="AD9" s="51"/>
      <c r="AE9" s="52">
        <v>15.536</v>
      </c>
      <c r="AF9" s="52" t="s">
        <v>835</v>
      </c>
      <c r="AG9" s="56" t="s">
        <v>835</v>
      </c>
    </row>
    <row r="10" spans="1:71" s="55" customFormat="1" x14ac:dyDescent="0.25">
      <c r="A10" s="57"/>
      <c r="B10" s="48" t="s">
        <v>840</v>
      </c>
      <c r="C10" s="49">
        <v>37.998201977824394</v>
      </c>
      <c r="D10" s="49">
        <v>40.503446209169915</v>
      </c>
      <c r="E10" s="49">
        <v>31.603236439916095</v>
      </c>
      <c r="F10" s="49">
        <v>6.0593347317950252</v>
      </c>
      <c r="G10" s="49">
        <v>2.8408750374587957</v>
      </c>
      <c r="H10" s="49">
        <v>8.9002097692538218</v>
      </c>
      <c r="I10" s="49">
        <v>31.705124363200483</v>
      </c>
      <c r="J10" s="49"/>
      <c r="K10" s="49" t="s">
        <v>835</v>
      </c>
      <c r="L10" s="49">
        <v>0.4554989511537309</v>
      </c>
      <c r="M10" s="49" t="s">
        <v>835</v>
      </c>
      <c r="N10" s="49" t="s">
        <v>835</v>
      </c>
      <c r="O10" s="49">
        <v>2.5052442313455199</v>
      </c>
      <c r="P10" s="49"/>
      <c r="Q10" s="49">
        <v>-3.5540905004495054</v>
      </c>
      <c r="R10" s="49"/>
      <c r="S10" s="49"/>
      <c r="T10" s="49">
        <v>-0.94695834581959848</v>
      </c>
      <c r="U10" s="49">
        <v>2.5052442313455199</v>
      </c>
      <c r="V10" s="49">
        <v>3.937668564578964</v>
      </c>
      <c r="W10" s="49"/>
      <c r="X10" s="49" t="s">
        <v>835</v>
      </c>
      <c r="Y10" s="49"/>
      <c r="Z10" s="49"/>
      <c r="AA10" s="49">
        <v>1.7620617320946959</v>
      </c>
      <c r="AB10" s="49" t="s">
        <v>835</v>
      </c>
      <c r="AC10" s="50" t="s">
        <v>835</v>
      </c>
      <c r="AD10" s="51"/>
      <c r="AE10" s="52">
        <v>16.684999999999999</v>
      </c>
      <c r="AF10" s="52" t="s">
        <v>835</v>
      </c>
      <c r="AG10" s="56" t="s">
        <v>835</v>
      </c>
    </row>
    <row r="11" spans="1:71" s="55" customFormat="1" x14ac:dyDescent="0.25">
      <c r="A11" s="57"/>
      <c r="B11" s="48" t="s">
        <v>841</v>
      </c>
      <c r="C11" s="49">
        <v>37.463780467018928</v>
      </c>
      <c r="D11" s="49">
        <v>38.923924777001304</v>
      </c>
      <c r="E11" s="49">
        <v>31.123231634566217</v>
      </c>
      <c r="F11" s="49">
        <v>4.9656269530140333</v>
      </c>
      <c r="G11" s="49">
        <v>2.835066189421056</v>
      </c>
      <c r="H11" s="49">
        <v>7.8006931424350885</v>
      </c>
      <c r="I11" s="49">
        <v>30.913016305891709</v>
      </c>
      <c r="J11" s="49"/>
      <c r="K11" s="49" t="s">
        <v>835</v>
      </c>
      <c r="L11" s="49">
        <v>1.0794841202204422</v>
      </c>
      <c r="M11" s="49" t="s">
        <v>835</v>
      </c>
      <c r="N11" s="49" t="s">
        <v>835</v>
      </c>
      <c r="O11" s="49">
        <v>1.4601443099823874</v>
      </c>
      <c r="P11" s="49"/>
      <c r="Q11" s="49">
        <v>-3.5054826430316459</v>
      </c>
      <c r="R11" s="49"/>
      <c r="S11" s="49"/>
      <c r="T11" s="49">
        <v>-1.7442190784614513</v>
      </c>
      <c r="U11" s="49">
        <v>1.4601443099823874</v>
      </c>
      <c r="V11" s="49">
        <v>3.7270609624453157</v>
      </c>
      <c r="W11" s="49"/>
      <c r="X11" s="49" t="s">
        <v>835</v>
      </c>
      <c r="Y11" s="49"/>
      <c r="Z11" s="49"/>
      <c r="AA11" s="49">
        <v>0.64200897676268398</v>
      </c>
      <c r="AB11" s="49" t="s">
        <v>835</v>
      </c>
      <c r="AC11" s="50" t="s">
        <v>835</v>
      </c>
      <c r="AD11" s="51"/>
      <c r="AE11" s="52">
        <v>17.600999999999999</v>
      </c>
      <c r="AF11" s="52" t="s">
        <v>835</v>
      </c>
      <c r="AG11" s="56" t="s">
        <v>835</v>
      </c>
    </row>
    <row r="12" spans="1:71" s="55" customFormat="1" x14ac:dyDescent="0.25">
      <c r="A12" s="57"/>
      <c r="B12" s="58" t="s">
        <v>842</v>
      </c>
      <c r="C12" s="49">
        <v>35.964240102171132</v>
      </c>
      <c r="D12" s="49">
        <v>35.770114942528735</v>
      </c>
      <c r="E12" s="49">
        <v>28.664112388250317</v>
      </c>
      <c r="F12" s="49">
        <v>4.3116219667943811</v>
      </c>
      <c r="G12" s="49">
        <v>2.7943805874840364</v>
      </c>
      <c r="H12" s="49">
        <v>7.1060025542784162</v>
      </c>
      <c r="I12" s="49">
        <v>29.644955300127712</v>
      </c>
      <c r="J12" s="49"/>
      <c r="K12" s="49" t="s">
        <v>835</v>
      </c>
      <c r="L12" s="49">
        <v>2.7535121328224781</v>
      </c>
      <c r="M12" s="49" t="s">
        <v>835</v>
      </c>
      <c r="N12" s="49" t="s">
        <v>835</v>
      </c>
      <c r="O12" s="49">
        <v>-0.19412515964240101</v>
      </c>
      <c r="P12" s="49"/>
      <c r="Q12" s="49">
        <v>-4.5057471264367823</v>
      </c>
      <c r="R12" s="49"/>
      <c r="S12" s="49"/>
      <c r="T12" s="49">
        <v>-2.8403575989782892</v>
      </c>
      <c r="U12" s="49">
        <v>-0.19412515964240101</v>
      </c>
      <c r="V12" s="49">
        <v>3.7905491698595148</v>
      </c>
      <c r="W12" s="49"/>
      <c r="X12" s="49" t="s">
        <v>835</v>
      </c>
      <c r="Y12" s="49"/>
      <c r="Z12" s="49"/>
      <c r="AA12" s="49">
        <v>-0.55172413793103448</v>
      </c>
      <c r="AB12" s="49" t="s">
        <v>835</v>
      </c>
      <c r="AC12" s="50" t="s">
        <v>835</v>
      </c>
      <c r="AD12" s="51"/>
      <c r="AE12" s="52">
        <v>19.574999999999999</v>
      </c>
      <c r="AF12" s="52" t="s">
        <v>835</v>
      </c>
      <c r="AG12" s="56" t="s">
        <v>835</v>
      </c>
    </row>
    <row r="13" spans="1:71" s="55" customFormat="1" x14ac:dyDescent="0.25">
      <c r="A13" s="57"/>
      <c r="B13" s="58" t="s">
        <v>843</v>
      </c>
      <c r="C13" s="49">
        <v>35.569835569835568</v>
      </c>
      <c r="D13" s="49">
        <v>35.957285957285954</v>
      </c>
      <c r="E13" s="49">
        <v>28.883953883953883</v>
      </c>
      <c r="F13" s="49">
        <v>4.2477792477792473</v>
      </c>
      <c r="G13" s="49">
        <v>2.8255528255528253</v>
      </c>
      <c r="H13" s="49">
        <v>7.0733320733320744</v>
      </c>
      <c r="I13" s="49">
        <v>29.247779247779249</v>
      </c>
      <c r="J13" s="49"/>
      <c r="K13" s="49" t="s">
        <v>835</v>
      </c>
      <c r="L13" s="49">
        <v>1.8474768474768473</v>
      </c>
      <c r="M13" s="49" t="s">
        <v>835</v>
      </c>
      <c r="N13" s="49" t="s">
        <v>835</v>
      </c>
      <c r="O13" s="49">
        <v>0.38745038745038746</v>
      </c>
      <c r="P13" s="49"/>
      <c r="Q13" s="49">
        <v>-3.8603288603288597</v>
      </c>
      <c r="R13" s="49"/>
      <c r="S13" s="49"/>
      <c r="T13" s="49">
        <v>-1.7955017955017953</v>
      </c>
      <c r="U13" s="49">
        <v>0.38745038745038746</v>
      </c>
      <c r="V13" s="49">
        <v>3.4539784539784533</v>
      </c>
      <c r="W13" s="49"/>
      <c r="X13" s="49" t="s">
        <v>835</v>
      </c>
      <c r="Y13" s="49"/>
      <c r="Z13" s="49"/>
      <c r="AA13" s="49">
        <v>0.15120015120015121</v>
      </c>
      <c r="AB13" s="49" t="s">
        <v>835</v>
      </c>
      <c r="AC13" s="50" t="s">
        <v>835</v>
      </c>
      <c r="AD13" s="51"/>
      <c r="AE13" s="52">
        <v>21.164000000000001</v>
      </c>
      <c r="AF13" s="52">
        <v>21.812000000000001</v>
      </c>
      <c r="AG13" s="56" t="s">
        <v>835</v>
      </c>
    </row>
    <row r="14" spans="1:71" s="55" customFormat="1" x14ac:dyDescent="0.25">
      <c r="A14" s="57"/>
      <c r="B14" s="58" t="s">
        <v>844</v>
      </c>
      <c r="C14" s="49">
        <v>35.163468372423594</v>
      </c>
      <c r="D14" s="49">
        <v>35.190120824449181</v>
      </c>
      <c r="E14" s="49">
        <v>28.37597725657427</v>
      </c>
      <c r="F14" s="49">
        <v>3.9623312011371712</v>
      </c>
      <c r="G14" s="49">
        <v>2.85181236673774</v>
      </c>
      <c r="H14" s="49">
        <v>6.8141435678749112</v>
      </c>
      <c r="I14" s="49">
        <v>28.913468372423594</v>
      </c>
      <c r="J14" s="49"/>
      <c r="K14" s="49" t="s">
        <v>835</v>
      </c>
      <c r="L14" s="49">
        <v>2.2254797441364604</v>
      </c>
      <c r="M14" s="49" t="s">
        <v>835</v>
      </c>
      <c r="N14" s="49" t="s">
        <v>835</v>
      </c>
      <c r="O14" s="49">
        <v>2.6652452025586353E-2</v>
      </c>
      <c r="P14" s="49"/>
      <c r="Q14" s="49">
        <v>-3.9356787491115846</v>
      </c>
      <c r="R14" s="49"/>
      <c r="S14" s="49"/>
      <c r="T14" s="49">
        <v>-2.0788912579957355</v>
      </c>
      <c r="U14" s="49">
        <v>2.6652452025586353E-2</v>
      </c>
      <c r="V14" s="49">
        <v>3.4159559346126507</v>
      </c>
      <c r="W14" s="49"/>
      <c r="X14" s="49" t="s">
        <v>835</v>
      </c>
      <c r="Y14" s="49"/>
      <c r="Z14" s="49"/>
      <c r="AA14" s="49">
        <v>-0.43532338308457713</v>
      </c>
      <c r="AB14" s="49" t="s">
        <v>835</v>
      </c>
      <c r="AC14" s="50" t="s">
        <v>835</v>
      </c>
      <c r="AD14" s="51"/>
      <c r="AE14" s="52">
        <v>22.512</v>
      </c>
      <c r="AF14" s="52">
        <v>23.007999999999999</v>
      </c>
      <c r="AG14" s="56" t="s">
        <v>835</v>
      </c>
    </row>
    <row r="15" spans="1:71" s="55" customFormat="1" x14ac:dyDescent="0.25">
      <c r="A15" s="57"/>
      <c r="B15" s="58" t="s">
        <v>845</v>
      </c>
      <c r="C15" s="49">
        <v>35.644200694117153</v>
      </c>
      <c r="D15" s="49">
        <v>35.948412528385973</v>
      </c>
      <c r="E15" s="49">
        <v>28.990102403701961</v>
      </c>
      <c r="F15" s="49">
        <v>4.0747247097133554</v>
      </c>
      <c r="G15" s="49">
        <v>2.8835854149706504</v>
      </c>
      <c r="H15" s="49">
        <v>6.9583101246840053</v>
      </c>
      <c r="I15" s="49">
        <v>29.529971292686064</v>
      </c>
      <c r="J15" s="49"/>
      <c r="K15" s="49" t="s">
        <v>835</v>
      </c>
      <c r="L15" s="49">
        <v>2.3394318522644504</v>
      </c>
      <c r="M15" s="49" t="s">
        <v>835</v>
      </c>
      <c r="N15" s="49" t="s">
        <v>835</v>
      </c>
      <c r="O15" s="49">
        <v>0.30421183426882042</v>
      </c>
      <c r="P15" s="49"/>
      <c r="Q15" s="49">
        <v>-3.7705128754445352</v>
      </c>
      <c r="R15" s="49"/>
      <c r="S15" s="49"/>
      <c r="T15" s="49">
        <v>-2.2280303354899527</v>
      </c>
      <c r="U15" s="49">
        <v>0.30421183426882042</v>
      </c>
      <c r="V15" s="49">
        <v>3.3977462616221774</v>
      </c>
      <c r="W15" s="49"/>
      <c r="X15" s="49" t="s">
        <v>835</v>
      </c>
      <c r="Y15" s="49"/>
      <c r="Z15" s="49"/>
      <c r="AA15" s="49">
        <v>-0.7283945327563307</v>
      </c>
      <c r="AB15" s="49" t="s">
        <v>835</v>
      </c>
      <c r="AC15" s="50" t="s">
        <v>835</v>
      </c>
      <c r="AD15" s="51"/>
      <c r="AE15" s="52">
        <v>23.338999999999999</v>
      </c>
      <c r="AF15" s="52">
        <v>23.962</v>
      </c>
      <c r="AG15" s="56" t="s">
        <v>835</v>
      </c>
    </row>
    <row r="16" spans="1:71" s="55" customFormat="1" x14ac:dyDescent="0.25">
      <c r="A16" s="57"/>
      <c r="B16" s="58" t="s">
        <v>846</v>
      </c>
      <c r="C16" s="49">
        <v>33.652222847495779</v>
      </c>
      <c r="D16" s="49">
        <v>35.939384194870968</v>
      </c>
      <c r="E16" s="49">
        <v>29.069860921295927</v>
      </c>
      <c r="F16" s="49">
        <v>4.1160865021303961</v>
      </c>
      <c r="G16" s="49">
        <v>2.7534367714446502</v>
      </c>
      <c r="H16" s="49">
        <v>6.8695232735750471</v>
      </c>
      <c r="I16" s="49">
        <v>28.426722405338051</v>
      </c>
      <c r="J16" s="49"/>
      <c r="K16" s="49" t="s">
        <v>835</v>
      </c>
      <c r="L16" s="49">
        <v>1.4591205080794276</v>
      </c>
      <c r="M16" s="49" t="s">
        <v>835</v>
      </c>
      <c r="N16" s="49" t="s">
        <v>835</v>
      </c>
      <c r="O16" s="49">
        <v>2.2871613473751906</v>
      </c>
      <c r="P16" s="49"/>
      <c r="Q16" s="49">
        <v>-1.8289251547552055</v>
      </c>
      <c r="R16" s="49"/>
      <c r="S16" s="49"/>
      <c r="T16" s="49">
        <v>-1.1335316343757535</v>
      </c>
      <c r="U16" s="49">
        <v>2.2871613473751906</v>
      </c>
      <c r="V16" s="49">
        <v>3.2920652785593694</v>
      </c>
      <c r="W16" s="49"/>
      <c r="X16" s="49" t="s">
        <v>835</v>
      </c>
      <c r="Y16" s="49"/>
      <c r="Z16" s="49"/>
      <c r="AA16" s="49">
        <v>0.22911809630999277</v>
      </c>
      <c r="AB16" s="49" t="s">
        <v>835</v>
      </c>
      <c r="AC16" s="50" t="s">
        <v>835</v>
      </c>
      <c r="AD16" s="51"/>
      <c r="AE16" s="52">
        <v>24.878</v>
      </c>
      <c r="AF16" s="52">
        <v>25.795999999999999</v>
      </c>
      <c r="AG16" s="56" t="s">
        <v>835</v>
      </c>
    </row>
    <row r="17" spans="1:33" s="55" customFormat="1" x14ac:dyDescent="0.25">
      <c r="A17" s="57"/>
      <c r="B17" s="58" t="s">
        <v>847</v>
      </c>
      <c r="C17" s="49">
        <v>33.452184356703199</v>
      </c>
      <c r="D17" s="49">
        <v>35.93679627683531</v>
      </c>
      <c r="E17" s="49">
        <v>29.151028374118006</v>
      </c>
      <c r="F17" s="49">
        <v>4.0009007656508038</v>
      </c>
      <c r="G17" s="49">
        <v>2.7848671370665068</v>
      </c>
      <c r="H17" s="49">
        <v>6.7857679027173106</v>
      </c>
      <c r="I17" s="49">
        <v>27.882450082570188</v>
      </c>
      <c r="J17" s="49"/>
      <c r="K17" s="49" t="s">
        <v>835</v>
      </c>
      <c r="L17" s="49">
        <v>1.3774208076865337</v>
      </c>
      <c r="M17" s="49" t="s">
        <v>835</v>
      </c>
      <c r="N17" s="49" t="s">
        <v>835</v>
      </c>
      <c r="O17" s="49">
        <v>2.4846119201321129</v>
      </c>
      <c r="P17" s="49"/>
      <c r="Q17" s="49">
        <v>-1.5162888455186909</v>
      </c>
      <c r="R17" s="49"/>
      <c r="S17" s="49"/>
      <c r="T17" s="49">
        <v>-0.79192313466446473</v>
      </c>
      <c r="U17" s="49">
        <v>2.4846119201321129</v>
      </c>
      <c r="V17" s="49">
        <v>3.3290797177600964</v>
      </c>
      <c r="W17" s="49"/>
      <c r="X17" s="49" t="s">
        <v>835</v>
      </c>
      <c r="Y17" s="49"/>
      <c r="Z17" s="49"/>
      <c r="AA17" s="49">
        <v>0.63053595556222797</v>
      </c>
      <c r="AB17" s="49" t="s">
        <v>835</v>
      </c>
      <c r="AC17" s="50" t="s">
        <v>835</v>
      </c>
      <c r="AD17" s="51"/>
      <c r="AE17" s="52">
        <v>26.643999999999998</v>
      </c>
      <c r="AF17" s="52">
        <v>27.588000000000001</v>
      </c>
      <c r="AG17" s="56" t="s">
        <v>835</v>
      </c>
    </row>
    <row r="18" spans="1:33" s="55" customFormat="1" x14ac:dyDescent="0.25">
      <c r="A18" s="57"/>
      <c r="B18" s="58" t="s">
        <v>848</v>
      </c>
      <c r="C18" s="49">
        <v>35.45670941841049</v>
      </c>
      <c r="D18" s="49">
        <v>37.623903080257222</v>
      </c>
      <c r="E18" s="49">
        <v>30.148861335133407</v>
      </c>
      <c r="F18" s="49">
        <v>4.40189007709525</v>
      </c>
      <c r="G18" s="49">
        <v>3.0731516680285642</v>
      </c>
      <c r="H18" s="49">
        <v>7.4750417451238143</v>
      </c>
      <c r="I18" s="49">
        <v>29.843322556577967</v>
      </c>
      <c r="J18" s="49"/>
      <c r="K18" s="49" t="s">
        <v>835</v>
      </c>
      <c r="L18" s="49">
        <v>1.8048104593740006</v>
      </c>
      <c r="M18" s="49" t="s">
        <v>835</v>
      </c>
      <c r="N18" s="49" t="s">
        <v>835</v>
      </c>
      <c r="O18" s="49">
        <v>2.1671936618467331</v>
      </c>
      <c r="P18" s="49"/>
      <c r="Q18" s="49">
        <v>-2.2346964152485169</v>
      </c>
      <c r="R18" s="49"/>
      <c r="S18" s="49"/>
      <c r="T18" s="49">
        <v>-1.6698049525704337</v>
      </c>
      <c r="U18" s="49">
        <v>2.1671936618467331</v>
      </c>
      <c r="V18" s="49">
        <v>3.3715848935943442</v>
      </c>
      <c r="W18" s="49"/>
      <c r="X18" s="49" t="s">
        <v>835</v>
      </c>
      <c r="Y18" s="49"/>
      <c r="Z18" s="49"/>
      <c r="AA18" s="49">
        <v>0.16698049525704339</v>
      </c>
      <c r="AB18" s="49" t="s">
        <v>835</v>
      </c>
      <c r="AC18" s="50" t="s">
        <v>835</v>
      </c>
      <c r="AD18" s="51"/>
      <c r="AE18" s="52">
        <v>28.146999999999998</v>
      </c>
      <c r="AF18" s="52">
        <v>28.849</v>
      </c>
      <c r="AG18" s="56" t="s">
        <v>835</v>
      </c>
    </row>
    <row r="19" spans="1:33" s="55" customFormat="1" x14ac:dyDescent="0.25">
      <c r="A19" s="57"/>
      <c r="B19" s="58" t="s">
        <v>849</v>
      </c>
      <c r="C19" s="49">
        <v>35.472043996333639</v>
      </c>
      <c r="D19" s="49">
        <v>37.298435006959295</v>
      </c>
      <c r="E19" s="49">
        <v>29.901211936042365</v>
      </c>
      <c r="F19" s="49">
        <v>4.2706317683402926</v>
      </c>
      <c r="G19" s="49">
        <v>3.1265913025766374</v>
      </c>
      <c r="H19" s="49">
        <v>7.3972230709169295</v>
      </c>
      <c r="I19" s="49">
        <v>29.639813966120105</v>
      </c>
      <c r="J19" s="49"/>
      <c r="K19" s="49" t="s">
        <v>835</v>
      </c>
      <c r="L19" s="49">
        <v>1.8671283565875683</v>
      </c>
      <c r="M19" s="49" t="s">
        <v>835</v>
      </c>
      <c r="N19" s="49" t="s">
        <v>835</v>
      </c>
      <c r="O19" s="49">
        <v>1.8263910106256578</v>
      </c>
      <c r="P19" s="49"/>
      <c r="Q19" s="49">
        <v>-2.4442407577146348</v>
      </c>
      <c r="R19" s="49"/>
      <c r="S19" s="49"/>
      <c r="T19" s="49">
        <v>-1.3035950707811386</v>
      </c>
      <c r="U19" s="49">
        <v>2.1930271242828527</v>
      </c>
      <c r="V19" s="49">
        <v>3.1741182061988664</v>
      </c>
      <c r="W19" s="49"/>
      <c r="X19" s="49" t="s">
        <v>835</v>
      </c>
      <c r="Y19" s="49"/>
      <c r="Z19" s="49"/>
      <c r="AA19" s="49">
        <v>0.22745018162066744</v>
      </c>
      <c r="AB19" s="49" t="s">
        <v>835</v>
      </c>
      <c r="AC19" s="50" t="s">
        <v>835</v>
      </c>
      <c r="AD19" s="51"/>
      <c r="AE19" s="52">
        <v>29.457000000000001</v>
      </c>
      <c r="AF19" s="52">
        <v>30.39</v>
      </c>
      <c r="AG19" s="56" t="s">
        <v>835</v>
      </c>
    </row>
    <row r="20" spans="1:33" s="55" customFormat="1" x14ac:dyDescent="0.25">
      <c r="A20" s="57"/>
      <c r="B20" s="58" t="s">
        <v>850</v>
      </c>
      <c r="C20" s="49">
        <v>34.626828275235674</v>
      </c>
      <c r="D20" s="49">
        <v>37.329700272479563</v>
      </c>
      <c r="E20" s="49">
        <v>28.657333458611294</v>
      </c>
      <c r="F20" s="49">
        <v>5.5341539039744436</v>
      </c>
      <c r="G20" s="49">
        <v>3.1382129098938267</v>
      </c>
      <c r="H20" s="49">
        <v>8.6723668138682708</v>
      </c>
      <c r="I20" s="49">
        <v>28.688652948729999</v>
      </c>
      <c r="J20" s="49"/>
      <c r="K20" s="49" t="s">
        <v>835</v>
      </c>
      <c r="L20" s="49">
        <v>0.90513326443045516</v>
      </c>
      <c r="M20" s="49" t="s">
        <v>835</v>
      </c>
      <c r="N20" s="49" t="s">
        <v>835</v>
      </c>
      <c r="O20" s="49">
        <v>2.7028719972438853</v>
      </c>
      <c r="P20" s="49"/>
      <c r="Q20" s="49">
        <v>-2.8312819067305588</v>
      </c>
      <c r="R20" s="49"/>
      <c r="S20" s="49"/>
      <c r="T20" s="49">
        <v>0.94898055059663633</v>
      </c>
      <c r="U20" s="49">
        <v>3.097497572739516</v>
      </c>
      <c r="V20" s="49">
        <v>3.0818378276801655</v>
      </c>
      <c r="W20" s="49"/>
      <c r="X20" s="49" t="s">
        <v>835</v>
      </c>
      <c r="Y20" s="49"/>
      <c r="Z20" s="49"/>
      <c r="AA20" s="49">
        <v>2.4209965861755771</v>
      </c>
      <c r="AB20" s="49" t="s">
        <v>835</v>
      </c>
      <c r="AC20" s="50" t="s">
        <v>835</v>
      </c>
      <c r="AD20" s="51"/>
      <c r="AE20" s="52">
        <v>31.928999999999998</v>
      </c>
      <c r="AF20" s="52">
        <v>33.348999999999997</v>
      </c>
      <c r="AG20" s="56" t="s">
        <v>835</v>
      </c>
    </row>
    <row r="21" spans="1:33" s="55" customFormat="1" x14ac:dyDescent="0.25">
      <c r="A21" s="57"/>
      <c r="B21" s="58" t="s">
        <v>851</v>
      </c>
      <c r="C21" s="49">
        <v>35.156608536025701</v>
      </c>
      <c r="D21" s="49">
        <v>37.023864157870584</v>
      </c>
      <c r="E21" s="49">
        <v>27.891234511243688</v>
      </c>
      <c r="F21" s="49">
        <v>6.0119320789352919</v>
      </c>
      <c r="G21" s="49">
        <v>3.120697567691602</v>
      </c>
      <c r="H21" s="49">
        <v>9.1326296466268939</v>
      </c>
      <c r="I21" s="49">
        <v>29.075837540156041</v>
      </c>
      <c r="J21" s="49"/>
      <c r="K21" s="49" t="s">
        <v>835</v>
      </c>
      <c r="L21" s="49">
        <v>1.5460073428178065</v>
      </c>
      <c r="M21" s="49" t="s">
        <v>835</v>
      </c>
      <c r="N21" s="49" t="s">
        <v>835</v>
      </c>
      <c r="O21" s="49">
        <v>1.8672556218448833</v>
      </c>
      <c r="P21" s="49"/>
      <c r="Q21" s="49">
        <v>-4.1446764570904095</v>
      </c>
      <c r="R21" s="49"/>
      <c r="S21" s="49"/>
      <c r="T21" s="49">
        <v>0.93506195502524103</v>
      </c>
      <c r="U21" s="49">
        <v>2.6216154199173936</v>
      </c>
      <c r="V21" s="49">
        <v>2.8281321707205143</v>
      </c>
      <c r="W21" s="49"/>
      <c r="X21" s="49" t="s">
        <v>835</v>
      </c>
      <c r="Y21" s="49"/>
      <c r="Z21" s="49"/>
      <c r="AA21" s="49">
        <v>8.8916934373565862E-2</v>
      </c>
      <c r="AB21" s="49" t="s">
        <v>835</v>
      </c>
      <c r="AC21" s="50" t="s">
        <v>835</v>
      </c>
      <c r="AD21" s="51"/>
      <c r="AE21" s="52">
        <v>34.863999999999997</v>
      </c>
      <c r="AF21" s="52">
        <v>36.173000000000002</v>
      </c>
      <c r="AG21" s="56" t="s">
        <v>835</v>
      </c>
    </row>
    <row r="22" spans="1:33" s="55" customFormat="1" ht="15.75" customHeight="1" x14ac:dyDescent="0.25">
      <c r="A22" s="59"/>
      <c r="B22" s="60" t="s">
        <v>852</v>
      </c>
      <c r="C22" s="49">
        <v>36.949270141168313</v>
      </c>
      <c r="D22" s="49">
        <v>38.473033917754115</v>
      </c>
      <c r="E22" s="49">
        <v>29.263736556987695</v>
      </c>
      <c r="F22" s="49">
        <v>6.0069917006911639</v>
      </c>
      <c r="G22" s="49">
        <v>3.202305660075254</v>
      </c>
      <c r="H22" s="49">
        <v>9.2092973607664188</v>
      </c>
      <c r="I22" s="49">
        <v>30.683425399621061</v>
      </c>
      <c r="J22" s="49"/>
      <c r="K22" s="49" t="s">
        <v>835</v>
      </c>
      <c r="L22" s="49">
        <v>1.7666052891415156</v>
      </c>
      <c r="M22" s="49" t="s">
        <v>835</v>
      </c>
      <c r="N22" s="49" t="s">
        <v>835</v>
      </c>
      <c r="O22" s="49">
        <v>1.5237637765858083</v>
      </c>
      <c r="P22" s="49"/>
      <c r="Q22" s="49">
        <v>-4.4832279241053552</v>
      </c>
      <c r="R22" s="49"/>
      <c r="S22" s="49"/>
      <c r="T22" s="49">
        <v>1.2515677954794118</v>
      </c>
      <c r="U22" s="49">
        <v>2.4604381821578207</v>
      </c>
      <c r="V22" s="49">
        <v>2.7059482827635901</v>
      </c>
      <c r="W22" s="49"/>
      <c r="X22" s="49" t="s">
        <v>835</v>
      </c>
      <c r="Y22" s="49"/>
      <c r="Z22" s="49"/>
      <c r="AA22" s="49">
        <v>1.2195447388786593</v>
      </c>
      <c r="AB22" s="49" t="s">
        <v>835</v>
      </c>
      <c r="AC22" s="50" t="s">
        <v>835</v>
      </c>
      <c r="AD22" s="61"/>
      <c r="AE22" s="52">
        <v>37.472999999999999</v>
      </c>
      <c r="AF22" s="52">
        <v>38.765999999999998</v>
      </c>
      <c r="AG22" s="56" t="s">
        <v>835</v>
      </c>
    </row>
    <row r="23" spans="1:33" s="55" customFormat="1" ht="15.75" customHeight="1" x14ac:dyDescent="0.25">
      <c r="A23" s="59"/>
      <c r="B23" s="60" t="s">
        <v>853</v>
      </c>
      <c r="C23" s="49">
        <v>37.628246834492771</v>
      </c>
      <c r="D23" s="49">
        <v>40.023021870777235</v>
      </c>
      <c r="E23" s="49">
        <v>29.923427255893099</v>
      </c>
      <c r="F23" s="49">
        <v>6.7489114658925971</v>
      </c>
      <c r="G23" s="49">
        <v>3.3506831489915414</v>
      </c>
      <c r="H23" s="49">
        <v>10.099594614884138</v>
      </c>
      <c r="I23" s="49">
        <v>31.382313197537659</v>
      </c>
      <c r="J23" s="49"/>
      <c r="K23" s="49" t="s">
        <v>835</v>
      </c>
      <c r="L23" s="49">
        <v>0.95090335819028071</v>
      </c>
      <c r="M23" s="49" t="s">
        <v>835</v>
      </c>
      <c r="N23" s="49" t="s">
        <v>835</v>
      </c>
      <c r="O23" s="49">
        <v>2.3947750362844697</v>
      </c>
      <c r="P23" s="49"/>
      <c r="Q23" s="49">
        <v>-4.3541364296081273</v>
      </c>
      <c r="R23" s="49"/>
      <c r="S23" s="49"/>
      <c r="T23" s="49">
        <v>1.8592663029878382</v>
      </c>
      <c r="U23" s="49">
        <v>2.9177718832891242</v>
      </c>
      <c r="V23" s="49">
        <v>2.7901506431109548</v>
      </c>
      <c r="W23" s="49"/>
      <c r="X23" s="49" t="s">
        <v>835</v>
      </c>
      <c r="Y23" s="49"/>
      <c r="Z23" s="49"/>
      <c r="AA23" s="49">
        <v>8.0076072268655221E-2</v>
      </c>
      <c r="AB23" s="49" t="s">
        <v>835</v>
      </c>
      <c r="AC23" s="50" t="s">
        <v>835</v>
      </c>
      <c r="AD23" s="61"/>
      <c r="AE23" s="52">
        <v>39.962000000000003</v>
      </c>
      <c r="AF23" s="52">
        <v>41.161000000000001</v>
      </c>
      <c r="AG23" s="56" t="s">
        <v>835</v>
      </c>
    </row>
    <row r="24" spans="1:33" s="55" customFormat="1" ht="15.75" customHeight="1" x14ac:dyDescent="0.25">
      <c r="A24" s="59"/>
      <c r="B24" s="60" t="s">
        <v>854</v>
      </c>
      <c r="C24" s="49">
        <v>39.07572906867356</v>
      </c>
      <c r="D24" s="49">
        <v>42.925682031984941</v>
      </c>
      <c r="E24" s="49">
        <v>31.559266227657574</v>
      </c>
      <c r="F24" s="49">
        <v>7.9633113828786444</v>
      </c>
      <c r="G24" s="49">
        <v>3.40310442144873</v>
      </c>
      <c r="H24" s="49">
        <v>11.366415804327374</v>
      </c>
      <c r="I24" s="49">
        <v>32.598777046095954</v>
      </c>
      <c r="J24" s="49"/>
      <c r="K24" s="49" t="s">
        <v>835</v>
      </c>
      <c r="L24" s="49">
        <v>-0.18344308560677328</v>
      </c>
      <c r="M24" s="49" t="s">
        <v>835</v>
      </c>
      <c r="N24" s="49" t="s">
        <v>835</v>
      </c>
      <c r="O24" s="49">
        <v>3.8499529633113823</v>
      </c>
      <c r="P24" s="49"/>
      <c r="Q24" s="49">
        <v>-4.1133584195672626</v>
      </c>
      <c r="R24" s="49"/>
      <c r="S24" s="49"/>
      <c r="T24" s="49">
        <v>3.231420507996237</v>
      </c>
      <c r="U24" s="49">
        <v>4.7530573847601119</v>
      </c>
      <c r="V24" s="49">
        <v>2.8786453433678267</v>
      </c>
      <c r="W24" s="49"/>
      <c r="X24" s="49" t="s">
        <v>835</v>
      </c>
      <c r="Y24" s="49"/>
      <c r="Z24" s="49"/>
      <c r="AA24" s="49">
        <v>1.4840075258701786</v>
      </c>
      <c r="AB24" s="49" t="s">
        <v>835</v>
      </c>
      <c r="AC24" s="50" t="s">
        <v>835</v>
      </c>
      <c r="AD24" s="61"/>
      <c r="AE24" s="52">
        <v>42.52</v>
      </c>
      <c r="AF24" s="52">
        <v>44.405000000000001</v>
      </c>
      <c r="AG24" s="56" t="s">
        <v>835</v>
      </c>
    </row>
    <row r="25" spans="1:33" s="55" customFormat="1" ht="15.75" customHeight="1" x14ac:dyDescent="0.25">
      <c r="A25" s="59"/>
      <c r="B25" s="60" t="s">
        <v>855</v>
      </c>
      <c r="C25" s="49">
        <v>40.793946001410887</v>
      </c>
      <c r="D25" s="49">
        <v>41.371128070287952</v>
      </c>
      <c r="E25" s="49">
        <v>30.921994912246948</v>
      </c>
      <c r="F25" s="49">
        <v>6.909083135595032</v>
      </c>
      <c r="G25" s="49">
        <v>3.540050022445969</v>
      </c>
      <c r="H25" s="49">
        <v>10.449133158041001</v>
      </c>
      <c r="I25" s="49">
        <v>33.805767545266036</v>
      </c>
      <c r="J25" s="49"/>
      <c r="K25" s="49" t="s">
        <v>835</v>
      </c>
      <c r="L25" s="49">
        <v>2.9671433763013311</v>
      </c>
      <c r="M25" s="49" t="s">
        <v>835</v>
      </c>
      <c r="N25" s="49" t="s">
        <v>835</v>
      </c>
      <c r="O25" s="49">
        <v>0.57718206887706014</v>
      </c>
      <c r="P25" s="49"/>
      <c r="Q25" s="49">
        <v>-6.3319010667179727</v>
      </c>
      <c r="R25" s="49"/>
      <c r="S25" s="49"/>
      <c r="T25" s="49">
        <v>-0.62421171893370953</v>
      </c>
      <c r="U25" s="49">
        <v>0.80377947369546165</v>
      </c>
      <c r="V25" s="49">
        <v>2.7833001988071571</v>
      </c>
      <c r="W25" s="49"/>
      <c r="X25" s="49" t="s">
        <v>835</v>
      </c>
      <c r="Y25" s="49"/>
      <c r="Z25" s="49"/>
      <c r="AA25" s="49">
        <v>-0.66910365762414759</v>
      </c>
      <c r="AB25" s="49" t="s">
        <v>835</v>
      </c>
      <c r="AC25" s="50" t="s">
        <v>835</v>
      </c>
      <c r="AD25" s="61"/>
      <c r="AE25" s="52">
        <v>46.779000000000003</v>
      </c>
      <c r="AF25" s="52">
        <v>48.709000000000003</v>
      </c>
      <c r="AG25" s="56" t="s">
        <v>835</v>
      </c>
    </row>
    <row r="26" spans="1:33" s="55" customFormat="1" ht="15.75" customHeight="1" x14ac:dyDescent="0.25">
      <c r="A26" s="59"/>
      <c r="B26" s="60" t="s">
        <v>856</v>
      </c>
      <c r="C26" s="49">
        <v>41.841670599339309</v>
      </c>
      <c r="D26" s="49">
        <v>40.127025326411832</v>
      </c>
      <c r="E26" s="49">
        <v>30.291411042944784</v>
      </c>
      <c r="F26" s="49">
        <v>6.1683970426301711</v>
      </c>
      <c r="G26" s="49">
        <v>3.6672172408368722</v>
      </c>
      <c r="H26" s="49">
        <v>9.8356142834670433</v>
      </c>
      <c r="I26" s="49">
        <v>35.124665722825235</v>
      </c>
      <c r="J26" s="49"/>
      <c r="K26" s="49" t="s">
        <v>835</v>
      </c>
      <c r="L26" s="49">
        <v>5.140003146138115</v>
      </c>
      <c r="M26" s="49" t="s">
        <v>835</v>
      </c>
      <c r="N26" s="49" t="s">
        <v>835</v>
      </c>
      <c r="O26" s="49">
        <v>-1.7146452729274815</v>
      </c>
      <c r="P26" s="49"/>
      <c r="Q26" s="49">
        <v>-7.8830423155576534</v>
      </c>
      <c r="R26" s="49"/>
      <c r="S26" s="49"/>
      <c r="T26" s="49">
        <v>-2.1256095642598711</v>
      </c>
      <c r="U26" s="49">
        <v>-1.510146295422369</v>
      </c>
      <c r="V26" s="49">
        <v>2.5837659273242095</v>
      </c>
      <c r="W26" s="49"/>
      <c r="X26" s="49" t="s">
        <v>835</v>
      </c>
      <c r="Y26" s="49"/>
      <c r="Z26" s="49"/>
      <c r="AA26" s="49">
        <v>-0.3716375648890986</v>
      </c>
      <c r="AB26" s="49" t="s">
        <v>835</v>
      </c>
      <c r="AC26" s="50" t="s">
        <v>835</v>
      </c>
      <c r="AD26" s="61"/>
      <c r="AE26" s="52">
        <v>50.856000000000002</v>
      </c>
      <c r="AF26" s="52">
        <v>54.103999999999999</v>
      </c>
      <c r="AG26" s="56" t="s">
        <v>835</v>
      </c>
    </row>
    <row r="27" spans="1:33" x14ac:dyDescent="0.25">
      <c r="A27" s="19"/>
      <c r="B27" s="62" t="s">
        <v>857</v>
      </c>
      <c r="C27" s="49">
        <v>40.037063336739472</v>
      </c>
      <c r="D27" s="49">
        <v>39.477649422400809</v>
      </c>
      <c r="E27" s="49">
        <v>29.529434177938658</v>
      </c>
      <c r="F27" s="49">
        <v>6.276520202982387</v>
      </c>
      <c r="G27" s="49">
        <v>3.6716950414797624</v>
      </c>
      <c r="H27" s="49">
        <v>9.9482152444621477</v>
      </c>
      <c r="I27" s="49">
        <v>33.698193595316859</v>
      </c>
      <c r="J27" s="49"/>
      <c r="K27" s="49" t="s">
        <v>835</v>
      </c>
      <c r="L27" s="49">
        <v>3.6509118619996888</v>
      </c>
      <c r="M27" s="49" t="s">
        <v>835</v>
      </c>
      <c r="N27" s="49" t="s">
        <v>835</v>
      </c>
      <c r="O27" s="49">
        <v>-0.55941391433866194</v>
      </c>
      <c r="P27" s="49"/>
      <c r="Q27" s="49">
        <v>-6.8359341173210488</v>
      </c>
      <c r="R27" s="49"/>
      <c r="S27" s="49"/>
      <c r="T27" s="49">
        <v>-0.23034690590415494</v>
      </c>
      <c r="U27" s="49">
        <v>1.1344152132873795</v>
      </c>
      <c r="V27" s="49">
        <v>2.3277161017683023</v>
      </c>
      <c r="W27" s="49"/>
      <c r="X27" s="49" t="s">
        <v>835</v>
      </c>
      <c r="Y27" s="49"/>
      <c r="Z27" s="49"/>
      <c r="AA27" s="49">
        <v>-1.918980238660178</v>
      </c>
      <c r="AB27" s="49" t="s">
        <v>835</v>
      </c>
      <c r="AC27" s="50" t="s">
        <v>835</v>
      </c>
      <c r="AD27" s="63"/>
      <c r="AE27" s="52">
        <v>57.738999999999997</v>
      </c>
      <c r="AF27" s="52">
        <v>61.179000000000002</v>
      </c>
      <c r="AG27" s="56" t="s">
        <v>835</v>
      </c>
    </row>
    <row r="28" spans="1:33" x14ac:dyDescent="0.25">
      <c r="A28" s="19"/>
      <c r="B28" s="62" t="s">
        <v>858</v>
      </c>
      <c r="C28" s="49">
        <v>38.364478023254016</v>
      </c>
      <c r="D28" s="49">
        <v>39.346038921831223</v>
      </c>
      <c r="E28" s="49">
        <v>30.182223529593909</v>
      </c>
      <c r="F28" s="49">
        <v>5.3722654859036094</v>
      </c>
      <c r="G28" s="49">
        <v>3.7915499063336999</v>
      </c>
      <c r="H28" s="49">
        <v>9.1638153922373089</v>
      </c>
      <c r="I28" s="49">
        <v>32.060194144695082</v>
      </c>
      <c r="J28" s="49"/>
      <c r="K28" s="49" t="s">
        <v>835</v>
      </c>
      <c r="L28" s="49">
        <v>1.975507423634872</v>
      </c>
      <c r="M28" s="49" t="s">
        <v>835</v>
      </c>
      <c r="N28" s="49" t="s">
        <v>835</v>
      </c>
      <c r="O28" s="49">
        <v>0.9815608985772013</v>
      </c>
      <c r="P28" s="49"/>
      <c r="Q28" s="49">
        <v>-4.3907045873264074</v>
      </c>
      <c r="R28" s="49"/>
      <c r="S28" s="49"/>
      <c r="T28" s="49">
        <v>0.75552321530863442</v>
      </c>
      <c r="U28" s="49">
        <v>1.3159728135498756</v>
      </c>
      <c r="V28" s="49">
        <v>2.3904259107305972</v>
      </c>
      <c r="W28" s="49"/>
      <c r="X28" s="49" t="s">
        <v>835</v>
      </c>
      <c r="Y28" s="49"/>
      <c r="Z28" s="49"/>
      <c r="AA28" s="49">
        <v>-0.6301187471938815</v>
      </c>
      <c r="AB28" s="49" t="s">
        <v>835</v>
      </c>
      <c r="AC28" s="50" t="s">
        <v>835</v>
      </c>
      <c r="AD28" s="63"/>
      <c r="AE28" s="52">
        <v>64.590999999999994</v>
      </c>
      <c r="AF28" s="52">
        <v>68.144999999999996</v>
      </c>
      <c r="AG28" s="56" t="s">
        <v>835</v>
      </c>
    </row>
    <row r="29" spans="1:33" x14ac:dyDescent="0.25">
      <c r="A29" s="19"/>
      <c r="B29" s="62" t="s">
        <v>859</v>
      </c>
      <c r="C29" s="49">
        <v>35.871358632441648</v>
      </c>
      <c r="D29" s="49">
        <v>38.458521543912802</v>
      </c>
      <c r="E29" s="49">
        <v>29.80173649617268</v>
      </c>
      <c r="F29" s="49">
        <v>4.9146628438505857</v>
      </c>
      <c r="G29" s="49">
        <v>3.7421222038895348</v>
      </c>
      <c r="H29" s="49">
        <v>8.6567850477401223</v>
      </c>
      <c r="I29" s="49">
        <v>29.824727489113091</v>
      </c>
      <c r="J29" s="49"/>
      <c r="K29" s="49" t="s">
        <v>835</v>
      </c>
      <c r="L29" s="49">
        <v>0.1487652484379649</v>
      </c>
      <c r="M29" s="49" t="s">
        <v>835</v>
      </c>
      <c r="N29" s="49" t="s">
        <v>835</v>
      </c>
      <c r="O29" s="49">
        <v>2.5871629114711534</v>
      </c>
      <c r="P29" s="49"/>
      <c r="Q29" s="49">
        <v>-2.3274999323794328</v>
      </c>
      <c r="R29" s="49"/>
      <c r="S29" s="49"/>
      <c r="T29" s="49">
        <v>2.580400854723973</v>
      </c>
      <c r="U29" s="49">
        <v>3.3120553947688731</v>
      </c>
      <c r="V29" s="49">
        <v>2.3342619891266128</v>
      </c>
      <c r="W29" s="49"/>
      <c r="X29" s="49" t="s">
        <v>835</v>
      </c>
      <c r="Y29" s="49"/>
      <c r="Z29" s="49"/>
      <c r="AA29" s="49">
        <v>1.9650536907305731</v>
      </c>
      <c r="AB29" s="49" t="s">
        <v>835</v>
      </c>
      <c r="AC29" s="50" t="s">
        <v>835</v>
      </c>
      <c r="AD29" s="63"/>
      <c r="AE29" s="52">
        <v>73.941999999999993</v>
      </c>
      <c r="AF29" s="52">
        <v>79.236999999999995</v>
      </c>
      <c r="AG29" s="56">
        <v>2.5446863580414503</v>
      </c>
    </row>
    <row r="30" spans="1:33" x14ac:dyDescent="0.25">
      <c r="A30" s="19"/>
      <c r="B30" s="62" t="s">
        <v>860</v>
      </c>
      <c r="C30" s="49">
        <v>36.169468209627013</v>
      </c>
      <c r="D30" s="49">
        <v>40.251716523271106</v>
      </c>
      <c r="E30" s="49">
        <v>30.992747764597993</v>
      </c>
      <c r="F30" s="49">
        <v>5.2430886558627261</v>
      </c>
      <c r="G30" s="49">
        <v>4.0158801028103923</v>
      </c>
      <c r="H30" s="49">
        <v>9.2589687586731202</v>
      </c>
      <c r="I30" s="49">
        <v>29.790879801136704</v>
      </c>
      <c r="J30" s="49"/>
      <c r="K30" s="49" t="s">
        <v>835</v>
      </c>
      <c r="L30" s="49">
        <v>-1.0510311206574074</v>
      </c>
      <c r="M30" s="49" t="s">
        <v>835</v>
      </c>
      <c r="N30" s="49" t="s">
        <v>835</v>
      </c>
      <c r="O30" s="49">
        <v>4.0822483136440972</v>
      </c>
      <c r="P30" s="49"/>
      <c r="Q30" s="49">
        <v>-1.1608403422186289</v>
      </c>
      <c r="R30" s="49"/>
      <c r="S30" s="49"/>
      <c r="T30" s="49">
        <v>2.5762932750902001</v>
      </c>
      <c r="U30" s="49">
        <v>5.2744627191659337</v>
      </c>
      <c r="V30" s="49">
        <v>2.4339032954833417</v>
      </c>
      <c r="W30" s="49"/>
      <c r="X30" s="49" t="s">
        <v>835</v>
      </c>
      <c r="Y30" s="49"/>
      <c r="Z30" s="49"/>
      <c r="AA30" s="49">
        <v>3.6611118485356759</v>
      </c>
      <c r="AB30" s="49" t="s">
        <v>835</v>
      </c>
      <c r="AC30" s="50" t="s">
        <v>835</v>
      </c>
      <c r="AD30" s="63"/>
      <c r="AE30" s="52">
        <v>82.870999999999995</v>
      </c>
      <c r="AF30" s="52">
        <v>88.838999999999999</v>
      </c>
      <c r="AG30" s="56">
        <v>6.5394315949810444</v>
      </c>
    </row>
    <row r="31" spans="1:33" x14ac:dyDescent="0.25">
      <c r="B31" s="62" t="s">
        <v>861</v>
      </c>
      <c r="C31" s="49">
        <v>39.008269512791266</v>
      </c>
      <c r="D31" s="49">
        <v>44.703234479387326</v>
      </c>
      <c r="E31" s="49">
        <v>34.767598175004075</v>
      </c>
      <c r="F31" s="49">
        <v>5.5259084243115533</v>
      </c>
      <c r="G31" s="49">
        <v>4.4097278800716966</v>
      </c>
      <c r="H31" s="49">
        <v>9.9356363043832499</v>
      </c>
      <c r="I31" s="49">
        <v>32.489408505784588</v>
      </c>
      <c r="J31" s="49"/>
      <c r="K31" s="49" t="s">
        <v>835</v>
      </c>
      <c r="L31" s="49">
        <v>-2.2965211015153986</v>
      </c>
      <c r="M31" s="49" t="s">
        <v>835</v>
      </c>
      <c r="N31" s="49" t="s">
        <v>835</v>
      </c>
      <c r="O31" s="49">
        <v>5.6949649665960571</v>
      </c>
      <c r="P31" s="49"/>
      <c r="Q31" s="49">
        <v>0.16905654228450384</v>
      </c>
      <c r="R31" s="49"/>
      <c r="S31" s="49"/>
      <c r="T31" s="49">
        <v>5.1877953397425456</v>
      </c>
      <c r="U31" s="49">
        <v>8.1340638748574214</v>
      </c>
      <c r="V31" s="49">
        <v>2.4156754114388135</v>
      </c>
      <c r="W31" s="49"/>
      <c r="X31" s="49">
        <v>47.746913863101078</v>
      </c>
      <c r="Y31" s="49"/>
      <c r="Z31" s="49"/>
      <c r="AA31" s="49">
        <v>3.433069903861822</v>
      </c>
      <c r="AB31" s="49" t="s">
        <v>835</v>
      </c>
      <c r="AC31" s="50">
        <v>54.658220628971819</v>
      </c>
      <c r="AD31" s="63"/>
      <c r="AE31" s="52">
        <v>98.191999999999993</v>
      </c>
      <c r="AF31" s="52">
        <v>109.117</v>
      </c>
      <c r="AG31" s="56">
        <v>3.1047807042479647</v>
      </c>
    </row>
    <row r="32" spans="1:33" x14ac:dyDescent="0.25">
      <c r="B32" s="62" t="s">
        <v>862</v>
      </c>
      <c r="C32" s="49">
        <v>40.119492899937107</v>
      </c>
      <c r="D32" s="49">
        <v>46.450796067657478</v>
      </c>
      <c r="E32" s="49">
        <v>36.344377875608224</v>
      </c>
      <c r="F32" s="49">
        <v>5.5608884181258489</v>
      </c>
      <c r="G32" s="49">
        <v>4.5455297739234064</v>
      </c>
      <c r="H32" s="49">
        <v>10.106418192049253</v>
      </c>
      <c r="I32" s="49">
        <v>33.353745324550658</v>
      </c>
      <c r="J32" s="49"/>
      <c r="K32" s="49">
        <v>0.52283906452332762</v>
      </c>
      <c r="L32" s="49">
        <v>-2.9972526563172357</v>
      </c>
      <c r="M32" s="49">
        <v>-2.7496769712460445</v>
      </c>
      <c r="N32" s="49">
        <v>6.0837274826491772</v>
      </c>
      <c r="O32" s="49">
        <v>6.3313031677203675</v>
      </c>
      <c r="P32" s="49"/>
      <c r="Q32" s="49">
        <v>0.77041474959451861</v>
      </c>
      <c r="R32" s="49"/>
      <c r="S32" s="49"/>
      <c r="T32" s="49">
        <v>7.243222667240409</v>
      </c>
      <c r="U32" s="49">
        <v>8.5076627718380724</v>
      </c>
      <c r="V32" s="49">
        <v>2.572738406540664</v>
      </c>
      <c r="W32" s="49"/>
      <c r="X32" s="49">
        <v>49.330944302542797</v>
      </c>
      <c r="Y32" s="49"/>
      <c r="Z32" s="49"/>
      <c r="AA32" s="49">
        <v>4.2120419714673467</v>
      </c>
      <c r="AB32" s="49">
        <v>3.9644662863961551</v>
      </c>
      <c r="AC32" s="50">
        <v>54.316308629307208</v>
      </c>
      <c r="AD32" s="63"/>
      <c r="AE32" s="52">
        <v>120.84399999999999</v>
      </c>
      <c r="AF32" s="52">
        <v>131.155</v>
      </c>
      <c r="AG32" s="56">
        <v>-1.7370636518415679</v>
      </c>
    </row>
    <row r="33" spans="2:33" x14ac:dyDescent="0.25">
      <c r="B33" s="62" t="s">
        <v>863</v>
      </c>
      <c r="C33" s="49">
        <v>40.210597443549752</v>
      </c>
      <c r="D33" s="49">
        <v>45.140492144827974</v>
      </c>
      <c r="E33" s="49">
        <v>36.084520524804319</v>
      </c>
      <c r="F33" s="49">
        <v>4.5040542823357166</v>
      </c>
      <c r="G33" s="49">
        <v>4.5519173376879323</v>
      </c>
      <c r="H33" s="49">
        <v>9.0559716200236497</v>
      </c>
      <c r="I33" s="49">
        <v>32.760149783208512</v>
      </c>
      <c r="J33" s="49"/>
      <c r="K33" s="49">
        <v>-0.2413933351603692</v>
      </c>
      <c r="L33" s="49">
        <v>-1.307083732192128</v>
      </c>
      <c r="M33" s="49">
        <v>-0.6398499780892507</v>
      </c>
      <c r="N33" s="49">
        <v>4.2626609471753474</v>
      </c>
      <c r="O33" s="49">
        <v>4.9298947012782248</v>
      </c>
      <c r="P33" s="49"/>
      <c r="Q33" s="49">
        <v>0.42584041894250801</v>
      </c>
      <c r="R33" s="49"/>
      <c r="S33" s="49"/>
      <c r="T33" s="49">
        <v>4.1098879441409988</v>
      </c>
      <c r="U33" s="49">
        <v>5.8040993299172259</v>
      </c>
      <c r="V33" s="49">
        <v>2.8710794526718844</v>
      </c>
      <c r="W33" s="49"/>
      <c r="X33" s="49">
        <v>47.792828478291923</v>
      </c>
      <c r="Y33" s="49"/>
      <c r="Z33" s="49"/>
      <c r="AA33" s="49">
        <v>3.6178838898586627</v>
      </c>
      <c r="AB33" s="49">
        <v>2.9506501357557857</v>
      </c>
      <c r="AC33" s="50">
        <v>53.487668224562192</v>
      </c>
      <c r="AD33" s="63"/>
      <c r="AE33" s="52">
        <v>142.072</v>
      </c>
      <c r="AF33" s="52">
        <v>153.99799999999999</v>
      </c>
      <c r="AG33" s="56">
        <v>-0.63964204746912723</v>
      </c>
    </row>
    <row r="34" spans="2:33" x14ac:dyDescent="0.25">
      <c r="B34" s="62" t="s">
        <v>864</v>
      </c>
      <c r="C34" s="49">
        <v>38.388916652116059</v>
      </c>
      <c r="D34" s="49">
        <v>42.256769042730625</v>
      </c>
      <c r="E34" s="49">
        <v>34.65352495981022</v>
      </c>
      <c r="F34" s="49">
        <v>3.1507583374978174</v>
      </c>
      <c r="G34" s="49">
        <v>4.4524857454225799</v>
      </c>
      <c r="H34" s="49">
        <v>7.6032440829203978</v>
      </c>
      <c r="I34" s="49">
        <v>31.619572874457365</v>
      </c>
      <c r="J34" s="49"/>
      <c r="K34" s="49">
        <v>0.35463006014704074</v>
      </c>
      <c r="L34" s="49">
        <v>-0.32272242860669414</v>
      </c>
      <c r="M34" s="49">
        <v>3.9741564363005195E-2</v>
      </c>
      <c r="N34" s="49">
        <v>3.5053883976448588</v>
      </c>
      <c r="O34" s="49">
        <v>3.8678523906145581</v>
      </c>
      <c r="P34" s="49"/>
      <c r="Q34" s="49">
        <v>0.71709405311674002</v>
      </c>
      <c r="R34" s="49"/>
      <c r="S34" s="49"/>
      <c r="T34" s="49">
        <v>2.816596121309916</v>
      </c>
      <c r="U34" s="49">
        <v>3.3524598553770013</v>
      </c>
      <c r="V34" s="49">
        <v>2.9544756663676268</v>
      </c>
      <c r="W34" s="49"/>
      <c r="X34" s="49">
        <v>44.324511175909763</v>
      </c>
      <c r="Y34" s="49"/>
      <c r="Z34" s="49"/>
      <c r="AA34" s="49">
        <v>3.2206012511515052</v>
      </c>
      <c r="AB34" s="49">
        <v>2.8581372581818059</v>
      </c>
      <c r="AC34" s="50">
        <v>51.995038744754261</v>
      </c>
      <c r="AD34" s="63"/>
      <c r="AE34" s="52">
        <v>166.08699999999999</v>
      </c>
      <c r="AF34" s="52">
        <v>179.35900000000001</v>
      </c>
      <c r="AG34" s="56">
        <v>-0.46907116695174766</v>
      </c>
    </row>
    <row r="35" spans="2:33" x14ac:dyDescent="0.25">
      <c r="B35" s="62" t="s">
        <v>865</v>
      </c>
      <c r="C35" s="49">
        <v>36.905288004117679</v>
      </c>
      <c r="D35" s="49">
        <v>41.420705933732279</v>
      </c>
      <c r="E35" s="49">
        <v>34.350970411924649</v>
      </c>
      <c r="F35" s="49">
        <v>2.7258878762198386</v>
      </c>
      <c r="G35" s="49">
        <v>4.3438476455877844</v>
      </c>
      <c r="H35" s="49">
        <v>7.0697355218076225</v>
      </c>
      <c r="I35" s="49">
        <v>30.379378291679881</v>
      </c>
      <c r="J35" s="49"/>
      <c r="K35" s="49">
        <v>2.4763794877586931</v>
      </c>
      <c r="L35" s="49">
        <v>-1.0538574718858693</v>
      </c>
      <c r="M35" s="49">
        <v>-1.7407069062498102</v>
      </c>
      <c r="N35" s="49">
        <v>5.2022673639785308</v>
      </c>
      <c r="O35" s="49">
        <v>4.5154179296145909</v>
      </c>
      <c r="P35" s="49"/>
      <c r="Q35" s="49">
        <v>1.789530053394752</v>
      </c>
      <c r="R35" s="49"/>
      <c r="S35" s="49"/>
      <c r="T35" s="49">
        <v>4.0319016746299532</v>
      </c>
      <c r="U35" s="49">
        <v>4.6942669529637469</v>
      </c>
      <c r="V35" s="49">
        <v>3.0445926765484215</v>
      </c>
      <c r="W35" s="49"/>
      <c r="X35" s="49">
        <v>42.182642271197253</v>
      </c>
      <c r="Y35" s="49"/>
      <c r="Z35" s="49"/>
      <c r="AA35" s="49">
        <v>3.7641480495578166</v>
      </c>
      <c r="AB35" s="49">
        <v>4.450997483921757</v>
      </c>
      <c r="AC35" s="50">
        <v>50.291409527869767</v>
      </c>
      <c r="AD35" s="63"/>
      <c r="AE35" s="52">
        <v>192.34100000000001</v>
      </c>
      <c r="AF35" s="52">
        <v>210.03899999999999</v>
      </c>
      <c r="AG35" s="56">
        <v>1.561327335508581</v>
      </c>
    </row>
    <row r="36" spans="2:33" x14ac:dyDescent="0.25">
      <c r="B36" s="62" t="s">
        <v>866</v>
      </c>
      <c r="C36" s="49">
        <v>37.271292629333892</v>
      </c>
      <c r="D36" s="49">
        <v>40.946090635844115</v>
      </c>
      <c r="E36" s="49">
        <v>34.181297488357693</v>
      </c>
      <c r="F36" s="49">
        <v>2.5266923807926664</v>
      </c>
      <c r="G36" s="49">
        <v>4.2381007666937576</v>
      </c>
      <c r="H36" s="49">
        <v>6.7647931474864222</v>
      </c>
      <c r="I36" s="49">
        <v>31.193642848849962</v>
      </c>
      <c r="J36" s="49"/>
      <c r="K36" s="49">
        <v>1.4113887915864258</v>
      </c>
      <c r="L36" s="49">
        <v>-6.966034133567256E-2</v>
      </c>
      <c r="M36" s="49">
        <v>-0.3329435072045322</v>
      </c>
      <c r="N36" s="49">
        <v>3.9380811723790905</v>
      </c>
      <c r="O36" s="49">
        <v>3.6747980065102319</v>
      </c>
      <c r="P36" s="49"/>
      <c r="Q36" s="49">
        <v>1.1481056257175661</v>
      </c>
      <c r="R36" s="49"/>
      <c r="S36" s="49"/>
      <c r="T36" s="49">
        <v>3.4675369909312561</v>
      </c>
      <c r="U36" s="49">
        <v>4.180910486461384</v>
      </c>
      <c r="V36" s="49">
        <v>3.2624259858873308</v>
      </c>
      <c r="W36" s="49"/>
      <c r="X36" s="49">
        <v>39.083021571280746</v>
      </c>
      <c r="Y36" s="49"/>
      <c r="Z36" s="49"/>
      <c r="AA36" s="49">
        <v>2.6109727937666896</v>
      </c>
      <c r="AB36" s="49">
        <v>2.8742559596355495</v>
      </c>
      <c r="AC36" s="50">
        <v>46.224796501502858</v>
      </c>
      <c r="AD36" s="63"/>
      <c r="AE36" s="52">
        <v>232.55699999999999</v>
      </c>
      <c r="AF36" s="52">
        <v>251.26</v>
      </c>
      <c r="AG36" s="56">
        <v>-9.7964602465713146E-2</v>
      </c>
    </row>
    <row r="37" spans="2:33" x14ac:dyDescent="0.25">
      <c r="B37" s="62" t="s">
        <v>867</v>
      </c>
      <c r="C37" s="49">
        <v>38.491784651726043</v>
      </c>
      <c r="D37" s="49">
        <v>42.803908083783099</v>
      </c>
      <c r="E37" s="49">
        <v>36.119126287619416</v>
      </c>
      <c r="F37" s="49">
        <v>2.2493160105850163</v>
      </c>
      <c r="G37" s="49">
        <v>4.4354657855786623</v>
      </c>
      <c r="H37" s="49">
        <v>6.68478179616368</v>
      </c>
      <c r="I37" s="49">
        <v>32.10937850404413</v>
      </c>
      <c r="J37" s="49"/>
      <c r="K37" s="49">
        <v>0.63491141315851274</v>
      </c>
      <c r="L37" s="49">
        <v>-0.55653564967781488</v>
      </c>
      <c r="M37" s="49">
        <v>0.87136035863570749</v>
      </c>
      <c r="N37" s="49">
        <v>2.8842274237435288</v>
      </c>
      <c r="O37" s="49">
        <v>4.3121234320570512</v>
      </c>
      <c r="P37" s="49"/>
      <c r="Q37" s="49">
        <v>2.0628074214720349</v>
      </c>
      <c r="R37" s="49"/>
      <c r="S37" s="49"/>
      <c r="T37" s="49">
        <v>4.6709375513926474</v>
      </c>
      <c r="U37" s="49">
        <v>4.5849716686351609</v>
      </c>
      <c r="V37" s="49">
        <v>3.424806016116734</v>
      </c>
      <c r="W37" s="49"/>
      <c r="X37" s="49">
        <v>40.295738141438754</v>
      </c>
      <c r="Y37" s="49"/>
      <c r="Z37" s="49"/>
      <c r="AA37" s="49">
        <v>3.3463154275120726</v>
      </c>
      <c r="AB37" s="49">
        <v>1.9184194191985506</v>
      </c>
      <c r="AC37" s="50">
        <v>47.177328927893306</v>
      </c>
      <c r="AD37" s="63"/>
      <c r="AE37" s="52">
        <v>267.548</v>
      </c>
      <c r="AF37" s="52">
        <v>282.41199999999998</v>
      </c>
      <c r="AG37" s="56">
        <v>-2.8166061756407594</v>
      </c>
    </row>
    <row r="38" spans="2:33" x14ac:dyDescent="0.25">
      <c r="B38" s="62" t="s">
        <v>868</v>
      </c>
      <c r="C38" s="49">
        <v>40.812214006206091</v>
      </c>
      <c r="D38" s="49">
        <v>42.820321417692377</v>
      </c>
      <c r="E38" s="49">
        <v>37.017932041012394</v>
      </c>
      <c r="F38" s="49">
        <v>1.4621458865431032</v>
      </c>
      <c r="G38" s="49">
        <v>4.3402434901368752</v>
      </c>
      <c r="H38" s="49">
        <v>5.8023893766799786</v>
      </c>
      <c r="I38" s="49">
        <v>33.969451594870442</v>
      </c>
      <c r="J38" s="49"/>
      <c r="K38" s="49">
        <v>-1.5988648082532557</v>
      </c>
      <c r="L38" s="49">
        <v>1.9234181007501534</v>
      </c>
      <c r="M38" s="49">
        <v>4.068244433946588</v>
      </c>
      <c r="N38" s="49">
        <v>-0.13671892171015276</v>
      </c>
      <c r="O38" s="49">
        <v>2.0081074114862809</v>
      </c>
      <c r="P38" s="49"/>
      <c r="Q38" s="49">
        <v>0.54596152494317784</v>
      </c>
      <c r="R38" s="49"/>
      <c r="S38" s="49"/>
      <c r="T38" s="49">
        <v>2.5557426382226627</v>
      </c>
      <c r="U38" s="49">
        <v>2.9028683901331935</v>
      </c>
      <c r="V38" s="49">
        <v>3.7598037082536928</v>
      </c>
      <c r="W38" s="49"/>
      <c r="X38" s="49">
        <v>39.957999419140904</v>
      </c>
      <c r="Y38" s="49"/>
      <c r="Z38" s="49"/>
      <c r="AA38" s="49">
        <v>2.784370303174343</v>
      </c>
      <c r="AB38" s="49">
        <v>0.6395439699779093</v>
      </c>
      <c r="AC38" s="50">
        <v>44.737379451628343</v>
      </c>
      <c r="AD38" s="63"/>
      <c r="AE38" s="52">
        <v>298.73899999999998</v>
      </c>
      <c r="AF38" s="52">
        <v>313.32900000000001</v>
      </c>
      <c r="AG38" s="56">
        <v>-3.1630101961365638</v>
      </c>
    </row>
    <row r="39" spans="2:33" x14ac:dyDescent="0.25">
      <c r="B39" s="62" t="s">
        <v>869</v>
      </c>
      <c r="C39" s="49">
        <v>40.523009362325027</v>
      </c>
      <c r="D39" s="49">
        <v>43.127992436949157</v>
      </c>
      <c r="E39" s="49">
        <v>37.033332316794244</v>
      </c>
      <c r="F39" s="49">
        <v>1.9325424659205268</v>
      </c>
      <c r="G39" s="49">
        <v>4.1621176542343932</v>
      </c>
      <c r="H39" s="49">
        <v>6.09466012015492</v>
      </c>
      <c r="I39" s="49">
        <v>33.674178890549236</v>
      </c>
      <c r="J39" s="49"/>
      <c r="K39" s="49">
        <v>-1.3162769018511955</v>
      </c>
      <c r="L39" s="49">
        <v>1.0265011741026502</v>
      </c>
      <c r="M39" s="49">
        <v>3.0152186846574525</v>
      </c>
      <c r="N39" s="49">
        <v>0.6162655640693312</v>
      </c>
      <c r="O39" s="49">
        <v>2.6049830746241343</v>
      </c>
      <c r="P39" s="49"/>
      <c r="Q39" s="49">
        <v>0.67244060870360767</v>
      </c>
      <c r="R39" s="49"/>
      <c r="S39" s="49"/>
      <c r="T39" s="49">
        <v>3.9093043823000211</v>
      </c>
      <c r="U39" s="49">
        <v>2.7440456222744039</v>
      </c>
      <c r="V39" s="49">
        <v>3.6860723979140615</v>
      </c>
      <c r="W39" s="49"/>
      <c r="X39" s="49">
        <v>38.603289291593221</v>
      </c>
      <c r="Y39" s="49"/>
      <c r="Z39" s="49"/>
      <c r="AA39" s="49">
        <v>2.6546918361745599</v>
      </c>
      <c r="AB39" s="49">
        <v>0.66597432561975645</v>
      </c>
      <c r="AC39" s="50">
        <v>43.575676252630295</v>
      </c>
      <c r="AD39" s="63"/>
      <c r="AE39" s="52">
        <v>327.91</v>
      </c>
      <c r="AF39" s="52">
        <v>343.23500000000001</v>
      </c>
      <c r="AG39" s="56">
        <v>-2.7122309426549811</v>
      </c>
    </row>
    <row r="40" spans="2:33" x14ac:dyDescent="0.25">
      <c r="B40" s="62" t="s">
        <v>870</v>
      </c>
      <c r="C40" s="49">
        <v>39.41540915225125</v>
      </c>
      <c r="D40" s="49">
        <v>42.706137562596894</v>
      </c>
      <c r="E40" s="49">
        <v>36.534000289981144</v>
      </c>
      <c r="F40" s="49">
        <v>2.1832234750895041</v>
      </c>
      <c r="G40" s="49">
        <v>3.9889137975262376</v>
      </c>
      <c r="H40" s="49">
        <v>6.1721372726157417</v>
      </c>
      <c r="I40" s="49">
        <v>32.988144232163371</v>
      </c>
      <c r="J40" s="49"/>
      <c r="K40" s="49">
        <v>-0.1790641871150237</v>
      </c>
      <c r="L40" s="49">
        <v>0.1619990854440615</v>
      </c>
      <c r="M40" s="49">
        <v>1.4485682078152164</v>
      </c>
      <c r="N40" s="49">
        <v>2.0041592879744807</v>
      </c>
      <c r="O40" s="49">
        <v>3.2907284103456349</v>
      </c>
      <c r="P40" s="49"/>
      <c r="Q40" s="49">
        <v>1.1075049352561313</v>
      </c>
      <c r="R40" s="49"/>
      <c r="S40" s="49"/>
      <c r="T40" s="49">
        <v>3.4262388329373978</v>
      </c>
      <c r="U40" s="49">
        <v>2.7311205540870609</v>
      </c>
      <c r="V40" s="49">
        <v>3.687500697070075</v>
      </c>
      <c r="W40" s="49"/>
      <c r="X40" s="49">
        <v>38.754459731525507</v>
      </c>
      <c r="Y40" s="49"/>
      <c r="Z40" s="49"/>
      <c r="AA40" s="49">
        <v>3.279017633084619</v>
      </c>
      <c r="AB40" s="49">
        <v>1.9924485107134644</v>
      </c>
      <c r="AC40" s="50">
        <v>43.259611202194932</v>
      </c>
      <c r="AD40" s="63"/>
      <c r="AE40" s="52">
        <v>358.64400000000001</v>
      </c>
      <c r="AF40" s="52">
        <v>370.53800000000001</v>
      </c>
      <c r="AG40" s="56">
        <v>-1.4882458676803174</v>
      </c>
    </row>
    <row r="41" spans="2:33" x14ac:dyDescent="0.25">
      <c r="B41" s="62" t="s">
        <v>871</v>
      </c>
      <c r="C41" s="49">
        <v>39.140924394520042</v>
      </c>
      <c r="D41" s="49">
        <v>42.382304418206544</v>
      </c>
      <c r="E41" s="49">
        <v>36.672459001132601</v>
      </c>
      <c r="F41" s="49">
        <v>1.9311229371273122</v>
      </c>
      <c r="G41" s="49">
        <v>3.778722479946627</v>
      </c>
      <c r="H41" s="49">
        <v>5.7098454170739394</v>
      </c>
      <c r="I41" s="49">
        <v>33.550804462166234</v>
      </c>
      <c r="J41" s="49"/>
      <c r="K41" s="49">
        <v>0.8263374933593729</v>
      </c>
      <c r="L41" s="49">
        <v>0.36719263132308294</v>
      </c>
      <c r="M41" s="49">
        <v>0.85111222452290791</v>
      </c>
      <c r="N41" s="49">
        <v>2.7574604304866854</v>
      </c>
      <c r="O41" s="49">
        <v>3.2413800236865105</v>
      </c>
      <c r="P41" s="49"/>
      <c r="Q41" s="49">
        <v>1.310257086559198</v>
      </c>
      <c r="R41" s="49"/>
      <c r="S41" s="49"/>
      <c r="T41" s="49">
        <v>2.656716263530531</v>
      </c>
      <c r="U41" s="49">
        <v>2.6528374681292313</v>
      </c>
      <c r="V41" s="49">
        <v>3.8063912204759021</v>
      </c>
      <c r="W41" s="49"/>
      <c r="X41" s="49">
        <v>38.614311890502599</v>
      </c>
      <c r="Y41" s="49"/>
      <c r="Z41" s="49"/>
      <c r="AA41" s="49">
        <v>2.8591893834784003</v>
      </c>
      <c r="AB41" s="49">
        <v>2.3752697902785758</v>
      </c>
      <c r="AC41" s="50">
        <v>43.049974399950344</v>
      </c>
      <c r="AD41" s="63"/>
      <c r="AE41" s="52">
        <v>386.71800000000002</v>
      </c>
      <c r="AF41" s="52">
        <v>406.58499999999998</v>
      </c>
      <c r="AG41" s="56">
        <v>-0.37254083932752319</v>
      </c>
    </row>
    <row r="42" spans="2:33" x14ac:dyDescent="0.25">
      <c r="B42" s="62" t="s">
        <v>872</v>
      </c>
      <c r="C42" s="49">
        <v>38.214947745778559</v>
      </c>
      <c r="D42" s="49">
        <v>40.342802767106569</v>
      </c>
      <c r="E42" s="49">
        <v>35.462915637167036</v>
      </c>
      <c r="F42" s="49">
        <v>1.4911943922988324</v>
      </c>
      <c r="G42" s="49">
        <v>3.3886927376407048</v>
      </c>
      <c r="H42" s="49">
        <v>4.8798871299395374</v>
      </c>
      <c r="I42" s="49">
        <v>32.640221971504545</v>
      </c>
      <c r="J42" s="49"/>
      <c r="K42" s="49">
        <v>0.62058834906579063</v>
      </c>
      <c r="L42" s="49">
        <v>1.3074743439663274</v>
      </c>
      <c r="M42" s="49">
        <v>1.3235466239297173</v>
      </c>
      <c r="N42" s="49">
        <v>2.1117827413646229</v>
      </c>
      <c r="O42" s="49">
        <v>2.1278550213280134</v>
      </c>
      <c r="P42" s="49"/>
      <c r="Q42" s="49">
        <v>0.63666062902918086</v>
      </c>
      <c r="R42" s="49"/>
      <c r="S42" s="49"/>
      <c r="T42" s="49">
        <v>2.6177751502146935</v>
      </c>
      <c r="U42" s="49">
        <v>1.3517555863849311</v>
      </c>
      <c r="V42" s="49">
        <v>3.9101750286768149</v>
      </c>
      <c r="W42" s="49"/>
      <c r="X42" s="49">
        <v>37.005577025115969</v>
      </c>
      <c r="Y42" s="49"/>
      <c r="Z42" s="49"/>
      <c r="AA42" s="49">
        <v>2.2727112132824878</v>
      </c>
      <c r="AB42" s="49">
        <v>2.2566389333190973</v>
      </c>
      <c r="AC42" s="50">
        <v>42.228053109226273</v>
      </c>
      <c r="AD42" s="63"/>
      <c r="AE42" s="52">
        <v>424.55900000000003</v>
      </c>
      <c r="AF42" s="52">
        <v>439.12299999999999</v>
      </c>
      <c r="AG42" s="56">
        <v>0.1168717758042289</v>
      </c>
    </row>
    <row r="43" spans="2:33" x14ac:dyDescent="0.25">
      <c r="B43" s="62" t="s">
        <v>873</v>
      </c>
      <c r="C43" s="49">
        <v>37.312392455146266</v>
      </c>
      <c r="D43" s="49">
        <v>39.228197849650932</v>
      </c>
      <c r="E43" s="49">
        <v>34.820749443780763</v>
      </c>
      <c r="F43" s="49">
        <v>0.93883232318804055</v>
      </c>
      <c r="G43" s="49">
        <v>3.4686160826821277</v>
      </c>
      <c r="H43" s="49">
        <v>4.4074484058701682</v>
      </c>
      <c r="I43" s="49">
        <v>32.436952685744352</v>
      </c>
      <c r="J43" s="49"/>
      <c r="K43" s="49">
        <v>1.1301814152313963</v>
      </c>
      <c r="L43" s="49">
        <v>1.3544349579684571</v>
      </c>
      <c r="M43" s="49">
        <v>1.2012266140536842</v>
      </c>
      <c r="N43" s="49">
        <v>2.0690137384194367</v>
      </c>
      <c r="O43" s="49">
        <v>1.9158053945046636</v>
      </c>
      <c r="P43" s="49"/>
      <c r="Q43" s="49">
        <v>0.97697307131662303</v>
      </c>
      <c r="R43" s="49"/>
      <c r="S43" s="49"/>
      <c r="T43" s="49">
        <v>2.2869104898017341</v>
      </c>
      <c r="U43" s="49">
        <v>0.80818930086255081</v>
      </c>
      <c r="V43" s="49">
        <v>3.8053068247827184</v>
      </c>
      <c r="W43" s="49"/>
      <c r="X43" s="49">
        <v>34.78095048585547</v>
      </c>
      <c r="Y43" s="49"/>
      <c r="Z43" s="49"/>
      <c r="AA43" s="49">
        <v>2.1293059041439704</v>
      </c>
      <c r="AB43" s="49">
        <v>2.2825142480587437</v>
      </c>
      <c r="AC43" s="50">
        <v>41.797875954888703</v>
      </c>
      <c r="AD43" s="63"/>
      <c r="AE43" s="52">
        <v>456.20499999999998</v>
      </c>
      <c r="AF43" s="52">
        <v>482.44799999999998</v>
      </c>
      <c r="AG43" s="56">
        <v>0.25966797750785497</v>
      </c>
    </row>
    <row r="44" spans="2:33" x14ac:dyDescent="0.25">
      <c r="B44" s="62" t="s">
        <v>874</v>
      </c>
      <c r="C44" s="49">
        <v>36.058787283164854</v>
      </c>
      <c r="D44" s="49">
        <v>37.048195120429305</v>
      </c>
      <c r="E44" s="49">
        <v>33.151597404218144</v>
      </c>
      <c r="F44" s="49">
        <v>0.32057281916885061</v>
      </c>
      <c r="G44" s="49">
        <v>3.5760248970423061</v>
      </c>
      <c r="H44" s="49">
        <v>3.8965977162111574</v>
      </c>
      <c r="I44" s="49">
        <v>31.588707412953955</v>
      </c>
      <c r="J44" s="49"/>
      <c r="K44" s="49">
        <v>1.8276780466256772</v>
      </c>
      <c r="L44" s="49">
        <v>1.9868104954449022</v>
      </c>
      <c r="M44" s="49">
        <v>0.82796746691481959</v>
      </c>
      <c r="N44" s="49">
        <v>2.1482508657945281</v>
      </c>
      <c r="O44" s="49">
        <v>0.98940783726444526</v>
      </c>
      <c r="P44" s="49"/>
      <c r="Q44" s="49">
        <v>0.66883501809559476</v>
      </c>
      <c r="R44" s="49"/>
      <c r="S44" s="49"/>
      <c r="T44" s="49">
        <v>0.23379976288531137</v>
      </c>
      <c r="U44" s="49">
        <v>-0.63003088730812429</v>
      </c>
      <c r="V44" s="49">
        <v>3.627893735180332</v>
      </c>
      <c r="W44" s="49"/>
      <c r="X44" s="49">
        <v>30.887774419608753</v>
      </c>
      <c r="Y44" s="49"/>
      <c r="Z44" s="49"/>
      <c r="AA44" s="49">
        <v>1.2261325346312242</v>
      </c>
      <c r="AB44" s="49">
        <v>2.3849755631613068</v>
      </c>
      <c r="AC44" s="50">
        <v>39.177547422937728</v>
      </c>
      <c r="AD44" s="63"/>
      <c r="AE44" s="52">
        <v>512.83199999999999</v>
      </c>
      <c r="AF44" s="52">
        <v>541.96199999999999</v>
      </c>
      <c r="AG44" s="56">
        <v>2.2138188660570233</v>
      </c>
    </row>
    <row r="45" spans="2:33" x14ac:dyDescent="0.25">
      <c r="B45" s="62" t="s">
        <v>875</v>
      </c>
      <c r="C45" s="49">
        <v>35.404200122021365</v>
      </c>
      <c r="D45" s="49">
        <v>34.437469297992592</v>
      </c>
      <c r="E45" s="49">
        <v>30.922974454181684</v>
      </c>
      <c r="F45" s="49">
        <v>8.338708916125176E-2</v>
      </c>
      <c r="G45" s="49">
        <v>3.4311077546496609</v>
      </c>
      <c r="H45" s="49">
        <v>3.5144948438109127</v>
      </c>
      <c r="I45" s="49">
        <v>31.064924803026411</v>
      </c>
      <c r="J45" s="49"/>
      <c r="K45" s="49">
        <v>1.0281407493287058</v>
      </c>
      <c r="L45" s="49">
        <v>3.6094197692083121</v>
      </c>
      <c r="M45" s="49">
        <v>1.5311611066895872</v>
      </c>
      <c r="N45" s="49">
        <v>1.1115278384899574</v>
      </c>
      <c r="O45" s="49">
        <v>-0.96673082402876775</v>
      </c>
      <c r="P45" s="49"/>
      <c r="Q45" s="49">
        <v>-1.0501179131900196</v>
      </c>
      <c r="R45" s="49"/>
      <c r="S45" s="49"/>
      <c r="T45" s="49">
        <v>-1.2165424601114276</v>
      </c>
      <c r="U45" s="49">
        <v>-2.535526920743806</v>
      </c>
      <c r="V45" s="49">
        <v>3.3512169794993634</v>
      </c>
      <c r="W45" s="49"/>
      <c r="X45" s="49">
        <v>25.575149673696362</v>
      </c>
      <c r="Y45" s="49"/>
      <c r="Z45" s="49"/>
      <c r="AA45" s="49">
        <v>-0.58965335794738405</v>
      </c>
      <c r="AB45" s="49">
        <v>1.4886053045713417</v>
      </c>
      <c r="AC45" s="50">
        <v>34.131716637734669</v>
      </c>
      <c r="AD45" s="63"/>
      <c r="AE45" s="52">
        <v>572.03099999999995</v>
      </c>
      <c r="AF45" s="52">
        <v>600.97400000000005</v>
      </c>
      <c r="AG45" s="56">
        <v>3.2709897786146414</v>
      </c>
    </row>
    <row r="46" spans="2:33" ht="15" customHeight="1" x14ac:dyDescent="0.25">
      <c r="B46" s="62" t="s">
        <v>876</v>
      </c>
      <c r="C46" s="49">
        <v>34.584797191924729</v>
      </c>
      <c r="D46" s="49">
        <v>34.604429653249568</v>
      </c>
      <c r="E46" s="49">
        <v>30.403874561238236</v>
      </c>
      <c r="F46" s="49">
        <v>0.80730580883365766</v>
      </c>
      <c r="G46" s="49">
        <v>3.3932492831776719</v>
      </c>
      <c r="H46" s="49">
        <v>4.2005550920113297</v>
      </c>
      <c r="I46" s="49">
        <v>30.595449385456462</v>
      </c>
      <c r="J46" s="49"/>
      <c r="K46" s="49">
        <v>0.57811450861690672</v>
      </c>
      <c r="L46" s="49">
        <v>2.2718240931465292</v>
      </c>
      <c r="M46" s="49">
        <v>0.90603623702080782</v>
      </c>
      <c r="N46" s="49">
        <v>1.3854203174505646</v>
      </c>
      <c r="O46" s="49">
        <v>1.9632461324842823E-2</v>
      </c>
      <c r="P46" s="49"/>
      <c r="Q46" s="49">
        <v>-0.78767334750881479</v>
      </c>
      <c r="R46" s="49"/>
      <c r="S46" s="49"/>
      <c r="T46" s="49">
        <v>-0.7243428271060961</v>
      </c>
      <c r="U46" s="49">
        <v>-1.1067008440375108</v>
      </c>
      <c r="V46" s="49">
        <v>3.169850872457082</v>
      </c>
      <c r="W46" s="49"/>
      <c r="X46" s="49">
        <v>23.000654133152437</v>
      </c>
      <c r="Y46" s="49"/>
      <c r="Z46" s="49"/>
      <c r="AA46" s="49">
        <v>0.46817087207709862</v>
      </c>
      <c r="AB46" s="49">
        <v>1.8339587282028205</v>
      </c>
      <c r="AC46" s="50">
        <v>29.552870693326703</v>
      </c>
      <c r="AD46" s="63"/>
      <c r="AE46" s="52">
        <v>631.60699999999997</v>
      </c>
      <c r="AF46" s="52">
        <v>660.41600000000005</v>
      </c>
      <c r="AG46" s="56">
        <v>1.4231798008055865</v>
      </c>
    </row>
    <row r="47" spans="2:33" x14ac:dyDescent="0.25">
      <c r="B47" s="62" t="s">
        <v>877</v>
      </c>
      <c r="C47" s="49">
        <v>33.774931617811063</v>
      </c>
      <c r="D47" s="49">
        <v>34.848355892607678</v>
      </c>
      <c r="E47" s="49">
        <v>30.724440322599577</v>
      </c>
      <c r="F47" s="49">
        <v>1.0106183158611459</v>
      </c>
      <c r="G47" s="49">
        <v>3.1132972541469539</v>
      </c>
      <c r="H47" s="49">
        <v>4.1239155700080996</v>
      </c>
      <c r="I47" s="49">
        <v>30.310918845309509</v>
      </c>
      <c r="J47" s="49"/>
      <c r="K47" s="49">
        <v>-0.16208228544475384</v>
      </c>
      <c r="L47" s="49">
        <v>1.0040148855992392</v>
      </c>
      <c r="M47" s="49">
        <v>1.2289031299794613</v>
      </c>
      <c r="N47" s="49">
        <v>0.84853603041639192</v>
      </c>
      <c r="O47" s="49">
        <v>1.0734242747966143</v>
      </c>
      <c r="P47" s="49"/>
      <c r="Q47" s="49">
        <v>6.2805958935468337E-2</v>
      </c>
      <c r="R47" s="49"/>
      <c r="S47" s="49"/>
      <c r="T47" s="49">
        <v>-0.38666752755831557</v>
      </c>
      <c r="U47" s="49">
        <v>-0.12487820339739147</v>
      </c>
      <c r="V47" s="49">
        <v>2.9040418862918655</v>
      </c>
      <c r="W47" s="49"/>
      <c r="X47" s="49">
        <v>21.581459655096566</v>
      </c>
      <c r="Y47" s="49"/>
      <c r="Z47" s="49"/>
      <c r="AA47" s="49">
        <v>1.3849594402639025</v>
      </c>
      <c r="AB47" s="49">
        <v>1.1600711958836802</v>
      </c>
      <c r="AC47" s="50">
        <v>27.63447518871136</v>
      </c>
      <c r="AD47" s="63"/>
      <c r="AE47" s="52">
        <v>681.46400000000006</v>
      </c>
      <c r="AF47" s="52">
        <v>700.13800000000003</v>
      </c>
      <c r="AG47" s="56">
        <v>-1.019048409082679</v>
      </c>
    </row>
    <row r="48" spans="2:33" x14ac:dyDescent="0.25">
      <c r="B48" s="62" t="s">
        <v>878</v>
      </c>
      <c r="C48" s="49">
        <v>33.411574916548517</v>
      </c>
      <c r="D48" s="49">
        <v>36.727864423431164</v>
      </c>
      <c r="E48" s="49">
        <v>32.580130173154856</v>
      </c>
      <c r="F48" s="49">
        <v>1.2946144485503444</v>
      </c>
      <c r="G48" s="49">
        <v>2.8531198017259665</v>
      </c>
      <c r="H48" s="49">
        <v>4.1477342502763115</v>
      </c>
      <c r="I48" s="49">
        <v>30.247675080660468</v>
      </c>
      <c r="J48" s="49"/>
      <c r="K48" s="49">
        <v>0.63691647037658872</v>
      </c>
      <c r="L48" s="49">
        <v>-1.5349212374264569</v>
      </c>
      <c r="M48" s="49">
        <v>-0.1501626494707351</v>
      </c>
      <c r="N48" s="49">
        <v>1.9315309189269332</v>
      </c>
      <c r="O48" s="49">
        <v>3.3162895068826548</v>
      </c>
      <c r="P48" s="49"/>
      <c r="Q48" s="49">
        <v>2.0216750583323102</v>
      </c>
      <c r="R48" s="49"/>
      <c r="S48" s="49"/>
      <c r="T48" s="49">
        <v>1.8169537695510927</v>
      </c>
      <c r="U48" s="49">
        <v>1.9192446384513191</v>
      </c>
      <c r="V48" s="49">
        <v>2.5054983086421134</v>
      </c>
      <c r="W48" s="49"/>
      <c r="X48" s="49">
        <v>22.786932560025289</v>
      </c>
      <c r="Y48" s="49"/>
      <c r="Z48" s="49"/>
      <c r="AA48" s="49">
        <v>3.2992642872294109</v>
      </c>
      <c r="AB48" s="49">
        <v>1.9145056992736897</v>
      </c>
      <c r="AC48" s="50">
        <v>28.563713395777746</v>
      </c>
      <c r="AD48" s="63"/>
      <c r="AE48" s="52">
        <v>716.58399999999995</v>
      </c>
      <c r="AF48" s="52">
        <v>727.61</v>
      </c>
      <c r="AG48" s="56">
        <v>-2.3618978122783716</v>
      </c>
    </row>
    <row r="49" spans="2:33" x14ac:dyDescent="0.25">
      <c r="B49" s="62" t="s">
        <v>879</v>
      </c>
      <c r="C49" s="49">
        <v>31.93282299387754</v>
      </c>
      <c r="D49" s="49">
        <v>38.18574053636911</v>
      </c>
      <c r="E49" s="49">
        <v>34.3179898705623</v>
      </c>
      <c r="F49" s="49">
        <v>1.0841790271530451</v>
      </c>
      <c r="G49" s="49">
        <v>2.7835716386537617</v>
      </c>
      <c r="H49" s="49">
        <v>3.8677506658068066</v>
      </c>
      <c r="I49" s="49">
        <v>28.979258127969821</v>
      </c>
      <c r="J49" s="49"/>
      <c r="K49" s="49">
        <v>3.5239846507702364</v>
      </c>
      <c r="L49" s="49">
        <v>-4.2943527170584153</v>
      </c>
      <c r="M49" s="49">
        <v>-2.6495988524901359</v>
      </c>
      <c r="N49" s="49">
        <v>4.6081636779232813</v>
      </c>
      <c r="O49" s="49">
        <v>6.2529175424915611</v>
      </c>
      <c r="P49" s="49"/>
      <c r="Q49" s="49">
        <v>5.1687385153385152</v>
      </c>
      <c r="R49" s="49"/>
      <c r="S49" s="49"/>
      <c r="T49" s="49">
        <v>4.8840673173179923</v>
      </c>
      <c r="U49" s="49">
        <v>4.8775913848511747</v>
      </c>
      <c r="V49" s="49">
        <v>2.5470651883551945</v>
      </c>
      <c r="W49" s="49"/>
      <c r="X49" s="49">
        <v>26.585693762830331</v>
      </c>
      <c r="Y49" s="49"/>
      <c r="Z49" s="49"/>
      <c r="AA49" s="49">
        <v>6.1768253360064547</v>
      </c>
      <c r="AB49" s="49">
        <v>4.5320714714381749</v>
      </c>
      <c r="AC49" s="50">
        <v>33.546139669673472</v>
      </c>
      <c r="AD49" s="63"/>
      <c r="AE49" s="52">
        <v>741.20600000000002</v>
      </c>
      <c r="AF49" s="52">
        <v>759.43100000000004</v>
      </c>
      <c r="AG49" s="56">
        <v>-2.3447486042252104</v>
      </c>
    </row>
    <row r="50" spans="2:33" x14ac:dyDescent="0.25">
      <c r="B50" s="62" t="s">
        <v>880</v>
      </c>
      <c r="C50" s="49">
        <v>31.215622685835399</v>
      </c>
      <c r="D50" s="49">
        <v>37.77086897678813</v>
      </c>
      <c r="E50" s="49">
        <v>34.273767268455863</v>
      </c>
      <c r="F50" s="49">
        <v>0.81381987181124071</v>
      </c>
      <c r="G50" s="49">
        <v>2.6832818365210285</v>
      </c>
      <c r="H50" s="49">
        <v>3.4971017083322695</v>
      </c>
      <c r="I50" s="49">
        <v>28.317969408339927</v>
      </c>
      <c r="J50" s="49"/>
      <c r="K50" s="49">
        <v>4.4411106660647546</v>
      </c>
      <c r="L50" s="49">
        <v>-4.394550700952478</v>
      </c>
      <c r="M50" s="49">
        <v>-3.0942349478757403</v>
      </c>
      <c r="N50" s="49">
        <v>5.254930537875997</v>
      </c>
      <c r="O50" s="49">
        <v>6.5552462909527334</v>
      </c>
      <c r="P50" s="49"/>
      <c r="Q50" s="49">
        <v>5.7414264191414937</v>
      </c>
      <c r="R50" s="49"/>
      <c r="S50" s="49"/>
      <c r="T50" s="49">
        <v>6.3353846939557199</v>
      </c>
      <c r="U50" s="49">
        <v>5.8869793927632079</v>
      </c>
      <c r="V50" s="49">
        <v>2.6253160031664153</v>
      </c>
      <c r="W50" s="49"/>
      <c r="X50" s="49">
        <v>31.045209430883396</v>
      </c>
      <c r="Y50" s="49"/>
      <c r="Z50" s="49"/>
      <c r="AA50" s="49">
        <v>6.5456704374249899</v>
      </c>
      <c r="AB50" s="49">
        <v>5.2453546843482499</v>
      </c>
      <c r="AC50" s="50">
        <v>38.139347820535733</v>
      </c>
      <c r="AD50" s="63"/>
      <c r="AE50" s="52">
        <v>783.22</v>
      </c>
      <c r="AF50" s="52">
        <v>804.63300000000004</v>
      </c>
      <c r="AG50" s="56">
        <v>-1.6627320644633916</v>
      </c>
    </row>
    <row r="51" spans="2:33" x14ac:dyDescent="0.25">
      <c r="B51" s="62" t="s">
        <v>881</v>
      </c>
      <c r="C51" s="49">
        <v>32.091614360119955</v>
      </c>
      <c r="D51" s="49">
        <v>37.424332560370047</v>
      </c>
      <c r="E51" s="49">
        <v>34.010222540580578</v>
      </c>
      <c r="F51" s="49">
        <v>0.8604174001723992</v>
      </c>
      <c r="G51" s="49">
        <v>2.5536926196170797</v>
      </c>
      <c r="H51" s="49">
        <v>3.4141100197894794</v>
      </c>
      <c r="I51" s="49">
        <v>29.25686257845982</v>
      </c>
      <c r="J51" s="49"/>
      <c r="K51" s="49">
        <v>3.9130641322032518</v>
      </c>
      <c r="L51" s="49">
        <v>-2.9309067951971057</v>
      </c>
      <c r="M51" s="49">
        <v>-2.371670127322655</v>
      </c>
      <c r="N51" s="49">
        <v>4.7734815323756496</v>
      </c>
      <c r="O51" s="49">
        <v>5.3327182002501008</v>
      </c>
      <c r="P51" s="49"/>
      <c r="Q51" s="49">
        <v>4.4723008000777016</v>
      </c>
      <c r="R51" s="49"/>
      <c r="S51" s="49"/>
      <c r="T51" s="49">
        <v>4.7380625736035071</v>
      </c>
      <c r="U51" s="49">
        <v>4.4608884626124539</v>
      </c>
      <c r="V51" s="49">
        <v>2.8138696322556367</v>
      </c>
      <c r="W51" s="49"/>
      <c r="X51" s="49">
        <v>34.427617122159873</v>
      </c>
      <c r="Y51" s="49"/>
      <c r="Z51" s="49"/>
      <c r="AA51" s="49">
        <v>5.5633931064625397</v>
      </c>
      <c r="AB51" s="49">
        <v>5.0041564385880895</v>
      </c>
      <c r="AC51" s="50">
        <v>41.270290286158293</v>
      </c>
      <c r="AD51" s="63"/>
      <c r="AE51" s="52">
        <v>823.67</v>
      </c>
      <c r="AF51" s="52">
        <v>842.34699999999998</v>
      </c>
      <c r="AG51" s="56">
        <v>-0.45338050996354412</v>
      </c>
    </row>
    <row r="52" spans="2:33" x14ac:dyDescent="0.25">
      <c r="B52" s="62" t="s">
        <v>882</v>
      </c>
      <c r="C52" s="49">
        <v>33.1416335270725</v>
      </c>
      <c r="D52" s="49">
        <v>37.243632291913173</v>
      </c>
      <c r="E52" s="49">
        <v>33.948411896777621</v>
      </c>
      <c r="F52" s="49">
        <v>0.86195651546546459</v>
      </c>
      <c r="G52" s="49">
        <v>2.4332638796700854</v>
      </c>
      <c r="H52" s="49">
        <v>3.2952203951355501</v>
      </c>
      <c r="I52" s="49">
        <v>30.077630341054039</v>
      </c>
      <c r="J52" s="49"/>
      <c r="K52" s="49">
        <v>2.7884443876472687</v>
      </c>
      <c r="L52" s="49">
        <v>-1.4731872305303684</v>
      </c>
      <c r="M52" s="49">
        <v>-1.0215893688024309</v>
      </c>
      <c r="N52" s="49">
        <v>3.6504009031127342</v>
      </c>
      <c r="O52" s="49">
        <v>4.1019987648406699</v>
      </c>
      <c r="P52" s="49"/>
      <c r="Q52" s="49">
        <v>3.2400422493752057</v>
      </c>
      <c r="R52" s="49"/>
      <c r="S52" s="49"/>
      <c r="T52" s="49">
        <v>4.0792579809185199</v>
      </c>
      <c r="U52" s="49">
        <v>3.6406032656689202</v>
      </c>
      <c r="V52" s="49">
        <v>3.0626179606018806</v>
      </c>
      <c r="W52" s="49"/>
      <c r="X52" s="49">
        <v>35.910305622231611</v>
      </c>
      <c r="Y52" s="49"/>
      <c r="Z52" s="49"/>
      <c r="AA52" s="49">
        <v>4.3130147699660046</v>
      </c>
      <c r="AB52" s="49">
        <v>3.861416908238068</v>
      </c>
      <c r="AC52" s="50">
        <v>43.560144756056033</v>
      </c>
      <c r="AD52" s="63"/>
      <c r="AE52" s="52">
        <v>866.28499999999997</v>
      </c>
      <c r="AF52" s="52">
        <v>896.95699999999999</v>
      </c>
      <c r="AG52" s="56">
        <v>-0.72184351947045644</v>
      </c>
    </row>
    <row r="53" spans="2:33" x14ac:dyDescent="0.25">
      <c r="B53" s="62" t="s">
        <v>883</v>
      </c>
      <c r="C53" s="49">
        <v>32.304539184980044</v>
      </c>
      <c r="D53" s="49">
        <v>35.426213690729305</v>
      </c>
      <c r="E53" s="49">
        <v>32.731497570567932</v>
      </c>
      <c r="F53" s="49">
        <v>0.45804130142441779</v>
      </c>
      <c r="G53" s="49">
        <v>2.2366748187369545</v>
      </c>
      <c r="H53" s="49">
        <v>2.6947161201613721</v>
      </c>
      <c r="I53" s="49">
        <v>29.560392594495298</v>
      </c>
      <c r="J53" s="49"/>
      <c r="K53" s="49">
        <v>2.4254484703376611</v>
      </c>
      <c r="L53" s="49">
        <v>-0.50919860040537301</v>
      </c>
      <c r="M53" s="49">
        <v>-0.27101386641819197</v>
      </c>
      <c r="N53" s="49">
        <v>2.8834897717620791</v>
      </c>
      <c r="O53" s="49">
        <v>3.1216745057492603</v>
      </c>
      <c r="P53" s="49"/>
      <c r="Q53" s="49">
        <v>2.6636332043248423</v>
      </c>
      <c r="R53" s="49"/>
      <c r="S53" s="49"/>
      <c r="T53" s="49">
        <v>2.7095020905419438</v>
      </c>
      <c r="U53" s="49">
        <v>2.4414119414518742</v>
      </c>
      <c r="V53" s="49">
        <v>3.0209788096538355</v>
      </c>
      <c r="W53" s="49"/>
      <c r="X53" s="49">
        <v>36.362836133551163</v>
      </c>
      <c r="Y53" s="49"/>
      <c r="Z53" s="49"/>
      <c r="AA53" s="49">
        <v>3.3279226035395673</v>
      </c>
      <c r="AB53" s="49">
        <v>3.0897378695523861</v>
      </c>
      <c r="AC53" s="50">
        <v>44.073631973959429</v>
      </c>
      <c r="AD53" s="63"/>
      <c r="AE53" s="52">
        <v>926.55399999999997</v>
      </c>
      <c r="AF53" s="52">
        <v>954.27099999999996</v>
      </c>
      <c r="AG53" s="56">
        <v>-0.18763206018617951</v>
      </c>
    </row>
    <row r="54" spans="2:33" x14ac:dyDescent="0.25">
      <c r="B54" s="62" t="s">
        <v>884</v>
      </c>
      <c r="C54" s="49">
        <v>34.376249500199926</v>
      </c>
      <c r="D54" s="49">
        <v>35.471069304237069</v>
      </c>
      <c r="E54" s="49">
        <v>32.648796151642436</v>
      </c>
      <c r="F54" s="49">
        <v>0.6338701632748962</v>
      </c>
      <c r="G54" s="49">
        <v>2.1884029893197359</v>
      </c>
      <c r="H54" s="49">
        <v>2.8222731525946321</v>
      </c>
      <c r="I54" s="49">
        <v>31.022539437833114</v>
      </c>
      <c r="J54" s="49"/>
      <c r="K54" s="49">
        <v>1.0288391462011108</v>
      </c>
      <c r="L54" s="49">
        <v>1.5413422259961995</v>
      </c>
      <c r="M54" s="49">
        <v>0.97345272055734022</v>
      </c>
      <c r="N54" s="49">
        <v>1.662709309476007</v>
      </c>
      <c r="O54" s="49">
        <v>1.094819804037148</v>
      </c>
      <c r="P54" s="49"/>
      <c r="Q54" s="49">
        <v>0.46094964076225176</v>
      </c>
      <c r="R54" s="49"/>
      <c r="S54" s="49"/>
      <c r="T54" s="49">
        <v>0.36511168728384935</v>
      </c>
      <c r="U54" s="49">
        <v>9.2849458154882367E-2</v>
      </c>
      <c r="V54" s="49">
        <v>3.072997605081679</v>
      </c>
      <c r="W54" s="49"/>
      <c r="X54" s="49">
        <v>36.461126005361926</v>
      </c>
      <c r="Y54" s="49"/>
      <c r="Z54" s="49"/>
      <c r="AA54" s="49">
        <v>0.98373021925250503</v>
      </c>
      <c r="AB54" s="49">
        <v>1.5516197246913641</v>
      </c>
      <c r="AC54" s="50">
        <v>42.485892241041725</v>
      </c>
      <c r="AD54" s="63"/>
      <c r="AE54" s="52">
        <v>970.38800000000003</v>
      </c>
      <c r="AF54" s="52">
        <v>988.45</v>
      </c>
      <c r="AG54" s="56">
        <v>1.2108318349521903</v>
      </c>
    </row>
    <row r="55" spans="2:33" x14ac:dyDescent="0.25">
      <c r="B55" s="62" t="s">
        <v>885</v>
      </c>
      <c r="C55" s="49">
        <v>34.976304065287579</v>
      </c>
      <c r="D55" s="49">
        <v>34.988433070571091</v>
      </c>
      <c r="E55" s="49">
        <v>32.192746657620866</v>
      </c>
      <c r="F55" s="49">
        <v>0.63396239811142518</v>
      </c>
      <c r="G55" s="49">
        <v>2.1617240148388026</v>
      </c>
      <c r="H55" s="49">
        <v>2.7956864129502277</v>
      </c>
      <c r="I55" s="49">
        <v>31.670114722640218</v>
      </c>
      <c r="J55" s="49"/>
      <c r="K55" s="49">
        <v>8.1511776877272735E-2</v>
      </c>
      <c r="L55" s="49">
        <v>2.4560742650118628</v>
      </c>
      <c r="M55" s="49">
        <v>1.7527290953066779</v>
      </c>
      <c r="N55" s="49">
        <v>0.71547417498869803</v>
      </c>
      <c r="O55" s="49">
        <v>1.2129005283513034E-2</v>
      </c>
      <c r="P55" s="49"/>
      <c r="Q55" s="49">
        <v>-0.62183339282791217</v>
      </c>
      <c r="R55" s="49"/>
      <c r="S55" s="49"/>
      <c r="T55" s="49">
        <v>-0.44818153669566457</v>
      </c>
      <c r="U55" s="49">
        <v>-0.75811213511909104</v>
      </c>
      <c r="V55" s="49">
        <v>2.9032697037169979</v>
      </c>
      <c r="W55" s="49"/>
      <c r="X55" s="49">
        <v>35.061393649359026</v>
      </c>
      <c r="Y55" s="49"/>
      <c r="Z55" s="49"/>
      <c r="AA55" s="49">
        <v>-0.12553027419440724</v>
      </c>
      <c r="AB55" s="49">
        <v>0.57781489551077758</v>
      </c>
      <c r="AC55" s="50">
        <v>40.934998392660276</v>
      </c>
      <c r="AD55" s="63"/>
      <c r="AE55" s="52">
        <v>1014.098</v>
      </c>
      <c r="AF55" s="52">
        <v>1035.6120000000001</v>
      </c>
      <c r="AG55" s="56">
        <v>0.92235760542949352</v>
      </c>
    </row>
    <row r="56" spans="2:33" x14ac:dyDescent="0.25">
      <c r="B56" s="62" t="s">
        <v>886</v>
      </c>
      <c r="C56" s="49">
        <v>35.676214192067093</v>
      </c>
      <c r="D56" s="49">
        <v>34.601446031143112</v>
      </c>
      <c r="E56" s="49">
        <v>31.86546688747028</v>
      </c>
      <c r="F56" s="49">
        <v>0.56269103926301611</v>
      </c>
      <c r="G56" s="49">
        <v>2.1732881044098198</v>
      </c>
      <c r="H56" s="49">
        <v>2.7359791436728362</v>
      </c>
      <c r="I56" s="49">
        <v>32.453512012087018</v>
      </c>
      <c r="J56" s="49"/>
      <c r="K56" s="49">
        <v>-1.0157392263701441</v>
      </c>
      <c r="L56" s="49">
        <v>3.1587043214106298</v>
      </c>
      <c r="M56" s="49">
        <v>2.5369843475937768</v>
      </c>
      <c r="N56" s="49">
        <v>-0.45304818710712846</v>
      </c>
      <c r="O56" s="49">
        <v>-1.0747681609239823</v>
      </c>
      <c r="P56" s="49"/>
      <c r="Q56" s="49">
        <v>-1.6374592001869983</v>
      </c>
      <c r="R56" s="49">
        <v>27.438863031397393</v>
      </c>
      <c r="S56" s="49"/>
      <c r="T56" s="49">
        <v>-0.86119062407808677</v>
      </c>
      <c r="U56" s="49">
        <v>-0.82565720334070702</v>
      </c>
      <c r="V56" s="49">
        <v>2.441061176863125</v>
      </c>
      <c r="W56" s="49"/>
      <c r="X56" s="49">
        <v>32.35060621904465</v>
      </c>
      <c r="Y56" s="49">
        <v>32.451329872712769</v>
      </c>
      <c r="Z56" s="49">
        <v>30.581898860632339</v>
      </c>
      <c r="AA56" s="49">
        <v>-1.0636462944862877</v>
      </c>
      <c r="AB56" s="49">
        <v>-0.44192632066943399</v>
      </c>
      <c r="AC56" s="50">
        <v>38.486087770376813</v>
      </c>
      <c r="AD56" s="63"/>
      <c r="AE56" s="52">
        <v>1060.973</v>
      </c>
      <c r="AF56" s="52">
        <v>1092.097</v>
      </c>
      <c r="AG56" s="56">
        <v>0.87449690546190983</v>
      </c>
    </row>
    <row r="57" spans="2:33" x14ac:dyDescent="0.25">
      <c r="B57" s="62" t="s">
        <v>887</v>
      </c>
      <c r="C57" s="49">
        <v>36.36363636363636</v>
      </c>
      <c r="D57" s="49">
        <v>34.905733814230608</v>
      </c>
      <c r="E57" s="49">
        <v>32.255489950636743</v>
      </c>
      <c r="F57" s="49">
        <v>0.49765889160395227</v>
      </c>
      <c r="G57" s="49">
        <v>2.1525849719899108</v>
      </c>
      <c r="H57" s="49">
        <v>2.6502438635938632</v>
      </c>
      <c r="I57" s="49">
        <v>32.970035780976396</v>
      </c>
      <c r="J57" s="49"/>
      <c r="K57" s="49">
        <v>-1.1454678461095866</v>
      </c>
      <c r="L57" s="49">
        <v>3.3611212267354307</v>
      </c>
      <c r="M57" s="49">
        <v>2.5510276318353129</v>
      </c>
      <c r="N57" s="49">
        <v>-0.64780895450563425</v>
      </c>
      <c r="O57" s="49">
        <v>-1.4579025494057529</v>
      </c>
      <c r="P57" s="49"/>
      <c r="Q57" s="49">
        <v>-1.9555614410097053</v>
      </c>
      <c r="R57" s="49">
        <v>26.867819867930248</v>
      </c>
      <c r="S57" s="49"/>
      <c r="T57" s="49">
        <v>-3.182529506555372</v>
      </c>
      <c r="U57" s="49">
        <v>-3.4025480636309058</v>
      </c>
      <c r="V57" s="49">
        <v>2.4060671078967779</v>
      </c>
      <c r="W57" s="49"/>
      <c r="X57" s="49">
        <v>28.208052785851823</v>
      </c>
      <c r="Y57" s="49">
        <v>28.313175963935738</v>
      </c>
      <c r="Z57" s="49">
        <v>30.810727469912869</v>
      </c>
      <c r="AA57" s="49">
        <v>-1.3889174711197683</v>
      </c>
      <c r="AB57" s="49">
        <v>-0.57882387621964959</v>
      </c>
      <c r="AC57" s="50">
        <v>35.643632569904433</v>
      </c>
      <c r="AD57" s="63"/>
      <c r="AE57" s="52">
        <v>1117.633</v>
      </c>
      <c r="AF57" s="52">
        <v>1141.518</v>
      </c>
      <c r="AG57" s="56">
        <v>1.2703884276154733</v>
      </c>
    </row>
    <row r="58" spans="2:33" x14ac:dyDescent="0.25">
      <c r="B58" s="62" t="s">
        <v>888</v>
      </c>
      <c r="C58" s="49">
        <v>35.565396240896526</v>
      </c>
      <c r="D58" s="49">
        <v>36.051432193414023</v>
      </c>
      <c r="E58" s="49">
        <v>32.703682783064629</v>
      </c>
      <c r="F58" s="49">
        <v>1.1589491067925162</v>
      </c>
      <c r="G58" s="49">
        <v>2.1888003035568762</v>
      </c>
      <c r="H58" s="49">
        <v>3.3477494103493917</v>
      </c>
      <c r="I58" s="49">
        <v>32.298537838968251</v>
      </c>
      <c r="J58" s="49"/>
      <c r="K58" s="49">
        <v>-6.9301115814693393E-2</v>
      </c>
      <c r="L58" s="49">
        <v>1.2035340229478648</v>
      </c>
      <c r="M58" s="49">
        <v>0.59992198448753775</v>
      </c>
      <c r="N58" s="49">
        <v>1.0896479909778227</v>
      </c>
      <c r="O58" s="49">
        <v>0.48603595251749548</v>
      </c>
      <c r="P58" s="49"/>
      <c r="Q58" s="49">
        <v>-0.67291315427502074</v>
      </c>
      <c r="R58" s="49">
        <v>28.243998957370682</v>
      </c>
      <c r="S58" s="49"/>
      <c r="T58" s="49">
        <v>0.23896480206280693</v>
      </c>
      <c r="U58" s="49">
        <v>0.34451980665496706</v>
      </c>
      <c r="V58" s="49">
        <v>1.9847617897782395</v>
      </c>
      <c r="W58" s="49"/>
      <c r="X58" s="49">
        <v>27.978348515776542</v>
      </c>
      <c r="Y58" s="49">
        <v>28.079903319826549</v>
      </c>
      <c r="Z58" s="49">
        <v>32.317531405823154</v>
      </c>
      <c r="AA58" s="49">
        <v>0.4263594303134311</v>
      </c>
      <c r="AB58" s="49">
        <v>1.0299714687737584</v>
      </c>
      <c r="AC58" s="50">
        <v>34.292785781119967</v>
      </c>
      <c r="AD58" s="63"/>
      <c r="AE58" s="52">
        <v>1159.585</v>
      </c>
      <c r="AF58" s="52">
        <v>1181.6279999999999</v>
      </c>
      <c r="AG58" s="56">
        <v>0.69906870587446535</v>
      </c>
    </row>
    <row r="59" spans="2:33" x14ac:dyDescent="0.25">
      <c r="B59" s="62" t="s">
        <v>889</v>
      </c>
      <c r="C59" s="49">
        <v>34.523355033194342</v>
      </c>
      <c r="D59" s="49">
        <v>37.416807558757377</v>
      </c>
      <c r="E59" s="49">
        <v>33.665607290360015</v>
      </c>
      <c r="F59" s="49">
        <v>1.5253531392079964</v>
      </c>
      <c r="G59" s="49">
        <v>2.2258471291893707</v>
      </c>
      <c r="H59" s="49">
        <v>3.7512002683973673</v>
      </c>
      <c r="I59" s="49">
        <v>31.414721860006971</v>
      </c>
      <c r="J59" s="49"/>
      <c r="K59" s="49">
        <v>1.5446931539178841</v>
      </c>
      <c r="L59" s="49">
        <v>-1.2443953043682332</v>
      </c>
      <c r="M59" s="49">
        <v>-1.4209890719310825</v>
      </c>
      <c r="N59" s="49">
        <v>3.0700462931258801</v>
      </c>
      <c r="O59" s="49">
        <v>2.8934525255630317</v>
      </c>
      <c r="P59" s="49"/>
      <c r="Q59" s="49">
        <v>1.368099386355035</v>
      </c>
      <c r="R59" s="49">
        <v>31.277550777179542</v>
      </c>
      <c r="S59" s="49"/>
      <c r="T59" s="49">
        <v>1.797386431058732</v>
      </c>
      <c r="U59" s="49">
        <v>1.9321635571245124</v>
      </c>
      <c r="V59" s="49">
        <v>1.7971385270868143</v>
      </c>
      <c r="W59" s="49"/>
      <c r="X59" s="49">
        <v>29.731083477344946</v>
      </c>
      <c r="Y59" s="49">
        <v>29.819664711974092</v>
      </c>
      <c r="Z59" s="49">
        <v>34.975414680970658</v>
      </c>
      <c r="AA59" s="49">
        <v>2.5143247178439627</v>
      </c>
      <c r="AB59" s="49">
        <v>2.690918485406812</v>
      </c>
      <c r="AC59" s="50">
        <v>34.872238556339482</v>
      </c>
      <c r="AD59" s="63"/>
      <c r="AE59" s="52">
        <v>1210.146</v>
      </c>
      <c r="AF59" s="52">
        <v>1241.798</v>
      </c>
      <c r="AG59" s="56">
        <v>7.3560052775912529E-2</v>
      </c>
    </row>
    <row r="60" spans="2:33" x14ac:dyDescent="0.25">
      <c r="B60" s="62" t="s">
        <v>890</v>
      </c>
      <c r="C60" s="49">
        <v>35.290945323788307</v>
      </c>
      <c r="D60" s="49">
        <v>38.697583113258204</v>
      </c>
      <c r="E60" s="49">
        <v>34.823660724768587</v>
      </c>
      <c r="F60" s="49">
        <v>1.6983486146616218</v>
      </c>
      <c r="G60" s="49">
        <v>2.1755737738279923</v>
      </c>
      <c r="H60" s="49">
        <v>3.8739223884896137</v>
      </c>
      <c r="I60" s="49">
        <v>32.22479128737298</v>
      </c>
      <c r="J60" s="49"/>
      <c r="K60" s="49">
        <v>1.9149205057048602</v>
      </c>
      <c r="L60" s="49">
        <v>-1.6534986858109852</v>
      </c>
      <c r="M60" s="49">
        <v>-1.8601300167075729</v>
      </c>
      <c r="N60" s="49">
        <v>3.6132691203664811</v>
      </c>
      <c r="O60" s="49">
        <v>3.4066377894698943</v>
      </c>
      <c r="P60" s="49"/>
      <c r="Q60" s="49">
        <v>1.7082891748082725</v>
      </c>
      <c r="R60" s="49">
        <v>31.177818008575514</v>
      </c>
      <c r="S60" s="49"/>
      <c r="T60" s="49">
        <v>3.0832173601316222</v>
      </c>
      <c r="U60" s="49">
        <v>3.1297110036521776</v>
      </c>
      <c r="V60" s="49">
        <v>1.8175570642942906</v>
      </c>
      <c r="W60" s="49"/>
      <c r="X60" s="49">
        <v>30.833730347784659</v>
      </c>
      <c r="Y60" s="49">
        <v>30.940447832301093</v>
      </c>
      <c r="Z60" s="49">
        <v>35.080628870890898</v>
      </c>
      <c r="AA60" s="49">
        <v>2.9360657611103371</v>
      </c>
      <c r="AB60" s="49">
        <v>3.1426970920069248</v>
      </c>
      <c r="AC60" s="50">
        <v>36.605917059723197</v>
      </c>
      <c r="AD60" s="63"/>
      <c r="AE60" s="52">
        <v>1277.5940000000001</v>
      </c>
      <c r="AF60" s="52">
        <v>1311.875</v>
      </c>
      <c r="AG60" s="56">
        <v>0.38383864068281015</v>
      </c>
    </row>
    <row r="61" spans="2:33" x14ac:dyDescent="0.25">
      <c r="B61" s="62" t="s">
        <v>891</v>
      </c>
      <c r="C61" s="49">
        <v>35.888955650441133</v>
      </c>
      <c r="D61" s="49">
        <v>39.725954143478582</v>
      </c>
      <c r="E61" s="49">
        <v>35.507053164064331</v>
      </c>
      <c r="F61" s="49">
        <v>2.0426064139118862</v>
      </c>
      <c r="G61" s="49">
        <v>2.1762945655023667</v>
      </c>
      <c r="H61" s="49">
        <v>4.2189009794142525</v>
      </c>
      <c r="I61" s="49">
        <v>32.840123082224906</v>
      </c>
      <c r="J61" s="49"/>
      <c r="K61" s="49">
        <v>2.1125804507918082</v>
      </c>
      <c r="L61" s="49">
        <v>-2.0399326508800768</v>
      </c>
      <c r="M61" s="49">
        <v>-2.3581210225463245</v>
      </c>
      <c r="N61" s="49">
        <v>4.155186864703694</v>
      </c>
      <c r="O61" s="49">
        <v>3.8369984930374468</v>
      </c>
      <c r="P61" s="49"/>
      <c r="Q61" s="49">
        <v>1.7943920791255608</v>
      </c>
      <c r="R61" s="49">
        <v>33.265383507658285</v>
      </c>
      <c r="S61" s="49"/>
      <c r="T61" s="49">
        <v>3.0533631111312469</v>
      </c>
      <c r="U61" s="49">
        <v>3.1464249188772873</v>
      </c>
      <c r="V61" s="49">
        <v>1.922509891066438</v>
      </c>
      <c r="W61" s="49"/>
      <c r="X61" s="49">
        <v>33.352582165739683</v>
      </c>
      <c r="Y61" s="49">
        <v>33.461128213143908</v>
      </c>
      <c r="Z61" s="49">
        <v>34.612222863849965</v>
      </c>
      <c r="AA61" s="49">
        <v>3.3078904975204564</v>
      </c>
      <c r="AB61" s="49">
        <v>3.6260788691867036</v>
      </c>
      <c r="AC61" s="50">
        <v>39.03827714593622</v>
      </c>
      <c r="AD61" s="63"/>
      <c r="AE61" s="52">
        <v>1346.4169999999999</v>
      </c>
      <c r="AF61" s="52">
        <v>1381.902</v>
      </c>
      <c r="AG61" s="56">
        <v>0.48284128705937113</v>
      </c>
    </row>
    <row r="62" spans="2:33" x14ac:dyDescent="0.25">
      <c r="B62" s="62" t="s">
        <v>892</v>
      </c>
      <c r="C62" s="49">
        <v>36.50911062921962</v>
      </c>
      <c r="D62" s="49">
        <v>39.696408362994951</v>
      </c>
      <c r="E62" s="49">
        <v>35.629202062158384</v>
      </c>
      <c r="F62" s="49">
        <v>1.8542285275545694</v>
      </c>
      <c r="G62" s="49">
        <v>2.2129777732819971</v>
      </c>
      <c r="H62" s="49">
        <v>4.067206300836566</v>
      </c>
      <c r="I62" s="49">
        <v>33.238570707038775</v>
      </c>
      <c r="J62" s="49"/>
      <c r="K62" s="49">
        <v>1.5886087761697425</v>
      </c>
      <c r="L62" s="49">
        <v>-1.4036670115773375</v>
      </c>
      <c r="M62" s="49">
        <v>-1.6592065815263246</v>
      </c>
      <c r="N62" s="49">
        <v>3.4428373037243118</v>
      </c>
      <c r="O62" s="49">
        <v>3.1872977337753245</v>
      </c>
      <c r="P62" s="49"/>
      <c r="Q62" s="49">
        <v>1.3330692062207554</v>
      </c>
      <c r="R62" s="49">
        <v>32.261952096488642</v>
      </c>
      <c r="S62" s="49"/>
      <c r="T62" s="49">
        <v>3.0234124801465625</v>
      </c>
      <c r="U62" s="49">
        <v>3.0234124801465625</v>
      </c>
      <c r="V62" s="49">
        <v>1.9526439756188194</v>
      </c>
      <c r="W62" s="49"/>
      <c r="X62" s="49">
        <v>34.176710152891843</v>
      </c>
      <c r="Y62" s="49">
        <v>34.327268347397975</v>
      </c>
      <c r="Z62" s="49">
        <v>32.20686148440798</v>
      </c>
      <c r="AA62" s="49">
        <v>2.9476866749979105</v>
      </c>
      <c r="AB62" s="49">
        <v>3.2032262449468969</v>
      </c>
      <c r="AC62" s="50">
        <v>40.373796061555666</v>
      </c>
      <c r="AD62" s="63"/>
      <c r="AE62" s="52">
        <v>1423.557</v>
      </c>
      <c r="AF62" s="52">
        <v>1461.229</v>
      </c>
      <c r="AG62" s="56">
        <v>0.31794262507422538</v>
      </c>
    </row>
    <row r="63" spans="2:33" x14ac:dyDescent="0.25">
      <c r="B63" s="62" t="s">
        <v>893</v>
      </c>
      <c r="C63" s="49">
        <v>36.928034990170396</v>
      </c>
      <c r="D63" s="49">
        <v>39.669208435780817</v>
      </c>
      <c r="E63" s="49">
        <v>35.615100090528763</v>
      </c>
      <c r="F63" s="49">
        <v>1.8131197068796501</v>
      </c>
      <c r="G63" s="49">
        <v>2.2409886383724107</v>
      </c>
      <c r="H63" s="49">
        <v>4.054108345252061</v>
      </c>
      <c r="I63" s="49">
        <v>33.635452992002399</v>
      </c>
      <c r="J63" s="49"/>
      <c r="K63" s="49">
        <v>0.99556805696067141</v>
      </c>
      <c r="L63" s="49">
        <v>-0.86953144669248605</v>
      </c>
      <c r="M63" s="49">
        <v>-0.93704576492238101</v>
      </c>
      <c r="N63" s="49">
        <v>2.8086877638403211</v>
      </c>
      <c r="O63" s="49">
        <v>2.7411734456104262</v>
      </c>
      <c r="P63" s="49"/>
      <c r="Q63" s="49">
        <v>0.9280537387307759</v>
      </c>
      <c r="R63" s="49">
        <v>32.284343869784934</v>
      </c>
      <c r="S63" s="49"/>
      <c r="T63" s="49">
        <v>2.5070842774572668</v>
      </c>
      <c r="U63" s="49">
        <v>2.3941242011774095</v>
      </c>
      <c r="V63" s="49">
        <v>2.0598641532882294</v>
      </c>
      <c r="W63" s="49"/>
      <c r="X63" s="49">
        <v>34.930781315164808</v>
      </c>
      <c r="Y63" s="49">
        <v>35.06131487762805</v>
      </c>
      <c r="Z63" s="49">
        <v>31.962774438656734</v>
      </c>
      <c r="AA63" s="49">
        <v>2.5810741318077359</v>
      </c>
      <c r="AB63" s="49">
        <v>2.6485884500376313</v>
      </c>
      <c r="AC63" s="50">
        <v>41.382157262924444</v>
      </c>
      <c r="AD63" s="63"/>
      <c r="AE63" s="52">
        <v>1493.4480000000001</v>
      </c>
      <c r="AF63" s="52">
        <v>1532.173</v>
      </c>
      <c r="AG63" s="56">
        <v>7.8515864301000604E-3</v>
      </c>
    </row>
    <row r="64" spans="2:33" x14ac:dyDescent="0.25">
      <c r="B64" s="62" t="s">
        <v>894</v>
      </c>
      <c r="C64" s="49">
        <v>37.161140434638504</v>
      </c>
      <c r="D64" s="49">
        <v>40.027304066919143</v>
      </c>
      <c r="E64" s="49">
        <v>35.959812383145021</v>
      </c>
      <c r="F64" s="49">
        <v>1.8213313977048551</v>
      </c>
      <c r="G64" s="49">
        <v>2.2461602860692644</v>
      </c>
      <c r="H64" s="49">
        <v>4.0674916837741195</v>
      </c>
      <c r="I64" s="49">
        <v>33.642974514719832</v>
      </c>
      <c r="J64" s="49"/>
      <c r="K64" s="49">
        <v>1.3883603496185899</v>
      </c>
      <c r="L64" s="49">
        <v>-1.0932441519230853</v>
      </c>
      <c r="M64" s="49">
        <v>-1.4367722669658971</v>
      </c>
      <c r="N64" s="49">
        <v>3.2096917473234461</v>
      </c>
      <c r="O64" s="49">
        <v>2.8661636322806343</v>
      </c>
      <c r="P64" s="49"/>
      <c r="Q64" s="49">
        <v>1.0448322345757786</v>
      </c>
      <c r="R64" s="49">
        <v>34.069040639506959</v>
      </c>
      <c r="S64" s="49"/>
      <c r="T64" s="49">
        <v>2.1160651862332029</v>
      </c>
      <c r="U64" s="49">
        <v>1.8526941772741354</v>
      </c>
      <c r="V64" s="49">
        <v>2.1438018432153658</v>
      </c>
      <c r="W64" s="49"/>
      <c r="X64" s="49">
        <v>35.467024171602375</v>
      </c>
      <c r="Y64" s="49">
        <v>35.598337201856886</v>
      </c>
      <c r="Z64" s="49">
        <v>35.002113514486958</v>
      </c>
      <c r="AA64" s="49">
        <v>2.8765966867418147</v>
      </c>
      <c r="AB64" s="49">
        <v>3.2201248017846269</v>
      </c>
      <c r="AC64" s="50">
        <v>42.109207361410554</v>
      </c>
      <c r="AD64" s="63"/>
      <c r="AE64" s="52">
        <v>1571.9269999999999</v>
      </c>
      <c r="AF64" s="52">
        <v>1599.232</v>
      </c>
      <c r="AG64" s="56">
        <v>0.68391559551358327</v>
      </c>
    </row>
    <row r="65" spans="1:71" x14ac:dyDescent="0.25">
      <c r="B65" s="62" t="s">
        <v>895</v>
      </c>
      <c r="C65" s="49">
        <v>35.742910635819356</v>
      </c>
      <c r="D65" s="49">
        <v>43.041938356847908</v>
      </c>
      <c r="E65" s="49">
        <v>37.592443702154128</v>
      </c>
      <c r="F65" s="49">
        <v>3.0475745747574008</v>
      </c>
      <c r="G65" s="49">
        <v>2.4019200799363825</v>
      </c>
      <c r="H65" s="49">
        <v>5.4494946546937832</v>
      </c>
      <c r="I65" s="49">
        <v>32.02206535376682</v>
      </c>
      <c r="J65" s="49"/>
      <c r="K65" s="49">
        <v>3.9060075200232518</v>
      </c>
      <c r="L65" s="49">
        <v>-5.3773159175455207</v>
      </c>
      <c r="M65" s="49">
        <v>-5.0318702912976212</v>
      </c>
      <c r="N65" s="49">
        <v>6.9535820947806526</v>
      </c>
      <c r="O65" s="49">
        <v>7.299027721028553</v>
      </c>
      <c r="P65" s="49"/>
      <c r="Q65" s="49">
        <v>4.2514531462711513</v>
      </c>
      <c r="R65" s="49">
        <v>47.209226625477889</v>
      </c>
      <c r="S65" s="49"/>
      <c r="T65" s="49">
        <v>10.282582894141409</v>
      </c>
      <c r="U65" s="49">
        <v>10.915307980394999</v>
      </c>
      <c r="V65" s="49">
        <v>2.1037277493351709</v>
      </c>
      <c r="W65" s="49"/>
      <c r="X65" s="49">
        <v>50.243494578017199</v>
      </c>
      <c r="Y65" s="49">
        <v>50.275407366748162</v>
      </c>
      <c r="Z65" s="49">
        <v>46.523165493339796</v>
      </c>
      <c r="AA65" s="49">
        <v>6.7112417441646626</v>
      </c>
      <c r="AB65" s="49">
        <v>6.3657961179167621</v>
      </c>
      <c r="AC65" s="50">
        <v>53.186754009215029</v>
      </c>
      <c r="AD65" s="63"/>
      <c r="AE65" s="52">
        <v>1593.2670000000001</v>
      </c>
      <c r="AF65" s="52">
        <v>1566.77</v>
      </c>
      <c r="AG65" s="56">
        <v>-0.96445749070123332</v>
      </c>
    </row>
    <row r="66" spans="1:71" x14ac:dyDescent="0.25">
      <c r="B66" s="62" t="s">
        <v>896</v>
      </c>
      <c r="C66" s="49">
        <v>35.780022589928976</v>
      </c>
      <c r="D66" s="49">
        <v>45.967442424397127</v>
      </c>
      <c r="E66" s="49">
        <v>40.368394519708758</v>
      </c>
      <c r="F66" s="49">
        <v>3.0444077163113326</v>
      </c>
      <c r="G66" s="49">
        <v>2.5546401883770353</v>
      </c>
      <c r="H66" s="49">
        <v>5.5990479046883674</v>
      </c>
      <c r="I66" s="49">
        <v>32.152871282074194</v>
      </c>
      <c r="J66" s="49"/>
      <c r="K66" s="49">
        <v>5.393918896194239</v>
      </c>
      <c r="L66" s="49">
        <v>-8.1880834933985067</v>
      </c>
      <c r="M66" s="49">
        <v>-6.4389902714359319</v>
      </c>
      <c r="N66" s="49">
        <v>8.4383266125055716</v>
      </c>
      <c r="O66" s="49">
        <v>10.187419834468148</v>
      </c>
      <c r="P66" s="49"/>
      <c r="Q66" s="49">
        <v>7.1430121181568165</v>
      </c>
      <c r="R66" s="49">
        <v>54.332474359183145</v>
      </c>
      <c r="S66" s="49"/>
      <c r="T66" s="49">
        <v>12.672822528668155</v>
      </c>
      <c r="U66" s="49">
        <v>12.81225471740254</v>
      </c>
      <c r="V66" s="49">
        <v>1.790539031440842</v>
      </c>
      <c r="W66" s="49"/>
      <c r="X66" s="49">
        <v>64.38547853462434</v>
      </c>
      <c r="Y66" s="49">
        <v>63.602505014162425</v>
      </c>
      <c r="Z66" s="49">
        <v>53.366222397051509</v>
      </c>
      <c r="AA66" s="49">
        <v>9.9660512931777152</v>
      </c>
      <c r="AB66" s="49">
        <v>8.2169580712151351</v>
      </c>
      <c r="AC66" s="50">
        <v>70.342741549515978</v>
      </c>
      <c r="AD66" s="63"/>
      <c r="AE66" s="52">
        <v>1567.07</v>
      </c>
      <c r="AF66" s="52">
        <v>1596.4780000000001</v>
      </c>
      <c r="AG66" s="56">
        <v>-3.1124034476446587</v>
      </c>
    </row>
    <row r="67" spans="1:71" x14ac:dyDescent="0.25">
      <c r="B67" s="62" t="s">
        <v>897</v>
      </c>
      <c r="C67" s="49">
        <v>36.807362979093973</v>
      </c>
      <c r="D67" s="49">
        <v>45.502245662081449</v>
      </c>
      <c r="E67" s="49">
        <v>40.497793531366391</v>
      </c>
      <c r="F67" s="49">
        <v>2.5055023926375108</v>
      </c>
      <c r="G67" s="49">
        <v>2.498949738077537</v>
      </c>
      <c r="H67" s="49">
        <v>5.0044521307150474</v>
      </c>
      <c r="I67" s="49">
        <v>33.122505245185636</v>
      </c>
      <c r="J67" s="49"/>
      <c r="K67" s="49">
        <v>4.3738952103833721</v>
      </c>
      <c r="L67" s="49">
        <v>-6.1269769726246022</v>
      </c>
      <c r="M67" s="49">
        <v>-4.3114918926580135</v>
      </c>
      <c r="N67" s="49">
        <v>6.8793976030208874</v>
      </c>
      <c r="O67" s="49">
        <v>8.6948826829874726</v>
      </c>
      <c r="P67" s="49"/>
      <c r="Q67" s="49">
        <v>6.1893802903499608</v>
      </c>
      <c r="R67" s="49">
        <v>58.625817749808753</v>
      </c>
      <c r="S67" s="49"/>
      <c r="T67" s="49">
        <v>8.2069242574372634</v>
      </c>
      <c r="U67" s="49">
        <v>7.7188433523625699</v>
      </c>
      <c r="V67" s="49">
        <v>2.5110752110016006</v>
      </c>
      <c r="W67" s="49"/>
      <c r="X67" s="49">
        <v>70.622885754928262</v>
      </c>
      <c r="Y67" s="49">
        <v>70.344914269968314</v>
      </c>
      <c r="Z67" s="49">
        <v>47.359935607301225</v>
      </c>
      <c r="AA67" s="49">
        <v>8.7660432867135452</v>
      </c>
      <c r="AB67" s="49">
        <v>6.9505582067469582</v>
      </c>
      <c r="AC67" s="50">
        <v>75.976376149317232</v>
      </c>
      <c r="AD67" s="63"/>
      <c r="AE67" s="52">
        <v>1632.9259999999999</v>
      </c>
      <c r="AF67" s="52">
        <v>1654.846</v>
      </c>
      <c r="AG67" s="56">
        <v>-2.3860087808753123</v>
      </c>
    </row>
    <row r="68" spans="1:71" x14ac:dyDescent="0.25">
      <c r="B68" s="62" t="s">
        <v>898</v>
      </c>
      <c r="C68" s="49">
        <v>37.089492348612715</v>
      </c>
      <c r="D68" s="49">
        <v>44.350442640027559</v>
      </c>
      <c r="E68" s="49">
        <v>39.954918001091059</v>
      </c>
      <c r="F68" s="49">
        <v>1.8704448768752189</v>
      </c>
      <c r="G68" s="49">
        <v>2.5250797620612793</v>
      </c>
      <c r="H68" s="49">
        <v>4.3955246389364984</v>
      </c>
      <c r="I68" s="49">
        <v>33.3145739548835</v>
      </c>
      <c r="J68" s="49"/>
      <c r="K68" s="49">
        <v>3.6632210967317858</v>
      </c>
      <c r="L68" s="49">
        <v>-4.6779861470120538</v>
      </c>
      <c r="M68" s="49">
        <v>-2.9507018292042102</v>
      </c>
      <c r="N68" s="49">
        <v>5.5336659736070049</v>
      </c>
      <c r="O68" s="49">
        <v>7.2609502914148489</v>
      </c>
      <c r="P68" s="49"/>
      <c r="Q68" s="49">
        <v>5.3905054145396294</v>
      </c>
      <c r="R68" s="49">
        <v>64.558870827423661</v>
      </c>
      <c r="S68" s="49"/>
      <c r="T68" s="49">
        <v>7.000381334934028</v>
      </c>
      <c r="U68" s="49">
        <v>6.4134467859295148</v>
      </c>
      <c r="V68" s="49">
        <v>2.5858791852401373</v>
      </c>
      <c r="W68" s="49"/>
      <c r="X68" s="49">
        <v>73.88035612077455</v>
      </c>
      <c r="Y68" s="49">
        <v>74.202568442290882</v>
      </c>
      <c r="Z68" s="49">
        <v>52.483583282218746</v>
      </c>
      <c r="AA68" s="49">
        <v>7.4202661967700161</v>
      </c>
      <c r="AB68" s="49">
        <v>5.6929818789621738</v>
      </c>
      <c r="AC68" s="50">
        <v>81.7472040891479</v>
      </c>
      <c r="AD68" s="63"/>
      <c r="AE68" s="52">
        <v>1680.9369999999999</v>
      </c>
      <c r="AF68" s="52">
        <v>1706.9490000000001</v>
      </c>
      <c r="AG68" s="56">
        <v>-2.5001651232655617</v>
      </c>
    </row>
    <row r="69" spans="1:71" x14ac:dyDescent="0.25">
      <c r="A69" s="25"/>
      <c r="B69" s="65" t="s">
        <v>899</v>
      </c>
      <c r="C69" s="49">
        <v>36.654260253173902</v>
      </c>
      <c r="D69" s="49">
        <v>43.79167839622685</v>
      </c>
      <c r="E69" s="49">
        <v>39.343309997277203</v>
      </c>
      <c r="F69" s="49">
        <v>1.9020923997064918</v>
      </c>
      <c r="G69" s="49">
        <v>2.546275999243155</v>
      </c>
      <c r="H69" s="49">
        <v>4.448368398949647</v>
      </c>
      <c r="I69" s="49">
        <v>32.666344392193416</v>
      </c>
      <c r="J69" s="49"/>
      <c r="K69" s="49">
        <v>3.6572259117472994</v>
      </c>
      <c r="L69" s="49">
        <v>-4.8870731786108204</v>
      </c>
      <c r="M69" s="49">
        <v>-3.3089733470116642</v>
      </c>
      <c r="N69" s="49">
        <v>5.5593183114537901</v>
      </c>
      <c r="O69" s="49">
        <v>7.1374181430529466</v>
      </c>
      <c r="P69" s="49"/>
      <c r="Q69" s="49">
        <v>5.2353257433464551</v>
      </c>
      <c r="R69" s="49">
        <v>69.331717911134831</v>
      </c>
      <c r="S69" s="49"/>
      <c r="T69" s="49">
        <v>5.5299299918316116</v>
      </c>
      <c r="U69" s="49">
        <v>5.0120218377490326</v>
      </c>
      <c r="V69" s="49">
        <v>2.2288279515803753</v>
      </c>
      <c r="W69" s="49"/>
      <c r="X69" s="49">
        <v>77.167475789848254</v>
      </c>
      <c r="Y69" s="49">
        <v>75.902250012002696</v>
      </c>
      <c r="Z69" s="49">
        <v>56.820216500464582</v>
      </c>
      <c r="AA69" s="49">
        <v>7.1810867187536056</v>
      </c>
      <c r="AB69" s="49">
        <v>5.602986887154449</v>
      </c>
      <c r="AC69" s="50">
        <v>83.532562797373203</v>
      </c>
      <c r="AD69" s="63"/>
      <c r="AE69" s="52">
        <v>1733.5119999999999</v>
      </c>
      <c r="AF69" s="52">
        <v>1770.4349999999999</v>
      </c>
      <c r="AG69" s="56">
        <v>-2.156133613892087</v>
      </c>
    </row>
    <row r="70" spans="1:71" x14ac:dyDescent="0.25">
      <c r="A70" s="25"/>
      <c r="B70" s="65" t="s">
        <v>900</v>
      </c>
      <c r="C70" s="49">
        <v>36.537096936168616</v>
      </c>
      <c r="D70" s="49">
        <v>42.18978472730322</v>
      </c>
      <c r="E70" s="49">
        <v>38.226712266030127</v>
      </c>
      <c r="F70" s="49">
        <v>1.4515208800279864</v>
      </c>
      <c r="G70" s="49">
        <v>2.5115515812451101</v>
      </c>
      <c r="H70" s="49">
        <v>3.9630724612730956</v>
      </c>
      <c r="I70" s="49">
        <v>32.552449751863101</v>
      </c>
      <c r="J70" s="49"/>
      <c r="K70" s="49">
        <v>2.9851851687274573</v>
      </c>
      <c r="L70" s="49">
        <v>-3.5659540938450793</v>
      </c>
      <c r="M70" s="49">
        <v>-2.3499723514659121</v>
      </c>
      <c r="N70" s="49">
        <v>4.4367060487554433</v>
      </c>
      <c r="O70" s="49">
        <v>5.6526877911346096</v>
      </c>
      <c r="P70" s="49"/>
      <c r="Q70" s="49">
        <v>4.2011669111066237</v>
      </c>
      <c r="R70" s="49">
        <v>70.241022959444962</v>
      </c>
      <c r="S70" s="49"/>
      <c r="T70" s="49">
        <v>4.3278011549925903</v>
      </c>
      <c r="U70" s="49">
        <v>3.5647401708100066</v>
      </c>
      <c r="V70" s="49">
        <v>2.0865129840104264</v>
      </c>
      <c r="W70" s="49"/>
      <c r="X70" s="49">
        <v>78.76507404272752</v>
      </c>
      <c r="Y70" s="49">
        <v>76.517107724486664</v>
      </c>
      <c r="Z70" s="49">
        <v>54.412806399965504</v>
      </c>
      <c r="AA70" s="49">
        <v>5.5044788242162195</v>
      </c>
      <c r="AB70" s="49">
        <v>4.2884970818370522</v>
      </c>
      <c r="AC70" s="50">
        <v>84.962859472958769</v>
      </c>
      <c r="AD70" s="63"/>
      <c r="AE70" s="52">
        <v>1812.306</v>
      </c>
      <c r="AF70" s="52">
        <v>1855.01</v>
      </c>
      <c r="AG70" s="56">
        <v>-1.5695100392014991</v>
      </c>
    </row>
    <row r="71" spans="1:71" x14ac:dyDescent="0.25">
      <c r="A71" s="25"/>
      <c r="B71" s="65" t="s">
        <v>901</v>
      </c>
      <c r="C71" s="49">
        <v>36.473909943997022</v>
      </c>
      <c r="D71" s="49">
        <v>41.636045281164165</v>
      </c>
      <c r="E71" s="49">
        <v>37.248757225464139</v>
      </c>
      <c r="F71" s="49">
        <v>1.9268434003455299</v>
      </c>
      <c r="G71" s="49">
        <v>2.4604446553544967</v>
      </c>
      <c r="H71" s="49">
        <v>4.3872880557000267</v>
      </c>
      <c r="I71" s="49">
        <v>32.413667818786365</v>
      </c>
      <c r="J71" s="49"/>
      <c r="K71" s="49">
        <v>2.5987300235106052</v>
      </c>
      <c r="L71" s="49">
        <v>-3.3562592089248846</v>
      </c>
      <c r="M71" s="49">
        <v>-2.7196972956138787</v>
      </c>
      <c r="N71" s="49">
        <v>4.5255734238561356</v>
      </c>
      <c r="O71" s="49">
        <v>5.1621353371671415</v>
      </c>
      <c r="P71" s="49"/>
      <c r="Q71" s="49">
        <v>3.2352919368216111</v>
      </c>
      <c r="R71" s="49">
        <v>72.28305801849568</v>
      </c>
      <c r="S71" s="49"/>
      <c r="T71" s="49">
        <v>4.4774838807402526</v>
      </c>
      <c r="U71" s="49">
        <v>4.3359670019924641</v>
      </c>
      <c r="V71" s="49">
        <v>1.8095305685991416</v>
      </c>
      <c r="W71" s="49"/>
      <c r="X71" s="49">
        <v>81.05114228368997</v>
      </c>
      <c r="Y71" s="49">
        <v>78.680034699644906</v>
      </c>
      <c r="Z71" s="49">
        <v>51.090213331787403</v>
      </c>
      <c r="AA71" s="49">
        <v>4.9603466739826088</v>
      </c>
      <c r="AB71" s="49">
        <v>4.3237847606716038</v>
      </c>
      <c r="AC71" s="50">
        <v>85.874687651275295</v>
      </c>
      <c r="AD71" s="63"/>
      <c r="AE71" s="66">
        <v>1888.114</v>
      </c>
      <c r="AF71" s="67">
        <v>1914.7170000000001</v>
      </c>
      <c r="AG71" s="56">
        <v>-0.64531981094141067</v>
      </c>
    </row>
    <row r="72" spans="1:71" x14ac:dyDescent="0.25">
      <c r="A72" s="25"/>
      <c r="B72" s="65" t="s">
        <v>902</v>
      </c>
      <c r="C72" s="49">
        <v>36.678178262889325</v>
      </c>
      <c r="D72" s="49">
        <v>40.8294008191016</v>
      </c>
      <c r="E72" s="49">
        <v>36.726073225275577</v>
      </c>
      <c r="F72" s="49">
        <v>1.6666006460418235</v>
      </c>
      <c r="G72" s="49">
        <v>2.436726947784202</v>
      </c>
      <c r="H72" s="49">
        <v>4.1033275938260259</v>
      </c>
      <c r="I72" s="49">
        <v>32.619298840386307</v>
      </c>
      <c r="J72" s="49"/>
      <c r="K72" s="49">
        <v>2.3076161518668905</v>
      </c>
      <c r="L72" s="49">
        <v>-2.4049341585739956</v>
      </c>
      <c r="M72" s="49">
        <v>-2.2279284002704345</v>
      </c>
      <c r="N72" s="49">
        <v>3.974216797908714</v>
      </c>
      <c r="O72" s="49">
        <v>4.1512225562122751</v>
      </c>
      <c r="P72" s="49"/>
      <c r="Q72" s="49">
        <v>2.4846219101704516</v>
      </c>
      <c r="R72" s="49">
        <v>73.170500034609205</v>
      </c>
      <c r="S72" s="49"/>
      <c r="T72" s="49">
        <v>3.1251591568634614</v>
      </c>
      <c r="U72" s="49">
        <v>2.613593629507001</v>
      </c>
      <c r="V72" s="49">
        <v>1.773708392216014</v>
      </c>
      <c r="W72" s="49"/>
      <c r="X72" s="49">
        <v>80.586365595331145</v>
      </c>
      <c r="Y72" s="49">
        <v>78.408765371407156</v>
      </c>
      <c r="Z72" s="49">
        <v>49.181075795139861</v>
      </c>
      <c r="AA72" s="49">
        <v>4.2976854540787119</v>
      </c>
      <c r="AB72" s="49">
        <v>4.1206796957751504</v>
      </c>
      <c r="AC72" s="50">
        <v>85.925157304856313</v>
      </c>
      <c r="AD72" s="63"/>
      <c r="AE72" s="68">
        <v>1943.837</v>
      </c>
      <c r="AF72" s="52">
        <v>1979.2429999999999</v>
      </c>
      <c r="AG72" s="56">
        <v>-9.5883592230557452E-2</v>
      </c>
    </row>
    <row r="73" spans="1:71" x14ac:dyDescent="0.25">
      <c r="A73" s="25"/>
      <c r="B73" s="69" t="s">
        <v>903</v>
      </c>
      <c r="C73" s="49">
        <v>37.207454129458675</v>
      </c>
      <c r="D73" s="49">
        <v>40.027418236136228</v>
      </c>
      <c r="E73" s="49">
        <v>35.810150173793531</v>
      </c>
      <c r="F73" s="49">
        <v>1.802016458834661</v>
      </c>
      <c r="G73" s="49">
        <v>2.4152516035080347</v>
      </c>
      <c r="H73" s="49">
        <v>4.2172680623426961</v>
      </c>
      <c r="I73" s="49">
        <v>33.387153584547129</v>
      </c>
      <c r="J73" s="49"/>
      <c r="K73" s="49">
        <v>0.90911052483878507</v>
      </c>
      <c r="L73" s="49">
        <v>-0.89141332670323092</v>
      </c>
      <c r="M73" s="49">
        <v>-0.78257620369911773</v>
      </c>
      <c r="N73" s="49">
        <v>2.711126983673446</v>
      </c>
      <c r="O73" s="49">
        <v>2.8199641066775594</v>
      </c>
      <c r="P73" s="49"/>
      <c r="Q73" s="49">
        <v>1.0179476478428982</v>
      </c>
      <c r="R73" s="49">
        <v>73.276383567670607</v>
      </c>
      <c r="S73" s="49"/>
      <c r="T73" s="49">
        <v>3.3032610829759292</v>
      </c>
      <c r="U73" s="49">
        <v>4.8618777989243842</v>
      </c>
      <c r="V73" s="49">
        <v>1.8134119474051338</v>
      </c>
      <c r="W73" s="49"/>
      <c r="X73" s="49">
        <v>82.708696545675735</v>
      </c>
      <c r="Y73" s="49">
        <v>76.842626262821184</v>
      </c>
      <c r="Z73" s="49">
        <v>58.513713386507462</v>
      </c>
      <c r="AA73" s="49">
        <v>2.6782851318966139</v>
      </c>
      <c r="AB73" s="49">
        <v>2.5694480088925014</v>
      </c>
      <c r="AC73" s="50">
        <v>85.720712854407097</v>
      </c>
      <c r="AD73" s="63"/>
      <c r="AE73" s="68">
        <v>2027.1179999999999</v>
      </c>
      <c r="AF73" s="52">
        <v>2072.9380000000001</v>
      </c>
      <c r="AG73" s="56">
        <v>-0.17932080911600343</v>
      </c>
    </row>
    <row r="74" spans="1:71" x14ac:dyDescent="0.25">
      <c r="A74" s="25"/>
      <c r="B74" s="65" t="s">
        <v>904</v>
      </c>
      <c r="C74" s="49">
        <v>36.859677189770061</v>
      </c>
      <c r="D74" s="49">
        <v>39.663116299547383</v>
      </c>
      <c r="E74" s="49">
        <v>35.110849860754925</v>
      </c>
      <c r="F74" s="49">
        <v>2.1904675882204674</v>
      </c>
      <c r="G74" s="49">
        <v>2.3617988505719945</v>
      </c>
      <c r="H74" s="49">
        <v>4.5522664387924623</v>
      </c>
      <c r="I74" s="49">
        <v>33.141651656068213</v>
      </c>
      <c r="J74" s="49"/>
      <c r="K74" s="49">
        <v>0.61540689816781569</v>
      </c>
      <c r="L74" s="49">
        <v>-0.86620886902923788</v>
      </c>
      <c r="M74" s="49">
        <v>-0.8686442456401946</v>
      </c>
      <c r="N74" s="49">
        <v>2.8058744863882827</v>
      </c>
      <c r="O74" s="49">
        <v>2.8034391097773259</v>
      </c>
      <c r="P74" s="49"/>
      <c r="Q74" s="49">
        <v>0.61297152155685874</v>
      </c>
      <c r="R74" s="49">
        <v>69.374527620395284</v>
      </c>
      <c r="S74" s="49"/>
      <c r="T74" s="49">
        <v>1.8260990051626371</v>
      </c>
      <c r="U74" s="49">
        <v>3.8164830794418085</v>
      </c>
      <c r="V74" s="49">
        <v>2.0270337370786291</v>
      </c>
      <c r="W74" s="49"/>
      <c r="X74" s="49">
        <v>81.606768468533716</v>
      </c>
      <c r="Y74" s="49">
        <v>73.120184513562762</v>
      </c>
      <c r="Z74" s="49">
        <v>59.898151707437563</v>
      </c>
      <c r="AA74" s="49">
        <v>2.7943121614930742</v>
      </c>
      <c r="AB74" s="49">
        <v>2.796747538104031</v>
      </c>
      <c r="AC74" s="50">
        <v>84.374617247473182</v>
      </c>
      <c r="AD74" s="63"/>
      <c r="AE74" s="52">
        <v>2114.6170000000002</v>
      </c>
      <c r="AF74" s="52">
        <v>2153.9879999999998</v>
      </c>
      <c r="AG74" s="56">
        <v>7.6599076868315269E-2</v>
      </c>
    </row>
    <row r="75" spans="1:71" x14ac:dyDescent="0.25">
      <c r="A75" s="25"/>
      <c r="B75" s="65" t="s">
        <v>905</v>
      </c>
      <c r="C75" s="49">
        <v>37.067245582894451</v>
      </c>
      <c r="D75" s="49">
        <v>39.090636343585075</v>
      </c>
      <c r="E75" s="49">
        <v>34.70022225378213</v>
      </c>
      <c r="F75" s="49">
        <v>2.0809292372635615</v>
      </c>
      <c r="G75" s="49">
        <v>2.3094848525393874</v>
      </c>
      <c r="H75" s="49">
        <v>4.3904140898029489</v>
      </c>
      <c r="I75" s="49">
        <v>33.568723545429599</v>
      </c>
      <c r="J75" s="49"/>
      <c r="K75" s="49">
        <v>0.14728176865971945</v>
      </c>
      <c r="L75" s="49">
        <v>-0.4330911998553319</v>
      </c>
      <c r="M75" s="49">
        <v>-0.63791144508798647</v>
      </c>
      <c r="N75" s="49">
        <v>2.2282110059232809</v>
      </c>
      <c r="O75" s="49">
        <v>2.0233907606906261</v>
      </c>
      <c r="P75" s="49"/>
      <c r="Q75" s="49">
        <v>-5.7538476572935274E-2</v>
      </c>
      <c r="R75" s="49">
        <v>66.256054581256848</v>
      </c>
      <c r="S75" s="49"/>
      <c r="T75" s="49">
        <v>1.5897972408017209</v>
      </c>
      <c r="U75" s="49">
        <v>0.75252107575031779</v>
      </c>
      <c r="V75" s="49">
        <v>1.7837384392185911</v>
      </c>
      <c r="W75" s="49"/>
      <c r="X75" s="49">
        <v>79.644005645037979</v>
      </c>
      <c r="Y75" s="49">
        <v>71.778263195635006</v>
      </c>
      <c r="Z75" s="49">
        <v>54.411475194434978</v>
      </c>
      <c r="AA75" s="49">
        <v>1.8447474905689414</v>
      </c>
      <c r="AB75" s="49">
        <v>2.0495677358015962</v>
      </c>
      <c r="AC75" s="50">
        <v>84.12979219020211</v>
      </c>
      <c r="AD75" s="63"/>
      <c r="AE75" s="52">
        <v>2189.8389999999999</v>
      </c>
      <c r="AF75" s="52">
        <v>2229.9229999999998</v>
      </c>
      <c r="AG75" s="56">
        <v>0.37900085971798331</v>
      </c>
    </row>
    <row r="76" spans="1:71" x14ac:dyDescent="0.25">
      <c r="A76" s="25"/>
      <c r="B76" s="65" t="s">
        <v>906</v>
      </c>
      <c r="C76" s="49">
        <v>36.516731562895295</v>
      </c>
      <c r="D76" s="49">
        <v>39.09564421344048</v>
      </c>
      <c r="E76" s="49">
        <v>34.91420045534133</v>
      </c>
      <c r="F76" s="49">
        <v>1.8742072063753092</v>
      </c>
      <c r="G76" s="49">
        <v>2.3072365517238329</v>
      </c>
      <c r="H76" s="49">
        <v>4.1814437580991424</v>
      </c>
      <c r="I76" s="49">
        <v>32.851953978095374</v>
      </c>
      <c r="J76" s="49"/>
      <c r="K76" s="49">
        <v>1.0566880720024878</v>
      </c>
      <c r="L76" s="49">
        <v>-1.2128444606838427</v>
      </c>
      <c r="M76" s="49">
        <v>-1.5648270885164535</v>
      </c>
      <c r="N76" s="49">
        <v>2.9308952783777968</v>
      </c>
      <c r="O76" s="49">
        <v>2.5789126505451856</v>
      </c>
      <c r="P76" s="49"/>
      <c r="Q76" s="49">
        <v>0.70470544416987679</v>
      </c>
      <c r="R76" s="49">
        <v>73.780818947163667</v>
      </c>
      <c r="S76" s="49"/>
      <c r="T76" s="49">
        <v>2.4775587766313492</v>
      </c>
      <c r="U76" s="49">
        <v>1.1509452552116173</v>
      </c>
      <c r="V76" s="49">
        <v>1.731277920363425</v>
      </c>
      <c r="W76" s="49"/>
      <c r="X76" s="49">
        <v>84.499793148154794</v>
      </c>
      <c r="Y76" s="49">
        <v>76.477012919747551</v>
      </c>
      <c r="Z76" s="49">
        <v>61.601968652521947</v>
      </c>
      <c r="AA76" s="49">
        <v>2.847982001955502</v>
      </c>
      <c r="AB76" s="49">
        <v>3.1999646297881128</v>
      </c>
      <c r="AC76" s="50">
        <v>83.899800164092539</v>
      </c>
      <c r="AD76" s="63"/>
      <c r="AE76" s="68">
        <v>2263.357</v>
      </c>
      <c r="AF76" s="52">
        <v>2148.8809999999999</v>
      </c>
      <c r="AG76" s="56">
        <v>0.55236491177802816</v>
      </c>
    </row>
    <row r="77" spans="1:71" x14ac:dyDescent="0.25">
      <c r="A77" s="25"/>
      <c r="B77" s="65" t="s">
        <v>907</v>
      </c>
      <c r="C77" s="49">
        <v>37.5302607208734</v>
      </c>
      <c r="D77" s="49">
        <v>52.268392925863374</v>
      </c>
      <c r="E77" s="49">
        <v>46.33539589648511</v>
      </c>
      <c r="F77" s="49">
        <v>3.4057884469923159</v>
      </c>
      <c r="G77" s="49">
        <v>2.527208582385938</v>
      </c>
      <c r="H77" s="49">
        <v>5.9329970293782548</v>
      </c>
      <c r="I77" s="49">
        <v>33.716841169367143</v>
      </c>
      <c r="J77" s="49"/>
      <c r="K77" s="49">
        <v>11.299080505922557</v>
      </c>
      <c r="L77" s="49">
        <v>-13.739599506349773</v>
      </c>
      <c r="M77" s="49">
        <v>-13.70633625427469</v>
      </c>
      <c r="N77" s="49">
        <v>14.704868952914877</v>
      </c>
      <c r="O77" s="49">
        <v>14.738132204989963</v>
      </c>
      <c r="P77" s="49"/>
      <c r="Q77" s="49">
        <v>11.332343757997645</v>
      </c>
      <c r="R77" s="49">
        <v>81.859104637205988</v>
      </c>
      <c r="S77" s="49"/>
      <c r="T77" s="49">
        <v>16.018182024989621</v>
      </c>
      <c r="U77" s="49">
        <v>15.748939808416699</v>
      </c>
      <c r="V77" s="49">
        <v>1.194552027586782</v>
      </c>
      <c r="W77" s="49"/>
      <c r="X77" s="49">
        <v>95.381028420899824</v>
      </c>
      <c r="Y77" s="49">
        <v>85.427340289555403</v>
      </c>
      <c r="Z77" s="49">
        <v>67.716591191539237</v>
      </c>
      <c r="AA77" s="49">
        <v>14.98628433418831</v>
      </c>
      <c r="AB77" s="49">
        <v>14.953021082113221</v>
      </c>
      <c r="AC77" s="50">
        <v>106.37242914204576</v>
      </c>
      <c r="AD77" s="63"/>
      <c r="AE77" s="70">
        <v>2109.9960000000001</v>
      </c>
      <c r="AF77" s="52">
        <v>2259.4639999999999</v>
      </c>
      <c r="AG77" s="56">
        <v>-0.28747246886138811</v>
      </c>
      <c r="BS77" s="25">
        <v>60</v>
      </c>
    </row>
    <row r="78" spans="1:71" x14ac:dyDescent="0.25">
      <c r="A78" s="25"/>
      <c r="B78" s="65" t="s">
        <v>908</v>
      </c>
      <c r="C78" s="49">
        <v>38.354014625907865</v>
      </c>
      <c r="D78" s="49">
        <v>43.3623507435017</v>
      </c>
      <c r="E78" s="49">
        <v>38.862721931946282</v>
      </c>
      <c r="F78" s="49">
        <v>2.2016348955464884</v>
      </c>
      <c r="G78" s="49">
        <v>2.2979939160089282</v>
      </c>
      <c r="H78" s="49">
        <v>4.4996288115554162</v>
      </c>
      <c r="I78" s="49">
        <v>34.668250848400973</v>
      </c>
      <c r="J78" s="49"/>
      <c r="K78" s="49">
        <v>3.6399140233855487</v>
      </c>
      <c r="L78" s="49">
        <v>-2.9799641559441392</v>
      </c>
      <c r="M78" s="49">
        <v>-3.8131769572823457</v>
      </c>
      <c r="N78" s="49">
        <v>5.8415489189320375</v>
      </c>
      <c r="O78" s="49">
        <v>5.0083361175938323</v>
      </c>
      <c r="P78" s="49"/>
      <c r="Q78" s="49">
        <v>2.8067012220473435</v>
      </c>
      <c r="R78" s="49">
        <v>78.541644218519252</v>
      </c>
      <c r="S78" s="49"/>
      <c r="T78" s="49">
        <v>5.3656935224908535</v>
      </c>
      <c r="U78" s="49">
        <v>3.2630005524083918</v>
      </c>
      <c r="V78" s="49">
        <v>2.3068674444821231</v>
      </c>
      <c r="W78" s="49"/>
      <c r="X78" s="49">
        <v>94.313910667993497</v>
      </c>
      <c r="Y78" s="49">
        <v>81.225320242630147</v>
      </c>
      <c r="Z78" s="49">
        <v>61.81930614624995</v>
      </c>
      <c r="AA78" s="49">
        <v>5.6263586288607135</v>
      </c>
      <c r="AB78" s="49">
        <v>6.4595714301989196</v>
      </c>
      <c r="AC78" s="50">
        <v>99.37318727977609</v>
      </c>
      <c r="AD78" s="63"/>
      <c r="AE78" s="70">
        <v>2400.3980000000001</v>
      </c>
      <c r="AF78" s="71">
        <v>2524.3359999999998</v>
      </c>
      <c r="AG78" s="56">
        <v>1.7814145902209666</v>
      </c>
      <c r="BS78" s="25">
        <v>60</v>
      </c>
    </row>
    <row r="79" spans="1:71" x14ac:dyDescent="0.25">
      <c r="A79" s="25"/>
      <c r="B79" s="65" t="s">
        <v>909</v>
      </c>
      <c r="C79" s="72">
        <v>39.224836922852674</v>
      </c>
      <c r="D79" s="72">
        <v>44.059451793544937</v>
      </c>
      <c r="E79" s="72">
        <v>39.981687985131735</v>
      </c>
      <c r="F79" s="72">
        <v>1.7722872101356855</v>
      </c>
      <c r="G79" s="72">
        <v>2.3054765982775169</v>
      </c>
      <c r="H79" s="72">
        <v>4.0777638084132022</v>
      </c>
      <c r="I79" s="72">
        <v>35.193764197125951</v>
      </c>
      <c r="J79" s="72"/>
      <c r="K79" s="72">
        <v>3.9328002041444066</v>
      </c>
      <c r="L79" s="72">
        <v>-1.1749829938170377</v>
      </c>
      <c r="M79" s="72">
        <v>-2.0454555374048562</v>
      </c>
      <c r="N79" s="72">
        <v>5.7050874142800918</v>
      </c>
      <c r="O79" s="49">
        <v>4.8346148706922731</v>
      </c>
      <c r="P79" s="72"/>
      <c r="Q79" s="49">
        <v>3.0623276605565883</v>
      </c>
      <c r="R79" s="49">
        <v>79.012219094128923</v>
      </c>
      <c r="S79" s="72"/>
      <c r="T79" s="72">
        <v>4.2273271139292783</v>
      </c>
      <c r="U79" s="72">
        <v>1.6546104976737974</v>
      </c>
      <c r="V79" s="72">
        <v>4.2557972862990905</v>
      </c>
      <c r="W79" s="72"/>
      <c r="X79" s="49">
        <v>93.214169579113587</v>
      </c>
      <c r="Y79" s="49">
        <v>82.495730201464184</v>
      </c>
      <c r="Z79" s="49">
        <v>63.940306312270948</v>
      </c>
      <c r="AA79" s="72">
        <v>5.2398403240892586</v>
      </c>
      <c r="AB79" s="72">
        <v>6.1103128676770764</v>
      </c>
      <c r="AC79" s="73">
        <v>96.336344338763169</v>
      </c>
      <c r="AD79" s="63"/>
      <c r="AE79" s="68">
        <v>2634.3359999999998</v>
      </c>
      <c r="AF79" s="52">
        <v>2730.808</v>
      </c>
      <c r="AG79" s="56">
        <v>1.02837925108725</v>
      </c>
      <c r="BS79" s="25">
        <v>60</v>
      </c>
    </row>
    <row r="80" spans="1:71" x14ac:dyDescent="0.25">
      <c r="A80" s="25"/>
      <c r="B80" s="74" t="s">
        <v>910</v>
      </c>
      <c r="C80" s="67">
        <v>39.272494376674629</v>
      </c>
      <c r="D80" s="67">
        <v>44.110167000936144</v>
      </c>
      <c r="E80" s="67">
        <v>39.330447959331423</v>
      </c>
      <c r="F80" s="67">
        <v>2.4399282622813567</v>
      </c>
      <c r="G80" s="67">
        <v>2.3397907793233657</v>
      </c>
      <c r="H80" s="67">
        <v>4.7797190416047224</v>
      </c>
      <c r="I80" s="67">
        <v>34.915259461451008</v>
      </c>
      <c r="J80" s="75"/>
      <c r="K80" s="75">
        <v>2.6079329130355982</v>
      </c>
      <c r="L80" s="76">
        <v>-1.8664135871583176</v>
      </c>
      <c r="M80" s="75">
        <v>-2.0766021382137598</v>
      </c>
      <c r="N80" s="67">
        <v>5.0478611753169549</v>
      </c>
      <c r="O80" s="67">
        <v>4.8376726242615131</v>
      </c>
      <c r="P80" s="77"/>
      <c r="Q80" s="67">
        <v>2.3977443619801559</v>
      </c>
      <c r="R80" s="67">
        <v>79.5</v>
      </c>
      <c r="S80" s="75"/>
      <c r="T80" s="67">
        <v>5.6412096206531226</v>
      </c>
      <c r="U80" s="78">
        <v>2.1949247427749765</v>
      </c>
      <c r="V80" s="76">
        <v>3.855723176128715</v>
      </c>
      <c r="W80" s="72"/>
      <c r="X80" s="79">
        <v>94.1</v>
      </c>
      <c r="Y80" s="79">
        <v>85.7</v>
      </c>
      <c r="Z80" s="80">
        <v>64.125827389841106</v>
      </c>
      <c r="AA80" s="78">
        <v>5.749805387783657</v>
      </c>
      <c r="AB80" s="75">
        <v>5.9599939388390988</v>
      </c>
      <c r="AC80" s="81">
        <v>98.050508858977452</v>
      </c>
      <c r="AD80" s="63"/>
      <c r="AE80" s="68">
        <v>2790.1640000000002</v>
      </c>
      <c r="AF80" s="52">
        <v>2853.4009999999998</v>
      </c>
      <c r="AG80" s="56">
        <v>9.0254016759843125E-3</v>
      </c>
      <c r="BS80" s="25">
        <v>60</v>
      </c>
    </row>
    <row r="81" spans="1:71" x14ac:dyDescent="0.25">
      <c r="B81" s="74" t="s">
        <v>911</v>
      </c>
      <c r="C81" s="67">
        <v>38.792992434953064</v>
      </c>
      <c r="D81" s="67">
        <v>43.96629081040642</v>
      </c>
      <c r="E81" s="67">
        <v>39.038279014847326</v>
      </c>
      <c r="F81" s="67">
        <v>2.5811643072595971</v>
      </c>
      <c r="G81" s="67">
        <v>2.3468474882994896</v>
      </c>
      <c r="H81" s="67">
        <v>4.9280117955590859</v>
      </c>
      <c r="I81" s="67">
        <v>34.525925769467406</v>
      </c>
      <c r="J81" s="75"/>
      <c r="K81" s="75">
        <v>2.3887427094865581</v>
      </c>
      <c r="L81" s="76">
        <v>-2.3739652824100221</v>
      </c>
      <c r="M81" s="75">
        <v>-2.1705739237028232</v>
      </c>
      <c r="N81" s="67">
        <v>4.9699070167461556</v>
      </c>
      <c r="O81" s="82">
        <v>5.1732983754533546</v>
      </c>
      <c r="P81" s="77"/>
      <c r="Q81" s="67">
        <v>2.592134068193757</v>
      </c>
      <c r="R81" s="67">
        <v>81</v>
      </c>
      <c r="S81" s="75"/>
      <c r="T81" s="67">
        <v>6.1400000408810964</v>
      </c>
      <c r="U81" s="78">
        <v>2.4828793373991855</v>
      </c>
      <c r="V81" s="76">
        <v>3.6183517968264001</v>
      </c>
      <c r="W81" s="72"/>
      <c r="X81" s="79">
        <v>93.2</v>
      </c>
      <c r="Y81" s="79">
        <v>87.7</v>
      </c>
      <c r="Z81" s="80">
        <v>62.853729207750298</v>
      </c>
      <c r="AA81" s="78">
        <v>5.8074323196411175</v>
      </c>
      <c r="AB81" s="75">
        <v>5.6040409609339186</v>
      </c>
      <c r="AC81" s="81">
        <v>99.628254561138007</v>
      </c>
      <c r="AD81" s="63"/>
      <c r="AE81" s="68">
        <v>2935.3420000000001</v>
      </c>
      <c r="AF81" s="52">
        <v>3008.0920000000001</v>
      </c>
      <c r="AG81" s="56">
        <v>-0.4103928780847923</v>
      </c>
      <c r="BS81" s="25">
        <v>60</v>
      </c>
    </row>
    <row r="82" spans="1:71" x14ac:dyDescent="0.25">
      <c r="B82" s="83" t="s">
        <v>912</v>
      </c>
      <c r="C82" s="84">
        <v>40.29111380658447</v>
      </c>
      <c r="D82" s="85">
        <v>44.613288313255339</v>
      </c>
      <c r="E82" s="85">
        <v>39.590742662617153</v>
      </c>
      <c r="F82" s="85">
        <v>2.6568861210266097</v>
      </c>
      <c r="G82" s="85">
        <v>2.3656595296115759</v>
      </c>
      <c r="H82" s="85">
        <v>5.0225456506381851</v>
      </c>
      <c r="I82" s="85">
        <v>36.137795725106798</v>
      </c>
      <c r="J82" s="86"/>
      <c r="K82" s="86">
        <v>1.1796825805297257</v>
      </c>
      <c r="L82" s="87">
        <v>-1.415801216897187</v>
      </c>
      <c r="M82" s="86">
        <v>-0.93019541178265153</v>
      </c>
      <c r="N82" s="86">
        <v>3.836568701556335</v>
      </c>
      <c r="O82" s="86">
        <v>4.322174506670871</v>
      </c>
      <c r="P82" s="86"/>
      <c r="Q82" s="86">
        <v>1.6652883856442611</v>
      </c>
      <c r="R82" s="86">
        <v>83.3</v>
      </c>
      <c r="S82" s="88"/>
      <c r="T82" s="89">
        <v>4.406668192871658</v>
      </c>
      <c r="U82" s="90">
        <v>1.2444567947449519</v>
      </c>
      <c r="V82" s="91">
        <v>3.5973817083425383</v>
      </c>
      <c r="W82" s="72"/>
      <c r="X82" s="79">
        <v>93.8</v>
      </c>
      <c r="Y82" s="92">
        <v>89.907709972915029</v>
      </c>
      <c r="Z82" s="93">
        <v>64.224237521512833</v>
      </c>
      <c r="AA82" s="94">
        <v>4.6211597201818311</v>
      </c>
      <c r="AB82" s="88">
        <v>4.1355539150672946</v>
      </c>
      <c r="AC82" s="95">
        <v>101.53535231888043</v>
      </c>
      <c r="AD82" s="96"/>
      <c r="AE82" s="97">
        <v>3054.6661129999998</v>
      </c>
      <c r="AF82" s="98">
        <v>3098.6219099999998</v>
      </c>
      <c r="AG82" s="99">
        <v>-0.80705445899515382</v>
      </c>
      <c r="BS82" s="25">
        <v>60</v>
      </c>
    </row>
    <row r="83" spans="1:71" x14ac:dyDescent="0.25">
      <c r="B83" s="100" t="s">
        <v>913</v>
      </c>
      <c r="C83" s="101">
        <v>41.206160897598743</v>
      </c>
      <c r="D83" s="102">
        <v>44.85529872584619</v>
      </c>
      <c r="E83" s="102">
        <v>39.830485370916946</v>
      </c>
      <c r="F83" s="102">
        <v>2.5771801013572118</v>
      </c>
      <c r="G83" s="102">
        <v>2.4476332535720307</v>
      </c>
      <c r="H83" s="102">
        <v>5.0248133549292424</v>
      </c>
      <c r="I83" s="102">
        <v>36.995843037434881</v>
      </c>
      <c r="J83" s="77"/>
      <c r="K83" s="102">
        <v>0.52131888486437361</v>
      </c>
      <c r="L83" s="102">
        <v>-0.83555771048445338</v>
      </c>
      <c r="M83" s="102">
        <v>-0.28491886845859732</v>
      </c>
      <c r="N83" s="102">
        <v>3.098498986221585</v>
      </c>
      <c r="O83" s="102">
        <v>3.6491378282474409</v>
      </c>
      <c r="P83" s="77"/>
      <c r="Q83" s="77">
        <v>1.0719577268902296</v>
      </c>
      <c r="R83" s="77">
        <v>82.644450073764432</v>
      </c>
      <c r="S83" s="102"/>
      <c r="T83" s="103">
        <v>4.3681474244311902</v>
      </c>
      <c r="U83" s="103">
        <v>3.6272637013335185</v>
      </c>
      <c r="V83" s="103">
        <v>3.4564941883709817</v>
      </c>
      <c r="W83" s="104"/>
      <c r="X83" s="105">
        <v>94.81498656094189</v>
      </c>
      <c r="Y83" s="103">
        <v>92.262917697346197</v>
      </c>
      <c r="Z83" s="103">
        <v>63.661661892073319</v>
      </c>
      <c r="AA83" s="103">
        <v>4.1016951427627406</v>
      </c>
      <c r="AB83" s="106">
        <v>3.5510563007368843</v>
      </c>
      <c r="AC83" s="107">
        <v>103.27015879302918</v>
      </c>
      <c r="AD83" s="96"/>
      <c r="AE83" s="108">
        <v>3164.0740690000002</v>
      </c>
      <c r="AF83" s="109">
        <v>3220.0205449999999</v>
      </c>
      <c r="AG83" s="110">
        <v>-0.77845590045365043</v>
      </c>
    </row>
    <row r="84" spans="1:71" x14ac:dyDescent="0.25">
      <c r="B84" s="111" t="s">
        <v>914</v>
      </c>
      <c r="C84" s="112">
        <v>41.971436782136514</v>
      </c>
      <c r="D84" s="112">
        <v>44.915199916265777</v>
      </c>
      <c r="E84" s="112">
        <v>39.645298397659502</v>
      </c>
      <c r="F84" s="112">
        <v>2.8046279853778993</v>
      </c>
      <c r="G84" s="112">
        <v>2.4652735332283946</v>
      </c>
      <c r="H84" s="112">
        <v>5.2699015186062939</v>
      </c>
      <c r="I84" s="112">
        <v>37.722210743791187</v>
      </c>
      <c r="J84" s="112"/>
      <c r="K84" s="112">
        <v>-0.22471223492559872</v>
      </c>
      <c r="L84" s="112">
        <v>-4.6860748348290279E-2</v>
      </c>
      <c r="M84" s="112">
        <v>0.31698663532868881</v>
      </c>
      <c r="N84" s="112">
        <v>2.5799157504523005</v>
      </c>
      <c r="O84" s="112">
        <v>2.9437631341292789</v>
      </c>
      <c r="P84" s="112"/>
      <c r="Q84" s="112">
        <v>0.13913514875138036</v>
      </c>
      <c r="R84" s="112">
        <v>82.94646569134953</v>
      </c>
      <c r="S84" s="112"/>
      <c r="T84" s="112">
        <v>4.2446547233135252</v>
      </c>
      <c r="U84" s="112">
        <v>4.3232376270007133</v>
      </c>
      <c r="V84" s="112">
        <v>3.5614506504410017</v>
      </c>
      <c r="W84" s="112"/>
      <c r="X84" s="112">
        <v>95.738708027905176</v>
      </c>
      <c r="Y84" s="112">
        <v>93.534259642528923</v>
      </c>
      <c r="Z84" s="112">
        <v>63.301025406336862</v>
      </c>
      <c r="AA84" s="112">
        <v>3.540948314143292</v>
      </c>
      <c r="AB84" s="112">
        <v>3.1771009304663131</v>
      </c>
      <c r="AC84" s="113">
        <v>104.17206621493558</v>
      </c>
      <c r="AD84" s="96"/>
      <c r="AE84" s="108">
        <v>3277.0084940000002</v>
      </c>
      <c r="AF84" s="109">
        <v>3333.4520429999998</v>
      </c>
      <c r="AG84" s="110">
        <v>-0.41631240717249796</v>
      </c>
    </row>
    <row r="85" spans="1:71" x14ac:dyDescent="0.25">
      <c r="B85" s="111" t="s">
        <v>915</v>
      </c>
      <c r="C85" s="114">
        <v>42.097055921251133</v>
      </c>
      <c r="D85" s="112">
        <v>44.633772721269011</v>
      </c>
      <c r="E85" s="112">
        <v>39.521899702802656</v>
      </c>
      <c r="F85" s="112">
        <v>2.633695204099106</v>
      </c>
      <c r="G85" s="112">
        <v>2.4781778143672537</v>
      </c>
      <c r="H85" s="112">
        <v>5.1118730184663601</v>
      </c>
      <c r="I85" s="112">
        <v>37.845833911397207</v>
      </c>
      <c r="J85" s="112"/>
      <c r="K85" s="112">
        <v>-0.25264400624304267</v>
      </c>
      <c r="L85" s="112">
        <v>0.52042928829172574</v>
      </c>
      <c r="M85" s="112">
        <v>0.67609489045354809</v>
      </c>
      <c r="N85" s="112">
        <v>2.3810511978560633</v>
      </c>
      <c r="O85" s="112">
        <v>2.5367168000178859</v>
      </c>
      <c r="P85" s="112"/>
      <c r="Q85" s="112">
        <v>-9.6978404081220271E-2</v>
      </c>
      <c r="R85" s="112">
        <v>82.931145984301835</v>
      </c>
      <c r="S85" s="112"/>
      <c r="T85" s="112">
        <v>4.1208939278925651</v>
      </c>
      <c r="U85" s="112">
        <v>4.1284497201267545</v>
      </c>
      <c r="V85" s="112">
        <v>3.7136420226170572</v>
      </c>
      <c r="W85" s="112"/>
      <c r="X85" s="112">
        <v>96.281068666172203</v>
      </c>
      <c r="Y85" s="112">
        <v>94.466418334401979</v>
      </c>
      <c r="Z85" s="112">
        <v>62.895700936365387</v>
      </c>
      <c r="AA85" s="112">
        <v>3.195026407260257</v>
      </c>
      <c r="AB85" s="112">
        <v>3.0393608050984353</v>
      </c>
      <c r="AC85" s="113">
        <v>104.82589330212375</v>
      </c>
      <c r="AD85" s="96"/>
      <c r="AE85" s="108">
        <v>3390.8252579999998</v>
      </c>
      <c r="AF85" s="109">
        <v>3447.6246310000001</v>
      </c>
      <c r="AG85" s="110">
        <v>-0.1448062414546456</v>
      </c>
    </row>
    <row r="86" spans="1:71" x14ac:dyDescent="0.25">
      <c r="B86" s="111" t="s">
        <v>916</v>
      </c>
      <c r="C86" s="114">
        <v>42.545798906502377</v>
      </c>
      <c r="D86" s="112">
        <v>44.353875753288335</v>
      </c>
      <c r="E86" s="112">
        <v>39.393508032043215</v>
      </c>
      <c r="F86" s="112">
        <v>2.4800413454190746</v>
      </c>
      <c r="G86" s="112">
        <v>2.4803263758260452</v>
      </c>
      <c r="H86" s="112">
        <v>4.9603677212451203</v>
      </c>
      <c r="I86" s="112">
        <v>38.289421015529626</v>
      </c>
      <c r="J86" s="112"/>
      <c r="K86" s="112">
        <v>-0.72135905189411964</v>
      </c>
      <c r="L86" s="112">
        <v>1.366215640830386</v>
      </c>
      <c r="M86" s="112">
        <v>1.4156101940913988</v>
      </c>
      <c r="N86" s="112">
        <v>1.7586822935249546</v>
      </c>
      <c r="O86" s="112">
        <v>1.8080768467859676</v>
      </c>
      <c r="P86" s="112"/>
      <c r="Q86" s="112">
        <v>-0.67196449863310703</v>
      </c>
      <c r="R86" s="112">
        <v>82.172651315590215</v>
      </c>
      <c r="S86" s="112"/>
      <c r="T86" s="112">
        <v>2.695500128043617</v>
      </c>
      <c r="U86" s="112">
        <v>2.6793250307417864</v>
      </c>
      <c r="V86" s="112">
        <v>3.8413615836193098</v>
      </c>
      <c r="W86" s="112"/>
      <c r="X86" s="112">
        <v>96.065091041270307</v>
      </c>
      <c r="Y86" s="112">
        <v>94.53682055791532</v>
      </c>
      <c r="Z86" s="112">
        <v>61.716740532831984</v>
      </c>
      <c r="AA86" s="112">
        <v>2.3815303140344155</v>
      </c>
      <c r="AB86" s="112">
        <v>2.3321357607734026</v>
      </c>
      <c r="AC86" s="113">
        <v>104.73413197115795</v>
      </c>
      <c r="AD86" s="96"/>
      <c r="AE86" s="108">
        <v>3506.6785759999998</v>
      </c>
      <c r="AF86" s="109">
        <v>3567.528358</v>
      </c>
      <c r="AG86" s="110">
        <v>-4.0866609940167109E-2</v>
      </c>
    </row>
    <row r="87" spans="1:71" s="34" customFormat="1" x14ac:dyDescent="0.25">
      <c r="A87" s="115"/>
      <c r="B87" s="111" t="s">
        <v>917</v>
      </c>
      <c r="C87" s="114">
        <v>42.719068020586477</v>
      </c>
      <c r="D87" s="112">
        <v>44.344140983639797</v>
      </c>
      <c r="E87" s="112">
        <v>39.402011033388206</v>
      </c>
      <c r="F87" s="112">
        <v>2.4591801334472767</v>
      </c>
      <c r="G87" s="112">
        <v>2.4829498168043136</v>
      </c>
      <c r="H87" s="112">
        <v>4.9421299502515907</v>
      </c>
      <c r="I87" s="112">
        <v>38.462436398378429</v>
      </c>
      <c r="J87" s="112"/>
      <c r="K87" s="112">
        <v>-0.84476636075028577</v>
      </c>
      <c r="L87" s="112">
        <v>1.4828550044012856</v>
      </c>
      <c r="M87" s="112">
        <v>1.4935141947576156</v>
      </c>
      <c r="N87" s="112">
        <v>1.6144137726969912</v>
      </c>
      <c r="O87" s="112">
        <v>1.6250729630533207</v>
      </c>
      <c r="P87" s="112"/>
      <c r="Q87" s="112">
        <v>-0.83410717039395599</v>
      </c>
      <c r="R87" s="112">
        <v>81.133773750388556</v>
      </c>
      <c r="S87" s="112"/>
      <c r="T87" s="112">
        <v>2.9294328927408735</v>
      </c>
      <c r="U87" s="112">
        <v>2.4709059662122947</v>
      </c>
      <c r="V87" s="112">
        <v>3.7752690673710267</v>
      </c>
      <c r="W87" s="112"/>
      <c r="X87" s="112">
        <v>95.050964300041954</v>
      </c>
      <c r="Y87" s="112">
        <v>94.298883685374818</v>
      </c>
      <c r="Z87" s="112">
        <v>59.632673207051369</v>
      </c>
      <c r="AA87" s="112">
        <v>2.267198460410051</v>
      </c>
      <c r="AB87" s="112">
        <v>2.2565392700537217</v>
      </c>
      <c r="AC87" s="113">
        <v>104.32602568074574</v>
      </c>
      <c r="AD87" s="96"/>
      <c r="AE87" s="116">
        <v>3631.8314649999998</v>
      </c>
      <c r="AF87" s="117">
        <v>3696.644257351747</v>
      </c>
      <c r="AG87" s="118">
        <v>-4.9717367365929022E-3</v>
      </c>
    </row>
    <row r="88" spans="1:71" s="34" customFormat="1" x14ac:dyDescent="0.25">
      <c r="A88" s="115"/>
      <c r="B88" s="119" t="s">
        <v>918</v>
      </c>
      <c r="C88" s="184" t="s">
        <v>919</v>
      </c>
      <c r="D88" s="184"/>
      <c r="E88" s="184"/>
      <c r="F88" s="184"/>
      <c r="G88" s="184"/>
      <c r="H88" s="184"/>
      <c r="I88" s="184"/>
      <c r="J88" s="184"/>
      <c r="K88" s="184"/>
      <c r="L88" s="184"/>
      <c r="M88" s="184"/>
      <c r="N88" s="184"/>
      <c r="O88" s="184"/>
      <c r="P88" s="184"/>
      <c r="Q88" s="184"/>
      <c r="R88" s="184"/>
      <c r="S88" s="184"/>
      <c r="T88" s="184"/>
      <c r="U88" s="184"/>
      <c r="V88" s="184"/>
      <c r="W88" s="184"/>
      <c r="X88" s="184"/>
      <c r="Y88" s="184"/>
      <c r="Z88" s="184"/>
      <c r="AA88" s="184"/>
      <c r="AB88" s="184"/>
      <c r="AC88" s="120"/>
      <c r="AD88" s="73"/>
      <c r="AE88" s="121"/>
      <c r="AF88" s="121"/>
      <c r="AG88" s="122"/>
    </row>
    <row r="89" spans="1:71" s="34" customFormat="1" x14ac:dyDescent="0.25">
      <c r="A89" s="115"/>
      <c r="B89" s="123"/>
      <c r="C89" s="124" t="s">
        <v>920</v>
      </c>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125"/>
      <c r="AD89" s="126"/>
      <c r="AE89" s="121"/>
      <c r="AF89" s="121"/>
      <c r="AG89" s="125"/>
    </row>
    <row r="90" spans="1:71" s="34" customFormat="1" x14ac:dyDescent="0.25">
      <c r="A90" s="115"/>
      <c r="B90" s="123"/>
      <c r="C90" s="185" t="s">
        <v>921</v>
      </c>
      <c r="D90" s="185"/>
      <c r="E90" s="185"/>
      <c r="F90" s="185"/>
      <c r="G90" s="185"/>
      <c r="H90" s="185"/>
      <c r="I90" s="185"/>
      <c r="J90" s="185"/>
      <c r="K90" s="185"/>
      <c r="L90" s="185"/>
      <c r="M90" s="185"/>
      <c r="N90" s="185"/>
      <c r="O90" s="185"/>
      <c r="P90" s="185"/>
      <c r="Q90" s="185"/>
      <c r="R90" s="185"/>
      <c r="S90" s="185"/>
      <c r="T90" s="185"/>
      <c r="U90" s="185"/>
      <c r="V90" s="185"/>
      <c r="W90" s="185"/>
      <c r="X90" s="185"/>
      <c r="Y90" s="185"/>
      <c r="Z90" s="185"/>
      <c r="AA90" s="185"/>
      <c r="AB90" s="185"/>
      <c r="AC90" s="186"/>
      <c r="AD90" s="73"/>
      <c r="AE90" s="121"/>
      <c r="AF90" s="121"/>
      <c r="AG90" s="125"/>
    </row>
    <row r="91" spans="1:71" s="34" customFormat="1" x14ac:dyDescent="0.25">
      <c r="A91" s="115"/>
      <c r="B91" s="123"/>
      <c r="C91" s="187" t="s">
        <v>922</v>
      </c>
      <c r="D91" s="187"/>
      <c r="E91" s="187"/>
      <c r="F91" s="187"/>
      <c r="G91" s="187"/>
      <c r="H91" s="187"/>
      <c r="I91" s="187"/>
      <c r="J91" s="187"/>
      <c r="K91" s="187"/>
      <c r="L91" s="187"/>
      <c r="M91" s="187"/>
      <c r="N91" s="187"/>
      <c r="O91" s="187"/>
      <c r="P91" s="187"/>
      <c r="Q91" s="187"/>
      <c r="R91" s="187"/>
      <c r="S91" s="187"/>
      <c r="T91" s="187"/>
      <c r="U91" s="187"/>
      <c r="V91" s="187"/>
      <c r="W91" s="187"/>
      <c r="X91" s="187"/>
      <c r="Y91" s="187"/>
      <c r="Z91" s="187"/>
      <c r="AA91" s="187"/>
      <c r="AB91" s="187"/>
      <c r="AC91" s="188"/>
      <c r="AD91" s="73"/>
      <c r="AE91" s="121"/>
      <c r="AF91" s="121"/>
      <c r="AG91" s="125"/>
    </row>
    <row r="92" spans="1:71" s="34" customFormat="1" x14ac:dyDescent="0.25">
      <c r="A92" s="115"/>
      <c r="B92" s="123"/>
      <c r="C92" s="127" t="s">
        <v>923</v>
      </c>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5"/>
      <c r="AD92" s="63"/>
      <c r="AE92" s="121"/>
      <c r="AF92" s="121"/>
      <c r="AG92" s="125"/>
    </row>
    <row r="93" spans="1:71" ht="16.5" thickBot="1" x14ac:dyDescent="0.3">
      <c r="B93" s="128"/>
      <c r="C93" s="129" t="s">
        <v>924</v>
      </c>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1"/>
      <c r="AD93" s="63"/>
      <c r="AE93" s="130"/>
      <c r="AF93" s="130"/>
      <c r="AG93" s="131"/>
    </row>
    <row r="94" spans="1:71" x14ac:dyDescent="0.25">
      <c r="AD94" s="79"/>
      <c r="AH94" s="64"/>
      <c r="AI94" s="64"/>
    </row>
    <row r="95" spans="1:71" x14ac:dyDescent="0.25">
      <c r="AG95" s="64"/>
      <c r="AH95" s="132"/>
      <c r="AI95" s="132"/>
    </row>
    <row r="96" spans="1:71" x14ac:dyDescent="0.25">
      <c r="AG96" s="64"/>
      <c r="AH96" s="64"/>
      <c r="AI96" s="64"/>
      <c r="AJ96" s="64"/>
      <c r="AK96" s="64"/>
      <c r="AL96" s="64"/>
      <c r="AM96" s="64"/>
      <c r="AN96" s="64"/>
      <c r="AO96" s="64"/>
      <c r="AP96" s="64"/>
      <c r="AQ96" s="64"/>
      <c r="AR96" s="64"/>
      <c r="AS96" s="64"/>
    </row>
    <row r="97" spans="2:35" x14ac:dyDescent="0.25">
      <c r="AG97" s="64"/>
      <c r="AH97" s="64"/>
      <c r="AI97" s="64"/>
    </row>
    <row r="98" spans="2:35" x14ac:dyDescent="0.25">
      <c r="B98" s="132"/>
    </row>
    <row r="99" spans="2:35" x14ac:dyDescent="0.25">
      <c r="B99" s="132"/>
    </row>
    <row r="100" spans="2:35" x14ac:dyDescent="0.25">
      <c r="B100" s="132"/>
    </row>
    <row r="101" spans="2:35" x14ac:dyDescent="0.25">
      <c r="B101" s="132"/>
    </row>
    <row r="102" spans="2:35" x14ac:dyDescent="0.25">
      <c r="B102" s="132"/>
    </row>
    <row r="103" spans="2:35" x14ac:dyDescent="0.25">
      <c r="B103" s="132"/>
    </row>
  </sheetData>
  <mergeCells count="10">
    <mergeCell ref="AE3:AG3"/>
    <mergeCell ref="C88:AB88"/>
    <mergeCell ref="C90:AC90"/>
    <mergeCell ref="C91:AC91"/>
    <mergeCell ref="C1:AC1"/>
    <mergeCell ref="C3:I3"/>
    <mergeCell ref="K3:N3"/>
    <mergeCell ref="Q3:R3"/>
    <mergeCell ref="T3:V3"/>
    <mergeCell ref="X3:AC3"/>
  </mergeCells>
  <pageMargins left="0.74803149606299213" right="0.74803149606299213" top="0.98425196850393704" bottom="0.98425196850393704" header="0.51181102362204722" footer="0.51181102362204722"/>
  <pageSetup paperSize="8" scale="2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9189-ECEC-4385-B13B-FD413AF87C07}">
  <dimension ref="A1:F100"/>
  <sheetViews>
    <sheetView showGridLines="0" zoomScaleNormal="100" workbookViewId="0">
      <selection activeCell="J84" sqref="J84"/>
    </sheetView>
  </sheetViews>
  <sheetFormatPr defaultColWidth="10.140625" defaultRowHeight="12.75" x14ac:dyDescent="0.2"/>
  <cols>
    <col min="1" max="2" width="10.140625" style="136"/>
    <col min="3" max="6" width="12.7109375" style="136" customWidth="1"/>
    <col min="7" max="16384" width="10.140625" style="136"/>
  </cols>
  <sheetData>
    <row r="1" spans="1:2" ht="39.950000000000003" customHeight="1" x14ac:dyDescent="0.2">
      <c r="A1" s="135" t="s">
        <v>1062</v>
      </c>
    </row>
    <row r="2" spans="1:2" ht="17.25" x14ac:dyDescent="0.3">
      <c r="B2" s="137" t="s">
        <v>1063</v>
      </c>
    </row>
    <row r="24" spans="2:6" ht="13.5" thickBot="1" x14ac:dyDescent="0.25"/>
    <row r="25" spans="2:6" ht="51.75" thickBot="1" x14ac:dyDescent="0.25">
      <c r="B25" s="138" t="s">
        <v>1064</v>
      </c>
      <c r="C25" s="139" t="s">
        <v>1065</v>
      </c>
      <c r="D25" s="139" t="s">
        <v>1066</v>
      </c>
      <c r="E25" s="139" t="s">
        <v>1067</v>
      </c>
      <c r="F25" s="140" t="s">
        <v>1068</v>
      </c>
    </row>
    <row r="26" spans="2:6" x14ac:dyDescent="0.2">
      <c r="B26" s="141" t="s">
        <v>843</v>
      </c>
      <c r="C26" s="142">
        <v>9.7104144527098839</v>
      </c>
      <c r="D26" s="142">
        <v>3.4539784539784533</v>
      </c>
      <c r="E26" s="142"/>
      <c r="F26" s="143"/>
    </row>
    <row r="27" spans="2:6" x14ac:dyDescent="0.2">
      <c r="B27" s="141" t="s">
        <v>844</v>
      </c>
      <c r="C27" s="142">
        <v>9.714502273875695</v>
      </c>
      <c r="D27" s="142">
        <v>3.4159559346126507</v>
      </c>
      <c r="E27" s="142"/>
      <c r="F27" s="143"/>
    </row>
    <row r="28" spans="2:6" x14ac:dyDescent="0.2">
      <c r="B28" s="141" t="s">
        <v>845</v>
      </c>
      <c r="C28" s="142">
        <v>9.5323957206394994</v>
      </c>
      <c r="D28" s="142">
        <v>3.3977462616221774</v>
      </c>
      <c r="E28" s="142"/>
      <c r="F28" s="143"/>
    </row>
    <row r="29" spans="2:6" x14ac:dyDescent="0.2">
      <c r="B29" s="141" t="s">
        <v>846</v>
      </c>
      <c r="C29" s="142">
        <v>9.7826086956521721</v>
      </c>
      <c r="D29" s="142">
        <v>3.2920652785593694</v>
      </c>
      <c r="E29" s="142"/>
      <c r="F29" s="143"/>
    </row>
    <row r="30" spans="2:6" x14ac:dyDescent="0.2">
      <c r="B30" s="141" t="s">
        <v>847</v>
      </c>
      <c r="C30" s="142">
        <v>9.9517558622237186</v>
      </c>
      <c r="D30" s="142">
        <v>3.3290797177600964</v>
      </c>
      <c r="E30" s="142"/>
      <c r="F30" s="143"/>
    </row>
    <row r="31" spans="2:6" x14ac:dyDescent="0.2">
      <c r="B31" s="141" t="s">
        <v>848</v>
      </c>
      <c r="C31" s="142">
        <v>9.5090180360721437</v>
      </c>
      <c r="D31" s="142">
        <v>3.3715848935943442</v>
      </c>
      <c r="E31" s="142"/>
      <c r="F31" s="143"/>
    </row>
    <row r="32" spans="2:6" x14ac:dyDescent="0.2">
      <c r="B32" s="141" t="s">
        <v>849</v>
      </c>
      <c r="C32" s="142">
        <v>8.9482247104986126</v>
      </c>
      <c r="D32" s="142">
        <v>3.1741182061988664</v>
      </c>
      <c r="E32" s="142"/>
      <c r="F32" s="143"/>
    </row>
    <row r="33" spans="2:6" x14ac:dyDescent="0.2">
      <c r="B33" s="141" t="s">
        <v>850</v>
      </c>
      <c r="C33" s="142">
        <v>8.9001447178002895</v>
      </c>
      <c r="D33" s="142">
        <v>3.0818378276801655</v>
      </c>
      <c r="E33" s="142"/>
      <c r="F33" s="143"/>
    </row>
    <row r="34" spans="2:6" x14ac:dyDescent="0.2">
      <c r="B34" s="141" t="s">
        <v>851</v>
      </c>
      <c r="C34" s="142">
        <v>8.044382801664355</v>
      </c>
      <c r="D34" s="142">
        <v>2.8281321707205143</v>
      </c>
      <c r="E34" s="142"/>
      <c r="F34" s="143"/>
    </row>
    <row r="35" spans="2:6" x14ac:dyDescent="0.2">
      <c r="B35" s="141" t="s">
        <v>852</v>
      </c>
      <c r="C35" s="142">
        <v>7.3234147046078295</v>
      </c>
      <c r="D35" s="142">
        <v>2.7059482827635901</v>
      </c>
      <c r="E35" s="142"/>
      <c r="F35" s="143"/>
    </row>
    <row r="36" spans="2:6" x14ac:dyDescent="0.2">
      <c r="B36" s="141" t="s">
        <v>853</v>
      </c>
      <c r="C36" s="142">
        <v>7.4150428941943209</v>
      </c>
      <c r="D36" s="142">
        <v>2.7901506431109548</v>
      </c>
      <c r="E36" s="142"/>
      <c r="F36" s="143"/>
    </row>
    <row r="37" spans="2:6" x14ac:dyDescent="0.2">
      <c r="B37" s="141" t="s">
        <v>854</v>
      </c>
      <c r="C37" s="142">
        <v>7.3668371953054477</v>
      </c>
      <c r="D37" s="142">
        <v>2.8786453433678267</v>
      </c>
      <c r="E37" s="142"/>
      <c r="F37" s="143"/>
    </row>
    <row r="38" spans="2:6" x14ac:dyDescent="0.2">
      <c r="B38" s="141" t="s">
        <v>855</v>
      </c>
      <c r="C38" s="142">
        <v>6.8228265995912603</v>
      </c>
      <c r="D38" s="142">
        <v>2.7833001988071571</v>
      </c>
      <c r="E38" s="142"/>
      <c r="F38" s="143"/>
    </row>
    <row r="39" spans="2:6" x14ac:dyDescent="0.2">
      <c r="B39" s="141" t="s">
        <v>856</v>
      </c>
      <c r="C39" s="142">
        <v>6.1751022134498808</v>
      </c>
      <c r="D39" s="142">
        <v>2.5837659273242095</v>
      </c>
      <c r="E39" s="142"/>
      <c r="F39" s="143"/>
    </row>
    <row r="40" spans="2:6" x14ac:dyDescent="0.2">
      <c r="B40" s="141" t="s">
        <v>857</v>
      </c>
      <c r="C40" s="142">
        <v>5.8139031881299479</v>
      </c>
      <c r="D40" s="142">
        <v>2.3277161017683023</v>
      </c>
      <c r="E40" s="142"/>
      <c r="F40" s="143"/>
    </row>
    <row r="41" spans="2:6" x14ac:dyDescent="0.2">
      <c r="B41" s="141" t="s">
        <v>858</v>
      </c>
      <c r="C41" s="142">
        <v>6.2308313155770785</v>
      </c>
      <c r="D41" s="142">
        <v>2.3904259107305972</v>
      </c>
      <c r="E41" s="142"/>
      <c r="F41" s="143"/>
    </row>
    <row r="42" spans="2:6" x14ac:dyDescent="0.2">
      <c r="B42" s="141" t="s">
        <v>859</v>
      </c>
      <c r="C42" s="142">
        <v>6.5073141305987026</v>
      </c>
      <c r="D42" s="142">
        <v>2.3342619891266128</v>
      </c>
      <c r="E42" s="142"/>
      <c r="F42" s="143"/>
    </row>
    <row r="43" spans="2:6" x14ac:dyDescent="0.2">
      <c r="B43" s="141" t="s">
        <v>860</v>
      </c>
      <c r="C43" s="142">
        <v>6.7291652765730294</v>
      </c>
      <c r="D43" s="142">
        <v>2.4339032954833417</v>
      </c>
      <c r="E43" s="142"/>
      <c r="F43" s="143"/>
    </row>
    <row r="44" spans="2:6" x14ac:dyDescent="0.2">
      <c r="B44" s="141" t="s">
        <v>861</v>
      </c>
      <c r="C44" s="142">
        <v>6.1927264182962167</v>
      </c>
      <c r="D44" s="142">
        <v>2.4156754114388135</v>
      </c>
      <c r="E44" s="142"/>
      <c r="F44" s="143"/>
    </row>
    <row r="45" spans="2:6" x14ac:dyDescent="0.2">
      <c r="B45" s="141" t="s">
        <v>862</v>
      </c>
      <c r="C45" s="142">
        <v>6.4126892454931719</v>
      </c>
      <c r="D45" s="142">
        <v>2.572738406540664</v>
      </c>
      <c r="E45" s="142"/>
      <c r="F45" s="143"/>
    </row>
    <row r="46" spans="2:6" x14ac:dyDescent="0.2">
      <c r="B46" s="141" t="s">
        <v>863</v>
      </c>
      <c r="C46" s="142">
        <v>7.1401064276711947</v>
      </c>
      <c r="D46" s="142">
        <v>2.8710794526718844</v>
      </c>
      <c r="E46" s="142"/>
      <c r="F46" s="143"/>
    </row>
    <row r="47" spans="2:6" x14ac:dyDescent="0.2">
      <c r="B47" s="141" t="s">
        <v>864</v>
      </c>
      <c r="C47" s="142">
        <v>7.6961683840712682</v>
      </c>
      <c r="D47" s="142">
        <v>2.9544756663676268</v>
      </c>
      <c r="E47" s="142"/>
      <c r="F47" s="143"/>
    </row>
    <row r="48" spans="2:6" x14ac:dyDescent="0.2">
      <c r="B48" s="141" t="s">
        <v>865</v>
      </c>
      <c r="C48" s="142">
        <v>8.2497464217288403</v>
      </c>
      <c r="D48" s="142">
        <v>3.0445926765484215</v>
      </c>
      <c r="E48" s="142"/>
      <c r="F48" s="143"/>
    </row>
    <row r="49" spans="2:6" x14ac:dyDescent="0.2">
      <c r="B49" s="141" t="s">
        <v>866</v>
      </c>
      <c r="C49" s="142">
        <v>8.7531871199972304</v>
      </c>
      <c r="D49" s="142">
        <v>3.2624259858873308</v>
      </c>
      <c r="E49" s="142"/>
      <c r="F49" s="143"/>
    </row>
    <row r="50" spans="2:6" x14ac:dyDescent="0.2">
      <c r="B50" s="141" t="s">
        <v>867</v>
      </c>
      <c r="C50" s="142">
        <v>8.8974986405655248</v>
      </c>
      <c r="D50" s="142">
        <v>3.424806016116734</v>
      </c>
      <c r="E50" s="142"/>
      <c r="F50" s="143"/>
    </row>
    <row r="51" spans="2:6" x14ac:dyDescent="0.2">
      <c r="B51" s="141" t="s">
        <v>868</v>
      </c>
      <c r="C51" s="142">
        <v>9.2124473023736488</v>
      </c>
      <c r="D51" s="142">
        <v>3.7598037082536928</v>
      </c>
      <c r="E51" s="142"/>
      <c r="F51" s="143"/>
    </row>
    <row r="52" spans="2:6" x14ac:dyDescent="0.2">
      <c r="B52" s="141" t="s">
        <v>869</v>
      </c>
      <c r="C52" s="142">
        <v>9.0962454563926585</v>
      </c>
      <c r="D52" s="142">
        <v>3.6860723979140615</v>
      </c>
      <c r="E52" s="142"/>
      <c r="F52" s="143"/>
    </row>
    <row r="53" spans="2:6" x14ac:dyDescent="0.2">
      <c r="B53" s="141" t="s">
        <v>870</v>
      </c>
      <c r="C53" s="142">
        <v>9.3554799414265606</v>
      </c>
      <c r="D53" s="142">
        <v>3.687500697070075</v>
      </c>
      <c r="E53" s="142"/>
      <c r="F53" s="143"/>
    </row>
    <row r="54" spans="2:6" x14ac:dyDescent="0.2">
      <c r="B54" s="141" t="s">
        <v>871</v>
      </c>
      <c r="C54" s="142">
        <v>9.7248373137779538</v>
      </c>
      <c r="D54" s="142">
        <v>3.8063912204759021</v>
      </c>
      <c r="E54" s="142"/>
      <c r="F54" s="143"/>
    </row>
    <row r="55" spans="2:6" x14ac:dyDescent="0.2">
      <c r="B55" s="141" t="s">
        <v>872</v>
      </c>
      <c r="C55" s="142">
        <v>10.232056457826125</v>
      </c>
      <c r="D55" s="142">
        <v>3.9101750286768149</v>
      </c>
      <c r="E55" s="142"/>
      <c r="F55" s="143"/>
    </row>
    <row r="56" spans="2:6" x14ac:dyDescent="0.2">
      <c r="B56" s="141" t="s">
        <v>873</v>
      </c>
      <c r="C56" s="142">
        <v>10.198506647240938</v>
      </c>
      <c r="D56" s="142">
        <v>3.8053068247827184</v>
      </c>
      <c r="E56" s="142"/>
      <c r="F56" s="143"/>
    </row>
    <row r="57" spans="2:6" x14ac:dyDescent="0.2">
      <c r="B57" s="141" t="s">
        <v>874</v>
      </c>
      <c r="C57" s="142">
        <v>10.061053098350108</v>
      </c>
      <c r="D57" s="142">
        <v>3.627893735180332</v>
      </c>
      <c r="E57" s="142"/>
      <c r="F57" s="143"/>
    </row>
    <row r="58" spans="2:6" x14ac:dyDescent="0.2">
      <c r="B58" s="141" t="s">
        <v>875</v>
      </c>
      <c r="C58" s="142">
        <v>9.4655915624398226</v>
      </c>
      <c r="D58" s="142">
        <v>3.3512169794993634</v>
      </c>
      <c r="E58" s="142"/>
      <c r="F58" s="143"/>
    </row>
    <row r="59" spans="2:6" x14ac:dyDescent="0.2">
      <c r="B59" s="141" t="s">
        <v>876</v>
      </c>
      <c r="C59" s="142">
        <v>9.1654458890313144</v>
      </c>
      <c r="D59" s="142">
        <v>3.169850872457082</v>
      </c>
      <c r="E59" s="142"/>
      <c r="F59" s="143"/>
    </row>
    <row r="60" spans="2:6" x14ac:dyDescent="0.2">
      <c r="B60" s="141" t="s">
        <v>877</v>
      </c>
      <c r="C60" s="142">
        <v>8.5982169235849231</v>
      </c>
      <c r="D60" s="142">
        <v>2.9040418862918655</v>
      </c>
      <c r="E60" s="142"/>
      <c r="F60" s="143"/>
    </row>
    <row r="61" spans="2:6" x14ac:dyDescent="0.2">
      <c r="B61" s="141" t="s">
        <v>878</v>
      </c>
      <c r="C61" s="142">
        <v>7.4988931677122412</v>
      </c>
      <c r="D61" s="142">
        <v>2.5054983086421134</v>
      </c>
      <c r="E61" s="142"/>
      <c r="F61" s="143"/>
    </row>
    <row r="62" spans="2:6" x14ac:dyDescent="0.2">
      <c r="B62" s="141" t="s">
        <v>879</v>
      </c>
      <c r="C62" s="142">
        <v>7.9763232610018262</v>
      </c>
      <c r="D62" s="142">
        <v>2.5470651883551945</v>
      </c>
      <c r="E62" s="142"/>
      <c r="F62" s="143"/>
    </row>
    <row r="63" spans="2:6" x14ac:dyDescent="0.2">
      <c r="B63" s="141" t="s">
        <v>880</v>
      </c>
      <c r="C63" s="142">
        <v>8.4102631223746052</v>
      </c>
      <c r="D63" s="142">
        <v>2.6253160031664153</v>
      </c>
      <c r="E63" s="142"/>
      <c r="F63" s="143"/>
    </row>
    <row r="64" spans="2:6" x14ac:dyDescent="0.2">
      <c r="B64" s="141" t="s">
        <v>881</v>
      </c>
      <c r="C64" s="142">
        <v>8.7682395802201043</v>
      </c>
      <c r="D64" s="142">
        <v>2.8138696322556367</v>
      </c>
      <c r="E64" s="142"/>
      <c r="F64" s="143"/>
    </row>
    <row r="65" spans="2:6" x14ac:dyDescent="0.2">
      <c r="B65" s="141" t="s">
        <v>882</v>
      </c>
      <c r="C65" s="142">
        <v>9.2409988122646727</v>
      </c>
      <c r="D65" s="142">
        <v>3.0626179606018806</v>
      </c>
      <c r="E65" s="142"/>
      <c r="F65" s="143"/>
    </row>
    <row r="66" spans="2:6" x14ac:dyDescent="0.2">
      <c r="B66" s="141" t="s">
        <v>883</v>
      </c>
      <c r="C66" s="142">
        <v>9.351561377660623</v>
      </c>
      <c r="D66" s="142">
        <v>3.0209788096538355</v>
      </c>
      <c r="E66" s="142"/>
      <c r="F66" s="143"/>
    </row>
    <row r="67" spans="2:6" x14ac:dyDescent="0.2">
      <c r="B67" s="141" t="s">
        <v>884</v>
      </c>
      <c r="C67" s="142">
        <v>8.9393044609587413</v>
      </c>
      <c r="D67" s="142">
        <v>3.072997605081679</v>
      </c>
      <c r="E67" s="142"/>
      <c r="F67" s="143"/>
    </row>
    <row r="68" spans="2:6" x14ac:dyDescent="0.2">
      <c r="B68" s="141" t="s">
        <v>885</v>
      </c>
      <c r="C68" s="142">
        <v>8.3006760757159697</v>
      </c>
      <c r="D68" s="142">
        <v>2.9032697037169979</v>
      </c>
      <c r="E68" s="142"/>
      <c r="F68" s="143"/>
    </row>
    <row r="69" spans="2:6" x14ac:dyDescent="0.2">
      <c r="B69" s="141" t="s">
        <v>886</v>
      </c>
      <c r="C69" s="142">
        <v>6.8422651678269029</v>
      </c>
      <c r="D69" s="142">
        <v>2.441061176863125</v>
      </c>
      <c r="E69" s="142"/>
      <c r="F69" s="143"/>
    </row>
    <row r="70" spans="2:6" x14ac:dyDescent="0.2">
      <c r="B70" s="141" t="s">
        <v>887</v>
      </c>
      <c r="C70" s="142">
        <v>6.616684546716141</v>
      </c>
      <c r="D70" s="142">
        <v>2.4060671078967779</v>
      </c>
      <c r="E70" s="142"/>
      <c r="F70" s="143"/>
    </row>
    <row r="71" spans="2:6" x14ac:dyDescent="0.2">
      <c r="B71" s="141" t="s">
        <v>888</v>
      </c>
      <c r="C71" s="142">
        <v>5.580597995688767</v>
      </c>
      <c r="D71" s="142">
        <v>1.9847617897782395</v>
      </c>
      <c r="E71" s="142"/>
      <c r="F71" s="143"/>
    </row>
    <row r="72" spans="2:6" x14ac:dyDescent="0.2">
      <c r="B72" s="141" t="s">
        <v>889</v>
      </c>
      <c r="C72" s="142">
        <v>5.2055732282069878</v>
      </c>
      <c r="D72" s="142">
        <v>1.7971385270868143</v>
      </c>
      <c r="E72" s="142"/>
      <c r="F72" s="143"/>
    </row>
    <row r="73" spans="2:6" x14ac:dyDescent="0.2">
      <c r="B73" s="141" t="s">
        <v>890</v>
      </c>
      <c r="C73" s="142">
        <v>5.1502079290268918</v>
      </c>
      <c r="D73" s="142">
        <v>1.8175570642942906</v>
      </c>
      <c r="E73" s="142"/>
      <c r="F73" s="143"/>
    </row>
    <row r="74" spans="2:6" x14ac:dyDescent="0.2">
      <c r="B74" s="141" t="s">
        <v>891</v>
      </c>
      <c r="C74" s="142">
        <v>5.356828740829652</v>
      </c>
      <c r="D74" s="142">
        <v>1.922509891066438</v>
      </c>
      <c r="E74" s="142"/>
      <c r="F74" s="143"/>
    </row>
    <row r="75" spans="2:6" x14ac:dyDescent="0.2">
      <c r="B75" s="141" t="s">
        <v>892</v>
      </c>
      <c r="C75" s="142">
        <v>5.3483745343718265</v>
      </c>
      <c r="D75" s="142">
        <v>1.9526439756188194</v>
      </c>
      <c r="E75" s="142"/>
      <c r="F75" s="143"/>
    </row>
    <row r="76" spans="2:6" x14ac:dyDescent="0.2">
      <c r="B76" s="141" t="s">
        <v>893</v>
      </c>
      <c r="C76" s="142">
        <v>5.5780497224846375</v>
      </c>
      <c r="D76" s="142">
        <v>2.0598641532882294</v>
      </c>
      <c r="E76" s="142"/>
      <c r="F76" s="143"/>
    </row>
    <row r="77" spans="2:6" x14ac:dyDescent="0.2">
      <c r="B77" s="141" t="s">
        <v>894</v>
      </c>
      <c r="C77" s="142">
        <v>5.7689344787090899</v>
      </c>
      <c r="D77" s="142">
        <v>2.1438018432153658</v>
      </c>
      <c r="E77" s="142"/>
      <c r="F77" s="143"/>
    </row>
    <row r="78" spans="2:6" x14ac:dyDescent="0.2">
      <c r="B78" s="141" t="s">
        <v>895</v>
      </c>
      <c r="C78" s="142">
        <v>5.8887054857062573</v>
      </c>
      <c r="D78" s="142">
        <v>2.1047947393625801</v>
      </c>
      <c r="E78" s="142"/>
      <c r="F78" s="143"/>
    </row>
    <row r="79" spans="2:6" x14ac:dyDescent="0.2">
      <c r="B79" s="141" t="s">
        <v>896</v>
      </c>
      <c r="C79" s="142">
        <v>5.0226681743113044</v>
      </c>
      <c r="D79" s="142">
        <v>1.7971118073857582</v>
      </c>
      <c r="E79" s="142"/>
      <c r="F79" s="143"/>
    </row>
    <row r="80" spans="2:6" x14ac:dyDescent="0.2">
      <c r="B80" s="141" t="s">
        <v>897</v>
      </c>
      <c r="C80" s="142">
        <v>6.8250373937045454</v>
      </c>
      <c r="D80" s="142">
        <v>2.5121162869597273</v>
      </c>
      <c r="E80" s="142"/>
      <c r="F80" s="143"/>
    </row>
    <row r="81" spans="2:6" x14ac:dyDescent="0.2">
      <c r="B81" s="141" t="s">
        <v>898</v>
      </c>
      <c r="C81" s="142">
        <v>6.9726409934381364</v>
      </c>
      <c r="D81" s="142">
        <v>2.5861171477574709</v>
      </c>
      <c r="E81" s="142"/>
      <c r="F81" s="143"/>
    </row>
    <row r="82" spans="2:6" x14ac:dyDescent="0.2">
      <c r="B82" s="141" t="s">
        <v>899</v>
      </c>
      <c r="C82" s="142">
        <v>6.0806791248430141</v>
      </c>
      <c r="D82" s="142">
        <v>2.2288279515803753</v>
      </c>
      <c r="E82" s="142"/>
      <c r="F82" s="143"/>
    </row>
    <row r="83" spans="2:6" x14ac:dyDescent="0.2">
      <c r="B83" s="141" t="s">
        <v>900</v>
      </c>
      <c r="C83" s="142">
        <v>5.7106698642632336</v>
      </c>
      <c r="D83" s="142">
        <v>2.0865129840104264</v>
      </c>
      <c r="E83" s="142"/>
      <c r="F83" s="143"/>
    </row>
    <row r="84" spans="2:6" x14ac:dyDescent="0.2">
      <c r="B84" s="141" t="s">
        <v>901</v>
      </c>
      <c r="C84" s="142">
        <v>4.9659560688806961</v>
      </c>
      <c r="D84" s="142">
        <v>1.8112783444219998</v>
      </c>
      <c r="E84" s="142"/>
      <c r="F84" s="143"/>
    </row>
    <row r="85" spans="2:6" x14ac:dyDescent="0.2">
      <c r="B85" s="141" t="s">
        <v>902</v>
      </c>
      <c r="C85" s="142">
        <v>4.861816304890568</v>
      </c>
      <c r="D85" s="142">
        <v>1.7832256511219817</v>
      </c>
      <c r="E85" s="142"/>
      <c r="F85" s="143"/>
    </row>
    <row r="86" spans="2:6" x14ac:dyDescent="0.2">
      <c r="B86" s="141" t="s">
        <v>903</v>
      </c>
      <c r="C86" s="142">
        <v>4.8761732023934048</v>
      </c>
      <c r="D86" s="142">
        <v>1.8142999075534825</v>
      </c>
      <c r="E86" s="142"/>
      <c r="F86" s="143"/>
    </row>
    <row r="87" spans="2:6" x14ac:dyDescent="0.2">
      <c r="B87" s="141" t="s">
        <v>904</v>
      </c>
      <c r="C87" s="142">
        <v>5.469817471752191</v>
      </c>
      <c r="D87" s="142">
        <v>2.0161570629574999</v>
      </c>
      <c r="E87" s="142"/>
      <c r="F87" s="143"/>
    </row>
    <row r="88" spans="2:6" x14ac:dyDescent="0.2">
      <c r="B88" s="141" t="s">
        <v>905</v>
      </c>
      <c r="C88" s="142">
        <v>4.7780434710297852</v>
      </c>
      <c r="D88" s="142">
        <v>1.7710891074640647</v>
      </c>
      <c r="E88" s="142"/>
      <c r="F88" s="143"/>
    </row>
    <row r="89" spans="2:6" x14ac:dyDescent="0.2">
      <c r="B89" s="141" t="s">
        <v>906</v>
      </c>
      <c r="C89" s="142">
        <v>4.7064730792498493</v>
      </c>
      <c r="D89" s="142">
        <v>1.7186418227438272</v>
      </c>
      <c r="E89" s="142"/>
      <c r="F89" s="143"/>
    </row>
    <row r="90" spans="2:6" x14ac:dyDescent="0.2">
      <c r="B90" s="141" t="s">
        <v>907</v>
      </c>
      <c r="C90" s="142">
        <v>3.1135170355105353</v>
      </c>
      <c r="D90" s="142">
        <v>1.1685804143704537</v>
      </c>
      <c r="E90" s="142"/>
      <c r="F90" s="143"/>
    </row>
    <row r="91" spans="2:6" x14ac:dyDescent="0.2">
      <c r="B91" s="141" t="s">
        <v>908</v>
      </c>
      <c r="C91" s="142">
        <v>5.9485647557233241</v>
      </c>
      <c r="D91" s="142">
        <v>2.2813300127728815</v>
      </c>
      <c r="E91" s="142"/>
      <c r="F91" s="143"/>
    </row>
    <row r="92" spans="2:6" x14ac:dyDescent="0.2">
      <c r="B92" s="141" t="s">
        <v>909</v>
      </c>
      <c r="C92" s="142">
        <v>10.801090297916069</v>
      </c>
      <c r="D92" s="142">
        <v>4.2373865748332795</v>
      </c>
      <c r="E92" s="142">
        <v>10.801090297916069</v>
      </c>
      <c r="F92" s="143">
        <v>4.2373865748332795</v>
      </c>
    </row>
    <row r="93" spans="2:6" x14ac:dyDescent="0.2">
      <c r="B93" s="141" t="s">
        <v>910</v>
      </c>
      <c r="C93" s="142">
        <v>9.8133906552083747</v>
      </c>
      <c r="D93" s="142">
        <v>3.8550287268778196</v>
      </c>
      <c r="E93" s="142">
        <v>9.8133906552083747</v>
      </c>
      <c r="F93" s="143">
        <v>3.8550287268778196</v>
      </c>
    </row>
    <row r="94" spans="2:6" x14ac:dyDescent="0.2">
      <c r="B94" s="141" t="s">
        <v>911</v>
      </c>
      <c r="C94" s="142">
        <v>9.2792727936760997</v>
      </c>
      <c r="D94" s="142">
        <v>3.6022234642964257</v>
      </c>
      <c r="E94" s="142">
        <v>9.6389679579341934</v>
      </c>
      <c r="F94" s="143">
        <v>3.7497719366219555</v>
      </c>
    </row>
    <row r="95" spans="2:6" x14ac:dyDescent="0.2">
      <c r="B95" s="141" t="s">
        <v>912</v>
      </c>
      <c r="C95" s="144">
        <v>8.8792790455411783</v>
      </c>
      <c r="D95" s="144">
        <v>3.5906242371724599</v>
      </c>
      <c r="E95" s="144">
        <v>9.2294927428377331</v>
      </c>
      <c r="F95" s="145">
        <v>3.7353375432902736</v>
      </c>
    </row>
    <row r="96" spans="2:6" x14ac:dyDescent="0.2">
      <c r="B96" s="141" t="s">
        <v>913</v>
      </c>
      <c r="C96" s="144">
        <v>8.3882946459406895</v>
      </c>
      <c r="D96" s="144">
        <v>3.4564941883709817</v>
      </c>
      <c r="E96" s="144">
        <v>8.6874927300654097</v>
      </c>
      <c r="F96" s="145">
        <v>3.5786942921793639</v>
      </c>
    </row>
    <row r="97" spans="2:6" x14ac:dyDescent="0.2">
      <c r="B97" s="141" t="s">
        <v>914</v>
      </c>
      <c r="C97" s="144">
        <v>8.4854151382227467</v>
      </c>
      <c r="D97" s="144">
        <v>3.5614506504410017</v>
      </c>
      <c r="E97" s="144">
        <v>8.6602242749660299</v>
      </c>
      <c r="F97" s="145">
        <v>3.6207294255654796</v>
      </c>
    </row>
    <row r="98" spans="2:6" x14ac:dyDescent="0.2">
      <c r="B98" s="141" t="s">
        <v>915</v>
      </c>
      <c r="C98" s="144">
        <v>8.8216193302543111</v>
      </c>
      <c r="D98" s="144">
        <v>3.7136420226170572</v>
      </c>
      <c r="E98" s="144">
        <v>8.9887482443464126</v>
      </c>
      <c r="F98" s="145">
        <v>3.7688341596438293</v>
      </c>
    </row>
    <row r="99" spans="2:6" x14ac:dyDescent="0.2">
      <c r="B99" s="141" t="s">
        <v>916</v>
      </c>
      <c r="C99" s="144">
        <v>9.0287682505645144</v>
      </c>
      <c r="D99" s="144">
        <v>3.8413615836193111</v>
      </c>
      <c r="E99" s="144">
        <v>9.2080563664634134</v>
      </c>
      <c r="F99" s="145">
        <v>3.8979092615300739</v>
      </c>
    </row>
    <row r="100" spans="2:6" ht="13.5" thickBot="1" x14ac:dyDescent="0.25">
      <c r="B100" s="146" t="s">
        <v>917</v>
      </c>
      <c r="C100" s="147">
        <v>8.8374331236620396</v>
      </c>
      <c r="D100" s="147">
        <v>3.7752690673710267</v>
      </c>
      <c r="E100" s="147">
        <v>9.1179543466188999</v>
      </c>
      <c r="F100" s="148">
        <v>3.8690364602992591</v>
      </c>
    </row>
  </sheetData>
  <hyperlinks>
    <hyperlink ref="A1" location="Contents!A1" display="Contents!A1" xr:uid="{C8D4A5FB-D80E-4549-8D33-C4116CB51865}"/>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D8E85-BC4E-47F2-B6DB-AEA775B2D373}">
  <dimension ref="A1:O88"/>
  <sheetViews>
    <sheetView workbookViewId="0">
      <pane xSplit="1" ySplit="4" topLeftCell="B50" activePane="bottomRight" state="frozen"/>
      <selection pane="topRight"/>
      <selection pane="bottomLeft"/>
      <selection pane="bottomRight" activeCell="C73" sqref="C73"/>
    </sheetView>
  </sheetViews>
  <sheetFormatPr defaultRowHeight="15" x14ac:dyDescent="0.25"/>
  <cols>
    <col min="1" max="1" width="7" customWidth="1"/>
    <col min="2" max="3" width="16" customWidth="1"/>
    <col min="4" max="5" width="14" customWidth="1"/>
    <col min="6" max="8" width="12" customWidth="1"/>
  </cols>
  <sheetData>
    <row r="1" spans="1:10" ht="24" customHeight="1" x14ac:dyDescent="0.25">
      <c r="A1" s="197" t="s">
        <v>1072</v>
      </c>
      <c r="B1" s="198"/>
      <c r="C1" s="198"/>
      <c r="D1" s="198"/>
      <c r="E1" s="198"/>
      <c r="F1" s="198"/>
      <c r="G1" s="198"/>
      <c r="H1" s="198"/>
      <c r="I1" s="198"/>
      <c r="J1" s="198"/>
    </row>
    <row r="2" spans="1:10" ht="30" customHeight="1" x14ac:dyDescent="0.25">
      <c r="A2" s="199" t="s">
        <v>1073</v>
      </c>
      <c r="B2" s="198"/>
      <c r="C2" s="198"/>
      <c r="D2" s="198"/>
      <c r="E2" s="198"/>
      <c r="F2" s="198"/>
      <c r="G2" s="198"/>
      <c r="H2" s="198"/>
      <c r="I2" s="198"/>
      <c r="J2" s="198"/>
    </row>
    <row r="4" spans="1:10" x14ac:dyDescent="0.25">
      <c r="A4" s="150" t="s">
        <v>1074</v>
      </c>
      <c r="B4" s="150" t="s">
        <v>380</v>
      </c>
      <c r="C4" s="150" t="s">
        <v>370</v>
      </c>
      <c r="D4" s="150" t="s">
        <v>392</v>
      </c>
      <c r="E4" s="150" t="s">
        <v>399</v>
      </c>
      <c r="F4" s="150" t="s">
        <v>404</v>
      </c>
      <c r="G4" s="150" t="s">
        <v>409</v>
      </c>
      <c r="H4" s="150" t="s">
        <v>388</v>
      </c>
    </row>
    <row r="5" spans="1:10" x14ac:dyDescent="0.25">
      <c r="A5" s="151">
        <v>1970</v>
      </c>
      <c r="B5" s="152">
        <v>5</v>
      </c>
      <c r="C5" s="153"/>
      <c r="D5" s="153"/>
      <c r="E5" s="153"/>
      <c r="F5" s="153"/>
      <c r="G5" s="153"/>
      <c r="H5" s="153"/>
    </row>
    <row r="6" spans="1:10" x14ac:dyDescent="0.25">
      <c r="A6" s="154">
        <v>1971</v>
      </c>
      <c r="B6" s="155">
        <v>5.8</v>
      </c>
      <c r="C6" s="156"/>
      <c r="D6" s="156"/>
      <c r="E6" s="156"/>
      <c r="F6" s="156"/>
      <c r="G6" s="156"/>
      <c r="H6" s="156"/>
    </row>
    <row r="7" spans="1:10" x14ac:dyDescent="0.25">
      <c r="A7" s="151">
        <v>1972</v>
      </c>
      <c r="B7" s="152">
        <v>6.9</v>
      </c>
      <c r="C7" s="153"/>
      <c r="D7" s="153"/>
      <c r="E7" s="153"/>
      <c r="F7" s="153"/>
      <c r="G7" s="153"/>
      <c r="H7" s="153"/>
    </row>
    <row r="8" spans="1:10" x14ac:dyDescent="0.25">
      <c r="A8" s="154">
        <v>1973</v>
      </c>
      <c r="B8" s="155">
        <v>8.8000000000000007</v>
      </c>
      <c r="C8" s="156"/>
      <c r="D8" s="156"/>
      <c r="E8" s="156"/>
      <c r="F8" s="156"/>
      <c r="G8" s="156"/>
      <c r="H8" s="156"/>
    </row>
    <row r="9" spans="1:10" x14ac:dyDescent="0.25">
      <c r="A9" s="151">
        <v>1974</v>
      </c>
      <c r="B9" s="152">
        <v>10.1</v>
      </c>
      <c r="C9" s="153"/>
      <c r="D9" s="153"/>
      <c r="E9" s="153"/>
      <c r="F9" s="153"/>
      <c r="G9" s="153"/>
      <c r="H9" s="153"/>
    </row>
    <row r="10" spans="1:10" x14ac:dyDescent="0.25">
      <c r="A10" s="154">
        <v>1975</v>
      </c>
      <c r="B10" s="155">
        <v>12</v>
      </c>
      <c r="C10" s="156"/>
      <c r="D10" s="156"/>
      <c r="E10" s="156"/>
      <c r="F10" s="156"/>
      <c r="G10" s="156"/>
      <c r="H10" s="156"/>
    </row>
    <row r="11" spans="1:10" x14ac:dyDescent="0.25">
      <c r="A11" s="151">
        <v>1976</v>
      </c>
      <c r="B11" s="152">
        <v>13.5</v>
      </c>
      <c r="C11" s="153"/>
      <c r="D11" s="153"/>
      <c r="E11" s="153"/>
      <c r="F11" s="153"/>
      <c r="G11" s="153"/>
      <c r="H11" s="153"/>
    </row>
    <row r="12" spans="1:10" x14ac:dyDescent="0.25">
      <c r="A12" s="154">
        <v>1977</v>
      </c>
      <c r="B12" s="155">
        <v>15</v>
      </c>
      <c r="C12" s="156"/>
      <c r="D12" s="156"/>
      <c r="E12" s="156"/>
      <c r="F12" s="156"/>
      <c r="G12" s="156"/>
      <c r="H12" s="156"/>
    </row>
    <row r="13" spans="1:10" x14ac:dyDescent="0.25">
      <c r="A13" s="151">
        <v>1978</v>
      </c>
      <c r="B13" s="152">
        <v>17.600000000000001</v>
      </c>
      <c r="C13" s="153"/>
      <c r="D13" s="153"/>
      <c r="E13" s="153"/>
      <c r="F13" s="153"/>
      <c r="G13" s="153"/>
      <c r="H13" s="153"/>
    </row>
    <row r="14" spans="1:10" x14ac:dyDescent="0.25">
      <c r="A14" s="154">
        <v>1979</v>
      </c>
      <c r="B14" s="155">
        <v>18.8</v>
      </c>
      <c r="C14" s="156"/>
      <c r="D14" s="156"/>
      <c r="E14" s="156"/>
      <c r="F14" s="156"/>
      <c r="G14" s="156"/>
      <c r="H14" s="156"/>
    </row>
    <row r="15" spans="1:10" x14ac:dyDescent="0.25">
      <c r="A15" s="151">
        <v>1980</v>
      </c>
      <c r="B15" s="152">
        <v>17.2</v>
      </c>
      <c r="C15" s="153"/>
      <c r="D15" s="153"/>
      <c r="E15" s="153"/>
      <c r="F15" s="153"/>
      <c r="G15" s="153"/>
      <c r="H15" s="153"/>
    </row>
    <row r="16" spans="1:10" x14ac:dyDescent="0.25">
      <c r="A16" s="154">
        <v>1981</v>
      </c>
      <c r="B16" s="155">
        <v>14.5</v>
      </c>
      <c r="C16" s="156"/>
      <c r="D16" s="156"/>
      <c r="E16" s="156"/>
      <c r="F16" s="156"/>
      <c r="G16" s="156"/>
      <c r="H16" s="156"/>
    </row>
    <row r="17" spans="1:15" x14ac:dyDescent="0.25">
      <c r="A17" s="151">
        <v>1982</v>
      </c>
      <c r="B17" s="152">
        <v>13.6</v>
      </c>
      <c r="C17" s="153"/>
      <c r="D17" s="153"/>
      <c r="E17" s="153"/>
      <c r="F17" s="153"/>
      <c r="G17" s="153"/>
      <c r="H17" s="153"/>
    </row>
    <row r="18" spans="1:15" x14ac:dyDescent="0.25">
      <c r="A18" s="154">
        <v>1983</v>
      </c>
      <c r="B18" s="155">
        <v>13.1</v>
      </c>
      <c r="C18" s="156"/>
      <c r="D18" s="156"/>
      <c r="E18" s="156"/>
      <c r="F18" s="156"/>
      <c r="G18" s="156"/>
      <c r="H18" s="156"/>
    </row>
    <row r="19" spans="1:15" x14ac:dyDescent="0.25">
      <c r="A19" s="151">
        <v>1984</v>
      </c>
      <c r="B19" s="152">
        <v>14.2</v>
      </c>
      <c r="C19" s="153"/>
      <c r="D19" s="153"/>
      <c r="E19" s="153"/>
      <c r="F19" s="153"/>
      <c r="G19" s="153"/>
      <c r="H19" s="153"/>
    </row>
    <row r="20" spans="1:15" x14ac:dyDescent="0.25">
      <c r="A20" s="154">
        <v>1985</v>
      </c>
      <c r="B20" s="155">
        <v>15.8</v>
      </c>
      <c r="C20" s="156"/>
      <c r="D20" s="156"/>
      <c r="E20" s="156"/>
      <c r="F20" s="156"/>
      <c r="G20" s="156"/>
      <c r="H20" s="156"/>
    </row>
    <row r="21" spans="1:15" x14ac:dyDescent="0.25">
      <c r="A21" s="151">
        <v>1986</v>
      </c>
      <c r="B21" s="152">
        <v>16.399999999999999</v>
      </c>
      <c r="C21" s="153"/>
      <c r="D21" s="153"/>
      <c r="E21" s="153"/>
      <c r="F21" s="153"/>
      <c r="G21" s="153"/>
      <c r="H21" s="153"/>
    </row>
    <row r="22" spans="1:15" x14ac:dyDescent="0.25">
      <c r="A22" s="154">
        <v>1987</v>
      </c>
      <c r="B22" s="155">
        <v>16.5</v>
      </c>
      <c r="C22" s="156"/>
      <c r="D22" s="156"/>
      <c r="E22" s="156"/>
      <c r="F22" s="156"/>
      <c r="G22" s="156"/>
      <c r="H22" s="156"/>
    </row>
    <row r="23" spans="1:15" x14ac:dyDescent="0.25">
      <c r="A23" s="151">
        <v>1988</v>
      </c>
      <c r="B23" s="152">
        <v>17.8</v>
      </c>
      <c r="C23" s="153"/>
      <c r="D23" s="153"/>
      <c r="E23" s="153"/>
      <c r="F23" s="153"/>
      <c r="G23" s="153"/>
      <c r="H23" s="153"/>
    </row>
    <row r="24" spans="1:15" x14ac:dyDescent="0.25">
      <c r="A24" s="154">
        <v>1989</v>
      </c>
      <c r="B24" s="155">
        <v>18.600000000000001</v>
      </c>
      <c r="C24" s="156"/>
      <c r="D24" s="156"/>
      <c r="E24" s="156"/>
      <c r="F24" s="156"/>
      <c r="G24" s="156"/>
      <c r="H24" s="156"/>
    </row>
    <row r="25" spans="1:15" x14ac:dyDescent="0.25">
      <c r="A25" s="151">
        <v>1990</v>
      </c>
      <c r="B25" s="152">
        <v>19.600000000000001</v>
      </c>
      <c r="C25" s="153"/>
      <c r="D25" s="153"/>
      <c r="E25" s="153"/>
      <c r="F25" s="153"/>
      <c r="G25" s="153"/>
      <c r="H25" s="153"/>
    </row>
    <row r="26" spans="1:15" x14ac:dyDescent="0.25">
      <c r="A26" s="154">
        <v>1991</v>
      </c>
      <c r="B26" s="155">
        <v>19.2</v>
      </c>
      <c r="C26" s="156"/>
      <c r="D26" s="156"/>
      <c r="E26" s="156"/>
      <c r="F26" s="156"/>
      <c r="G26" s="156"/>
      <c r="H26" s="156"/>
    </row>
    <row r="27" spans="1:15" x14ac:dyDescent="0.25">
      <c r="A27" s="151">
        <v>1992</v>
      </c>
      <c r="B27" s="152">
        <v>18.5</v>
      </c>
      <c r="C27" s="153"/>
      <c r="D27" s="153"/>
      <c r="E27" s="153"/>
      <c r="F27" s="153"/>
      <c r="G27" s="153"/>
      <c r="H27" s="153"/>
    </row>
    <row r="28" spans="1:15" x14ac:dyDescent="0.25">
      <c r="A28" s="154">
        <v>1993</v>
      </c>
      <c r="B28" s="155">
        <v>19.3</v>
      </c>
      <c r="C28" s="156"/>
      <c r="D28" s="156"/>
      <c r="E28" s="156"/>
      <c r="F28" s="156"/>
      <c r="G28" s="156"/>
      <c r="H28" s="156"/>
      <c r="M28" s="157"/>
      <c r="N28" s="157"/>
      <c r="O28" s="157"/>
    </row>
    <row r="29" spans="1:15" x14ac:dyDescent="0.25">
      <c r="A29" s="151">
        <v>1994</v>
      </c>
      <c r="B29" s="152">
        <v>20.399999999999999</v>
      </c>
      <c r="C29" s="153"/>
      <c r="D29" s="153"/>
      <c r="E29" s="153"/>
      <c r="F29" s="153"/>
      <c r="G29" s="153"/>
      <c r="H29" s="153"/>
    </row>
    <row r="30" spans="1:15" x14ac:dyDescent="0.25">
      <c r="A30" s="154">
        <v>1995</v>
      </c>
      <c r="B30" s="155">
        <v>21.9</v>
      </c>
      <c r="C30" s="156"/>
      <c r="D30" s="156"/>
      <c r="E30" s="156"/>
      <c r="F30" s="156"/>
      <c r="G30" s="156"/>
      <c r="H30" s="156"/>
    </row>
    <row r="31" spans="1:15" x14ac:dyDescent="0.25">
      <c r="A31" s="151">
        <v>1996</v>
      </c>
      <c r="B31" s="152">
        <v>23</v>
      </c>
      <c r="C31" s="153"/>
      <c r="D31" s="153"/>
      <c r="E31" s="153"/>
      <c r="F31" s="153"/>
      <c r="G31" s="153"/>
      <c r="H31" s="153"/>
    </row>
    <row r="32" spans="1:15" x14ac:dyDescent="0.25">
      <c r="A32" s="154">
        <v>1997</v>
      </c>
      <c r="B32" s="155">
        <v>24.4</v>
      </c>
      <c r="C32" s="156"/>
      <c r="D32" s="156"/>
      <c r="E32" s="156"/>
      <c r="F32" s="156"/>
      <c r="G32" s="156"/>
      <c r="H32" s="156"/>
    </row>
    <row r="33" spans="1:8" x14ac:dyDescent="0.25">
      <c r="A33" s="151">
        <v>1998</v>
      </c>
      <c r="B33" s="152">
        <v>25</v>
      </c>
      <c r="C33" s="153"/>
      <c r="D33" s="153"/>
      <c r="E33" s="153"/>
      <c r="F33" s="153"/>
      <c r="G33" s="153"/>
      <c r="H33" s="153"/>
    </row>
    <row r="34" spans="1:8" x14ac:dyDescent="0.25">
      <c r="A34" s="154">
        <v>1999</v>
      </c>
      <c r="B34" s="155">
        <v>26.5</v>
      </c>
      <c r="C34" s="156"/>
      <c r="D34" s="156"/>
      <c r="E34" s="156"/>
      <c r="F34" s="156"/>
      <c r="G34" s="156"/>
      <c r="H34" s="156"/>
    </row>
    <row r="35" spans="1:8" x14ac:dyDescent="0.25">
      <c r="A35" s="151">
        <v>2000</v>
      </c>
      <c r="B35" s="152">
        <v>29.6</v>
      </c>
      <c r="C35" s="152">
        <v>19</v>
      </c>
      <c r="D35" s="152">
        <v>33</v>
      </c>
      <c r="E35" s="152">
        <v>36</v>
      </c>
      <c r="F35" s="152">
        <v>38</v>
      </c>
      <c r="G35" s="152">
        <v>26</v>
      </c>
      <c r="H35" s="152">
        <v>4.5</v>
      </c>
    </row>
    <row r="36" spans="1:8" x14ac:dyDescent="0.25">
      <c r="A36" s="154">
        <v>2001</v>
      </c>
      <c r="B36" s="155">
        <v>30.4</v>
      </c>
      <c r="C36" s="155">
        <v>19.5</v>
      </c>
      <c r="D36" s="155">
        <v>37</v>
      </c>
      <c r="E36" s="155">
        <v>40</v>
      </c>
      <c r="F36" s="155">
        <v>40</v>
      </c>
      <c r="G36" s="155">
        <v>24</v>
      </c>
      <c r="H36" s="155">
        <v>4.8</v>
      </c>
    </row>
    <row r="37" spans="1:8" x14ac:dyDescent="0.25">
      <c r="A37" s="151">
        <v>2002</v>
      </c>
      <c r="B37" s="152">
        <v>31.3</v>
      </c>
      <c r="C37" s="152">
        <v>20.5</v>
      </c>
      <c r="D37" s="152">
        <v>42</v>
      </c>
      <c r="E37" s="152">
        <v>44</v>
      </c>
      <c r="F37" s="152">
        <v>43</v>
      </c>
      <c r="G37" s="152">
        <v>22</v>
      </c>
      <c r="H37" s="152">
        <v>4.5</v>
      </c>
    </row>
    <row r="38" spans="1:8" x14ac:dyDescent="0.25">
      <c r="A38" s="154">
        <v>2003</v>
      </c>
      <c r="B38" s="155">
        <v>34.200000000000003</v>
      </c>
      <c r="C38" s="155">
        <v>22</v>
      </c>
      <c r="D38" s="155">
        <v>46</v>
      </c>
      <c r="E38" s="155">
        <v>49</v>
      </c>
      <c r="F38" s="155">
        <v>44</v>
      </c>
      <c r="G38" s="155">
        <v>20</v>
      </c>
      <c r="H38" s="155">
        <v>3.9</v>
      </c>
    </row>
    <row r="39" spans="1:8" x14ac:dyDescent="0.25">
      <c r="A39" s="151">
        <v>2004</v>
      </c>
      <c r="B39" s="152">
        <v>37.4</v>
      </c>
      <c r="C39" s="152">
        <v>24</v>
      </c>
      <c r="D39" s="152">
        <v>49</v>
      </c>
      <c r="E39" s="152">
        <v>52</v>
      </c>
      <c r="F39" s="152">
        <v>46</v>
      </c>
      <c r="G39" s="152">
        <v>19</v>
      </c>
      <c r="H39" s="152">
        <v>4.2</v>
      </c>
    </row>
    <row r="40" spans="1:8" x14ac:dyDescent="0.25">
      <c r="A40" s="154">
        <v>2005</v>
      </c>
      <c r="B40" s="155">
        <v>39.200000000000003</v>
      </c>
      <c r="C40" s="155">
        <v>25.8</v>
      </c>
      <c r="D40" s="155">
        <v>52</v>
      </c>
      <c r="E40" s="155">
        <v>56</v>
      </c>
      <c r="F40" s="155">
        <v>47</v>
      </c>
      <c r="G40" s="155">
        <v>19</v>
      </c>
      <c r="H40" s="155">
        <v>4.8</v>
      </c>
    </row>
    <row r="41" spans="1:8" x14ac:dyDescent="0.25">
      <c r="A41" s="151">
        <v>2006</v>
      </c>
      <c r="B41" s="152">
        <v>43</v>
      </c>
      <c r="C41" s="152">
        <v>28</v>
      </c>
      <c r="D41" s="152">
        <v>54</v>
      </c>
      <c r="E41" s="152">
        <v>59</v>
      </c>
      <c r="F41" s="152">
        <v>47</v>
      </c>
      <c r="G41" s="152">
        <v>20</v>
      </c>
      <c r="H41" s="152">
        <v>5.8</v>
      </c>
    </row>
    <row r="42" spans="1:8" x14ac:dyDescent="0.25">
      <c r="A42" s="154">
        <v>2007</v>
      </c>
      <c r="B42" s="155">
        <v>47</v>
      </c>
      <c r="C42" s="155">
        <v>30.2</v>
      </c>
      <c r="D42" s="155">
        <v>57</v>
      </c>
      <c r="E42" s="155">
        <v>63</v>
      </c>
      <c r="F42" s="155">
        <v>47</v>
      </c>
      <c r="G42" s="155">
        <v>22</v>
      </c>
      <c r="H42" s="155">
        <v>6.8</v>
      </c>
    </row>
    <row r="43" spans="1:8" x14ac:dyDescent="0.25">
      <c r="A43" s="151">
        <v>2008</v>
      </c>
      <c r="B43" s="152">
        <v>50.2</v>
      </c>
      <c r="C43" s="152">
        <v>31.5</v>
      </c>
      <c r="D43" s="152">
        <v>55</v>
      </c>
      <c r="E43" s="152">
        <v>63</v>
      </c>
      <c r="F43" s="152">
        <v>43</v>
      </c>
      <c r="G43" s="152">
        <v>25</v>
      </c>
      <c r="H43" s="152">
        <v>6.2</v>
      </c>
    </row>
    <row r="44" spans="1:8" x14ac:dyDescent="0.25">
      <c r="A44" s="154">
        <v>2009</v>
      </c>
      <c r="B44" s="155">
        <v>46.3</v>
      </c>
      <c r="C44" s="155">
        <v>30.1</v>
      </c>
      <c r="D44" s="155">
        <v>52</v>
      </c>
      <c r="E44" s="155">
        <v>64</v>
      </c>
      <c r="F44" s="155">
        <v>40</v>
      </c>
      <c r="G44" s="155">
        <v>26.5</v>
      </c>
      <c r="H44" s="155">
        <v>5.5</v>
      </c>
    </row>
    <row r="45" spans="1:8" x14ac:dyDescent="0.25">
      <c r="A45" s="151">
        <v>2010</v>
      </c>
      <c r="B45" s="152">
        <v>45.9</v>
      </c>
      <c r="C45" s="152">
        <v>28.8</v>
      </c>
      <c r="D45" s="152">
        <v>53</v>
      </c>
      <c r="E45" s="152">
        <v>65</v>
      </c>
      <c r="F45" s="152">
        <v>40</v>
      </c>
      <c r="G45" s="152">
        <v>27</v>
      </c>
      <c r="H45" s="152">
        <v>5.9</v>
      </c>
    </row>
    <row r="46" spans="1:8" x14ac:dyDescent="0.25">
      <c r="A46" s="154">
        <v>2011</v>
      </c>
      <c r="B46" s="155">
        <v>46.4</v>
      </c>
      <c r="C46" s="155">
        <v>28.3</v>
      </c>
      <c r="D46" s="155">
        <v>54</v>
      </c>
      <c r="E46" s="155">
        <v>62</v>
      </c>
      <c r="F46" s="155">
        <v>33</v>
      </c>
      <c r="G46" s="155">
        <v>27.5</v>
      </c>
      <c r="H46" s="155">
        <v>6.5</v>
      </c>
    </row>
    <row r="47" spans="1:8" x14ac:dyDescent="0.25">
      <c r="A47" s="151">
        <v>2012</v>
      </c>
      <c r="B47" s="152">
        <v>46.2</v>
      </c>
      <c r="C47" s="152">
        <v>27.5</v>
      </c>
      <c r="D47" s="152">
        <v>55</v>
      </c>
      <c r="E47" s="152">
        <v>60.5</v>
      </c>
      <c r="F47" s="152">
        <v>28</v>
      </c>
      <c r="G47" s="152">
        <v>28</v>
      </c>
      <c r="H47" s="152">
        <v>8</v>
      </c>
    </row>
    <row r="48" spans="1:8" x14ac:dyDescent="0.25">
      <c r="A48" s="154">
        <v>2013</v>
      </c>
      <c r="B48" s="155">
        <v>46</v>
      </c>
      <c r="C48" s="155">
        <v>26</v>
      </c>
      <c r="D48" s="155">
        <v>57</v>
      </c>
      <c r="E48" s="155">
        <v>61</v>
      </c>
      <c r="F48" s="155">
        <v>27</v>
      </c>
      <c r="G48" s="155">
        <v>28</v>
      </c>
      <c r="H48" s="155">
        <v>8.5</v>
      </c>
    </row>
    <row r="49" spans="1:8" x14ac:dyDescent="0.25">
      <c r="A49" s="151">
        <v>2014</v>
      </c>
      <c r="B49" s="152">
        <v>43</v>
      </c>
      <c r="C49" s="152">
        <v>26.8</v>
      </c>
      <c r="D49" s="152">
        <v>58</v>
      </c>
      <c r="E49" s="152">
        <v>62.5</v>
      </c>
      <c r="F49" s="152">
        <v>28.5</v>
      </c>
      <c r="G49" s="152">
        <v>27.5</v>
      </c>
      <c r="H49" s="152">
        <v>10</v>
      </c>
    </row>
    <row r="50" spans="1:8" x14ac:dyDescent="0.25">
      <c r="A50" s="154">
        <v>2015</v>
      </c>
      <c r="B50" s="155">
        <v>42.4</v>
      </c>
      <c r="C50" s="155">
        <v>27.5</v>
      </c>
      <c r="D50" s="155">
        <v>57</v>
      </c>
      <c r="E50" s="155">
        <v>60</v>
      </c>
      <c r="F50" s="155">
        <v>30</v>
      </c>
      <c r="G50" s="155">
        <v>26</v>
      </c>
      <c r="H50" s="155">
        <v>11.5</v>
      </c>
    </row>
    <row r="51" spans="1:8" x14ac:dyDescent="0.25">
      <c r="A51" s="151">
        <v>2016</v>
      </c>
      <c r="B51" s="152">
        <v>41.3</v>
      </c>
      <c r="C51" s="152">
        <v>28</v>
      </c>
      <c r="D51" s="152">
        <v>56.5</v>
      </c>
      <c r="E51" s="152">
        <v>57</v>
      </c>
      <c r="F51" s="152">
        <v>31.5</v>
      </c>
      <c r="G51" s="152">
        <v>25.5</v>
      </c>
      <c r="H51" s="152">
        <v>11</v>
      </c>
    </row>
    <row r="52" spans="1:8" x14ac:dyDescent="0.25">
      <c r="A52" s="154">
        <v>2017</v>
      </c>
      <c r="B52" s="155">
        <v>40.700000000000003</v>
      </c>
      <c r="C52" s="155">
        <v>28.1</v>
      </c>
      <c r="D52" s="155">
        <v>56</v>
      </c>
      <c r="E52" s="155">
        <v>54</v>
      </c>
      <c r="F52" s="155">
        <v>33</v>
      </c>
      <c r="G52" s="155">
        <v>26</v>
      </c>
      <c r="H52" s="155">
        <v>11.2</v>
      </c>
    </row>
    <row r="53" spans="1:8" x14ac:dyDescent="0.25">
      <c r="A53" s="151">
        <v>2018</v>
      </c>
      <c r="B53" s="152">
        <v>39.200000000000003</v>
      </c>
      <c r="C53" s="152">
        <v>27.5</v>
      </c>
      <c r="D53" s="152">
        <v>55</v>
      </c>
      <c r="E53" s="152">
        <v>51</v>
      </c>
      <c r="F53" s="152">
        <v>29.5</v>
      </c>
      <c r="G53" s="152">
        <v>27</v>
      </c>
      <c r="H53" s="152">
        <v>12.5</v>
      </c>
    </row>
    <row r="54" spans="1:8" x14ac:dyDescent="0.25">
      <c r="A54" s="154">
        <v>2019</v>
      </c>
      <c r="B54" s="155">
        <v>38</v>
      </c>
      <c r="C54" s="155">
        <v>28.5</v>
      </c>
      <c r="D54" s="155">
        <v>54</v>
      </c>
      <c r="E54" s="155">
        <v>49.5</v>
      </c>
      <c r="F54" s="155">
        <v>24.5</v>
      </c>
      <c r="G54" s="155">
        <v>28</v>
      </c>
      <c r="H54" s="155">
        <v>12.5</v>
      </c>
    </row>
    <row r="55" spans="1:8" x14ac:dyDescent="0.25">
      <c r="A55" s="151">
        <v>2020</v>
      </c>
      <c r="B55" s="152">
        <v>35.1</v>
      </c>
      <c r="C55" s="152">
        <v>27</v>
      </c>
      <c r="D55" s="152">
        <v>52</v>
      </c>
      <c r="E55" s="152">
        <v>48</v>
      </c>
      <c r="F55" s="152">
        <v>26</v>
      </c>
      <c r="G55" s="152">
        <v>29.5</v>
      </c>
      <c r="H55" s="152">
        <v>13</v>
      </c>
    </row>
    <row r="56" spans="1:8" x14ac:dyDescent="0.25">
      <c r="A56" s="154">
        <v>2021</v>
      </c>
      <c r="B56" s="155">
        <v>34</v>
      </c>
      <c r="C56" s="155">
        <v>28.5</v>
      </c>
      <c r="D56" s="155">
        <v>51.5</v>
      </c>
      <c r="E56" s="155">
        <v>48.5</v>
      </c>
      <c r="F56" s="155">
        <v>26.5</v>
      </c>
      <c r="G56" s="155">
        <v>27</v>
      </c>
      <c r="H56" s="155">
        <v>13.3</v>
      </c>
    </row>
    <row r="57" spans="1:8" x14ac:dyDescent="0.25">
      <c r="A57" s="151">
        <v>2022</v>
      </c>
      <c r="B57" s="152">
        <v>30.4</v>
      </c>
      <c r="C57" s="152">
        <v>30</v>
      </c>
      <c r="D57" s="152">
        <v>50</v>
      </c>
      <c r="E57" s="152">
        <v>47.5</v>
      </c>
      <c r="F57" s="152">
        <v>25</v>
      </c>
      <c r="G57" s="152">
        <v>26.5</v>
      </c>
      <c r="H57" s="152">
        <v>14</v>
      </c>
    </row>
    <row r="58" spans="1:8" x14ac:dyDescent="0.25">
      <c r="A58" s="154">
        <v>2023</v>
      </c>
      <c r="B58" s="155">
        <v>30.2</v>
      </c>
      <c r="C58" s="155">
        <v>31.5</v>
      </c>
      <c r="D58" s="155">
        <v>51</v>
      </c>
      <c r="E58" s="155">
        <v>48.5</v>
      </c>
      <c r="F58" s="155">
        <v>26</v>
      </c>
      <c r="G58" s="155">
        <v>27</v>
      </c>
      <c r="H58" s="155">
        <v>13.5</v>
      </c>
    </row>
    <row r="59" spans="1:8" x14ac:dyDescent="0.25">
      <c r="A59" s="151">
        <v>2024</v>
      </c>
      <c r="B59" s="152">
        <v>30.4</v>
      </c>
      <c r="C59" s="152">
        <v>31</v>
      </c>
      <c r="D59" s="152">
        <v>51.5</v>
      </c>
      <c r="E59" s="152">
        <v>49</v>
      </c>
      <c r="F59" s="152">
        <v>27</v>
      </c>
      <c r="G59" s="152">
        <v>27.5</v>
      </c>
      <c r="H59" s="152">
        <v>14.5</v>
      </c>
    </row>
    <row r="60" spans="1:8" x14ac:dyDescent="0.25">
      <c r="A60" s="154">
        <v>2025</v>
      </c>
      <c r="B60" s="155">
        <v>31</v>
      </c>
      <c r="C60" s="156"/>
      <c r="D60" s="156"/>
      <c r="E60" s="156"/>
      <c r="F60" s="156"/>
      <c r="G60" s="156"/>
      <c r="H60" s="156"/>
    </row>
    <row r="62" spans="1:8" ht="16.5" x14ac:dyDescent="0.25">
      <c r="A62" s="200" t="s">
        <v>1075</v>
      </c>
      <c r="B62" s="196"/>
      <c r="C62" s="196"/>
    </row>
    <row r="63" spans="1:8" x14ac:dyDescent="0.25">
      <c r="A63" s="157"/>
      <c r="B63" s="157"/>
      <c r="C63" s="157"/>
    </row>
    <row r="64" spans="1:8" x14ac:dyDescent="0.25">
      <c r="A64" s="157"/>
      <c r="B64" s="157"/>
      <c r="C64" s="157"/>
    </row>
    <row r="65" spans="1:3" x14ac:dyDescent="0.25">
      <c r="A65" s="195" t="s">
        <v>1076</v>
      </c>
      <c r="B65" s="196"/>
      <c r="C65" s="196"/>
    </row>
    <row r="66" spans="1:3" x14ac:dyDescent="0.25">
      <c r="A66" s="158" t="s">
        <v>1077</v>
      </c>
      <c r="B66" s="159" t="s">
        <v>1078</v>
      </c>
      <c r="C66" s="160"/>
    </row>
    <row r="67" spans="1:3" x14ac:dyDescent="0.25">
      <c r="A67" s="158" t="s">
        <v>1079</v>
      </c>
      <c r="B67" s="159" t="s">
        <v>1080</v>
      </c>
      <c r="C67" s="160"/>
    </row>
    <row r="68" spans="1:3" x14ac:dyDescent="0.25">
      <c r="A68" s="158" t="s">
        <v>1081</v>
      </c>
      <c r="B68" s="159" t="s">
        <v>1082</v>
      </c>
      <c r="C68" s="160"/>
    </row>
    <row r="69" spans="1:3" x14ac:dyDescent="0.25">
      <c r="A69" s="157"/>
      <c r="B69" s="157"/>
      <c r="C69" s="157"/>
    </row>
    <row r="70" spans="1:3" x14ac:dyDescent="0.25">
      <c r="A70" s="195" t="s">
        <v>1083</v>
      </c>
      <c r="B70" s="196"/>
      <c r="C70" s="196"/>
    </row>
    <row r="71" spans="1:3" x14ac:dyDescent="0.25">
      <c r="A71" s="158" t="s">
        <v>380</v>
      </c>
      <c r="B71" s="159" t="s">
        <v>1084</v>
      </c>
      <c r="C71" s="160" t="s">
        <v>1085</v>
      </c>
    </row>
    <row r="72" spans="1:3" x14ac:dyDescent="0.25">
      <c r="A72" s="158" t="s">
        <v>370</v>
      </c>
      <c r="B72" s="159" t="s">
        <v>1086</v>
      </c>
      <c r="C72" s="160" t="s">
        <v>1087</v>
      </c>
    </row>
    <row r="73" spans="1:3" x14ac:dyDescent="0.25">
      <c r="A73" s="158" t="s">
        <v>392</v>
      </c>
      <c r="B73" s="159" t="s">
        <v>1088</v>
      </c>
      <c r="C73" s="160" t="s">
        <v>1089</v>
      </c>
    </row>
    <row r="74" spans="1:3" x14ac:dyDescent="0.25">
      <c r="A74" s="158" t="s">
        <v>399</v>
      </c>
      <c r="B74" s="159" t="s">
        <v>1090</v>
      </c>
      <c r="C74" s="160" t="s">
        <v>1091</v>
      </c>
    </row>
    <row r="75" spans="1:3" x14ac:dyDescent="0.25">
      <c r="A75" s="158" t="s">
        <v>404</v>
      </c>
      <c r="B75" s="159" t="s">
        <v>1092</v>
      </c>
      <c r="C75" s="160" t="s">
        <v>1093</v>
      </c>
    </row>
    <row r="76" spans="1:3" x14ac:dyDescent="0.25">
      <c r="A76" s="158" t="s">
        <v>409</v>
      </c>
      <c r="B76" s="159" t="s">
        <v>1094</v>
      </c>
      <c r="C76" s="160" t="s">
        <v>1095</v>
      </c>
    </row>
    <row r="77" spans="1:3" x14ac:dyDescent="0.25">
      <c r="A77" s="158" t="s">
        <v>388</v>
      </c>
      <c r="B77" s="159" t="s">
        <v>1096</v>
      </c>
      <c r="C77" s="160" t="s">
        <v>1097</v>
      </c>
    </row>
    <row r="78" spans="1:3" x14ac:dyDescent="0.25">
      <c r="A78" s="157"/>
      <c r="B78" s="157"/>
      <c r="C78" s="157"/>
    </row>
    <row r="79" spans="1:3" x14ac:dyDescent="0.25">
      <c r="A79" s="195" t="s">
        <v>1098</v>
      </c>
      <c r="B79" s="196"/>
      <c r="C79" s="196"/>
    </row>
    <row r="80" spans="1:3" x14ac:dyDescent="0.25">
      <c r="A80" s="158" t="s">
        <v>1099</v>
      </c>
      <c r="B80" s="159" t="s">
        <v>1100</v>
      </c>
      <c r="C80" s="160" t="s">
        <v>1101</v>
      </c>
    </row>
    <row r="81" spans="1:3" x14ac:dyDescent="0.25">
      <c r="A81" s="158" t="s">
        <v>1102</v>
      </c>
      <c r="B81" s="159" t="s">
        <v>1103</v>
      </c>
      <c r="C81" s="160" t="s">
        <v>1104</v>
      </c>
    </row>
    <row r="82" spans="1:3" x14ac:dyDescent="0.25">
      <c r="A82" s="158" t="s">
        <v>1105</v>
      </c>
      <c r="B82" s="159" t="s">
        <v>1106</v>
      </c>
      <c r="C82" s="160" t="s">
        <v>1107</v>
      </c>
    </row>
    <row r="83" spans="1:3" x14ac:dyDescent="0.25">
      <c r="A83" s="157"/>
      <c r="B83" s="157"/>
      <c r="C83" s="157"/>
    </row>
    <row r="84" spans="1:3" x14ac:dyDescent="0.25">
      <c r="A84" s="195" t="s">
        <v>1108</v>
      </c>
      <c r="B84" s="196"/>
      <c r="C84" s="196"/>
    </row>
    <row r="85" spans="1:3" x14ac:dyDescent="0.25">
      <c r="A85" s="158" t="s">
        <v>1109</v>
      </c>
      <c r="B85" s="159" t="s">
        <v>1110</v>
      </c>
      <c r="C85" s="160"/>
    </row>
    <row r="86" spans="1:3" x14ac:dyDescent="0.25">
      <c r="A86" s="158" t="s">
        <v>1111</v>
      </c>
      <c r="B86" s="159" t="s">
        <v>1112</v>
      </c>
      <c r="C86" s="160"/>
    </row>
    <row r="87" spans="1:3" x14ac:dyDescent="0.25">
      <c r="A87" s="158" t="s">
        <v>1113</v>
      </c>
      <c r="B87" s="159" t="s">
        <v>1114</v>
      </c>
      <c r="C87" s="160"/>
    </row>
    <row r="88" spans="1:3" x14ac:dyDescent="0.25">
      <c r="A88" s="158" t="s">
        <v>1115</v>
      </c>
      <c r="B88" s="159" t="s">
        <v>1116</v>
      </c>
      <c r="C88" s="160"/>
    </row>
  </sheetData>
  <mergeCells count="7">
    <mergeCell ref="A84:C84"/>
    <mergeCell ref="A1:J1"/>
    <mergeCell ref="A2:J2"/>
    <mergeCell ref="A62:C62"/>
    <mergeCell ref="A65:C65"/>
    <mergeCell ref="A70:C70"/>
    <mergeCell ref="A79:C7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AA07C-FCDC-481A-B858-36FCEE5B204F}">
  <dimension ref="A1:G59"/>
  <sheetViews>
    <sheetView workbookViewId="0">
      <pane ySplit="4" topLeftCell="A14" activePane="bottomLeft" state="frozen"/>
      <selection pane="bottomLeft" activeCell="F31" sqref="F31"/>
    </sheetView>
  </sheetViews>
  <sheetFormatPr defaultRowHeight="15" x14ac:dyDescent="0.25"/>
  <cols>
    <col min="1" max="1" width="8" customWidth="1"/>
    <col min="2" max="2" width="16" customWidth="1"/>
    <col min="3" max="3" width="18" customWidth="1"/>
    <col min="4" max="4" width="20" customWidth="1"/>
    <col min="5" max="5" width="14" customWidth="1"/>
    <col min="6" max="6" width="18" customWidth="1"/>
    <col min="7" max="7" width="15" customWidth="1"/>
  </cols>
  <sheetData>
    <row r="1" spans="1:7" ht="24" customHeight="1" x14ac:dyDescent="0.25">
      <c r="A1" s="197" t="s">
        <v>1117</v>
      </c>
      <c r="B1" s="198"/>
      <c r="C1" s="198"/>
      <c r="D1" s="198"/>
      <c r="E1" s="198"/>
      <c r="F1" s="198"/>
      <c r="G1" s="198"/>
    </row>
    <row r="2" spans="1:7" ht="27.95" customHeight="1" x14ac:dyDescent="0.25">
      <c r="A2" s="199" t="s">
        <v>1118</v>
      </c>
      <c r="B2" s="198"/>
      <c r="C2" s="198"/>
      <c r="D2" s="198"/>
      <c r="E2" s="198"/>
      <c r="F2" s="198"/>
      <c r="G2" s="198"/>
    </row>
    <row r="3" spans="1:7" ht="5.0999999999999996" customHeight="1" x14ac:dyDescent="0.25"/>
    <row r="4" spans="1:7" ht="18" customHeight="1" x14ac:dyDescent="0.25">
      <c r="A4" s="161" t="s">
        <v>1074</v>
      </c>
      <c r="B4" s="161" t="s">
        <v>1119</v>
      </c>
      <c r="C4" s="161" t="s">
        <v>1120</v>
      </c>
      <c r="D4" s="161" t="s">
        <v>1121</v>
      </c>
      <c r="E4" s="161" t="s">
        <v>1122</v>
      </c>
      <c r="F4" s="161" t="s">
        <v>1123</v>
      </c>
      <c r="G4" s="161" t="s">
        <v>1124</v>
      </c>
    </row>
    <row r="5" spans="1:7" x14ac:dyDescent="0.25">
      <c r="A5" s="162">
        <v>1999</v>
      </c>
      <c r="B5" s="163">
        <v>68</v>
      </c>
      <c r="C5" s="163">
        <v>241</v>
      </c>
      <c r="D5" s="163">
        <v>309</v>
      </c>
      <c r="E5" s="164">
        <v>22.006472491909381</v>
      </c>
      <c r="F5" s="165"/>
      <c r="G5" s="166" t="s">
        <v>1125</v>
      </c>
    </row>
    <row r="6" spans="1:7" x14ac:dyDescent="0.25">
      <c r="A6" s="167">
        <v>2000</v>
      </c>
      <c r="B6" s="168">
        <v>70.5</v>
      </c>
      <c r="C6" s="168">
        <v>240</v>
      </c>
      <c r="D6" s="168">
        <v>310.5</v>
      </c>
      <c r="E6" s="169">
        <v>22.705314009661841</v>
      </c>
      <c r="F6" s="170">
        <v>0.69884151775245229</v>
      </c>
      <c r="G6" s="171" t="s">
        <v>1125</v>
      </c>
    </row>
    <row r="7" spans="1:7" x14ac:dyDescent="0.25">
      <c r="A7" s="162">
        <v>2001</v>
      </c>
      <c r="B7" s="163">
        <v>73.5</v>
      </c>
      <c r="C7" s="163">
        <v>239</v>
      </c>
      <c r="D7" s="163">
        <v>312.5</v>
      </c>
      <c r="E7" s="164">
        <v>23.52</v>
      </c>
      <c r="F7" s="165">
        <v>0.81468599033816247</v>
      </c>
      <c r="G7" s="166" t="s">
        <v>1125</v>
      </c>
    </row>
    <row r="8" spans="1:7" x14ac:dyDescent="0.25">
      <c r="A8" s="167">
        <v>2002</v>
      </c>
      <c r="B8" s="168">
        <v>73</v>
      </c>
      <c r="C8" s="168">
        <v>213</v>
      </c>
      <c r="D8" s="168">
        <v>286</v>
      </c>
      <c r="E8" s="169">
        <v>25.52447552447553</v>
      </c>
      <c r="F8" s="170">
        <v>2.0044755244755268</v>
      </c>
      <c r="G8" s="171" t="s">
        <v>1125</v>
      </c>
    </row>
    <row r="9" spans="1:7" x14ac:dyDescent="0.25">
      <c r="A9" s="162">
        <v>2003</v>
      </c>
      <c r="B9" s="163">
        <v>79</v>
      </c>
      <c r="C9" s="163">
        <v>225</v>
      </c>
      <c r="D9" s="163">
        <v>304</v>
      </c>
      <c r="E9" s="164">
        <v>25.986842105263161</v>
      </c>
      <c r="F9" s="165">
        <v>0.46236658078763071</v>
      </c>
      <c r="G9" s="166" t="s">
        <v>1125</v>
      </c>
    </row>
    <row r="10" spans="1:7" x14ac:dyDescent="0.25">
      <c r="A10" s="167">
        <v>2004</v>
      </c>
      <c r="B10" s="168">
        <v>91</v>
      </c>
      <c r="C10" s="168">
        <v>264</v>
      </c>
      <c r="D10" s="168">
        <v>355</v>
      </c>
      <c r="E10" s="169">
        <v>25.633802816901412</v>
      </c>
      <c r="F10" s="170">
        <v>-0.35303928836174953</v>
      </c>
      <c r="G10" s="171" t="s">
        <v>1125</v>
      </c>
    </row>
    <row r="11" spans="1:7" x14ac:dyDescent="0.25">
      <c r="A11" s="162">
        <v>2005</v>
      </c>
      <c r="B11" s="163">
        <v>100</v>
      </c>
      <c r="C11" s="163">
        <v>298</v>
      </c>
      <c r="D11" s="163">
        <v>398</v>
      </c>
      <c r="E11" s="164">
        <v>25.125628140703519</v>
      </c>
      <c r="F11" s="165">
        <v>-0.50817467619789269</v>
      </c>
      <c r="G11" s="166" t="s">
        <v>1125</v>
      </c>
    </row>
    <row r="12" spans="1:7" x14ac:dyDescent="0.25">
      <c r="A12" s="167">
        <v>2006</v>
      </c>
      <c r="B12" s="168">
        <v>115.6</v>
      </c>
      <c r="C12" s="168">
        <v>322.3</v>
      </c>
      <c r="D12" s="168">
        <v>437.9</v>
      </c>
      <c r="E12" s="169">
        <v>26.398721169216721</v>
      </c>
      <c r="F12" s="170">
        <v>1.2730930285132021</v>
      </c>
      <c r="G12" s="172" t="s">
        <v>1126</v>
      </c>
    </row>
    <row r="13" spans="1:7" x14ac:dyDescent="0.25">
      <c r="A13" s="162">
        <v>2007</v>
      </c>
      <c r="B13" s="163">
        <v>136</v>
      </c>
      <c r="C13" s="163">
        <v>337.9</v>
      </c>
      <c r="D13" s="163">
        <v>473.9</v>
      </c>
      <c r="E13" s="164">
        <v>28.698037560666808</v>
      </c>
      <c r="F13" s="165">
        <v>2.2993163914500951</v>
      </c>
      <c r="G13" s="173" t="s">
        <v>1126</v>
      </c>
    </row>
    <row r="14" spans="1:7" x14ac:dyDescent="0.25">
      <c r="A14" s="167">
        <v>2008</v>
      </c>
      <c r="B14" s="168">
        <v>163</v>
      </c>
      <c r="C14" s="168">
        <v>524</v>
      </c>
      <c r="D14" s="168">
        <v>687</v>
      </c>
      <c r="E14" s="169">
        <v>23.726346433770011</v>
      </c>
      <c r="F14" s="170">
        <v>-4.9716911268967969</v>
      </c>
      <c r="G14" s="171" t="s">
        <v>1125</v>
      </c>
    </row>
    <row r="15" spans="1:7" x14ac:dyDescent="0.25">
      <c r="A15" s="162">
        <v>2009</v>
      </c>
      <c r="B15" s="163">
        <v>182.5</v>
      </c>
      <c r="C15" s="163">
        <v>681.2</v>
      </c>
      <c r="D15" s="163">
        <v>863.7</v>
      </c>
      <c r="E15" s="164">
        <v>21.13002199837906</v>
      </c>
      <c r="F15" s="165">
        <v>-2.5963244353909509</v>
      </c>
      <c r="G15" s="173" t="s">
        <v>1126</v>
      </c>
    </row>
    <row r="16" spans="1:7" x14ac:dyDescent="0.25">
      <c r="A16" s="167">
        <v>2010</v>
      </c>
      <c r="B16" s="168">
        <v>200</v>
      </c>
      <c r="C16" s="168">
        <v>790</v>
      </c>
      <c r="D16" s="168">
        <v>990</v>
      </c>
      <c r="E16" s="169">
        <v>20.202020202020201</v>
      </c>
      <c r="F16" s="170">
        <v>-0.92800179635886337</v>
      </c>
      <c r="G16" s="171" t="s">
        <v>1125</v>
      </c>
    </row>
    <row r="17" spans="1:7" x14ac:dyDescent="0.25">
      <c r="A17" s="162">
        <v>2011</v>
      </c>
      <c r="B17" s="163">
        <v>228</v>
      </c>
      <c r="C17" s="163">
        <v>863</v>
      </c>
      <c r="D17" s="163">
        <v>1091</v>
      </c>
      <c r="E17" s="164">
        <v>20.898258478460129</v>
      </c>
      <c r="F17" s="165">
        <v>0.69623827643992797</v>
      </c>
      <c r="G17" s="166" t="s">
        <v>1125</v>
      </c>
    </row>
    <row r="18" spans="1:7" x14ac:dyDescent="0.25">
      <c r="A18" s="167">
        <v>2012</v>
      </c>
      <c r="B18" s="168">
        <v>276</v>
      </c>
      <c r="C18" s="168">
        <v>958</v>
      </c>
      <c r="D18" s="168">
        <v>1234</v>
      </c>
      <c r="E18" s="169">
        <v>22.366288492706641</v>
      </c>
      <c r="F18" s="170">
        <v>1.4680300142465159</v>
      </c>
      <c r="G18" s="171" t="s">
        <v>1125</v>
      </c>
    </row>
    <row r="19" spans="1:7" x14ac:dyDescent="0.25">
      <c r="A19" s="162">
        <v>2013</v>
      </c>
      <c r="B19" s="163">
        <v>305</v>
      </c>
      <c r="C19" s="163">
        <v>1049</v>
      </c>
      <c r="D19" s="163">
        <v>1354</v>
      </c>
      <c r="E19" s="164">
        <v>22.525849335302809</v>
      </c>
      <c r="F19" s="165">
        <v>0.1595608425961608</v>
      </c>
      <c r="G19" s="166" t="s">
        <v>1125</v>
      </c>
    </row>
    <row r="20" spans="1:7" x14ac:dyDescent="0.25">
      <c r="A20" s="167">
        <v>2014</v>
      </c>
      <c r="B20" s="168">
        <v>335.3</v>
      </c>
      <c r="C20" s="168">
        <v>1063.7</v>
      </c>
      <c r="D20" s="168">
        <v>1399</v>
      </c>
      <c r="E20" s="169">
        <v>23.967119370979269</v>
      </c>
      <c r="F20" s="170">
        <v>1.4412700356764669</v>
      </c>
      <c r="G20" s="172" t="s">
        <v>1126</v>
      </c>
    </row>
    <row r="21" spans="1:7" x14ac:dyDescent="0.25">
      <c r="A21" s="162">
        <v>2015</v>
      </c>
      <c r="B21" s="163">
        <v>365</v>
      </c>
      <c r="C21" s="163">
        <v>1060</v>
      </c>
      <c r="D21" s="163">
        <v>1425</v>
      </c>
      <c r="E21" s="164">
        <v>25.614035087719301</v>
      </c>
      <c r="F21" s="165">
        <v>1.646915716740029</v>
      </c>
      <c r="G21" s="166" t="s">
        <v>1125</v>
      </c>
    </row>
    <row r="22" spans="1:7" x14ac:dyDescent="0.25">
      <c r="A22" s="167">
        <v>2016</v>
      </c>
      <c r="B22" s="168">
        <v>387.5</v>
      </c>
      <c r="C22" s="168">
        <v>1124.8</v>
      </c>
      <c r="D22" s="168">
        <v>1512.3</v>
      </c>
      <c r="E22" s="169">
        <v>25.623222905508172</v>
      </c>
      <c r="F22" s="170">
        <v>9.1878177888666812E-3</v>
      </c>
      <c r="G22" s="172" t="s">
        <v>1126</v>
      </c>
    </row>
    <row r="23" spans="1:7" x14ac:dyDescent="0.25">
      <c r="A23" s="162">
        <v>2017</v>
      </c>
      <c r="B23" s="163">
        <v>406</v>
      </c>
      <c r="C23" s="163">
        <v>1186</v>
      </c>
      <c r="D23" s="163">
        <v>1592</v>
      </c>
      <c r="E23" s="164">
        <v>25.502512562814069</v>
      </c>
      <c r="F23" s="165">
        <v>-0.1207103426940961</v>
      </c>
      <c r="G23" s="166" t="s">
        <v>1125</v>
      </c>
    </row>
    <row r="24" spans="1:7" x14ac:dyDescent="0.25">
      <c r="A24" s="167">
        <v>2018</v>
      </c>
      <c r="B24" s="168">
        <v>440</v>
      </c>
      <c r="C24" s="168">
        <v>1275</v>
      </c>
      <c r="D24" s="168">
        <v>1715</v>
      </c>
      <c r="E24" s="169">
        <v>25.655976676384839</v>
      </c>
      <c r="F24" s="170">
        <v>0.15346411357076661</v>
      </c>
      <c r="G24" s="171" t="s">
        <v>1125</v>
      </c>
    </row>
    <row r="25" spans="1:7" x14ac:dyDescent="0.25">
      <c r="A25" s="162">
        <v>2019</v>
      </c>
      <c r="B25" s="163">
        <v>470</v>
      </c>
      <c r="C25" s="163">
        <v>1385</v>
      </c>
      <c r="D25" s="163">
        <v>1855</v>
      </c>
      <c r="E25" s="164">
        <v>25.33692722371967</v>
      </c>
      <c r="F25" s="165">
        <v>-0.31904945266516549</v>
      </c>
      <c r="G25" s="166" t="s">
        <v>1125</v>
      </c>
    </row>
    <row r="26" spans="1:7" x14ac:dyDescent="0.25">
      <c r="A26" s="167">
        <v>2020</v>
      </c>
      <c r="B26" s="168">
        <v>491</v>
      </c>
      <c r="C26" s="168">
        <v>1530</v>
      </c>
      <c r="D26" s="168">
        <v>2021</v>
      </c>
      <c r="E26" s="169">
        <v>24.29490351311232</v>
      </c>
      <c r="F26" s="170">
        <v>-1.0420237106073531</v>
      </c>
      <c r="G26" s="171" t="s">
        <v>1125</v>
      </c>
    </row>
    <row r="27" spans="1:7" x14ac:dyDescent="0.25">
      <c r="A27" s="162">
        <v>2021</v>
      </c>
      <c r="B27" s="163">
        <v>499.5</v>
      </c>
      <c r="C27" s="163">
        <v>1614.2</v>
      </c>
      <c r="D27" s="163">
        <v>2113.6999999999998</v>
      </c>
      <c r="E27" s="164">
        <v>23.631546577092301</v>
      </c>
      <c r="F27" s="165">
        <v>-0.66335693602001555</v>
      </c>
      <c r="G27" s="173" t="s">
        <v>1126</v>
      </c>
    </row>
    <row r="28" spans="1:7" x14ac:dyDescent="0.25">
      <c r="A28" s="167">
        <v>2022</v>
      </c>
      <c r="B28" s="168">
        <v>556.20000000000005</v>
      </c>
      <c r="C28" s="168">
        <v>1721.7</v>
      </c>
      <c r="D28" s="168">
        <v>2277.9</v>
      </c>
      <c r="E28" s="169">
        <v>24.41722639273015</v>
      </c>
      <c r="F28" s="170">
        <v>0.78567981563784173</v>
      </c>
      <c r="G28" s="172" t="s">
        <v>1126</v>
      </c>
    </row>
    <row r="29" spans="1:7" x14ac:dyDescent="0.25">
      <c r="A29" s="162">
        <v>2023</v>
      </c>
      <c r="B29" s="163">
        <v>617.5</v>
      </c>
      <c r="C29" s="163">
        <v>1834.5</v>
      </c>
      <c r="D29" s="163">
        <v>2452</v>
      </c>
      <c r="E29" s="164">
        <v>25.18352365415987</v>
      </c>
      <c r="F29" s="165">
        <v>0.76629726142972032</v>
      </c>
      <c r="G29" s="173" t="s">
        <v>1126</v>
      </c>
    </row>
    <row r="30" spans="1:7" x14ac:dyDescent="0.25">
      <c r="A30" s="167">
        <v>2024</v>
      </c>
      <c r="B30" s="168">
        <v>623.79999999999995</v>
      </c>
      <c r="C30" s="168">
        <v>1996.9</v>
      </c>
      <c r="D30" s="168">
        <v>2620.6999999999998</v>
      </c>
      <c r="E30" s="169">
        <v>23.802800778417978</v>
      </c>
      <c r="F30" s="170">
        <v>-1.3807228757418879</v>
      </c>
      <c r="G30" s="172" t="s">
        <v>1126</v>
      </c>
    </row>
    <row r="31" spans="1:7" x14ac:dyDescent="0.25">
      <c r="A31" s="162">
        <v>2025</v>
      </c>
      <c r="B31" s="163">
        <v>678.8</v>
      </c>
      <c r="C31" s="163">
        <v>2093.8000000000002</v>
      </c>
      <c r="D31" s="163">
        <v>2772.6</v>
      </c>
      <c r="E31" s="164">
        <v>24.482435259323371</v>
      </c>
      <c r="F31" s="165">
        <v>0.67963448090539558</v>
      </c>
      <c r="G31" s="173" t="s">
        <v>1126</v>
      </c>
    </row>
    <row r="33" spans="1:7" ht="15.75" x14ac:dyDescent="0.25">
      <c r="A33" s="201" t="s">
        <v>1075</v>
      </c>
      <c r="B33" s="201"/>
      <c r="C33" s="201"/>
      <c r="D33" s="201"/>
      <c r="E33" s="201"/>
      <c r="F33" s="201"/>
      <c r="G33" s="201"/>
    </row>
    <row r="34" spans="1:7" x14ac:dyDescent="0.25">
      <c r="A34" s="157"/>
      <c r="B34" s="157"/>
      <c r="C34" s="157"/>
    </row>
    <row r="35" spans="1:7" x14ac:dyDescent="0.25">
      <c r="A35" s="174" t="s">
        <v>1127</v>
      </c>
      <c r="B35" s="157"/>
      <c r="C35" s="157"/>
    </row>
    <row r="36" spans="1:7" x14ac:dyDescent="0.25">
      <c r="A36" s="175" t="s">
        <v>1128</v>
      </c>
      <c r="B36" s="159" t="s">
        <v>1129</v>
      </c>
      <c r="C36" s="176" t="s">
        <v>1130</v>
      </c>
    </row>
    <row r="37" spans="1:7" x14ac:dyDescent="0.25">
      <c r="A37" s="175" t="s">
        <v>1131</v>
      </c>
      <c r="B37" s="159" t="s">
        <v>1132</v>
      </c>
      <c r="C37" s="176" t="s">
        <v>1133</v>
      </c>
    </row>
    <row r="38" spans="1:7" x14ac:dyDescent="0.25">
      <c r="A38" s="175" t="s">
        <v>1134</v>
      </c>
      <c r="B38" s="159" t="s">
        <v>1135</v>
      </c>
      <c r="C38" s="176" t="s">
        <v>1136</v>
      </c>
    </row>
    <row r="39" spans="1:7" x14ac:dyDescent="0.25">
      <c r="A39" s="157"/>
      <c r="B39" s="157"/>
      <c r="C39" s="157"/>
    </row>
    <row r="40" spans="1:7" x14ac:dyDescent="0.25">
      <c r="A40" s="174" t="s">
        <v>1137</v>
      </c>
      <c r="B40" s="157"/>
      <c r="C40" s="157"/>
    </row>
    <row r="41" spans="1:7" x14ac:dyDescent="0.25">
      <c r="A41" s="175" t="s">
        <v>1138</v>
      </c>
      <c r="B41" s="159" t="s">
        <v>1139</v>
      </c>
      <c r="C41" s="176" t="s">
        <v>1140</v>
      </c>
    </row>
    <row r="42" spans="1:7" x14ac:dyDescent="0.25">
      <c r="A42" s="175" t="s">
        <v>1141</v>
      </c>
      <c r="B42" s="159" t="s">
        <v>1142</v>
      </c>
      <c r="C42" s="176" t="s">
        <v>1143</v>
      </c>
    </row>
    <row r="43" spans="1:7" x14ac:dyDescent="0.25">
      <c r="A43" s="175" t="s">
        <v>1144</v>
      </c>
      <c r="B43" s="159" t="s">
        <v>1145</v>
      </c>
      <c r="C43" s="176" t="s">
        <v>1146</v>
      </c>
    </row>
    <row r="44" spans="1:7" x14ac:dyDescent="0.25">
      <c r="A44" s="175" t="s">
        <v>1147</v>
      </c>
      <c r="B44" s="159" t="s">
        <v>1148</v>
      </c>
      <c r="C44" s="176" t="s">
        <v>1149</v>
      </c>
    </row>
    <row r="45" spans="1:7" x14ac:dyDescent="0.25">
      <c r="A45" s="175" t="s">
        <v>1150</v>
      </c>
      <c r="B45" s="159" t="s">
        <v>1151</v>
      </c>
      <c r="C45" s="176" t="s">
        <v>1152</v>
      </c>
    </row>
    <row r="46" spans="1:7" x14ac:dyDescent="0.25">
      <c r="A46" s="175" t="s">
        <v>1153</v>
      </c>
      <c r="B46" s="159" t="s">
        <v>1154</v>
      </c>
      <c r="C46" s="176" t="s">
        <v>1155</v>
      </c>
    </row>
    <row r="47" spans="1:7" x14ac:dyDescent="0.25">
      <c r="A47" s="175" t="s">
        <v>1156</v>
      </c>
      <c r="B47" s="159" t="s">
        <v>1157</v>
      </c>
      <c r="C47" s="176" t="s">
        <v>1158</v>
      </c>
    </row>
    <row r="48" spans="1:7" x14ac:dyDescent="0.25">
      <c r="A48" s="175" t="s">
        <v>1159</v>
      </c>
      <c r="B48" s="159" t="s">
        <v>1160</v>
      </c>
      <c r="C48" s="176" t="s">
        <v>1161</v>
      </c>
    </row>
    <row r="49" spans="1:3" x14ac:dyDescent="0.25">
      <c r="A49" s="175" t="s">
        <v>1162</v>
      </c>
      <c r="B49" s="159" t="s">
        <v>1163</v>
      </c>
      <c r="C49" s="176" t="s">
        <v>1164</v>
      </c>
    </row>
    <row r="50" spans="1:3" x14ac:dyDescent="0.25">
      <c r="A50" s="175" t="s">
        <v>1165</v>
      </c>
      <c r="B50" s="159" t="s">
        <v>1166</v>
      </c>
      <c r="C50" s="176" t="s">
        <v>1167</v>
      </c>
    </row>
    <row r="51" spans="1:3" x14ac:dyDescent="0.25">
      <c r="A51" s="175" t="s">
        <v>1168</v>
      </c>
      <c r="B51" s="159" t="s">
        <v>1169</v>
      </c>
      <c r="C51" s="176" t="s">
        <v>1170</v>
      </c>
    </row>
    <row r="52" spans="1:3" x14ac:dyDescent="0.25">
      <c r="A52" s="157"/>
      <c r="B52" s="157"/>
      <c r="C52" s="157"/>
    </row>
    <row r="53" spans="1:3" x14ac:dyDescent="0.25">
      <c r="A53" s="174" t="s">
        <v>1171</v>
      </c>
      <c r="B53" s="157"/>
      <c r="C53" s="157"/>
    </row>
    <row r="54" spans="1:3" x14ac:dyDescent="0.25">
      <c r="A54" s="175" t="s">
        <v>1172</v>
      </c>
      <c r="B54" s="159" t="s">
        <v>1173</v>
      </c>
      <c r="C54" s="176"/>
    </row>
    <row r="55" spans="1:3" x14ac:dyDescent="0.25">
      <c r="A55" s="175" t="s">
        <v>1174</v>
      </c>
      <c r="B55" s="159" t="s">
        <v>1175</v>
      </c>
      <c r="C55" s="176"/>
    </row>
    <row r="56" spans="1:3" x14ac:dyDescent="0.25">
      <c r="A56" s="175" t="s">
        <v>1176</v>
      </c>
      <c r="B56" s="159" t="s">
        <v>1177</v>
      </c>
      <c r="C56" s="176"/>
    </row>
    <row r="57" spans="1:3" x14ac:dyDescent="0.25">
      <c r="A57" s="175" t="s">
        <v>1178</v>
      </c>
      <c r="B57" s="159" t="s">
        <v>1179</v>
      </c>
      <c r="C57" s="176"/>
    </row>
    <row r="58" spans="1:3" x14ac:dyDescent="0.25">
      <c r="A58" s="175" t="s">
        <v>1180</v>
      </c>
      <c r="B58" s="159" t="s">
        <v>1181</v>
      </c>
      <c r="C58" s="176"/>
    </row>
    <row r="59" spans="1:3" x14ac:dyDescent="0.25">
      <c r="A59" s="175" t="s">
        <v>1182</v>
      </c>
      <c r="B59" s="159" t="s">
        <v>1183</v>
      </c>
      <c r="C59" s="176" t="s">
        <v>1184</v>
      </c>
    </row>
  </sheetData>
  <mergeCells count="3">
    <mergeCell ref="A1:G1"/>
    <mergeCell ref="A2:G2"/>
    <mergeCell ref="A33:G3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E9E16-8A92-4B11-A1C5-8688D4B6C731}">
  <sheetPr codeName="Sheet11"/>
  <dimension ref="A1:CP94"/>
  <sheetViews>
    <sheetView workbookViewId="0">
      <pane xSplit="1" ySplit="6" topLeftCell="AI7" activePane="bottomRight" state="frozen"/>
      <selection pane="topRight" activeCell="C1" sqref="C1"/>
      <selection pane="bottomLeft" activeCell="A7" sqref="A7"/>
      <selection pane="bottomRight" activeCell="AR10" sqref="AR10"/>
    </sheetView>
  </sheetViews>
  <sheetFormatPr defaultColWidth="9.140625" defaultRowHeight="15" x14ac:dyDescent="0.25"/>
  <cols>
    <col min="1" max="1" width="9.140625" style="4"/>
    <col min="2" max="61" width="17.5703125" style="4" bestFit="1" customWidth="1"/>
    <col min="62" max="62" width="2.7109375" style="4" customWidth="1"/>
    <col min="63" max="66" width="9.28515625" style="4" bestFit="1" customWidth="1"/>
    <col min="67" max="67" width="13.7109375" style="4" bestFit="1" customWidth="1"/>
    <col min="68" max="73" width="9.28515625" style="4" bestFit="1" customWidth="1"/>
    <col min="74" max="74" width="10.5703125" style="4" bestFit="1" customWidth="1"/>
    <col min="75" max="77" width="9.28515625" style="4" bestFit="1" customWidth="1"/>
    <col min="78" max="79" width="9.5703125" style="4" bestFit="1" customWidth="1"/>
    <col min="80" max="82" width="9.28515625" style="4" bestFit="1" customWidth="1"/>
    <col min="83" max="83" width="2.7109375" style="4" customWidth="1"/>
    <col min="84" max="90" width="9.140625" style="4"/>
    <col min="91" max="91" width="2.7109375" style="4" customWidth="1"/>
    <col min="92" max="16384" width="9.140625" style="4"/>
  </cols>
  <sheetData>
    <row r="1" spans="1:94" x14ac:dyDescent="0.25">
      <c r="B1" s="8" t="str">
        <f>GMWA!$DB$2</f>
        <v>Desktop</v>
      </c>
      <c r="C1" s="8" t="str">
        <f>$B$1</f>
        <v>Desktop</v>
      </c>
      <c r="D1" s="8" t="str">
        <f t="shared" ref="D1:BI1" si="0">$B$1</f>
        <v>Desktop</v>
      </c>
      <c r="E1" s="8" t="str">
        <f t="shared" si="0"/>
        <v>Desktop</v>
      </c>
      <c r="F1" s="8" t="str">
        <f t="shared" si="0"/>
        <v>Desktop</v>
      </c>
      <c r="G1" s="8" t="str">
        <f t="shared" si="0"/>
        <v>Desktop</v>
      </c>
      <c r="H1" s="8" t="str">
        <f t="shared" si="0"/>
        <v>Desktop</v>
      </c>
      <c r="I1" s="8" t="str">
        <f t="shared" si="0"/>
        <v>Desktop</v>
      </c>
      <c r="J1" s="8" t="str">
        <f t="shared" si="0"/>
        <v>Desktop</v>
      </c>
      <c r="K1" s="8" t="str">
        <f t="shared" si="0"/>
        <v>Desktop</v>
      </c>
      <c r="L1" s="8" t="str">
        <f t="shared" si="0"/>
        <v>Desktop</v>
      </c>
      <c r="M1" s="8" t="str">
        <f t="shared" si="0"/>
        <v>Desktop</v>
      </c>
      <c r="N1" s="8" t="str">
        <f t="shared" si="0"/>
        <v>Desktop</v>
      </c>
      <c r="O1" s="8" t="str">
        <f t="shared" si="0"/>
        <v>Desktop</v>
      </c>
      <c r="P1" s="8" t="str">
        <f t="shared" si="0"/>
        <v>Desktop</v>
      </c>
      <c r="Q1" s="8" t="str">
        <f t="shared" si="0"/>
        <v>Desktop</v>
      </c>
      <c r="R1" s="8" t="str">
        <f t="shared" si="0"/>
        <v>Desktop</v>
      </c>
      <c r="S1" s="8" t="str">
        <f t="shared" si="0"/>
        <v>Desktop</v>
      </c>
      <c r="T1" s="8" t="str">
        <f t="shared" si="0"/>
        <v>Desktop</v>
      </c>
      <c r="U1" s="8" t="str">
        <f t="shared" si="0"/>
        <v>Desktop</v>
      </c>
      <c r="V1" s="8" t="str">
        <f t="shared" si="0"/>
        <v>Desktop</v>
      </c>
      <c r="W1" s="8" t="str">
        <f t="shared" si="0"/>
        <v>Desktop</v>
      </c>
      <c r="X1" s="8" t="str">
        <f t="shared" si="0"/>
        <v>Desktop</v>
      </c>
      <c r="Y1" s="8" t="str">
        <f t="shared" si="0"/>
        <v>Desktop</v>
      </c>
      <c r="Z1" s="8" t="str">
        <f t="shared" si="0"/>
        <v>Desktop</v>
      </c>
      <c r="AA1" s="8" t="str">
        <f t="shared" si="0"/>
        <v>Desktop</v>
      </c>
      <c r="AB1" s="8" t="str">
        <f t="shared" si="0"/>
        <v>Desktop</v>
      </c>
      <c r="AC1" s="8" t="str">
        <f t="shared" si="0"/>
        <v>Desktop</v>
      </c>
      <c r="AD1" s="8" t="str">
        <f t="shared" si="0"/>
        <v>Desktop</v>
      </c>
      <c r="AE1" s="8" t="str">
        <f t="shared" si="0"/>
        <v>Desktop</v>
      </c>
      <c r="AF1" s="8" t="str">
        <f t="shared" si="0"/>
        <v>Desktop</v>
      </c>
      <c r="AG1" s="8" t="str">
        <f t="shared" si="0"/>
        <v>Desktop</v>
      </c>
      <c r="AH1" s="8" t="str">
        <f t="shared" si="0"/>
        <v>Desktop</v>
      </c>
      <c r="AI1" s="8" t="str">
        <f t="shared" si="0"/>
        <v>Desktop</v>
      </c>
      <c r="AJ1" s="8" t="str">
        <f t="shared" si="0"/>
        <v>Desktop</v>
      </c>
      <c r="AK1" s="8" t="str">
        <f t="shared" si="0"/>
        <v>Desktop</v>
      </c>
      <c r="AL1" s="8" t="str">
        <f t="shared" si="0"/>
        <v>Desktop</v>
      </c>
      <c r="AM1" s="8" t="str">
        <f t="shared" si="0"/>
        <v>Desktop</v>
      </c>
      <c r="AN1" s="8" t="str">
        <f t="shared" si="0"/>
        <v>Desktop</v>
      </c>
      <c r="AO1" s="8" t="str">
        <f t="shared" si="0"/>
        <v>Desktop</v>
      </c>
      <c r="AP1" s="8" t="str">
        <f t="shared" si="0"/>
        <v>Desktop</v>
      </c>
      <c r="AQ1" s="8" t="str">
        <f t="shared" si="0"/>
        <v>Desktop</v>
      </c>
      <c r="AR1" s="8" t="str">
        <f t="shared" si="0"/>
        <v>Desktop</v>
      </c>
      <c r="AS1" s="8" t="str">
        <f t="shared" si="0"/>
        <v>Desktop</v>
      </c>
      <c r="AT1" s="8" t="str">
        <f t="shared" si="0"/>
        <v>Desktop</v>
      </c>
      <c r="AU1" s="8" t="str">
        <f t="shared" si="0"/>
        <v>Desktop</v>
      </c>
      <c r="AV1" s="8" t="str">
        <f t="shared" si="0"/>
        <v>Desktop</v>
      </c>
      <c r="AW1" s="8" t="str">
        <f t="shared" si="0"/>
        <v>Desktop</v>
      </c>
      <c r="AX1" s="8" t="str">
        <f t="shared" si="0"/>
        <v>Desktop</v>
      </c>
      <c r="AY1" s="8" t="str">
        <f t="shared" si="0"/>
        <v>Desktop</v>
      </c>
      <c r="AZ1" s="8" t="str">
        <f t="shared" si="0"/>
        <v>Desktop</v>
      </c>
      <c r="BA1" s="8" t="str">
        <f t="shared" si="0"/>
        <v>Desktop</v>
      </c>
      <c r="BB1" s="8" t="str">
        <f t="shared" si="0"/>
        <v>Desktop</v>
      </c>
      <c r="BC1" s="8" t="str">
        <f t="shared" si="0"/>
        <v>Desktop</v>
      </c>
      <c r="BD1" s="8" t="str">
        <f t="shared" si="0"/>
        <v>Desktop</v>
      </c>
      <c r="BE1" s="8" t="str">
        <f t="shared" si="0"/>
        <v>Desktop</v>
      </c>
      <c r="BF1" s="8" t="str">
        <f t="shared" si="0"/>
        <v>Desktop</v>
      </c>
      <c r="BG1" s="8" t="str">
        <f t="shared" si="0"/>
        <v>Desktop</v>
      </c>
      <c r="BH1" s="8" t="str">
        <f t="shared" si="0"/>
        <v>Desktop</v>
      </c>
      <c r="BI1" s="8" t="str">
        <f t="shared" si="0"/>
        <v>Desktop</v>
      </c>
      <c r="CF1" s="8" t="s">
        <v>418</v>
      </c>
      <c r="CN1" s="8" t="s">
        <v>417</v>
      </c>
    </row>
    <row r="2" spans="1:94" x14ac:dyDescent="0.25">
      <c r="B2" s="4" t="s">
        <v>415</v>
      </c>
      <c r="C2" s="4" t="s">
        <v>734</v>
      </c>
      <c r="D2" s="4" t="s">
        <v>388</v>
      </c>
      <c r="E2" s="4" t="s">
        <v>409</v>
      </c>
      <c r="F2" s="4" t="s">
        <v>568</v>
      </c>
      <c r="G2" s="4" t="s">
        <v>594</v>
      </c>
      <c r="H2" s="4" t="s">
        <v>635</v>
      </c>
      <c r="I2" s="4" t="s">
        <v>641</v>
      </c>
      <c r="J2" s="4" t="s">
        <v>735</v>
      </c>
      <c r="K2" s="4" t="s">
        <v>392</v>
      </c>
      <c r="L2" s="4" t="s">
        <v>399</v>
      </c>
      <c r="M2" s="4" t="s">
        <v>404</v>
      </c>
      <c r="N2" s="4" t="s">
        <v>630</v>
      </c>
      <c r="O2" s="4" t="s">
        <v>615</v>
      </c>
      <c r="P2" s="4" t="s">
        <v>589</v>
      </c>
      <c r="Q2" s="4" t="s">
        <v>585</v>
      </c>
      <c r="R2" s="4" t="s">
        <v>600</v>
      </c>
      <c r="S2" s="4" t="s">
        <v>610</v>
      </c>
      <c r="T2" s="4" t="s">
        <v>605</v>
      </c>
      <c r="U2" s="4" t="s">
        <v>625</v>
      </c>
      <c r="V2" s="4" t="s">
        <v>415</v>
      </c>
      <c r="W2" s="4" t="s">
        <v>734</v>
      </c>
      <c r="X2" s="4" t="s">
        <v>388</v>
      </c>
      <c r="Y2" s="4" t="s">
        <v>409</v>
      </c>
      <c r="Z2" s="4" t="s">
        <v>568</v>
      </c>
      <c r="AA2" s="4" t="s">
        <v>594</v>
      </c>
      <c r="AB2" s="4" t="s">
        <v>635</v>
      </c>
      <c r="AC2" s="4" t="s">
        <v>641</v>
      </c>
      <c r="AD2" s="4" t="s">
        <v>735</v>
      </c>
      <c r="AE2" s="4" t="s">
        <v>392</v>
      </c>
      <c r="AF2" s="4" t="s">
        <v>399</v>
      </c>
      <c r="AG2" s="4" t="s">
        <v>404</v>
      </c>
      <c r="AH2" s="4" t="s">
        <v>630</v>
      </c>
      <c r="AI2" s="4" t="s">
        <v>615</v>
      </c>
      <c r="AJ2" s="4" t="s">
        <v>589</v>
      </c>
      <c r="AK2" s="4" t="s">
        <v>585</v>
      </c>
      <c r="AL2" s="4" t="s">
        <v>600</v>
      </c>
      <c r="AM2" s="4" t="s">
        <v>610</v>
      </c>
      <c r="AN2" s="4" t="s">
        <v>605</v>
      </c>
      <c r="AO2" s="4" t="s">
        <v>625</v>
      </c>
      <c r="AP2" s="4" t="s">
        <v>415</v>
      </c>
      <c r="AQ2" s="4" t="s">
        <v>734</v>
      </c>
      <c r="AR2" s="4" t="s">
        <v>388</v>
      </c>
      <c r="AS2" s="4" t="s">
        <v>409</v>
      </c>
      <c r="AT2" s="4" t="s">
        <v>568</v>
      </c>
      <c r="AU2" s="4" t="s">
        <v>594</v>
      </c>
      <c r="AV2" s="4" t="s">
        <v>635</v>
      </c>
      <c r="AW2" s="4" t="s">
        <v>641</v>
      </c>
      <c r="AX2" s="4" t="s">
        <v>735</v>
      </c>
      <c r="AY2" s="4" t="s">
        <v>392</v>
      </c>
      <c r="AZ2" s="4" t="s">
        <v>399</v>
      </c>
      <c r="BA2" s="4" t="s">
        <v>404</v>
      </c>
      <c r="BB2" s="4" t="s">
        <v>630</v>
      </c>
      <c r="BC2" s="4" t="s">
        <v>615</v>
      </c>
      <c r="BD2" s="4" t="s">
        <v>589</v>
      </c>
      <c r="BE2" s="4" t="s">
        <v>585</v>
      </c>
      <c r="BF2" s="4" t="s">
        <v>600</v>
      </c>
      <c r="BG2" s="4" t="s">
        <v>610</v>
      </c>
      <c r="BH2" s="4" t="s">
        <v>605</v>
      </c>
      <c r="BI2" s="4" t="s">
        <v>625</v>
      </c>
      <c r="BK2" s="4" t="str">
        <f t="shared" ref="BK2:CD2" si="1">B2</f>
        <v>UK</v>
      </c>
      <c r="BL2" s="4" t="str">
        <f t="shared" si="1"/>
        <v xml:space="preserve">US </v>
      </c>
      <c r="BM2" s="4" t="str">
        <f t="shared" si="1"/>
        <v>Japan</v>
      </c>
      <c r="BN2" s="4" t="str">
        <f t="shared" si="1"/>
        <v>Canada</v>
      </c>
      <c r="BO2" s="4" t="str">
        <f t="shared" si="1"/>
        <v>Australia</v>
      </c>
      <c r="BP2" s="4" t="str">
        <f t="shared" si="1"/>
        <v>Denmark</v>
      </c>
      <c r="BQ2" s="4" t="str">
        <f t="shared" si="1"/>
        <v>Sweden</v>
      </c>
      <c r="BR2" s="4" t="str">
        <f t="shared" si="1"/>
        <v>Switzerland</v>
      </c>
      <c r="BS2" s="4" t="str">
        <f t="shared" si="1"/>
        <v>S Korea</v>
      </c>
      <c r="BT2" s="4" t="str">
        <f t="shared" si="1"/>
        <v>Germany</v>
      </c>
      <c r="BU2" s="4" t="str">
        <f t="shared" si="1"/>
        <v>France</v>
      </c>
      <c r="BV2" s="4" t="str">
        <f t="shared" si="1"/>
        <v>Italy</v>
      </c>
      <c r="BW2" s="4" t="str">
        <f t="shared" si="1"/>
        <v>Spain</v>
      </c>
      <c r="BX2" s="4" t="str">
        <f t="shared" si="1"/>
        <v>Netherlands</v>
      </c>
      <c r="BY2" s="4" t="str">
        <f t="shared" si="1"/>
        <v>Belgium</v>
      </c>
      <c r="BZ2" s="4" t="str">
        <f t="shared" si="1"/>
        <v>Austria</v>
      </c>
      <c r="CA2" s="4" t="str">
        <f t="shared" si="1"/>
        <v>Finland</v>
      </c>
      <c r="CB2" s="4" t="str">
        <f t="shared" si="1"/>
        <v>Ireland</v>
      </c>
      <c r="CC2" s="4" t="str">
        <f t="shared" si="1"/>
        <v>Greece</v>
      </c>
      <c r="CD2" s="4" t="str">
        <f t="shared" si="1"/>
        <v>Portugal</v>
      </c>
    </row>
    <row r="3" spans="1:94" x14ac:dyDescent="0.25">
      <c r="B3" s="4" t="s">
        <v>648</v>
      </c>
      <c r="C3" s="4" t="s">
        <v>648</v>
      </c>
      <c r="D3" s="4" t="s">
        <v>648</v>
      </c>
      <c r="E3" s="4" t="s">
        <v>648</v>
      </c>
      <c r="F3" s="4" t="s">
        <v>648</v>
      </c>
      <c r="G3" s="4" t="s">
        <v>648</v>
      </c>
      <c r="H3" s="4" t="s">
        <v>648</v>
      </c>
      <c r="I3" s="4" t="s">
        <v>648</v>
      </c>
      <c r="J3" s="4" t="s">
        <v>648</v>
      </c>
      <c r="K3" s="4" t="s">
        <v>648</v>
      </c>
      <c r="L3" s="4" t="s">
        <v>648</v>
      </c>
      <c r="M3" s="4" t="s">
        <v>648</v>
      </c>
      <c r="N3" s="4" t="s">
        <v>648</v>
      </c>
      <c r="O3" s="4" t="s">
        <v>648</v>
      </c>
      <c r="P3" s="4" t="s">
        <v>648</v>
      </c>
      <c r="Q3" s="4" t="s">
        <v>648</v>
      </c>
      <c r="R3" s="4" t="s">
        <v>648</v>
      </c>
      <c r="S3" s="4" t="s">
        <v>648</v>
      </c>
      <c r="T3" s="4" t="s">
        <v>648</v>
      </c>
      <c r="U3" s="4" t="s">
        <v>648</v>
      </c>
      <c r="V3" s="4" t="s">
        <v>442</v>
      </c>
      <c r="W3" s="4" t="s">
        <v>442</v>
      </c>
      <c r="X3" s="4" t="s">
        <v>442</v>
      </c>
      <c r="Y3" s="4" t="s">
        <v>442</v>
      </c>
      <c r="Z3" s="4" t="s">
        <v>442</v>
      </c>
      <c r="AA3" s="4" t="s">
        <v>442</v>
      </c>
      <c r="AB3" s="4" t="s">
        <v>442</v>
      </c>
      <c r="AC3" s="4" t="s">
        <v>442</v>
      </c>
      <c r="AD3" s="4" t="s">
        <v>442</v>
      </c>
      <c r="AE3" s="4" t="s">
        <v>442</v>
      </c>
      <c r="AF3" s="4" t="s">
        <v>442</v>
      </c>
      <c r="AG3" s="4" t="s">
        <v>442</v>
      </c>
      <c r="AH3" s="4" t="s">
        <v>442</v>
      </c>
      <c r="AI3" s="4" t="s">
        <v>442</v>
      </c>
      <c r="AJ3" s="4" t="s">
        <v>442</v>
      </c>
      <c r="AK3" s="4" t="s">
        <v>442</v>
      </c>
      <c r="AL3" s="4" t="s">
        <v>442</v>
      </c>
      <c r="AM3" s="4" t="s">
        <v>442</v>
      </c>
      <c r="AN3" s="4" t="s">
        <v>442</v>
      </c>
      <c r="AO3" s="4" t="s">
        <v>442</v>
      </c>
      <c r="AP3" s="4" t="s">
        <v>460</v>
      </c>
      <c r="AQ3" s="4" t="s">
        <v>460</v>
      </c>
      <c r="AR3" s="4" t="s">
        <v>460</v>
      </c>
      <c r="AS3" s="4" t="s">
        <v>460</v>
      </c>
      <c r="AT3" s="4" t="s">
        <v>460</v>
      </c>
      <c r="AU3" s="4" t="s">
        <v>460</v>
      </c>
      <c r="AV3" s="4" t="s">
        <v>460</v>
      </c>
      <c r="AW3" s="4" t="s">
        <v>460</v>
      </c>
      <c r="AX3" s="4" t="s">
        <v>460</v>
      </c>
      <c r="AY3" s="4" t="s">
        <v>460</v>
      </c>
      <c r="AZ3" s="4" t="s">
        <v>460</v>
      </c>
      <c r="BA3" s="4" t="s">
        <v>460</v>
      </c>
      <c r="BB3" s="4" t="s">
        <v>460</v>
      </c>
      <c r="BC3" s="4" t="s">
        <v>460</v>
      </c>
      <c r="BD3" s="4" t="s">
        <v>460</v>
      </c>
      <c r="BE3" s="4" t="s">
        <v>460</v>
      </c>
      <c r="BF3" s="4" t="s">
        <v>460</v>
      </c>
      <c r="BG3" s="4" t="s">
        <v>460</v>
      </c>
      <c r="BH3" s="4" t="s">
        <v>460</v>
      </c>
      <c r="BI3" s="4" t="s">
        <v>460</v>
      </c>
      <c r="BK3" s="4" t="s">
        <v>736</v>
      </c>
      <c r="BL3" s="4" t="s">
        <v>736</v>
      </c>
      <c r="BM3" s="4" t="s">
        <v>736</v>
      </c>
      <c r="BN3" s="4" t="s">
        <v>736</v>
      </c>
      <c r="BO3" s="4" t="s">
        <v>736</v>
      </c>
      <c r="BP3" s="4" t="s">
        <v>736</v>
      </c>
      <c r="BQ3" s="4" t="s">
        <v>736</v>
      </c>
      <c r="BR3" s="4" t="s">
        <v>736</v>
      </c>
      <c r="BS3" s="4" t="s">
        <v>736</v>
      </c>
      <c r="BT3" s="4" t="s">
        <v>736</v>
      </c>
      <c r="BU3" s="4" t="s">
        <v>736</v>
      </c>
      <c r="BV3" s="4" t="s">
        <v>736</v>
      </c>
      <c r="BW3" s="4" t="s">
        <v>736</v>
      </c>
      <c r="BX3" s="4" t="s">
        <v>736</v>
      </c>
      <c r="BY3" s="4" t="s">
        <v>736</v>
      </c>
      <c r="BZ3" s="4" t="s">
        <v>736</v>
      </c>
      <c r="CA3" s="4" t="s">
        <v>736</v>
      </c>
      <c r="CB3" s="4" t="s">
        <v>736</v>
      </c>
      <c r="CC3" s="4" t="s">
        <v>736</v>
      </c>
      <c r="CD3" s="4" t="s">
        <v>736</v>
      </c>
      <c r="CF3" s="4" t="str">
        <f>DataQ!I3</f>
        <v>GDP</v>
      </c>
      <c r="CG3" s="4" t="str">
        <f>DataQ!J3</f>
        <v>GDP</v>
      </c>
      <c r="CH3" s="4" t="str">
        <f>DataQ!K3</f>
        <v>GDP</v>
      </c>
      <c r="CI3" s="4" t="str">
        <f>DataQ!L3</f>
        <v>GDP</v>
      </c>
      <c r="CJ3" s="4" t="str">
        <f>DataQ!M3</f>
        <v>GDP</v>
      </c>
      <c r="CK3" s="4" t="str">
        <f>DataQ!N3</f>
        <v>GDP</v>
      </c>
      <c r="CL3" s="4" t="str">
        <f>DataQ!O3</f>
        <v>GB</v>
      </c>
      <c r="CN3" s="4" t="str">
        <f>DataQ!P3</f>
        <v>GB</v>
      </c>
      <c r="CO3" s="4" t="str">
        <f>DataQ!Q3</f>
        <v>GB</v>
      </c>
      <c r="CP3" s="4" t="str">
        <f>DataQ!R3</f>
        <v>GB</v>
      </c>
    </row>
    <row r="4" spans="1:94" x14ac:dyDescent="0.25">
      <c r="B4" s="4" t="s">
        <v>378</v>
      </c>
      <c r="C4" s="4" t="s">
        <v>387</v>
      </c>
      <c r="D4" s="4" t="s">
        <v>391</v>
      </c>
      <c r="E4" s="4" t="s">
        <v>414</v>
      </c>
      <c r="F4" s="4" t="s">
        <v>573</v>
      </c>
      <c r="G4" s="4" t="s">
        <v>599</v>
      </c>
      <c r="H4" s="4" t="s">
        <v>640</v>
      </c>
      <c r="I4" s="4" t="s">
        <v>644</v>
      </c>
      <c r="J4" s="4" t="s">
        <v>578</v>
      </c>
      <c r="K4" s="4" t="s">
        <v>398</v>
      </c>
      <c r="L4" s="4" t="s">
        <v>403</v>
      </c>
      <c r="M4" s="4" t="s">
        <v>408</v>
      </c>
      <c r="N4" s="4" t="s">
        <v>634</v>
      </c>
      <c r="O4" s="4" t="s">
        <v>619</v>
      </c>
      <c r="P4" s="4" t="s">
        <v>593</v>
      </c>
      <c r="Q4" s="4" t="s">
        <v>588</v>
      </c>
      <c r="R4" s="4" t="s">
        <v>604</v>
      </c>
      <c r="S4" s="4" t="s">
        <v>614</v>
      </c>
      <c r="T4" s="4" t="s">
        <v>609</v>
      </c>
      <c r="U4" s="4" t="s">
        <v>629</v>
      </c>
      <c r="V4" s="4" t="s">
        <v>378</v>
      </c>
      <c r="W4" s="4" t="s">
        <v>387</v>
      </c>
      <c r="X4" s="4" t="s">
        <v>391</v>
      </c>
      <c r="Y4" s="4" t="s">
        <v>414</v>
      </c>
      <c r="Z4" s="4" t="s">
        <v>573</v>
      </c>
      <c r="AA4" s="4" t="s">
        <v>599</v>
      </c>
      <c r="AB4" s="4" t="s">
        <v>640</v>
      </c>
      <c r="AC4" s="4" t="s">
        <v>644</v>
      </c>
      <c r="AD4" s="4" t="s">
        <v>578</v>
      </c>
      <c r="AE4" s="4" t="s">
        <v>398</v>
      </c>
      <c r="AF4" s="4" t="s">
        <v>403</v>
      </c>
      <c r="AG4" s="4" t="s">
        <v>408</v>
      </c>
      <c r="AH4" s="4" t="s">
        <v>634</v>
      </c>
      <c r="AI4" s="4" t="s">
        <v>619</v>
      </c>
      <c r="AJ4" s="4" t="s">
        <v>593</v>
      </c>
      <c r="AK4" s="4" t="s">
        <v>588</v>
      </c>
      <c r="AL4" s="4" t="s">
        <v>604</v>
      </c>
      <c r="AM4" s="4" t="s">
        <v>614</v>
      </c>
      <c r="AN4" s="4" t="s">
        <v>609</v>
      </c>
      <c r="AO4" s="4" t="s">
        <v>629</v>
      </c>
      <c r="AP4" s="4" t="s">
        <v>378</v>
      </c>
      <c r="AQ4" s="4" t="s">
        <v>387</v>
      </c>
      <c r="AR4" s="4" t="s">
        <v>391</v>
      </c>
      <c r="AS4" s="4" t="s">
        <v>414</v>
      </c>
      <c r="AT4" s="4" t="s">
        <v>573</v>
      </c>
      <c r="AU4" s="4" t="s">
        <v>599</v>
      </c>
      <c r="AV4" s="4" t="s">
        <v>640</v>
      </c>
      <c r="AW4" s="4" t="s">
        <v>644</v>
      </c>
      <c r="AX4" s="4" t="s">
        <v>578</v>
      </c>
      <c r="AY4" s="4" t="s">
        <v>398</v>
      </c>
      <c r="AZ4" s="4" t="s">
        <v>403</v>
      </c>
      <c r="BA4" s="4" t="s">
        <v>408</v>
      </c>
      <c r="BB4" s="4" t="s">
        <v>634</v>
      </c>
      <c r="BC4" s="4" t="s">
        <v>619</v>
      </c>
      <c r="BD4" s="4" t="s">
        <v>593</v>
      </c>
      <c r="BE4" s="4" t="s">
        <v>588</v>
      </c>
      <c r="BF4" s="4" t="s">
        <v>604</v>
      </c>
      <c r="BG4" s="4" t="s">
        <v>614</v>
      </c>
      <c r="BH4" s="4" t="s">
        <v>609</v>
      </c>
      <c r="BI4" s="4" t="s">
        <v>629</v>
      </c>
      <c r="BK4" s="4" t="str">
        <f t="shared" ref="BK4:CD4" si="2">B4</f>
        <v>GBR</v>
      </c>
      <c r="BL4" s="4" t="str">
        <f t="shared" si="2"/>
        <v>USA</v>
      </c>
      <c r="BM4" s="4" t="str">
        <f t="shared" si="2"/>
        <v>JPN</v>
      </c>
      <c r="BN4" s="4" t="str">
        <f t="shared" si="2"/>
        <v>CAN</v>
      </c>
      <c r="BO4" s="4" t="str">
        <f t="shared" si="2"/>
        <v>AUS</v>
      </c>
      <c r="BP4" s="4" t="str">
        <f t="shared" si="2"/>
        <v>DNK</v>
      </c>
      <c r="BQ4" s="4" t="str">
        <f t="shared" si="2"/>
        <v>SWE</v>
      </c>
      <c r="BR4" s="4" t="str">
        <f t="shared" si="2"/>
        <v>CHE</v>
      </c>
      <c r="BS4" s="4" t="str">
        <f t="shared" si="2"/>
        <v>KOR</v>
      </c>
      <c r="BT4" s="4" t="str">
        <f t="shared" si="2"/>
        <v>DEU</v>
      </c>
      <c r="BU4" s="4" t="str">
        <f t="shared" si="2"/>
        <v>FRA</v>
      </c>
      <c r="BV4" s="4" t="str">
        <f t="shared" si="2"/>
        <v>ITA</v>
      </c>
      <c r="BW4" s="4" t="str">
        <f t="shared" si="2"/>
        <v>ESP</v>
      </c>
      <c r="BX4" s="4" t="str">
        <f t="shared" si="2"/>
        <v>NLD</v>
      </c>
      <c r="BY4" s="4" t="str">
        <f t="shared" si="2"/>
        <v>BEL</v>
      </c>
      <c r="BZ4" s="4" t="str">
        <f t="shared" si="2"/>
        <v>AUT</v>
      </c>
      <c r="CA4" s="4" t="str">
        <f t="shared" si="2"/>
        <v>FIN</v>
      </c>
      <c r="CB4" s="4" t="str">
        <f t="shared" si="2"/>
        <v>IRL</v>
      </c>
      <c r="CC4" s="4" t="str">
        <f t="shared" si="2"/>
        <v>GRC</v>
      </c>
      <c r="CD4" s="4" t="str">
        <f t="shared" si="2"/>
        <v>PRT</v>
      </c>
    </row>
    <row r="5" spans="1:94" x14ac:dyDescent="0.25">
      <c r="B5" s="4" t="s">
        <v>416</v>
      </c>
      <c r="C5" s="4" t="s">
        <v>416</v>
      </c>
      <c r="D5" s="4" t="s">
        <v>416</v>
      </c>
      <c r="E5" s="4" t="s">
        <v>416</v>
      </c>
      <c r="F5" s="4" t="s">
        <v>416</v>
      </c>
      <c r="G5" s="4" t="s">
        <v>416</v>
      </c>
      <c r="H5" s="4" t="s">
        <v>416</v>
      </c>
      <c r="I5" s="4" t="s">
        <v>416</v>
      </c>
      <c r="J5" s="4" t="s">
        <v>416</v>
      </c>
      <c r="K5" s="4" t="s">
        <v>416</v>
      </c>
      <c r="L5" s="4" t="s">
        <v>416</v>
      </c>
      <c r="M5" s="4" t="s">
        <v>416</v>
      </c>
      <c r="N5" s="4" t="s">
        <v>416</v>
      </c>
      <c r="O5" s="4" t="s">
        <v>416</v>
      </c>
      <c r="P5" s="4" t="s">
        <v>416</v>
      </c>
      <c r="Q5" s="4" t="s">
        <v>416</v>
      </c>
      <c r="R5" s="4" t="s">
        <v>416</v>
      </c>
      <c r="S5" s="4" t="s">
        <v>416</v>
      </c>
      <c r="T5" s="4" t="s">
        <v>416</v>
      </c>
      <c r="U5" s="4" t="s">
        <v>416</v>
      </c>
      <c r="V5" s="4" t="s">
        <v>416</v>
      </c>
      <c r="W5" s="4" t="s">
        <v>416</v>
      </c>
      <c r="X5" s="4" t="s">
        <v>416</v>
      </c>
      <c r="Y5" s="4" t="s">
        <v>416</v>
      </c>
      <c r="Z5" s="4" t="s">
        <v>416</v>
      </c>
      <c r="AA5" s="4" t="s">
        <v>416</v>
      </c>
      <c r="AB5" s="4" t="s">
        <v>416</v>
      </c>
      <c r="AC5" s="4" t="s">
        <v>416</v>
      </c>
      <c r="AD5" s="4" t="s">
        <v>416</v>
      </c>
      <c r="AE5" s="4" t="s">
        <v>416</v>
      </c>
      <c r="AF5" s="4" t="s">
        <v>416</v>
      </c>
      <c r="AG5" s="4" t="s">
        <v>416</v>
      </c>
      <c r="AH5" s="4" t="s">
        <v>416</v>
      </c>
      <c r="AI5" s="4" t="s">
        <v>416</v>
      </c>
      <c r="AJ5" s="4" t="s">
        <v>416</v>
      </c>
      <c r="AK5" s="4" t="s">
        <v>416</v>
      </c>
      <c r="AL5" s="4" t="s">
        <v>416</v>
      </c>
      <c r="AM5" s="4" t="s">
        <v>416</v>
      </c>
      <c r="AN5" s="4" t="s">
        <v>416</v>
      </c>
      <c r="AO5" s="4" t="s">
        <v>416</v>
      </c>
      <c r="AP5" s="4" t="s">
        <v>416</v>
      </c>
      <c r="AQ5" s="4" t="s">
        <v>416</v>
      </c>
      <c r="AR5" s="4" t="s">
        <v>416</v>
      </c>
      <c r="AS5" s="4" t="s">
        <v>416</v>
      </c>
      <c r="AT5" s="4" t="s">
        <v>416</v>
      </c>
      <c r="AU5" s="4" t="s">
        <v>416</v>
      </c>
      <c r="AV5" s="4" t="s">
        <v>416</v>
      </c>
      <c r="AW5" s="4" t="s">
        <v>416</v>
      </c>
      <c r="AX5" s="4" t="s">
        <v>416</v>
      </c>
      <c r="AY5" s="4" t="s">
        <v>416</v>
      </c>
      <c r="AZ5" s="4" t="s">
        <v>416</v>
      </c>
      <c r="BA5" s="4" t="s">
        <v>416</v>
      </c>
      <c r="BB5" s="4" t="s">
        <v>416</v>
      </c>
      <c r="BC5" s="4" t="s">
        <v>416</v>
      </c>
      <c r="BD5" s="4" t="s">
        <v>416</v>
      </c>
      <c r="BE5" s="4" t="s">
        <v>416</v>
      </c>
      <c r="BF5" s="4" t="s">
        <v>416</v>
      </c>
      <c r="BG5" s="4" t="s">
        <v>416</v>
      </c>
      <c r="BH5" s="4" t="s">
        <v>416</v>
      </c>
      <c r="BI5" s="4" t="s">
        <v>416</v>
      </c>
    </row>
    <row r="6" spans="1:94" x14ac:dyDescent="0.25">
      <c r="A6" s="4">
        <f>A94+5</f>
        <v>2065</v>
      </c>
      <c r="B6" s="5" t="str" cm="1">
        <f t="array" ref="B6">_xlfn.CONCAT(INDEX(GMWA!$A$2:$DB$600,MATCH(1,(GMWA!$DA$2:$DA$600=B$3)*(GMWA!$CZ$2:$CZ$600=B$4)*(GMWA!$DB$2:$DB$600=B$1),0),$A6-1966),"0",(INDEX(GMWA!$A$2:$DB$600,MATCH(1,(GMWA!$DA$2:$DA$600=B$3)*(GMWA!$CZ$2:$CZ$600=B$4)*(GMWA!$DB$2:$DB$600=B$1),0),$A6-1965)))</f>
        <v>202601</v>
      </c>
      <c r="C6" s="5" t="str" cm="1">
        <f t="array" ref="C6">_xlfn.CONCAT(INDEX(GMWA!$A$2:$DB$600,MATCH(1,(GMWA!$DA$2:$DA$600=C$3)*(GMWA!$CZ$2:$CZ$600=C$4)*(GMWA!$DB$2:$DB$600=C$1),0),$A6-1966),"0",(INDEX(GMWA!$A$2:$DB$600,MATCH(1,(GMWA!$DA$2:$DA$600=C$3)*(GMWA!$CZ$2:$CZ$600=C$4)*(GMWA!$DB$2:$DB$600=C$1),0),$A6-1965)))</f>
        <v>202601</v>
      </c>
      <c r="D6" s="5" t="str" cm="1">
        <f t="array" ref="D6">_xlfn.CONCAT(INDEX(GMWA!$A$2:$DB$600,MATCH(1,(GMWA!$DA$2:$DA$600=D$3)*(GMWA!$CZ$2:$CZ$600=D$4)*(GMWA!$DB$2:$DB$600=D$1),0),$A6-1966),"0",(INDEX(GMWA!$A$2:$DB$600,MATCH(1,(GMWA!$DA$2:$DA$600=D$3)*(GMWA!$CZ$2:$CZ$600=D$4)*(GMWA!$DB$2:$DB$600=D$1),0),$A6-1965)))</f>
        <v>202501</v>
      </c>
      <c r="E6" s="5" t="str" cm="1">
        <f t="array" ref="E6">_xlfn.CONCAT(INDEX(GMWA!$A$2:$DB$600,MATCH(1,(GMWA!$DA$2:$DA$600=E$3)*(GMWA!$CZ$2:$CZ$600=E$4)*(GMWA!$DB$2:$DB$600=E$1),0),$A6-1966),"0",(INDEX(GMWA!$A$2:$DB$600,MATCH(1,(GMWA!$DA$2:$DA$600=E$3)*(GMWA!$CZ$2:$CZ$600=E$4)*(GMWA!$DB$2:$DB$600=E$1),0),$A6-1965)))</f>
        <v>202601</v>
      </c>
      <c r="F6" s="5" t="str" cm="1">
        <f t="array" ref="F6">_xlfn.CONCAT(INDEX(GMWA!$A$2:$DB$600,MATCH(1,(GMWA!$DA$2:$DA$600=F$3)*(GMWA!$CZ$2:$CZ$600=F$4)*(GMWA!$DB$2:$DB$600=F$1),0),$A6-1966),"0",(INDEX(GMWA!$A$2:$DB$600,MATCH(1,(GMWA!$DA$2:$DA$600=F$3)*(GMWA!$CZ$2:$CZ$600=F$4)*(GMWA!$DB$2:$DB$600=F$1),0),$A6-1965)))</f>
        <v>202601</v>
      </c>
      <c r="G6" s="5" t="str" cm="1">
        <f t="array" ref="G6">_xlfn.CONCAT(INDEX(GMWA!$A$2:$DB$600,MATCH(1,(GMWA!$DA$2:$DA$600=G$3)*(GMWA!$CZ$2:$CZ$600=G$4)*(GMWA!$DB$2:$DB$600=G$1),0),$A6-1966),"0",(INDEX(GMWA!$A$2:$DB$600,MATCH(1,(GMWA!$DA$2:$DA$600=G$3)*(GMWA!$CZ$2:$CZ$600=G$4)*(GMWA!$DB$2:$DB$600=G$1),0),$A6-1965)))</f>
        <v>202504</v>
      </c>
      <c r="H6" s="5" t="str" cm="1">
        <f t="array" ref="H6">_xlfn.CONCAT(INDEX(GMWA!$A$2:$DB$600,MATCH(1,(GMWA!$DA$2:$DA$600=H$3)*(GMWA!$CZ$2:$CZ$600=H$4)*(GMWA!$DB$2:$DB$600=H$1),0),$A6-1966),"0",(INDEX(GMWA!$A$2:$DB$600,MATCH(1,(GMWA!$DA$2:$DA$600=H$3)*(GMWA!$CZ$2:$CZ$600=H$4)*(GMWA!$DB$2:$DB$600=H$1),0),$A6-1965)))</f>
        <v>202504</v>
      </c>
      <c r="I6" s="5" t="str" cm="1">
        <f t="array" ref="I6">_xlfn.CONCAT(INDEX(GMWA!$A$2:$DB$600,MATCH(1,(GMWA!$DA$2:$DA$600=I$3)*(GMWA!$CZ$2:$CZ$600=I$4)*(GMWA!$DB$2:$DB$600=I$1),0),$A6-1966),"0",(INDEX(GMWA!$A$2:$DB$600,MATCH(1,(GMWA!$DA$2:$DA$600=I$3)*(GMWA!$CZ$2:$CZ$600=I$4)*(GMWA!$DB$2:$DB$600=I$1),0),$A6-1965)))</f>
        <v>202004</v>
      </c>
      <c r="J6" s="5" t="str" cm="1">
        <f t="array" ref="J6">_xlfn.CONCAT(INDEX(GMWA!$A$2:$DB$600,MATCH(1,(GMWA!$DA$2:$DA$600=J$3)*(GMWA!$CZ$2:$CZ$600=J$4)*(GMWA!$DB$2:$DB$600=J$1),0),$A6-1966),"0",(INDEX(GMWA!$A$2:$DB$600,MATCH(1,(GMWA!$DA$2:$DA$600=J$3)*(GMWA!$CZ$2:$CZ$600=J$4)*(GMWA!$DB$2:$DB$600=J$1),0),$A6-1965)))</f>
        <v>202504</v>
      </c>
      <c r="K6" s="5" t="str" cm="1">
        <f t="array" ref="K6">_xlfn.CONCAT(INDEX(GMWA!$A$2:$DB$600,MATCH(1,(GMWA!$DA$2:$DA$600=K$3)*(GMWA!$CZ$2:$CZ$600=K$4)*(GMWA!$DB$2:$DB$600=K$1),0),$A6-1966),"0",(INDEX(GMWA!$A$2:$DB$600,MATCH(1,(GMWA!$DA$2:$DA$600=K$3)*(GMWA!$CZ$2:$CZ$600=K$4)*(GMWA!$DB$2:$DB$600=K$1),0),$A6-1965)))</f>
        <v>202601</v>
      </c>
      <c r="L6" s="5" t="str" cm="1">
        <f t="array" ref="L6">_xlfn.CONCAT(INDEX(GMWA!$A$2:$DB$600,MATCH(1,(GMWA!$DA$2:$DA$600=L$3)*(GMWA!$CZ$2:$CZ$600=L$4)*(GMWA!$DB$2:$DB$600=L$1),0),$A6-1966),"0",(INDEX(GMWA!$A$2:$DB$600,MATCH(1,(GMWA!$DA$2:$DA$600=L$3)*(GMWA!$CZ$2:$CZ$600=L$4)*(GMWA!$DB$2:$DB$600=L$1),0),$A6-1965)))</f>
        <v>202504</v>
      </c>
      <c r="M6" s="5" t="str" cm="1">
        <f t="array" ref="M6">_xlfn.CONCAT(INDEX(GMWA!$A$2:$DB$600,MATCH(1,(GMWA!$DA$2:$DA$600=M$3)*(GMWA!$CZ$2:$CZ$600=M$4)*(GMWA!$DB$2:$DB$600=M$1),0),$A6-1966),"0",(INDEX(GMWA!$A$2:$DB$600,MATCH(1,(GMWA!$DA$2:$DA$600=M$3)*(GMWA!$CZ$2:$CZ$600=M$4)*(GMWA!$DB$2:$DB$600=M$1),0),$A6-1965)))</f>
        <v>202504</v>
      </c>
      <c r="N6" s="5" t="str" cm="1">
        <f t="array" ref="N6">_xlfn.CONCAT(INDEX(GMWA!$A$2:$DB$600,MATCH(1,(GMWA!$DA$2:$DA$600=N$3)*(GMWA!$CZ$2:$CZ$600=N$4)*(GMWA!$DB$2:$DB$600=N$1),0),$A6-1966),"0",(INDEX(GMWA!$A$2:$DB$600,MATCH(1,(GMWA!$DA$2:$DA$600=N$3)*(GMWA!$CZ$2:$CZ$600=N$4)*(GMWA!$DB$2:$DB$600=N$1),0),$A6-1965)))</f>
        <v>202504</v>
      </c>
      <c r="O6" s="5" t="str" cm="1">
        <f t="array" ref="O6">_xlfn.CONCAT(INDEX(GMWA!$A$2:$DB$600,MATCH(1,(GMWA!$DA$2:$DA$600=O$3)*(GMWA!$CZ$2:$CZ$600=O$4)*(GMWA!$DB$2:$DB$600=O$1),0),$A6-1966),"0",(INDEX(GMWA!$A$2:$DB$600,MATCH(1,(GMWA!$DA$2:$DA$600=O$3)*(GMWA!$CZ$2:$CZ$600=O$4)*(GMWA!$DB$2:$DB$600=O$1),0),$A6-1965)))</f>
        <v>202504</v>
      </c>
      <c r="P6" s="5" t="str" cm="1">
        <f t="array" ref="P6">_xlfn.CONCAT(INDEX(GMWA!$A$2:$DB$600,MATCH(1,(GMWA!$DA$2:$DA$600=P$3)*(GMWA!$CZ$2:$CZ$600=P$4)*(GMWA!$DB$2:$DB$600=P$1),0),$A6-1966),"0",(INDEX(GMWA!$A$2:$DB$600,MATCH(1,(GMWA!$DA$2:$DA$600=P$3)*(GMWA!$CZ$2:$CZ$600=P$4)*(GMWA!$DB$2:$DB$600=P$1),0),$A6-1965)))</f>
        <v>202504</v>
      </c>
      <c r="Q6" s="5" t="str" cm="1">
        <f t="array" ref="Q6">_xlfn.CONCAT(INDEX(GMWA!$A$2:$DB$600,MATCH(1,(GMWA!$DA$2:$DA$600=Q$3)*(GMWA!$CZ$2:$CZ$600=Q$4)*(GMWA!$DB$2:$DB$600=Q$1),0),$A6-1966),"0",(INDEX(GMWA!$A$2:$DB$600,MATCH(1,(GMWA!$DA$2:$DA$600=Q$3)*(GMWA!$CZ$2:$CZ$600=Q$4)*(GMWA!$DB$2:$DB$600=Q$1),0),$A6-1965)))</f>
        <v>202504</v>
      </c>
      <c r="R6" s="5" t="str" cm="1">
        <f t="array" ref="R6">_xlfn.CONCAT(INDEX(GMWA!$A$2:$DB$600,MATCH(1,(GMWA!$DA$2:$DA$600=R$3)*(GMWA!$CZ$2:$CZ$600=R$4)*(GMWA!$DB$2:$DB$600=R$1),0),$A6-1966),"0",(INDEX(GMWA!$A$2:$DB$600,MATCH(1,(GMWA!$DA$2:$DA$600=R$3)*(GMWA!$CZ$2:$CZ$600=R$4)*(GMWA!$DB$2:$DB$600=R$1),0),$A6-1965)))</f>
        <v>202504</v>
      </c>
      <c r="S6" s="5" t="str" cm="1">
        <f t="array" ref="S6">_xlfn.CONCAT(INDEX(GMWA!$A$2:$DB$600,MATCH(1,(GMWA!$DA$2:$DA$600=S$3)*(GMWA!$CZ$2:$CZ$600=S$4)*(GMWA!$DB$2:$DB$600=S$1),0),$A6-1966),"0",(INDEX(GMWA!$A$2:$DB$600,MATCH(1,(GMWA!$DA$2:$DA$600=S$3)*(GMWA!$CZ$2:$CZ$600=S$4)*(GMWA!$DB$2:$DB$600=S$1),0),$A6-1965)))</f>
        <v>202404</v>
      </c>
      <c r="T6" s="5" t="str" cm="1">
        <f t="array" ref="T6">_xlfn.CONCAT(INDEX(GMWA!$A$2:$DB$600,MATCH(1,(GMWA!$DA$2:$DA$600=T$3)*(GMWA!$CZ$2:$CZ$600=T$4)*(GMWA!$DB$2:$DB$600=T$1),0),$A6-1966),"0",(INDEX(GMWA!$A$2:$DB$600,MATCH(1,(GMWA!$DA$2:$DA$600=T$3)*(GMWA!$CZ$2:$CZ$600=T$4)*(GMWA!$DB$2:$DB$600=T$1),0),$A6-1965)))</f>
        <v>202504</v>
      </c>
      <c r="U6" s="5" t="str" cm="1">
        <f t="array" ref="U6">_xlfn.CONCAT(INDEX(GMWA!$A$2:$DB$600,MATCH(1,(GMWA!$DA$2:$DA$600=U$3)*(GMWA!$CZ$2:$CZ$600=U$4)*(GMWA!$DB$2:$DB$600=U$1),0),$A6-1966),"0",(INDEX(GMWA!$A$2:$DB$600,MATCH(1,(GMWA!$DA$2:$DA$600=U$3)*(GMWA!$CZ$2:$CZ$600=U$4)*(GMWA!$DB$2:$DB$600=U$1),0),$A6-1965)))</f>
        <v>202504</v>
      </c>
      <c r="V6" s="5" t="str" cm="1">
        <f t="array" ref="V6">_xlfn.CONCAT(INDEX(GMWA!$A$2:$DB$600,MATCH(1,(GMWA!$DA$2:$DA$600=V$3)*(GMWA!$CZ$2:$CZ$600=V$4)*(GMWA!$DB$2:$DB$600=V$1),0),$A6-1966),"0",(INDEX(GMWA!$A$2:$DB$600,MATCH(1,(GMWA!$DA$2:$DA$600=V$3)*(GMWA!$CZ$2:$CZ$600=V$4)*(GMWA!$DB$2:$DB$600=V$1),0),$A6-1965)))</f>
        <v>202601</v>
      </c>
      <c r="W6" s="5" t="str" cm="1">
        <f t="array" ref="W6">_xlfn.CONCAT(INDEX(GMWA!$A$2:$DB$600,MATCH(1,(GMWA!$DA$2:$DA$600=W$3)*(GMWA!$CZ$2:$CZ$600=W$4)*(GMWA!$DB$2:$DB$600=W$1),0),$A6-1966),"0",(INDEX(GMWA!$A$2:$DB$600,MATCH(1,(GMWA!$DA$2:$DA$600=W$3)*(GMWA!$CZ$2:$CZ$600=W$4)*(GMWA!$DB$2:$DB$600=W$1),0),$A6-1965)))</f>
        <v>202504</v>
      </c>
      <c r="X6" s="5" t="str" cm="1">
        <f t="array" ref="X6">_xlfn.CONCAT(INDEX(GMWA!$A$2:$DB$600,MATCH(1,(GMWA!$DA$2:$DA$600=X$3)*(GMWA!$CZ$2:$CZ$600=X$4)*(GMWA!$DB$2:$DB$600=X$1),0),$A6-1966),"0",(INDEX(GMWA!$A$2:$DB$600,MATCH(1,(GMWA!$DA$2:$DA$600=X$3)*(GMWA!$CZ$2:$CZ$600=X$4)*(GMWA!$DB$2:$DB$600=X$1),0),$A6-1965)))</f>
        <v>202404</v>
      </c>
      <c r="Y6" s="5" t="str" cm="1">
        <f t="array" ref="Y6">_xlfn.CONCAT(INDEX(GMWA!$A$2:$DB$600,MATCH(1,(GMWA!$DA$2:$DA$600=Y$3)*(GMWA!$CZ$2:$CZ$600=Y$4)*(GMWA!$DB$2:$DB$600=Y$1),0),$A6-1966),"0",(INDEX(GMWA!$A$2:$DB$600,MATCH(1,(GMWA!$DA$2:$DA$600=Y$3)*(GMWA!$CZ$2:$CZ$600=Y$4)*(GMWA!$DB$2:$DB$600=Y$1),0),$A6-1965)))</f>
        <v>202601</v>
      </c>
      <c r="Z6" s="5" t="str" cm="1">
        <f t="array" ref="Z6">_xlfn.CONCAT(INDEX(GMWA!$A$2:$DB$600,MATCH(1,(GMWA!$DA$2:$DA$600=Z$3)*(GMWA!$CZ$2:$CZ$600=Z$4)*(GMWA!$DB$2:$DB$600=Z$1),0),$A6-1966),"0",(INDEX(GMWA!$A$2:$DB$600,MATCH(1,(GMWA!$DA$2:$DA$600=Z$3)*(GMWA!$CZ$2:$CZ$600=Z$4)*(GMWA!$DB$2:$DB$600=Z$1),0),$A6-1965)))</f>
        <v>202504</v>
      </c>
      <c r="AA6" s="5" t="str" cm="1">
        <f t="array" ref="AA6">_xlfn.CONCAT(INDEX(GMWA!$A$2:$DB$600,MATCH(1,(GMWA!$DA$2:$DA$600=AA$3)*(GMWA!$CZ$2:$CZ$600=AA$4)*(GMWA!$DB$2:$DB$600=AA$1),0),$A6-1966),"0",(INDEX(GMWA!$A$2:$DB$600,MATCH(1,(GMWA!$DA$2:$DA$600=AA$3)*(GMWA!$CZ$2:$CZ$600=AA$4)*(GMWA!$DB$2:$DB$600=AA$1),0),$A6-1965)))</f>
        <v>202504</v>
      </c>
      <c r="AB6" s="5" t="str" cm="1">
        <f t="array" ref="AB6">_xlfn.CONCAT(INDEX(GMWA!$A$2:$DB$600,MATCH(1,(GMWA!$DA$2:$DA$600=AB$3)*(GMWA!$CZ$2:$CZ$600=AB$4)*(GMWA!$DB$2:$DB$600=AB$1),0),$A6-1966),"0",(INDEX(GMWA!$A$2:$DB$600,MATCH(1,(GMWA!$DA$2:$DA$600=AB$3)*(GMWA!$CZ$2:$CZ$600=AB$4)*(GMWA!$DB$2:$DB$600=AB$1),0),$A6-1965)))</f>
        <v>202404</v>
      </c>
      <c r="AC6" s="5" t="str" cm="1">
        <f t="array" ref="AC6">_xlfn.CONCAT(INDEX(GMWA!$A$2:$DB$600,MATCH(1,(GMWA!$DA$2:$DA$600=AC$3)*(GMWA!$CZ$2:$CZ$600=AC$4)*(GMWA!$DB$2:$DB$600=AC$1),0),$A6-1966),"0",(INDEX(GMWA!$A$2:$DB$600,MATCH(1,(GMWA!$DA$2:$DA$600=AC$3)*(GMWA!$CZ$2:$CZ$600=AC$4)*(GMWA!$DB$2:$DB$600=AC$1),0),$A6-1965)))</f>
        <v>202404</v>
      </c>
      <c r="AD6" s="5" t="str" cm="1">
        <f t="array" ref="AD6">_xlfn.CONCAT(INDEX(GMWA!$A$2:$DB$600,MATCH(1,(GMWA!$DA$2:$DA$600=AD$3)*(GMWA!$CZ$2:$CZ$600=AD$4)*(GMWA!$DB$2:$DB$600=AD$1),0),$A6-1966),"0",(INDEX(GMWA!$A$2:$DB$600,MATCH(1,(GMWA!$DA$2:$DA$600=AD$3)*(GMWA!$CZ$2:$CZ$600=AD$4)*(GMWA!$DB$2:$DB$600=AD$1),0),$A6-1965)))</f>
        <v>202504</v>
      </c>
      <c r="AE6" s="5" t="str" cm="1">
        <f t="array" ref="AE6">_xlfn.CONCAT(INDEX(GMWA!$A$2:$DB$600,MATCH(1,(GMWA!$DA$2:$DA$600=AE$3)*(GMWA!$CZ$2:$CZ$600=AE$4)*(GMWA!$DB$2:$DB$600=AE$1),0),$A6-1966),"0",(INDEX(GMWA!$A$2:$DB$600,MATCH(1,(GMWA!$DA$2:$DA$600=AE$3)*(GMWA!$CZ$2:$CZ$600=AE$4)*(GMWA!$DB$2:$DB$600=AE$1),0),$A6-1965)))</f>
        <v>202504</v>
      </c>
      <c r="AF6" s="5" t="str" cm="1">
        <f t="array" ref="AF6">_xlfn.CONCAT(INDEX(GMWA!$A$2:$DB$600,MATCH(1,(GMWA!$DA$2:$DA$600=AF$3)*(GMWA!$CZ$2:$CZ$600=AF$4)*(GMWA!$DB$2:$DB$600=AF$1),0),$A6-1966),"0",(INDEX(GMWA!$A$2:$DB$600,MATCH(1,(GMWA!$DA$2:$DA$600=AF$3)*(GMWA!$CZ$2:$CZ$600=AF$4)*(GMWA!$DB$2:$DB$600=AF$1),0),$A6-1965)))</f>
        <v>202504</v>
      </c>
      <c r="AG6" s="5" t="str" cm="1">
        <f t="array" ref="AG6">_xlfn.CONCAT(INDEX(GMWA!$A$2:$DB$600,MATCH(1,(GMWA!$DA$2:$DA$600=AG$3)*(GMWA!$CZ$2:$CZ$600=AG$4)*(GMWA!$DB$2:$DB$600=AG$1),0),$A6-1966),"0",(INDEX(GMWA!$A$2:$DB$600,MATCH(1,(GMWA!$DA$2:$DA$600=AG$3)*(GMWA!$CZ$2:$CZ$600=AG$4)*(GMWA!$DB$2:$DB$600=AG$1),0),$A6-1965)))</f>
        <v>202504</v>
      </c>
      <c r="AH6" s="5" t="str" cm="1">
        <f t="array" ref="AH6">_xlfn.CONCAT(INDEX(GMWA!$A$2:$DB$600,MATCH(1,(GMWA!$DA$2:$DA$600=AH$3)*(GMWA!$CZ$2:$CZ$600=AH$4)*(GMWA!$DB$2:$DB$600=AH$1),0),$A6-1966),"0",(INDEX(GMWA!$A$2:$DB$600,MATCH(1,(GMWA!$DA$2:$DA$600=AH$3)*(GMWA!$CZ$2:$CZ$600=AH$4)*(GMWA!$DB$2:$DB$600=AH$1),0),$A6-1965)))</f>
        <v>202504</v>
      </c>
      <c r="AI6" s="5" t="str" cm="1">
        <f t="array" ref="AI6">_xlfn.CONCAT(INDEX(GMWA!$A$2:$DB$600,MATCH(1,(GMWA!$DA$2:$DA$600=AI$3)*(GMWA!$CZ$2:$CZ$600=AI$4)*(GMWA!$DB$2:$DB$600=AI$1),0),$A6-1966),"0",(INDEX(GMWA!$A$2:$DB$600,MATCH(1,(GMWA!$DA$2:$DA$600=AI$3)*(GMWA!$CZ$2:$CZ$600=AI$4)*(GMWA!$DB$2:$DB$600=AI$1),0),$A6-1965)))</f>
        <v>202504</v>
      </c>
      <c r="AJ6" s="5" t="str" cm="1">
        <f t="array" ref="AJ6">_xlfn.CONCAT(INDEX(GMWA!$A$2:$DB$600,MATCH(1,(GMWA!$DA$2:$DA$600=AJ$3)*(GMWA!$CZ$2:$CZ$600=AJ$4)*(GMWA!$DB$2:$DB$600=AJ$1),0),$A6-1966),"0",(INDEX(GMWA!$A$2:$DB$600,MATCH(1,(GMWA!$DA$2:$DA$600=AJ$3)*(GMWA!$CZ$2:$CZ$600=AJ$4)*(GMWA!$DB$2:$DB$600=AJ$1),0),$A6-1965)))</f>
        <v>202504</v>
      </c>
      <c r="AK6" s="5" t="str" cm="1">
        <f t="array" ref="AK6">_xlfn.CONCAT(INDEX(GMWA!$A$2:$DB$600,MATCH(1,(GMWA!$DA$2:$DA$600=AK$3)*(GMWA!$CZ$2:$CZ$600=AK$4)*(GMWA!$DB$2:$DB$600=AK$1),0),$A6-1966),"0",(INDEX(GMWA!$A$2:$DB$600,MATCH(1,(GMWA!$DA$2:$DA$600=AK$3)*(GMWA!$CZ$2:$CZ$600=AK$4)*(GMWA!$DB$2:$DB$600=AK$1),0),$A6-1965)))</f>
        <v>202504</v>
      </c>
      <c r="AL6" s="5" t="str" cm="1">
        <f t="array" ref="AL6">_xlfn.CONCAT(INDEX(GMWA!$A$2:$DB$600,MATCH(1,(GMWA!$DA$2:$DA$600=AL$3)*(GMWA!$CZ$2:$CZ$600=AL$4)*(GMWA!$DB$2:$DB$600=AL$1),0),$A6-1966),"0",(INDEX(GMWA!$A$2:$DB$600,MATCH(1,(GMWA!$DA$2:$DA$600=AL$3)*(GMWA!$CZ$2:$CZ$600=AL$4)*(GMWA!$DB$2:$DB$600=AL$1),0),$A6-1965)))</f>
        <v>202504</v>
      </c>
      <c r="AM6" s="5" t="str" cm="1">
        <f t="array" ref="AM6">_xlfn.CONCAT(INDEX(GMWA!$A$2:$DB$600,MATCH(1,(GMWA!$DA$2:$DA$600=AM$3)*(GMWA!$CZ$2:$CZ$600=AM$4)*(GMWA!$DB$2:$DB$600=AM$1),0),$A6-1966),"0",(INDEX(GMWA!$A$2:$DB$600,MATCH(1,(GMWA!$DA$2:$DA$600=AM$3)*(GMWA!$CZ$2:$CZ$600=AM$4)*(GMWA!$DB$2:$DB$600=AM$1),0),$A6-1965)))</f>
        <v>202504</v>
      </c>
      <c r="AN6" s="5" t="str" cm="1">
        <f t="array" ref="AN6">_xlfn.CONCAT(INDEX(GMWA!$A$2:$DB$600,MATCH(1,(GMWA!$DA$2:$DA$600=AN$3)*(GMWA!$CZ$2:$CZ$600=AN$4)*(GMWA!$DB$2:$DB$600=AN$1),0),$A6-1966),"0",(INDEX(GMWA!$A$2:$DB$600,MATCH(1,(GMWA!$DA$2:$DA$600=AN$3)*(GMWA!$CZ$2:$CZ$600=AN$4)*(GMWA!$DB$2:$DB$600=AN$1),0),$A6-1965)))</f>
        <v>202504</v>
      </c>
      <c r="AO6" s="5" t="str" cm="1">
        <f t="array" ref="AO6">_xlfn.CONCAT(INDEX(GMWA!$A$2:$DB$600,MATCH(1,(GMWA!$DA$2:$DA$600=AO$3)*(GMWA!$CZ$2:$CZ$600=AO$4)*(GMWA!$DB$2:$DB$600=AO$1),0),$A6-1966),"0",(INDEX(GMWA!$A$2:$DB$600,MATCH(1,(GMWA!$DA$2:$DA$600=AO$3)*(GMWA!$CZ$2:$CZ$600=AO$4)*(GMWA!$DB$2:$DB$600=AO$1),0),$A6-1965)))</f>
        <v>202504</v>
      </c>
      <c r="AP6" s="5" t="str" cm="1">
        <f t="array" ref="AP6">_xlfn.CONCAT(INDEX(GMWA!$A$2:$DB$600,MATCH(1,(GMWA!$DA$2:$DA$600=AP$3)*(GMWA!$CZ$2:$CZ$600=AP$4)*(GMWA!$DB$2:$DB$600=AP$1),0),$A6-1966),"0",(INDEX(GMWA!$A$2:$DB$600,MATCH(1,(GMWA!$DA$2:$DA$600=AP$3)*(GMWA!$CZ$2:$CZ$600=AP$4)*(GMWA!$DB$2:$DB$600=AP$1),0),$A6-1965)))</f>
        <v>202601</v>
      </c>
      <c r="AQ6" s="5" t="str" cm="1">
        <f t="array" ref="AQ6">_xlfn.CONCAT(INDEX(GMWA!$A$2:$DB$600,MATCH(1,(GMWA!$DA$2:$DA$600=AQ$3)*(GMWA!$CZ$2:$CZ$600=AQ$4)*(GMWA!$DB$2:$DB$600=AQ$1),0),$A6-1966),"0",(INDEX(GMWA!$A$2:$DB$600,MATCH(1,(GMWA!$DA$2:$DA$600=AQ$3)*(GMWA!$CZ$2:$CZ$600=AQ$4)*(GMWA!$DB$2:$DB$600=AQ$1),0),$A6-1965)))</f>
        <v>202601</v>
      </c>
      <c r="AR6" s="5" t="str" cm="1">
        <f t="array" ref="AR6">_xlfn.CONCAT(INDEX(GMWA!$A$2:$DB$600,MATCH(1,(GMWA!$DA$2:$DA$600=AR$3)*(GMWA!$CZ$2:$CZ$600=AR$4)*(GMWA!$DB$2:$DB$600=AR$1),0),$A6-1966),"0",(INDEX(GMWA!$A$2:$DB$600,MATCH(1,(GMWA!$DA$2:$DA$600=AR$3)*(GMWA!$CZ$2:$CZ$600=AR$4)*(GMWA!$DB$2:$DB$600=AR$1),0),$A6-1965)))</f>
        <v>202504</v>
      </c>
      <c r="AS6" s="5" t="str" cm="1">
        <f t="array" ref="AS6">_xlfn.CONCAT(INDEX(GMWA!$A$2:$DB$600,MATCH(1,(GMWA!$DA$2:$DA$600=AS$3)*(GMWA!$CZ$2:$CZ$600=AS$4)*(GMWA!$DB$2:$DB$600=AS$1),0),$A6-1966),"0",(INDEX(GMWA!$A$2:$DB$600,MATCH(1,(GMWA!$DA$2:$DA$600=AS$3)*(GMWA!$CZ$2:$CZ$600=AS$4)*(GMWA!$DB$2:$DB$600=AS$1),0),$A6-1965)))</f>
        <v>202601</v>
      </c>
      <c r="AT6" s="5" t="str" cm="1">
        <f t="array" ref="AT6">_xlfn.CONCAT(INDEX(GMWA!$A$2:$DB$600,MATCH(1,(GMWA!$DA$2:$DA$600=AT$3)*(GMWA!$CZ$2:$CZ$600=AT$4)*(GMWA!$DB$2:$DB$600=AT$1),0),$A6-1966),"0",(INDEX(GMWA!$A$2:$DB$600,MATCH(1,(GMWA!$DA$2:$DA$600=AT$3)*(GMWA!$CZ$2:$CZ$600=AT$4)*(GMWA!$DB$2:$DB$600=AT$1),0),$A6-1965)))</f>
        <v>202504</v>
      </c>
      <c r="AU6" s="5" t="str" cm="1">
        <f t="array" ref="AU6">_xlfn.CONCAT(INDEX(GMWA!$A$2:$DB$600,MATCH(1,(GMWA!$DA$2:$DA$600=AU$3)*(GMWA!$CZ$2:$CZ$600=AU$4)*(GMWA!$DB$2:$DB$600=AU$1),0),$A6-1966),"0",(INDEX(GMWA!$A$2:$DB$600,MATCH(1,(GMWA!$DA$2:$DA$600=AU$3)*(GMWA!$CZ$2:$CZ$600=AU$4)*(GMWA!$DB$2:$DB$600=AU$1),0),$A6-1965)))</f>
        <v>202504</v>
      </c>
      <c r="AV6" s="5" t="str" cm="1">
        <f t="array" ref="AV6">_xlfn.CONCAT(INDEX(GMWA!$A$2:$DB$600,MATCH(1,(GMWA!$DA$2:$DA$600=AV$3)*(GMWA!$CZ$2:$CZ$600=AV$4)*(GMWA!$DB$2:$DB$600=AV$1),0),$A6-1966),"0",(INDEX(GMWA!$A$2:$DB$600,MATCH(1,(GMWA!$DA$2:$DA$600=AV$3)*(GMWA!$CZ$2:$CZ$600=AV$4)*(GMWA!$DB$2:$DB$600=AV$1),0),$A6-1965)))</f>
        <v>202504</v>
      </c>
      <c r="AW6" s="5" t="str" cm="1">
        <f t="array" ref="AW6">_xlfn.CONCAT(INDEX(GMWA!$A$2:$DB$600,MATCH(1,(GMWA!$DA$2:$DA$600=AW$3)*(GMWA!$CZ$2:$CZ$600=AW$4)*(GMWA!$DB$2:$DB$600=AW$1),0),$A6-1966),"0",(INDEX(GMWA!$A$2:$DB$600,MATCH(1,(GMWA!$DA$2:$DA$600=AW$3)*(GMWA!$CZ$2:$CZ$600=AW$4)*(GMWA!$DB$2:$DB$600=AW$1),0),$A6-1965)))</f>
        <v>202504</v>
      </c>
      <c r="AX6" s="5" t="str" cm="1">
        <f t="array" ref="AX6">_xlfn.CONCAT(INDEX(GMWA!$A$2:$DB$600,MATCH(1,(GMWA!$DA$2:$DA$600=AX$3)*(GMWA!$CZ$2:$CZ$600=AX$4)*(GMWA!$DB$2:$DB$600=AX$1),0),$A6-1966),"0",(INDEX(GMWA!$A$2:$DB$600,MATCH(1,(GMWA!$DA$2:$DA$600=AX$3)*(GMWA!$CZ$2:$CZ$600=AX$4)*(GMWA!$DB$2:$DB$600=AX$1),0),$A6-1965)))</f>
        <v>202504</v>
      </c>
      <c r="AY6" s="5" t="str" cm="1">
        <f t="array" ref="AY6">_xlfn.CONCAT(INDEX(GMWA!$A$2:$DB$600,MATCH(1,(GMWA!$DA$2:$DA$600=AY$3)*(GMWA!$CZ$2:$CZ$600=AY$4)*(GMWA!$DB$2:$DB$600=AY$1),0),$A6-1966),"0",(INDEX(GMWA!$A$2:$DB$600,MATCH(1,(GMWA!$DA$2:$DA$600=AY$3)*(GMWA!$CZ$2:$CZ$600=AY$4)*(GMWA!$DB$2:$DB$600=AY$1),0),$A6-1965)))</f>
        <v>202601</v>
      </c>
      <c r="AZ6" s="5" t="str" cm="1">
        <f t="array" ref="AZ6">_xlfn.CONCAT(INDEX(GMWA!$A$2:$DB$600,MATCH(1,(GMWA!$DA$2:$DA$600=AZ$3)*(GMWA!$CZ$2:$CZ$600=AZ$4)*(GMWA!$DB$2:$DB$600=AZ$1),0),$A6-1966),"0",(INDEX(GMWA!$A$2:$DB$600,MATCH(1,(GMWA!$DA$2:$DA$600=AZ$3)*(GMWA!$CZ$2:$CZ$600=AZ$4)*(GMWA!$DB$2:$DB$600=AZ$1),0),$A6-1965)))</f>
        <v>202601</v>
      </c>
      <c r="BA6" s="5" t="str" cm="1">
        <f t="array" ref="BA6">_xlfn.CONCAT(INDEX(GMWA!$A$2:$DB$600,MATCH(1,(GMWA!$DA$2:$DA$600=BA$3)*(GMWA!$CZ$2:$CZ$600=BA$4)*(GMWA!$DB$2:$DB$600=BA$1),0),$A6-1966),"0",(INDEX(GMWA!$A$2:$DB$600,MATCH(1,(GMWA!$DA$2:$DA$600=BA$3)*(GMWA!$CZ$2:$CZ$600=BA$4)*(GMWA!$DB$2:$DB$600=BA$1),0),$A6-1965)))</f>
        <v>202504</v>
      </c>
      <c r="BB6" s="5" t="str" cm="1">
        <f t="array" ref="BB6">_xlfn.CONCAT(INDEX(GMWA!$A$2:$DB$600,MATCH(1,(GMWA!$DA$2:$DA$600=BB$3)*(GMWA!$CZ$2:$CZ$600=BB$4)*(GMWA!$DB$2:$DB$600=BB$1),0),$A6-1966),"0",(INDEX(GMWA!$A$2:$DB$600,MATCH(1,(GMWA!$DA$2:$DA$600=BB$3)*(GMWA!$CZ$2:$CZ$600=BB$4)*(GMWA!$DB$2:$DB$600=BB$1),0),$A6-1965)))</f>
        <v>202601</v>
      </c>
      <c r="BC6" s="5" t="str" cm="1">
        <f t="array" ref="BC6">_xlfn.CONCAT(INDEX(GMWA!$A$2:$DB$600,MATCH(1,(GMWA!$DA$2:$DA$600=BC$3)*(GMWA!$CZ$2:$CZ$600=BC$4)*(GMWA!$DB$2:$DB$600=BC$1),0),$A6-1966),"0",(INDEX(GMWA!$A$2:$DB$600,MATCH(1,(GMWA!$DA$2:$DA$600=BC$3)*(GMWA!$CZ$2:$CZ$600=BC$4)*(GMWA!$DB$2:$DB$600=BC$1),0),$A6-1965)))</f>
        <v>202601</v>
      </c>
      <c r="BD6" s="5" t="str" cm="1">
        <f t="array" ref="BD6">_xlfn.CONCAT(INDEX(GMWA!$A$2:$DB$600,MATCH(1,(GMWA!$DA$2:$DA$600=BD$3)*(GMWA!$CZ$2:$CZ$600=BD$4)*(GMWA!$DB$2:$DB$600=BD$1),0),$A6-1966),"0",(INDEX(GMWA!$A$2:$DB$600,MATCH(1,(GMWA!$DA$2:$DA$600=BD$3)*(GMWA!$CZ$2:$CZ$600=BD$4)*(GMWA!$DB$2:$DB$600=BD$1),0),$A6-1965)))</f>
        <v>202504</v>
      </c>
      <c r="BE6" s="5" t="str" cm="1">
        <f t="array" ref="BE6">_xlfn.CONCAT(INDEX(GMWA!$A$2:$DB$600,MATCH(1,(GMWA!$DA$2:$DA$600=BE$3)*(GMWA!$CZ$2:$CZ$600=BE$4)*(GMWA!$DB$2:$DB$600=BE$1),0),$A6-1966),"0",(INDEX(GMWA!$A$2:$DB$600,MATCH(1,(GMWA!$DA$2:$DA$600=BE$3)*(GMWA!$CZ$2:$CZ$600=BE$4)*(GMWA!$DB$2:$DB$600=BE$1),0),$A6-1965)))</f>
        <v>202601</v>
      </c>
      <c r="BF6" s="5" t="str" cm="1">
        <f t="array" ref="BF6">_xlfn.CONCAT(INDEX(GMWA!$A$2:$DB$600,MATCH(1,(GMWA!$DA$2:$DA$600=BF$3)*(GMWA!$CZ$2:$CZ$600=BF$4)*(GMWA!$DB$2:$DB$600=BF$1),0),$A6-1966),"0",(INDEX(GMWA!$A$2:$DB$600,MATCH(1,(GMWA!$DA$2:$DA$600=BF$3)*(GMWA!$CZ$2:$CZ$600=BF$4)*(GMWA!$DB$2:$DB$600=BF$1),0),$A6-1965)))</f>
        <v>202504</v>
      </c>
      <c r="BG6" s="5" t="str" cm="1">
        <f t="array" ref="BG6">_xlfn.CONCAT(INDEX(GMWA!$A$2:$DB$600,MATCH(1,(GMWA!$DA$2:$DA$600=BG$3)*(GMWA!$CZ$2:$CZ$600=BG$4)*(GMWA!$DB$2:$DB$600=BG$1),0),$A6-1966),"0",(INDEX(GMWA!$A$2:$DB$600,MATCH(1,(GMWA!$DA$2:$DA$600=BG$3)*(GMWA!$CZ$2:$CZ$600=BG$4)*(GMWA!$DB$2:$DB$600=BG$1),0),$A6-1965)))</f>
        <v>202504</v>
      </c>
      <c r="BH6" s="5" t="str" cm="1">
        <f t="array" ref="BH6">_xlfn.CONCAT(INDEX(GMWA!$A$2:$DB$600,MATCH(1,(GMWA!$DA$2:$DA$600=BH$3)*(GMWA!$CZ$2:$CZ$600=BH$4)*(GMWA!$DB$2:$DB$600=BH$1),0),$A6-1966),"0",(INDEX(GMWA!$A$2:$DB$600,MATCH(1,(GMWA!$DA$2:$DA$600=BH$3)*(GMWA!$CZ$2:$CZ$600=BH$4)*(GMWA!$DB$2:$DB$600=BH$1),0),$A6-1965)))</f>
        <v>202504</v>
      </c>
      <c r="BI6" s="5" t="str" cm="1">
        <f t="array" ref="BI6">_xlfn.CONCAT(INDEX(GMWA!$A$2:$DB$600,MATCH(1,(GMWA!$DA$2:$DA$600=BI$3)*(GMWA!$CZ$2:$CZ$600=BI$4)*(GMWA!$DB$2:$DB$600=BI$1),0),$A6-1966),"0",(INDEX(GMWA!$A$2:$DB$600,MATCH(1,(GMWA!$DA$2:$DA$600=BI$3)*(GMWA!$CZ$2:$CZ$600=BI$4)*(GMWA!$DB$2:$DB$600=BI$1),0),$A6-1965)))</f>
        <v>202504</v>
      </c>
      <c r="CF6" s="4" t="str">
        <f>DataQ!I6</f>
        <v>202601</v>
      </c>
      <c r="CG6" s="4" t="str">
        <f>DataQ!J6</f>
        <v>202504</v>
      </c>
      <c r="CH6" s="4" t="str">
        <f>DataQ!K6</f>
        <v>202601</v>
      </c>
      <c r="CI6" s="4" t="str">
        <f>DataQ!L6</f>
        <v>202601</v>
      </c>
      <c r="CJ6" s="4" t="str">
        <f>DataQ!M6</f>
        <v>202601</v>
      </c>
      <c r="CK6" s="4" t="str">
        <f>DataQ!N6</f>
        <v>202601</v>
      </c>
      <c r="CL6" s="4" t="str">
        <f>DataQ!O6</f>
        <v>202601</v>
      </c>
      <c r="CN6" s="4" t="str">
        <f>DataQ!P6</f>
        <v>202504</v>
      </c>
      <c r="CO6" s="4" t="str">
        <f>DataQ!Q6</f>
        <v>202501</v>
      </c>
      <c r="CP6" s="4" t="str">
        <f>DataQ!R6</f>
        <v>202601</v>
      </c>
    </row>
    <row r="7" spans="1:94" x14ac:dyDescent="0.25">
      <c r="A7" s="4">
        <v>1973</v>
      </c>
      <c r="B7" s="4" cm="1">
        <f t="array" ref="B7">INDEX(GMWA!$A$2:$DB$600,MATCH(1,(GMWA!$DA$2:$DA$600=B$3)*(GMWA!$CZ$2:$CZ$600=B$4)*(GMWA!$DB$2:$DB$600=B$1),0),$A7-1966)</f>
        <v>3087</v>
      </c>
      <c r="C7" s="4" cm="1">
        <f t="array" ref="C7">INDEX(GMWA!$A$2:$DB$600,MATCH(1,(GMWA!$DA$2:$DA$600=C$3)*(GMWA!$CZ$2:$CZ$600=C$4)*(GMWA!$DB$2:$DB$600=C$1),0),$A7-1966)</f>
        <v>61.95</v>
      </c>
      <c r="D7" s="4" cm="1">
        <f t="array" ref="D7">INDEX(GMWA!$A$2:$DB$600,MATCH(1,(GMWA!$DA$2:$DA$600=D$3)*(GMWA!$CZ$2:$CZ$600=D$4)*(GMWA!$DB$2:$DB$600=D$1),0),$A7-1966)</f>
        <v>922.97159999999997</v>
      </c>
      <c r="E7" s="4" cm="1">
        <f t="array" ref="E7">INDEX(GMWA!$A$2:$DB$600,MATCH(1,(GMWA!$DA$2:$DA$600=E$3)*(GMWA!$CZ$2:$CZ$600=E$4)*(GMWA!$DB$2:$DB$600=E$1),0),$A7-1966)</f>
        <v>4910</v>
      </c>
      <c r="F7" s="4" cm="1">
        <f t="array" ref="F7">INDEX(GMWA!$A$2:$DB$600,MATCH(1,(GMWA!$DA$2:$DA$600=F$3)*(GMWA!$CZ$2:$CZ$600=F$4)*(GMWA!$DB$2:$DB$600=F$1),0),$A7-1966)</f>
        <v>738.17010000000005</v>
      </c>
      <c r="G7" s="4" cm="1">
        <f t="array" ref="G7">INDEX(GMWA!$A$2:$DB$600,MATCH(1,(GMWA!$DA$2:$DA$600=G$3)*(GMWA!$CZ$2:$CZ$600=G$4)*(GMWA!$DB$2:$DB$600=G$1),0),$A7-1966)</f>
        <v>1.986917</v>
      </c>
      <c r="H7" s="4" cm="1">
        <f t="array" ref="H7">INDEX(GMWA!$A$2:$DB$600,MATCH(1,(GMWA!$DA$2:$DA$600=H$3)*(GMWA!$CZ$2:$CZ$600=H$4)*(GMWA!$DB$2:$DB$600=H$1),0),$A7-1966)</f>
        <v>3553.0369999999998</v>
      </c>
      <c r="I7" s="4" cm="1">
        <f t="array" ref="I7">INDEX(GMWA!$A$2:$DB$600,MATCH(1,(GMWA!$DA$2:$DA$600=I$3)*(GMWA!$CZ$2:$CZ$600=I$4)*(GMWA!$DB$2:$DB$600=I$1),0),$A7-1966)</f>
        <v>1.915308</v>
      </c>
      <c r="J7" s="4" cm="1">
        <f t="array" ref="J7">INDEX(GMWA!$A$2:$DB$600,MATCH(1,(GMWA!$DA$2:$DA$600=J$3)*(GMWA!$CZ$2:$CZ$600=J$4)*(GMWA!$DB$2:$DB$600=J$1),0),$A7-1966)</f>
        <v>4.0000000000000001E-3</v>
      </c>
      <c r="K7" s="4" cm="1">
        <f t="array" ref="K7">INDEX(GMWA!$A$2:$DB$600,MATCH(1,(GMWA!$DA$2:$DA$600=K$3)*(GMWA!$CZ$2:$CZ$600=K$4)*(GMWA!$DB$2:$DB$600=K$1),0),$A7-1966)</f>
        <v>5.47</v>
      </c>
      <c r="L7" s="4" cm="1">
        <f t="array" ref="L7">INDEX(GMWA!$A$2:$DB$600,MATCH(1,(GMWA!$DA$2:$DA$600=L$3)*(GMWA!$CZ$2:$CZ$600=L$4)*(GMWA!$DB$2:$DB$600=L$1),0),$A7-1966)</f>
        <v>1.054</v>
      </c>
      <c r="M7" s="4" cm="1">
        <f t="array" ref="M7">INDEX(GMWA!$A$2:$DB$600,MATCH(1,(GMWA!$DA$2:$DA$600=M$3)*(GMWA!$CZ$2:$CZ$600=M$4)*(GMWA!$DB$2:$DB$600=M$1),0),$A7-1966)</f>
        <v>0.95381210000000005</v>
      </c>
      <c r="N7" s="4" cm="1">
        <f t="array" ref="N7">INDEX(GMWA!$A$2:$DB$600,MATCH(1,(GMWA!$DA$2:$DA$600=N$3)*(GMWA!$CZ$2:$CZ$600=N$4)*(GMWA!$DB$2:$DB$600=N$1),0),$A7-1966)</f>
        <v>0.53253760000000006</v>
      </c>
      <c r="O7" s="4" cm="1">
        <f t="array" ref="O7">INDEX(GMWA!$A$2:$DB$600,MATCH(1,(GMWA!$DA$2:$DA$600=O$3)*(GMWA!$CZ$2:$CZ$600=O$4)*(GMWA!$DB$2:$DB$600=O$1),0),$A7-1966)</f>
        <v>2.3334000000000001</v>
      </c>
      <c r="P7" s="4" cm="1">
        <f t="array" ref="P7">INDEX(GMWA!$A$2:$DB$600,MATCH(1,(GMWA!$DA$2:$DA$600=P$3)*(GMWA!$CZ$2:$CZ$600=P$4)*(GMWA!$DB$2:$DB$600=P$1),0),$A7-1966)</f>
        <v>1.5787530000000001</v>
      </c>
      <c r="Q7" s="4" cm="1">
        <f t="array" ref="Q7">INDEX(GMWA!$A$2:$DB$600,MATCH(1,(GMWA!$DA$2:$DA$600=Q$3)*(GMWA!$CZ$2:$CZ$600=Q$4)*(GMWA!$DB$2:$DB$600=Q$1),0),$A7-1966)</f>
        <v>0.32929350000000002</v>
      </c>
      <c r="R7" s="4" cm="1">
        <f t="array" ref="R7">INDEX(GMWA!$A$2:$DB$600,MATCH(1,(GMWA!$DA$2:$DA$600=R$3)*(GMWA!$CZ$2:$CZ$600=R$4)*(GMWA!$DB$2:$DB$600=R$1),0),$A7-1966)</f>
        <v>8.0210000000000004E-2</v>
      </c>
      <c r="S7" s="4" cm="1">
        <f t="array" ref="S7">INDEX(GMWA!$A$2:$DB$600,MATCH(1,(GMWA!$DA$2:$DA$600=S$3)*(GMWA!$CZ$2:$CZ$600=S$4)*(GMWA!$DB$2:$DB$600=S$1),0),$A7-1966)</f>
        <v>0.12189</v>
      </c>
      <c r="T7" s="4" cm="1">
        <f t="array" ref="T7">INDEX(GMWA!$A$2:$DB$600,MATCH(1,(GMWA!$DA$2:$DA$600=T$3)*(GMWA!$CZ$2:$CZ$600=T$4)*(GMWA!$DB$2:$DB$600=T$1),0),$A7-1966)</f>
        <v>-1.591869E-4</v>
      </c>
      <c r="U7" s="4" cm="1">
        <f t="array" ref="U7">INDEX(GMWA!$A$2:$DB$600,MATCH(1,(GMWA!$DA$2:$DA$600=U$3)*(GMWA!$CZ$2:$CZ$600=U$4)*(GMWA!$DB$2:$DB$600=U$1),0),$A7-1966)</f>
        <v>4.0000000000000001E-3</v>
      </c>
      <c r="V7" s="4" cm="1">
        <f t="array" ref="V7">INDEX(GMWA!$A$2:$DB$600,MATCH(1,(GMWA!$DA$2:$DA$600=V$3)*(GMWA!$CZ$2:$CZ$600=V$4)*(GMWA!$DB$2:$DB$600=V$1),0),$A7-1966)</f>
        <v>35969.43</v>
      </c>
      <c r="W7" s="4" cm="1">
        <f t="array" ref="W7">INDEX(GMWA!$A$2:$DB$600,MATCH(1,(GMWA!$DA$2:$DA$600=W$3)*(GMWA!$CZ$2:$CZ$600=W$4)*(GMWA!$DB$2:$DB$600=W$1),0),$A7-1966)</f>
        <v>1158.847</v>
      </c>
      <c r="X7" s="4" cm="1">
        <f t="array" ref="X7">INDEX(GMWA!$A$2:$DB$600,MATCH(1,(GMWA!$DA$2:$DA$600=X$3)*(GMWA!$CZ$2:$CZ$600=X$4)*(GMWA!$DB$2:$DB$600=X$1),0),$A7-1966)</f>
        <v>17803</v>
      </c>
      <c r="Y7" s="4" cm="1">
        <f t="array" ref="Y7">INDEX(GMWA!$A$2:$DB$600,MATCH(1,(GMWA!$DA$2:$DA$600=Y$3)*(GMWA!$CZ$2:$CZ$600=Y$4)*(GMWA!$DB$2:$DB$600=Y$1),0),$A7-1966)</f>
        <v>64923</v>
      </c>
      <c r="Z7" s="4" cm="1">
        <f t="array" ref="Z7">INDEX(GMWA!$A$2:$DB$600,MATCH(1,(GMWA!$DA$2:$DA$600=Z$3)*(GMWA!$CZ$2:$CZ$600=Z$4)*(GMWA!$DB$2:$DB$600=Z$1),0),$A7-1966)</f>
        <v>1E-3</v>
      </c>
      <c r="AA7" s="4" cm="1">
        <f t="array" ref="AA7">INDEX(GMWA!$A$2:$DB$600,MATCH(1,(GMWA!$DA$2:$DA$600=AA$3)*(GMWA!$CZ$2:$CZ$600=AA$4)*(GMWA!$DB$2:$DB$600=AA$1),0),$A7-1966)</f>
        <v>167</v>
      </c>
      <c r="AB7" s="4" cm="1">
        <f t="array" ref="AB7">INDEX(GMWA!$A$2:$DB$600,MATCH(1,(GMWA!$DA$2:$DA$600=AB$3)*(GMWA!$CZ$2:$CZ$600=AB$4)*(GMWA!$DB$2:$DB$600=AB$1),0),$A7-1966)</f>
        <v>68490.289999999994</v>
      </c>
      <c r="AC7" s="4" cm="1">
        <f t="array" ref="AC7">INDEX(GMWA!$A$2:$DB$600,MATCH(1,(GMWA!$DA$2:$DA$600=AC$3)*(GMWA!$CZ$2:$CZ$600=AC$4)*(GMWA!$DB$2:$DB$600=AC$1),0),$A7-1966)</f>
        <v>101.27079999999999</v>
      </c>
      <c r="AD7" s="4" cm="1">
        <f t="array" ref="AD7">INDEX(GMWA!$A$2:$DB$600,MATCH(1,(GMWA!$DA$2:$DA$600=AD$3)*(GMWA!$CZ$2:$CZ$600=AD$4)*(GMWA!$DB$2:$DB$600=AD$1),0),$A7-1966)</f>
        <v>1345.5160000000001</v>
      </c>
      <c r="AE7" s="4" cm="1">
        <f t="array" ref="AE7">INDEX(GMWA!$A$2:$DB$600,MATCH(1,(GMWA!$DA$2:$DA$600=AE$3)*(GMWA!$CZ$2:$CZ$600=AE$4)*(GMWA!$DB$2:$DB$600=AE$1),0),$A7-1966)</f>
        <v>89.06523</v>
      </c>
      <c r="AF7" s="4" cm="1">
        <f t="array" ref="AF7">INDEX(GMWA!$A$2:$DB$600,MATCH(1,(GMWA!$DA$2:$DA$600=AF$3)*(GMWA!$CZ$2:$CZ$600=AF$4)*(GMWA!$DB$2:$DB$600=AF$1),0),$A7-1966)</f>
        <v>56.766300000000001</v>
      </c>
      <c r="AG7" s="4" cm="1">
        <f t="array" ref="AG7">INDEX(GMWA!$A$2:$DB$600,MATCH(1,(GMWA!$DA$2:$DA$600=AG$3)*(GMWA!$CZ$2:$CZ$600=AG$4)*(GMWA!$DB$2:$DB$600=AG$1),0),$A7-1966)</f>
        <v>36.414000000000001</v>
      </c>
      <c r="AH7" s="4" cm="1">
        <f t="array" ref="AH7">INDEX(GMWA!$A$2:$DB$600,MATCH(1,(GMWA!$DA$2:$DA$600=AH$3)*(GMWA!$CZ$2:$CZ$600=AH$4)*(GMWA!$DB$2:$DB$600=AH$1),0),$A7-1966)</f>
        <v>1E-3</v>
      </c>
      <c r="AI7" s="4" cm="1">
        <f t="array" ref="AI7">INDEX(GMWA!$A$2:$DB$600,MATCH(1,(GMWA!$DA$2:$DA$600=AI$3)*(GMWA!$CZ$2:$CZ$600=AI$4)*(GMWA!$DB$2:$DB$600=AI$1),0),$A7-1966)</f>
        <v>48.33305</v>
      </c>
      <c r="AJ7" s="4" cm="1">
        <f t="array" ref="AJ7">INDEX(GMWA!$A$2:$DB$600,MATCH(1,(GMWA!$DA$2:$DA$600=AJ$3)*(GMWA!$CZ$2:$CZ$600=AJ$4)*(GMWA!$DB$2:$DB$600=AJ$1),0),$A7-1966)</f>
        <v>32.701309999999999</v>
      </c>
      <c r="AK7" s="4" cm="1">
        <f t="array" ref="AK7">INDEX(GMWA!$A$2:$DB$600,MATCH(1,(GMWA!$DA$2:$DA$600=AK$3)*(GMWA!$CZ$2:$CZ$600=AK$4)*(GMWA!$DB$2:$DB$600=AK$1),0),$A7-1966)</f>
        <v>9.5403859999999998</v>
      </c>
      <c r="AL7" s="4" cm="1">
        <f t="array" ref="AL7">INDEX(GMWA!$A$2:$DB$600,MATCH(1,(GMWA!$DA$2:$DA$600=AL$3)*(GMWA!$CZ$2:$CZ$600=AL$4)*(GMWA!$DB$2:$DB$600=AL$1),0),$A7-1966)</f>
        <v>1E-3</v>
      </c>
      <c r="AM7" s="4" cm="1">
        <f t="array" ref="AM7">INDEX(GMWA!$A$2:$DB$600,MATCH(1,(GMWA!$DA$2:$DA$600=AM$3)*(GMWA!$CZ$2:$CZ$600=AM$4)*(GMWA!$DB$2:$DB$600=AM$1),0),$A7-1966)</f>
        <v>1E-3</v>
      </c>
      <c r="AN7" s="4" cm="1">
        <f t="array" ref="AN7">INDEX(GMWA!$A$2:$DB$600,MATCH(1,(GMWA!$DA$2:$DA$600=AN$3)*(GMWA!$CZ$2:$CZ$600=AN$4)*(GMWA!$DB$2:$DB$600=AN$1),0),$A7-1966)</f>
        <v>0.35222419999999999</v>
      </c>
      <c r="AO7" s="4" cm="1">
        <f t="array" ref="AO7">INDEX(GMWA!$A$2:$DB$600,MATCH(1,(GMWA!$DA$2:$DA$600=AO$3)*(GMWA!$CZ$2:$CZ$600=AO$4)*(GMWA!$DB$2:$DB$600=AO$1),0),$A7-1966)</f>
        <v>0.35093659999999999</v>
      </c>
      <c r="AP7" s="4" cm="1">
        <f t="array" ref="AP7">INDEX(GMWA!$A$2:$DB$600,MATCH(1,(GMWA!$DA$2:$DA$600=AP$3)*(GMWA!$CZ$2:$CZ$600=AP$4)*(GMWA!$DB$2:$DB$600=AP$1),0),$A7-1966)</f>
        <v>81809</v>
      </c>
      <c r="AQ7" s="4" cm="1">
        <f t="array" ref="AQ7">INDEX(GMWA!$A$2:$DB$600,MATCH(1,(GMWA!$DA$2:$DA$600=AQ$3)*(GMWA!$CZ$2:$CZ$600=AQ$4)*(GMWA!$DB$2:$DB$600=AQ$1),0),$A7-1966)</f>
        <v>1425.375</v>
      </c>
      <c r="AR7" s="4" cm="1">
        <f t="array" ref="AR7">INDEX(GMWA!$A$2:$DB$600,MATCH(1,(GMWA!$DA$2:$DA$600=AR$3)*(GMWA!$CZ$2:$CZ$600=AR$4)*(GMWA!$DB$2:$DB$600=AR$1),0),$A7-1966)</f>
        <v>115345.4</v>
      </c>
      <c r="AS7" s="4" cm="1">
        <f t="array" ref="AS7">INDEX(GMWA!$A$2:$DB$600,MATCH(1,(GMWA!$DA$2:$DA$600=AS$3)*(GMWA!$CZ$2:$CZ$600=AS$4)*(GMWA!$DB$2:$DB$600=AS$1),0),$A7-1966)</f>
        <v>132966</v>
      </c>
      <c r="AT7" s="4" cm="1">
        <f t="array" ref="AT7">INDEX(GMWA!$A$2:$DB$600,MATCH(1,(GMWA!$DA$2:$DA$600=AT$3)*(GMWA!$CZ$2:$CZ$600=AT$4)*(GMWA!$DB$2:$DB$600=AT$1),0),$A7-1966)</f>
        <v>55072</v>
      </c>
      <c r="AU7" s="4" cm="1">
        <f t="array" ref="AU7">INDEX(GMWA!$A$2:$DB$600,MATCH(1,(GMWA!$DA$2:$DA$600=AU$3)*(GMWA!$CZ$2:$CZ$600=AU$4)*(GMWA!$DB$2:$DB$600=AU$1),0),$A7-1966)</f>
        <v>4.0000000000000001E-3</v>
      </c>
      <c r="AV7" s="4" cm="1">
        <f t="array" ref="AV7">INDEX(GMWA!$A$2:$DB$600,MATCH(1,(GMWA!$DA$2:$DA$600=AV$3)*(GMWA!$CZ$2:$CZ$600=AV$4)*(GMWA!$DB$2:$DB$600=AV$1),0),$A7-1966)</f>
        <v>238126.6</v>
      </c>
      <c r="AW7" s="4" cm="1">
        <f t="array" ref="AW7">INDEX(GMWA!$A$2:$DB$600,MATCH(1,(GMWA!$DA$2:$DA$600=AW$3)*(GMWA!$CZ$2:$CZ$600=AW$4)*(GMWA!$DB$2:$DB$600=AW$1),0),$A7-1966)</f>
        <v>155.04689999999999</v>
      </c>
      <c r="AX7" s="4" cm="1">
        <f t="array" ref="AX7">INDEX(GMWA!$A$2:$DB$600,MATCH(1,(GMWA!$DA$2:$DA$600=AX$3)*(GMWA!$CZ$2:$CZ$600=AX$4)*(GMWA!$DB$2:$DB$600=AX$1),0),$A7-1966)</f>
        <v>5603.5</v>
      </c>
      <c r="AY7" s="4" cm="1">
        <f t="array" ref="AY7">INDEX(GMWA!$A$2:$DB$600,MATCH(1,(GMWA!$DA$2:$DA$600=AY$3)*(GMWA!$CZ$2:$CZ$600=AY$4)*(GMWA!$DB$2:$DB$600=AY$1),0),$A7-1966)</f>
        <v>553.18679999999995</v>
      </c>
      <c r="AZ7" s="4" cm="1">
        <f t="array" ref="AZ7">INDEX(GMWA!$A$2:$DB$600,MATCH(1,(GMWA!$DA$2:$DA$600=AZ$3)*(GMWA!$CZ$2:$CZ$600=AZ$4)*(GMWA!$DB$2:$DB$600=AZ$1),0),$A7-1966)</f>
        <v>177.82499999999999</v>
      </c>
      <c r="BA7" s="4" cm="1">
        <f t="array" ref="BA7">INDEX(GMWA!$A$2:$DB$600,MATCH(1,(GMWA!$DA$2:$DA$600=BA$3)*(GMWA!$CZ$2:$CZ$600=BA$4)*(GMWA!$DB$2:$DB$600=BA$1),0),$A7-1966)</f>
        <v>53.292999999999999</v>
      </c>
      <c r="BB7" s="4" cm="1">
        <f t="array" ref="BB7">INDEX(GMWA!$A$2:$DB$600,MATCH(1,(GMWA!$DA$2:$DA$600=BB$3)*(GMWA!$CZ$2:$CZ$600=BB$4)*(GMWA!$DB$2:$DB$600=BB$1),0),$A7-1966)</f>
        <v>27.217469999999999</v>
      </c>
      <c r="BC7" s="4" cm="1">
        <f t="array" ref="BC7">INDEX(GMWA!$A$2:$DB$600,MATCH(1,(GMWA!$DA$2:$DA$600=BC$3)*(GMWA!$CZ$2:$CZ$600=BC$4)*(GMWA!$DB$2:$DB$600=BC$1),0),$A7-1966)</f>
        <v>138.72</v>
      </c>
      <c r="BD7" s="4" cm="1">
        <f t="array" ref="BD7">INDEX(GMWA!$A$2:$DB$600,MATCH(1,(GMWA!$DA$2:$DA$600=BD$3)*(GMWA!$CZ$2:$CZ$600=BD$4)*(GMWA!$DB$2:$DB$600=BD$1),0),$A7-1966)</f>
        <v>45.525640000000003</v>
      </c>
      <c r="BE7" s="4" cm="1">
        <f t="array" ref="BE7">INDEX(GMWA!$A$2:$DB$600,MATCH(1,(GMWA!$DA$2:$DA$600=BE$3)*(GMWA!$CZ$2:$CZ$600=BE$4)*(GMWA!$DB$2:$DB$600=BE$1),0),$A7-1966)</f>
        <v>34.692810000000001</v>
      </c>
      <c r="BF7" s="4" cm="1">
        <f t="array" ref="BF7">INDEX(GMWA!$A$2:$DB$600,MATCH(1,(GMWA!$DA$2:$DA$600=BF$3)*(GMWA!$CZ$2:$CZ$600=BF$4)*(GMWA!$DB$2:$DB$600=BF$1),0),$A7-1966)</f>
        <v>13.89584</v>
      </c>
      <c r="BG7" s="4" cm="1">
        <f t="array" ref="BG7">INDEX(GMWA!$A$2:$DB$600,MATCH(1,(GMWA!$DA$2:$DA$600=BG$3)*(GMWA!$CZ$2:$CZ$600=BG$4)*(GMWA!$DB$2:$DB$600=BG$1),0),$A7-1966)</f>
        <v>3.884315</v>
      </c>
      <c r="BH7" s="4" cm="1">
        <f t="array" ref="BH7">INDEX(GMWA!$A$2:$DB$600,MATCH(1,(GMWA!$DA$2:$DA$600=BH$3)*(GMWA!$CZ$2:$CZ$600=BH$4)*(GMWA!$DB$2:$DB$600=BH$1),0),$A7-1966)</f>
        <v>1.9422379999999999</v>
      </c>
      <c r="BI7" s="4" cm="1">
        <f t="array" ref="BI7">INDEX(GMWA!$A$2:$DB$600,MATCH(1,(GMWA!$DA$2:$DA$600=BI$3)*(GMWA!$CZ$2:$CZ$600=BI$4)*(GMWA!$DB$2:$DB$600=BI$1),0),$A7-1966)</f>
        <v>23.336030000000001</v>
      </c>
      <c r="BK7" s="12">
        <f t="shared" ref="BK7:BZ22" si="3">100*(B7/V7)</f>
        <v>8.5822877927173167</v>
      </c>
      <c r="BL7" s="12">
        <f t="shared" si="3"/>
        <v>5.3458308128683081</v>
      </c>
      <c r="BM7" s="12">
        <f t="shared" si="3"/>
        <v>5.1843599393360664</v>
      </c>
      <c r="BN7" s="12">
        <f t="shared" si="3"/>
        <v>7.5628051692004377</v>
      </c>
      <c r="BO7" s="12">
        <f t="shared" si="3"/>
        <v>73817010</v>
      </c>
      <c r="BP7" s="12">
        <f t="shared" si="3"/>
        <v>1.1897706586826347</v>
      </c>
      <c r="BQ7" s="12">
        <f t="shared" si="3"/>
        <v>5.1876506874186106</v>
      </c>
      <c r="BR7" s="12">
        <f t="shared" si="3"/>
        <v>1.8912736938979449</v>
      </c>
      <c r="BS7" s="12">
        <f t="shared" si="3"/>
        <v>2.9728371866257999E-4</v>
      </c>
      <c r="BT7" s="12">
        <f t="shared" si="3"/>
        <v>6.141566130800987</v>
      </c>
      <c r="BU7" s="12">
        <f t="shared" si="3"/>
        <v>1.8567354222487638</v>
      </c>
      <c r="BV7" s="12">
        <f t="shared" si="3"/>
        <v>2.6193554676772668</v>
      </c>
      <c r="BW7" s="12">
        <f t="shared" si="3"/>
        <v>53253.760000000002</v>
      </c>
      <c r="BX7" s="12">
        <f t="shared" si="3"/>
        <v>4.827752438548778</v>
      </c>
      <c r="BY7" s="12">
        <f t="shared" si="3"/>
        <v>4.827797418513204</v>
      </c>
      <c r="BZ7" s="12">
        <f t="shared" si="3"/>
        <v>3.4515741815897178</v>
      </c>
      <c r="CA7" s="12">
        <f t="shared" ref="CA7:CD38" si="4">100*(R7/AL7)</f>
        <v>8021.0000000000009</v>
      </c>
      <c r="CB7" s="12">
        <f t="shared" si="4"/>
        <v>12189</v>
      </c>
      <c r="CC7" s="12">
        <f t="shared" si="4"/>
        <v>-4.5194765152422801E-2</v>
      </c>
      <c r="CD7" s="12">
        <f t="shared" si="4"/>
        <v>1.139807019273567</v>
      </c>
      <c r="CF7" s="13">
        <f>SUMIF(DataQ!$C:$C,DataA!$A7,DataQ!I:I)</f>
        <v>6116.05</v>
      </c>
      <c r="CG7" s="13">
        <f>SUMIF(DataQ!$C:$C,DataA!$A7,DataQ!J:J)</f>
        <v>219811.51</v>
      </c>
      <c r="CH7" s="13">
        <f>SUMIF(DataQ!$C:$C,DataA!$A7,DataQ!K:K)</f>
        <v>1564.3400000000001</v>
      </c>
      <c r="CI7" s="13">
        <f>SUMIF(DataQ!$C:$C,DataA!$A7,DataQ!L:L)</f>
        <v>1013.8889999999999</v>
      </c>
      <c r="CJ7" s="13">
        <f>SUMIF(DataQ!$C:$C,DataA!$A7,DataQ!M:M)</f>
        <v>954.31970000000001</v>
      </c>
      <c r="CK7" s="14">
        <f>AVERAGEIF(DataQ!$C:$C,DataA!$A7,DataQ!N:N)</f>
        <v>178599.27499999999</v>
      </c>
      <c r="CL7" s="13">
        <f>SUMIF(DataQ!$C:$C,DataA!$A7,DataQ!O:O)</f>
        <v>-3383</v>
      </c>
      <c r="CN7" s="13">
        <f>SUMIF(DataQ!$B:$B,DataA!$A7,DataQ!P:P)</f>
        <v>-44.591250000000002</v>
      </c>
      <c r="CO7" s="13">
        <f>SUMIF(DataQ!$B:$B,DataA!$A7,DataQ!Q:Q)</f>
        <v>-2130.75</v>
      </c>
      <c r="CP7" s="13">
        <f>SUMIF(DataQ!$B:$B,DataA!$A7,DataQ!R:R)</f>
        <v>-23.045528000000001</v>
      </c>
    </row>
    <row r="8" spans="1:94" x14ac:dyDescent="0.25">
      <c r="A8" s="4">
        <f>+A7+1</f>
        <v>1974</v>
      </c>
      <c r="B8" s="4" cm="1">
        <f t="array" ref="B8">INDEX(GMWA!$A$2:$DB$600,MATCH(1,(GMWA!$DA$2:$DA$600=B$3)*(GMWA!$CZ$2:$CZ$600=B$4)*(GMWA!$DB$2:$DB$600=B$1),0),$A8-1966)</f>
        <v>4131</v>
      </c>
      <c r="C8" s="4" cm="1">
        <f t="array" ref="C8">INDEX(GMWA!$A$2:$DB$600,MATCH(1,(GMWA!$DA$2:$DA$600=C$3)*(GMWA!$CZ$2:$CZ$600=C$4)*(GMWA!$DB$2:$DB$600=C$1),0),$A8-1966)</f>
        <v>69.55</v>
      </c>
      <c r="D8" s="4" cm="1">
        <f t="array" ref="D8">INDEX(GMWA!$A$2:$DB$600,MATCH(1,(GMWA!$DA$2:$DA$600=D$3)*(GMWA!$CZ$2:$CZ$600=D$4)*(GMWA!$DB$2:$DB$600=D$1),0),$A8-1966)</f>
        <v>1196.6199999999999</v>
      </c>
      <c r="E8" s="4" cm="1">
        <f t="array" ref="E8">INDEX(GMWA!$A$2:$DB$600,MATCH(1,(GMWA!$DA$2:$DA$600=E$3)*(GMWA!$CZ$2:$CZ$600=E$4)*(GMWA!$DB$2:$DB$600=E$1),0),$A8-1966)</f>
        <v>5488</v>
      </c>
      <c r="F8" s="4" cm="1">
        <f t="array" ref="F8">INDEX(GMWA!$A$2:$DB$600,MATCH(1,(GMWA!$DA$2:$DA$600=F$3)*(GMWA!$CZ$2:$CZ$600=F$4)*(GMWA!$DB$2:$DB$600=F$1),0),$A8-1966)</f>
        <v>807</v>
      </c>
      <c r="G8" s="4" cm="1">
        <f t="array" ref="G8">INDEX(GMWA!$A$2:$DB$600,MATCH(1,(GMWA!$DA$2:$DA$600=G$3)*(GMWA!$CZ$2:$CZ$600=G$4)*(GMWA!$DB$2:$DB$600=G$1),0),$A8-1966)</f>
        <v>2.1632709999999999</v>
      </c>
      <c r="H8" s="4" cm="1">
        <f t="array" ref="H8">INDEX(GMWA!$A$2:$DB$600,MATCH(1,(GMWA!$DA$2:$DA$600=H$3)*(GMWA!$CZ$2:$CZ$600=H$4)*(GMWA!$DB$2:$DB$600=H$1),0),$A8-1966)</f>
        <v>4397.5950000000003</v>
      </c>
      <c r="I8" s="4" cm="1">
        <f t="array" ref="I8">INDEX(GMWA!$A$2:$DB$600,MATCH(1,(GMWA!$DA$2:$DA$600=I$3)*(GMWA!$CZ$2:$CZ$600=I$4)*(GMWA!$DB$2:$DB$600=I$1),0),$A8-1966)</f>
        <v>2.2639960000000001</v>
      </c>
      <c r="J8" s="4" cm="1">
        <f t="array" ref="J8">INDEX(GMWA!$A$2:$DB$600,MATCH(1,(GMWA!$DA$2:$DA$600=J$3)*(GMWA!$CZ$2:$CZ$600=J$4)*(GMWA!$DB$2:$DB$600=J$1),0),$A8-1966)</f>
        <v>4.0000000000000001E-3</v>
      </c>
      <c r="K8" s="4" cm="1">
        <f t="array" ref="K8">INDEX(GMWA!$A$2:$DB$600,MATCH(1,(GMWA!$DA$2:$DA$600=K$3)*(GMWA!$CZ$2:$CZ$600=K$4)*(GMWA!$DB$2:$DB$600=K$1),0),$A8-1966)</f>
        <v>6.6</v>
      </c>
      <c r="L8" s="4" cm="1">
        <f t="array" ref="L8">INDEX(GMWA!$A$2:$DB$600,MATCH(1,(GMWA!$DA$2:$DA$600=L$3)*(GMWA!$CZ$2:$CZ$600=L$4)*(GMWA!$DB$2:$DB$600=L$1),0),$A8-1966)</f>
        <v>1.3540000000000001</v>
      </c>
      <c r="M8" s="4" cm="1">
        <f t="array" ref="M8">INDEX(GMWA!$A$2:$DB$600,MATCH(1,(GMWA!$DA$2:$DA$600=M$3)*(GMWA!$CZ$2:$CZ$600=M$4)*(GMWA!$DB$2:$DB$600=M$1),0),$A8-1966)</f>
        <v>1.429236</v>
      </c>
      <c r="N8" s="4" cm="1">
        <f t="array" ref="N8">INDEX(GMWA!$A$2:$DB$600,MATCH(1,(GMWA!$DA$2:$DA$600=N$3)*(GMWA!$CZ$2:$CZ$600=N$4)*(GMWA!$DB$2:$DB$600=N$1),0),$A8-1966)</f>
        <v>0.94151660000000004</v>
      </c>
      <c r="O8" s="4" cm="1">
        <f t="array" ref="O8">INDEX(GMWA!$A$2:$DB$600,MATCH(1,(GMWA!$DA$2:$DA$600=O$3)*(GMWA!$CZ$2:$CZ$600=O$4)*(GMWA!$DB$2:$DB$600=O$1),0),$A8-1966)</f>
        <v>2.8450000000000002</v>
      </c>
      <c r="P8" s="4" cm="1">
        <f t="array" ref="P8">INDEX(GMWA!$A$2:$DB$600,MATCH(1,(GMWA!$DA$2:$DA$600=P$3)*(GMWA!$CZ$2:$CZ$600=P$4)*(GMWA!$DB$2:$DB$600=P$1),0),$A8-1966)</f>
        <v>1.902121</v>
      </c>
      <c r="Q8" s="4" cm="1">
        <f t="array" ref="Q8">INDEX(GMWA!$A$2:$DB$600,MATCH(1,(GMWA!$DA$2:$DA$600=Q$3)*(GMWA!$CZ$2:$CZ$600=Q$4)*(GMWA!$DB$2:$DB$600=Q$1),0),$A8-1966)</f>
        <v>0.39653670000000002</v>
      </c>
      <c r="R8" s="4" cm="1">
        <f t="array" ref="R8">INDEX(GMWA!$A$2:$DB$600,MATCH(1,(GMWA!$DA$2:$DA$600=R$3)*(GMWA!$CZ$2:$CZ$600=R$4)*(GMWA!$DB$2:$DB$600=R$1),0),$A8-1966)</f>
        <v>8.7389999999999995E-2</v>
      </c>
      <c r="S8" s="4" cm="1">
        <f t="array" ref="S8">INDEX(GMWA!$A$2:$DB$600,MATCH(1,(GMWA!$DA$2:$DA$600=S$3)*(GMWA!$CZ$2:$CZ$600=S$4)*(GMWA!$DB$2:$DB$600=S$1),0),$A8-1966)</f>
        <v>0.14221</v>
      </c>
      <c r="T8" s="4" cm="1">
        <f t="array" ref="T8">INDEX(GMWA!$A$2:$DB$600,MATCH(1,(GMWA!$DA$2:$DA$600=T$3)*(GMWA!$CZ$2:$CZ$600=T$4)*(GMWA!$DB$2:$DB$600=T$1),0),$A8-1966)</f>
        <v>2.7016869999999999E-3</v>
      </c>
      <c r="U8" s="4" cm="1">
        <f t="array" ref="U8">INDEX(GMWA!$A$2:$DB$600,MATCH(1,(GMWA!$DA$2:$DA$600=U$3)*(GMWA!$CZ$2:$CZ$600=U$4)*(GMWA!$DB$2:$DB$600=U$1),0),$A8-1966)</f>
        <v>4.0000000000000001E-3</v>
      </c>
      <c r="V8" s="4" cm="1">
        <f t="array" ref="V8">INDEX(GMWA!$A$2:$DB$600,MATCH(1,(GMWA!$DA$2:$DA$600=V$3)*(GMWA!$CZ$2:$CZ$600=V$4)*(GMWA!$DB$2:$DB$600=V$1),0),$A8-1966)</f>
        <v>48829.88</v>
      </c>
      <c r="W8" s="4" cm="1">
        <f t="array" ref="W8">INDEX(GMWA!$A$2:$DB$600,MATCH(1,(GMWA!$DA$2:$DA$600=W$3)*(GMWA!$CZ$2:$CZ$600=W$4)*(GMWA!$DB$2:$DB$600=W$1),0),$A8-1966)</f>
        <v>1251.7090000000001</v>
      </c>
      <c r="X8" s="4" cm="1">
        <f t="array" ref="X8">INDEX(GMWA!$A$2:$DB$600,MATCH(1,(GMWA!$DA$2:$DA$600=X$3)*(GMWA!$CZ$2:$CZ$600=X$4)*(GMWA!$DB$2:$DB$600=X$1),0),$A8-1966)</f>
        <v>16534</v>
      </c>
      <c r="Y8" s="4" cm="1">
        <f t="array" ref="Y8">INDEX(GMWA!$A$2:$DB$600,MATCH(1,(GMWA!$DA$2:$DA$600=Y$3)*(GMWA!$CZ$2:$CZ$600=Y$4)*(GMWA!$DB$2:$DB$600=Y$1),0),$A8-1966)</f>
        <v>74036</v>
      </c>
      <c r="Z8" s="4" cm="1">
        <f t="array" ref="Z8">INDEX(GMWA!$A$2:$DB$600,MATCH(1,(GMWA!$DA$2:$DA$600=Z$3)*(GMWA!$CZ$2:$CZ$600=Z$4)*(GMWA!$DB$2:$DB$600=Z$1),0),$A8-1966)</f>
        <v>1E-3</v>
      </c>
      <c r="AA8" s="4" cm="1">
        <f t="array" ref="AA8">INDEX(GMWA!$A$2:$DB$600,MATCH(1,(GMWA!$DA$2:$DA$600=AA$3)*(GMWA!$CZ$2:$CZ$600=AA$4)*(GMWA!$DB$2:$DB$600=AA$1),0),$A8-1966)</f>
        <v>167</v>
      </c>
      <c r="AB8" s="4" cm="1">
        <f t="array" ref="AB8">INDEX(GMWA!$A$2:$DB$600,MATCH(1,(GMWA!$DA$2:$DA$600=AB$3)*(GMWA!$CZ$2:$CZ$600=AB$4)*(GMWA!$DB$2:$DB$600=AB$1),0),$A8-1966)</f>
        <v>78360.94</v>
      </c>
      <c r="AC8" s="4" cm="1">
        <f t="array" ref="AC8">INDEX(GMWA!$A$2:$DB$600,MATCH(1,(GMWA!$DA$2:$DA$600=AC$3)*(GMWA!$CZ$2:$CZ$600=AC$4)*(GMWA!$DB$2:$DB$600=AC$1),0),$A8-1966)</f>
        <v>103.18089999999999</v>
      </c>
      <c r="AD8" s="4" cm="1">
        <f t="array" ref="AD8">INDEX(GMWA!$A$2:$DB$600,MATCH(1,(GMWA!$DA$2:$DA$600=AD$3)*(GMWA!$CZ$2:$CZ$600=AD$4)*(GMWA!$DB$2:$DB$600=AD$1),0),$A8-1966)</f>
        <v>1926.087</v>
      </c>
      <c r="AE8" s="4" cm="1">
        <f t="array" ref="AE8">INDEX(GMWA!$A$2:$DB$600,MATCH(1,(GMWA!$DA$2:$DA$600=AE$3)*(GMWA!$CZ$2:$CZ$600=AE$4)*(GMWA!$DB$2:$DB$600=AE$1),0),$A8-1966)</f>
        <v>106.16800000000001</v>
      </c>
      <c r="AF8" s="4" cm="1">
        <f t="array" ref="AF8">INDEX(GMWA!$A$2:$DB$600,MATCH(1,(GMWA!$DA$2:$DA$600=AF$3)*(GMWA!$CZ$2:$CZ$600=AF$4)*(GMWA!$DB$2:$DB$600=AF$1),0),$A8-1966)</f>
        <v>61.89546</v>
      </c>
      <c r="AG8" s="4" cm="1">
        <f t="array" ref="AG8">INDEX(GMWA!$A$2:$DB$600,MATCH(1,(GMWA!$DA$2:$DA$600=AG$3)*(GMWA!$CZ$2:$CZ$600=AG$4)*(GMWA!$DB$2:$DB$600=AG$1),0),$A8-1966)</f>
        <v>45.795000000000002</v>
      </c>
      <c r="AH8" s="4" cm="1">
        <f t="array" ref="AH8">INDEX(GMWA!$A$2:$DB$600,MATCH(1,(GMWA!$DA$2:$DA$600=AH$3)*(GMWA!$CZ$2:$CZ$600=AH$4)*(GMWA!$DB$2:$DB$600=AH$1),0),$A8-1966)</f>
        <v>1E-3</v>
      </c>
      <c r="AI8" s="4" cm="1">
        <f t="array" ref="AI8">INDEX(GMWA!$A$2:$DB$600,MATCH(1,(GMWA!$DA$2:$DA$600=AI$3)*(GMWA!$CZ$2:$CZ$600=AI$4)*(GMWA!$DB$2:$DB$600=AI$1),0),$A8-1966)</f>
        <v>52.121639999999999</v>
      </c>
      <c r="AJ8" s="4" cm="1">
        <f t="array" ref="AJ8">INDEX(GMWA!$A$2:$DB$600,MATCH(1,(GMWA!$DA$2:$DA$600=AJ$3)*(GMWA!$CZ$2:$CZ$600=AJ$4)*(GMWA!$DB$2:$DB$600=AJ$1),0),$A8-1966)</f>
        <v>35.833350000000003</v>
      </c>
      <c r="AK8" s="4" cm="1">
        <f t="array" ref="AK8">INDEX(GMWA!$A$2:$DB$600,MATCH(1,(GMWA!$DA$2:$DA$600=AK$3)*(GMWA!$CZ$2:$CZ$600=AK$4)*(GMWA!$DB$2:$DB$600=AK$1),0),$A8-1966)</f>
        <v>10.940519999999999</v>
      </c>
      <c r="AL8" s="4" cm="1">
        <f t="array" ref="AL8">INDEX(GMWA!$A$2:$DB$600,MATCH(1,(GMWA!$DA$2:$DA$600=AL$3)*(GMWA!$CZ$2:$CZ$600=AL$4)*(GMWA!$DB$2:$DB$600=AL$1),0),$A8-1966)</f>
        <v>1E-3</v>
      </c>
      <c r="AM8" s="4" cm="1">
        <f t="array" ref="AM8">INDEX(GMWA!$A$2:$DB$600,MATCH(1,(GMWA!$DA$2:$DA$600=AM$3)*(GMWA!$CZ$2:$CZ$600=AM$4)*(GMWA!$DB$2:$DB$600=AM$1),0),$A8-1966)</f>
        <v>1E-3</v>
      </c>
      <c r="AN8" s="4" cm="1">
        <f t="array" ref="AN8">INDEX(GMWA!$A$2:$DB$600,MATCH(1,(GMWA!$DA$2:$DA$600=AN$3)*(GMWA!$CZ$2:$CZ$600=AN$4)*(GMWA!$DB$2:$DB$600=AN$1),0),$A8-1966)</f>
        <v>0.44295760000000001</v>
      </c>
      <c r="AO8" s="4" cm="1">
        <f t="array" ref="AO8">INDEX(GMWA!$A$2:$DB$600,MATCH(1,(GMWA!$DA$2:$DA$600=AO$3)*(GMWA!$CZ$2:$CZ$600=AO$4)*(GMWA!$DB$2:$DB$600=AO$1),0),$A8-1966)</f>
        <v>0.41278749999999997</v>
      </c>
      <c r="AP8" s="4" cm="1">
        <f t="array" ref="AP8">INDEX(GMWA!$A$2:$DB$600,MATCH(1,(GMWA!$DA$2:$DA$600=AP$3)*(GMWA!$CZ$2:$CZ$600=AP$4)*(GMWA!$DB$2:$DB$600=AP$1),0),$A8-1966)</f>
        <v>92686</v>
      </c>
      <c r="AQ8" s="4" cm="1">
        <f t="array" ref="AQ8">INDEX(GMWA!$A$2:$DB$600,MATCH(1,(GMWA!$DA$2:$DA$600=AQ$3)*(GMWA!$CZ$2:$CZ$600=AQ$4)*(GMWA!$DB$2:$DB$600=AQ$1),0),$A8-1966)</f>
        <v>1545.25</v>
      </c>
      <c r="AR8" s="4" cm="1">
        <f t="array" ref="AR8">INDEX(GMWA!$A$2:$DB$600,MATCH(1,(GMWA!$DA$2:$DA$600=AR$3)*(GMWA!$CZ$2:$CZ$600=AR$4)*(GMWA!$DB$2:$DB$600=AR$1),0),$A8-1966)</f>
        <v>137675.5</v>
      </c>
      <c r="AS8" s="4" cm="1">
        <f t="array" ref="AS8">INDEX(GMWA!$A$2:$DB$600,MATCH(1,(GMWA!$DA$2:$DA$600=AS$3)*(GMWA!$CZ$2:$CZ$600=AS$4)*(GMWA!$DB$2:$DB$600=AS$1),0),$A8-1966)</f>
        <v>158176</v>
      </c>
      <c r="AT8" s="4" cm="1">
        <f t="array" ref="AT8">INDEX(GMWA!$A$2:$DB$600,MATCH(1,(GMWA!$DA$2:$DA$600=AT$3)*(GMWA!$CZ$2:$CZ$600=AT$4)*(GMWA!$DB$2:$DB$600=AT$1),0),$A8-1966)</f>
        <v>65756</v>
      </c>
      <c r="AU8" s="4" cm="1">
        <f t="array" ref="AU8">INDEX(GMWA!$A$2:$DB$600,MATCH(1,(GMWA!$DA$2:$DA$600=AU$3)*(GMWA!$CZ$2:$CZ$600=AU$4)*(GMWA!$DB$2:$DB$600=AU$1),0),$A8-1966)</f>
        <v>4.0000000000000001E-3</v>
      </c>
      <c r="AV8" s="4" cm="1">
        <f t="array" ref="AV8">INDEX(GMWA!$A$2:$DB$600,MATCH(1,(GMWA!$DA$2:$DA$600=AV$3)*(GMWA!$CZ$2:$CZ$600=AV$4)*(GMWA!$DB$2:$DB$600=AV$1),0),$A8-1966)</f>
        <v>268984.59999999998</v>
      </c>
      <c r="AW8" s="4" cm="1">
        <f t="array" ref="AW8">INDEX(GMWA!$A$2:$DB$600,MATCH(1,(GMWA!$DA$2:$DA$600=AW$3)*(GMWA!$CZ$2:$CZ$600=AW$4)*(GMWA!$DB$2:$DB$600=AW$1),0),$A8-1966)</f>
        <v>168.208</v>
      </c>
      <c r="AX8" s="4" cm="1">
        <f t="array" ref="AX8">INDEX(GMWA!$A$2:$DB$600,MATCH(1,(GMWA!$DA$2:$DA$600=AX$3)*(GMWA!$CZ$2:$CZ$600=AX$4)*(GMWA!$DB$2:$DB$600=AX$1),0),$A8-1966)</f>
        <v>8033.2</v>
      </c>
      <c r="AY8" s="4" cm="1">
        <f t="array" ref="AY8">INDEX(GMWA!$A$2:$DB$600,MATCH(1,(GMWA!$DA$2:$DA$600=AY$3)*(GMWA!$CZ$2:$CZ$600=AY$4)*(GMWA!$DB$2:$DB$600=AY$1),0),$A8-1966)</f>
        <v>599.3288</v>
      </c>
      <c r="AZ8" s="4" cm="1">
        <f t="array" ref="AZ8">INDEX(GMWA!$A$2:$DB$600,MATCH(1,(GMWA!$DA$2:$DA$600=AZ$3)*(GMWA!$CZ$2:$CZ$600=AZ$4)*(GMWA!$DB$2:$DB$600=AZ$1),0),$A8-1966)</f>
        <v>207.30500000000001</v>
      </c>
      <c r="BA8" s="4" cm="1">
        <f t="array" ref="BA8">INDEX(GMWA!$A$2:$DB$600,MATCH(1,(GMWA!$DA$2:$DA$600=BA$3)*(GMWA!$CZ$2:$CZ$600=BA$4)*(GMWA!$DB$2:$DB$600=BA$1),0),$A8-1966)</f>
        <v>67.409000000000006</v>
      </c>
      <c r="BB8" s="4" cm="1">
        <f t="array" ref="BB8">INDEX(GMWA!$A$2:$DB$600,MATCH(1,(GMWA!$DA$2:$DA$600=BB$3)*(GMWA!$CZ$2:$CZ$600=BB$4)*(GMWA!$DB$2:$DB$600=BB$1),0),$A8-1966)</f>
        <v>33.331620000000001</v>
      </c>
      <c r="BC8" s="4" cm="1">
        <f t="array" ref="BC8">INDEX(GMWA!$A$2:$DB$600,MATCH(1,(GMWA!$DA$2:$DA$600=BC$3)*(GMWA!$CZ$2:$CZ$600=BC$4)*(GMWA!$DB$2:$DB$600=BC$1),0),$A8-1966)</f>
        <v>138.72</v>
      </c>
      <c r="BD8" s="4" cm="1">
        <f t="array" ref="BD8">INDEX(GMWA!$A$2:$DB$600,MATCH(1,(GMWA!$DA$2:$DA$600=BD$3)*(GMWA!$CZ$2:$CZ$600=BD$4)*(GMWA!$DB$2:$DB$600=BD$1),0),$A8-1966)</f>
        <v>53.374380000000002</v>
      </c>
      <c r="BE8" s="4" cm="1">
        <f t="array" ref="BE8">INDEX(GMWA!$A$2:$DB$600,MATCH(1,(GMWA!$DA$2:$DA$600=BE$3)*(GMWA!$CZ$2:$CZ$600=BE$4)*(GMWA!$DB$2:$DB$600=BE$1),0),$A8-1966)</f>
        <v>38.612050000000004</v>
      </c>
      <c r="BF8" s="4" cm="1">
        <f t="array" ref="BF8">INDEX(GMWA!$A$2:$DB$600,MATCH(1,(GMWA!$DA$2:$DA$600=BF$3)*(GMWA!$CZ$2:$CZ$600=BF$4)*(GMWA!$DB$2:$DB$600=BF$1),0),$A8-1966)</f>
        <v>17.53783</v>
      </c>
      <c r="BG8" s="4" cm="1">
        <f t="array" ref="BG8">INDEX(GMWA!$A$2:$DB$600,MATCH(1,(GMWA!$DA$2:$DA$600=BG$3)*(GMWA!$CZ$2:$CZ$600=BG$4)*(GMWA!$DB$2:$DB$600=BG$1),0),$A8-1966)</f>
        <v>4.3161909999999999</v>
      </c>
      <c r="BH8" s="4" cm="1">
        <f t="array" ref="BH8">INDEX(GMWA!$A$2:$DB$600,MATCH(1,(GMWA!$DA$2:$DA$600=BH$3)*(GMWA!$CZ$2:$CZ$600=BH$4)*(GMWA!$DB$2:$DB$600=BH$1),0),$A8-1966)</f>
        <v>2.231379</v>
      </c>
      <c r="BI8" s="4" cm="1">
        <f t="array" ref="BI8">INDEX(GMWA!$A$2:$DB$600,MATCH(1,(GMWA!$DA$2:$DA$600=BI$3)*(GMWA!$CZ$2:$CZ$600=BI$4)*(GMWA!$DB$2:$DB$600=BI$1),0),$A8-1966)</f>
        <v>23.336030000000001</v>
      </c>
      <c r="BK8" s="12">
        <f t="shared" si="3"/>
        <v>8.4599839278736706</v>
      </c>
      <c r="BL8" s="12">
        <f t="shared" si="3"/>
        <v>5.5564032854281624</v>
      </c>
      <c r="BM8" s="12">
        <f t="shared" si="3"/>
        <v>7.237329139954034</v>
      </c>
      <c r="BN8" s="12">
        <f t="shared" si="3"/>
        <v>7.4126100815819331</v>
      </c>
      <c r="BO8" s="12">
        <f t="shared" si="3"/>
        <v>80700000</v>
      </c>
      <c r="BP8" s="12">
        <f t="shared" si="3"/>
        <v>1.2953718562874252</v>
      </c>
      <c r="BQ8" s="12">
        <f t="shared" si="3"/>
        <v>5.6119732611681279</v>
      </c>
      <c r="BR8" s="12">
        <f t="shared" si="3"/>
        <v>2.1942006708605954</v>
      </c>
      <c r="BS8" s="12">
        <f t="shared" si="3"/>
        <v>2.0767493887866953E-4</v>
      </c>
      <c r="BT8" s="12">
        <f t="shared" si="3"/>
        <v>6.2165624293572446</v>
      </c>
      <c r="BU8" s="12">
        <f t="shared" si="3"/>
        <v>2.1875594752830017</v>
      </c>
      <c r="BV8" s="12">
        <f t="shared" si="3"/>
        <v>3.1209433344251551</v>
      </c>
      <c r="BW8" s="12">
        <f t="shared" si="3"/>
        <v>94151.66</v>
      </c>
      <c r="BX8" s="12">
        <f t="shared" si="3"/>
        <v>5.4583854230219924</v>
      </c>
      <c r="BY8" s="12">
        <f t="shared" si="3"/>
        <v>5.308242182212938</v>
      </c>
      <c r="BZ8" s="12">
        <f t="shared" si="3"/>
        <v>3.6244776299481196</v>
      </c>
      <c r="CA8" s="12">
        <f t="shared" si="4"/>
        <v>8739</v>
      </c>
      <c r="CB8" s="12">
        <f t="shared" si="4"/>
        <v>14221</v>
      </c>
      <c r="CC8" s="12">
        <f t="shared" si="4"/>
        <v>0.60992000137259184</v>
      </c>
      <c r="CD8" s="12">
        <f t="shared" si="4"/>
        <v>0.96902159101232477</v>
      </c>
      <c r="CF8" s="13">
        <f>SUMIF(DataQ!$C:$C,DataA!$A8,DataQ!I:I)</f>
        <v>6038.3249999999998</v>
      </c>
      <c r="CG8" s="13">
        <f>SUMIF(DataQ!$C:$C,DataA!$A8,DataQ!J:J)</f>
        <v>218946.47999999998</v>
      </c>
      <c r="CH8" s="13">
        <f>SUMIF(DataQ!$C:$C,DataA!$A8,DataQ!K:K)</f>
        <v>1563.8899999999999</v>
      </c>
      <c r="CI8" s="13">
        <f>SUMIF(DataQ!$C:$C,DataA!$A8,DataQ!L:L)</f>
        <v>1041.0550000000001</v>
      </c>
      <c r="CJ8" s="13">
        <f>SUMIF(DataQ!$C:$C,DataA!$A8,DataQ!M:M)</f>
        <v>975.1377</v>
      </c>
      <c r="CK8" s="14">
        <f>AVERAGEIF(DataQ!$C:$C,DataA!$A8,DataQ!N:N)</f>
        <v>182714.27499999999</v>
      </c>
      <c r="CL8" s="13">
        <f>SUMIF(DataQ!$C:$C,DataA!$A8,DataQ!O:O)</f>
        <v>-5592</v>
      </c>
      <c r="CN8" s="13">
        <f>SUMIF(DataQ!$B:$B,DataA!$A8,DataQ!P:P)</f>
        <v>-59.765000000000001</v>
      </c>
      <c r="CO8" s="13">
        <f>SUMIF(DataQ!$B:$B,DataA!$A8,DataQ!Q:Q)</f>
        <v>-2482.25</v>
      </c>
      <c r="CP8" s="13">
        <f>SUMIF(DataQ!$B:$B,DataA!$A8,DataQ!R:R)</f>
        <v>-36.381582000000002</v>
      </c>
    </row>
    <row r="9" spans="1:94" x14ac:dyDescent="0.25">
      <c r="A9" s="4">
        <f t="shared" ref="A9:A47" si="5">+A8+1</f>
        <v>1975</v>
      </c>
      <c r="B9" s="4" cm="1">
        <f t="array" ref="B9">INDEX(GMWA!$A$2:$DB$600,MATCH(1,(GMWA!$DA$2:$DA$600=B$3)*(GMWA!$CZ$2:$CZ$600=B$4)*(GMWA!$DB$2:$DB$600=B$1),0),$A9-1966)</f>
        <v>4939</v>
      </c>
      <c r="C9" s="4" cm="1">
        <f t="array" ref="C9">INDEX(GMWA!$A$2:$DB$600,MATCH(1,(GMWA!$DA$2:$DA$600=C$3)*(GMWA!$CZ$2:$CZ$600=C$4)*(GMWA!$DB$2:$DB$600=C$1),0),$A9-1966)</f>
        <v>77.424999999999997</v>
      </c>
      <c r="D9" s="4" cm="1">
        <f t="array" ref="D9">INDEX(GMWA!$A$2:$DB$600,MATCH(1,(GMWA!$DA$2:$DA$600=D$3)*(GMWA!$CZ$2:$CZ$600=D$4)*(GMWA!$DB$2:$DB$600=D$1),0),$A9-1966)</f>
        <v>1681.87</v>
      </c>
      <c r="E9" s="4" cm="1">
        <f t="array" ref="E9">INDEX(GMWA!$A$2:$DB$600,MATCH(1,(GMWA!$DA$2:$DA$600=E$3)*(GMWA!$CZ$2:$CZ$600=E$4)*(GMWA!$DB$2:$DB$600=E$1),0),$A9-1966)</f>
        <v>6639</v>
      </c>
      <c r="F9" s="4" cm="1">
        <f t="array" ref="F9">INDEX(GMWA!$A$2:$DB$600,MATCH(1,(GMWA!$DA$2:$DA$600=F$3)*(GMWA!$CZ$2:$CZ$600=F$4)*(GMWA!$DB$2:$DB$600=F$1),0),$A9-1966)</f>
        <v>916</v>
      </c>
      <c r="G9" s="4" cm="1">
        <f t="array" ref="G9">INDEX(GMWA!$A$2:$DB$600,MATCH(1,(GMWA!$DA$2:$DA$600=G$3)*(GMWA!$CZ$2:$CZ$600=G$4)*(GMWA!$DB$2:$DB$600=G$1),0),$A9-1966)</f>
        <v>2.374895</v>
      </c>
      <c r="H9" s="4" cm="1">
        <f t="array" ref="H9">INDEX(GMWA!$A$2:$DB$600,MATCH(1,(GMWA!$DA$2:$DA$600=H$3)*(GMWA!$CZ$2:$CZ$600=H$4)*(GMWA!$DB$2:$DB$600=H$1),0),$A9-1966)</f>
        <v>5346.4</v>
      </c>
      <c r="I9" s="4" cm="1">
        <f t="array" ref="I9">INDEX(GMWA!$A$2:$DB$600,MATCH(1,(GMWA!$DA$2:$DA$600=I$3)*(GMWA!$CZ$2:$CZ$600=I$4)*(GMWA!$DB$2:$DB$600=I$1),0),$A9-1966)</f>
        <v>2.686347</v>
      </c>
      <c r="J9" s="4" cm="1">
        <f t="array" ref="J9">INDEX(GMWA!$A$2:$DB$600,MATCH(1,(GMWA!$DA$2:$DA$600=J$3)*(GMWA!$CZ$2:$CZ$600=J$4)*(GMWA!$DB$2:$DB$600=J$1),0),$A9-1966)</f>
        <v>30.704409999999999</v>
      </c>
      <c r="K9" s="4" cm="1">
        <f t="array" ref="K9">INDEX(GMWA!$A$2:$DB$600,MATCH(1,(GMWA!$DA$2:$DA$600=K$3)*(GMWA!$CZ$2:$CZ$600=K$4)*(GMWA!$DB$2:$DB$600=K$1),0),$A9-1966)</f>
        <v>7.7502500000000003</v>
      </c>
      <c r="L9" s="4" cm="1">
        <f t="array" ref="L9">INDEX(GMWA!$A$2:$DB$600,MATCH(1,(GMWA!$DA$2:$DA$600=L$3)*(GMWA!$CZ$2:$CZ$600=L$4)*(GMWA!$DB$2:$DB$600=L$1),0),$A9-1966)</f>
        <v>2.294</v>
      </c>
      <c r="M9" s="4" cm="1">
        <f t="array" ref="M9">INDEX(GMWA!$A$2:$DB$600,MATCH(1,(GMWA!$DA$2:$DA$600=M$3)*(GMWA!$CZ$2:$CZ$600=M$4)*(GMWA!$DB$2:$DB$600=M$1),0),$A9-1966)</f>
        <v>2.094433</v>
      </c>
      <c r="N9" s="4" cm="1">
        <f t="array" ref="N9">INDEX(GMWA!$A$2:$DB$600,MATCH(1,(GMWA!$DA$2:$DA$600=N$3)*(GMWA!$CZ$2:$CZ$600=N$4)*(GMWA!$DB$2:$DB$600=N$1),0),$A9-1966)</f>
        <v>1.227948</v>
      </c>
      <c r="O9" s="4" cm="1">
        <f t="array" ref="O9">INDEX(GMWA!$A$2:$DB$600,MATCH(1,(GMWA!$DA$2:$DA$600=O$3)*(GMWA!$CZ$2:$CZ$600=O$4)*(GMWA!$DB$2:$DB$600=O$1),0),$A9-1966)</f>
        <v>3.2018</v>
      </c>
      <c r="P9" s="4" cm="1">
        <f t="array" ref="P9">INDEX(GMWA!$A$2:$DB$600,MATCH(1,(GMWA!$DA$2:$DA$600=P$3)*(GMWA!$CZ$2:$CZ$600=P$4)*(GMWA!$DB$2:$DB$600=P$1),0),$A9-1966)</f>
        <v>2.2591429999999999</v>
      </c>
      <c r="Q9" s="4" cm="1">
        <f t="array" ref="Q9">INDEX(GMWA!$A$2:$DB$600,MATCH(1,(GMWA!$DA$2:$DA$600=Q$3)*(GMWA!$CZ$2:$CZ$600=Q$4)*(GMWA!$DB$2:$DB$600=Q$1),0),$A9-1966)</f>
        <v>0.52805630000000003</v>
      </c>
      <c r="R9" s="4" cm="1">
        <f t="array" ref="R9">INDEX(GMWA!$A$2:$DB$600,MATCH(1,(GMWA!$DA$2:$DA$600=R$3)*(GMWA!$CZ$2:$CZ$600=R$4)*(GMWA!$DB$2:$DB$600=R$1),0),$A9-1966)</f>
        <v>0.104</v>
      </c>
      <c r="S9" s="4" cm="1">
        <f t="array" ref="S9">INDEX(GMWA!$A$2:$DB$600,MATCH(1,(GMWA!$DA$2:$DA$600=S$3)*(GMWA!$CZ$2:$CZ$600=S$4)*(GMWA!$DB$2:$DB$600=S$1),0),$A9-1966)</f>
        <v>0.20696999999999999</v>
      </c>
      <c r="T9" s="4" cm="1">
        <f t="array" ref="T9">INDEX(GMWA!$A$2:$DB$600,MATCH(1,(GMWA!$DA$2:$DA$600=T$3)*(GMWA!$CZ$2:$CZ$600=T$4)*(GMWA!$DB$2:$DB$600=T$1),0),$A9-1966)</f>
        <v>1.6202870000000001E-2</v>
      </c>
      <c r="U9" s="4" cm="1">
        <f t="array" ref="U9">INDEX(GMWA!$A$2:$DB$600,MATCH(1,(GMWA!$DA$2:$DA$600=U$3)*(GMWA!$CZ$2:$CZ$600=U$4)*(GMWA!$DB$2:$DB$600=U$1),0),$A9-1966)</f>
        <v>4.0000000000000001E-3</v>
      </c>
      <c r="V9" s="4" cm="1">
        <f t="array" ref="V9">INDEX(GMWA!$A$2:$DB$600,MATCH(1,(GMWA!$DA$2:$DA$600=V$3)*(GMWA!$CZ$2:$CZ$600=V$4)*(GMWA!$DB$2:$DB$600=V$1),0),$A9-1966)</f>
        <v>62646</v>
      </c>
      <c r="W9" s="4" cm="1">
        <f t="array" ref="W9">INDEX(GMWA!$A$2:$DB$600,MATCH(1,(GMWA!$DA$2:$DA$600=W$3)*(GMWA!$CZ$2:$CZ$600=W$4)*(GMWA!$DB$2:$DB$600=W$1),0),$A9-1966)</f>
        <v>1412.028</v>
      </c>
      <c r="X9" s="4" cm="1">
        <f t="array" ref="X9">INDEX(GMWA!$A$2:$DB$600,MATCH(1,(GMWA!$DA$2:$DA$600=X$3)*(GMWA!$CZ$2:$CZ$600=X$4)*(GMWA!$DB$2:$DB$600=X$1),0),$A9-1966)</f>
        <v>29223</v>
      </c>
      <c r="Y9" s="4" cm="1">
        <f t="array" ref="Y9">INDEX(GMWA!$A$2:$DB$600,MATCH(1,(GMWA!$DA$2:$DA$600=Y$3)*(GMWA!$CZ$2:$CZ$600=Y$4)*(GMWA!$DB$2:$DB$600=Y$1),0),$A9-1966)</f>
        <v>82299</v>
      </c>
      <c r="Z9" s="4" cm="1">
        <f t="array" ref="Z9">INDEX(GMWA!$A$2:$DB$600,MATCH(1,(GMWA!$DA$2:$DA$600=Z$3)*(GMWA!$CZ$2:$CZ$600=Z$4)*(GMWA!$DB$2:$DB$600=Z$1),0),$A9-1966)</f>
        <v>1E-3</v>
      </c>
      <c r="AA9" s="4" cm="1">
        <f t="array" ref="AA9">INDEX(GMWA!$A$2:$DB$600,MATCH(1,(GMWA!$DA$2:$DA$600=AA$3)*(GMWA!$CZ$2:$CZ$600=AA$4)*(GMWA!$DB$2:$DB$600=AA$1),0),$A9-1966)</f>
        <v>167</v>
      </c>
      <c r="AB9" s="4" cm="1">
        <f t="array" ref="AB9">INDEX(GMWA!$A$2:$DB$600,MATCH(1,(GMWA!$DA$2:$DA$600=AB$3)*(GMWA!$CZ$2:$CZ$600=AB$4)*(GMWA!$DB$2:$DB$600=AB$1),0),$A9-1966)</f>
        <v>89440.26</v>
      </c>
      <c r="AC9" s="4" cm="1">
        <f t="array" ref="AC9">INDEX(GMWA!$A$2:$DB$600,MATCH(1,(GMWA!$DA$2:$DA$600=AC$3)*(GMWA!$CZ$2:$CZ$600=AC$4)*(GMWA!$DB$2:$DB$600=AC$1),0),$A9-1966)</f>
        <v>106.98090000000001</v>
      </c>
      <c r="AD9" s="4" cm="1">
        <f t="array" ref="AD9">INDEX(GMWA!$A$2:$DB$600,MATCH(1,(GMWA!$DA$2:$DA$600=AD$3)*(GMWA!$CZ$2:$CZ$600=AD$4)*(GMWA!$DB$2:$DB$600=AD$1),0),$A9-1966)</f>
        <v>2531.4110000000001</v>
      </c>
      <c r="AE9" s="4" cm="1">
        <f t="array" ref="AE9">INDEX(GMWA!$A$2:$DB$600,MATCH(1,(GMWA!$DA$2:$DA$600=AE$3)*(GMWA!$CZ$2:$CZ$600=AE$4)*(GMWA!$DB$2:$DB$600=AE$1),0),$A9-1966)</f>
        <v>136.74610000000001</v>
      </c>
      <c r="AF9" s="4" cm="1">
        <f t="array" ref="AF9">INDEX(GMWA!$A$2:$DB$600,MATCH(1,(GMWA!$DA$2:$DA$600=AF$3)*(GMWA!$CZ$2:$CZ$600=AF$4)*(GMWA!$DB$2:$DB$600=AF$1),0),$A9-1966)</f>
        <v>70.287930000000003</v>
      </c>
      <c r="AG9" s="4" cm="1">
        <f t="array" ref="AG9">INDEX(GMWA!$A$2:$DB$600,MATCH(1,(GMWA!$DA$2:$DA$600=AG$3)*(GMWA!$CZ$2:$CZ$600=AG$4)*(GMWA!$DB$2:$DB$600=AG$1),0),$A9-1966)</f>
        <v>61.44</v>
      </c>
      <c r="AH9" s="4" cm="1">
        <f t="array" ref="AH9">INDEX(GMWA!$A$2:$DB$600,MATCH(1,(GMWA!$DA$2:$DA$600=AH$3)*(GMWA!$CZ$2:$CZ$600=AH$4)*(GMWA!$DB$2:$DB$600=AH$1),0),$A9-1966)</f>
        <v>1E-3</v>
      </c>
      <c r="AI9" s="4" cm="1">
        <f t="array" ref="AI9">INDEX(GMWA!$A$2:$DB$600,MATCH(1,(GMWA!$DA$2:$DA$600=AI$3)*(GMWA!$CZ$2:$CZ$600=AI$4)*(GMWA!$DB$2:$DB$600=AI$1),0),$A9-1966)</f>
        <v>57.829680000000003</v>
      </c>
      <c r="AJ9" s="4" cm="1">
        <f t="array" ref="AJ9">INDEX(GMWA!$A$2:$DB$600,MATCH(1,(GMWA!$DA$2:$DA$600=AJ$3)*(GMWA!$CZ$2:$CZ$600=AJ$4)*(GMWA!$DB$2:$DB$600=AJ$1),0),$A9-1966)</f>
        <v>40.783549999999998</v>
      </c>
      <c r="AK9" s="4" cm="1">
        <f t="array" ref="AK9">INDEX(GMWA!$A$2:$DB$600,MATCH(1,(GMWA!$DA$2:$DA$600=AK$3)*(GMWA!$CZ$2:$CZ$600=AK$4)*(GMWA!$DB$2:$DB$600=AK$1),0),$A9-1966)</f>
        <v>15.766220000000001</v>
      </c>
      <c r="AL9" s="4" cm="1">
        <f t="array" ref="AL9">INDEX(GMWA!$A$2:$DB$600,MATCH(1,(GMWA!$DA$2:$DA$600=AL$3)*(GMWA!$CZ$2:$CZ$600=AL$4)*(GMWA!$DB$2:$DB$600=AL$1),0),$A9-1966)</f>
        <v>1.473355</v>
      </c>
      <c r="AM9" s="4" cm="1">
        <f t="array" ref="AM9">INDEX(GMWA!$A$2:$DB$600,MATCH(1,(GMWA!$DA$2:$DA$600=AM$3)*(GMWA!$CZ$2:$CZ$600=AM$4)*(GMWA!$DB$2:$DB$600=AM$1),0),$A9-1966)</f>
        <v>1E-3</v>
      </c>
      <c r="AN9" s="4" cm="1">
        <f t="array" ref="AN9">INDEX(GMWA!$A$2:$DB$600,MATCH(1,(GMWA!$DA$2:$DA$600=AN$3)*(GMWA!$CZ$2:$CZ$600=AN$4)*(GMWA!$DB$2:$DB$600=AN$1),0),$A9-1966)</f>
        <v>0.57061799999999996</v>
      </c>
      <c r="AO9" s="4" cm="1">
        <f t="array" ref="AO9">INDEX(GMWA!$A$2:$DB$600,MATCH(1,(GMWA!$DA$2:$DA$600=AO$3)*(GMWA!$CZ$2:$CZ$600=AO$4)*(GMWA!$DB$2:$DB$600=AO$1),0),$A9-1966)</f>
        <v>0.66556939999999998</v>
      </c>
      <c r="AP9" s="4" cm="1">
        <f t="array" ref="AP9">INDEX(GMWA!$A$2:$DB$600,MATCH(1,(GMWA!$DA$2:$DA$600=AP$3)*(GMWA!$CZ$2:$CZ$600=AP$4)*(GMWA!$DB$2:$DB$600=AP$1),0),$A9-1966)</f>
        <v>115095</v>
      </c>
      <c r="AQ9" s="4" cm="1">
        <f t="array" ref="AQ9">INDEX(GMWA!$A$2:$DB$600,MATCH(1,(GMWA!$DA$2:$DA$600=AQ$3)*(GMWA!$CZ$2:$CZ$600=AQ$4)*(GMWA!$DB$2:$DB$600=AQ$1),0),$A9-1966)</f>
        <v>1684.9</v>
      </c>
      <c r="AR9" s="4" cm="1">
        <f t="array" ref="AR9">INDEX(GMWA!$A$2:$DB$600,MATCH(1,(GMWA!$DA$2:$DA$600=AR$3)*(GMWA!$CZ$2:$CZ$600=AR$4)*(GMWA!$DB$2:$DB$600=AR$1),0),$A9-1966)</f>
        <v>152524.1</v>
      </c>
      <c r="AS9" s="4" cm="1">
        <f t="array" ref="AS9">INDEX(GMWA!$A$2:$DB$600,MATCH(1,(GMWA!$DA$2:$DA$600=AS$3)*(GMWA!$CZ$2:$CZ$600=AS$4)*(GMWA!$DB$2:$DB$600=AS$1),0),$A9-1966)</f>
        <v>177928</v>
      </c>
      <c r="AT9" s="4" cm="1">
        <f t="array" ref="AT9">INDEX(GMWA!$A$2:$DB$600,MATCH(1,(GMWA!$DA$2:$DA$600=AT$3)*(GMWA!$CZ$2:$CZ$600=AT$4)*(GMWA!$DB$2:$DB$600=AT$1),0),$A9-1966)</f>
        <v>76678</v>
      </c>
      <c r="AU9" s="4" cm="1">
        <f t="array" ref="AU9">INDEX(GMWA!$A$2:$DB$600,MATCH(1,(GMWA!$DA$2:$DA$600=AU$3)*(GMWA!$CZ$2:$CZ$600=AU$4)*(GMWA!$DB$2:$DB$600=AU$1),0),$A9-1966)</f>
        <v>4.0000000000000001E-3</v>
      </c>
      <c r="AV9" s="4" cm="1">
        <f t="array" ref="AV9">INDEX(GMWA!$A$2:$DB$600,MATCH(1,(GMWA!$DA$2:$DA$600=AV$3)*(GMWA!$CZ$2:$CZ$600=AV$4)*(GMWA!$DB$2:$DB$600=AV$1),0),$A9-1966)</f>
        <v>315883.90000000002</v>
      </c>
      <c r="AW9" s="4" cm="1">
        <f t="array" ref="AW9">INDEX(GMWA!$A$2:$DB$600,MATCH(1,(GMWA!$DA$2:$DA$600=AW$3)*(GMWA!$CZ$2:$CZ$600=AW$4)*(GMWA!$DB$2:$DB$600=AW$1),0),$A9-1966)</f>
        <v>167.0813</v>
      </c>
      <c r="AX9" s="4" cm="1">
        <f t="array" ref="AX9">INDEX(GMWA!$A$2:$DB$600,MATCH(1,(GMWA!$DA$2:$DA$600=AX$3)*(GMWA!$CZ$2:$CZ$600=AX$4)*(GMWA!$DB$2:$DB$600=AX$1),0),$A9-1966)</f>
        <v>10709</v>
      </c>
      <c r="AY9" s="4" cm="1">
        <f t="array" ref="AY9">INDEX(GMWA!$A$2:$DB$600,MATCH(1,(GMWA!$DA$2:$DA$600=AY$3)*(GMWA!$CZ$2:$CZ$600=AY$4)*(GMWA!$DB$2:$DB$600=AY$1),0),$A9-1966)</f>
        <v>627.64089999999999</v>
      </c>
      <c r="AZ9" s="4" cm="1">
        <f t="array" ref="AZ9">INDEX(GMWA!$A$2:$DB$600,MATCH(1,(GMWA!$DA$2:$DA$600=AZ$3)*(GMWA!$CZ$2:$CZ$600=AZ$4)*(GMWA!$DB$2:$DB$600=AZ$1),0),$A9-1966)</f>
        <v>233.583</v>
      </c>
      <c r="BA9" s="4" cm="1">
        <f t="array" ref="BA9">INDEX(GMWA!$A$2:$DB$600,MATCH(1,(GMWA!$DA$2:$DA$600=BA$3)*(GMWA!$CZ$2:$CZ$600=BA$4)*(GMWA!$DB$2:$DB$600=BA$1),0),$A9-1966)</f>
        <v>76.901989999999998</v>
      </c>
      <c r="BB9" s="4" cm="1">
        <f t="array" ref="BB9">INDEX(GMWA!$A$2:$DB$600,MATCH(1,(GMWA!$DA$2:$DA$600=BB$3)*(GMWA!$CZ$2:$CZ$600=BB$4)*(GMWA!$DB$2:$DB$600=BB$1),0),$A9-1966)</f>
        <v>39.132730000000002</v>
      </c>
      <c r="BC9" s="4" cm="1">
        <f t="array" ref="BC9">INDEX(GMWA!$A$2:$DB$600,MATCH(1,(GMWA!$DA$2:$DA$600=BC$3)*(GMWA!$CZ$2:$CZ$600=BC$4)*(GMWA!$DB$2:$DB$600=BC$1),0),$A9-1966)</f>
        <v>138.72</v>
      </c>
      <c r="BD9" s="4" cm="1">
        <f t="array" ref="BD9">INDEX(GMWA!$A$2:$DB$600,MATCH(1,(GMWA!$DA$2:$DA$600=BD$3)*(GMWA!$CZ$2:$CZ$600=BD$4)*(GMWA!$DB$2:$DB$600=BD$1),0),$A9-1966)</f>
        <v>59.008580000000002</v>
      </c>
      <c r="BE9" s="4" cm="1">
        <f t="array" ref="BE9">INDEX(GMWA!$A$2:$DB$600,MATCH(1,(GMWA!$DA$2:$DA$600=BE$3)*(GMWA!$CZ$2:$CZ$600=BE$4)*(GMWA!$DB$2:$DB$600=BE$1),0),$A9-1966)</f>
        <v>40.955440000000003</v>
      </c>
      <c r="BF9" s="4" cm="1">
        <f t="array" ref="BF9">INDEX(GMWA!$A$2:$DB$600,MATCH(1,(GMWA!$DA$2:$DA$600=BF$3)*(GMWA!$CZ$2:$CZ$600=BF$4)*(GMWA!$DB$2:$DB$600=BF$1),0),$A9-1966)</f>
        <v>18.378</v>
      </c>
      <c r="BG9" s="4" cm="1">
        <f t="array" ref="BG9">INDEX(GMWA!$A$2:$DB$600,MATCH(1,(GMWA!$DA$2:$DA$600=BG$3)*(GMWA!$CZ$2:$CZ$600=BG$4)*(GMWA!$DB$2:$DB$600=BG$1),0),$A9-1966)</f>
        <v>5.4270500000000004</v>
      </c>
      <c r="BH9" s="4" cm="1">
        <f t="array" ref="BH9">INDEX(GMWA!$A$2:$DB$600,MATCH(1,(GMWA!$DA$2:$DA$600=BH$3)*(GMWA!$CZ$2:$CZ$600=BH$4)*(GMWA!$DB$2:$DB$600=BH$1),0),$A9-1966)</f>
        <v>2.6847110000000001</v>
      </c>
      <c r="BI9" s="4" cm="1">
        <f t="array" ref="BI9">INDEX(GMWA!$A$2:$DB$600,MATCH(1,(GMWA!$DA$2:$DA$600=BI$3)*(GMWA!$CZ$2:$CZ$600=BI$4)*(GMWA!$DB$2:$DB$600=BI$1),0),$A9-1966)</f>
        <v>23.336030000000001</v>
      </c>
      <c r="BK9" s="12">
        <f t="shared" si="3"/>
        <v>7.8839830156753816</v>
      </c>
      <c r="BL9" s="12">
        <f t="shared" si="3"/>
        <v>5.4832482075426263</v>
      </c>
      <c r="BM9" s="12">
        <f t="shared" si="3"/>
        <v>5.7552954864319199</v>
      </c>
      <c r="BN9" s="12">
        <f t="shared" si="3"/>
        <v>8.0669266941275097</v>
      </c>
      <c r="BO9" s="12">
        <f t="shared" si="3"/>
        <v>91600000</v>
      </c>
      <c r="BP9" s="12">
        <f t="shared" si="3"/>
        <v>1.4220928143712575</v>
      </c>
      <c r="BQ9" s="12">
        <f t="shared" si="3"/>
        <v>5.9776212636233392</v>
      </c>
      <c r="BR9" s="12">
        <f t="shared" si="3"/>
        <v>2.5110529075750905</v>
      </c>
      <c r="BS9" s="12">
        <f t="shared" si="3"/>
        <v>1.2129365796387863</v>
      </c>
      <c r="BT9" s="12">
        <f t="shared" si="3"/>
        <v>5.6676205025225581</v>
      </c>
      <c r="BU9" s="12">
        <f t="shared" si="3"/>
        <v>3.2637182514835756</v>
      </c>
      <c r="BV9" s="12">
        <f t="shared" si="3"/>
        <v>3.4089078776041672</v>
      </c>
      <c r="BW9" s="12">
        <f t="shared" si="3"/>
        <v>122794.8</v>
      </c>
      <c r="BX9" s="12">
        <f t="shared" si="3"/>
        <v>5.5366033496986322</v>
      </c>
      <c r="BY9" s="12">
        <f t="shared" si="3"/>
        <v>5.5393485853977884</v>
      </c>
      <c r="BZ9" s="12">
        <f t="shared" si="3"/>
        <v>3.3492891764798407</v>
      </c>
      <c r="CA9" s="12">
        <f t="shared" si="4"/>
        <v>7.0587197247099303</v>
      </c>
      <c r="CB9" s="12">
        <f t="shared" si="4"/>
        <v>20696.999999999996</v>
      </c>
      <c r="CC9" s="12">
        <f t="shared" si="4"/>
        <v>2.8395301234801571</v>
      </c>
      <c r="CD9" s="12">
        <f t="shared" si="4"/>
        <v>0.60098916807172931</v>
      </c>
      <c r="CF9" s="13">
        <f>SUMIF(DataQ!$C:$C,DataA!$A9,DataQ!I:I)</f>
        <v>6152.5</v>
      </c>
      <c r="CG9" s="13">
        <f>SUMIF(DataQ!$C:$C,DataA!$A9,DataQ!J:J)</f>
        <v>227886.25</v>
      </c>
      <c r="CH9" s="13">
        <f>SUMIF(DataQ!$C:$C,DataA!$A9,DataQ!K:K)</f>
        <v>1571.03</v>
      </c>
      <c r="CI9" s="13">
        <f>SUMIF(DataQ!$C:$C,DataA!$A9,DataQ!L:L)</f>
        <v>1041.1610000000001</v>
      </c>
      <c r="CJ9" s="13">
        <f>SUMIF(DataQ!$C:$C,DataA!$A9,DataQ!M:M)</f>
        <v>971.92200000000003</v>
      </c>
      <c r="CK9" s="14">
        <f>AVERAGEIF(DataQ!$C:$C,DataA!$A9,DataQ!N:N)</f>
        <v>188382.77499999999</v>
      </c>
      <c r="CL9" s="13">
        <f>SUMIF(DataQ!$C:$C,DataA!$A9,DataQ!O:O)</f>
        <v>-7651</v>
      </c>
      <c r="CN9" s="13">
        <f>SUMIF(DataQ!$B:$B,DataA!$A9,DataQ!P:P)</f>
        <v>-128.60600000000002</v>
      </c>
      <c r="CO9" s="13">
        <f>SUMIF(DataQ!$B:$B,DataA!$A9,DataQ!Q:Q)</f>
        <v>-7342</v>
      </c>
      <c r="CP9" s="13">
        <f>SUMIF(DataQ!$B:$B,DataA!$A9,DataQ!R:R)</f>
        <v>-62.448850000000007</v>
      </c>
    </row>
    <row r="10" spans="1:94" x14ac:dyDescent="0.25">
      <c r="A10" s="4">
        <f t="shared" si="5"/>
        <v>1976</v>
      </c>
      <c r="B10" s="4" cm="1">
        <f t="array" ref="B10">INDEX(GMWA!$A$2:$DB$600,MATCH(1,(GMWA!$DA$2:$DA$600=B$3)*(GMWA!$CZ$2:$CZ$600=B$4)*(GMWA!$DB$2:$DB$600=B$1),0),$A10-1966)</f>
        <v>6380</v>
      </c>
      <c r="C10" s="4" cm="1">
        <f t="array" ref="C10">INDEX(GMWA!$A$2:$DB$600,MATCH(1,(GMWA!$DA$2:$DA$600=C$3)*(GMWA!$CZ$2:$CZ$600=C$4)*(GMWA!$DB$2:$DB$600=C$1),0),$A10-1966)</f>
        <v>86.724999999999994</v>
      </c>
      <c r="D10" s="4" cm="1">
        <f t="array" ref="D10">INDEX(GMWA!$A$2:$DB$600,MATCH(1,(GMWA!$DA$2:$DA$600=D$3)*(GMWA!$CZ$2:$CZ$600=D$4)*(GMWA!$DB$2:$DB$600=D$1),0),$A10-1966)</f>
        <v>2416.8589999999999</v>
      </c>
      <c r="E10" s="4" cm="1">
        <f t="array" ref="E10">INDEX(GMWA!$A$2:$DB$600,MATCH(1,(GMWA!$DA$2:$DA$600=E$3)*(GMWA!$CZ$2:$CZ$600=E$4)*(GMWA!$DB$2:$DB$600=E$1),0),$A10-1966)</f>
        <v>8242</v>
      </c>
      <c r="F10" s="4" cm="1">
        <f t="array" ref="F10">INDEX(GMWA!$A$2:$DB$600,MATCH(1,(GMWA!$DA$2:$DA$600=F$3)*(GMWA!$CZ$2:$CZ$600=F$4)*(GMWA!$DB$2:$DB$600=F$1),0),$A10-1966)</f>
        <v>1191</v>
      </c>
      <c r="G10" s="4" cm="1">
        <f t="array" ref="G10">INDEX(GMWA!$A$2:$DB$600,MATCH(1,(GMWA!$DA$2:$DA$600=G$3)*(GMWA!$CZ$2:$CZ$600=G$4)*(GMWA!$DB$2:$DB$600=G$1),0),$A10-1966)</f>
        <v>3.0832489999999999</v>
      </c>
      <c r="H10" s="4" cm="1">
        <f t="array" ref="H10">INDEX(GMWA!$A$2:$DB$600,MATCH(1,(GMWA!$DA$2:$DA$600=H$3)*(GMWA!$CZ$2:$CZ$600=H$4)*(GMWA!$DB$2:$DB$600=H$1),0),$A10-1966)</f>
        <v>5906.2240000000002</v>
      </c>
      <c r="I10" s="4" cm="1">
        <f t="array" ref="I10">INDEX(GMWA!$A$2:$DB$600,MATCH(1,(GMWA!$DA$2:$DA$600=I$3)*(GMWA!$CZ$2:$CZ$600=I$4)*(GMWA!$DB$2:$DB$600=I$1),0),$A10-1966)</f>
        <v>2.8778709999999998</v>
      </c>
      <c r="J10" s="4" cm="1">
        <f t="array" ref="J10">INDEX(GMWA!$A$2:$DB$600,MATCH(1,(GMWA!$DA$2:$DA$600=J$3)*(GMWA!$CZ$2:$CZ$600=J$4)*(GMWA!$DB$2:$DB$600=J$1),0),$A10-1966)</f>
        <v>45.524410000000003</v>
      </c>
      <c r="K10" s="4" cm="1">
        <f t="array" ref="K10">INDEX(GMWA!$A$2:$DB$600,MATCH(1,(GMWA!$DA$2:$DA$600=K$3)*(GMWA!$CZ$2:$CZ$600=K$4)*(GMWA!$DB$2:$DB$600=K$1),0),$A10-1966)</f>
        <v>9.6902500000000007</v>
      </c>
      <c r="L10" s="4" cm="1">
        <f t="array" ref="L10">INDEX(GMWA!$A$2:$DB$600,MATCH(1,(GMWA!$DA$2:$DA$600=L$3)*(GMWA!$CZ$2:$CZ$600=L$4)*(GMWA!$DB$2:$DB$600=L$1),0),$A10-1966)</f>
        <v>2.4049999999999998</v>
      </c>
      <c r="M10" s="4" cm="1">
        <f t="array" ref="M10">INDEX(GMWA!$A$2:$DB$600,MATCH(1,(GMWA!$DA$2:$DA$600=M$3)*(GMWA!$CZ$2:$CZ$600=M$4)*(GMWA!$DB$2:$DB$600=M$1),0),$A10-1966)</f>
        <v>2.9760909999999998</v>
      </c>
      <c r="N10" s="4" cm="1">
        <f t="array" ref="N10">INDEX(GMWA!$A$2:$DB$600,MATCH(1,(GMWA!$DA$2:$DA$600=N$3)*(GMWA!$CZ$2:$CZ$600=N$4)*(GMWA!$DB$2:$DB$600=N$1),0),$A10-1966)</f>
        <v>1.23817</v>
      </c>
      <c r="O10" s="4" cm="1">
        <f t="array" ref="O10">INDEX(GMWA!$A$2:$DB$600,MATCH(1,(GMWA!$DA$2:$DA$600=O$3)*(GMWA!$CZ$2:$CZ$600=O$4)*(GMWA!$DB$2:$DB$600=O$1),0),$A10-1966)</f>
        <v>3.6652</v>
      </c>
      <c r="P10" s="4" cm="1">
        <f t="array" ref="P10">INDEX(GMWA!$A$2:$DB$600,MATCH(1,(GMWA!$DA$2:$DA$600=P$3)*(GMWA!$CZ$2:$CZ$600=P$4)*(GMWA!$DB$2:$DB$600=P$1),0),$A10-1966)</f>
        <v>2.6084909999999999</v>
      </c>
      <c r="Q10" s="4" cm="1">
        <f t="array" ref="Q10">INDEX(GMWA!$A$2:$DB$600,MATCH(1,(GMWA!$DA$2:$DA$600=Q$3)*(GMWA!$CZ$2:$CZ$600=Q$4)*(GMWA!$DB$2:$DB$600=Q$1),0),$A10-1966)</f>
        <v>0.75055190000000005</v>
      </c>
      <c r="R10" s="4" cm="1">
        <f t="array" ref="R10">INDEX(GMWA!$A$2:$DB$600,MATCH(1,(GMWA!$DA$2:$DA$600=R$3)*(GMWA!$CZ$2:$CZ$600=R$4)*(GMWA!$DB$2:$DB$600=R$1),0),$A10-1966)</f>
        <v>0.123</v>
      </c>
      <c r="S10" s="4" cm="1">
        <f t="array" ref="S10">INDEX(GMWA!$A$2:$DB$600,MATCH(1,(GMWA!$DA$2:$DA$600=S$3)*(GMWA!$CZ$2:$CZ$600=S$4)*(GMWA!$DB$2:$DB$600=S$1),0),$A10-1966)</f>
        <v>0.29331000000000002</v>
      </c>
      <c r="T10" s="4" cm="1">
        <f t="array" ref="T10">INDEX(GMWA!$A$2:$DB$600,MATCH(1,(GMWA!$DA$2:$DA$600=T$3)*(GMWA!$CZ$2:$CZ$600=T$4)*(GMWA!$DB$2:$DB$600=T$1),0),$A10-1966)</f>
        <v>3.4875379999999997E-2</v>
      </c>
      <c r="U10" s="4" cm="1">
        <f t="array" ref="U10">INDEX(GMWA!$A$2:$DB$600,MATCH(1,(GMWA!$DA$2:$DA$600=U$3)*(GMWA!$CZ$2:$CZ$600=U$4)*(GMWA!$DB$2:$DB$600=U$1),0),$A10-1966)</f>
        <v>4.0000000000000001E-3</v>
      </c>
      <c r="V10" s="4" cm="1">
        <f t="array" ref="V10">INDEX(GMWA!$A$2:$DB$600,MATCH(1,(GMWA!$DA$2:$DA$600=V$3)*(GMWA!$CZ$2:$CZ$600=V$4)*(GMWA!$DB$2:$DB$600=V$1),0),$A10-1966)</f>
        <v>73402.75</v>
      </c>
      <c r="W10" s="4" cm="1">
        <f t="array" ref="W10">INDEX(GMWA!$A$2:$DB$600,MATCH(1,(GMWA!$DA$2:$DA$600=W$3)*(GMWA!$CZ$2:$CZ$600=W$4)*(GMWA!$DB$2:$DB$600=W$1),0),$A10-1966)</f>
        <v>1525.9369999999999</v>
      </c>
      <c r="X10" s="4" cm="1">
        <f t="array" ref="X10">INDEX(GMWA!$A$2:$DB$600,MATCH(1,(GMWA!$DA$2:$DA$600=X$3)*(GMWA!$CZ$2:$CZ$600=X$4)*(GMWA!$DB$2:$DB$600=X$1),0),$A10-1966)</f>
        <v>44086</v>
      </c>
      <c r="Y10" s="4" cm="1">
        <f t="array" ref="Y10">INDEX(GMWA!$A$2:$DB$600,MATCH(1,(GMWA!$DA$2:$DA$600=Y$3)*(GMWA!$CZ$2:$CZ$600=Y$4)*(GMWA!$DB$2:$DB$600=Y$1),0),$A10-1966)</f>
        <v>91437</v>
      </c>
      <c r="Z10" s="4" cm="1">
        <f t="array" ref="Z10">INDEX(GMWA!$A$2:$DB$600,MATCH(1,(GMWA!$DA$2:$DA$600=Z$3)*(GMWA!$CZ$2:$CZ$600=Z$4)*(GMWA!$DB$2:$DB$600=Z$1),0),$A10-1966)</f>
        <v>1E-3</v>
      </c>
      <c r="AA10" s="4" cm="1">
        <f t="array" ref="AA10">INDEX(GMWA!$A$2:$DB$600,MATCH(1,(GMWA!$DA$2:$DA$600=AA$3)*(GMWA!$CZ$2:$CZ$600=AA$4)*(GMWA!$DB$2:$DB$600=AA$1),0),$A10-1966)</f>
        <v>167</v>
      </c>
      <c r="AB10" s="4" cm="1">
        <f t="array" ref="AB10">INDEX(GMWA!$A$2:$DB$600,MATCH(1,(GMWA!$DA$2:$DA$600=AB$3)*(GMWA!$CZ$2:$CZ$600=AB$4)*(GMWA!$DB$2:$DB$600=AB$1),0),$A10-1966)</f>
        <v>94375.58</v>
      </c>
      <c r="AC10" s="4" cm="1">
        <f t="array" ref="AC10">INDEX(GMWA!$A$2:$DB$600,MATCH(1,(GMWA!$DA$2:$DA$600=AC$3)*(GMWA!$CZ$2:$CZ$600=AC$4)*(GMWA!$DB$2:$DB$600=AC$1),0),$A10-1966)</f>
        <v>109.443</v>
      </c>
      <c r="AD10" s="4" cm="1">
        <f t="array" ref="AD10">INDEX(GMWA!$A$2:$DB$600,MATCH(1,(GMWA!$DA$2:$DA$600=AD$3)*(GMWA!$CZ$2:$CZ$600=AD$4)*(GMWA!$DB$2:$DB$600=AD$1),0),$A10-1966)</f>
        <v>3137.1149999999998</v>
      </c>
      <c r="AE10" s="4" cm="1">
        <f t="array" ref="AE10">INDEX(GMWA!$A$2:$DB$600,MATCH(1,(GMWA!$DA$2:$DA$600=AE$3)*(GMWA!$CZ$2:$CZ$600=AE$4)*(GMWA!$DB$2:$DB$600=AE$1),0),$A10-1966)</f>
        <v>155.01509999999999</v>
      </c>
      <c r="AF10" s="4" cm="1">
        <f t="array" ref="AF10">INDEX(GMWA!$A$2:$DB$600,MATCH(1,(GMWA!$DA$2:$DA$600=AF$3)*(GMWA!$CZ$2:$CZ$600=AF$4)*(GMWA!$DB$2:$DB$600=AF$1),0),$A10-1966)</f>
        <v>77.048749999999998</v>
      </c>
      <c r="AG10" s="4" cm="1">
        <f t="array" ref="AG10">INDEX(GMWA!$A$2:$DB$600,MATCH(1,(GMWA!$DA$2:$DA$600=AG$3)*(GMWA!$CZ$2:$CZ$600=AG$4)*(GMWA!$DB$2:$DB$600=AG$1),0),$A10-1966)</f>
        <v>76.945999999999998</v>
      </c>
      <c r="AH10" s="4" cm="1">
        <f t="array" ref="AH10">INDEX(GMWA!$A$2:$DB$600,MATCH(1,(GMWA!$DA$2:$DA$600=AH$3)*(GMWA!$CZ$2:$CZ$600=AH$4)*(GMWA!$DB$2:$DB$600=AH$1),0),$A10-1966)</f>
        <v>6.0169079999999999</v>
      </c>
      <c r="AI10" s="4" cm="1">
        <f t="array" ref="AI10">INDEX(GMWA!$A$2:$DB$600,MATCH(1,(GMWA!$DA$2:$DA$600=AI$3)*(GMWA!$CZ$2:$CZ$600=AI$4)*(GMWA!$DB$2:$DB$600=AI$1),0),$A10-1966)</f>
        <v>64.725089999999994</v>
      </c>
      <c r="AJ10" s="4" cm="1">
        <f t="array" ref="AJ10">INDEX(GMWA!$A$2:$DB$600,MATCH(1,(GMWA!$DA$2:$DA$600=AJ$3)*(GMWA!$CZ$2:$CZ$600=AJ$4)*(GMWA!$DB$2:$DB$600=AJ$1),0),$A10-1966)</f>
        <v>46.856140000000003</v>
      </c>
      <c r="AK10" s="4" cm="1">
        <f t="array" ref="AK10">INDEX(GMWA!$A$2:$DB$600,MATCH(1,(GMWA!$DA$2:$DA$600=AK$3)*(GMWA!$CZ$2:$CZ$600=AK$4)*(GMWA!$DB$2:$DB$600=AK$1),0),$A10-1966)</f>
        <v>19.96322</v>
      </c>
      <c r="AL10" s="4" cm="1">
        <f t="array" ref="AL10">INDEX(GMWA!$A$2:$DB$600,MATCH(1,(GMWA!$DA$2:$DA$600=AL$3)*(GMWA!$CZ$2:$CZ$600=AL$4)*(GMWA!$DB$2:$DB$600=AL$1),0),$A10-1966)</f>
        <v>1.516359</v>
      </c>
      <c r="AM10" s="4" cm="1">
        <f t="array" ref="AM10">INDEX(GMWA!$A$2:$DB$600,MATCH(1,(GMWA!$DA$2:$DA$600=AM$3)*(GMWA!$CZ$2:$CZ$600=AM$4)*(GMWA!$DB$2:$DB$600=AM$1),0),$A10-1966)</f>
        <v>1E-3</v>
      </c>
      <c r="AN10" s="4" cm="1">
        <f t="array" ref="AN10">INDEX(GMWA!$A$2:$DB$600,MATCH(1,(GMWA!$DA$2:$DA$600=AN$3)*(GMWA!$CZ$2:$CZ$600=AN$4)*(GMWA!$DB$2:$DB$600=AN$1),0),$A10-1966)</f>
        <v>0.68191239999999997</v>
      </c>
      <c r="AO10" s="4" cm="1">
        <f t="array" ref="AO10">INDEX(GMWA!$A$2:$DB$600,MATCH(1,(GMWA!$DA$2:$DA$600=AO$3)*(GMWA!$CZ$2:$CZ$600=AO$4)*(GMWA!$DB$2:$DB$600=AO$1),0),$A10-1966)</f>
        <v>1.0084379999999999</v>
      </c>
      <c r="AP10" s="4" cm="1">
        <f t="array" ref="AP10">INDEX(GMWA!$A$2:$DB$600,MATCH(1,(GMWA!$DA$2:$DA$600=AP$3)*(GMWA!$CZ$2:$CZ$600=AP$4)*(GMWA!$DB$2:$DB$600=AP$1),0),$A10-1966)</f>
        <v>136995</v>
      </c>
      <c r="AQ10" s="4" cm="1">
        <f t="array" ref="AQ10">INDEX(GMWA!$A$2:$DB$600,MATCH(1,(GMWA!$DA$2:$DA$600=AQ$3)*(GMWA!$CZ$2:$CZ$600=AQ$4)*(GMWA!$DB$2:$DB$600=AQ$1),0),$A10-1966)</f>
        <v>1873.425</v>
      </c>
      <c r="AR10" s="4" cm="1">
        <f t="array" ref="AR10">INDEX(GMWA!$A$2:$DB$600,MATCH(1,(GMWA!$DA$2:$DA$600=AR$3)*(GMWA!$CZ$2:$CZ$600=AR$4)*(GMWA!$DB$2:$DB$600=AR$1),0),$A10-1966)</f>
        <v>171384.2</v>
      </c>
      <c r="AS10" s="4" cm="1">
        <f t="array" ref="AS10">INDEX(GMWA!$A$2:$DB$600,MATCH(1,(GMWA!$DA$2:$DA$600=AS$3)*(GMWA!$CZ$2:$CZ$600=AS$4)*(GMWA!$DB$2:$DB$600=AS$1),0),$A10-1966)</f>
        <v>205986</v>
      </c>
      <c r="AT10" s="4" cm="1">
        <f t="array" ref="AT10">INDEX(GMWA!$A$2:$DB$600,MATCH(1,(GMWA!$DA$2:$DA$600=AT$3)*(GMWA!$CZ$2:$CZ$600=AT$4)*(GMWA!$DB$2:$DB$600=AT$1),0),$A10-1966)</f>
        <v>90434</v>
      </c>
      <c r="AU10" s="4" cm="1">
        <f t="array" ref="AU10">INDEX(GMWA!$A$2:$DB$600,MATCH(1,(GMWA!$DA$2:$DA$600=AU$3)*(GMWA!$CZ$2:$CZ$600=AU$4)*(GMWA!$DB$2:$DB$600=AU$1),0),$A10-1966)</f>
        <v>4.0000000000000001E-3</v>
      </c>
      <c r="AV10" s="4" cm="1">
        <f t="array" ref="AV10">INDEX(GMWA!$A$2:$DB$600,MATCH(1,(GMWA!$DA$2:$DA$600=AV$3)*(GMWA!$CZ$2:$CZ$600=AV$4)*(GMWA!$DB$2:$DB$600=AV$1),0),$A10-1966)</f>
        <v>357275.7</v>
      </c>
      <c r="AW10" s="4" cm="1">
        <f t="array" ref="AW10">INDEX(GMWA!$A$2:$DB$600,MATCH(1,(GMWA!$DA$2:$DA$600=AW$3)*(GMWA!$CZ$2:$CZ$600=AW$4)*(GMWA!$DB$2:$DB$600=AW$1),0),$A10-1966)</f>
        <v>169.23310000000001</v>
      </c>
      <c r="AX10" s="4" cm="1">
        <f t="array" ref="AX10">INDEX(GMWA!$A$2:$DB$600,MATCH(1,(GMWA!$DA$2:$DA$600=AX$3)*(GMWA!$CZ$2:$CZ$600=AX$4)*(GMWA!$DB$2:$DB$600=AX$1),0),$A10-1966)</f>
        <v>14699.6</v>
      </c>
      <c r="AY10" s="4" cm="1">
        <f t="array" ref="AY10">INDEX(GMWA!$A$2:$DB$600,MATCH(1,(GMWA!$DA$2:$DA$600=AY$3)*(GMWA!$CZ$2:$CZ$600=AY$4)*(GMWA!$DB$2:$DB$600=AY$1),0),$A10-1966)</f>
        <v>677.23670000000004</v>
      </c>
      <c r="AZ10" s="4" cm="1">
        <f t="array" ref="AZ10">INDEX(GMWA!$A$2:$DB$600,MATCH(1,(GMWA!$DA$2:$DA$600=AZ$3)*(GMWA!$CZ$2:$CZ$600=AZ$4)*(GMWA!$DB$2:$DB$600=AZ$1),0),$A10-1966)</f>
        <v>269.714</v>
      </c>
      <c r="BA10" s="4" cm="1">
        <f t="array" ref="BA10">INDEX(GMWA!$A$2:$DB$600,MATCH(1,(GMWA!$DA$2:$DA$600=BA$3)*(GMWA!$CZ$2:$CZ$600=BA$4)*(GMWA!$DB$2:$DB$600=BA$1),0),$A10-1966)</f>
        <v>96.561999999999998</v>
      </c>
      <c r="BB10" s="4" cm="1">
        <f t="array" ref="BB10">INDEX(GMWA!$A$2:$DB$600,MATCH(1,(GMWA!$DA$2:$DA$600=BB$3)*(GMWA!$CZ$2:$CZ$600=BB$4)*(GMWA!$DB$2:$DB$600=BB$1),0),$A10-1966)</f>
        <v>47.091360000000002</v>
      </c>
      <c r="BC10" s="4" cm="1">
        <f t="array" ref="BC10">INDEX(GMWA!$A$2:$DB$600,MATCH(1,(GMWA!$DA$2:$DA$600=BC$3)*(GMWA!$CZ$2:$CZ$600=BC$4)*(GMWA!$DB$2:$DB$600=BC$1),0),$A10-1966)</f>
        <v>138.72</v>
      </c>
      <c r="BD10" s="4" cm="1">
        <f t="array" ref="BD10">INDEX(GMWA!$A$2:$DB$600,MATCH(1,(GMWA!$DA$2:$DA$600=BD$3)*(GMWA!$CZ$2:$CZ$600=BD$4)*(GMWA!$DB$2:$DB$600=BD$1),0),$A10-1966)</f>
        <v>67.027150000000006</v>
      </c>
      <c r="BE10" s="4" cm="1">
        <f t="array" ref="BE10">INDEX(GMWA!$A$2:$DB$600,MATCH(1,(GMWA!$DA$2:$DA$600=BE$3)*(GMWA!$CZ$2:$CZ$600=BE$4)*(GMWA!$DB$2:$DB$600=BE$1),0),$A10-1966)</f>
        <v>45.159370000000003</v>
      </c>
      <c r="BF10" s="4" cm="1">
        <f t="array" ref="BF10">INDEX(GMWA!$A$2:$DB$600,MATCH(1,(GMWA!$DA$2:$DA$600=BF$3)*(GMWA!$CZ$2:$CZ$600=BF$4)*(GMWA!$DB$2:$DB$600=BF$1),0),$A10-1966)</f>
        <v>20.789000000000001</v>
      </c>
      <c r="BG10" s="4" cm="1">
        <f t="array" ref="BG10">INDEX(GMWA!$A$2:$DB$600,MATCH(1,(GMWA!$DA$2:$DA$600=BG$3)*(GMWA!$CZ$2:$CZ$600=BG$4)*(GMWA!$DB$2:$DB$600=BG$1),0),$A10-1966)</f>
        <v>6.6849420000000004</v>
      </c>
      <c r="BH10" s="4" cm="1">
        <f t="array" ref="BH10">INDEX(GMWA!$A$2:$DB$600,MATCH(1,(GMWA!$DA$2:$DA$600=BH$3)*(GMWA!$CZ$2:$CZ$600=BH$4)*(GMWA!$DB$2:$DB$600=BH$1),0),$A10-1966)</f>
        <v>3.339499</v>
      </c>
      <c r="BI10" s="4" cm="1">
        <f t="array" ref="BI10">INDEX(GMWA!$A$2:$DB$600,MATCH(1,(GMWA!$DA$2:$DA$600=BI$3)*(GMWA!$CZ$2:$CZ$600=BI$4)*(GMWA!$DB$2:$DB$600=BI$1),0),$A10-1966)</f>
        <v>23.336030000000001</v>
      </c>
      <c r="BK10" s="12">
        <f t="shared" si="3"/>
        <v>8.691772447217577</v>
      </c>
      <c r="BL10" s="12">
        <f t="shared" si="3"/>
        <v>5.6833932200346409</v>
      </c>
      <c r="BM10" s="12">
        <f t="shared" si="3"/>
        <v>5.4821462595835406</v>
      </c>
      <c r="BN10" s="12">
        <f t="shared" si="3"/>
        <v>9.0138565351006701</v>
      </c>
      <c r="BO10" s="12">
        <f t="shared" si="3"/>
        <v>119100000</v>
      </c>
      <c r="BP10" s="12">
        <f t="shared" si="3"/>
        <v>1.8462568862275448</v>
      </c>
      <c r="BQ10" s="12">
        <f t="shared" si="3"/>
        <v>6.2582121349611848</v>
      </c>
      <c r="BR10" s="12">
        <f t="shared" si="3"/>
        <v>2.6295615069031366</v>
      </c>
      <c r="BS10" s="12">
        <f t="shared" si="3"/>
        <v>1.4511552812058215</v>
      </c>
      <c r="BT10" s="12">
        <f t="shared" si="3"/>
        <v>6.2511652090667305</v>
      </c>
      <c r="BU10" s="12">
        <f t="shared" si="3"/>
        <v>3.1214004120767695</v>
      </c>
      <c r="BV10" s="12">
        <f t="shared" si="3"/>
        <v>3.8677657058196653</v>
      </c>
      <c r="BW10" s="12">
        <f t="shared" si="3"/>
        <v>20.578177362858131</v>
      </c>
      <c r="BX10" s="12">
        <f t="shared" si="3"/>
        <v>5.6627190475903557</v>
      </c>
      <c r="BY10" s="12">
        <f t="shared" si="3"/>
        <v>5.5670206722107274</v>
      </c>
      <c r="BZ10" s="12">
        <f t="shared" si="3"/>
        <v>3.7596735396393974</v>
      </c>
      <c r="CA10" s="12">
        <f t="shared" si="4"/>
        <v>8.1115355928246533</v>
      </c>
      <c r="CB10" s="12">
        <f t="shared" si="4"/>
        <v>29331</v>
      </c>
      <c r="CC10" s="12">
        <f t="shared" si="4"/>
        <v>5.1143489984930612</v>
      </c>
      <c r="CD10" s="12">
        <f t="shared" si="4"/>
        <v>0.39665304163468651</v>
      </c>
      <c r="CF10" s="13">
        <f>SUMIF(DataQ!$C:$C,DataA!$A10,DataQ!I:I)</f>
        <v>6438.45</v>
      </c>
      <c r="CG10" s="13">
        <f>SUMIF(DataQ!$C:$C,DataA!$A10,DataQ!J:J)</f>
        <v>236541.04</v>
      </c>
      <c r="CH10" s="13">
        <f>SUMIF(DataQ!$C:$C,DataA!$A10,DataQ!K:K)</f>
        <v>1644.1200000000001</v>
      </c>
      <c r="CI10" s="13">
        <f>SUMIF(DataQ!$C:$C,DataA!$A10,DataQ!L:L)</f>
        <v>1090.008</v>
      </c>
      <c r="CJ10" s="13">
        <f>SUMIF(DataQ!$C:$C,DataA!$A10,DataQ!M:M)</f>
        <v>1039.9586999999999</v>
      </c>
      <c r="CK10" s="14">
        <f>AVERAGEIF(DataQ!$C:$C,DataA!$A10,DataQ!N:N)</f>
        <v>198585.84999999998</v>
      </c>
      <c r="CL10" s="13">
        <f>SUMIF(DataQ!$C:$C,DataA!$A10,DataQ!O:O)</f>
        <v>-7004</v>
      </c>
      <c r="CN10" s="13">
        <f>SUMIF(DataQ!$B:$B,DataA!$A10,DataQ!P:P)</f>
        <v>-104.50225</v>
      </c>
      <c r="CO10" s="13">
        <f>SUMIF(DataQ!$B:$B,DataA!$A10,DataQ!Q:Q)</f>
        <v>-9301</v>
      </c>
      <c r="CP10" s="13">
        <f>SUMIF(DataQ!$B:$B,DataA!$A10,DataQ!R:R)</f>
        <v>-53.174279999999996</v>
      </c>
    </row>
    <row r="11" spans="1:94" x14ac:dyDescent="0.25">
      <c r="A11" s="4">
        <f t="shared" si="5"/>
        <v>1977</v>
      </c>
      <c r="B11" s="4" cm="1">
        <f t="array" ref="B11">INDEX(GMWA!$A$2:$DB$600,MATCH(1,(GMWA!$DA$2:$DA$600=B$3)*(GMWA!$CZ$2:$CZ$600=B$4)*(GMWA!$DB$2:$DB$600=B$1),0),$A11-1966)</f>
        <v>7333</v>
      </c>
      <c r="C11" s="4" cm="1">
        <f t="array" ref="C11">INDEX(GMWA!$A$2:$DB$600,MATCH(1,(GMWA!$DA$2:$DA$600=C$3)*(GMWA!$CZ$2:$CZ$600=C$4)*(GMWA!$DB$2:$DB$600=C$1),0),$A11-1966)</f>
        <v>95.75</v>
      </c>
      <c r="D11" s="4" cm="1">
        <f t="array" ref="D11">INDEX(GMWA!$A$2:$DB$600,MATCH(1,(GMWA!$DA$2:$DA$600=D$3)*(GMWA!$CZ$2:$CZ$600=D$4)*(GMWA!$DB$2:$DB$600=D$1),0),$A11-1966)</f>
        <v>3374.9679999999998</v>
      </c>
      <c r="E11" s="4" cm="1">
        <f t="array" ref="E11">INDEX(GMWA!$A$2:$DB$600,MATCH(1,(GMWA!$DA$2:$DA$600=E$3)*(GMWA!$CZ$2:$CZ$600=E$4)*(GMWA!$DB$2:$DB$600=E$1),0),$A11-1966)</f>
        <v>9432</v>
      </c>
      <c r="F11" s="4" cm="1">
        <f t="array" ref="F11">INDEX(GMWA!$A$2:$DB$600,MATCH(1,(GMWA!$DA$2:$DA$600=F$3)*(GMWA!$CZ$2:$CZ$600=F$4)*(GMWA!$DB$2:$DB$600=F$1),0),$A11-1966)</f>
        <v>1532</v>
      </c>
      <c r="G11" s="4" cm="1">
        <f t="array" ref="G11">INDEX(GMWA!$A$2:$DB$600,MATCH(1,(GMWA!$DA$2:$DA$600=G$3)*(GMWA!$CZ$2:$CZ$600=G$4)*(GMWA!$DB$2:$DB$600=G$1),0),$A11-1966)</f>
        <v>4.6596539999999997</v>
      </c>
      <c r="H11" s="4" cm="1">
        <f t="array" ref="H11">INDEX(GMWA!$A$2:$DB$600,MATCH(1,(GMWA!$DA$2:$DA$600=H$3)*(GMWA!$CZ$2:$CZ$600=H$4)*(GMWA!$DB$2:$DB$600=H$1),0),$A11-1966)</f>
        <v>7658.6890000000003</v>
      </c>
      <c r="I11" s="4" cm="1">
        <f t="array" ref="I11">INDEX(GMWA!$A$2:$DB$600,MATCH(1,(GMWA!$DA$2:$DA$600=I$3)*(GMWA!$CZ$2:$CZ$600=I$4)*(GMWA!$DB$2:$DB$600=I$1),0),$A11-1966)</f>
        <v>3.113591</v>
      </c>
      <c r="J11" s="4" cm="1">
        <f t="array" ref="J11">INDEX(GMWA!$A$2:$DB$600,MATCH(1,(GMWA!$DA$2:$DA$600=J$3)*(GMWA!$CZ$2:$CZ$600=J$4)*(GMWA!$DB$2:$DB$600=J$1),0),$A11-1966)</f>
        <v>64.847700000000003</v>
      </c>
      <c r="K11" s="4" cm="1">
        <f t="array" ref="K11">INDEX(GMWA!$A$2:$DB$600,MATCH(1,(GMWA!$DA$2:$DA$600=K$3)*(GMWA!$CZ$2:$CZ$600=K$4)*(GMWA!$DB$2:$DB$600=K$1),0),$A11-1966)</f>
        <v>10.62</v>
      </c>
      <c r="L11" s="4" cm="1">
        <f t="array" ref="L11">INDEX(GMWA!$A$2:$DB$600,MATCH(1,(GMWA!$DA$2:$DA$600=L$3)*(GMWA!$CZ$2:$CZ$600=L$4)*(GMWA!$DB$2:$DB$600=L$1),0),$A11-1966)</f>
        <v>3.0529999999999999</v>
      </c>
      <c r="M11" s="4" cm="1">
        <f t="array" ref="M11">INDEX(GMWA!$A$2:$DB$600,MATCH(1,(GMWA!$DA$2:$DA$600=M$3)*(GMWA!$CZ$2:$CZ$600=M$4)*(GMWA!$DB$2:$DB$600=M$1),0),$A11-1966)</f>
        <v>3.93188</v>
      </c>
      <c r="N11" s="4" cm="1">
        <f t="array" ref="N11">INDEX(GMWA!$A$2:$DB$600,MATCH(1,(GMWA!$DA$2:$DA$600=N$3)*(GMWA!$CZ$2:$CZ$600=N$4)*(GMWA!$DB$2:$DB$600=N$1),0),$A11-1966)</f>
        <v>1.968513</v>
      </c>
      <c r="O11" s="4" cm="1">
        <f t="array" ref="O11">INDEX(GMWA!$A$2:$DB$600,MATCH(1,(GMWA!$DA$2:$DA$600=O$3)*(GMWA!$CZ$2:$CZ$600=O$4)*(GMWA!$DB$2:$DB$600=O$1),0),$A11-1966)</f>
        <v>4.0425000000000004</v>
      </c>
      <c r="P11" s="4" cm="1">
        <f t="array" ref="P11">INDEX(GMWA!$A$2:$DB$600,MATCH(1,(GMWA!$DA$2:$DA$600=P$3)*(GMWA!$CZ$2:$CZ$600=P$4)*(GMWA!$DB$2:$DB$600=P$1),0),$A11-1966)</f>
        <v>3.1951969999999998</v>
      </c>
      <c r="Q11" s="4" cm="1">
        <f t="array" ref="Q11">INDEX(GMWA!$A$2:$DB$600,MATCH(1,(GMWA!$DA$2:$DA$600=Q$3)*(GMWA!$CZ$2:$CZ$600=Q$4)*(GMWA!$DB$2:$DB$600=Q$1),0),$A11-1966)</f>
        <v>0.91371539999999996</v>
      </c>
      <c r="R11" s="4" cm="1">
        <f t="array" ref="R11">INDEX(GMWA!$A$2:$DB$600,MATCH(1,(GMWA!$DA$2:$DA$600=R$3)*(GMWA!$CZ$2:$CZ$600=R$4)*(GMWA!$DB$2:$DB$600=R$1),0),$A11-1966)</f>
        <v>0.16300000000000001</v>
      </c>
      <c r="S11" s="4" cm="1">
        <f t="array" ref="S11">INDEX(GMWA!$A$2:$DB$600,MATCH(1,(GMWA!$DA$2:$DA$600=S$3)*(GMWA!$CZ$2:$CZ$600=S$4)*(GMWA!$DB$2:$DB$600=S$1),0),$A11-1966)</f>
        <v>0.37584000000000001</v>
      </c>
      <c r="T11" s="4" cm="1">
        <f t="array" ref="T11">INDEX(GMWA!$A$2:$DB$600,MATCH(1,(GMWA!$DA$2:$DA$600=T$3)*(GMWA!$CZ$2:$CZ$600=T$4)*(GMWA!$DB$2:$DB$600=T$1),0),$A11-1966)</f>
        <v>5.3190420000000002E-2</v>
      </c>
      <c r="U11" s="4" cm="1">
        <f t="array" ref="U11">INDEX(GMWA!$A$2:$DB$600,MATCH(1,(GMWA!$DA$2:$DA$600=U$3)*(GMWA!$CZ$2:$CZ$600=U$4)*(GMWA!$DB$2:$DB$600=U$1),0),$A11-1966)</f>
        <v>4.0000000000000001E-3</v>
      </c>
      <c r="V11" s="4" cm="1">
        <f t="array" ref="V11">INDEX(GMWA!$A$2:$DB$600,MATCH(1,(GMWA!$DA$2:$DA$600=V$3)*(GMWA!$CZ$2:$CZ$600=V$4)*(GMWA!$DB$2:$DB$600=V$1),0),$A11-1966)</f>
        <v>83765.5</v>
      </c>
      <c r="W11" s="4" cm="1">
        <f t="array" ref="W11">INDEX(GMWA!$A$2:$DB$600,MATCH(1,(GMWA!$DA$2:$DA$600=W$3)*(GMWA!$CZ$2:$CZ$600=W$4)*(GMWA!$DB$2:$DB$600=W$1),0),$A11-1966)</f>
        <v>1653.0219999999999</v>
      </c>
      <c r="X11" s="4" cm="1">
        <f t="array" ref="X11">INDEX(GMWA!$A$2:$DB$600,MATCH(1,(GMWA!$DA$2:$DA$600=X$3)*(GMWA!$CZ$2:$CZ$600=X$4)*(GMWA!$DB$2:$DB$600=X$1),0),$A11-1966)</f>
        <v>58926</v>
      </c>
      <c r="Y11" s="4" cm="1">
        <f t="array" ref="Y11">INDEX(GMWA!$A$2:$DB$600,MATCH(1,(GMWA!$DA$2:$DA$600=Y$3)*(GMWA!$CZ$2:$CZ$600=Y$4)*(GMWA!$DB$2:$DB$600=Y$1),0),$A11-1966)</f>
        <v>104504</v>
      </c>
      <c r="Z11" s="4" cm="1">
        <f t="array" ref="Z11">INDEX(GMWA!$A$2:$DB$600,MATCH(1,(GMWA!$DA$2:$DA$600=Z$3)*(GMWA!$CZ$2:$CZ$600=Z$4)*(GMWA!$DB$2:$DB$600=Z$1),0),$A11-1966)</f>
        <v>1E-3</v>
      </c>
      <c r="AA11" s="4" cm="1">
        <f t="array" ref="AA11">INDEX(GMWA!$A$2:$DB$600,MATCH(1,(GMWA!$DA$2:$DA$600=AA$3)*(GMWA!$CZ$2:$CZ$600=AA$4)*(GMWA!$DB$2:$DB$600=AA$1),0),$A11-1966)</f>
        <v>167</v>
      </c>
      <c r="AB11" s="4" cm="1">
        <f t="array" ref="AB11">INDEX(GMWA!$A$2:$DB$600,MATCH(1,(GMWA!$DA$2:$DA$600=AB$3)*(GMWA!$CZ$2:$CZ$600=AB$4)*(GMWA!$DB$2:$DB$600=AB$1),0),$A11-1966)</f>
        <v>111397.4</v>
      </c>
      <c r="AC11" s="4" cm="1">
        <f t="array" ref="AC11">INDEX(GMWA!$A$2:$DB$600,MATCH(1,(GMWA!$DA$2:$DA$600=AC$3)*(GMWA!$CZ$2:$CZ$600=AC$4)*(GMWA!$DB$2:$DB$600=AC$1),0),$A11-1966)</f>
        <v>111.01990000000001</v>
      </c>
      <c r="AD11" s="4" cm="1">
        <f t="array" ref="AD11">INDEX(GMWA!$A$2:$DB$600,MATCH(1,(GMWA!$DA$2:$DA$600=AD$3)*(GMWA!$CZ$2:$CZ$600=AD$4)*(GMWA!$DB$2:$DB$600=AD$1),0),$A11-1966)</f>
        <v>3960.1439999999998</v>
      </c>
      <c r="AE11" s="4" cm="1">
        <f t="array" ref="AE11">INDEX(GMWA!$A$2:$DB$600,MATCH(1,(GMWA!$DA$2:$DA$600=AE$3)*(GMWA!$CZ$2:$CZ$600=AE$4)*(GMWA!$DB$2:$DB$600=AE$1),0),$A11-1966)</f>
        <v>172.10300000000001</v>
      </c>
      <c r="AF11" s="4" cm="1">
        <f t="array" ref="AF11">INDEX(GMWA!$A$2:$DB$600,MATCH(1,(GMWA!$DA$2:$DA$600=AF$3)*(GMWA!$CZ$2:$CZ$600=AF$4)*(GMWA!$DB$2:$DB$600=AF$1),0),$A11-1966)</f>
        <v>85.557360000000003</v>
      </c>
      <c r="AG11" s="4" cm="1">
        <f t="array" ref="AG11">INDEX(GMWA!$A$2:$DB$600,MATCH(1,(GMWA!$DA$2:$DA$600=AG$3)*(GMWA!$CZ$2:$CZ$600=AG$4)*(GMWA!$DB$2:$DB$600=AG$1),0),$A11-1966)</f>
        <v>97.55</v>
      </c>
      <c r="AH11" s="4" cm="1">
        <f t="array" ref="AH11">INDEX(GMWA!$A$2:$DB$600,MATCH(1,(GMWA!$DA$2:$DA$600=AH$3)*(GMWA!$CZ$2:$CZ$600=AH$4)*(GMWA!$DB$2:$DB$600=AH$1),0),$A11-1966)</f>
        <v>8.2038609999999998</v>
      </c>
      <c r="AI11" s="4" cm="1">
        <f t="array" ref="AI11">INDEX(GMWA!$A$2:$DB$600,MATCH(1,(GMWA!$DA$2:$DA$600=AI$3)*(GMWA!$CZ$2:$CZ$600=AI$4)*(GMWA!$DB$2:$DB$600=AI$1),0),$A11-1966)</f>
        <v>70.039630000000002</v>
      </c>
      <c r="AJ11" s="4" cm="1">
        <f t="array" ref="AJ11">INDEX(GMWA!$A$2:$DB$600,MATCH(1,(GMWA!$DA$2:$DA$600=AJ$3)*(GMWA!$CZ$2:$CZ$600=AJ$4)*(GMWA!$DB$2:$DB$600=AJ$1),0),$A11-1966)</f>
        <v>53.620240000000003</v>
      </c>
      <c r="AK11" s="4" cm="1">
        <f t="array" ref="AK11">INDEX(GMWA!$A$2:$DB$600,MATCH(1,(GMWA!$DA$2:$DA$600=AK$3)*(GMWA!$CZ$2:$CZ$600=AK$4)*(GMWA!$DB$2:$DB$600=AK$1),0),$A11-1966)</f>
        <v>24.024280000000001</v>
      </c>
      <c r="AL11" s="4" cm="1">
        <f t="array" ref="AL11">INDEX(GMWA!$A$2:$DB$600,MATCH(1,(GMWA!$DA$2:$DA$600=AL$3)*(GMWA!$CZ$2:$CZ$600=AL$4)*(GMWA!$DB$2:$DB$600=AL$1),0),$A11-1966)</f>
        <v>2.0987830000000001</v>
      </c>
      <c r="AM11" s="4" cm="1">
        <f t="array" ref="AM11">INDEX(GMWA!$A$2:$DB$600,MATCH(1,(GMWA!$DA$2:$DA$600=AM$3)*(GMWA!$CZ$2:$CZ$600=AM$4)*(GMWA!$DB$2:$DB$600=AM$1),0),$A11-1966)</f>
        <v>1E-3</v>
      </c>
      <c r="AN11" s="4" cm="1">
        <f t="array" ref="AN11">INDEX(GMWA!$A$2:$DB$600,MATCH(1,(GMWA!$DA$2:$DA$600=AN$3)*(GMWA!$CZ$2:$CZ$600=AN$4)*(GMWA!$DB$2:$DB$600=AN$1),0),$A11-1966)</f>
        <v>0.89238969999999995</v>
      </c>
      <c r="AO11" s="4" cm="1">
        <f t="array" ref="AO11">INDEX(GMWA!$A$2:$DB$600,MATCH(1,(GMWA!$DA$2:$DA$600=AO$3)*(GMWA!$CZ$2:$CZ$600=AO$4)*(GMWA!$DB$2:$DB$600=AO$1),0),$A11-1966)</f>
        <v>1.40778</v>
      </c>
      <c r="AP11" s="4" cm="1">
        <f t="array" ref="AP11">INDEX(GMWA!$A$2:$DB$600,MATCH(1,(GMWA!$DA$2:$DA$600=AP$3)*(GMWA!$CZ$2:$CZ$600=AP$4)*(GMWA!$DB$2:$DB$600=AP$1),0),$A11-1966)</f>
        <v>159775</v>
      </c>
      <c r="AQ11" s="4" cm="1">
        <f t="array" ref="AQ11">INDEX(GMWA!$A$2:$DB$600,MATCH(1,(GMWA!$DA$2:$DA$600=AQ$3)*(GMWA!$CZ$2:$CZ$600=AQ$4)*(GMWA!$DB$2:$DB$600=AQ$1),0),$A11-1966)</f>
        <v>2081.8249999999998</v>
      </c>
      <c r="AR11" s="4" cm="1">
        <f t="array" ref="AR11">INDEX(GMWA!$A$2:$DB$600,MATCH(1,(GMWA!$DA$2:$DA$600=AR$3)*(GMWA!$CZ$2:$CZ$600=AR$4)*(GMWA!$DB$2:$DB$600=AR$1),0),$A11-1966)</f>
        <v>191055.8</v>
      </c>
      <c r="AS11" s="4" cm="1">
        <f t="array" ref="AS11">INDEX(GMWA!$A$2:$DB$600,MATCH(1,(GMWA!$DA$2:$DA$600=AS$3)*(GMWA!$CZ$2:$CZ$600=AS$4)*(GMWA!$DB$2:$DB$600=AS$1),0),$A11-1966)</f>
        <v>227601</v>
      </c>
      <c r="AT11" s="4" cm="1">
        <f t="array" ref="AT11">INDEX(GMWA!$A$2:$DB$600,MATCH(1,(GMWA!$DA$2:$DA$600=AT$3)*(GMWA!$CZ$2:$CZ$600=AT$4)*(GMWA!$DB$2:$DB$600=AT$1),0),$A11-1966)</f>
        <v>100695</v>
      </c>
      <c r="AU11" s="4" cm="1">
        <f t="array" ref="AU11">INDEX(GMWA!$A$2:$DB$600,MATCH(1,(GMWA!$DA$2:$DA$600=AU$3)*(GMWA!$CZ$2:$CZ$600=AU$4)*(GMWA!$DB$2:$DB$600=AU$1),0),$A11-1966)</f>
        <v>285.73509999999999</v>
      </c>
      <c r="AV11" s="4" cm="1">
        <f t="array" ref="AV11">INDEX(GMWA!$A$2:$DB$600,MATCH(1,(GMWA!$DA$2:$DA$600=AV$3)*(GMWA!$CZ$2:$CZ$600=AV$4)*(GMWA!$DB$2:$DB$600=AV$1),0),$A11-1966)</f>
        <v>388592</v>
      </c>
      <c r="AW11" s="4" cm="1">
        <f t="array" ref="AW11">INDEX(GMWA!$A$2:$DB$600,MATCH(1,(GMWA!$DA$2:$DA$600=AW$3)*(GMWA!$CZ$2:$CZ$600=AW$4)*(GMWA!$DB$2:$DB$600=AW$1),0),$A11-1966)</f>
        <v>173.79900000000001</v>
      </c>
      <c r="AX11" s="4" cm="1">
        <f t="array" ref="AX11">INDEX(GMWA!$A$2:$DB$600,MATCH(1,(GMWA!$DA$2:$DA$600=AX$3)*(GMWA!$CZ$2:$CZ$600=AX$4)*(GMWA!$DB$2:$DB$600=AX$1),0),$A11-1966)</f>
        <v>18907.3</v>
      </c>
      <c r="AY11" s="4" cm="1">
        <f t="array" ref="AY11">INDEX(GMWA!$A$2:$DB$600,MATCH(1,(GMWA!$DA$2:$DA$600=AY$3)*(GMWA!$CZ$2:$CZ$600=AY$4)*(GMWA!$DB$2:$DB$600=AY$1),0),$A11-1966)</f>
        <v>722.70759999999996</v>
      </c>
      <c r="AZ11" s="4" cm="1">
        <f t="array" ref="AZ11">INDEX(GMWA!$A$2:$DB$600,MATCH(1,(GMWA!$DA$2:$DA$600=AZ$3)*(GMWA!$CZ$2:$CZ$600=AZ$4)*(GMWA!$DB$2:$DB$600=AZ$1),0),$A11-1966)</f>
        <v>303.90699999999998</v>
      </c>
      <c r="BA11" s="4" cm="1">
        <f t="array" ref="BA11">INDEX(GMWA!$A$2:$DB$600,MATCH(1,(GMWA!$DA$2:$DA$600=BA$3)*(GMWA!$CZ$2:$CZ$600=BA$4)*(GMWA!$DB$2:$DB$600=BA$1),0),$A11-1966)</f>
        <v>117.316</v>
      </c>
      <c r="BB11" s="4" cm="1">
        <f t="array" ref="BB11">INDEX(GMWA!$A$2:$DB$600,MATCH(1,(GMWA!$DA$2:$DA$600=BB$3)*(GMWA!$CZ$2:$CZ$600=BB$4)*(GMWA!$DB$2:$DB$600=BB$1),0),$A11-1966)</f>
        <v>59.744790000000002</v>
      </c>
      <c r="BC11" s="4" cm="1">
        <f t="array" ref="BC11">INDEX(GMWA!$A$2:$DB$600,MATCH(1,(GMWA!$DA$2:$DA$600=BC$3)*(GMWA!$CZ$2:$CZ$600=BC$4)*(GMWA!$DB$2:$DB$600=BC$1),0),$A11-1966)</f>
        <v>142.446</v>
      </c>
      <c r="BD11" s="4" cm="1">
        <f t="array" ref="BD11">INDEX(GMWA!$A$2:$DB$600,MATCH(1,(GMWA!$DA$2:$DA$600=BD$3)*(GMWA!$CZ$2:$CZ$600=BD$4)*(GMWA!$DB$2:$DB$600=BD$1),0),$A11-1966)</f>
        <v>72.416439999999994</v>
      </c>
      <c r="BE11" s="4" cm="1">
        <f t="array" ref="BE11">INDEX(GMWA!$A$2:$DB$600,MATCH(1,(GMWA!$DA$2:$DA$600=BE$3)*(GMWA!$CZ$2:$CZ$600=BE$4)*(GMWA!$DB$2:$DB$600=BE$1),0),$A11-1966)</f>
        <v>49.994259999999997</v>
      </c>
      <c r="BF11" s="4" cm="1">
        <f t="array" ref="BF11">INDEX(GMWA!$A$2:$DB$600,MATCH(1,(GMWA!$DA$2:$DA$600=BF$3)*(GMWA!$CZ$2:$CZ$600=BF$4)*(GMWA!$DB$2:$DB$600=BF$1),0),$A11-1966)</f>
        <v>22.945</v>
      </c>
      <c r="BG11" s="4" cm="1">
        <f t="array" ref="BG11">INDEX(GMWA!$A$2:$DB$600,MATCH(1,(GMWA!$DA$2:$DA$600=BG$3)*(GMWA!$CZ$2:$CZ$600=BG$4)*(GMWA!$DB$2:$DB$600=BG$1),0),$A11-1966)</f>
        <v>8.1368310000000008</v>
      </c>
      <c r="BH11" s="4" cm="1">
        <f t="array" ref="BH11">INDEX(GMWA!$A$2:$DB$600,MATCH(1,(GMWA!$DA$2:$DA$600=BH$3)*(GMWA!$CZ$2:$CZ$600=BH$4)*(GMWA!$DB$2:$DB$600=BH$1),0),$A11-1966)</f>
        <v>3.9113760000000002</v>
      </c>
      <c r="BI11" s="4" cm="1">
        <f t="array" ref="BI11">INDEX(GMWA!$A$2:$DB$600,MATCH(1,(GMWA!$DA$2:$DA$600=BI$3)*(GMWA!$CZ$2:$CZ$600=BI$4)*(GMWA!$DB$2:$DB$600=BI$1),0),$A11-1966)</f>
        <v>23.336030000000001</v>
      </c>
      <c r="BK11" s="12">
        <f t="shared" si="3"/>
        <v>8.7542007150915353</v>
      </c>
      <c r="BL11" s="12">
        <f t="shared" si="3"/>
        <v>5.7924213954805204</v>
      </c>
      <c r="BM11" s="12">
        <f t="shared" si="3"/>
        <v>5.7274683501340666</v>
      </c>
      <c r="BN11" s="12">
        <f t="shared" si="3"/>
        <v>9.0254918472020211</v>
      </c>
      <c r="BO11" s="12">
        <f t="shared" si="3"/>
        <v>153200000</v>
      </c>
      <c r="BP11" s="12">
        <f t="shared" si="3"/>
        <v>2.7902119760479041</v>
      </c>
      <c r="BQ11" s="12">
        <f t="shared" si="3"/>
        <v>6.875105702646561</v>
      </c>
      <c r="BR11" s="12">
        <f t="shared" si="3"/>
        <v>2.8045341420772312</v>
      </c>
      <c r="BS11" s="12">
        <f t="shared" si="3"/>
        <v>1.6375086360495985</v>
      </c>
      <c r="BT11" s="12">
        <f t="shared" si="3"/>
        <v>6.1707233459033253</v>
      </c>
      <c r="BU11" s="12">
        <f t="shared" si="3"/>
        <v>3.5683662983523567</v>
      </c>
      <c r="BV11" s="12">
        <f t="shared" si="3"/>
        <v>4.0306304459251665</v>
      </c>
      <c r="BW11" s="12">
        <f t="shared" si="3"/>
        <v>23.994957983807868</v>
      </c>
      <c r="BX11" s="12">
        <f t="shared" si="3"/>
        <v>5.7717323749425864</v>
      </c>
      <c r="BY11" s="12">
        <f t="shared" si="3"/>
        <v>5.9589382665948518</v>
      </c>
      <c r="BZ11" s="12">
        <f t="shared" si="3"/>
        <v>3.8032998283403288</v>
      </c>
      <c r="CA11" s="12">
        <f t="shared" si="4"/>
        <v>7.766405578852126</v>
      </c>
      <c r="CB11" s="12">
        <f t="shared" si="4"/>
        <v>37584</v>
      </c>
      <c r="CC11" s="12">
        <f t="shared" si="4"/>
        <v>5.9604475488679451</v>
      </c>
      <c r="CD11" s="12">
        <f t="shared" si="4"/>
        <v>0.28413530523235164</v>
      </c>
      <c r="CF11" s="13">
        <f>SUMIF(DataQ!$C:$C,DataA!$A11,DataQ!I:I)</f>
        <v>6749.9749999999995</v>
      </c>
      <c r="CG11" s="13">
        <f>SUMIF(DataQ!$C:$C,DataA!$A11,DataQ!J:J)</f>
        <v>247315.04000000004</v>
      </c>
      <c r="CH11" s="13">
        <f>SUMIF(DataQ!$C:$C,DataA!$A11,DataQ!K:K)</f>
        <v>1695.0900000000001</v>
      </c>
      <c r="CI11" s="13">
        <f>SUMIF(DataQ!$C:$C,DataA!$A11,DataQ!L:L)</f>
        <v>1125.8040000000001</v>
      </c>
      <c r="CJ11" s="13">
        <f>SUMIF(DataQ!$C:$C,DataA!$A11,DataQ!M:M)</f>
        <v>1051.1926999999998</v>
      </c>
      <c r="CK11" s="14">
        <f>AVERAGEIF(DataQ!$C:$C,DataA!$A11,DataQ!N:N)</f>
        <v>205230.4</v>
      </c>
      <c r="CL11" s="13">
        <f>SUMIF(DataQ!$C:$C,DataA!$A11,DataQ!O:O)</f>
        <v>-6424</v>
      </c>
      <c r="CN11" s="13">
        <f>SUMIF(DataQ!$B:$B,DataA!$A11,DataQ!P:P)</f>
        <v>-88.150999999999982</v>
      </c>
      <c r="CO11" s="13">
        <f>SUMIF(DataQ!$B:$B,DataA!$A11,DataQ!Q:Q)</f>
        <v>-10191.75</v>
      </c>
      <c r="CP11" s="13">
        <f>SUMIF(DataQ!$B:$B,DataA!$A11,DataQ!R:R)</f>
        <v>-44.70044</v>
      </c>
    </row>
    <row r="12" spans="1:94" x14ac:dyDescent="0.25">
      <c r="A12" s="4">
        <f t="shared" si="5"/>
        <v>1978</v>
      </c>
      <c r="B12" s="4" cm="1">
        <f t="array" ref="B12">INDEX(GMWA!$A$2:$DB$600,MATCH(1,(GMWA!$DA$2:$DA$600=B$3)*(GMWA!$CZ$2:$CZ$600=B$4)*(GMWA!$DB$2:$DB$600=B$1),0),$A12-1966)</f>
        <v>8160</v>
      </c>
      <c r="C12" s="4" cm="1">
        <f t="array" ref="C12">INDEX(GMWA!$A$2:$DB$600,MATCH(1,(GMWA!$DA$2:$DA$600=C$3)*(GMWA!$CZ$2:$CZ$600=C$4)*(GMWA!$DB$2:$DB$600=C$1),0),$A12-1966)</f>
        <v>112.45</v>
      </c>
      <c r="D12" s="4" cm="1">
        <f t="array" ref="D12">INDEX(GMWA!$A$2:$DB$600,MATCH(1,(GMWA!$DA$2:$DA$600=D$3)*(GMWA!$CZ$2:$CZ$600=D$4)*(GMWA!$DB$2:$DB$600=D$1),0),$A12-1966)</f>
        <v>4369.6679999999997</v>
      </c>
      <c r="E12" s="4" cm="1">
        <f t="array" ref="E12">INDEX(GMWA!$A$2:$DB$600,MATCH(1,(GMWA!$DA$2:$DA$600=E$3)*(GMWA!$CZ$2:$CZ$600=E$4)*(GMWA!$DB$2:$DB$600=E$1),0),$A12-1966)</f>
        <v>11741</v>
      </c>
      <c r="F12" s="4" cm="1">
        <f t="array" ref="F12">INDEX(GMWA!$A$2:$DB$600,MATCH(1,(GMWA!$DA$2:$DA$600=F$3)*(GMWA!$CZ$2:$CZ$600=F$4)*(GMWA!$DB$2:$DB$600=F$1),0),$A12-1966)</f>
        <v>1796</v>
      </c>
      <c r="G12" s="4" cm="1">
        <f t="array" ref="G12">INDEX(GMWA!$A$2:$DB$600,MATCH(1,(GMWA!$DA$2:$DA$600=G$3)*(GMWA!$CZ$2:$CZ$600=G$4)*(GMWA!$DB$2:$DB$600=G$1),0),$A12-1966)</f>
        <v>6.2096070000000001</v>
      </c>
      <c r="H12" s="4" cm="1">
        <f t="array" ref="H12">INDEX(GMWA!$A$2:$DB$600,MATCH(1,(GMWA!$DA$2:$DA$600=H$3)*(GMWA!$CZ$2:$CZ$600=H$4)*(GMWA!$DB$2:$DB$600=H$1),0),$A12-1966)</f>
        <v>9006.9220000000005</v>
      </c>
      <c r="I12" s="4" cm="1">
        <f t="array" ref="I12">INDEX(GMWA!$A$2:$DB$600,MATCH(1,(GMWA!$DA$2:$DA$600=I$3)*(GMWA!$CZ$2:$CZ$600=I$4)*(GMWA!$DB$2:$DB$600=I$1),0),$A12-1966)</f>
        <v>3.064492</v>
      </c>
      <c r="J12" s="4" cm="1">
        <f t="array" ref="J12">INDEX(GMWA!$A$2:$DB$600,MATCH(1,(GMWA!$DA$2:$DA$600=J$3)*(GMWA!$CZ$2:$CZ$600=J$4)*(GMWA!$DB$2:$DB$600=J$1),0),$A12-1966)</f>
        <v>97.435320000000004</v>
      </c>
      <c r="K12" s="4" cm="1">
        <f t="array" ref="K12">INDEX(GMWA!$A$2:$DB$600,MATCH(1,(GMWA!$DA$2:$DA$600=K$3)*(GMWA!$CZ$2:$CZ$600=K$4)*(GMWA!$DB$2:$DB$600=K$1),0),$A12-1966)</f>
        <v>11.47025</v>
      </c>
      <c r="L12" s="4" cm="1">
        <f t="array" ref="L12">INDEX(GMWA!$A$2:$DB$600,MATCH(1,(GMWA!$DA$2:$DA$600=L$3)*(GMWA!$CZ$2:$CZ$600=L$4)*(GMWA!$DB$2:$DB$600=L$1),0),$A12-1966)</f>
        <v>3.6019999999999999</v>
      </c>
      <c r="M12" s="4" cm="1">
        <f t="array" ref="M12">INDEX(GMWA!$A$2:$DB$600,MATCH(1,(GMWA!$DA$2:$DA$600=M$3)*(GMWA!$CZ$2:$CZ$600=M$4)*(GMWA!$DB$2:$DB$600=M$1),0),$A12-1966)</f>
        <v>5.4787369999999997</v>
      </c>
      <c r="N12" s="4" cm="1">
        <f t="array" ref="N12">INDEX(GMWA!$A$2:$DB$600,MATCH(1,(GMWA!$DA$2:$DA$600=N$3)*(GMWA!$CZ$2:$CZ$600=N$4)*(GMWA!$DB$2:$DB$600=N$1),0),$A12-1966)</f>
        <v>1.5524579999999999</v>
      </c>
      <c r="O12" s="4" cm="1">
        <f t="array" ref="O12">INDEX(GMWA!$A$2:$DB$600,MATCH(1,(GMWA!$DA$2:$DA$600=O$3)*(GMWA!$CZ$2:$CZ$600=O$4)*(GMWA!$DB$2:$DB$600=O$1),0),$A12-1966)</f>
        <v>4.5868989999999998</v>
      </c>
      <c r="P12" s="4" cm="1">
        <f t="array" ref="P12">INDEX(GMWA!$A$2:$DB$600,MATCH(1,(GMWA!$DA$2:$DA$600=P$3)*(GMWA!$CZ$2:$CZ$600=P$4)*(GMWA!$DB$2:$DB$600=P$1),0),$A12-1966)</f>
        <v>3.6531859999999998</v>
      </c>
      <c r="Q12" s="4" cm="1">
        <f t="array" ref="Q12">INDEX(GMWA!$A$2:$DB$600,MATCH(1,(GMWA!$DA$2:$DA$600=Q$3)*(GMWA!$CZ$2:$CZ$600=Q$4)*(GMWA!$DB$2:$DB$600=Q$1),0),$A12-1966)</f>
        <v>1.174777</v>
      </c>
      <c r="R12" s="4" cm="1">
        <f t="array" ref="R12">INDEX(GMWA!$A$2:$DB$600,MATCH(1,(GMWA!$DA$2:$DA$600=R$3)*(GMWA!$CZ$2:$CZ$600=R$4)*(GMWA!$DB$2:$DB$600=R$1),0),$A12-1966)</f>
        <v>0.193</v>
      </c>
      <c r="S12" s="4" cm="1">
        <f t="array" ref="S12">INDEX(GMWA!$A$2:$DB$600,MATCH(1,(GMWA!$DA$2:$DA$600=S$3)*(GMWA!$CZ$2:$CZ$600=S$4)*(GMWA!$DB$2:$DB$600=S$1),0),$A12-1966)</f>
        <v>0.48504009999999997</v>
      </c>
      <c r="T12" s="4" cm="1">
        <f t="array" ref="T12">INDEX(GMWA!$A$2:$DB$600,MATCH(1,(GMWA!$DA$2:$DA$600=T$3)*(GMWA!$CZ$2:$CZ$600=T$4)*(GMWA!$DB$2:$DB$600=T$1),0),$A12-1966)</f>
        <v>8.3566420000000002E-2</v>
      </c>
      <c r="U12" s="4" cm="1">
        <f t="array" ref="U12">INDEX(GMWA!$A$2:$DB$600,MATCH(1,(GMWA!$DA$2:$DA$600=U$3)*(GMWA!$CZ$2:$CZ$600=U$4)*(GMWA!$DB$2:$DB$600=U$1),0),$A12-1966)</f>
        <v>4.0000000000000001E-3</v>
      </c>
      <c r="V12" s="4" cm="1">
        <f t="array" ref="V12">INDEX(GMWA!$A$2:$DB$600,MATCH(1,(GMWA!$DA$2:$DA$600=V$3)*(GMWA!$CZ$2:$CZ$600=V$4)*(GMWA!$DB$2:$DB$600=V$1),0),$A12-1966)</f>
        <v>94137.5</v>
      </c>
      <c r="W12" s="4" cm="1">
        <f t="array" ref="W12">INDEX(GMWA!$A$2:$DB$600,MATCH(1,(GMWA!$DA$2:$DA$600=W$3)*(GMWA!$CZ$2:$CZ$600=W$4)*(GMWA!$DB$2:$DB$600=W$1),0),$A12-1966)</f>
        <v>1802.7339999999999</v>
      </c>
      <c r="X12" s="4" cm="1">
        <f t="array" ref="X12">INDEX(GMWA!$A$2:$DB$600,MATCH(1,(GMWA!$DA$2:$DA$600=X$3)*(GMWA!$CZ$2:$CZ$600=X$4)*(GMWA!$DB$2:$DB$600=X$1),0),$A12-1966)</f>
        <v>82162</v>
      </c>
      <c r="Y12" s="4" cm="1">
        <f t="array" ref="Y12">INDEX(GMWA!$A$2:$DB$600,MATCH(1,(GMWA!$DA$2:$DA$600=Y$3)*(GMWA!$CZ$2:$CZ$600=Y$4)*(GMWA!$DB$2:$DB$600=Y$1),0),$A12-1966)</f>
        <v>123288</v>
      </c>
      <c r="Z12" s="4" cm="1">
        <f t="array" ref="Z12">INDEX(GMWA!$A$2:$DB$600,MATCH(1,(GMWA!$DA$2:$DA$600=Z$3)*(GMWA!$CZ$2:$CZ$600=Z$4)*(GMWA!$DB$2:$DB$600=Z$1),0),$A12-1966)</f>
        <v>1E-3</v>
      </c>
      <c r="AA12" s="4" cm="1">
        <f t="array" ref="AA12">INDEX(GMWA!$A$2:$DB$600,MATCH(1,(GMWA!$DA$2:$DA$600=AA$3)*(GMWA!$CZ$2:$CZ$600=AA$4)*(GMWA!$DB$2:$DB$600=AA$1),0),$A12-1966)</f>
        <v>167</v>
      </c>
      <c r="AB12" s="4" cm="1">
        <f t="array" ref="AB12">INDEX(GMWA!$A$2:$DB$600,MATCH(1,(GMWA!$DA$2:$DA$600=AB$3)*(GMWA!$CZ$2:$CZ$600=AB$4)*(GMWA!$DB$2:$DB$600=AB$1),0),$A12-1966)</f>
        <v>143426.70000000001</v>
      </c>
      <c r="AC12" s="4" cm="1">
        <f t="array" ref="AC12">INDEX(GMWA!$A$2:$DB$600,MATCH(1,(GMWA!$DA$2:$DA$600=AC$3)*(GMWA!$CZ$2:$CZ$600=AC$4)*(GMWA!$DB$2:$DB$600=AC$1),0),$A12-1966)</f>
        <v>112.7911</v>
      </c>
      <c r="AD12" s="4" cm="1">
        <f t="array" ref="AD12">INDEX(GMWA!$A$2:$DB$600,MATCH(1,(GMWA!$DA$2:$DA$600=AD$3)*(GMWA!$CZ$2:$CZ$600=AD$4)*(GMWA!$DB$2:$DB$600=AD$1),0),$A12-1966)</f>
        <v>4917.5609999999997</v>
      </c>
      <c r="AE12" s="4" cm="1">
        <f t="array" ref="AE12">INDEX(GMWA!$A$2:$DB$600,MATCH(1,(GMWA!$DA$2:$DA$600=AE$3)*(GMWA!$CZ$2:$CZ$600=AE$4)*(GMWA!$DB$2:$DB$600=AE$1),0),$A12-1966)</f>
        <v>193.93610000000001</v>
      </c>
      <c r="AF12" s="4" cm="1">
        <f t="array" ref="AF12">INDEX(GMWA!$A$2:$DB$600,MATCH(1,(GMWA!$DA$2:$DA$600=AF$3)*(GMWA!$CZ$2:$CZ$600=AF$4)*(GMWA!$DB$2:$DB$600=AF$1),0),$A12-1966)</f>
        <v>100.80629999999999</v>
      </c>
      <c r="AG12" s="4" cm="1">
        <f t="array" ref="AG12">INDEX(GMWA!$A$2:$DB$600,MATCH(1,(GMWA!$DA$2:$DA$600=AG$3)*(GMWA!$CZ$2:$CZ$600=AG$4)*(GMWA!$DB$2:$DB$600=AG$1),0),$A12-1966)</f>
        <v>121.67400000000001</v>
      </c>
      <c r="AH12" s="4" cm="1">
        <f t="array" ref="AH12">INDEX(GMWA!$A$2:$DB$600,MATCH(1,(GMWA!$DA$2:$DA$600=AH$3)*(GMWA!$CZ$2:$CZ$600=AH$4)*(GMWA!$DB$2:$DB$600=AH$1),0),$A12-1966)</f>
        <v>9.8995350000000002</v>
      </c>
      <c r="AI12" s="4" cm="1">
        <f t="array" ref="AI12">INDEX(GMWA!$A$2:$DB$600,MATCH(1,(GMWA!$DA$2:$DA$600=AI$3)*(GMWA!$CZ$2:$CZ$600=AI$4)*(GMWA!$DB$2:$DB$600=AI$1),0),$A12-1966)</f>
        <v>78.355760000000004</v>
      </c>
      <c r="AJ12" s="4" cm="1">
        <f t="array" ref="AJ12">INDEX(GMWA!$A$2:$DB$600,MATCH(1,(GMWA!$DA$2:$DA$600=AJ$3)*(GMWA!$CZ$2:$CZ$600=AJ$4)*(GMWA!$DB$2:$DB$600=AJ$1),0),$A12-1966)</f>
        <v>60.899250000000002</v>
      </c>
      <c r="AK12" s="4" cm="1">
        <f t="array" ref="AK12">INDEX(GMWA!$A$2:$DB$600,MATCH(1,(GMWA!$DA$2:$DA$600=AK$3)*(GMWA!$CZ$2:$CZ$600=AK$4)*(GMWA!$DB$2:$DB$600=AK$1),0),$A12-1966)</f>
        <v>28.626819999999999</v>
      </c>
      <c r="AL12" s="4" cm="1">
        <f t="array" ref="AL12">INDEX(GMWA!$A$2:$DB$600,MATCH(1,(GMWA!$DA$2:$DA$600=AL$3)*(GMWA!$CZ$2:$CZ$600=AL$4)*(GMWA!$DB$2:$DB$600=AL$1),0),$A12-1966)</f>
        <v>3.073852</v>
      </c>
      <c r="AM12" s="4" cm="1">
        <f t="array" ref="AM12">INDEX(GMWA!$A$2:$DB$600,MATCH(1,(GMWA!$DA$2:$DA$600=AM$3)*(GMWA!$CZ$2:$CZ$600=AM$4)*(GMWA!$DB$2:$DB$600=AM$1),0),$A12-1966)</f>
        <v>1E-3</v>
      </c>
      <c r="AN12" s="4" cm="1">
        <f t="array" ref="AN12">INDEX(GMWA!$A$2:$DB$600,MATCH(1,(GMWA!$DA$2:$DA$600=AN$3)*(GMWA!$CZ$2:$CZ$600=AN$4)*(GMWA!$DB$2:$DB$600=AN$1),0),$A12-1966)</f>
        <v>1.2853699999999999</v>
      </c>
      <c r="AO12" s="4" cm="1">
        <f t="array" ref="AO12">INDEX(GMWA!$A$2:$DB$600,MATCH(1,(GMWA!$DA$2:$DA$600=AO$3)*(GMWA!$CZ$2:$CZ$600=AO$4)*(GMWA!$DB$2:$DB$600=AO$1),0),$A12-1966)</f>
        <v>1.987296</v>
      </c>
      <c r="AP12" s="4" cm="1">
        <f t="array" ref="AP12">INDEX(GMWA!$A$2:$DB$600,MATCH(1,(GMWA!$DA$2:$DA$600=AP$3)*(GMWA!$CZ$2:$CZ$600=AP$4)*(GMWA!$DB$2:$DB$600=AP$1),0),$A12-1966)</f>
        <v>186141</v>
      </c>
      <c r="AQ12" s="4" cm="1">
        <f t="array" ref="AQ12">INDEX(GMWA!$A$2:$DB$600,MATCH(1,(GMWA!$DA$2:$DA$600=AQ$3)*(GMWA!$CZ$2:$CZ$600=AQ$4)*(GMWA!$DB$2:$DB$600=AQ$1),0),$A12-1966)</f>
        <v>2351.6</v>
      </c>
      <c r="AR12" s="4" cm="1">
        <f t="array" ref="AR12">INDEX(GMWA!$A$2:$DB$600,MATCH(1,(GMWA!$DA$2:$DA$600=AR$3)*(GMWA!$CZ$2:$CZ$600=AR$4)*(GMWA!$DB$2:$DB$600=AR$1),0),$A12-1966)</f>
        <v>210468.7</v>
      </c>
      <c r="AS12" s="4" cm="1">
        <f t="array" ref="AS12">INDEX(GMWA!$A$2:$DB$600,MATCH(1,(GMWA!$DA$2:$DA$600=AS$3)*(GMWA!$CZ$2:$CZ$600=AS$4)*(GMWA!$DB$2:$DB$600=AS$1),0),$A12-1966)</f>
        <v>252075</v>
      </c>
      <c r="AT12" s="4" cm="1">
        <f t="array" ref="AT12">INDEX(GMWA!$A$2:$DB$600,MATCH(1,(GMWA!$DA$2:$DA$600=AT$3)*(GMWA!$CZ$2:$CZ$600=AT$4)*(GMWA!$DB$2:$DB$600=AT$1),0),$A12-1966)</f>
        <v>111432</v>
      </c>
      <c r="AU12" s="4" cm="1">
        <f t="array" ref="AU12">INDEX(GMWA!$A$2:$DB$600,MATCH(1,(GMWA!$DA$2:$DA$600=AU$3)*(GMWA!$CZ$2:$CZ$600=AU$4)*(GMWA!$DB$2:$DB$600=AU$1),0),$A12-1966)</f>
        <v>318.53980000000001</v>
      </c>
      <c r="AV12" s="4" cm="1">
        <f t="array" ref="AV12">INDEX(GMWA!$A$2:$DB$600,MATCH(1,(GMWA!$DA$2:$DA$600=AV$3)*(GMWA!$CZ$2:$CZ$600=AV$4)*(GMWA!$DB$2:$DB$600=AV$1),0),$A12-1966)</f>
        <v>433156.2</v>
      </c>
      <c r="AW12" s="4" cm="1">
        <f t="array" ref="AW12">INDEX(GMWA!$A$2:$DB$600,MATCH(1,(GMWA!$DA$2:$DA$600=AW$3)*(GMWA!$CZ$2:$CZ$600=AW$4)*(GMWA!$DB$2:$DB$600=AW$1),0),$A12-1966)</f>
        <v>180.81460000000001</v>
      </c>
      <c r="AX12" s="4" cm="1">
        <f t="array" ref="AX12">INDEX(GMWA!$A$2:$DB$600,MATCH(1,(GMWA!$DA$2:$DA$600=AX$3)*(GMWA!$CZ$2:$CZ$600=AX$4)*(GMWA!$DB$2:$DB$600=AX$1),0),$A12-1966)</f>
        <v>25567.200000000001</v>
      </c>
      <c r="AY12" s="4" cm="1">
        <f t="array" ref="AY12">INDEX(GMWA!$A$2:$DB$600,MATCH(1,(GMWA!$DA$2:$DA$600=AY$3)*(GMWA!$CZ$2:$CZ$600=AY$4)*(GMWA!$DB$2:$DB$600=AY$1),0),$A12-1966)</f>
        <v>771.56640000000004</v>
      </c>
      <c r="AZ12" s="4" cm="1">
        <f t="array" ref="AZ12">INDEX(GMWA!$A$2:$DB$600,MATCH(1,(GMWA!$DA$2:$DA$600=AZ$3)*(GMWA!$CZ$2:$CZ$600=AZ$4)*(GMWA!$DB$2:$DB$600=AZ$1),0),$A12-1966)</f>
        <v>345.18700000000001</v>
      </c>
      <c r="BA12" s="4" cm="1">
        <f t="array" ref="BA12">INDEX(GMWA!$A$2:$DB$600,MATCH(1,(GMWA!$DA$2:$DA$600=BA$3)*(GMWA!$CZ$2:$CZ$600=BA$4)*(GMWA!$DB$2:$DB$600=BA$1),0),$A12-1966)</f>
        <v>138.02199999999999</v>
      </c>
      <c r="BB12" s="4" cm="1">
        <f t="array" ref="BB12">INDEX(GMWA!$A$2:$DB$600,MATCH(1,(GMWA!$DA$2:$DA$600=BB$3)*(GMWA!$CZ$2:$CZ$600=BB$4)*(GMWA!$DB$2:$DB$600=BB$1),0),$A12-1966)</f>
        <v>73.137069999999994</v>
      </c>
      <c r="BC12" s="4" cm="1">
        <f t="array" ref="BC12">INDEX(GMWA!$A$2:$DB$600,MATCH(1,(GMWA!$DA$2:$DA$600=BC$3)*(GMWA!$CZ$2:$CZ$600=BC$4)*(GMWA!$DB$2:$DB$600=BC$1),0),$A12-1966)</f>
        <v>153.72200000000001</v>
      </c>
      <c r="BD12" s="4" cm="1">
        <f t="array" ref="BD12">INDEX(GMWA!$A$2:$DB$600,MATCH(1,(GMWA!$DA$2:$DA$600=BD$3)*(GMWA!$CZ$2:$CZ$600=BD$4)*(GMWA!$DB$2:$DB$600=BD$1),0),$A12-1966)</f>
        <v>77.725589999999997</v>
      </c>
      <c r="BE12" s="4" cm="1">
        <f t="array" ref="BE12">INDEX(GMWA!$A$2:$DB$600,MATCH(1,(GMWA!$DA$2:$DA$600=BE$3)*(GMWA!$CZ$2:$CZ$600=BE$4)*(GMWA!$DB$2:$DB$600=BE$1),0),$A12-1966)</f>
        <v>52.798499999999997</v>
      </c>
      <c r="BF12" s="4" cm="1">
        <f t="array" ref="BF12">INDEX(GMWA!$A$2:$DB$600,MATCH(1,(GMWA!$DA$2:$DA$600=BF$3)*(GMWA!$CZ$2:$CZ$600=BF$4)*(GMWA!$DB$2:$DB$600=BF$1),0),$A12-1966)</f>
        <v>25.396999999999998</v>
      </c>
      <c r="BG12" s="4" cm="1">
        <f t="array" ref="BG12">INDEX(GMWA!$A$2:$DB$600,MATCH(1,(GMWA!$DA$2:$DA$600=BG$3)*(GMWA!$CZ$2:$CZ$600=BG$4)*(GMWA!$DB$2:$DB$600=BG$1),0),$A12-1966)</f>
        <v>9.6169170000000008</v>
      </c>
      <c r="BH12" s="4" cm="1">
        <f t="array" ref="BH12">INDEX(GMWA!$A$2:$DB$600,MATCH(1,(GMWA!$DA$2:$DA$600=BH$3)*(GMWA!$CZ$2:$CZ$600=BH$4)*(GMWA!$DB$2:$DB$600=BH$1),0),$A12-1966)</f>
        <v>4.7723930000000001</v>
      </c>
      <c r="BI12" s="4" cm="1">
        <f t="array" ref="BI12">INDEX(GMWA!$A$2:$DB$600,MATCH(1,(GMWA!$DA$2:$DA$600=BI$3)*(GMWA!$CZ$2:$CZ$600=BI$4)*(GMWA!$DB$2:$DB$600=BI$1),0),$A12-1966)</f>
        <v>23.336030000000001</v>
      </c>
      <c r="BK12" s="12">
        <f t="shared" si="3"/>
        <v>8.6681715575620757</v>
      </c>
      <c r="BL12" s="12">
        <f t="shared" si="3"/>
        <v>6.237747776432907</v>
      </c>
      <c r="BM12" s="12">
        <f t="shared" si="3"/>
        <v>5.3183564178087188</v>
      </c>
      <c r="BN12" s="12">
        <f t="shared" si="3"/>
        <v>9.5232301602751281</v>
      </c>
      <c r="BO12" s="12">
        <f t="shared" si="3"/>
        <v>179600000</v>
      </c>
      <c r="BP12" s="12">
        <f t="shared" si="3"/>
        <v>3.71832754491018</v>
      </c>
      <c r="BQ12" s="12">
        <f t="shared" si="3"/>
        <v>6.279808431763402</v>
      </c>
      <c r="BR12" s="12">
        <f t="shared" si="3"/>
        <v>2.7169625972261997</v>
      </c>
      <c r="BS12" s="12">
        <f t="shared" si="3"/>
        <v>1.9813749132954326</v>
      </c>
      <c r="BT12" s="12">
        <f t="shared" si="3"/>
        <v>5.9144481094546082</v>
      </c>
      <c r="BU12" s="12">
        <f t="shared" si="3"/>
        <v>3.573189374076819</v>
      </c>
      <c r="BV12" s="12">
        <f t="shared" si="3"/>
        <v>4.502800105199138</v>
      </c>
      <c r="BW12" s="12">
        <f t="shared" si="3"/>
        <v>15.682130524312504</v>
      </c>
      <c r="BX12" s="12">
        <f t="shared" si="3"/>
        <v>5.853939774178694</v>
      </c>
      <c r="BY12" s="12">
        <f t="shared" si="3"/>
        <v>5.9987372586690304</v>
      </c>
      <c r="BZ12" s="12">
        <f t="shared" si="3"/>
        <v>4.1037635336373377</v>
      </c>
      <c r="CA12" s="12">
        <f t="shared" si="4"/>
        <v>6.2787668371801901</v>
      </c>
      <c r="CB12" s="12">
        <f t="shared" si="4"/>
        <v>48504.009999999995</v>
      </c>
      <c r="CC12" s="12">
        <f t="shared" si="4"/>
        <v>6.5013513618646783</v>
      </c>
      <c r="CD12" s="12">
        <f t="shared" si="4"/>
        <v>0.20127852116644929</v>
      </c>
      <c r="CF12" s="13">
        <f>SUMIF(DataQ!$C:$C,DataA!$A12,DataQ!I:I)</f>
        <v>7163.3249999999998</v>
      </c>
      <c r="CG12" s="13">
        <f>SUMIF(DataQ!$C:$C,DataA!$A12,DataQ!J:J)</f>
        <v>261116.05</v>
      </c>
      <c r="CH12" s="13">
        <f>SUMIF(DataQ!$C:$C,DataA!$A12,DataQ!K:K)</f>
        <v>1749.2200000000003</v>
      </c>
      <c r="CI12" s="13">
        <f>SUMIF(DataQ!$C:$C,DataA!$A12,DataQ!L:L)</f>
        <v>1172.0039999999999</v>
      </c>
      <c r="CJ12" s="13">
        <f>SUMIF(DataQ!$C:$C,DataA!$A12,DataQ!M:M)</f>
        <v>1101.4476</v>
      </c>
      <c r="CK12" s="14">
        <f>AVERAGEIF(DataQ!$C:$C,DataA!$A12,DataQ!N:N)</f>
        <v>212796.95</v>
      </c>
      <c r="CL12" s="13">
        <f>SUMIF(DataQ!$C:$C,DataA!$A12,DataQ!O:O)</f>
        <v>-8685</v>
      </c>
      <c r="CN12" s="13">
        <f>SUMIF(DataQ!$B:$B,DataA!$A12,DataQ!P:P)</f>
        <v>-81.169250000000005</v>
      </c>
      <c r="CO12" s="13">
        <f>SUMIF(DataQ!$B:$B,DataA!$A12,DataQ!Q:Q)</f>
        <v>-13458</v>
      </c>
      <c r="CP12" s="13">
        <f>SUMIF(DataQ!$B:$B,DataA!$A12,DataQ!R:R)</f>
        <v>-52.052880000000002</v>
      </c>
    </row>
    <row r="13" spans="1:94" x14ac:dyDescent="0.25">
      <c r="A13" s="4">
        <f t="shared" si="5"/>
        <v>1979</v>
      </c>
      <c r="B13" s="4" cm="1">
        <f t="array" ref="B13">INDEX(GMWA!$A$2:$DB$600,MATCH(1,(GMWA!$DA$2:$DA$600=B$3)*(GMWA!$CZ$2:$CZ$600=B$4)*(GMWA!$DB$2:$DB$600=B$1),0),$A13-1966)</f>
        <v>9791</v>
      </c>
      <c r="C13" s="4" cm="1">
        <f t="array" ref="C13">INDEX(GMWA!$A$2:$DB$600,MATCH(1,(GMWA!$DA$2:$DA$600=C$3)*(GMWA!$CZ$2:$CZ$600=C$4)*(GMWA!$DB$2:$DB$600=C$1),0),$A13-1966)</f>
        <v>128.47499999999999</v>
      </c>
      <c r="D13" s="4" cm="1">
        <f t="array" ref="D13">INDEX(GMWA!$A$2:$DB$600,MATCH(1,(GMWA!$DA$2:$DA$600=D$3)*(GMWA!$CZ$2:$CZ$600=D$4)*(GMWA!$DB$2:$DB$600=D$1),0),$A13-1966)</f>
        <v>5571.2240000000002</v>
      </c>
      <c r="E13" s="4" cm="1">
        <f t="array" ref="E13">INDEX(GMWA!$A$2:$DB$600,MATCH(1,(GMWA!$DA$2:$DA$600=E$3)*(GMWA!$CZ$2:$CZ$600=E$4)*(GMWA!$DB$2:$DB$600=E$1),0),$A13-1966)</f>
        <v>14057</v>
      </c>
      <c r="F13" s="4" cm="1">
        <f t="array" ref="F13">INDEX(GMWA!$A$2:$DB$600,MATCH(1,(GMWA!$DA$2:$DA$600=F$3)*(GMWA!$CZ$2:$CZ$600=F$4)*(GMWA!$DB$2:$DB$600=F$1),0),$A13-1966)</f>
        <v>2136</v>
      </c>
      <c r="G13" s="4" cm="1">
        <f t="array" ref="G13">INDEX(GMWA!$A$2:$DB$600,MATCH(1,(GMWA!$DA$2:$DA$600=G$3)*(GMWA!$CZ$2:$CZ$600=G$4)*(GMWA!$DB$2:$DB$600=G$1),0),$A13-1966)</f>
        <v>11.058350000000001</v>
      </c>
      <c r="H13" s="4" cm="1">
        <f t="array" ref="H13">INDEX(GMWA!$A$2:$DB$600,MATCH(1,(GMWA!$DA$2:$DA$600=H$3)*(GMWA!$CZ$2:$CZ$600=H$4)*(GMWA!$DB$2:$DB$600=H$1),0),$A13-1966)</f>
        <v>11487.63</v>
      </c>
      <c r="I13" s="4" cm="1">
        <f t="array" ref="I13">INDEX(GMWA!$A$2:$DB$600,MATCH(1,(GMWA!$DA$2:$DA$600=I$3)*(GMWA!$CZ$2:$CZ$600=I$4)*(GMWA!$DB$2:$DB$600=I$1),0),$A13-1966)</f>
        <v>2.9711759999999998</v>
      </c>
      <c r="J13" s="4" cm="1">
        <f t="array" ref="J13">INDEX(GMWA!$A$2:$DB$600,MATCH(1,(GMWA!$DA$2:$DA$600=J$3)*(GMWA!$CZ$2:$CZ$600=J$4)*(GMWA!$DB$2:$DB$600=J$1),0),$A13-1966)</f>
        <v>116.51300000000001</v>
      </c>
      <c r="K13" s="4" cm="1">
        <f t="array" ref="K13">INDEX(GMWA!$A$2:$DB$600,MATCH(1,(GMWA!$DA$2:$DA$600=K$3)*(GMWA!$CZ$2:$CZ$600=K$4)*(GMWA!$DB$2:$DB$600=K$1),0),$A13-1966)</f>
        <v>13.17</v>
      </c>
      <c r="L13" s="4" cm="1">
        <f t="array" ref="L13">INDEX(GMWA!$A$2:$DB$600,MATCH(1,(GMWA!$DA$2:$DA$600=L$3)*(GMWA!$CZ$2:$CZ$600=L$4)*(GMWA!$DB$2:$DB$600=L$1),0),$A13-1966)</f>
        <v>4.516</v>
      </c>
      <c r="M13" s="4" cm="1">
        <f t="array" ref="M13">INDEX(GMWA!$A$2:$DB$600,MATCH(1,(GMWA!$DA$2:$DA$600=M$3)*(GMWA!$CZ$2:$CZ$600=M$4)*(GMWA!$DB$2:$DB$600=M$1),0),$A13-1966)</f>
        <v>6.6154039999999998</v>
      </c>
      <c r="N13" s="4" cm="1">
        <f t="array" ref="N13">INDEX(GMWA!$A$2:$DB$600,MATCH(1,(GMWA!$DA$2:$DA$600=N$3)*(GMWA!$CZ$2:$CZ$600=N$4)*(GMWA!$DB$2:$DB$600=N$1),0),$A13-1966)</f>
        <v>1.223624</v>
      </c>
      <c r="O13" s="4" cm="1">
        <f t="array" ref="O13">INDEX(GMWA!$A$2:$DB$600,MATCH(1,(GMWA!$DA$2:$DA$600=O$3)*(GMWA!$CZ$2:$CZ$600=O$4)*(GMWA!$DB$2:$DB$600=O$1),0),$A13-1966)</f>
        <v>5.1364000000000001</v>
      </c>
      <c r="P13" s="4" cm="1">
        <f t="array" ref="P13">INDEX(GMWA!$A$2:$DB$600,MATCH(1,(GMWA!$DA$2:$DA$600=P$3)*(GMWA!$CZ$2:$CZ$600=P$4)*(GMWA!$DB$2:$DB$600=P$1),0),$A13-1966)</f>
        <v>4.4500909999999996</v>
      </c>
      <c r="Q13" s="4" cm="1">
        <f t="array" ref="Q13">INDEX(GMWA!$A$2:$DB$600,MATCH(1,(GMWA!$DA$2:$DA$600=Q$3)*(GMWA!$CZ$2:$CZ$600=Q$4)*(GMWA!$DB$2:$DB$600=Q$1),0),$A13-1966)</f>
        <v>1.351785</v>
      </c>
      <c r="R13" s="4" cm="1">
        <f t="array" ref="R13">INDEX(GMWA!$A$2:$DB$600,MATCH(1,(GMWA!$DA$2:$DA$600=R$3)*(GMWA!$CZ$2:$CZ$600=R$4)*(GMWA!$DB$2:$DB$600=R$1),0),$A13-1966)</f>
        <v>0.25800000000000001</v>
      </c>
      <c r="S13" s="4" cm="1">
        <f t="array" ref="S13">INDEX(GMWA!$A$2:$DB$600,MATCH(1,(GMWA!$DA$2:$DA$600=S$3)*(GMWA!$CZ$2:$CZ$600=S$4)*(GMWA!$DB$2:$DB$600=S$1),0),$A13-1966)</f>
        <v>0.60185999999999995</v>
      </c>
      <c r="T13" s="4" cm="1">
        <f t="array" ref="T13">INDEX(GMWA!$A$2:$DB$600,MATCH(1,(GMWA!$DA$2:$DA$600=T$3)*(GMWA!$CZ$2:$CZ$600=T$4)*(GMWA!$DB$2:$DB$600=T$1),0),$A13-1966)</f>
        <v>0.1205557</v>
      </c>
      <c r="U13" s="4" cm="1">
        <f t="array" ref="U13">INDEX(GMWA!$A$2:$DB$600,MATCH(1,(GMWA!$DA$2:$DA$600=U$3)*(GMWA!$CZ$2:$CZ$600=U$4)*(GMWA!$DB$2:$DB$600=U$1),0),$A13-1966)</f>
        <v>4.0000000000000001E-3</v>
      </c>
      <c r="V13" s="4" cm="1">
        <f t="array" ref="V13">INDEX(GMWA!$A$2:$DB$600,MATCH(1,(GMWA!$DA$2:$DA$600=V$3)*(GMWA!$CZ$2:$CZ$600=V$4)*(GMWA!$DB$2:$DB$600=V$1),0),$A13-1966)</f>
        <v>104807</v>
      </c>
      <c r="W13" s="4" cm="1">
        <f t="array" ref="W13">INDEX(GMWA!$A$2:$DB$600,MATCH(1,(GMWA!$DA$2:$DA$600=W$3)*(GMWA!$CZ$2:$CZ$600=W$4)*(GMWA!$DB$2:$DB$600=W$1),0),$A13-1966)</f>
        <v>1947.03</v>
      </c>
      <c r="X13" s="4" cm="1">
        <f t="array" ref="X13">INDEX(GMWA!$A$2:$DB$600,MATCH(1,(GMWA!$DA$2:$DA$600=X$3)*(GMWA!$CZ$2:$CZ$600=X$4)*(GMWA!$DB$2:$DB$600=X$1),0),$A13-1966)</f>
        <v>98956</v>
      </c>
      <c r="Y13" s="4" cm="1">
        <f t="array" ref="Y13">INDEX(GMWA!$A$2:$DB$600,MATCH(1,(GMWA!$DA$2:$DA$600=Y$3)*(GMWA!$CZ$2:$CZ$600=Y$4)*(GMWA!$DB$2:$DB$600=Y$1),0),$A13-1966)</f>
        <v>132680</v>
      </c>
      <c r="Z13" s="4" cm="1">
        <f t="array" ref="Z13">INDEX(GMWA!$A$2:$DB$600,MATCH(1,(GMWA!$DA$2:$DA$600=Z$3)*(GMWA!$CZ$2:$CZ$600=Z$4)*(GMWA!$DB$2:$DB$600=Z$1),0),$A13-1966)</f>
        <v>1E-3</v>
      </c>
      <c r="AA13" s="4" cm="1">
        <f t="array" ref="AA13">INDEX(GMWA!$A$2:$DB$600,MATCH(1,(GMWA!$DA$2:$DA$600=AA$3)*(GMWA!$CZ$2:$CZ$600=AA$4)*(GMWA!$DB$2:$DB$600=AA$1),0),$A13-1966)</f>
        <v>167</v>
      </c>
      <c r="AB13" s="4" cm="1">
        <f t="array" ref="AB13">INDEX(GMWA!$A$2:$DB$600,MATCH(1,(GMWA!$DA$2:$DA$600=AB$3)*(GMWA!$CZ$2:$CZ$600=AB$4)*(GMWA!$DB$2:$DB$600=AB$1),0),$A13-1966)</f>
        <v>184218.7</v>
      </c>
      <c r="AC13" s="4" cm="1">
        <f t="array" ref="AC13">INDEX(GMWA!$A$2:$DB$600,MATCH(1,(GMWA!$DA$2:$DA$600=AC$3)*(GMWA!$CZ$2:$CZ$600=AC$4)*(GMWA!$DB$2:$DB$600=AC$1),0),$A13-1966)</f>
        <v>117.2068</v>
      </c>
      <c r="AD13" s="4" cm="1">
        <f t="array" ref="AD13">INDEX(GMWA!$A$2:$DB$600,MATCH(1,(GMWA!$DA$2:$DA$600=AD$3)*(GMWA!$CZ$2:$CZ$600=AD$4)*(GMWA!$DB$2:$DB$600=AD$1),0),$A13-1966)</f>
        <v>6313.1019999999999</v>
      </c>
      <c r="AE13" s="4" cm="1">
        <f t="array" ref="AE13">INDEX(GMWA!$A$2:$DB$600,MATCH(1,(GMWA!$DA$2:$DA$600=AE$3)*(GMWA!$CZ$2:$CZ$600=AE$4)*(GMWA!$DB$2:$DB$600=AE$1),0),$A13-1966)</f>
        <v>217.64449999999999</v>
      </c>
      <c r="AF13" s="4" cm="1">
        <f t="array" ref="AF13">INDEX(GMWA!$A$2:$DB$600,MATCH(1,(GMWA!$DA$2:$DA$600=AF$3)*(GMWA!$CZ$2:$CZ$600=AF$4)*(GMWA!$DB$2:$DB$600=AF$1),0),$A13-1966)</f>
        <v>115.7283</v>
      </c>
      <c r="AG13" s="4" cm="1">
        <f t="array" ref="AG13">INDEX(GMWA!$A$2:$DB$600,MATCH(1,(GMWA!$DA$2:$DA$600=AG$3)*(GMWA!$CZ$2:$CZ$600=AG$4)*(GMWA!$DB$2:$DB$600=AG$1),0),$A13-1966)</f>
        <v>146.61099999999999</v>
      </c>
      <c r="AH13" s="4" cm="1">
        <f t="array" ref="AH13">INDEX(GMWA!$A$2:$DB$600,MATCH(1,(GMWA!$DA$2:$DA$600=AH$3)*(GMWA!$CZ$2:$CZ$600=AH$4)*(GMWA!$DB$2:$DB$600=AH$1),0),$A13-1966)</f>
        <v>13.278729999999999</v>
      </c>
      <c r="AI13" s="4" cm="1">
        <f t="array" ref="AI13">INDEX(GMWA!$A$2:$DB$600,MATCH(1,(GMWA!$DA$2:$DA$600=AI$3)*(GMWA!$CZ$2:$CZ$600=AI$4)*(GMWA!$DB$2:$DB$600=AI$1),0),$A13-1966)</f>
        <v>87.783749999999998</v>
      </c>
      <c r="AJ13" s="4" cm="1">
        <f t="array" ref="AJ13">INDEX(GMWA!$A$2:$DB$600,MATCH(1,(GMWA!$DA$2:$DA$600=AJ$3)*(GMWA!$CZ$2:$CZ$600=AJ$4)*(GMWA!$DB$2:$DB$600=AJ$1),0),$A13-1966)</f>
        <v>68.076130000000006</v>
      </c>
      <c r="AK13" s="4" cm="1">
        <f t="array" ref="AK13">INDEX(GMWA!$A$2:$DB$600,MATCH(1,(GMWA!$DA$2:$DA$600=AK$3)*(GMWA!$CZ$2:$CZ$600=AK$4)*(GMWA!$DB$2:$DB$600=AK$1),0),$A13-1966)</f>
        <v>33.160260000000001</v>
      </c>
      <c r="AL13" s="4" cm="1">
        <f t="array" ref="AL13">INDEX(GMWA!$A$2:$DB$600,MATCH(1,(GMWA!$DA$2:$DA$600=AL$3)*(GMWA!$CZ$2:$CZ$600=AL$4)*(GMWA!$DB$2:$DB$600=AL$1),0),$A13-1966)</f>
        <v>3.8114650000000001</v>
      </c>
      <c r="AM13" s="4" cm="1">
        <f t="array" ref="AM13">INDEX(GMWA!$A$2:$DB$600,MATCH(1,(GMWA!$DA$2:$DA$600=AM$3)*(GMWA!$CZ$2:$CZ$600=AM$4)*(GMWA!$DB$2:$DB$600=AM$1),0),$A13-1966)</f>
        <v>1E-3</v>
      </c>
      <c r="AN13" s="4" cm="1">
        <f t="array" ref="AN13">INDEX(GMWA!$A$2:$DB$600,MATCH(1,(GMWA!$DA$2:$DA$600=AN$3)*(GMWA!$CZ$2:$CZ$600=AN$4)*(GMWA!$DB$2:$DB$600=AN$1),0),$A13-1966)</f>
        <v>1.4765740000000001</v>
      </c>
      <c r="AO13" s="4" cm="1">
        <f t="array" ref="AO13">INDEX(GMWA!$A$2:$DB$600,MATCH(1,(GMWA!$DA$2:$DA$600=AO$3)*(GMWA!$CZ$2:$CZ$600=AO$4)*(GMWA!$DB$2:$DB$600=AO$1),0),$A13-1966)</f>
        <v>1.7103120000000001</v>
      </c>
      <c r="AP13" s="4" cm="1">
        <f t="array" ref="AP13">INDEX(GMWA!$A$2:$DB$600,MATCH(1,(GMWA!$DA$2:$DA$600=AP$3)*(GMWA!$CZ$2:$CZ$600=AP$4)*(GMWA!$DB$2:$DB$600=AP$1),0),$A13-1966)</f>
        <v>220966</v>
      </c>
      <c r="AQ13" s="4" cm="1">
        <f t="array" ref="AQ13">INDEX(GMWA!$A$2:$DB$600,MATCH(1,(GMWA!$DA$2:$DA$600=AQ$3)*(GMWA!$CZ$2:$CZ$600=AQ$4)*(GMWA!$DB$2:$DB$600=AQ$1),0),$A13-1966)</f>
        <v>2627.3249999999998</v>
      </c>
      <c r="AR13" s="4" cm="1">
        <f t="array" ref="AR13">INDEX(GMWA!$A$2:$DB$600,MATCH(1,(GMWA!$DA$2:$DA$600=AR$3)*(GMWA!$CZ$2:$CZ$600=AR$4)*(GMWA!$DB$2:$DB$600=AR$1),0),$A13-1966)</f>
        <v>227860.6</v>
      </c>
      <c r="AS13" s="4" cm="1">
        <f t="array" ref="AS13">INDEX(GMWA!$A$2:$DB$600,MATCH(1,(GMWA!$DA$2:$DA$600=AS$3)*(GMWA!$CZ$2:$CZ$600=AS$4)*(GMWA!$DB$2:$DB$600=AS$1),0),$A13-1966)</f>
        <v>287608</v>
      </c>
      <c r="AT13" s="4" cm="1">
        <f t="array" ref="AT13">INDEX(GMWA!$A$2:$DB$600,MATCH(1,(GMWA!$DA$2:$DA$600=AT$3)*(GMWA!$CZ$2:$CZ$600=AT$4)*(GMWA!$DB$2:$DB$600=AT$1),0),$A13-1966)</f>
        <v>126975</v>
      </c>
      <c r="AU13" s="4" cm="1">
        <f t="array" ref="AU13">INDEX(GMWA!$A$2:$DB$600,MATCH(1,(GMWA!$DA$2:$DA$600=AU$3)*(GMWA!$CZ$2:$CZ$600=AU$4)*(GMWA!$DB$2:$DB$600=AU$1),0),$A13-1966)</f>
        <v>354.87279999999998</v>
      </c>
      <c r="AV13" s="4" cm="1">
        <f t="array" ref="AV13">INDEX(GMWA!$A$2:$DB$600,MATCH(1,(GMWA!$DA$2:$DA$600=AV$3)*(GMWA!$CZ$2:$CZ$600=AV$4)*(GMWA!$DB$2:$DB$600=AV$1),0),$A13-1966)</f>
        <v>485518.4</v>
      </c>
      <c r="AW13" s="4" cm="1">
        <f t="array" ref="AW13">INDEX(GMWA!$A$2:$DB$600,MATCH(1,(GMWA!$DA$2:$DA$600=AW$3)*(GMWA!$CZ$2:$CZ$600=AW$4)*(GMWA!$DB$2:$DB$600=AW$1),0),$A13-1966)</f>
        <v>189.00450000000001</v>
      </c>
      <c r="AX13" s="4" cm="1">
        <f t="array" ref="AX13">INDEX(GMWA!$A$2:$DB$600,MATCH(1,(GMWA!$DA$2:$DA$600=AX$3)*(GMWA!$CZ$2:$CZ$600=AX$4)*(GMWA!$DB$2:$DB$600=AX$1),0),$A13-1966)</f>
        <v>32952.6</v>
      </c>
      <c r="AY13" s="4" cm="1">
        <f t="array" ref="AY13">INDEX(GMWA!$A$2:$DB$600,MATCH(1,(GMWA!$DA$2:$DA$600=AY$3)*(GMWA!$CZ$2:$CZ$600=AY$4)*(GMWA!$DB$2:$DB$600=AY$1),0),$A13-1966)</f>
        <v>839.02509999999995</v>
      </c>
      <c r="AZ13" s="4" cm="1">
        <f t="array" ref="AZ13">INDEX(GMWA!$A$2:$DB$600,MATCH(1,(GMWA!$DA$2:$DA$600=AZ$3)*(GMWA!$CZ$2:$CZ$600=AZ$4)*(GMWA!$DB$2:$DB$600=AZ$1),0),$A13-1966)</f>
        <v>394.49099999999999</v>
      </c>
      <c r="BA13" s="4" cm="1">
        <f t="array" ref="BA13">INDEX(GMWA!$A$2:$DB$600,MATCH(1,(GMWA!$DA$2:$DA$600=BA$3)*(GMWA!$CZ$2:$CZ$600=BA$4)*(GMWA!$DB$2:$DB$600=BA$1),0),$A13-1966)</f>
        <v>168.88399999999999</v>
      </c>
      <c r="BB13" s="4" cm="1">
        <f t="array" ref="BB13">INDEX(GMWA!$A$2:$DB$600,MATCH(1,(GMWA!$DA$2:$DA$600=BB$3)*(GMWA!$CZ$2:$CZ$600=BB$4)*(GMWA!$DB$2:$DB$600=BB$1),0),$A13-1966)</f>
        <v>85.645449999999997</v>
      </c>
      <c r="BC13" s="4" cm="1">
        <f t="array" ref="BC13">INDEX(GMWA!$A$2:$DB$600,MATCH(1,(GMWA!$DA$2:$DA$600=BC$3)*(GMWA!$CZ$2:$CZ$600=BC$4)*(GMWA!$DB$2:$DB$600=BC$1),0),$A13-1966)</f>
        <v>162.96700000000001</v>
      </c>
      <c r="BD13" s="4" cm="1">
        <f t="array" ref="BD13">INDEX(GMWA!$A$2:$DB$600,MATCH(1,(GMWA!$DA$2:$DA$600=BD$3)*(GMWA!$CZ$2:$CZ$600=BD$4)*(GMWA!$DB$2:$DB$600=BD$1),0),$A13-1966)</f>
        <v>83.002470000000002</v>
      </c>
      <c r="BE13" s="4" cm="1">
        <f t="array" ref="BE13">INDEX(GMWA!$A$2:$DB$600,MATCH(1,(GMWA!$DA$2:$DA$600=BE$3)*(GMWA!$CZ$2:$CZ$600=BE$4)*(GMWA!$DB$2:$DB$600=BE$1),0),$A13-1966)</f>
        <v>57.624859999999998</v>
      </c>
      <c r="BF13" s="4" cm="1">
        <f t="array" ref="BF13">INDEX(GMWA!$A$2:$DB$600,MATCH(1,(GMWA!$DA$2:$DA$600=BF$3)*(GMWA!$CZ$2:$CZ$600=BF$4)*(GMWA!$DB$2:$DB$600=BF$1),0),$A13-1966)</f>
        <v>29.405000000000001</v>
      </c>
      <c r="BG13" s="4" cm="1">
        <f t="array" ref="BG13">INDEX(GMWA!$A$2:$DB$600,MATCH(1,(GMWA!$DA$2:$DA$600=BG$3)*(GMWA!$CZ$2:$CZ$600=BG$4)*(GMWA!$DB$2:$DB$600=BG$1),0),$A13-1966)</f>
        <v>11.392200000000001</v>
      </c>
      <c r="BH13" s="4" cm="1">
        <f t="array" ref="BH13">INDEX(GMWA!$A$2:$DB$600,MATCH(1,(GMWA!$DA$2:$DA$600=BH$3)*(GMWA!$CZ$2:$CZ$600=BH$4)*(GMWA!$DB$2:$DB$600=BH$1),0),$A13-1966)</f>
        <v>5.9224360000000003</v>
      </c>
      <c r="BI13" s="4" cm="1">
        <f t="array" ref="BI13">INDEX(GMWA!$A$2:$DB$600,MATCH(1,(GMWA!$DA$2:$DA$600=BI$3)*(GMWA!$CZ$2:$CZ$600=BI$4)*(GMWA!$DB$2:$DB$600=BI$1),0),$A13-1966)</f>
        <v>23.336030000000001</v>
      </c>
      <c r="BK13" s="12">
        <f t="shared" si="3"/>
        <v>9.3419332678160814</v>
      </c>
      <c r="BL13" s="12">
        <f t="shared" si="3"/>
        <v>6.5985115791744349</v>
      </c>
      <c r="BM13" s="12">
        <f t="shared" si="3"/>
        <v>5.6300012126601722</v>
      </c>
      <c r="BN13" s="12">
        <f t="shared" si="3"/>
        <v>10.594663852879108</v>
      </c>
      <c r="BO13" s="12">
        <f t="shared" si="3"/>
        <v>213600000</v>
      </c>
      <c r="BP13" s="12">
        <f t="shared" si="3"/>
        <v>6.6217664670658687</v>
      </c>
      <c r="BQ13" s="12">
        <f t="shared" si="3"/>
        <v>6.2358653057480042</v>
      </c>
      <c r="BR13" s="12">
        <f t="shared" si="3"/>
        <v>2.534986024701638</v>
      </c>
      <c r="BS13" s="12">
        <f t="shared" si="3"/>
        <v>1.8455744893714692</v>
      </c>
      <c r="BT13" s="12">
        <f t="shared" si="3"/>
        <v>6.0511522230058654</v>
      </c>
      <c r="BU13" s="12">
        <f t="shared" si="3"/>
        <v>3.9022434443433451</v>
      </c>
      <c r="BV13" s="12">
        <f t="shared" si="3"/>
        <v>4.5122153180866373</v>
      </c>
      <c r="BW13" s="12">
        <f t="shared" si="3"/>
        <v>9.2149173904432136</v>
      </c>
      <c r="BX13" s="12">
        <f t="shared" si="3"/>
        <v>5.8511968331268598</v>
      </c>
      <c r="BY13" s="12">
        <f t="shared" si="3"/>
        <v>6.5369329895809276</v>
      </c>
      <c r="BZ13" s="12">
        <f t="shared" si="3"/>
        <v>4.0765211129225163</v>
      </c>
      <c r="CA13" s="12">
        <f t="shared" si="4"/>
        <v>6.7690507455794551</v>
      </c>
      <c r="CB13" s="12">
        <f t="shared" si="4"/>
        <v>60185.999999999993</v>
      </c>
      <c r="CC13" s="12">
        <f t="shared" si="4"/>
        <v>8.1645552474850565</v>
      </c>
      <c r="CD13" s="12">
        <f t="shared" si="4"/>
        <v>0.2338754566418291</v>
      </c>
      <c r="CF13" s="13">
        <f>SUMIF(DataQ!$C:$C,DataA!$A13,DataQ!I:I)</f>
        <v>7301.7250000000004</v>
      </c>
      <c r="CG13" s="13">
        <f>SUMIF(DataQ!$C:$C,DataA!$A13,DataQ!J:J)</f>
        <v>276028.03000000003</v>
      </c>
      <c r="CH13" s="13">
        <f>SUMIF(DataQ!$C:$C,DataA!$A13,DataQ!K:K)</f>
        <v>1830.7299999999998</v>
      </c>
      <c r="CI13" s="13">
        <f>SUMIF(DataQ!$C:$C,DataA!$A13,DataQ!L:L)</f>
        <v>1213.5360000000001</v>
      </c>
      <c r="CJ13" s="13">
        <f>SUMIF(DataQ!$C:$C,DataA!$A13,DataQ!M:M)</f>
        <v>1160.2021</v>
      </c>
      <c r="CK13" s="14">
        <f>AVERAGEIF(DataQ!$C:$C,DataA!$A13,DataQ!N:N)</f>
        <v>220753.84999999998</v>
      </c>
      <c r="CL13" s="13">
        <f>SUMIF(DataQ!$C:$C,DataA!$A13,DataQ!O:O)</f>
        <v>-8546</v>
      </c>
      <c r="CN13" s="13">
        <f>SUMIF(DataQ!$B:$B,DataA!$A13,DataQ!P:P)</f>
        <v>-78.562250000000006</v>
      </c>
      <c r="CO13" s="13">
        <f>SUMIF(DataQ!$B:$B,DataA!$A13,DataQ!Q:Q)</f>
        <v>-12426.5</v>
      </c>
      <c r="CP13" s="13">
        <f>SUMIF(DataQ!$B:$B,DataA!$A13,DataQ!R:R)</f>
        <v>-58.440359999999998</v>
      </c>
    </row>
    <row r="14" spans="1:94" x14ac:dyDescent="0.25">
      <c r="A14" s="4">
        <f t="shared" si="5"/>
        <v>1980</v>
      </c>
      <c r="B14" s="4" cm="1">
        <f t="array" ref="B14">INDEX(GMWA!$A$2:$DB$600,MATCH(1,(GMWA!$DA$2:$DA$600=B$3)*(GMWA!$CZ$2:$CZ$600=B$4)*(GMWA!$DB$2:$DB$600=B$1),0),$A14-1966)</f>
        <v>11972</v>
      </c>
      <c r="C14" s="4" cm="1">
        <f t="array" ref="C14">INDEX(GMWA!$A$2:$DB$600,MATCH(1,(GMWA!$DA$2:$DA$600=C$3)*(GMWA!$CZ$2:$CZ$600=C$4)*(GMWA!$DB$2:$DB$600=C$1),0),$A14-1966)</f>
        <v>148.77500000000001</v>
      </c>
      <c r="D14" s="4" cm="1">
        <f t="array" ref="D14">INDEX(GMWA!$A$2:$DB$600,MATCH(1,(GMWA!$DA$2:$DA$600=D$3)*(GMWA!$CZ$2:$CZ$600=D$4)*(GMWA!$DB$2:$DB$600=D$1),0),$A14-1966)</f>
        <v>7259.8689999999997</v>
      </c>
      <c r="E14" s="4" cm="1">
        <f t="array" ref="E14">INDEX(GMWA!$A$2:$DB$600,MATCH(1,(GMWA!$DA$2:$DA$600=E$3)*(GMWA!$CZ$2:$CZ$600=E$4)*(GMWA!$DB$2:$DB$600=E$1),0),$A14-1966)</f>
        <v>17033</v>
      </c>
      <c r="F14" s="4" cm="1">
        <f t="array" ref="F14">INDEX(GMWA!$A$2:$DB$600,MATCH(1,(GMWA!$DA$2:$DA$600=F$3)*(GMWA!$CZ$2:$CZ$600=F$4)*(GMWA!$DB$2:$DB$600=F$1),0),$A14-1966)</f>
        <v>2396</v>
      </c>
      <c r="G14" s="4" cm="1">
        <f t="array" ref="G14">INDEX(GMWA!$A$2:$DB$600,MATCH(1,(GMWA!$DA$2:$DA$600=G$3)*(GMWA!$CZ$2:$CZ$600=G$4)*(GMWA!$DB$2:$DB$600=G$1),0),$A14-1966)</f>
        <v>13.37152</v>
      </c>
      <c r="H14" s="4" cm="1">
        <f t="array" ref="H14">INDEX(GMWA!$A$2:$DB$600,MATCH(1,(GMWA!$DA$2:$DA$600=H$3)*(GMWA!$CZ$2:$CZ$600=H$4)*(GMWA!$DB$2:$DB$600=H$1),0),$A14-1966)</f>
        <v>16780.39</v>
      </c>
      <c r="I14" s="4" cm="1">
        <f t="array" ref="I14">INDEX(GMWA!$A$2:$DB$600,MATCH(1,(GMWA!$DA$2:$DA$600=I$3)*(GMWA!$CZ$2:$CZ$600=I$4)*(GMWA!$DB$2:$DB$600=I$1),0),$A14-1966)</f>
        <v>3.154236</v>
      </c>
      <c r="J14" s="4" cm="1">
        <f t="array" ref="J14">INDEX(GMWA!$A$2:$DB$600,MATCH(1,(GMWA!$DA$2:$DA$600=J$3)*(GMWA!$CZ$2:$CZ$600=J$4)*(GMWA!$DB$2:$DB$600=J$1),0),$A14-1966)</f>
        <v>177.92179999999999</v>
      </c>
      <c r="K14" s="4" cm="1">
        <f t="array" ref="K14">INDEX(GMWA!$A$2:$DB$600,MATCH(1,(GMWA!$DA$2:$DA$600=K$3)*(GMWA!$CZ$2:$CZ$600=K$4)*(GMWA!$DB$2:$DB$600=K$1),0),$A14-1966)</f>
        <v>16.739999999999998</v>
      </c>
      <c r="L14" s="4" cm="1">
        <f t="array" ref="L14">INDEX(GMWA!$A$2:$DB$600,MATCH(1,(GMWA!$DA$2:$DA$600=L$3)*(GMWA!$CZ$2:$CZ$600=L$4)*(GMWA!$DB$2:$DB$600=L$1),0),$A14-1966)</f>
        <v>5.516</v>
      </c>
      <c r="M14" s="4" cm="1">
        <f t="array" ref="M14">INDEX(GMWA!$A$2:$DB$600,MATCH(1,(GMWA!$DA$2:$DA$600=M$3)*(GMWA!$CZ$2:$CZ$600=M$4)*(GMWA!$DB$2:$DB$600=M$1),0),$A14-1966)</f>
        <v>8.8976349999999993</v>
      </c>
      <c r="N14" s="4" cm="1">
        <f t="array" ref="N14">INDEX(GMWA!$A$2:$DB$600,MATCH(1,(GMWA!$DA$2:$DA$600=N$3)*(GMWA!$CZ$2:$CZ$600=N$4)*(GMWA!$DB$2:$DB$600=N$1),0),$A14-1966)</f>
        <v>2.7622089999999999</v>
      </c>
      <c r="O14" s="4" cm="1">
        <f t="array" ref="O14">INDEX(GMWA!$A$2:$DB$600,MATCH(1,(GMWA!$DA$2:$DA$600=O$3)*(GMWA!$CZ$2:$CZ$600=O$4)*(GMWA!$DB$2:$DB$600=O$1),0),$A14-1966)</f>
        <v>6.1832000000000003</v>
      </c>
      <c r="P14" s="4" cm="1">
        <f t="array" ref="P14">INDEX(GMWA!$A$2:$DB$600,MATCH(1,(GMWA!$DA$2:$DA$600=P$3)*(GMWA!$CZ$2:$CZ$600=P$4)*(GMWA!$DB$2:$DB$600=P$1),0),$A14-1966)</f>
        <v>5.5218480000000003</v>
      </c>
      <c r="Q14" s="4" cm="1">
        <f t="array" ref="Q14">INDEX(GMWA!$A$2:$DB$600,MATCH(1,(GMWA!$DA$2:$DA$600=Q$3)*(GMWA!$CZ$2:$CZ$600=Q$4)*(GMWA!$DB$2:$DB$600=Q$1),0),$A14-1966)</f>
        <v>1.5851580000000001</v>
      </c>
      <c r="R14" s="4" cm="1">
        <f t="array" ref="R14">INDEX(GMWA!$A$2:$DB$600,MATCH(1,(GMWA!$DA$2:$DA$600=R$3)*(GMWA!$CZ$2:$CZ$600=R$4)*(GMWA!$DB$2:$DB$600=R$1),0),$A14-1966)</f>
        <v>0.32200000000000001</v>
      </c>
      <c r="S14" s="4" cm="1">
        <f t="array" ref="S14">INDEX(GMWA!$A$2:$DB$600,MATCH(1,(GMWA!$DA$2:$DA$600=S$3)*(GMWA!$CZ$2:$CZ$600=S$4)*(GMWA!$DB$2:$DB$600=S$1),0),$A14-1966)</f>
        <v>0.76310999999999996</v>
      </c>
      <c r="T14" s="4" cm="1">
        <f t="array" ref="T14">INDEX(GMWA!$A$2:$DB$600,MATCH(1,(GMWA!$DA$2:$DA$600=T$3)*(GMWA!$CZ$2:$CZ$600=T$4)*(GMWA!$DB$2:$DB$600=T$1),0),$A14-1966)</f>
        <v>0.1569082</v>
      </c>
      <c r="U14" s="4" cm="1">
        <f t="array" ref="U14">INDEX(GMWA!$A$2:$DB$600,MATCH(1,(GMWA!$DA$2:$DA$600=U$3)*(GMWA!$CZ$2:$CZ$600=U$4)*(GMWA!$DB$2:$DB$600=U$1),0),$A14-1966)</f>
        <v>4.0000000000000001E-3</v>
      </c>
      <c r="V14" s="4" cm="1">
        <f t="array" ref="V14">INDEX(GMWA!$A$2:$DB$600,MATCH(1,(GMWA!$DA$2:$DA$600=V$3)*(GMWA!$CZ$2:$CZ$600=V$4)*(GMWA!$DB$2:$DB$600=V$1),0),$A14-1966)</f>
        <v>121541.3</v>
      </c>
      <c r="W14" s="4" cm="1">
        <f t="array" ref="W14">INDEX(GMWA!$A$2:$DB$600,MATCH(1,(GMWA!$DA$2:$DA$600=W$3)*(GMWA!$CZ$2:$CZ$600=W$4)*(GMWA!$DB$2:$DB$600=W$1),0),$A14-1966)</f>
        <v>2086.701</v>
      </c>
      <c r="X14" s="4" cm="1">
        <f t="array" ref="X14">INDEX(GMWA!$A$2:$DB$600,MATCH(1,(GMWA!$DA$2:$DA$600=X$3)*(GMWA!$CZ$2:$CZ$600=X$4)*(GMWA!$DB$2:$DB$600=X$1),0),$A14-1966)</f>
        <v>117360</v>
      </c>
      <c r="Y14" s="4" cm="1">
        <f t="array" ref="Y14">INDEX(GMWA!$A$2:$DB$600,MATCH(1,(GMWA!$DA$2:$DA$600=Y$3)*(GMWA!$CZ$2:$CZ$600=Y$4)*(GMWA!$DB$2:$DB$600=Y$1),0),$A14-1966)</f>
        <v>150393</v>
      </c>
      <c r="Z14" s="4" cm="1">
        <f t="array" ref="Z14">INDEX(GMWA!$A$2:$DB$600,MATCH(1,(GMWA!$DA$2:$DA$600=Z$3)*(GMWA!$CZ$2:$CZ$600=Z$4)*(GMWA!$DB$2:$DB$600=Z$1),0),$A14-1966)</f>
        <v>1E-3</v>
      </c>
      <c r="AA14" s="4" cm="1">
        <f t="array" ref="AA14">INDEX(GMWA!$A$2:$DB$600,MATCH(1,(GMWA!$DA$2:$DA$600=AA$3)*(GMWA!$CZ$2:$CZ$600=AA$4)*(GMWA!$DB$2:$DB$600=AA$1),0),$A14-1966)</f>
        <v>177.57599999999999</v>
      </c>
      <c r="AB14" s="4" cm="1">
        <f t="array" ref="AB14">INDEX(GMWA!$A$2:$DB$600,MATCH(1,(GMWA!$DA$2:$DA$600=AB$3)*(GMWA!$CZ$2:$CZ$600=AB$4)*(GMWA!$DB$2:$DB$600=AB$1),0),$A14-1966)</f>
        <v>261540</v>
      </c>
      <c r="AC14" s="4" cm="1">
        <f t="array" ref="AC14">INDEX(GMWA!$A$2:$DB$600,MATCH(1,(GMWA!$DA$2:$DA$600=AC$3)*(GMWA!$CZ$2:$CZ$600=AC$4)*(GMWA!$DB$2:$DB$600=AC$1),0),$A14-1966)</f>
        <v>119.9038</v>
      </c>
      <c r="AD14" s="4" cm="1">
        <f t="array" ref="AD14">INDEX(GMWA!$A$2:$DB$600,MATCH(1,(GMWA!$DA$2:$DA$600=AD$3)*(GMWA!$CZ$2:$CZ$600=AD$4)*(GMWA!$DB$2:$DB$600=AD$1),0),$A14-1966)</f>
        <v>9342.0540000000001</v>
      </c>
      <c r="AE14" s="4" cm="1">
        <f t="array" ref="AE14">INDEX(GMWA!$A$2:$DB$600,MATCH(1,(GMWA!$DA$2:$DA$600=AE$3)*(GMWA!$CZ$2:$CZ$600=AE$4)*(GMWA!$DB$2:$DB$600=AE$1),0),$A14-1966)</f>
        <v>248.89420000000001</v>
      </c>
      <c r="AF14" s="4" cm="1">
        <f t="array" ref="AF14">INDEX(GMWA!$A$2:$DB$600,MATCH(1,(GMWA!$DA$2:$DA$600=AF$3)*(GMWA!$CZ$2:$CZ$600=AF$4)*(GMWA!$DB$2:$DB$600=AF$1),0),$A14-1966)</f>
        <v>129.1328</v>
      </c>
      <c r="AG14" s="4" cm="1">
        <f t="array" ref="AG14">INDEX(GMWA!$A$2:$DB$600,MATCH(1,(GMWA!$DA$2:$DA$600=AG$3)*(GMWA!$CZ$2:$CZ$600=AG$4)*(GMWA!$DB$2:$DB$600=AG$1),0),$A14-1966)</f>
        <v>178.64400000000001</v>
      </c>
      <c r="AH14" s="4" cm="1">
        <f t="array" ref="AH14">INDEX(GMWA!$A$2:$DB$600,MATCH(1,(GMWA!$DA$2:$DA$600=AH$3)*(GMWA!$CZ$2:$CZ$600=AH$4)*(GMWA!$DB$2:$DB$600=AH$1),0),$A14-1966)</f>
        <v>26.913</v>
      </c>
      <c r="AI14" s="4" cm="1">
        <f t="array" ref="AI14">INDEX(GMWA!$A$2:$DB$600,MATCH(1,(GMWA!$DA$2:$DA$600=AI$3)*(GMWA!$CZ$2:$CZ$600=AI$4)*(GMWA!$DB$2:$DB$600=AI$1),0),$A14-1966)</f>
        <v>98.93674</v>
      </c>
      <c r="AJ14" s="4" cm="1">
        <f t="array" ref="AJ14">INDEX(GMWA!$A$2:$DB$600,MATCH(1,(GMWA!$DA$2:$DA$600=AJ$3)*(GMWA!$CZ$2:$CZ$600=AJ$4)*(GMWA!$DB$2:$DB$600=AJ$1),0),$A14-1966)</f>
        <v>82.770349999999993</v>
      </c>
      <c r="AK14" s="4" cm="1">
        <f t="array" ref="AK14">INDEX(GMWA!$A$2:$DB$600,MATCH(1,(GMWA!$DA$2:$DA$600=AK$3)*(GMWA!$CZ$2:$CZ$600=AK$4)*(GMWA!$DB$2:$DB$600=AK$1),0),$A14-1966)</f>
        <v>37.288159999999998</v>
      </c>
      <c r="AL14" s="4" cm="1">
        <f t="array" ref="AL14">INDEX(GMWA!$A$2:$DB$600,MATCH(1,(GMWA!$DA$2:$DA$600=AL$3)*(GMWA!$CZ$2:$CZ$600=AL$4)*(GMWA!$DB$2:$DB$600=AL$1),0),$A14-1966)</f>
        <v>4.2396349999999998</v>
      </c>
      <c r="AM14" s="4" cm="1">
        <f t="array" ref="AM14">INDEX(GMWA!$A$2:$DB$600,MATCH(1,(GMWA!$DA$2:$DA$600=AM$3)*(GMWA!$CZ$2:$CZ$600=AM$4)*(GMWA!$DB$2:$DB$600=AM$1),0),$A14-1966)</f>
        <v>7.2451030000000003</v>
      </c>
      <c r="AN14" s="4" cm="1">
        <f t="array" ref="AN14">INDEX(GMWA!$A$2:$DB$600,MATCH(1,(GMWA!$DA$2:$DA$600=AN$3)*(GMWA!$CZ$2:$CZ$600=AN$4)*(GMWA!$DB$2:$DB$600=AN$1),0),$A14-1966)</f>
        <v>1.8823920000000001</v>
      </c>
      <c r="AO14" s="4" cm="1">
        <f t="array" ref="AO14">INDEX(GMWA!$A$2:$DB$600,MATCH(1,(GMWA!$DA$2:$DA$600=AO$3)*(GMWA!$CZ$2:$CZ$600=AO$4)*(GMWA!$DB$2:$DB$600=AO$1),0),$A14-1966)</f>
        <v>3.1611180000000001</v>
      </c>
      <c r="AP14" s="4" cm="1">
        <f t="array" ref="AP14">INDEX(GMWA!$A$2:$DB$600,MATCH(1,(GMWA!$DA$2:$DA$600=AP$3)*(GMWA!$CZ$2:$CZ$600=AP$4)*(GMWA!$DB$2:$DB$600=AP$1),0),$A14-1966)</f>
        <v>259956</v>
      </c>
      <c r="AQ14" s="4" cm="1">
        <f t="array" ref="AQ14">INDEX(GMWA!$A$2:$DB$600,MATCH(1,(GMWA!$DA$2:$DA$600=AQ$3)*(GMWA!$CZ$2:$CZ$600=AQ$4)*(GMWA!$DB$2:$DB$600=AQ$1),0),$A14-1966)</f>
        <v>2857.3249999999998</v>
      </c>
      <c r="AR14" s="4" cm="1">
        <f t="array" ref="AR14">INDEX(GMWA!$A$2:$DB$600,MATCH(1,(GMWA!$DA$2:$DA$600=AR$3)*(GMWA!$CZ$2:$CZ$600=AR$4)*(GMWA!$DB$2:$DB$600=AR$1),0),$A14-1966)</f>
        <v>261521.8</v>
      </c>
      <c r="AS14" s="4" cm="1">
        <f t="array" ref="AS14">INDEX(GMWA!$A$2:$DB$600,MATCH(1,(GMWA!$DA$2:$DA$600=AS$3)*(GMWA!$CZ$2:$CZ$600=AS$4)*(GMWA!$DB$2:$DB$600=AS$1),0),$A14-1966)</f>
        <v>322782</v>
      </c>
      <c r="AT14" s="4" cm="1">
        <f t="array" ref="AT14">INDEX(GMWA!$A$2:$DB$600,MATCH(1,(GMWA!$DA$2:$DA$600=AT$3)*(GMWA!$CZ$2:$CZ$600=AT$4)*(GMWA!$DB$2:$DB$600=AT$1),0),$A14-1966)</f>
        <v>143370</v>
      </c>
      <c r="AU14" s="4" cm="1">
        <f t="array" ref="AU14">INDEX(GMWA!$A$2:$DB$600,MATCH(1,(GMWA!$DA$2:$DA$600=AU$3)*(GMWA!$CZ$2:$CZ$600=AU$4)*(GMWA!$DB$2:$DB$600=AU$1),0),$A14-1966)</f>
        <v>382.38440000000003</v>
      </c>
      <c r="AV14" s="4" cm="1">
        <f t="array" ref="AV14">INDEX(GMWA!$A$2:$DB$600,MATCH(1,(GMWA!$DA$2:$DA$600=AV$3)*(GMWA!$CZ$2:$CZ$600=AV$4)*(GMWA!$DB$2:$DB$600=AV$1),0),$A14-1966)</f>
        <v>593060.9</v>
      </c>
      <c r="AW14" s="4" cm="1">
        <f t="array" ref="AW14">INDEX(GMWA!$A$2:$DB$600,MATCH(1,(GMWA!$DA$2:$DA$600=AW$3)*(GMWA!$CZ$2:$CZ$600=AW$4)*(GMWA!$DB$2:$DB$600=AW$1),0),$A14-1966)</f>
        <v>208.31299999999999</v>
      </c>
      <c r="AX14" s="4" cm="1">
        <f t="array" ref="AX14">INDEX(GMWA!$A$2:$DB$600,MATCH(1,(GMWA!$DA$2:$DA$600=AX$3)*(GMWA!$CZ$2:$CZ$600=AX$4)*(GMWA!$DB$2:$DB$600=AX$1),0),$A14-1966)</f>
        <v>40423.4</v>
      </c>
      <c r="AY14" s="4" cm="1">
        <f t="array" ref="AY14">INDEX(GMWA!$A$2:$DB$600,MATCH(1,(GMWA!$DA$2:$DA$600=AY$3)*(GMWA!$CZ$2:$CZ$600=AY$4)*(GMWA!$DB$2:$DB$600=AY$1),0),$A14-1966)</f>
        <v>896.45209999999997</v>
      </c>
      <c r="AZ14" s="4" cm="1">
        <f t="array" ref="AZ14">INDEX(GMWA!$A$2:$DB$600,MATCH(1,(GMWA!$DA$2:$DA$600=AZ$3)*(GMWA!$CZ$2:$CZ$600=AZ$4)*(GMWA!$DB$2:$DB$600=AZ$1),0),$A14-1966)</f>
        <v>447.34500000000003</v>
      </c>
      <c r="BA14" s="4" cm="1">
        <f t="array" ref="BA14">INDEX(GMWA!$A$2:$DB$600,MATCH(1,(GMWA!$DA$2:$DA$600=BA$3)*(GMWA!$CZ$2:$CZ$600=BA$4)*(GMWA!$DB$2:$DB$600=BA$1),0),$A14-1966)</f>
        <v>217.501</v>
      </c>
      <c r="BB14" s="4" cm="1">
        <f t="array" ref="BB14">INDEX(GMWA!$A$2:$DB$600,MATCH(1,(GMWA!$DA$2:$DA$600=BB$3)*(GMWA!$CZ$2:$CZ$600=BB$4)*(GMWA!$DB$2:$DB$600=BB$1),0),$A14-1966)</f>
        <v>100.07810000000001</v>
      </c>
      <c r="BC14" s="4" cm="1">
        <f t="array" ref="BC14">INDEX(GMWA!$A$2:$DB$600,MATCH(1,(GMWA!$DA$2:$DA$600=BC$3)*(GMWA!$CZ$2:$CZ$600=BC$4)*(GMWA!$DB$2:$DB$600=BC$1),0),$A14-1966)</f>
        <v>174.82599999999999</v>
      </c>
      <c r="BD14" s="4" cm="1">
        <f t="array" ref="BD14">INDEX(GMWA!$A$2:$DB$600,MATCH(1,(GMWA!$DA$2:$DA$600=BD$3)*(GMWA!$CZ$2:$CZ$600=BD$4)*(GMWA!$DB$2:$DB$600=BD$1),0),$A14-1966)</f>
        <v>89.06</v>
      </c>
      <c r="BE14" s="4" cm="1">
        <f t="array" ref="BE14">INDEX(GMWA!$A$2:$DB$600,MATCH(1,(GMWA!$DA$2:$DA$600=BE$3)*(GMWA!$CZ$2:$CZ$600=BE$4)*(GMWA!$DB$2:$DB$600=BE$1),0),$A14-1966)</f>
        <v>61.747039999999998</v>
      </c>
      <c r="BF14" s="4" cm="1">
        <f t="array" ref="BF14">INDEX(GMWA!$A$2:$DB$600,MATCH(1,(GMWA!$DA$2:$DA$600=BF$3)*(GMWA!$CZ$2:$CZ$600=BF$4)*(GMWA!$DB$2:$DB$600=BF$1),0),$A14-1966)</f>
        <v>33.936</v>
      </c>
      <c r="BG14" s="4" cm="1">
        <f t="array" ref="BG14">INDEX(GMWA!$A$2:$DB$600,MATCH(1,(GMWA!$DA$2:$DA$600=BG$3)*(GMWA!$CZ$2:$CZ$600=BG$4)*(GMWA!$DB$2:$DB$600=BG$1),0),$A14-1966)</f>
        <v>13.519069999999999</v>
      </c>
      <c r="BH14" s="4" cm="1">
        <f t="array" ref="BH14">INDEX(GMWA!$A$2:$DB$600,MATCH(1,(GMWA!$DA$2:$DA$600=BH$3)*(GMWA!$CZ$2:$CZ$600=BH$4)*(GMWA!$DB$2:$DB$600=BH$1),0),$A14-1966)</f>
        <v>7.1106720000000001</v>
      </c>
      <c r="BI14" s="4" cm="1">
        <f t="array" ref="BI14">INDEX(GMWA!$A$2:$DB$600,MATCH(1,(GMWA!$DA$2:$DA$600=BI$3)*(GMWA!$CZ$2:$CZ$600=BI$4)*(GMWA!$DB$2:$DB$600=BI$1),0),$A14-1966)</f>
        <v>23.336030000000001</v>
      </c>
      <c r="BK14" s="12">
        <f t="shared" si="3"/>
        <v>9.8501497021999924</v>
      </c>
      <c r="BL14" s="12">
        <f t="shared" si="3"/>
        <v>7.1296750229189518</v>
      </c>
      <c r="BM14" s="12">
        <f t="shared" si="3"/>
        <v>6.1859824471710967</v>
      </c>
      <c r="BN14" s="12">
        <f t="shared" si="3"/>
        <v>11.325660103861217</v>
      </c>
      <c r="BO14" s="12">
        <f t="shared" si="3"/>
        <v>239600000</v>
      </c>
      <c r="BP14" s="12">
        <f t="shared" si="3"/>
        <v>7.5300265801684922</v>
      </c>
      <c r="BQ14" s="12">
        <f t="shared" si="3"/>
        <v>6.4159937294486502</v>
      </c>
      <c r="BR14" s="12">
        <f t="shared" si="3"/>
        <v>2.6306388955145708</v>
      </c>
      <c r="BS14" s="12">
        <f t="shared" si="3"/>
        <v>1.9045254930018602</v>
      </c>
      <c r="BT14" s="12">
        <f t="shared" si="3"/>
        <v>6.7257493344561663</v>
      </c>
      <c r="BU14" s="12">
        <f t="shared" si="3"/>
        <v>4.2715715914159684</v>
      </c>
      <c r="BV14" s="12">
        <f t="shared" si="3"/>
        <v>4.9806514632453363</v>
      </c>
      <c r="BW14" s="12">
        <f t="shared" si="3"/>
        <v>10.263474900605654</v>
      </c>
      <c r="BX14" s="12">
        <f t="shared" si="3"/>
        <v>6.2496500288972534</v>
      </c>
      <c r="BY14" s="12">
        <f t="shared" si="3"/>
        <v>6.6712874839843019</v>
      </c>
      <c r="BZ14" s="12">
        <f t="shared" si="3"/>
        <v>4.2511027629145559</v>
      </c>
      <c r="CA14" s="12">
        <f t="shared" si="4"/>
        <v>7.5949934369350203</v>
      </c>
      <c r="CB14" s="12">
        <f t="shared" si="4"/>
        <v>10.532769513421686</v>
      </c>
      <c r="CC14" s="12">
        <f t="shared" si="4"/>
        <v>8.3355751618153917</v>
      </c>
      <c r="CD14" s="12">
        <f t="shared" si="4"/>
        <v>0.12653750983038281</v>
      </c>
      <c r="CF14" s="13">
        <f>SUMIF(DataQ!$C:$C,DataA!$A14,DataQ!I:I)</f>
        <v>7286.6750000000002</v>
      </c>
      <c r="CG14" s="13">
        <f>SUMIF(DataQ!$C:$C,DataA!$A14,DataQ!J:J)</f>
        <v>287722.88</v>
      </c>
      <c r="CH14" s="13">
        <f>SUMIF(DataQ!$C:$C,DataA!$A14,DataQ!K:K)</f>
        <v>1834.0299999999997</v>
      </c>
      <c r="CI14" s="13">
        <f>SUMIF(DataQ!$C:$C,DataA!$A14,DataQ!L:L)</f>
        <v>1221.9469999999999</v>
      </c>
      <c r="CJ14" s="13">
        <f>SUMIF(DataQ!$C:$C,DataA!$A14,DataQ!M:M)</f>
        <v>1191.0443</v>
      </c>
      <c r="CK14" s="14">
        <f>AVERAGEIF(DataQ!$C:$C,DataA!$A14,DataQ!N:N)</f>
        <v>225566.84999999998</v>
      </c>
      <c r="CL14" s="13">
        <f>SUMIF(DataQ!$C:$C,DataA!$A14,DataQ!O:O)</f>
        <v>-11537</v>
      </c>
      <c r="CN14" s="13">
        <f>SUMIF(DataQ!$B:$B,DataA!$A14,DataQ!P:P)</f>
        <v>-128.27300000000002</v>
      </c>
      <c r="CO14" s="13">
        <f>SUMIF(DataQ!$B:$B,DataA!$A14,DataQ!Q:Q)</f>
        <v>-11822.5</v>
      </c>
      <c r="CP14" s="13">
        <f>SUMIF(DataQ!$B:$B,DataA!$A14,DataQ!R:R)</f>
        <v>-62.086799999999997</v>
      </c>
    </row>
    <row r="15" spans="1:94" x14ac:dyDescent="0.25">
      <c r="A15" s="4">
        <f t="shared" si="5"/>
        <v>1981</v>
      </c>
      <c r="B15" s="4" cm="1">
        <f t="array" ref="B15">INDEX(GMWA!$A$2:$DB$600,MATCH(1,(GMWA!$DA$2:$DA$600=B$3)*(GMWA!$CZ$2:$CZ$600=B$4)*(GMWA!$DB$2:$DB$600=B$1),0),$A15-1966)</f>
        <v>14207</v>
      </c>
      <c r="C15" s="4" cm="1">
        <f t="array" ref="C15">INDEX(GMWA!$A$2:$DB$600,MATCH(1,(GMWA!$DA$2:$DA$600=C$3)*(GMWA!$CZ$2:$CZ$600=C$4)*(GMWA!$DB$2:$DB$600=C$1),0),$A15-1966)</f>
        <v>180.07499999999999</v>
      </c>
      <c r="D15" s="4" cm="1">
        <f t="array" ref="D15">INDEX(GMWA!$A$2:$DB$600,MATCH(1,(GMWA!$DA$2:$DA$600=D$3)*(GMWA!$CZ$2:$CZ$600=D$4)*(GMWA!$DB$2:$DB$600=D$1),0),$A15-1966)</f>
        <v>8747.4269999999997</v>
      </c>
      <c r="E15" s="4" cm="1">
        <f t="array" ref="E15">INDEX(GMWA!$A$2:$DB$600,MATCH(1,(GMWA!$DA$2:$DA$600=E$3)*(GMWA!$CZ$2:$CZ$600=E$4)*(GMWA!$DB$2:$DB$600=E$1),0),$A15-1966)</f>
        <v>22530</v>
      </c>
      <c r="F15" s="4" cm="1">
        <f t="array" ref="F15">INDEX(GMWA!$A$2:$DB$600,MATCH(1,(GMWA!$DA$2:$DA$600=F$3)*(GMWA!$CZ$2:$CZ$600=F$4)*(GMWA!$DB$2:$DB$600=F$1),0),$A15-1966)</f>
        <v>2661</v>
      </c>
      <c r="G15" s="4" cm="1">
        <f t="array" ref="G15">INDEX(GMWA!$A$2:$DB$600,MATCH(1,(GMWA!$DA$2:$DA$600=G$3)*(GMWA!$CZ$2:$CZ$600=G$4)*(GMWA!$DB$2:$DB$600=G$1),0),$A15-1966)</f>
        <v>19.545860000000001</v>
      </c>
      <c r="H15" s="4" cm="1">
        <f t="array" ref="H15">INDEX(GMWA!$A$2:$DB$600,MATCH(1,(GMWA!$DA$2:$DA$600=H$3)*(GMWA!$CZ$2:$CZ$600=H$4)*(GMWA!$DB$2:$DB$600=H$1),0),$A15-1966)</f>
        <v>24984.48</v>
      </c>
      <c r="I15" s="4" cm="1">
        <f t="array" ref="I15">INDEX(GMWA!$A$2:$DB$600,MATCH(1,(GMWA!$DA$2:$DA$600=I$3)*(GMWA!$CZ$2:$CZ$600=I$4)*(GMWA!$DB$2:$DB$600=I$1),0),$A15-1966)</f>
        <v>3.4021690000000002</v>
      </c>
      <c r="J15" s="4" cm="1">
        <f t="array" ref="J15">INDEX(GMWA!$A$2:$DB$600,MATCH(1,(GMWA!$DA$2:$DA$600=J$3)*(GMWA!$CZ$2:$CZ$600=J$4)*(GMWA!$DB$2:$DB$600=J$1),0),$A15-1966)</f>
        <v>251.4486</v>
      </c>
      <c r="K15" s="4" cm="1">
        <f t="array" ref="K15">INDEX(GMWA!$A$2:$DB$600,MATCH(1,(GMWA!$DA$2:$DA$600=K$3)*(GMWA!$CZ$2:$CZ$600=K$4)*(GMWA!$DB$2:$DB$600=K$1),0),$A15-1966)</f>
        <v>20.75</v>
      </c>
      <c r="L15" s="4" cm="1">
        <f t="array" ref="L15">INDEX(GMWA!$A$2:$DB$600,MATCH(1,(GMWA!$DA$2:$DA$600=L$3)*(GMWA!$CZ$2:$CZ$600=L$4)*(GMWA!$DB$2:$DB$600=L$1),0),$A15-1966)</f>
        <v>8.6739999999999995</v>
      </c>
      <c r="M15" s="4" cm="1">
        <f t="array" ref="M15">INDEX(GMWA!$A$2:$DB$600,MATCH(1,(GMWA!$DA$2:$DA$600=M$3)*(GMWA!$CZ$2:$CZ$600=M$4)*(GMWA!$DB$2:$DB$600=M$1),0),$A15-1966)</f>
        <v>12.26362</v>
      </c>
      <c r="N15" s="4" cm="1">
        <f t="array" ref="N15">INDEX(GMWA!$A$2:$DB$600,MATCH(1,(GMWA!$DA$2:$DA$600=N$3)*(GMWA!$CZ$2:$CZ$600=N$4)*(GMWA!$DB$2:$DB$600=N$1),0),$A15-1966)</f>
        <v>5.4709510000000003</v>
      </c>
      <c r="O15" s="4" cm="1">
        <f t="array" ref="O15">INDEX(GMWA!$A$2:$DB$600,MATCH(1,(GMWA!$DA$2:$DA$600=O$3)*(GMWA!$CZ$2:$CZ$600=O$4)*(GMWA!$DB$2:$DB$600=O$1),0),$A15-1966)</f>
        <v>7.6943999999999999</v>
      </c>
      <c r="P15" s="4" cm="1">
        <f t="array" ref="P15">INDEX(GMWA!$A$2:$DB$600,MATCH(1,(GMWA!$DA$2:$DA$600=P$3)*(GMWA!$CZ$2:$CZ$600=P$4)*(GMWA!$DB$2:$DB$600=P$1),0),$A15-1966)</f>
        <v>7.3489810000000002</v>
      </c>
      <c r="Q15" s="4" cm="1">
        <f t="array" ref="Q15">INDEX(GMWA!$A$2:$DB$600,MATCH(1,(GMWA!$DA$2:$DA$600=Q$3)*(GMWA!$CZ$2:$CZ$600=Q$4)*(GMWA!$DB$2:$DB$600=Q$1),0),$A15-1966)</f>
        <v>1.888741</v>
      </c>
      <c r="R15" s="4" cm="1">
        <f t="array" ref="R15">INDEX(GMWA!$A$2:$DB$600,MATCH(1,(GMWA!$DA$2:$DA$600=R$3)*(GMWA!$CZ$2:$CZ$600=R$4)*(GMWA!$DB$2:$DB$600=R$1),0),$A15-1966)</f>
        <v>0.39300000000000002</v>
      </c>
      <c r="S15" s="4" cm="1">
        <f t="array" ref="S15">INDEX(GMWA!$A$2:$DB$600,MATCH(1,(GMWA!$DA$2:$DA$600=S$3)*(GMWA!$CZ$2:$CZ$600=S$4)*(GMWA!$DB$2:$DB$600=S$1),0),$A15-1966)</f>
        <v>1.0500700000000001</v>
      </c>
      <c r="T15" s="4" cm="1">
        <f t="array" ref="T15">INDEX(GMWA!$A$2:$DB$600,MATCH(1,(GMWA!$DA$2:$DA$600=T$3)*(GMWA!$CZ$2:$CZ$600=T$4)*(GMWA!$DB$2:$DB$600=T$1),0),$A15-1966)</f>
        <v>0.2607525</v>
      </c>
      <c r="U15" s="4" cm="1">
        <f t="array" ref="U15">INDEX(GMWA!$A$2:$DB$600,MATCH(1,(GMWA!$DA$2:$DA$600=U$3)*(GMWA!$CZ$2:$CZ$600=U$4)*(GMWA!$DB$2:$DB$600=U$1),0),$A15-1966)</f>
        <v>4.0000000000000001E-3</v>
      </c>
      <c r="V15" s="4" cm="1">
        <f t="array" ref="V15">INDEX(GMWA!$A$2:$DB$600,MATCH(1,(GMWA!$DA$2:$DA$600=V$3)*(GMWA!$CZ$2:$CZ$600=V$4)*(GMWA!$DB$2:$DB$600=V$1),0),$A15-1966)</f>
        <v>131791.5</v>
      </c>
      <c r="W15" s="4" cm="1">
        <f t="array" ref="W15">INDEX(GMWA!$A$2:$DB$600,MATCH(1,(GMWA!$DA$2:$DA$600=W$3)*(GMWA!$CZ$2:$CZ$600=W$4)*(GMWA!$DB$2:$DB$600=W$1),0),$A15-1966)</f>
        <v>2279.7130000000002</v>
      </c>
      <c r="X15" s="4" cm="1">
        <f t="array" ref="X15">INDEX(GMWA!$A$2:$DB$600,MATCH(1,(GMWA!$DA$2:$DA$600=X$3)*(GMWA!$CZ$2:$CZ$600=X$4)*(GMWA!$DB$2:$DB$600=X$1),0),$A15-1966)</f>
        <v>141470</v>
      </c>
      <c r="Y15" s="4" cm="1">
        <f t="array" ref="Y15">INDEX(GMWA!$A$2:$DB$600,MATCH(1,(GMWA!$DA$2:$DA$600=Y$3)*(GMWA!$CZ$2:$CZ$600=Y$4)*(GMWA!$DB$2:$DB$600=Y$1),0),$A15-1966)</f>
        <v>177353</v>
      </c>
      <c r="Z15" s="4" cm="1">
        <f t="array" ref="Z15">INDEX(GMWA!$A$2:$DB$600,MATCH(1,(GMWA!$DA$2:$DA$600=Z$3)*(GMWA!$CZ$2:$CZ$600=Z$4)*(GMWA!$DB$2:$DB$600=Z$1),0),$A15-1966)</f>
        <v>1E-3</v>
      </c>
      <c r="AA15" s="4" cm="1">
        <f t="array" ref="AA15">INDEX(GMWA!$A$2:$DB$600,MATCH(1,(GMWA!$DA$2:$DA$600=AA$3)*(GMWA!$CZ$2:$CZ$600=AA$4)*(GMWA!$DB$2:$DB$600=AA$1),0),$A15-1966)</f>
        <v>238.18600000000001</v>
      </c>
      <c r="AB15" s="4" cm="1">
        <f t="array" ref="AB15">INDEX(GMWA!$A$2:$DB$600,MATCH(1,(GMWA!$DA$2:$DA$600=AB$3)*(GMWA!$CZ$2:$CZ$600=AB$4)*(GMWA!$DB$2:$DB$600=AB$1),0),$A15-1966)</f>
        <v>337212.6</v>
      </c>
      <c r="AC15" s="4" cm="1">
        <f t="array" ref="AC15">INDEX(GMWA!$A$2:$DB$600,MATCH(1,(GMWA!$DA$2:$DA$600=AC$3)*(GMWA!$CZ$2:$CZ$600=AC$4)*(GMWA!$DB$2:$DB$600=AC$1),0),$A15-1966)</f>
        <v>119.31010000000001</v>
      </c>
      <c r="AD15" s="4" cm="1">
        <f t="array" ref="AD15">INDEX(GMWA!$A$2:$DB$600,MATCH(1,(GMWA!$DA$2:$DA$600=AD$3)*(GMWA!$CZ$2:$CZ$600=AD$4)*(GMWA!$DB$2:$DB$600=AD$1),0),$A15-1966)</f>
        <v>12468.82</v>
      </c>
      <c r="AE15" s="4" cm="1">
        <f t="array" ref="AE15">INDEX(GMWA!$A$2:$DB$600,MATCH(1,(GMWA!$DA$2:$DA$600=AE$3)*(GMWA!$CZ$2:$CZ$600=AE$4)*(GMWA!$DB$2:$DB$600=AE$1),0),$A15-1966)</f>
        <v>287.47710000000001</v>
      </c>
      <c r="AF15" s="4" cm="1">
        <f t="array" ref="AF15">INDEX(GMWA!$A$2:$DB$600,MATCH(1,(GMWA!$DA$2:$DA$600=AF$3)*(GMWA!$CZ$2:$CZ$600=AF$4)*(GMWA!$DB$2:$DB$600=AF$1),0),$A15-1966)</f>
        <v>141.51079999999999</v>
      </c>
      <c r="AG15" s="4" cm="1">
        <f t="array" ref="AG15">INDEX(GMWA!$A$2:$DB$600,MATCH(1,(GMWA!$DA$2:$DA$600=AG$3)*(GMWA!$CZ$2:$CZ$600=AG$4)*(GMWA!$DB$2:$DB$600=AG$1),0),$A15-1966)</f>
        <v>224.36500000000001</v>
      </c>
      <c r="AH15" s="4" cm="1">
        <f t="array" ref="AH15">INDEX(GMWA!$A$2:$DB$600,MATCH(1,(GMWA!$DA$2:$DA$600=AH$3)*(GMWA!$CZ$2:$CZ$600=AH$4)*(GMWA!$DB$2:$DB$600=AH$1),0),$A15-1966)</f>
        <v>32.902000000000001</v>
      </c>
      <c r="AI15" s="4" cm="1">
        <f t="array" ref="AI15">INDEX(GMWA!$A$2:$DB$600,MATCH(1,(GMWA!$DA$2:$DA$600=AI$3)*(GMWA!$CZ$2:$CZ$600=AI$4)*(GMWA!$DB$2:$DB$600=AI$1),0),$A15-1966)</f>
        <v>113.2332</v>
      </c>
      <c r="AJ15" s="4" cm="1">
        <f t="array" ref="AJ15">INDEX(GMWA!$A$2:$DB$600,MATCH(1,(GMWA!$DA$2:$DA$600=AJ$3)*(GMWA!$CZ$2:$CZ$600=AJ$4)*(GMWA!$DB$2:$DB$600=AJ$1),0),$A15-1966)</f>
        <v>101.24339999999999</v>
      </c>
      <c r="AK15" s="4" cm="1">
        <f t="array" ref="AK15">INDEX(GMWA!$A$2:$DB$600,MATCH(1,(GMWA!$DA$2:$DA$600=AK$3)*(GMWA!$CZ$2:$CZ$600=AK$4)*(GMWA!$DB$2:$DB$600=AK$1),0),$A15-1966)</f>
        <v>41.64602</v>
      </c>
      <c r="AL15" s="4" cm="1">
        <f t="array" ref="AL15">INDEX(GMWA!$A$2:$DB$600,MATCH(1,(GMWA!$DA$2:$DA$600=AL$3)*(GMWA!$CZ$2:$CZ$600=AL$4)*(GMWA!$DB$2:$DB$600=AL$1),0),$A15-1966)</f>
        <v>4.9239600000000001</v>
      </c>
      <c r="AM15" s="4" cm="1">
        <f t="array" ref="AM15">INDEX(GMWA!$A$2:$DB$600,MATCH(1,(GMWA!$DA$2:$DA$600=AM$3)*(GMWA!$CZ$2:$CZ$600=AM$4)*(GMWA!$DB$2:$DB$600=AM$1),0),$A15-1966)</f>
        <v>9.3602670000000003</v>
      </c>
      <c r="AN15" s="4" cm="1">
        <f t="array" ref="AN15">INDEX(GMWA!$A$2:$DB$600,MATCH(1,(GMWA!$DA$2:$DA$600=AN$3)*(GMWA!$CZ$2:$CZ$600=AN$4)*(GMWA!$DB$2:$DB$600=AN$1),0),$A15-1966)</f>
        <v>2.669562</v>
      </c>
      <c r="AO15" s="4" cm="1">
        <f t="array" ref="AO15">INDEX(GMWA!$A$2:$DB$600,MATCH(1,(GMWA!$DA$2:$DA$600=AO$3)*(GMWA!$CZ$2:$CZ$600=AO$4)*(GMWA!$DB$2:$DB$600=AO$1),0),$A15-1966)</f>
        <v>4.7571399999999997</v>
      </c>
      <c r="AP15" s="4" cm="1">
        <f t="array" ref="AP15">INDEX(GMWA!$A$2:$DB$600,MATCH(1,(GMWA!$DA$2:$DA$600=AP$3)*(GMWA!$CZ$2:$CZ$600=AP$4)*(GMWA!$DB$2:$DB$600=AP$1),0),$A15-1966)</f>
        <v>290550</v>
      </c>
      <c r="AQ15" s="4" cm="1">
        <f t="array" ref="AQ15">INDEX(GMWA!$A$2:$DB$600,MATCH(1,(GMWA!$DA$2:$DA$600=AQ$3)*(GMWA!$CZ$2:$CZ$600=AQ$4)*(GMWA!$DB$2:$DB$600=AQ$1),0),$A15-1966)</f>
        <v>3207.0250000000001</v>
      </c>
      <c r="AR15" s="4" cm="1">
        <f t="array" ref="AR15">INDEX(GMWA!$A$2:$DB$600,MATCH(1,(GMWA!$DA$2:$DA$600=AR$3)*(GMWA!$CZ$2:$CZ$600=AR$4)*(GMWA!$DB$2:$DB$600=AR$1),0),$A15-1966)</f>
        <v>280722.90000000002</v>
      </c>
      <c r="AS15" s="4" cm="1">
        <f t="array" ref="AS15">INDEX(GMWA!$A$2:$DB$600,MATCH(1,(GMWA!$DA$2:$DA$600=AS$3)*(GMWA!$CZ$2:$CZ$600=AS$4)*(GMWA!$DB$2:$DB$600=AS$1),0),$A15-1966)</f>
        <v>368358</v>
      </c>
      <c r="AT15" s="4" cm="1">
        <f t="array" ref="AT15">INDEX(GMWA!$A$2:$DB$600,MATCH(1,(GMWA!$DA$2:$DA$600=AT$3)*(GMWA!$CZ$2:$CZ$600=AT$4)*(GMWA!$DB$2:$DB$600=AT$1),0),$A15-1966)</f>
        <v>164298</v>
      </c>
      <c r="AU15" s="4" cm="1">
        <f t="array" ref="AU15">INDEX(GMWA!$A$2:$DB$600,MATCH(1,(GMWA!$DA$2:$DA$600=AU$3)*(GMWA!$CZ$2:$CZ$600=AU$4)*(GMWA!$DB$2:$DB$600=AU$1),0),$A15-1966)</f>
        <v>417.17180000000002</v>
      </c>
      <c r="AV15" s="4" cm="1">
        <f t="array" ref="AV15">INDEX(GMWA!$A$2:$DB$600,MATCH(1,(GMWA!$DA$2:$DA$600=AV$3)*(GMWA!$CZ$2:$CZ$600=AV$4)*(GMWA!$DB$2:$DB$600=AV$1),0),$A15-1966)</f>
        <v>647783.19999999995</v>
      </c>
      <c r="AW15" s="4" cm="1">
        <f t="array" ref="AW15">INDEX(GMWA!$A$2:$DB$600,MATCH(1,(GMWA!$DA$2:$DA$600=AW$3)*(GMWA!$CZ$2:$CZ$600=AW$4)*(GMWA!$DB$2:$DB$600=AW$1),0),$A15-1966)</f>
        <v>223.84549999999999</v>
      </c>
      <c r="AX15" s="4" cm="1">
        <f t="array" ref="AX15">INDEX(GMWA!$A$2:$DB$600,MATCH(1,(GMWA!$DA$2:$DA$600=AX$3)*(GMWA!$CZ$2:$CZ$600=AX$4)*(GMWA!$DB$2:$DB$600=AX$1),0),$A15-1966)</f>
        <v>50591.7</v>
      </c>
      <c r="AY15" s="4" cm="1">
        <f t="array" ref="AY15">INDEX(GMWA!$A$2:$DB$600,MATCH(1,(GMWA!$DA$2:$DA$600=AY$3)*(GMWA!$CZ$2:$CZ$600=AY$4)*(GMWA!$DB$2:$DB$600=AY$1),0),$A15-1966)</f>
        <v>939.75639999999999</v>
      </c>
      <c r="AZ15" s="4" cm="1">
        <f t="array" ref="AZ15">INDEX(GMWA!$A$2:$DB$600,MATCH(1,(GMWA!$DA$2:$DA$600=AZ$3)*(GMWA!$CZ$2:$CZ$600=AZ$4)*(GMWA!$DB$2:$DB$600=AZ$1),0),$A15-1966)</f>
        <v>504.56599999999997</v>
      </c>
      <c r="BA15" s="4" cm="1">
        <f t="array" ref="BA15">INDEX(GMWA!$A$2:$DB$600,MATCH(1,(GMWA!$DA$2:$DA$600=BA$3)*(GMWA!$CZ$2:$CZ$600=BA$4)*(GMWA!$DB$2:$DB$600=BA$1),0),$A15-1966)</f>
        <v>260.06</v>
      </c>
      <c r="BB15" s="4" cm="1">
        <f t="array" ref="BB15">INDEX(GMWA!$A$2:$DB$600,MATCH(1,(GMWA!$DA$2:$DA$600=BB$3)*(GMWA!$CZ$2:$CZ$600=BB$4)*(GMWA!$DB$2:$DB$600=BB$1),0),$A15-1966)</f>
        <v>112.29089999999999</v>
      </c>
      <c r="BC15" s="4" cm="1">
        <f t="array" ref="BC15">INDEX(GMWA!$A$2:$DB$600,MATCH(1,(GMWA!$DA$2:$DA$600=BC$3)*(GMWA!$CZ$2:$CZ$600=BC$4)*(GMWA!$DB$2:$DB$600=BC$1),0),$A15-1966)</f>
        <v>183.31899999999999</v>
      </c>
      <c r="BD15" s="4" cm="1">
        <f t="array" ref="BD15">INDEX(GMWA!$A$2:$DB$600,MATCH(1,(GMWA!$DA$2:$DA$600=BD$3)*(GMWA!$CZ$2:$CZ$600=BD$4)*(GMWA!$DB$2:$DB$600=BD$1),0),$A15-1966)</f>
        <v>93.774000000000001</v>
      </c>
      <c r="BE15" s="4" cm="1">
        <f t="array" ref="BE15">INDEX(GMWA!$A$2:$DB$600,MATCH(1,(GMWA!$DA$2:$DA$600=BE$3)*(GMWA!$CZ$2:$CZ$600=BE$4)*(GMWA!$DB$2:$DB$600=BE$1),0),$A15-1966)</f>
        <v>66.642470000000003</v>
      </c>
      <c r="BF15" s="4" cm="1">
        <f t="array" ref="BF15">INDEX(GMWA!$A$2:$DB$600,MATCH(1,(GMWA!$DA$2:$DA$600=BF$3)*(GMWA!$CZ$2:$CZ$600=BF$4)*(GMWA!$DB$2:$DB$600=BF$1),0),$A15-1966)</f>
        <v>38.363999999999997</v>
      </c>
      <c r="BG15" s="4" cm="1">
        <f t="array" ref="BG15">INDEX(GMWA!$A$2:$DB$600,MATCH(1,(GMWA!$DA$2:$DA$600=BG$3)*(GMWA!$CZ$2:$CZ$600=BG$4)*(GMWA!$DB$2:$DB$600=BG$1),0),$A15-1966)</f>
        <v>16.40409</v>
      </c>
      <c r="BH15" s="4" cm="1">
        <f t="array" ref="BH15">INDEX(GMWA!$A$2:$DB$600,MATCH(1,(GMWA!$DA$2:$DA$600=BH$3)*(GMWA!$CZ$2:$CZ$600=BH$4)*(GMWA!$DB$2:$DB$600=BH$1),0),$A15-1966)</f>
        <v>8.5120090000000008</v>
      </c>
      <c r="BI15" s="4" cm="1">
        <f t="array" ref="BI15">INDEX(GMWA!$A$2:$DB$600,MATCH(1,(GMWA!$DA$2:$DA$600=BI$3)*(GMWA!$CZ$2:$CZ$600=BI$4)*(GMWA!$DB$2:$DB$600=BI$1),0),$A15-1966)</f>
        <v>23.336030000000001</v>
      </c>
      <c r="BK15" s="12">
        <f t="shared" si="3"/>
        <v>10.779906139622055</v>
      </c>
      <c r="BL15" s="12">
        <f t="shared" si="3"/>
        <v>7.8990206223327224</v>
      </c>
      <c r="BM15" s="12">
        <f t="shared" si="3"/>
        <v>6.1832381423623382</v>
      </c>
      <c r="BN15" s="12">
        <f t="shared" si="3"/>
        <v>12.703478373639014</v>
      </c>
      <c r="BO15" s="12">
        <f t="shared" si="3"/>
        <v>266100000</v>
      </c>
      <c r="BP15" s="12">
        <f t="shared" si="3"/>
        <v>8.2061330220919793</v>
      </c>
      <c r="BQ15" s="12">
        <f t="shared" si="3"/>
        <v>7.4091181646237416</v>
      </c>
      <c r="BR15" s="12">
        <f t="shared" si="3"/>
        <v>2.8515347820511421</v>
      </c>
      <c r="BS15" s="12">
        <f t="shared" si="3"/>
        <v>2.0166190545697185</v>
      </c>
      <c r="BT15" s="12">
        <f t="shared" si="3"/>
        <v>7.2179662310493597</v>
      </c>
      <c r="BU15" s="12">
        <f t="shared" si="3"/>
        <v>6.1295674959084394</v>
      </c>
      <c r="BV15" s="12">
        <f t="shared" si="3"/>
        <v>5.4659238294742938</v>
      </c>
      <c r="BW15" s="12">
        <f t="shared" si="3"/>
        <v>16.628019573278223</v>
      </c>
      <c r="BX15" s="12">
        <f t="shared" si="3"/>
        <v>6.7951802121639231</v>
      </c>
      <c r="BY15" s="12">
        <f t="shared" si="3"/>
        <v>7.2587260009047512</v>
      </c>
      <c r="BZ15" s="12">
        <f t="shared" si="3"/>
        <v>4.535225695036404</v>
      </c>
      <c r="CA15" s="12">
        <f t="shared" si="4"/>
        <v>7.9813808398118598</v>
      </c>
      <c r="CB15" s="12">
        <f t="shared" si="4"/>
        <v>11.21837656981366</v>
      </c>
      <c r="CC15" s="12">
        <f t="shared" si="4"/>
        <v>9.7676135635733505</v>
      </c>
      <c r="CD15" s="12">
        <f t="shared" si="4"/>
        <v>8.4084134585065834E-2</v>
      </c>
      <c r="CF15" s="13">
        <f>SUMIF(DataQ!$C:$C,DataA!$A15,DataQ!I:I)</f>
        <v>7400.625</v>
      </c>
      <c r="CG15" s="13">
        <f>SUMIF(DataQ!$C:$C,DataA!$A15,DataQ!J:J)</f>
        <v>299421.32</v>
      </c>
      <c r="CH15" s="13">
        <f>SUMIF(DataQ!$C:$C,DataA!$A15,DataQ!K:K)</f>
        <v>1847.27</v>
      </c>
      <c r="CI15" s="13">
        <f>SUMIF(DataQ!$C:$C,DataA!$A15,DataQ!L:L)</f>
        <v>1246.444</v>
      </c>
      <c r="CJ15" s="13">
        <f>SUMIF(DataQ!$C:$C,DataA!$A15,DataQ!M:M)</f>
        <v>1200.915</v>
      </c>
      <c r="CK15" s="14">
        <f>AVERAGEIF(DataQ!$C:$C,DataA!$A15,DataQ!N:N)</f>
        <v>230470.8</v>
      </c>
      <c r="CL15" s="13">
        <f>SUMIF(DataQ!$C:$C,DataA!$A15,DataQ!O:O)</f>
        <v>-5999</v>
      </c>
      <c r="CN15" s="13">
        <f>SUMIF(DataQ!$B:$B,DataA!$A15,DataQ!P:P)</f>
        <v>-130.46899999999999</v>
      </c>
      <c r="CO15" s="13">
        <f>SUMIF(DataQ!$B:$B,DataA!$A15,DataQ!Q:Q)</f>
        <v>-10937.75</v>
      </c>
      <c r="CP15" s="13">
        <f>SUMIF(DataQ!$B:$B,DataA!$A15,DataQ!R:R)</f>
        <v>-75.167159999999996</v>
      </c>
    </row>
    <row r="16" spans="1:94" x14ac:dyDescent="0.25">
      <c r="A16" s="4">
        <f t="shared" si="5"/>
        <v>1982</v>
      </c>
      <c r="B16" s="4" cm="1">
        <f t="array" ref="B16">INDEX(GMWA!$A$2:$DB$600,MATCH(1,(GMWA!$DA$2:$DA$600=B$3)*(GMWA!$CZ$2:$CZ$600=B$4)*(GMWA!$DB$2:$DB$600=B$1),0),$A16-1966)</f>
        <v>15540</v>
      </c>
      <c r="C16" s="4" cm="1">
        <f t="array" ref="C16">INDEX(GMWA!$A$2:$DB$600,MATCH(1,(GMWA!$DA$2:$DA$600=C$3)*(GMWA!$CZ$2:$CZ$600=C$4)*(GMWA!$DB$2:$DB$600=C$1),0),$A16-1966)</f>
        <v>206.17500000000001</v>
      </c>
      <c r="D16" s="4" cm="1">
        <f t="array" ref="D16">INDEX(GMWA!$A$2:$DB$600,MATCH(1,(GMWA!$DA$2:$DA$600=D$3)*(GMWA!$CZ$2:$CZ$600=D$4)*(GMWA!$DB$2:$DB$600=D$1),0),$A16-1966)</f>
        <v>10090.23</v>
      </c>
      <c r="E16" s="4" cm="1">
        <f t="array" ref="E16">INDEX(GMWA!$A$2:$DB$600,MATCH(1,(GMWA!$DA$2:$DA$600=E$3)*(GMWA!$CZ$2:$CZ$600=E$4)*(GMWA!$DB$2:$DB$600=E$1),0),$A16-1966)</f>
        <v>27419</v>
      </c>
      <c r="F16" s="4" cm="1">
        <f t="array" ref="F16">INDEX(GMWA!$A$2:$DB$600,MATCH(1,(GMWA!$DA$2:$DA$600=F$3)*(GMWA!$CZ$2:$CZ$600=F$4)*(GMWA!$DB$2:$DB$600=F$1),0),$A16-1966)</f>
        <v>3141</v>
      </c>
      <c r="G16" s="4" cm="1">
        <f t="array" ref="G16">INDEX(GMWA!$A$2:$DB$600,MATCH(1,(GMWA!$DA$2:$DA$600=G$3)*(GMWA!$CZ$2:$CZ$600=G$4)*(GMWA!$DB$2:$DB$600=G$1),0),$A16-1966)</f>
        <v>25.321439999999999</v>
      </c>
      <c r="H16" s="4" cm="1">
        <f t="array" ref="H16">INDEX(GMWA!$A$2:$DB$600,MATCH(1,(GMWA!$DA$2:$DA$600=H$3)*(GMWA!$CZ$2:$CZ$600=H$4)*(GMWA!$DB$2:$DB$600=H$1),0),$A16-1966)</f>
        <v>36744.300000000003</v>
      </c>
      <c r="I16" s="4" cm="1">
        <f t="array" ref="I16">INDEX(GMWA!$A$2:$DB$600,MATCH(1,(GMWA!$DA$2:$DA$600=I$3)*(GMWA!$CZ$2:$CZ$600=I$4)*(GMWA!$DB$2:$DB$600=I$1),0),$A16-1966)</f>
        <v>3.559402</v>
      </c>
      <c r="J16" s="4" cm="1">
        <f t="array" ref="J16">INDEX(GMWA!$A$2:$DB$600,MATCH(1,(GMWA!$DA$2:$DA$600=J$3)*(GMWA!$CZ$2:$CZ$600=J$4)*(GMWA!$DB$2:$DB$600=J$1),0),$A16-1966)</f>
        <v>411.35719999999998</v>
      </c>
      <c r="K16" s="4" cm="1">
        <f t="array" ref="K16">INDEX(GMWA!$A$2:$DB$600,MATCH(1,(GMWA!$DA$2:$DA$600=K$3)*(GMWA!$CZ$2:$CZ$600=K$4)*(GMWA!$DB$2:$DB$600=K$1),0),$A16-1966)</f>
        <v>24.62</v>
      </c>
      <c r="L16" s="4" cm="1">
        <f t="array" ref="L16">INDEX(GMWA!$A$2:$DB$600,MATCH(1,(GMWA!$DA$2:$DA$600=L$3)*(GMWA!$CZ$2:$CZ$600=L$4)*(GMWA!$DB$2:$DB$600=L$1),0),$A16-1966)</f>
        <v>10.256</v>
      </c>
      <c r="M16" s="4" cm="1">
        <f t="array" ref="M16">INDEX(GMWA!$A$2:$DB$600,MATCH(1,(GMWA!$DA$2:$DA$600=M$3)*(GMWA!$CZ$2:$CZ$600=M$4)*(GMWA!$DB$2:$DB$600=M$1),0),$A16-1966)</f>
        <v>18.669709999999998</v>
      </c>
      <c r="N16" s="4" cm="1">
        <f t="array" ref="N16">INDEX(GMWA!$A$2:$DB$600,MATCH(1,(GMWA!$DA$2:$DA$600=N$3)*(GMWA!$CZ$2:$CZ$600=N$4)*(GMWA!$DB$2:$DB$600=N$1),0),$A16-1966)</f>
        <v>5.91256</v>
      </c>
      <c r="O16" s="4" cm="1">
        <f t="array" ref="O16">INDEX(GMWA!$A$2:$DB$600,MATCH(1,(GMWA!$DA$2:$DA$600=O$3)*(GMWA!$CZ$2:$CZ$600=O$4)*(GMWA!$DB$2:$DB$600=O$1),0),$A16-1966)</f>
        <v>9.2497000000000007</v>
      </c>
      <c r="P16" s="4" cm="1">
        <f t="array" ref="P16">INDEX(GMWA!$A$2:$DB$600,MATCH(1,(GMWA!$DA$2:$DA$600=P$3)*(GMWA!$CZ$2:$CZ$600=P$4)*(GMWA!$DB$2:$DB$600=P$1),0),$A16-1966)</f>
        <v>9.0407060000000001</v>
      </c>
      <c r="Q16" s="4" cm="1">
        <f t="array" ref="Q16">INDEX(GMWA!$A$2:$DB$600,MATCH(1,(GMWA!$DA$2:$DA$600=Q$3)*(GMWA!$CZ$2:$CZ$600=Q$4)*(GMWA!$DB$2:$DB$600=Q$1),0),$A16-1966)</f>
        <v>2.2882440000000002</v>
      </c>
      <c r="R16" s="4" cm="1">
        <f t="array" ref="R16">INDEX(GMWA!$A$2:$DB$600,MATCH(1,(GMWA!$DA$2:$DA$600=R$3)*(GMWA!$CZ$2:$CZ$600=R$4)*(GMWA!$DB$2:$DB$600=R$1),0),$A16-1966)</f>
        <v>0.503</v>
      </c>
      <c r="S16" s="4" cm="1">
        <f t="array" ref="S16">INDEX(GMWA!$A$2:$DB$600,MATCH(1,(GMWA!$DA$2:$DA$600=S$3)*(GMWA!$CZ$2:$CZ$600=S$4)*(GMWA!$DB$2:$DB$600=S$1),0),$A16-1966)</f>
        <v>1.5021</v>
      </c>
      <c r="T16" s="4" cm="1">
        <f t="array" ref="T16">INDEX(GMWA!$A$2:$DB$600,MATCH(1,(GMWA!$DA$2:$DA$600=T$3)*(GMWA!$CZ$2:$CZ$600=T$4)*(GMWA!$DB$2:$DB$600=T$1),0),$A16-1966)</f>
        <v>0.46370220000000001</v>
      </c>
      <c r="U16" s="4" cm="1">
        <f t="array" ref="U16">INDEX(GMWA!$A$2:$DB$600,MATCH(1,(GMWA!$DA$2:$DA$600=U$3)*(GMWA!$CZ$2:$CZ$600=U$4)*(GMWA!$DB$2:$DB$600=U$1),0),$A16-1966)</f>
        <v>4.0000000000000001E-3</v>
      </c>
      <c r="V16" s="4" cm="1">
        <f t="array" ref="V16">INDEX(GMWA!$A$2:$DB$600,MATCH(1,(GMWA!$DA$2:$DA$600=V$3)*(GMWA!$CZ$2:$CZ$600=V$4)*(GMWA!$DB$2:$DB$600=V$1),0),$A16-1966)</f>
        <v>140578.79999999999</v>
      </c>
      <c r="W16" s="4" cm="1">
        <f t="array" ref="W16">INDEX(GMWA!$A$2:$DB$600,MATCH(1,(GMWA!$DA$2:$DA$600=W$3)*(GMWA!$CZ$2:$CZ$600=W$4)*(GMWA!$DB$2:$DB$600=W$1),0),$A16-1966)</f>
        <v>2557.9780000000001</v>
      </c>
      <c r="X16" s="4" cm="1">
        <f t="array" ref="X16">INDEX(GMWA!$A$2:$DB$600,MATCH(1,(GMWA!$DA$2:$DA$600=X$3)*(GMWA!$CZ$2:$CZ$600=X$4)*(GMWA!$DB$2:$DB$600=X$1),0),$A16-1966)</f>
        <v>165196</v>
      </c>
      <c r="Y16" s="4" cm="1">
        <f t="array" ref="Y16">INDEX(GMWA!$A$2:$DB$600,MATCH(1,(GMWA!$DA$2:$DA$600=Y$3)*(GMWA!$CZ$2:$CZ$600=Y$4)*(GMWA!$DB$2:$DB$600=Y$1),0),$A16-1966)</f>
        <v>209732</v>
      </c>
      <c r="Z16" s="4" cm="1">
        <f t="array" ref="Z16">INDEX(GMWA!$A$2:$DB$600,MATCH(1,(GMWA!$DA$2:$DA$600=Z$3)*(GMWA!$CZ$2:$CZ$600=Z$4)*(GMWA!$DB$2:$DB$600=Z$1),0),$A16-1966)</f>
        <v>1E-3</v>
      </c>
      <c r="AA16" s="4" cm="1">
        <f t="array" ref="AA16">INDEX(GMWA!$A$2:$DB$600,MATCH(1,(GMWA!$DA$2:$DA$600=AA$3)*(GMWA!$CZ$2:$CZ$600=AA$4)*(GMWA!$DB$2:$DB$600=AA$1),0),$A16-1966)</f>
        <v>330.69600000000003</v>
      </c>
      <c r="AB16" s="4" cm="1">
        <f t="array" ref="AB16">INDEX(GMWA!$A$2:$DB$600,MATCH(1,(GMWA!$DA$2:$DA$600=AB$3)*(GMWA!$CZ$2:$CZ$600=AB$4)*(GMWA!$DB$2:$DB$600=AB$1),0),$A16-1966)</f>
        <v>436789.9</v>
      </c>
      <c r="AC16" s="4" cm="1">
        <f t="array" ref="AC16">INDEX(GMWA!$A$2:$DB$600,MATCH(1,(GMWA!$DA$2:$DA$600=AC$3)*(GMWA!$CZ$2:$CZ$600=AC$4)*(GMWA!$DB$2:$DB$600=AC$1),0),$A16-1966)</f>
        <v>117.2758</v>
      </c>
      <c r="AD16" s="4" cm="1">
        <f t="array" ref="AD16">INDEX(GMWA!$A$2:$DB$600,MATCH(1,(GMWA!$DA$2:$DA$600=AD$3)*(GMWA!$CZ$2:$CZ$600=AD$4)*(GMWA!$DB$2:$DB$600=AD$1),0),$A16-1966)</f>
        <v>15261.4</v>
      </c>
      <c r="AE16" s="4" cm="1">
        <f t="array" ref="AE16">INDEX(GMWA!$A$2:$DB$600,MATCH(1,(GMWA!$DA$2:$DA$600=AE$3)*(GMWA!$CZ$2:$CZ$600=AE$4)*(GMWA!$DB$2:$DB$600=AE$1),0),$A16-1966)</f>
        <v>320.43079999999998</v>
      </c>
      <c r="AF16" s="4" cm="1">
        <f t="array" ref="AF16">INDEX(GMWA!$A$2:$DB$600,MATCH(1,(GMWA!$DA$2:$DA$600=AF$3)*(GMWA!$CZ$2:$CZ$600=AF$4)*(GMWA!$DB$2:$DB$600=AF$1),0),$A16-1966)</f>
        <v>184.3563</v>
      </c>
      <c r="AG16" s="4" cm="1">
        <f t="array" ref="AG16">INDEX(GMWA!$A$2:$DB$600,MATCH(1,(GMWA!$DA$2:$DA$600=AG$3)*(GMWA!$CZ$2:$CZ$600=AG$4)*(GMWA!$DB$2:$DB$600=AG$1),0),$A16-1966)</f>
        <v>275.67399999999998</v>
      </c>
      <c r="AH16" s="4" cm="1">
        <f t="array" ref="AH16">INDEX(GMWA!$A$2:$DB$600,MATCH(1,(GMWA!$DA$2:$DA$600=AH$3)*(GMWA!$CZ$2:$CZ$600=AH$4)*(GMWA!$DB$2:$DB$600=AH$1),0),$A16-1966)</f>
        <v>43.26</v>
      </c>
      <c r="AI16" s="4" cm="1">
        <f t="array" ref="AI16">INDEX(GMWA!$A$2:$DB$600,MATCH(1,(GMWA!$DA$2:$DA$600=AI$3)*(GMWA!$CZ$2:$CZ$600=AI$4)*(GMWA!$DB$2:$DB$600=AI$1),0),$A16-1966)</f>
        <v>130.9144</v>
      </c>
      <c r="AJ16" s="4" cm="1">
        <f t="array" ref="AJ16">INDEX(GMWA!$A$2:$DB$600,MATCH(1,(GMWA!$DA$2:$DA$600=AJ$3)*(GMWA!$CZ$2:$CZ$600=AJ$4)*(GMWA!$DB$2:$DB$600=AJ$1),0),$A16-1966)</f>
        <v>121.7368</v>
      </c>
      <c r="AK16" s="4" cm="1">
        <f t="array" ref="AK16">INDEX(GMWA!$A$2:$DB$600,MATCH(1,(GMWA!$DA$2:$DA$600=AK$3)*(GMWA!$CZ$2:$CZ$600=AK$4)*(GMWA!$DB$2:$DB$600=AK$1),0),$A16-1966)</f>
        <v>47.518419999999999</v>
      </c>
      <c r="AL16" s="4" cm="1">
        <f t="array" ref="AL16">INDEX(GMWA!$A$2:$DB$600,MATCH(1,(GMWA!$DA$2:$DA$600=AL$3)*(GMWA!$CZ$2:$CZ$600=AL$4)*(GMWA!$DB$2:$DB$600=AL$1),0),$A16-1966)</f>
        <v>6.4599510000000002</v>
      </c>
      <c r="AM16" s="4" cm="1">
        <f t="array" ref="AM16">INDEX(GMWA!$A$2:$DB$600,MATCH(1,(GMWA!$DA$2:$DA$600=AM$3)*(GMWA!$CZ$2:$CZ$600=AM$4)*(GMWA!$DB$2:$DB$600=AM$1),0),$A16-1966)</f>
        <v>11.8583</v>
      </c>
      <c r="AN16" s="4" cm="1">
        <f t="array" ref="AN16">INDEX(GMWA!$A$2:$DB$600,MATCH(1,(GMWA!$DA$2:$DA$600=AN$3)*(GMWA!$CZ$2:$CZ$600=AN$4)*(GMWA!$DB$2:$DB$600=AN$1),0),$A16-1966)</f>
        <v>3.670045</v>
      </c>
      <c r="AO16" s="4" cm="1">
        <f t="array" ref="AO16">INDEX(GMWA!$A$2:$DB$600,MATCH(1,(GMWA!$DA$2:$DA$600=AO$3)*(GMWA!$CZ$2:$CZ$600=AO$4)*(GMWA!$DB$2:$DB$600=AO$1),0),$A16-1966)</f>
        <v>6.2886220000000002</v>
      </c>
      <c r="AP16" s="4" cm="1">
        <f t="array" ref="AP16">INDEX(GMWA!$A$2:$DB$600,MATCH(1,(GMWA!$DA$2:$DA$600=AP$3)*(GMWA!$CZ$2:$CZ$600=AP$4)*(GMWA!$DB$2:$DB$600=AP$1),0),$A16-1966)</f>
        <v>320013</v>
      </c>
      <c r="AQ16" s="4" cm="1">
        <f t="array" ref="AQ16">INDEX(GMWA!$A$2:$DB$600,MATCH(1,(GMWA!$DA$2:$DA$600=AQ$3)*(GMWA!$CZ$2:$CZ$600=AQ$4)*(GMWA!$DB$2:$DB$600=AQ$1),0),$A16-1966)</f>
        <v>3343.8</v>
      </c>
      <c r="AR16" s="4" cm="1">
        <f t="array" ref="AR16">INDEX(GMWA!$A$2:$DB$600,MATCH(1,(GMWA!$DA$2:$DA$600=AR$3)*(GMWA!$CZ$2:$CZ$600=AR$4)*(GMWA!$DB$2:$DB$600=AR$1),0),$A16-1966)</f>
        <v>295229.09999999998</v>
      </c>
      <c r="AS16" s="4" cm="1">
        <f t="array" ref="AS16">INDEX(GMWA!$A$2:$DB$600,MATCH(1,(GMWA!$DA$2:$DA$600=AS$3)*(GMWA!$CZ$2:$CZ$600=AS$4)*(GMWA!$DB$2:$DB$600=AS$1),0),$A16-1966)</f>
        <v>388181</v>
      </c>
      <c r="AT16" s="4" cm="1">
        <f t="array" ref="AT16">INDEX(GMWA!$A$2:$DB$600,MATCH(1,(GMWA!$DA$2:$DA$600=AT$3)*(GMWA!$CZ$2:$CZ$600=AT$4)*(GMWA!$DB$2:$DB$600=AT$1),0),$A16-1966)</f>
        <v>184369</v>
      </c>
      <c r="AU16" s="4" cm="1">
        <f t="array" ref="AU16">INDEX(GMWA!$A$2:$DB$600,MATCH(1,(GMWA!$DA$2:$DA$600=AU$3)*(GMWA!$CZ$2:$CZ$600=AU$4)*(GMWA!$DB$2:$DB$600=AU$1),0),$A16-1966)</f>
        <v>475.15050000000002</v>
      </c>
      <c r="AV16" s="4" cm="1">
        <f t="array" ref="AV16">INDEX(GMWA!$A$2:$DB$600,MATCH(1,(GMWA!$DA$2:$DA$600=AV$3)*(GMWA!$CZ$2:$CZ$600=AV$4)*(GMWA!$DB$2:$DB$600=AV$1),0),$A16-1966)</f>
        <v>708991.2</v>
      </c>
      <c r="AW16" s="4" cm="1">
        <f t="array" ref="AW16">INDEX(GMWA!$A$2:$DB$600,MATCH(1,(GMWA!$DA$2:$DA$600=AW$3)*(GMWA!$CZ$2:$CZ$600=AW$4)*(GMWA!$DB$2:$DB$600=AW$1),0),$A16-1966)</f>
        <v>237.0532</v>
      </c>
      <c r="AX16" s="4" cm="1">
        <f t="array" ref="AX16">INDEX(GMWA!$A$2:$DB$600,MATCH(1,(GMWA!$DA$2:$DA$600=AX$3)*(GMWA!$CZ$2:$CZ$600=AX$4)*(GMWA!$DB$2:$DB$600=AX$1),0),$A16-1966)</f>
        <v>58429.2</v>
      </c>
      <c r="AY16" s="4" cm="1">
        <f t="array" ref="AY16">INDEX(GMWA!$A$2:$DB$600,MATCH(1,(GMWA!$DA$2:$DA$600=AY$3)*(GMWA!$CZ$2:$CZ$600=AY$4)*(GMWA!$DB$2:$DB$600=AY$1),0),$A16-1966)</f>
        <v>977.803</v>
      </c>
      <c r="AZ16" s="4" cm="1">
        <f t="array" ref="AZ16">INDEX(GMWA!$A$2:$DB$600,MATCH(1,(GMWA!$DA$2:$DA$600=AZ$3)*(GMWA!$CZ$2:$CZ$600=AZ$4)*(GMWA!$DB$2:$DB$600=AZ$1),0),$A16-1966)</f>
        <v>578.92499999999995</v>
      </c>
      <c r="BA16" s="4" cm="1">
        <f t="array" ref="BA16">INDEX(GMWA!$A$2:$DB$600,MATCH(1,(GMWA!$DA$2:$DA$600=BA$3)*(GMWA!$CZ$2:$CZ$600=BA$4)*(GMWA!$DB$2:$DB$600=BA$1),0),$A16-1966)</f>
        <v>306.68900000000002</v>
      </c>
      <c r="BB16" s="4" cm="1">
        <f t="array" ref="BB16">INDEX(GMWA!$A$2:$DB$600,MATCH(1,(GMWA!$DA$2:$DA$600=BB$3)*(GMWA!$CZ$2:$CZ$600=BB$4)*(GMWA!$DB$2:$DB$600=BB$1),0),$A16-1966)</f>
        <v>129.13310000000001</v>
      </c>
      <c r="BC16" s="4" cm="1">
        <f t="array" ref="BC16">INDEX(GMWA!$A$2:$DB$600,MATCH(1,(GMWA!$DA$2:$DA$600=BC$3)*(GMWA!$CZ$2:$CZ$600=BC$4)*(GMWA!$DB$2:$DB$600=BC$1),0),$A16-1966)</f>
        <v>190.74100000000001</v>
      </c>
      <c r="BD16" s="4" cm="1">
        <f t="array" ref="BD16">INDEX(GMWA!$A$2:$DB$600,MATCH(1,(GMWA!$DA$2:$DA$600=BD$3)*(GMWA!$CZ$2:$CZ$600=BD$4)*(GMWA!$DB$2:$DB$600=BD$1),0),$A16-1966)</f>
        <v>101.468</v>
      </c>
      <c r="BE16" s="4" cm="1">
        <f t="array" ref="BE16">INDEX(GMWA!$A$2:$DB$600,MATCH(1,(GMWA!$DA$2:$DA$600=BE$3)*(GMWA!$CZ$2:$CZ$600=BE$4)*(GMWA!$DB$2:$DB$600=BE$1),0),$A16-1966)</f>
        <v>75.826920000000001</v>
      </c>
      <c r="BF16" s="4" cm="1">
        <f t="array" ref="BF16">INDEX(GMWA!$A$2:$DB$600,MATCH(1,(GMWA!$DA$2:$DA$600=BF$3)*(GMWA!$CZ$2:$CZ$600=BF$4)*(GMWA!$DB$2:$DB$600=BF$1),0),$A16-1966)</f>
        <v>43.12</v>
      </c>
      <c r="BG16" s="4" cm="1">
        <f t="array" ref="BG16">INDEX(GMWA!$A$2:$DB$600,MATCH(1,(GMWA!$DA$2:$DA$600=BG$3)*(GMWA!$CZ$2:$CZ$600=BG$4)*(GMWA!$DB$2:$DB$600=BG$1),0),$A16-1966)</f>
        <v>19.460229999999999</v>
      </c>
      <c r="BH16" s="4" cm="1">
        <f t="array" ref="BH16">INDEX(GMWA!$A$2:$DB$600,MATCH(1,(GMWA!$DA$2:$DA$600=BH$3)*(GMWA!$CZ$2:$CZ$600=BH$4)*(GMWA!$DB$2:$DB$600=BH$1),0),$A16-1966)</f>
        <v>10.70613</v>
      </c>
      <c r="BI16" s="4" cm="1">
        <f t="array" ref="BI16">INDEX(GMWA!$A$2:$DB$600,MATCH(1,(GMWA!$DA$2:$DA$600=BI$3)*(GMWA!$CZ$2:$CZ$600=BI$4)*(GMWA!$DB$2:$DB$600=BI$1),0),$A16-1966)</f>
        <v>23.336030000000001</v>
      </c>
      <c r="BK16" s="12">
        <f t="shared" si="3"/>
        <v>11.054298372158534</v>
      </c>
      <c r="BL16" s="12">
        <f t="shared" si="3"/>
        <v>8.0600771390527992</v>
      </c>
      <c r="BM16" s="12">
        <f t="shared" si="3"/>
        <v>6.1080353035182444</v>
      </c>
      <c r="BN16" s="12">
        <f t="shared" si="3"/>
        <v>13.073350752388762</v>
      </c>
      <c r="BO16" s="12">
        <f t="shared" si="3"/>
        <v>314100000</v>
      </c>
      <c r="BP16" s="12">
        <f t="shared" si="3"/>
        <v>7.6570142971188027</v>
      </c>
      <c r="BQ16" s="12">
        <f t="shared" si="3"/>
        <v>8.4123511097669628</v>
      </c>
      <c r="BR16" s="12">
        <f t="shared" si="3"/>
        <v>3.0350694687224471</v>
      </c>
      <c r="BS16" s="12">
        <f t="shared" si="3"/>
        <v>2.6954093333508067</v>
      </c>
      <c r="BT16" s="12">
        <f t="shared" si="3"/>
        <v>7.6834062143838864</v>
      </c>
      <c r="BU16" s="12">
        <f t="shared" si="3"/>
        <v>5.5631405056404359</v>
      </c>
      <c r="BV16" s="12">
        <f t="shared" si="3"/>
        <v>6.7723869498030274</v>
      </c>
      <c r="BW16" s="12">
        <f t="shared" si="3"/>
        <v>13.667498844197873</v>
      </c>
      <c r="BX16" s="12">
        <f t="shared" si="3"/>
        <v>7.0654565120414574</v>
      </c>
      <c r="BY16" s="12">
        <f t="shared" si="3"/>
        <v>7.4264363774963691</v>
      </c>
      <c r="BZ16" s="12">
        <f t="shared" si="3"/>
        <v>4.8154883937639346</v>
      </c>
      <c r="CA16" s="12">
        <f t="shared" si="4"/>
        <v>7.7864367701860271</v>
      </c>
      <c r="CB16" s="12">
        <f t="shared" si="4"/>
        <v>12.667077068382484</v>
      </c>
      <c r="CC16" s="12">
        <f t="shared" si="4"/>
        <v>12.634782407300182</v>
      </c>
      <c r="CD16" s="12">
        <f t="shared" si="4"/>
        <v>6.3606939644329077E-2</v>
      </c>
      <c r="CF16" s="13">
        <f>SUMIF(DataQ!$C:$C,DataA!$A16,DataQ!I:I)</f>
        <v>7333.4249999999993</v>
      </c>
      <c r="CG16" s="13">
        <f>SUMIF(DataQ!$C:$C,DataA!$A16,DataQ!J:J)</f>
        <v>309237.08</v>
      </c>
      <c r="CH16" s="13">
        <f>SUMIF(DataQ!$C:$C,DataA!$A16,DataQ!K:K)</f>
        <v>1834.54</v>
      </c>
      <c r="CI16" s="13">
        <f>SUMIF(DataQ!$C:$C,DataA!$A16,DataQ!L:L)</f>
        <v>1272.7429999999999</v>
      </c>
      <c r="CJ16" s="13">
        <f>SUMIF(DataQ!$C:$C,DataA!$A16,DataQ!M:M)</f>
        <v>1200.73</v>
      </c>
      <c r="CK16" s="14">
        <f>AVERAGEIF(DataQ!$C:$C,DataA!$A16,DataQ!N:N)</f>
        <v>223200.34999999998</v>
      </c>
      <c r="CL16" s="13">
        <f>SUMIF(DataQ!$C:$C,DataA!$A16,DataQ!O:O)</f>
        <v>-8542</v>
      </c>
      <c r="CN16" s="13">
        <f>SUMIF(DataQ!$B:$B,DataA!$A16,DataQ!P:P)</f>
        <v>-220.126</v>
      </c>
      <c r="CO16" s="13">
        <f>SUMIF(DataQ!$B:$B,DataA!$A16,DataQ!Q:Q)</f>
        <v>-11134.25</v>
      </c>
      <c r="CP16" s="13">
        <f>SUMIF(DataQ!$B:$B,DataA!$A16,DataQ!R:R)</f>
        <v>-74.955079999999995</v>
      </c>
    </row>
    <row r="17" spans="1:94" x14ac:dyDescent="0.25">
      <c r="A17" s="4">
        <f t="shared" si="5"/>
        <v>1983</v>
      </c>
      <c r="B17" s="4" cm="1">
        <f t="array" ref="B17">INDEX(GMWA!$A$2:$DB$600,MATCH(1,(GMWA!$DA$2:$DA$600=B$3)*(GMWA!$CZ$2:$CZ$600=B$4)*(GMWA!$DB$2:$DB$600=B$1),0),$A17-1966)</f>
        <v>15996</v>
      </c>
      <c r="C17" s="4" cm="1">
        <f t="array" ref="C17">INDEX(GMWA!$A$2:$DB$600,MATCH(1,(GMWA!$DA$2:$DA$600=C$3)*(GMWA!$CZ$2:$CZ$600=C$4)*(GMWA!$DB$2:$DB$600=C$1),0),$A17-1966)</f>
        <v>227.97499999999999</v>
      </c>
      <c r="D17" s="4" cm="1">
        <f t="array" ref="D17">INDEX(GMWA!$A$2:$DB$600,MATCH(1,(GMWA!$DA$2:$DA$600=D$3)*(GMWA!$CZ$2:$CZ$600=D$4)*(GMWA!$DB$2:$DB$600=D$1),0),$A17-1966)</f>
        <v>11534.9</v>
      </c>
      <c r="E17" s="4" cm="1">
        <f t="array" ref="E17">INDEX(GMWA!$A$2:$DB$600,MATCH(1,(GMWA!$DA$2:$DA$600=E$3)*(GMWA!$CZ$2:$CZ$600=E$4)*(GMWA!$DB$2:$DB$600=E$1),0),$A17-1966)</f>
        <v>29858</v>
      </c>
      <c r="F17" s="4" cm="1">
        <f t="array" ref="F17">INDEX(GMWA!$A$2:$DB$600,MATCH(1,(GMWA!$DA$2:$DA$600=F$3)*(GMWA!$CZ$2:$CZ$600=F$4)*(GMWA!$DB$2:$DB$600=F$1),0),$A17-1966)</f>
        <v>3764</v>
      </c>
      <c r="G17" s="4" cm="1">
        <f t="array" ref="G17">INDEX(GMWA!$A$2:$DB$600,MATCH(1,(GMWA!$DA$2:$DA$600=G$3)*(GMWA!$CZ$2:$CZ$600=G$4)*(GMWA!$DB$2:$DB$600=G$1),0),$A17-1966)</f>
        <v>37.507469999999998</v>
      </c>
      <c r="H17" s="4" cm="1">
        <f t="array" ref="H17">INDEX(GMWA!$A$2:$DB$600,MATCH(1,(GMWA!$DA$2:$DA$600=H$3)*(GMWA!$CZ$2:$CZ$600=H$4)*(GMWA!$DB$2:$DB$600=H$1),0),$A17-1966)</f>
        <v>43218.67</v>
      </c>
      <c r="I17" s="4" cm="1">
        <f t="array" ref="I17">INDEX(GMWA!$A$2:$DB$600,MATCH(1,(GMWA!$DA$2:$DA$600=I$3)*(GMWA!$CZ$2:$CZ$600=I$4)*(GMWA!$DB$2:$DB$600=I$1),0),$A17-1966)</f>
        <v>3.6574430000000002</v>
      </c>
      <c r="J17" s="4" cm="1">
        <f t="array" ref="J17">INDEX(GMWA!$A$2:$DB$600,MATCH(1,(GMWA!$DA$2:$DA$600=J$3)*(GMWA!$CZ$2:$CZ$600=J$4)*(GMWA!$DB$2:$DB$600=J$1),0),$A17-1966)</f>
        <v>483.65589999999997</v>
      </c>
      <c r="K17" s="4" cm="1">
        <f t="array" ref="K17">INDEX(GMWA!$A$2:$DB$600,MATCH(1,(GMWA!$DA$2:$DA$600=K$3)*(GMWA!$CZ$2:$CZ$600=K$4)*(GMWA!$DB$2:$DB$600=K$1),0),$A17-1966)</f>
        <v>26.82</v>
      </c>
      <c r="L17" s="4" cm="1">
        <f t="array" ref="L17">INDEX(GMWA!$A$2:$DB$600,MATCH(1,(GMWA!$DA$2:$DA$600=L$3)*(GMWA!$CZ$2:$CZ$600=L$4)*(GMWA!$DB$2:$DB$600=L$1),0),$A17-1966)</f>
        <v>14.372</v>
      </c>
      <c r="M17" s="4" cm="1">
        <f t="array" ref="M17">INDEX(GMWA!$A$2:$DB$600,MATCH(1,(GMWA!$DA$2:$DA$600=M$3)*(GMWA!$CZ$2:$CZ$600=M$4)*(GMWA!$DB$2:$DB$600=M$1),0),$A17-1966)</f>
        <v>25.846039999999999</v>
      </c>
      <c r="N17" s="4" cm="1">
        <f t="array" ref="N17">INDEX(GMWA!$A$2:$DB$600,MATCH(1,(GMWA!$DA$2:$DA$600=N$3)*(GMWA!$CZ$2:$CZ$600=N$4)*(GMWA!$DB$2:$DB$600=N$1),0),$A17-1966)</f>
        <v>5.009684</v>
      </c>
      <c r="O17" s="4" cm="1">
        <f t="array" ref="O17">INDEX(GMWA!$A$2:$DB$600,MATCH(1,(GMWA!$DA$2:$DA$600=O$3)*(GMWA!$CZ$2:$CZ$600=O$4)*(GMWA!$DB$2:$DB$600=O$1),0),$A17-1966)</f>
        <v>10.484</v>
      </c>
      <c r="P17" s="4" cm="1">
        <f t="array" ref="P17">INDEX(GMWA!$A$2:$DB$600,MATCH(1,(GMWA!$DA$2:$DA$600=P$3)*(GMWA!$CZ$2:$CZ$600=P$4)*(GMWA!$DB$2:$DB$600=P$1),0),$A17-1966)</f>
        <v>9.992407</v>
      </c>
      <c r="Q17" s="4" cm="1">
        <f t="array" ref="Q17">INDEX(GMWA!$A$2:$DB$600,MATCH(1,(GMWA!$DA$2:$DA$600=Q$3)*(GMWA!$CZ$2:$CZ$600=Q$4)*(GMWA!$DB$2:$DB$600=Q$1),0),$A17-1966)</f>
        <v>2.3802089999999998</v>
      </c>
      <c r="R17" s="4" cm="1">
        <f t="array" ref="R17">INDEX(GMWA!$A$2:$DB$600,MATCH(1,(GMWA!$DA$2:$DA$600=R$3)*(GMWA!$CZ$2:$CZ$600=R$4)*(GMWA!$DB$2:$DB$600=R$1),0),$A17-1966)</f>
        <v>0.6790001</v>
      </c>
      <c r="S17" s="4" cm="1">
        <f t="array" ref="S17">INDEX(GMWA!$A$2:$DB$600,MATCH(1,(GMWA!$DA$2:$DA$600=S$3)*(GMWA!$CZ$2:$CZ$600=S$4)*(GMWA!$DB$2:$DB$600=S$1),0),$A17-1966)</f>
        <v>1.71288</v>
      </c>
      <c r="T17" s="4" cm="1">
        <f t="array" ref="T17">INDEX(GMWA!$A$2:$DB$600,MATCH(1,(GMWA!$DA$2:$DA$600=T$3)*(GMWA!$CZ$2:$CZ$600=T$4)*(GMWA!$DB$2:$DB$600=T$1),0),$A17-1966)</f>
        <v>0.68475759999999997</v>
      </c>
      <c r="U17" s="4" cm="1">
        <f t="array" ref="U17">INDEX(GMWA!$A$2:$DB$600,MATCH(1,(GMWA!$DA$2:$DA$600=U$3)*(GMWA!$CZ$2:$CZ$600=U$4)*(GMWA!$DB$2:$DB$600=U$1),0),$A17-1966)</f>
        <v>4.0000000000000001E-3</v>
      </c>
      <c r="V17" s="4" cm="1">
        <f t="array" ref="V17">INDEX(GMWA!$A$2:$DB$600,MATCH(1,(GMWA!$DA$2:$DA$600=V$3)*(GMWA!$CZ$2:$CZ$600=V$4)*(GMWA!$DB$2:$DB$600=V$1),0),$A17-1966)</f>
        <v>152083.29999999999</v>
      </c>
      <c r="W17" s="4" cm="1">
        <f t="array" ref="W17">INDEX(GMWA!$A$2:$DB$600,MATCH(1,(GMWA!$DA$2:$DA$600=W$3)*(GMWA!$CZ$2:$CZ$600=W$4)*(GMWA!$DB$2:$DB$600=W$1),0),$A17-1966)</f>
        <v>2848.9259999999999</v>
      </c>
      <c r="X17" s="4" cm="1">
        <f t="array" ref="X17">INDEX(GMWA!$A$2:$DB$600,MATCH(1,(GMWA!$DA$2:$DA$600=X$3)*(GMWA!$CZ$2:$CZ$600=X$4)*(GMWA!$DB$2:$DB$600=X$1),0),$A17-1966)</f>
        <v>189884</v>
      </c>
      <c r="Y17" s="4" cm="1">
        <f t="array" ref="Y17">INDEX(GMWA!$A$2:$DB$600,MATCH(1,(GMWA!$DA$2:$DA$600=Y$3)*(GMWA!$CZ$2:$CZ$600=Y$4)*(GMWA!$DB$2:$DB$600=Y$1),0),$A17-1966)</f>
        <v>251868</v>
      </c>
      <c r="Z17" s="4" cm="1">
        <f t="array" ref="Z17">INDEX(GMWA!$A$2:$DB$600,MATCH(1,(GMWA!$DA$2:$DA$600=Z$3)*(GMWA!$CZ$2:$CZ$600=Z$4)*(GMWA!$DB$2:$DB$600=Z$1),0),$A17-1966)</f>
        <v>1E-3</v>
      </c>
      <c r="AA17" s="4" cm="1">
        <f t="array" ref="AA17">INDEX(GMWA!$A$2:$DB$600,MATCH(1,(GMWA!$DA$2:$DA$600=AA$3)*(GMWA!$CZ$2:$CZ$600=AA$4)*(GMWA!$DB$2:$DB$600=AA$1),0),$A17-1966)</f>
        <v>424.26900000000001</v>
      </c>
      <c r="AB17" s="4" cm="1">
        <f t="array" ref="AB17">INDEX(GMWA!$A$2:$DB$600,MATCH(1,(GMWA!$DA$2:$DA$600=AB$3)*(GMWA!$CZ$2:$CZ$600=AB$4)*(GMWA!$DB$2:$DB$600=AB$1),0),$A17-1966)</f>
        <v>520136.3</v>
      </c>
      <c r="AC17" s="4" cm="1">
        <f t="array" ref="AC17">INDEX(GMWA!$A$2:$DB$600,MATCH(1,(GMWA!$DA$2:$DA$600=AC$3)*(GMWA!$CZ$2:$CZ$600=AC$4)*(GMWA!$DB$2:$DB$600=AC$1),0),$A17-1966)</f>
        <v>117.273</v>
      </c>
      <c r="AD17" s="4" cm="1">
        <f t="array" ref="AD17">INDEX(GMWA!$A$2:$DB$600,MATCH(1,(GMWA!$DA$2:$DA$600=AD$3)*(GMWA!$CZ$2:$CZ$600=AD$4)*(GMWA!$DB$2:$DB$600=AD$1),0),$A17-1966)</f>
        <v>17081.46</v>
      </c>
      <c r="AE17" s="4" cm="1">
        <f t="array" ref="AE17">INDEX(GMWA!$A$2:$DB$600,MATCH(1,(GMWA!$DA$2:$DA$600=AE$3)*(GMWA!$CZ$2:$CZ$600=AE$4)*(GMWA!$DB$2:$DB$600=AE$1),0),$A17-1966)</f>
        <v>347.27859999999998</v>
      </c>
      <c r="AF17" s="4" cm="1">
        <f t="array" ref="AF17">INDEX(GMWA!$A$2:$DB$600,MATCH(1,(GMWA!$DA$2:$DA$600=AF$3)*(GMWA!$CZ$2:$CZ$600=AF$4)*(GMWA!$DB$2:$DB$600=AF$1),0),$A17-1966)</f>
        <v>210.67349999999999</v>
      </c>
      <c r="AG17" s="4" cm="1">
        <f t="array" ref="AG17">INDEX(GMWA!$A$2:$DB$600,MATCH(1,(GMWA!$DA$2:$DA$600=AG$3)*(GMWA!$CZ$2:$CZ$600=AG$4)*(GMWA!$DB$2:$DB$600=AG$1),0),$A17-1966)</f>
        <v>269.12799999999999</v>
      </c>
      <c r="AH17" s="4" cm="1">
        <f t="array" ref="AH17">INDEX(GMWA!$A$2:$DB$600,MATCH(1,(GMWA!$DA$2:$DA$600=AH$3)*(GMWA!$CZ$2:$CZ$600=AH$4)*(GMWA!$DB$2:$DB$600=AH$1),0),$A17-1966)</f>
        <v>57.289000000000001</v>
      </c>
      <c r="AI17" s="4" cm="1">
        <f t="array" ref="AI17">INDEX(GMWA!$A$2:$DB$600,MATCH(1,(GMWA!$DA$2:$DA$600=AI$3)*(GMWA!$CZ$2:$CZ$600=AI$4)*(GMWA!$DB$2:$DB$600=AI$1),0),$A17-1966)</f>
        <v>149.28649999999999</v>
      </c>
      <c r="AJ17" s="4" cm="1">
        <f t="array" ref="AJ17">INDEX(GMWA!$A$2:$DB$600,MATCH(1,(GMWA!$DA$2:$DA$600=AJ$3)*(GMWA!$CZ$2:$CZ$600=AJ$4)*(GMWA!$DB$2:$DB$600=AJ$1),0),$A17-1966)</f>
        <v>142.64400000000001</v>
      </c>
      <c r="AK17" s="4" cm="1">
        <f t="array" ref="AK17">INDEX(GMWA!$A$2:$DB$600,MATCH(1,(GMWA!$DA$2:$DA$600=AK$3)*(GMWA!$CZ$2:$CZ$600=AK$4)*(GMWA!$DB$2:$DB$600=AK$1),0),$A17-1966)</f>
        <v>56.031359999999999</v>
      </c>
      <c r="AL17" s="4" cm="1">
        <f t="array" ref="AL17">INDEX(GMWA!$A$2:$DB$600,MATCH(1,(GMWA!$DA$2:$DA$600=AL$3)*(GMWA!$CZ$2:$CZ$600=AL$4)*(GMWA!$DB$2:$DB$600=AL$1),0),$A17-1966)</f>
        <v>7.8856279999999996</v>
      </c>
      <c r="AM17" s="4" cm="1">
        <f t="array" ref="AM17">INDEX(GMWA!$A$2:$DB$600,MATCH(1,(GMWA!$DA$2:$DA$600=AM$3)*(GMWA!$CZ$2:$CZ$600=AM$4)*(GMWA!$DB$2:$DB$600=AM$1),0),$A17-1966)</f>
        <v>15.329129999999999</v>
      </c>
      <c r="AN17" s="4" cm="1">
        <f t="array" ref="AN17">INDEX(GMWA!$A$2:$DB$600,MATCH(1,(GMWA!$DA$2:$DA$600=AN$3)*(GMWA!$CZ$2:$CZ$600=AN$4)*(GMWA!$DB$2:$DB$600=AN$1),0),$A17-1966)</f>
        <v>5.1650200000000002</v>
      </c>
      <c r="AO17" s="4" cm="1">
        <f t="array" ref="AO17">INDEX(GMWA!$A$2:$DB$600,MATCH(1,(GMWA!$DA$2:$DA$600=AO$3)*(GMWA!$CZ$2:$CZ$600=AO$4)*(GMWA!$DB$2:$DB$600=AO$1),0),$A17-1966)</f>
        <v>8.7276980000000002</v>
      </c>
      <c r="AP17" s="4" cm="1">
        <f t="array" ref="AP17">INDEX(GMWA!$A$2:$DB$600,MATCH(1,(GMWA!$DA$2:$DA$600=AP$3)*(GMWA!$CZ$2:$CZ$600=AP$4)*(GMWA!$DB$2:$DB$600=AP$1),0),$A17-1966)</f>
        <v>351900</v>
      </c>
      <c r="AQ17" s="4" cm="1">
        <f t="array" ref="AQ17">INDEX(GMWA!$A$2:$DB$600,MATCH(1,(GMWA!$DA$2:$DA$600=AQ$3)*(GMWA!$CZ$2:$CZ$600=AQ$4)*(GMWA!$DB$2:$DB$600=AQ$1),0),$A17-1966)</f>
        <v>3634.0250000000001</v>
      </c>
      <c r="AR17" s="4" cm="1">
        <f t="array" ref="AR17">INDEX(GMWA!$A$2:$DB$600,MATCH(1,(GMWA!$DA$2:$DA$600=AR$3)*(GMWA!$CZ$2:$CZ$600=AR$4)*(GMWA!$DB$2:$DB$600=AR$1),0),$A17-1966)</f>
        <v>308728.2</v>
      </c>
      <c r="AS17" s="4" cm="1">
        <f t="array" ref="AS17">INDEX(GMWA!$A$2:$DB$600,MATCH(1,(GMWA!$DA$2:$DA$600=AS$3)*(GMWA!$CZ$2:$CZ$600=AS$4)*(GMWA!$DB$2:$DB$600=AS$1),0),$A17-1966)</f>
        <v>421316</v>
      </c>
      <c r="AT17" s="4" cm="1">
        <f t="array" ref="AT17">INDEX(GMWA!$A$2:$DB$600,MATCH(1,(GMWA!$DA$2:$DA$600=AT$3)*(GMWA!$CZ$2:$CZ$600=AT$4)*(GMWA!$DB$2:$DB$600=AT$1),0),$A17-1966)</f>
        <v>199572</v>
      </c>
      <c r="AU17" s="4" cm="1">
        <f t="array" ref="AU17">INDEX(GMWA!$A$2:$DB$600,MATCH(1,(GMWA!$DA$2:$DA$600=AU$3)*(GMWA!$CZ$2:$CZ$600=AU$4)*(GMWA!$DB$2:$DB$600=AU$1),0),$A17-1966)</f>
        <v>524.33019999999999</v>
      </c>
      <c r="AV17" s="4" cm="1">
        <f t="array" ref="AV17">INDEX(GMWA!$A$2:$DB$600,MATCH(1,(GMWA!$DA$2:$DA$600=AV$3)*(GMWA!$CZ$2:$CZ$600=AV$4)*(GMWA!$DB$2:$DB$600=AV$1),0),$A17-1966)</f>
        <v>794435.1</v>
      </c>
      <c r="AW17" s="4" cm="1">
        <f t="array" ref="AW17">INDEX(GMWA!$A$2:$DB$600,MATCH(1,(GMWA!$DA$2:$DA$600=AW$3)*(GMWA!$CZ$2:$CZ$600=AW$4)*(GMWA!$DB$2:$DB$600=AW$1),0),$A17-1966)</f>
        <v>244.22829999999999</v>
      </c>
      <c r="AX17" s="4" cm="1">
        <f t="array" ref="AX17">INDEX(GMWA!$A$2:$DB$600,MATCH(1,(GMWA!$DA$2:$DA$600=AX$3)*(GMWA!$CZ$2:$CZ$600=AX$4)*(GMWA!$DB$2:$DB$600=AX$1),0),$A17-1966)</f>
        <v>69523.399999999994</v>
      </c>
      <c r="AY17" s="4" cm="1">
        <f t="array" ref="AY17">INDEX(GMWA!$A$2:$DB$600,MATCH(1,(GMWA!$DA$2:$DA$600=AY$3)*(GMWA!$CZ$2:$CZ$600=AY$4)*(GMWA!$DB$2:$DB$600=AY$1),0),$A17-1966)</f>
        <v>1020.0839999999999</v>
      </c>
      <c r="AZ17" s="4" cm="1">
        <f t="array" ref="AZ17">INDEX(GMWA!$A$2:$DB$600,MATCH(1,(GMWA!$DA$2:$DA$600=AZ$3)*(GMWA!$CZ$2:$CZ$600=AZ$4)*(GMWA!$DB$2:$DB$600=AZ$1),0),$A17-1966)</f>
        <v>642.54</v>
      </c>
      <c r="BA17" s="4" cm="1">
        <f t="array" ref="BA17">INDEX(GMWA!$A$2:$DB$600,MATCH(1,(GMWA!$DA$2:$DA$600=BA$3)*(GMWA!$CZ$2:$CZ$600=BA$4)*(GMWA!$DB$2:$DB$600=BA$1),0),$A17-1966)</f>
        <v>357.80200000000002</v>
      </c>
      <c r="BB17" s="4" cm="1">
        <f t="array" ref="BB17">INDEX(GMWA!$A$2:$DB$600,MATCH(1,(GMWA!$DA$2:$DA$600=BB$3)*(GMWA!$CZ$2:$CZ$600=BB$4)*(GMWA!$DB$2:$DB$600=BB$1),0),$A17-1966)</f>
        <v>147.03460000000001</v>
      </c>
      <c r="BC17" s="4" cm="1">
        <f t="array" ref="BC17">INDEX(GMWA!$A$2:$DB$600,MATCH(1,(GMWA!$DA$2:$DA$600=BC$3)*(GMWA!$CZ$2:$CZ$600=BC$4)*(GMWA!$DB$2:$DB$600=BC$1),0),$A17-1966)</f>
        <v>198.167</v>
      </c>
      <c r="BD17" s="4" cm="1">
        <f t="array" ref="BD17">INDEX(GMWA!$A$2:$DB$600,MATCH(1,(GMWA!$DA$2:$DA$600=BD$3)*(GMWA!$CZ$2:$CZ$600=BD$4)*(GMWA!$DB$2:$DB$600=BD$1),0),$A17-1966)</f>
        <v>107.57599999999999</v>
      </c>
      <c r="BE17" s="4" cm="1">
        <f t="array" ref="BE17">INDEX(GMWA!$A$2:$DB$600,MATCH(1,(GMWA!$DA$2:$DA$600=BE$3)*(GMWA!$CZ$2:$CZ$600=BE$4)*(GMWA!$DB$2:$DB$600=BE$1),0),$A17-1966)</f>
        <v>84.487549999999999</v>
      </c>
      <c r="BF17" s="4" cm="1">
        <f t="array" ref="BF17">INDEX(GMWA!$A$2:$DB$600,MATCH(1,(GMWA!$DA$2:$DA$600=BF$3)*(GMWA!$CZ$2:$CZ$600=BF$4)*(GMWA!$DB$2:$DB$600=BF$1),0),$A17-1966)</f>
        <v>48.133000000000003</v>
      </c>
      <c r="BG17" s="4" cm="1">
        <f t="array" ref="BG17">INDEX(GMWA!$A$2:$DB$600,MATCH(1,(GMWA!$DA$2:$DA$600=BG$3)*(GMWA!$CZ$2:$CZ$600=BG$4)*(GMWA!$DB$2:$DB$600=BG$1),0),$A17-1966)</f>
        <v>21.449400000000001</v>
      </c>
      <c r="BH17" s="4" cm="1">
        <f t="array" ref="BH17">INDEX(GMWA!$A$2:$DB$600,MATCH(1,(GMWA!$DA$2:$DA$600=BH$3)*(GMWA!$CZ$2:$CZ$600=BH$4)*(GMWA!$DB$2:$DB$600=BH$1),0),$A17-1966)</f>
        <v>12.774010000000001</v>
      </c>
      <c r="BI17" s="4" cm="1">
        <f t="array" ref="BI17">INDEX(GMWA!$A$2:$DB$600,MATCH(1,(GMWA!$DA$2:$DA$600=BI$3)*(GMWA!$CZ$2:$CZ$600=BI$4)*(GMWA!$DB$2:$DB$600=BI$1),0),$A17-1966)</f>
        <v>23.336030000000001</v>
      </c>
      <c r="BK17" s="12">
        <f t="shared" si="3"/>
        <v>10.517920113516738</v>
      </c>
      <c r="BL17" s="12">
        <f t="shared" si="3"/>
        <v>8.0021383496798428</v>
      </c>
      <c r="BM17" s="12">
        <f t="shared" si="3"/>
        <v>6.0747087695645758</v>
      </c>
      <c r="BN17" s="12">
        <f t="shared" si="3"/>
        <v>11.854622262454937</v>
      </c>
      <c r="BO17" s="12">
        <f t="shared" si="3"/>
        <v>376400000</v>
      </c>
      <c r="BP17" s="12">
        <f t="shared" si="3"/>
        <v>8.8404927062783276</v>
      </c>
      <c r="BQ17" s="12">
        <f t="shared" si="3"/>
        <v>8.3091047481208289</v>
      </c>
      <c r="BR17" s="12">
        <f t="shared" si="3"/>
        <v>3.1187425920714915</v>
      </c>
      <c r="BS17" s="12">
        <f t="shared" si="3"/>
        <v>2.8314669823305501</v>
      </c>
      <c r="BT17" s="12">
        <f t="shared" si="3"/>
        <v>7.7229060471909303</v>
      </c>
      <c r="BU17" s="12">
        <f t="shared" si="3"/>
        <v>6.8219306177568608</v>
      </c>
      <c r="BV17" s="12">
        <f t="shared" si="3"/>
        <v>9.6036235545911239</v>
      </c>
      <c r="BW17" s="12">
        <f t="shared" si="3"/>
        <v>8.7445827296688723</v>
      </c>
      <c r="BX17" s="12">
        <f t="shared" si="3"/>
        <v>7.0227381578374475</v>
      </c>
      <c r="BY17" s="12">
        <f t="shared" si="3"/>
        <v>7.00513656375312</v>
      </c>
      <c r="BZ17" s="12">
        <f t="shared" si="3"/>
        <v>4.2479943374567384</v>
      </c>
      <c r="CA17" s="12">
        <f t="shared" si="4"/>
        <v>8.6106027319574299</v>
      </c>
      <c r="CB17" s="12">
        <f t="shared" si="4"/>
        <v>11.174019660606962</v>
      </c>
      <c r="CC17" s="12">
        <f t="shared" si="4"/>
        <v>13.257598228080433</v>
      </c>
      <c r="CD17" s="12">
        <f t="shared" si="4"/>
        <v>4.5831100022021842E-2</v>
      </c>
      <c r="CF17" s="13">
        <f>SUMIF(DataQ!$C:$C,DataA!$A17,DataQ!I:I)</f>
        <v>7800.95</v>
      </c>
      <c r="CG17" s="13">
        <f>SUMIF(DataQ!$C:$C,DataA!$A17,DataQ!J:J)</f>
        <v>320860.99000000005</v>
      </c>
      <c r="CH17" s="13">
        <f>SUMIF(DataQ!$C:$C,DataA!$A17,DataQ!K:K)</f>
        <v>1879.96</v>
      </c>
      <c r="CI17" s="13">
        <f>SUMIF(DataQ!$C:$C,DataA!$A17,DataQ!L:L)</f>
        <v>1287.6990000000001</v>
      </c>
      <c r="CJ17" s="13">
        <f>SUMIF(DataQ!$C:$C,DataA!$A17,DataQ!M:M)</f>
        <v>1229.5870000000002</v>
      </c>
      <c r="CK17" s="14">
        <f>AVERAGEIF(DataQ!$C:$C,DataA!$A17,DataQ!N:N)</f>
        <v>233186.72499999998</v>
      </c>
      <c r="CL17" s="13">
        <f>SUMIF(DataQ!$C:$C,DataA!$A17,DataQ!O:O)</f>
        <v>-11802</v>
      </c>
      <c r="CN17" s="13">
        <f>SUMIF(DataQ!$B:$B,DataA!$A17,DataQ!P:P)</f>
        <v>-265.23725000000002</v>
      </c>
      <c r="CO17" s="13">
        <f>SUMIF(DataQ!$B:$B,DataA!$A17,DataQ!Q:Q)</f>
        <v>-11809.25</v>
      </c>
      <c r="CP17" s="13">
        <f>SUMIF(DataQ!$B:$B,DataA!$A17,DataQ!R:R)</f>
        <v>-71.176760000000002</v>
      </c>
    </row>
    <row r="18" spans="1:94" x14ac:dyDescent="0.25">
      <c r="A18" s="4">
        <f t="shared" si="5"/>
        <v>1984</v>
      </c>
      <c r="B18" s="4" cm="1">
        <f t="array" ref="B18">INDEX(GMWA!$A$2:$DB$600,MATCH(1,(GMWA!$DA$2:$DA$600=B$3)*(GMWA!$CZ$2:$CZ$600=B$4)*(GMWA!$DB$2:$DB$600=B$1),0),$A18-1966)</f>
        <v>17461</v>
      </c>
      <c r="C18" s="4" cm="1">
        <f t="array" ref="C18">INDEX(GMWA!$A$2:$DB$600,MATCH(1,(GMWA!$DA$2:$DA$600=C$3)*(GMWA!$CZ$2:$CZ$600=C$4)*(GMWA!$DB$2:$DB$600=C$1),0),$A18-1966)</f>
        <v>260.05</v>
      </c>
      <c r="D18" s="4" cm="1">
        <f t="array" ref="D18">INDEX(GMWA!$A$2:$DB$600,MATCH(1,(GMWA!$DA$2:$DA$600=D$3)*(GMWA!$CZ$2:$CZ$600=D$4)*(GMWA!$DB$2:$DB$600=D$1),0),$A18-1966)</f>
        <v>12792.81</v>
      </c>
      <c r="E18" s="4" cm="1">
        <f t="array" ref="E18">INDEX(GMWA!$A$2:$DB$600,MATCH(1,(GMWA!$DA$2:$DA$600=E$3)*(GMWA!$CZ$2:$CZ$600=E$4)*(GMWA!$DB$2:$DB$600=E$1),0),$A18-1966)</f>
        <v>35147</v>
      </c>
      <c r="F18" s="4" cm="1">
        <f t="array" ref="F18">INDEX(GMWA!$A$2:$DB$600,MATCH(1,(GMWA!$DA$2:$DA$600=F$3)*(GMWA!$CZ$2:$CZ$600=F$4)*(GMWA!$DB$2:$DB$600=F$1),0),$A18-1966)</f>
        <v>4951</v>
      </c>
      <c r="G18" s="4" cm="1">
        <f t="array" ref="G18">INDEX(GMWA!$A$2:$DB$600,MATCH(1,(GMWA!$DA$2:$DA$600=G$3)*(GMWA!$CZ$2:$CZ$600=G$4)*(GMWA!$DB$2:$DB$600=G$1),0),$A18-1966)</f>
        <v>49.155619999999999</v>
      </c>
      <c r="H18" s="4" cm="1">
        <f t="array" ref="H18">INDEX(GMWA!$A$2:$DB$600,MATCH(1,(GMWA!$DA$2:$DA$600=H$3)*(GMWA!$CZ$2:$CZ$600=H$4)*(GMWA!$DB$2:$DB$600=H$1),0),$A18-1966)</f>
        <v>51442.58</v>
      </c>
      <c r="I18" s="4" cm="1">
        <f t="array" ref="I18">INDEX(GMWA!$A$2:$DB$600,MATCH(1,(GMWA!$DA$2:$DA$600=I$3)*(GMWA!$CZ$2:$CZ$600=I$4)*(GMWA!$DB$2:$DB$600=I$1),0),$A18-1966)</f>
        <v>3.6314570000000002</v>
      </c>
      <c r="J18" s="4" cm="1">
        <f t="array" ref="J18">INDEX(GMWA!$A$2:$DB$600,MATCH(1,(GMWA!$DA$2:$DA$600=J$3)*(GMWA!$CZ$2:$CZ$600=J$4)*(GMWA!$DB$2:$DB$600=J$1),0),$A18-1966)</f>
        <v>583.71119999999996</v>
      </c>
      <c r="K18" s="4" cm="1">
        <f t="array" ref="K18">INDEX(GMWA!$A$2:$DB$600,MATCH(1,(GMWA!$DA$2:$DA$600=K$3)*(GMWA!$CZ$2:$CZ$600=K$4)*(GMWA!$DB$2:$DB$600=K$1),0),$A18-1966)</f>
        <v>28.23</v>
      </c>
      <c r="L18" s="4" cm="1">
        <f t="array" ref="L18">INDEX(GMWA!$A$2:$DB$600,MATCH(1,(GMWA!$DA$2:$DA$600=L$3)*(GMWA!$CZ$2:$CZ$600=L$4)*(GMWA!$DB$2:$DB$600=L$1),0),$A18-1966)</f>
        <v>16.478999999999999</v>
      </c>
      <c r="M18" s="4" cm="1">
        <f t="array" ref="M18">INDEX(GMWA!$A$2:$DB$600,MATCH(1,(GMWA!$DA$2:$DA$600=M$3)*(GMWA!$CZ$2:$CZ$600=M$4)*(GMWA!$DB$2:$DB$600=M$1),0),$A18-1966)</f>
        <v>31.718889999999998</v>
      </c>
      <c r="N18" s="4" cm="1">
        <f t="array" ref="N18">INDEX(GMWA!$A$2:$DB$600,MATCH(1,(GMWA!$DA$2:$DA$600=N$3)*(GMWA!$CZ$2:$CZ$600=N$4)*(GMWA!$DB$2:$DB$600=N$1),0),$A18-1966)</f>
        <v>-0.23307649999999999</v>
      </c>
      <c r="O18" s="4" cm="1">
        <f t="array" ref="O18">INDEX(GMWA!$A$2:$DB$600,MATCH(1,(GMWA!$DA$2:$DA$600=O$3)*(GMWA!$CZ$2:$CZ$600=O$4)*(GMWA!$DB$2:$DB$600=O$1),0),$A18-1966)</f>
        <v>11.7379</v>
      </c>
      <c r="P18" s="4" cm="1">
        <f t="array" ref="P18">INDEX(GMWA!$A$2:$DB$600,MATCH(1,(GMWA!$DA$2:$DA$600=P$3)*(GMWA!$CZ$2:$CZ$600=P$4)*(GMWA!$DB$2:$DB$600=P$1),0),$A18-1966)</f>
        <v>10.9818</v>
      </c>
      <c r="Q18" s="4" cm="1">
        <f t="array" ref="Q18">INDEX(GMWA!$A$2:$DB$600,MATCH(1,(GMWA!$DA$2:$DA$600=Q$3)*(GMWA!$CZ$2:$CZ$600=Q$4)*(GMWA!$DB$2:$DB$600=Q$1),0),$A18-1966)</f>
        <v>2.8380559999999999</v>
      </c>
      <c r="R18" s="4" cm="1">
        <f t="array" ref="R18">INDEX(GMWA!$A$2:$DB$600,MATCH(1,(GMWA!$DA$2:$DA$600=R$3)*(GMWA!$CZ$2:$CZ$600=R$4)*(GMWA!$DB$2:$DB$600=R$1),0),$A18-1966)</f>
        <v>0.84199990000000002</v>
      </c>
      <c r="S18" s="4" cm="1">
        <f t="array" ref="S18">INDEX(GMWA!$A$2:$DB$600,MATCH(1,(GMWA!$DA$2:$DA$600=S$3)*(GMWA!$CZ$2:$CZ$600=S$4)*(GMWA!$DB$2:$DB$600=S$1),0),$A18-1966)</f>
        <v>1.92746</v>
      </c>
      <c r="T18" s="4" cm="1">
        <f t="array" ref="T18">INDEX(GMWA!$A$2:$DB$600,MATCH(1,(GMWA!$DA$2:$DA$600=T$3)*(GMWA!$CZ$2:$CZ$600=T$4)*(GMWA!$DB$2:$DB$600=T$1),0),$A18-1966)</f>
        <v>0.99096240000000002</v>
      </c>
      <c r="U18" s="4" cm="1">
        <f t="array" ref="U18">INDEX(GMWA!$A$2:$DB$600,MATCH(1,(GMWA!$DA$2:$DA$600=U$3)*(GMWA!$CZ$2:$CZ$600=U$4)*(GMWA!$DB$2:$DB$600=U$1),0),$A18-1966)</f>
        <v>4.0000000000000001E-3</v>
      </c>
      <c r="V18" s="4" cm="1">
        <f t="array" ref="V18">INDEX(GMWA!$A$2:$DB$600,MATCH(1,(GMWA!$DA$2:$DA$600=V$3)*(GMWA!$CZ$2:$CZ$600=V$4)*(GMWA!$DB$2:$DB$600=V$1),0),$A18-1966)</f>
        <v>163648.5</v>
      </c>
      <c r="W18" s="4" cm="1">
        <f t="array" ref="W18">INDEX(GMWA!$A$2:$DB$600,MATCH(1,(GMWA!$DA$2:$DA$600=W$3)*(GMWA!$CZ$2:$CZ$600=W$4)*(GMWA!$DB$2:$DB$600=W$1),0),$A18-1966)</f>
        <v>3205.857</v>
      </c>
      <c r="X18" s="4" cm="1">
        <f t="array" ref="X18">INDEX(GMWA!$A$2:$DB$600,MATCH(1,(GMWA!$DA$2:$DA$600=X$3)*(GMWA!$CZ$2:$CZ$600=X$4)*(GMWA!$DB$2:$DB$600=X$1),0),$A18-1966)</f>
        <v>208326</v>
      </c>
      <c r="Y18" s="4" cm="1">
        <f t="array" ref="Y18">INDEX(GMWA!$A$2:$DB$600,MATCH(1,(GMWA!$DA$2:$DA$600=Y$3)*(GMWA!$CZ$2:$CZ$600=Y$4)*(GMWA!$DB$2:$DB$600=Y$1),0),$A18-1966)</f>
        <v>290671</v>
      </c>
      <c r="Z18" s="4" cm="1">
        <f t="array" ref="Z18">INDEX(GMWA!$A$2:$DB$600,MATCH(1,(GMWA!$DA$2:$DA$600=Z$3)*(GMWA!$CZ$2:$CZ$600=Z$4)*(GMWA!$DB$2:$DB$600=Z$1),0),$A18-1966)</f>
        <v>1E-3</v>
      </c>
      <c r="AA18" s="4" cm="1">
        <f t="array" ref="AA18">INDEX(GMWA!$A$2:$DB$600,MATCH(1,(GMWA!$DA$2:$DA$600=AA$3)*(GMWA!$CZ$2:$CZ$600=AA$4)*(GMWA!$DB$2:$DB$600=AA$1),0),$A18-1966)</f>
        <v>476.37200000000001</v>
      </c>
      <c r="AB18" s="4" cm="1">
        <f t="array" ref="AB18">INDEX(GMWA!$A$2:$DB$600,MATCH(1,(GMWA!$DA$2:$DA$600=AB$3)*(GMWA!$CZ$2:$CZ$600=AB$4)*(GMWA!$DB$2:$DB$600=AB$1),0),$A18-1966)</f>
        <v>594296.4</v>
      </c>
      <c r="AC18" s="4" cm="1">
        <f t="array" ref="AC18">INDEX(GMWA!$A$2:$DB$600,MATCH(1,(GMWA!$DA$2:$DA$600=AC$3)*(GMWA!$CZ$2:$CZ$600=AC$4)*(GMWA!$DB$2:$DB$600=AC$1),0),$A18-1966)</f>
        <v>116.76349999999999</v>
      </c>
      <c r="AD18" s="4" cm="1">
        <f t="array" ref="AD18">INDEX(GMWA!$A$2:$DB$600,MATCH(1,(GMWA!$DA$2:$DA$600=AD$3)*(GMWA!$CZ$2:$CZ$600=AD$4)*(GMWA!$DB$2:$DB$600=AD$1),0),$A18-1966)</f>
        <v>18511.38</v>
      </c>
      <c r="AE18" s="4" cm="1">
        <f t="array" ref="AE18">INDEX(GMWA!$A$2:$DB$600,MATCH(1,(GMWA!$DA$2:$DA$600=AE$3)*(GMWA!$CZ$2:$CZ$600=AE$4)*(GMWA!$DB$2:$DB$600=AE$1),0),$A18-1966)</f>
        <v>369.34899999999999</v>
      </c>
      <c r="AF18" s="4" cm="1">
        <f t="array" ref="AF18">INDEX(GMWA!$A$2:$DB$600,MATCH(1,(GMWA!$DA$2:$DA$600=AF$3)*(GMWA!$CZ$2:$CZ$600=AF$4)*(GMWA!$DB$2:$DB$600=AF$1),0),$A18-1966)</f>
        <v>240.8142</v>
      </c>
      <c r="AG18" s="4" cm="1">
        <f t="array" ref="AG18">INDEX(GMWA!$A$2:$DB$600,MATCH(1,(GMWA!$DA$2:$DA$600=AG$3)*(GMWA!$CZ$2:$CZ$600=AG$4)*(GMWA!$DB$2:$DB$600=AG$1),0),$A18-1966)</f>
        <v>318.72699999999998</v>
      </c>
      <c r="AH18" s="4" cm="1">
        <f t="array" ref="AH18">INDEX(GMWA!$A$2:$DB$600,MATCH(1,(GMWA!$DA$2:$DA$600=AH$3)*(GMWA!$CZ$2:$CZ$600=AH$4)*(GMWA!$DB$2:$DB$600=AH$1),0),$A18-1966)</f>
        <v>74.751000000000005</v>
      </c>
      <c r="AI18" s="4" cm="1">
        <f t="array" ref="AI18">INDEX(GMWA!$A$2:$DB$600,MATCH(1,(GMWA!$DA$2:$DA$600=AI$3)*(GMWA!$CZ$2:$CZ$600=AI$4)*(GMWA!$DB$2:$DB$600=AI$1),0),$A18-1966)</f>
        <v>166.22300000000001</v>
      </c>
      <c r="AJ18" s="4" cm="1">
        <f t="array" ref="AJ18">INDEX(GMWA!$A$2:$DB$600,MATCH(1,(GMWA!$DA$2:$DA$600=AJ$3)*(GMWA!$CZ$2:$CZ$600=AJ$4)*(GMWA!$DB$2:$DB$600=AJ$1),0),$A18-1966)</f>
        <v>159.749</v>
      </c>
      <c r="AK18" s="4" cm="1">
        <f t="array" ref="AK18">INDEX(GMWA!$A$2:$DB$600,MATCH(1,(GMWA!$DA$2:$DA$600=AK$3)*(GMWA!$CZ$2:$CZ$600=AK$4)*(GMWA!$DB$2:$DB$600=AK$1),0),$A18-1966)</f>
        <v>62.052160000000001</v>
      </c>
      <c r="AL18" s="4" cm="1">
        <f t="array" ref="AL18">INDEX(GMWA!$A$2:$DB$600,MATCH(1,(GMWA!$DA$2:$DA$600=AL$3)*(GMWA!$CZ$2:$CZ$600=AL$4)*(GMWA!$DB$2:$DB$600=AL$1),0),$A18-1966)</f>
        <v>8.5147949999999994</v>
      </c>
      <c r="AM18" s="4" cm="1">
        <f t="array" ref="AM18">INDEX(GMWA!$A$2:$DB$600,MATCH(1,(GMWA!$DA$2:$DA$600=AM$3)*(GMWA!$CZ$2:$CZ$600=AM$4)*(GMWA!$DB$2:$DB$600=AM$1),0),$A18-1966)</f>
        <v>17.781649999999999</v>
      </c>
      <c r="AN18" s="4" cm="1">
        <f t="array" ref="AN18">INDEX(GMWA!$A$2:$DB$600,MATCH(1,(GMWA!$DA$2:$DA$600=AN$3)*(GMWA!$CZ$2:$CZ$600=AN$4)*(GMWA!$DB$2:$DB$600=AN$1),0),$A18-1966)</f>
        <v>7.5714480000000002</v>
      </c>
      <c r="AO18" s="4" cm="1">
        <f t="array" ref="AO18">INDEX(GMWA!$A$2:$DB$600,MATCH(1,(GMWA!$DA$2:$DA$600=AO$3)*(GMWA!$CZ$2:$CZ$600=AO$4)*(GMWA!$DB$2:$DB$600=AO$1),0),$A18-1966)</f>
        <v>11.88613</v>
      </c>
      <c r="AP18" s="4" cm="1">
        <f t="array" ref="AP18">INDEX(GMWA!$A$2:$DB$600,MATCH(1,(GMWA!$DA$2:$DA$600=AP$3)*(GMWA!$CZ$2:$CZ$600=AP$4)*(GMWA!$DB$2:$DB$600=AP$1),0),$A18-1966)</f>
        <v>378608</v>
      </c>
      <c r="AQ18" s="4" cm="1">
        <f t="array" ref="AQ18">INDEX(GMWA!$A$2:$DB$600,MATCH(1,(GMWA!$DA$2:$DA$600=AQ$3)*(GMWA!$CZ$2:$CZ$600=AQ$4)*(GMWA!$DB$2:$DB$600=AQ$1),0),$A18-1966)</f>
        <v>4037.65</v>
      </c>
      <c r="AR18" s="4" cm="1">
        <f t="array" ref="AR18">INDEX(GMWA!$A$2:$DB$600,MATCH(1,(GMWA!$DA$2:$DA$600=AR$3)*(GMWA!$CZ$2:$CZ$600=AR$4)*(GMWA!$DB$2:$DB$600=AR$1),0),$A18-1966)</f>
        <v>327045.5</v>
      </c>
      <c r="AS18" s="4" cm="1">
        <f t="array" ref="AS18">INDEX(GMWA!$A$2:$DB$600,MATCH(1,(GMWA!$DA$2:$DA$600=AS$3)*(GMWA!$CZ$2:$CZ$600=AS$4)*(GMWA!$DB$2:$DB$600=AS$1),0),$A18-1966)</f>
        <v>461986</v>
      </c>
      <c r="AT18" s="4" cm="1">
        <f t="array" ref="AT18">INDEX(GMWA!$A$2:$DB$600,MATCH(1,(GMWA!$DA$2:$DA$600=AT$3)*(GMWA!$CZ$2:$CZ$600=AT$4)*(GMWA!$DB$2:$DB$600=AT$1),0),$A18-1966)</f>
        <v>224561</v>
      </c>
      <c r="AU18" s="4" cm="1">
        <f t="array" ref="AU18">INDEX(GMWA!$A$2:$DB$600,MATCH(1,(GMWA!$DA$2:$DA$600=AU$3)*(GMWA!$CZ$2:$CZ$600=AU$4)*(GMWA!$DB$2:$DB$600=AU$1),0),$A18-1966)</f>
        <v>578.28859999999997</v>
      </c>
      <c r="AV18" s="4" cm="1">
        <f t="array" ref="AV18">INDEX(GMWA!$A$2:$DB$600,MATCH(1,(GMWA!$DA$2:$DA$600=AV$3)*(GMWA!$CZ$2:$CZ$600=AV$4)*(GMWA!$DB$2:$DB$600=AV$1),0),$A18-1966)</f>
        <v>892680.1</v>
      </c>
      <c r="AW18" s="4" cm="1">
        <f t="array" ref="AW18">INDEX(GMWA!$A$2:$DB$600,MATCH(1,(GMWA!$DA$2:$DA$600=AW$3)*(GMWA!$CZ$2:$CZ$600=AW$4)*(GMWA!$DB$2:$DB$600=AW$1),0),$A18-1966)</f>
        <v>260.88619999999997</v>
      </c>
      <c r="AX18" s="4" cm="1">
        <f t="array" ref="AX18">INDEX(GMWA!$A$2:$DB$600,MATCH(1,(GMWA!$DA$2:$DA$600=AX$3)*(GMWA!$CZ$2:$CZ$600=AX$4)*(GMWA!$DB$2:$DB$600=AX$1),0),$A18-1966)</f>
        <v>80395.8</v>
      </c>
      <c r="AY18" s="4" cm="1">
        <f t="array" ref="AY18">INDEX(GMWA!$A$2:$DB$600,MATCH(1,(GMWA!$DA$2:$DA$600=AY$3)*(GMWA!$CZ$2:$CZ$600=AY$4)*(GMWA!$DB$2:$DB$600=AY$1),0),$A18-1966)</f>
        <v>1070.7139999999999</v>
      </c>
      <c r="AZ18" s="4" cm="1">
        <f t="array" ref="AZ18">INDEX(GMWA!$A$2:$DB$600,MATCH(1,(GMWA!$DA$2:$DA$600=AZ$3)*(GMWA!$CZ$2:$CZ$600=AZ$4)*(GMWA!$DB$2:$DB$600=AZ$1),0),$A18-1966)</f>
        <v>699.5</v>
      </c>
      <c r="BA18" s="4" cm="1">
        <f t="array" ref="BA18">INDEX(GMWA!$A$2:$DB$600,MATCH(1,(GMWA!$DA$2:$DA$600=BA$3)*(GMWA!$CZ$2:$CZ$600=BA$4)*(GMWA!$DB$2:$DB$600=BA$1),0),$A18-1966)</f>
        <v>409.02600000000001</v>
      </c>
      <c r="BB18" s="4" cm="1">
        <f t="array" ref="BB18">INDEX(GMWA!$A$2:$DB$600,MATCH(1,(GMWA!$DA$2:$DA$600=BB$3)*(GMWA!$CZ$2:$CZ$600=BB$4)*(GMWA!$DB$2:$DB$600=BB$1),0),$A18-1966)</f>
        <v>165.91849999999999</v>
      </c>
      <c r="BC18" s="4" cm="1">
        <f t="array" ref="BC18">INDEX(GMWA!$A$2:$DB$600,MATCH(1,(GMWA!$DA$2:$DA$600=BC$3)*(GMWA!$CZ$2:$CZ$600=BC$4)*(GMWA!$DB$2:$DB$600=BC$1),0),$A18-1966)</f>
        <v>207.209</v>
      </c>
      <c r="BD18" s="4" cm="1">
        <f t="array" ref="BD18">INDEX(GMWA!$A$2:$DB$600,MATCH(1,(GMWA!$DA$2:$DA$600=BD$3)*(GMWA!$CZ$2:$CZ$600=BD$4)*(GMWA!$DB$2:$DB$600=BD$1),0),$A18-1966)</f>
        <v>115.854</v>
      </c>
      <c r="BE18" s="4" cm="1">
        <f t="array" ref="BE18">INDEX(GMWA!$A$2:$DB$600,MATCH(1,(GMWA!$DA$2:$DA$600=BE$3)*(GMWA!$CZ$2:$CZ$600=BE$4)*(GMWA!$DB$2:$DB$600=BE$1),0),$A18-1966)</f>
        <v>90.070430000000002</v>
      </c>
      <c r="BF18" s="4" cm="1">
        <f t="array" ref="BF18">INDEX(GMWA!$A$2:$DB$600,MATCH(1,(GMWA!$DA$2:$DA$600=BF$3)*(GMWA!$CZ$2:$CZ$600=BF$4)*(GMWA!$DB$2:$DB$600=BF$1),0),$A18-1966)</f>
        <v>53.774999999999999</v>
      </c>
      <c r="BG18" s="4" cm="1">
        <f t="array" ref="BG18">INDEX(GMWA!$A$2:$DB$600,MATCH(1,(GMWA!$DA$2:$DA$600=BG$3)*(GMWA!$CZ$2:$CZ$600=BG$4)*(GMWA!$DB$2:$DB$600=BG$1),0),$A18-1966)</f>
        <v>23.754580000000001</v>
      </c>
      <c r="BH18" s="4" cm="1">
        <f t="array" ref="BH18">INDEX(GMWA!$A$2:$DB$600,MATCH(1,(GMWA!$DA$2:$DA$600=BH$3)*(GMWA!$CZ$2:$CZ$600=BH$4)*(GMWA!$DB$2:$DB$600=BH$1),0),$A18-1966)</f>
        <v>15.886900000000001</v>
      </c>
      <c r="BI18" s="4" cm="1">
        <f t="array" ref="BI18">INDEX(GMWA!$A$2:$DB$600,MATCH(1,(GMWA!$DA$2:$DA$600=BI$3)*(GMWA!$CZ$2:$CZ$600=BI$4)*(GMWA!$DB$2:$DB$600=BI$1),0),$A18-1966)</f>
        <v>23.336030000000001</v>
      </c>
      <c r="BK18" s="12">
        <f t="shared" si="3"/>
        <v>10.669819766145123</v>
      </c>
      <c r="BL18" s="12">
        <f t="shared" si="3"/>
        <v>8.1117155256769102</v>
      </c>
      <c r="BM18" s="12">
        <f t="shared" si="3"/>
        <v>6.1407649549264125</v>
      </c>
      <c r="BN18" s="12">
        <f t="shared" si="3"/>
        <v>12.091677532330367</v>
      </c>
      <c r="BO18" s="12">
        <f t="shared" si="3"/>
        <v>495100000</v>
      </c>
      <c r="BP18" s="12">
        <f t="shared" si="3"/>
        <v>10.318746693760337</v>
      </c>
      <c r="BQ18" s="12">
        <f t="shared" si="3"/>
        <v>8.6560477229880579</v>
      </c>
      <c r="BR18" s="12">
        <f t="shared" si="3"/>
        <v>3.1100960488508829</v>
      </c>
      <c r="BS18" s="12">
        <f t="shared" si="3"/>
        <v>3.1532559971217697</v>
      </c>
      <c r="BT18" s="12">
        <f t="shared" si="3"/>
        <v>7.6431775908422663</v>
      </c>
      <c r="BU18" s="12">
        <f t="shared" si="3"/>
        <v>6.8430350037497787</v>
      </c>
      <c r="BV18" s="12">
        <f t="shared" si="3"/>
        <v>9.951742400235938</v>
      </c>
      <c r="BW18" s="12">
        <f t="shared" si="3"/>
        <v>-0.31180385546681649</v>
      </c>
      <c r="BX18" s="12">
        <f t="shared" si="3"/>
        <v>7.0615378136599629</v>
      </c>
      <c r="BY18" s="12">
        <f t="shared" si="3"/>
        <v>6.8744092294787453</v>
      </c>
      <c r="BZ18" s="12">
        <f t="shared" si="3"/>
        <v>4.5736618999241925</v>
      </c>
      <c r="CA18" s="12">
        <f t="shared" si="4"/>
        <v>9.8886690754152049</v>
      </c>
      <c r="CB18" s="12">
        <f t="shared" si="4"/>
        <v>10.839601499298436</v>
      </c>
      <c r="CC18" s="12">
        <f t="shared" si="4"/>
        <v>13.088149056825063</v>
      </c>
      <c r="CD18" s="12">
        <f t="shared" si="4"/>
        <v>3.3652669119385373E-2</v>
      </c>
      <c r="CF18" s="13">
        <f>SUMIF(DataQ!$C:$C,DataA!$A18,DataQ!I:I)</f>
        <v>8286.7999999999993</v>
      </c>
      <c r="CG18" s="13">
        <f>SUMIF(DataQ!$C:$C,DataA!$A18,DataQ!J:J)</f>
        <v>335688.83</v>
      </c>
      <c r="CH18" s="13">
        <f>SUMIF(DataQ!$C:$C,DataA!$A18,DataQ!K:K)</f>
        <v>1924.4</v>
      </c>
      <c r="CI18" s="13">
        <f>SUMIF(DataQ!$C:$C,DataA!$A18,DataQ!L:L)</f>
        <v>1309.22</v>
      </c>
      <c r="CJ18" s="13">
        <f>SUMIF(DataQ!$C:$C,DataA!$A18,DataQ!M:M)</f>
        <v>1263.855</v>
      </c>
      <c r="CK18" s="14">
        <f>AVERAGEIF(DataQ!$C:$C,DataA!$A18,DataQ!N:N)</f>
        <v>246574.27499999999</v>
      </c>
      <c r="CL18" s="13">
        <f>SUMIF(DataQ!$C:$C,DataA!$A18,DataQ!O:O)</f>
        <v>-12535</v>
      </c>
      <c r="CN18" s="13">
        <f>SUMIF(DataQ!$B:$B,DataA!$A18,DataQ!P:P)</f>
        <v>-249.608</v>
      </c>
      <c r="CO18" s="13">
        <f>SUMIF(DataQ!$B:$B,DataA!$A18,DataQ!Q:Q)</f>
        <v>-8204.75</v>
      </c>
      <c r="CP18" s="13">
        <f>SUMIF(DataQ!$B:$B,DataA!$A18,DataQ!R:R)</f>
        <v>-66.748400000000004</v>
      </c>
    </row>
    <row r="19" spans="1:94" x14ac:dyDescent="0.25">
      <c r="A19" s="4">
        <f t="shared" si="5"/>
        <v>1985</v>
      </c>
      <c r="B19" s="4" cm="1">
        <f t="array" ref="B19">INDEX(GMWA!$A$2:$DB$600,MATCH(1,(GMWA!$DA$2:$DA$600=B$3)*(GMWA!$CZ$2:$CZ$600=B$4)*(GMWA!$DB$2:$DB$600=B$1),0),$A19-1966)</f>
        <v>19036</v>
      </c>
      <c r="C19" s="4" cm="1">
        <f t="array" ref="C19">INDEX(GMWA!$A$2:$DB$600,MATCH(1,(GMWA!$DA$2:$DA$600=C$3)*(GMWA!$CZ$2:$CZ$600=C$4)*(GMWA!$DB$2:$DB$600=C$1),0),$A19-1966)</f>
        <v>285.75</v>
      </c>
      <c r="D19" s="4" cm="1">
        <f t="array" ref="D19">INDEX(GMWA!$A$2:$DB$600,MATCH(1,(GMWA!$DA$2:$DA$600=D$3)*(GMWA!$CZ$2:$CZ$600=D$4)*(GMWA!$DB$2:$DB$600=D$1),0),$A19-1966)</f>
        <v>13766.58</v>
      </c>
      <c r="E19" s="4" cm="1">
        <f t="array" ref="E19">INDEX(GMWA!$A$2:$DB$600,MATCH(1,(GMWA!$DA$2:$DA$600=E$3)*(GMWA!$CZ$2:$CZ$600=E$4)*(GMWA!$DB$2:$DB$600=E$1),0),$A19-1966)</f>
        <v>40585</v>
      </c>
      <c r="F19" s="4" cm="1">
        <f t="array" ref="F19">INDEX(GMWA!$A$2:$DB$600,MATCH(1,(GMWA!$DA$2:$DA$600=F$3)*(GMWA!$CZ$2:$CZ$600=F$4)*(GMWA!$DB$2:$DB$600=F$1),0),$A19-1966)</f>
        <v>6665</v>
      </c>
      <c r="G19" s="4" cm="1">
        <f t="array" ref="G19">INDEX(GMWA!$A$2:$DB$600,MATCH(1,(GMWA!$DA$2:$DA$600=G$3)*(GMWA!$CZ$2:$CZ$600=G$4)*(GMWA!$DB$2:$DB$600=G$1),0),$A19-1966)</f>
        <v>55.072290000000002</v>
      </c>
      <c r="H19" s="4" cm="1">
        <f t="array" ref="H19">INDEX(GMWA!$A$2:$DB$600,MATCH(1,(GMWA!$DA$2:$DA$600=H$3)*(GMWA!$CZ$2:$CZ$600=H$4)*(GMWA!$DB$2:$DB$600=H$1),0),$A19-1966)</f>
        <v>62413.66</v>
      </c>
      <c r="I19" s="4" cm="1">
        <f t="array" ref="I19">INDEX(GMWA!$A$2:$DB$600,MATCH(1,(GMWA!$DA$2:$DA$600=I$3)*(GMWA!$CZ$2:$CZ$600=I$4)*(GMWA!$DB$2:$DB$600=I$1),0),$A19-1966)</f>
        <v>3.7354569999999998</v>
      </c>
      <c r="J19" s="4" cm="1">
        <f t="array" ref="J19">INDEX(GMWA!$A$2:$DB$600,MATCH(1,(GMWA!$DA$2:$DA$600=J$3)*(GMWA!$CZ$2:$CZ$600=J$4)*(GMWA!$DB$2:$DB$600=J$1),0),$A19-1966)</f>
        <v>593.45479999999998</v>
      </c>
      <c r="K19" s="4" cm="1">
        <f t="array" ref="K19">INDEX(GMWA!$A$2:$DB$600,MATCH(1,(GMWA!$DA$2:$DA$600=K$3)*(GMWA!$CZ$2:$CZ$600=K$4)*(GMWA!$DB$2:$DB$600=K$1),0),$A19-1966)</f>
        <v>29.25</v>
      </c>
      <c r="L19" s="4" cm="1">
        <f t="array" ref="L19">INDEX(GMWA!$A$2:$DB$600,MATCH(1,(GMWA!$DA$2:$DA$600=L$3)*(GMWA!$CZ$2:$CZ$600=L$4)*(GMWA!$DB$2:$DB$600=L$1),0),$A19-1966)</f>
        <v>19.134</v>
      </c>
      <c r="M19" s="4" cm="1">
        <f t="array" ref="M19">INDEX(GMWA!$A$2:$DB$600,MATCH(1,(GMWA!$DA$2:$DA$600=M$3)*(GMWA!$CZ$2:$CZ$600=M$4)*(GMWA!$DB$2:$DB$600=M$1),0),$A19-1966)</f>
        <v>35.775440000000003</v>
      </c>
      <c r="N19" s="4" cm="1">
        <f t="array" ref="N19">INDEX(GMWA!$A$2:$DB$600,MATCH(1,(GMWA!$DA$2:$DA$600=N$3)*(GMWA!$CZ$2:$CZ$600=N$4)*(GMWA!$DB$2:$DB$600=N$1),0),$A19-1966)</f>
        <v>1.451308</v>
      </c>
      <c r="O19" s="4" cm="1">
        <f t="array" ref="O19">INDEX(GMWA!$A$2:$DB$600,MATCH(1,(GMWA!$DA$2:$DA$600=O$3)*(GMWA!$CZ$2:$CZ$600=O$4)*(GMWA!$DB$2:$DB$600=O$1),0),$A19-1966)</f>
        <v>12.739599999999999</v>
      </c>
      <c r="P19" s="4" cm="1">
        <f t="array" ref="P19">INDEX(GMWA!$A$2:$DB$600,MATCH(1,(GMWA!$DA$2:$DA$600=P$3)*(GMWA!$CZ$2:$CZ$600=P$4)*(GMWA!$DB$2:$DB$600=P$1),0),$A19-1966)</f>
        <v>12.86463</v>
      </c>
      <c r="Q19" s="4" cm="1">
        <f t="array" ref="Q19">INDEX(GMWA!$A$2:$DB$600,MATCH(1,(GMWA!$DA$2:$DA$600=Q$3)*(GMWA!$CZ$2:$CZ$600=Q$4)*(GMWA!$DB$2:$DB$600=Q$1),0),$A19-1966)</f>
        <v>3.1505380000000001</v>
      </c>
      <c r="R19" s="4" cm="1">
        <f t="array" ref="R19">INDEX(GMWA!$A$2:$DB$600,MATCH(1,(GMWA!$DA$2:$DA$600=R$3)*(GMWA!$CZ$2:$CZ$600=R$4)*(GMWA!$DB$2:$DB$600=R$1),0),$A19-1966)</f>
        <v>1.006</v>
      </c>
      <c r="S19" s="4" cm="1">
        <f t="array" ref="S19">INDEX(GMWA!$A$2:$DB$600,MATCH(1,(GMWA!$DA$2:$DA$600=S$3)*(GMWA!$CZ$2:$CZ$600=S$4)*(GMWA!$DB$2:$DB$600=S$1),0),$A19-1966)</f>
        <v>2.2893400000000002</v>
      </c>
      <c r="T19" s="4" cm="1">
        <f t="array" ref="T19">INDEX(GMWA!$A$2:$DB$600,MATCH(1,(GMWA!$DA$2:$DA$600=T$3)*(GMWA!$CZ$2:$CZ$600=T$4)*(GMWA!$DB$2:$DB$600=T$1),0),$A19-1966)</f>
        <v>1.4809030000000001</v>
      </c>
      <c r="U19" s="4" cm="1">
        <f t="array" ref="U19">INDEX(GMWA!$A$2:$DB$600,MATCH(1,(GMWA!$DA$2:$DA$600=U$3)*(GMWA!$CZ$2:$CZ$600=U$4)*(GMWA!$DB$2:$DB$600=U$1),0),$A19-1966)</f>
        <v>4.0000000000000001E-3</v>
      </c>
      <c r="V19" s="4" cm="1">
        <f t="array" ref="V19">INDEX(GMWA!$A$2:$DB$600,MATCH(1,(GMWA!$DA$2:$DA$600=V$3)*(GMWA!$CZ$2:$CZ$600=V$4)*(GMWA!$DB$2:$DB$600=V$1),0),$A19-1966)</f>
        <v>176082.8</v>
      </c>
      <c r="W19" s="4" cm="1">
        <f t="array" ref="W19">INDEX(GMWA!$A$2:$DB$600,MATCH(1,(GMWA!$DA$2:$DA$600=W$3)*(GMWA!$CZ$2:$CZ$600=W$4)*(GMWA!$DB$2:$DB$600=W$1),0),$A19-1966)</f>
        <v>3643.056</v>
      </c>
      <c r="X19" s="4" cm="1">
        <f t="array" ref="X19">INDEX(GMWA!$A$2:$DB$600,MATCH(1,(GMWA!$DA$2:$DA$600=X$3)*(GMWA!$CZ$2:$CZ$600=X$4)*(GMWA!$DB$2:$DB$600=X$1),0),$A19-1966)</f>
        <v>231557</v>
      </c>
      <c r="Y19" s="4" cm="1">
        <f t="array" ref="Y19">INDEX(GMWA!$A$2:$DB$600,MATCH(1,(GMWA!$DA$2:$DA$600=Y$3)*(GMWA!$CZ$2:$CZ$600=Y$4)*(GMWA!$DB$2:$DB$600=Y$1),0),$A19-1966)</f>
        <v>340487</v>
      </c>
      <c r="Z19" s="4" cm="1">
        <f t="array" ref="Z19">INDEX(GMWA!$A$2:$DB$600,MATCH(1,(GMWA!$DA$2:$DA$600=Z$3)*(GMWA!$CZ$2:$CZ$600=Z$4)*(GMWA!$DB$2:$DB$600=Z$1),0),$A19-1966)</f>
        <v>1E-3</v>
      </c>
      <c r="AA19" s="4" cm="1">
        <f t="array" ref="AA19">INDEX(GMWA!$A$2:$DB$600,MATCH(1,(GMWA!$DA$2:$DA$600=AA$3)*(GMWA!$CZ$2:$CZ$600=AA$4)*(GMWA!$DB$2:$DB$600=AA$1),0),$A19-1966)</f>
        <v>500.82900000000001</v>
      </c>
      <c r="AB19" s="4" cm="1">
        <f t="array" ref="AB19">INDEX(GMWA!$A$2:$DB$600,MATCH(1,(GMWA!$DA$2:$DA$600=AB$3)*(GMWA!$CZ$2:$CZ$600=AB$4)*(GMWA!$DB$2:$DB$600=AB$1),0),$A19-1966)</f>
        <v>642838</v>
      </c>
      <c r="AC19" s="4" cm="1">
        <f t="array" ref="AC19">INDEX(GMWA!$A$2:$DB$600,MATCH(1,(GMWA!$DA$2:$DA$600=AC$3)*(GMWA!$CZ$2:$CZ$600=AC$4)*(GMWA!$DB$2:$DB$600=AC$1),0),$A19-1966)</f>
        <v>114.5459</v>
      </c>
      <c r="AD19" s="4" cm="1">
        <f t="array" ref="AD19">INDEX(GMWA!$A$2:$DB$600,MATCH(1,(GMWA!$DA$2:$DA$600=AD$3)*(GMWA!$CZ$2:$CZ$600=AD$4)*(GMWA!$DB$2:$DB$600=AD$1),0),$A19-1966)</f>
        <v>20153.330000000002</v>
      </c>
      <c r="AE19" s="4" cm="1">
        <f t="array" ref="AE19">INDEX(GMWA!$A$2:$DB$600,MATCH(1,(GMWA!$DA$2:$DA$600=AE$3)*(GMWA!$CZ$2:$CZ$600=AE$4)*(GMWA!$DB$2:$DB$600=AE$1),0),$A19-1966)</f>
        <v>390.3852</v>
      </c>
      <c r="AF19" s="4" cm="1">
        <f t="array" ref="AF19">INDEX(GMWA!$A$2:$DB$600,MATCH(1,(GMWA!$DA$2:$DA$600=AF$3)*(GMWA!$CZ$2:$CZ$600=AF$4)*(GMWA!$DB$2:$DB$600=AF$1),0),$A19-1966)</f>
        <v>269.76530000000002</v>
      </c>
      <c r="AG19" s="4" cm="1">
        <f t="array" ref="AG19">INDEX(GMWA!$A$2:$DB$600,MATCH(1,(GMWA!$DA$2:$DA$600=AG$3)*(GMWA!$CZ$2:$CZ$600=AG$4)*(GMWA!$DB$2:$DB$600=AG$1),0),$A19-1966)</f>
        <v>386.27100000000002</v>
      </c>
      <c r="AH19" s="4" cm="1">
        <f t="array" ref="AH19">INDEX(GMWA!$A$2:$DB$600,MATCH(1,(GMWA!$DA$2:$DA$600=AH$3)*(GMWA!$CZ$2:$CZ$600=AH$4)*(GMWA!$DB$2:$DB$600=AH$1),0),$A19-1966)</f>
        <v>90.02</v>
      </c>
      <c r="AI19" s="4" cm="1">
        <f t="array" ref="AI19">INDEX(GMWA!$A$2:$DB$600,MATCH(1,(GMWA!$DA$2:$DA$600=AI$3)*(GMWA!$CZ$2:$CZ$600=AI$4)*(GMWA!$DB$2:$DB$600=AI$1),0),$A19-1966)</f>
        <v>182.60249999999999</v>
      </c>
      <c r="AJ19" s="4" cm="1">
        <f t="array" ref="AJ19">INDEX(GMWA!$A$2:$DB$600,MATCH(1,(GMWA!$DA$2:$DA$600=AJ$3)*(GMWA!$CZ$2:$CZ$600=AJ$4)*(GMWA!$DB$2:$DB$600=AJ$1),0),$A19-1966)</f>
        <v>176.89429999999999</v>
      </c>
      <c r="AK19" s="4" cm="1">
        <f t="array" ref="AK19">INDEX(GMWA!$A$2:$DB$600,MATCH(1,(GMWA!$DA$2:$DA$600=AK$3)*(GMWA!$CZ$2:$CZ$600=AK$4)*(GMWA!$DB$2:$DB$600=AK$1),0),$A19-1966)</f>
        <v>68.462639999999993</v>
      </c>
      <c r="AL19" s="4" cm="1">
        <f t="array" ref="AL19">INDEX(GMWA!$A$2:$DB$600,MATCH(1,(GMWA!$DA$2:$DA$600=AL$3)*(GMWA!$CZ$2:$CZ$600=AL$4)*(GMWA!$DB$2:$DB$600=AL$1),0),$A19-1966)</f>
        <v>9.8395060000000001</v>
      </c>
      <c r="AM19" s="4" cm="1">
        <f t="array" ref="AM19">INDEX(GMWA!$A$2:$DB$600,MATCH(1,(GMWA!$DA$2:$DA$600=AM$3)*(GMWA!$CZ$2:$CZ$600=AM$4)*(GMWA!$DB$2:$DB$600=AM$1),0),$A19-1966)</f>
        <v>19.89949</v>
      </c>
      <c r="AN19" s="4" cm="1">
        <f t="array" ref="AN19">INDEX(GMWA!$A$2:$DB$600,MATCH(1,(GMWA!$DA$2:$DA$600=AN$3)*(GMWA!$CZ$2:$CZ$600=AN$4)*(GMWA!$DB$2:$DB$600=AN$1),0),$A19-1966)</f>
        <v>10.150980000000001</v>
      </c>
      <c r="AO19" s="4" cm="1">
        <f t="array" ref="AO19">INDEX(GMWA!$A$2:$DB$600,MATCH(1,(GMWA!$DA$2:$DA$600=AO$3)*(GMWA!$CZ$2:$CZ$600=AO$4)*(GMWA!$DB$2:$DB$600=AO$1),0),$A19-1966)</f>
        <v>15.708780000000001</v>
      </c>
      <c r="AP19" s="4" cm="1">
        <f t="array" ref="AP19">INDEX(GMWA!$A$2:$DB$600,MATCH(1,(GMWA!$DA$2:$DA$600=AP$3)*(GMWA!$CZ$2:$CZ$600=AP$4)*(GMWA!$DB$2:$DB$600=AP$1),0),$A19-1966)</f>
        <v>415455</v>
      </c>
      <c r="AQ19" s="4" cm="1">
        <f t="array" ref="AQ19">INDEX(GMWA!$A$2:$DB$600,MATCH(1,(GMWA!$DA$2:$DA$600=AQ$3)*(GMWA!$CZ$2:$CZ$600=AQ$4)*(GMWA!$DB$2:$DB$600=AQ$1),0),$A19-1966)</f>
        <v>4339</v>
      </c>
      <c r="AR19" s="4" cm="1">
        <f t="array" ref="AR19">INDEX(GMWA!$A$2:$DB$600,MATCH(1,(GMWA!$DA$2:$DA$600=AR$3)*(GMWA!$CZ$2:$CZ$600=AR$4)*(GMWA!$DB$2:$DB$600=AR$1),0),$A19-1966)</f>
        <v>348170.4</v>
      </c>
      <c r="AS19" s="4" cm="1">
        <f t="array" ref="AS19">INDEX(GMWA!$A$2:$DB$600,MATCH(1,(GMWA!$DA$2:$DA$600=AS$3)*(GMWA!$CZ$2:$CZ$600=AS$4)*(GMWA!$DB$2:$DB$600=AS$1),0),$A19-1966)</f>
        <v>500027</v>
      </c>
      <c r="AT19" s="4" cm="1">
        <f t="array" ref="AT19">INDEX(GMWA!$A$2:$DB$600,MATCH(1,(GMWA!$DA$2:$DA$600=AT$3)*(GMWA!$CZ$2:$CZ$600=AT$4)*(GMWA!$DB$2:$DB$600=AT$1),0),$A19-1966)</f>
        <v>249902</v>
      </c>
      <c r="AU19" s="4" cm="1">
        <f t="array" ref="AU19">INDEX(GMWA!$A$2:$DB$600,MATCH(1,(GMWA!$DA$2:$DA$600=AU$3)*(GMWA!$CZ$2:$CZ$600=AU$4)*(GMWA!$DB$2:$DB$600=AU$1),0),$A19-1966)</f>
        <v>629.22</v>
      </c>
      <c r="AV19" s="4" cm="1">
        <f t="array" ref="AV19">INDEX(GMWA!$A$2:$DB$600,MATCH(1,(GMWA!$DA$2:$DA$600=AV$3)*(GMWA!$CZ$2:$CZ$600=AV$4)*(GMWA!$DB$2:$DB$600=AV$1),0),$A19-1966)</f>
        <v>971464.5</v>
      </c>
      <c r="AW19" s="4" cm="1">
        <f t="array" ref="AW19">INDEX(GMWA!$A$2:$DB$600,MATCH(1,(GMWA!$DA$2:$DA$600=AW$3)*(GMWA!$CZ$2:$CZ$600=AW$4)*(GMWA!$DB$2:$DB$600=AW$1),0),$A19-1966)</f>
        <v>276.95749999999998</v>
      </c>
      <c r="AX19" s="4" cm="1">
        <f t="array" ref="AX19">INDEX(GMWA!$A$2:$DB$600,MATCH(1,(GMWA!$DA$2:$DA$600=AX$3)*(GMWA!$CZ$2:$CZ$600=AX$4)*(GMWA!$DB$2:$DB$600=AX$1),0),$A19-1966)</f>
        <v>90277</v>
      </c>
      <c r="AY19" s="4" cm="1">
        <f t="array" ref="AY19">INDEX(GMWA!$A$2:$DB$600,MATCH(1,(GMWA!$DA$2:$DA$600=AY$3)*(GMWA!$CZ$2:$CZ$600=AY$4)*(GMWA!$DB$2:$DB$600=AY$1),0),$A19-1966)</f>
        <v>1121.905</v>
      </c>
      <c r="AZ19" s="4" cm="1">
        <f t="array" ref="AZ19">INDEX(GMWA!$A$2:$DB$600,MATCH(1,(GMWA!$DA$2:$DA$600=AZ$3)*(GMWA!$CZ$2:$CZ$600=AZ$4)*(GMWA!$DB$2:$DB$600=AZ$1),0),$A19-1966)</f>
        <v>750.14099999999996</v>
      </c>
      <c r="BA19" s="4" cm="1">
        <f t="array" ref="BA19">INDEX(GMWA!$A$2:$DB$600,MATCH(1,(GMWA!$DA$2:$DA$600=BA$3)*(GMWA!$CZ$2:$CZ$600=BA$4)*(GMWA!$DB$2:$DB$600=BA$1),0),$A19-1966)</f>
        <v>459.22899999999998</v>
      </c>
      <c r="BB19" s="4" cm="1">
        <f t="array" ref="BB19">INDEX(GMWA!$A$2:$DB$600,MATCH(1,(GMWA!$DA$2:$DA$600=BB$3)*(GMWA!$CZ$2:$CZ$600=BB$4)*(GMWA!$DB$2:$DB$600=BB$1),0),$A19-1966)</f>
        <v>184.35749999999999</v>
      </c>
      <c r="BC19" s="4" cm="1">
        <f t="array" ref="BC19">INDEX(GMWA!$A$2:$DB$600,MATCH(1,(GMWA!$DA$2:$DA$600=BC$3)*(GMWA!$CZ$2:$CZ$600=BC$4)*(GMWA!$DB$2:$DB$600=BC$1),0),$A19-1966)</f>
        <v>216.54400000000001</v>
      </c>
      <c r="BD19" s="4" cm="1">
        <f t="array" ref="BD19">INDEX(GMWA!$A$2:$DB$600,MATCH(1,(GMWA!$DA$2:$DA$600=BD$3)*(GMWA!$CZ$2:$CZ$600=BD$4)*(GMWA!$DB$2:$DB$600=BD$1),0),$A19-1966)</f>
        <v>123.40600000000001</v>
      </c>
      <c r="BE19" s="4" cm="1">
        <f t="array" ref="BE19">INDEX(GMWA!$A$2:$DB$600,MATCH(1,(GMWA!$DA$2:$DA$600=BE$3)*(GMWA!$CZ$2:$CZ$600=BE$4)*(GMWA!$DB$2:$DB$600=BE$1),0),$A19-1966)</f>
        <v>95.493690000000001</v>
      </c>
      <c r="BF19" s="4" cm="1">
        <f t="array" ref="BF19">INDEX(GMWA!$A$2:$DB$600,MATCH(1,(GMWA!$DA$2:$DA$600=BF$3)*(GMWA!$CZ$2:$CZ$600=BF$4)*(GMWA!$DB$2:$DB$600=BF$1),0),$A19-1966)</f>
        <v>58.515999999999998</v>
      </c>
      <c r="BG19" s="4" cm="1">
        <f t="array" ref="BG19">INDEX(GMWA!$A$2:$DB$600,MATCH(1,(GMWA!$DA$2:$DA$600=BG$3)*(GMWA!$CZ$2:$CZ$600=BG$4)*(GMWA!$DB$2:$DB$600=BG$1),0),$A19-1966)</f>
        <v>25.80414</v>
      </c>
      <c r="BH19" s="4" cm="1">
        <f t="array" ref="BH19">INDEX(GMWA!$A$2:$DB$600,MATCH(1,(GMWA!$DA$2:$DA$600=BH$3)*(GMWA!$CZ$2:$CZ$600=BH$4)*(GMWA!$DB$2:$DB$600=BH$1),0),$A19-1966)</f>
        <v>19.383839999999999</v>
      </c>
      <c r="BI19" s="4" cm="1">
        <f t="array" ref="BI19">INDEX(GMWA!$A$2:$DB$600,MATCH(1,(GMWA!$DA$2:$DA$600=BI$3)*(GMWA!$CZ$2:$CZ$600=BI$4)*(GMWA!$DB$2:$DB$600=BI$1),0),$A19-1966)</f>
        <v>23.336030000000001</v>
      </c>
      <c r="BK19" s="12">
        <f t="shared" si="3"/>
        <v>10.810823090046275</v>
      </c>
      <c r="BL19" s="12">
        <f t="shared" si="3"/>
        <v>7.8436894738922485</v>
      </c>
      <c r="BM19" s="12">
        <f t="shared" si="3"/>
        <v>5.9452229904515947</v>
      </c>
      <c r="BN19" s="12">
        <f t="shared" si="3"/>
        <v>11.919691500703404</v>
      </c>
      <c r="BO19" s="12">
        <f t="shared" si="3"/>
        <v>666500000</v>
      </c>
      <c r="BP19" s="12">
        <f t="shared" si="3"/>
        <v>10.996226256866116</v>
      </c>
      <c r="BQ19" s="12">
        <f t="shared" si="3"/>
        <v>9.7090806704021855</v>
      </c>
      <c r="BR19" s="12">
        <f t="shared" si="3"/>
        <v>3.261100571910474</v>
      </c>
      <c r="BS19" s="12">
        <f t="shared" si="3"/>
        <v>2.9446984691859854</v>
      </c>
      <c r="BT19" s="12">
        <f t="shared" si="3"/>
        <v>7.4925996169936768</v>
      </c>
      <c r="BU19" s="12">
        <f t="shared" si="3"/>
        <v>7.0928321767106439</v>
      </c>
      <c r="BV19" s="12">
        <f t="shared" si="3"/>
        <v>9.261746286933267</v>
      </c>
      <c r="BW19" s="12">
        <f t="shared" si="3"/>
        <v>1.6122061764052433</v>
      </c>
      <c r="BX19" s="12">
        <f t="shared" si="3"/>
        <v>6.976684327980176</v>
      </c>
      <c r="BY19" s="12">
        <f t="shared" si="3"/>
        <v>7.2724954958978332</v>
      </c>
      <c r="BZ19" s="12">
        <f t="shared" si="3"/>
        <v>4.6018353951877993</v>
      </c>
      <c r="CA19" s="12">
        <f t="shared" si="4"/>
        <v>10.224090518365454</v>
      </c>
      <c r="CB19" s="12">
        <f t="shared" si="4"/>
        <v>11.504515944881</v>
      </c>
      <c r="CC19" s="12">
        <f t="shared" si="4"/>
        <v>14.588768769123769</v>
      </c>
      <c r="CD19" s="12">
        <f t="shared" si="4"/>
        <v>2.5463466927412564E-2</v>
      </c>
      <c r="CF19" s="13">
        <f>SUMIF(DataQ!$C:$C,DataA!$A19,DataQ!I:I)</f>
        <v>8624.0750000000007</v>
      </c>
      <c r="CG19" s="13">
        <f>SUMIF(DataQ!$C:$C,DataA!$A19,DataQ!J:J)</f>
        <v>353340.07999999996</v>
      </c>
      <c r="CH19" s="13">
        <f>SUMIF(DataQ!$C:$C,DataA!$A19,DataQ!K:K)</f>
        <v>1978.8700000000001</v>
      </c>
      <c r="CI19" s="13">
        <f>SUMIF(DataQ!$C:$C,DataA!$A19,DataQ!L:L)</f>
        <v>1334.1859999999999</v>
      </c>
      <c r="CJ19" s="13">
        <f>SUMIF(DataQ!$C:$C,DataA!$A19,DataQ!M:M)</f>
        <v>1304.0030000000002</v>
      </c>
      <c r="CK19" s="14">
        <f>AVERAGEIF(DataQ!$C:$C,DataA!$A19,DataQ!N:N)</f>
        <v>256722.57500000001</v>
      </c>
      <c r="CL19" s="13">
        <f>SUMIF(DataQ!$C:$C,DataA!$A19,DataQ!O:O)</f>
        <v>-9034</v>
      </c>
      <c r="CN19" s="13">
        <f>SUMIF(DataQ!$B:$B,DataA!$A19,DataQ!P:P)</f>
        <v>-270.54324000000003</v>
      </c>
      <c r="CO19" s="13">
        <f>SUMIF(DataQ!$B:$B,DataA!$A19,DataQ!Q:Q)</f>
        <v>-4308.75</v>
      </c>
      <c r="CP19" s="13">
        <f>SUMIF(DataQ!$B:$B,DataA!$A19,DataQ!R:R)</f>
        <v>-82.985280000000003</v>
      </c>
    </row>
    <row r="20" spans="1:94" x14ac:dyDescent="0.25">
      <c r="A20" s="4">
        <f t="shared" si="5"/>
        <v>1986</v>
      </c>
      <c r="B20" s="4" cm="1">
        <f t="array" ref="B20">INDEX(GMWA!$A$2:$DB$600,MATCH(1,(GMWA!$DA$2:$DA$600=B$3)*(GMWA!$CZ$2:$CZ$600=B$4)*(GMWA!$DB$2:$DB$600=B$1),0),$A20-1966)</f>
        <v>19204</v>
      </c>
      <c r="C20" s="4" cm="1">
        <f t="array" ref="C20">INDEX(GMWA!$A$2:$DB$600,MATCH(1,(GMWA!$DA$2:$DA$600=C$3)*(GMWA!$CZ$2:$CZ$600=C$4)*(GMWA!$DB$2:$DB$600=C$1),0),$A20-1966)</f>
        <v>302.7</v>
      </c>
      <c r="D20" s="4" cm="1">
        <f t="array" ref="D20">INDEX(GMWA!$A$2:$DB$600,MATCH(1,(GMWA!$DA$2:$DA$600=D$3)*(GMWA!$CZ$2:$CZ$600=D$4)*(GMWA!$DB$2:$DB$600=D$1),0),$A20-1966)</f>
        <v>14237.08</v>
      </c>
      <c r="E20" s="4" cm="1">
        <f t="array" ref="E20">INDEX(GMWA!$A$2:$DB$600,MATCH(1,(GMWA!$DA$2:$DA$600=E$3)*(GMWA!$CZ$2:$CZ$600=E$4)*(GMWA!$DB$2:$DB$600=E$1),0),$A20-1966)</f>
        <v>43222</v>
      </c>
      <c r="F20" s="4" cm="1">
        <f t="array" ref="F20">INDEX(GMWA!$A$2:$DB$600,MATCH(1,(GMWA!$DA$2:$DA$600=F$3)*(GMWA!$CZ$2:$CZ$600=F$4)*(GMWA!$DB$2:$DB$600=F$1),0),$A20-1966)</f>
        <v>7518</v>
      </c>
      <c r="G20" s="4" cm="1">
        <f t="array" ref="G20">INDEX(GMWA!$A$2:$DB$600,MATCH(1,(GMWA!$DA$2:$DA$600=G$3)*(GMWA!$CZ$2:$CZ$600=G$4)*(GMWA!$DB$2:$DB$600=G$1),0),$A20-1966)</f>
        <v>53.292099999999998</v>
      </c>
      <c r="H20" s="4" cm="1">
        <f t="array" ref="H20">INDEX(GMWA!$A$2:$DB$600,MATCH(1,(GMWA!$DA$2:$DA$600=H$3)*(GMWA!$CZ$2:$CZ$600=H$4)*(GMWA!$DB$2:$DB$600=H$1),0),$A20-1966)</f>
        <v>58973.91</v>
      </c>
      <c r="I20" s="4" cm="1">
        <f t="array" ref="I20">INDEX(GMWA!$A$2:$DB$600,MATCH(1,(GMWA!$DA$2:$DA$600=I$3)*(GMWA!$CZ$2:$CZ$600=I$4)*(GMWA!$DB$2:$DB$600=I$1),0),$A20-1966)</f>
        <v>3.788996</v>
      </c>
      <c r="J20" s="4" cm="1">
        <f t="array" ref="J20">INDEX(GMWA!$A$2:$DB$600,MATCH(1,(GMWA!$DA$2:$DA$600=J$3)*(GMWA!$CZ$2:$CZ$600=J$4)*(GMWA!$DB$2:$DB$600=J$1),0),$A20-1966)</f>
        <v>761.71489999999994</v>
      </c>
      <c r="K20" s="4" cm="1">
        <f t="array" ref="K20">INDEX(GMWA!$A$2:$DB$600,MATCH(1,(GMWA!$DA$2:$DA$600=K$3)*(GMWA!$CZ$2:$CZ$600=K$4)*(GMWA!$DB$2:$DB$600=K$1),0),$A20-1966)</f>
        <v>28.93</v>
      </c>
      <c r="L20" s="4" cm="1">
        <f t="array" ref="L20">INDEX(GMWA!$A$2:$DB$600,MATCH(1,(GMWA!$DA$2:$DA$600=L$3)*(GMWA!$CZ$2:$CZ$600=L$4)*(GMWA!$DB$2:$DB$600=L$1),0),$A20-1966)</f>
        <v>20.81</v>
      </c>
      <c r="M20" s="4" cm="1">
        <f t="array" ref="M20">INDEX(GMWA!$A$2:$DB$600,MATCH(1,(GMWA!$DA$2:$DA$600=M$3)*(GMWA!$CZ$2:$CZ$600=M$4)*(GMWA!$DB$2:$DB$600=M$1),0),$A20-1966)</f>
        <v>41.22128</v>
      </c>
      <c r="N20" s="4" cm="1">
        <f t="array" ref="N20">INDEX(GMWA!$A$2:$DB$600,MATCH(1,(GMWA!$DA$2:$DA$600=N$3)*(GMWA!$CZ$2:$CZ$600=N$4)*(GMWA!$DB$2:$DB$600=N$1),0),$A20-1966)</f>
        <v>0.46441189999999999</v>
      </c>
      <c r="O20" s="4" cm="1">
        <f t="array" ref="O20">INDEX(GMWA!$A$2:$DB$600,MATCH(1,(GMWA!$DA$2:$DA$600=O$3)*(GMWA!$CZ$2:$CZ$600=O$4)*(GMWA!$DB$2:$DB$600=O$1),0),$A20-1966)</f>
        <v>13.129099999999999</v>
      </c>
      <c r="P20" s="4" cm="1">
        <f t="array" ref="P20">INDEX(GMWA!$A$2:$DB$600,MATCH(1,(GMWA!$DA$2:$DA$600=P$3)*(GMWA!$CZ$2:$CZ$600=P$4)*(GMWA!$DB$2:$DB$600=P$1),0),$A20-1966)</f>
        <v>13.702669999999999</v>
      </c>
      <c r="Q20" s="4" cm="1">
        <f t="array" ref="Q20">INDEX(GMWA!$A$2:$DB$600,MATCH(1,(GMWA!$DA$2:$DA$600=Q$3)*(GMWA!$CZ$2:$CZ$600=Q$4)*(GMWA!$DB$2:$DB$600=Q$1),0),$A20-1966)</f>
        <v>3.4234659999999999</v>
      </c>
      <c r="R20" s="4" cm="1">
        <f t="array" ref="R20">INDEX(GMWA!$A$2:$DB$600,MATCH(1,(GMWA!$DA$2:$DA$600=R$3)*(GMWA!$CZ$2:$CZ$600=R$4)*(GMWA!$DB$2:$DB$600=R$1),0),$A20-1966)</f>
        <v>1.02</v>
      </c>
      <c r="S20" s="4" cm="1">
        <f t="array" ref="S20">INDEX(GMWA!$A$2:$DB$600,MATCH(1,(GMWA!$DA$2:$DA$600=S$3)*(GMWA!$CZ$2:$CZ$600=S$4)*(GMWA!$DB$2:$DB$600=S$1),0),$A20-1966)</f>
        <v>2.2804500000000001</v>
      </c>
      <c r="T20" s="4" cm="1">
        <f t="array" ref="T20">INDEX(GMWA!$A$2:$DB$600,MATCH(1,(GMWA!$DA$2:$DA$600=T$3)*(GMWA!$CZ$2:$CZ$600=T$4)*(GMWA!$DB$2:$DB$600=T$1),0),$A20-1966)</f>
        <v>2.1306409999999998</v>
      </c>
      <c r="U20" s="4" cm="1">
        <f t="array" ref="U20">INDEX(GMWA!$A$2:$DB$600,MATCH(1,(GMWA!$DA$2:$DA$600=U$3)*(GMWA!$CZ$2:$CZ$600=U$4)*(GMWA!$DB$2:$DB$600=U$1),0),$A20-1966)</f>
        <v>4.0000000000000001E-3</v>
      </c>
      <c r="V20" s="4" cm="1">
        <f t="array" ref="V20">INDEX(GMWA!$A$2:$DB$600,MATCH(1,(GMWA!$DA$2:$DA$600=V$3)*(GMWA!$CZ$2:$CZ$600=V$4)*(GMWA!$DB$2:$DB$600=V$1),0),$A20-1966)</f>
        <v>187833.8</v>
      </c>
      <c r="W20" s="4" cm="1">
        <f t="array" ref="W20">INDEX(GMWA!$A$2:$DB$600,MATCH(1,(GMWA!$DA$2:$DA$600=W$3)*(GMWA!$CZ$2:$CZ$600=W$4)*(GMWA!$DB$2:$DB$600=W$1),0),$A20-1966)</f>
        <v>3993.4740000000002</v>
      </c>
      <c r="X20" s="4" cm="1">
        <f t="array" ref="X20">INDEX(GMWA!$A$2:$DB$600,MATCH(1,(GMWA!$DA$2:$DA$600=X$3)*(GMWA!$CZ$2:$CZ$600=X$4)*(GMWA!$DB$2:$DB$600=X$1),0),$A20-1966)</f>
        <v>262232</v>
      </c>
      <c r="Y20" s="4" cm="1">
        <f t="array" ref="Y20">INDEX(GMWA!$A$2:$DB$600,MATCH(1,(GMWA!$DA$2:$DA$600=Y$3)*(GMWA!$CZ$2:$CZ$600=Y$4)*(GMWA!$DB$2:$DB$600=Y$1),0),$A20-1966)</f>
        <v>381478</v>
      </c>
      <c r="Z20" s="4" cm="1">
        <f t="array" ref="Z20">INDEX(GMWA!$A$2:$DB$600,MATCH(1,(GMWA!$DA$2:$DA$600=Z$3)*(GMWA!$CZ$2:$CZ$600=Z$4)*(GMWA!$DB$2:$DB$600=Z$1),0),$A20-1966)</f>
        <v>1E-3</v>
      </c>
      <c r="AA20" s="4" cm="1">
        <f t="array" ref="AA20">INDEX(GMWA!$A$2:$DB$600,MATCH(1,(GMWA!$DA$2:$DA$600=AA$3)*(GMWA!$CZ$2:$CZ$600=AA$4)*(GMWA!$DB$2:$DB$600=AA$1),0),$A20-1966)</f>
        <v>519.96900000000005</v>
      </c>
      <c r="AB20" s="4" cm="1">
        <f t="array" ref="AB20">INDEX(GMWA!$A$2:$DB$600,MATCH(1,(GMWA!$DA$2:$DA$600=AB$3)*(GMWA!$CZ$2:$CZ$600=AB$4)*(GMWA!$DB$2:$DB$600=AB$1),0),$A20-1966)</f>
        <v>697476.3</v>
      </c>
      <c r="AC20" s="4" cm="1">
        <f t="array" ref="AC20">INDEX(GMWA!$A$2:$DB$600,MATCH(1,(GMWA!$DA$2:$DA$600=AC$3)*(GMWA!$CZ$2:$CZ$600=AC$4)*(GMWA!$DB$2:$DB$600=AC$1),0),$A20-1966)</f>
        <v>110.1628</v>
      </c>
      <c r="AD20" s="4" cm="1">
        <f t="array" ref="AD20">INDEX(GMWA!$A$2:$DB$600,MATCH(1,(GMWA!$DA$2:$DA$600=AD$3)*(GMWA!$CZ$2:$CZ$600=AD$4)*(GMWA!$DB$2:$DB$600=AD$1),0),$A20-1966)</f>
        <v>21390.639999999999</v>
      </c>
      <c r="AE20" s="4" cm="1">
        <f t="array" ref="AE20">INDEX(GMWA!$A$2:$DB$600,MATCH(1,(GMWA!$DA$2:$DA$600=AE$3)*(GMWA!$CZ$2:$CZ$600=AE$4)*(GMWA!$DB$2:$DB$600=AE$1),0),$A20-1966)</f>
        <v>411.90100000000001</v>
      </c>
      <c r="AF20" s="4" cm="1">
        <f t="array" ref="AF20">INDEX(GMWA!$A$2:$DB$600,MATCH(1,(GMWA!$DA$2:$DA$600=AF$3)*(GMWA!$CZ$2:$CZ$600=AF$4)*(GMWA!$DB$2:$DB$600=AF$1),0),$A20-1966)</f>
        <v>296.54410000000001</v>
      </c>
      <c r="AG20" s="4" cm="1">
        <f t="array" ref="AG20">INDEX(GMWA!$A$2:$DB$600,MATCH(1,(GMWA!$DA$2:$DA$600=AG$3)*(GMWA!$CZ$2:$CZ$600=AG$4)*(GMWA!$DB$2:$DB$600=AG$1),0),$A20-1966)</f>
        <v>446.226</v>
      </c>
      <c r="AH20" s="4" cm="1">
        <f t="array" ref="AH20">INDEX(GMWA!$A$2:$DB$600,MATCH(1,(GMWA!$DA$2:$DA$600=AH$3)*(GMWA!$CZ$2:$CZ$600=AH$4)*(GMWA!$DB$2:$DB$600=AH$1),0),$A20-1966)</f>
        <v>104.745</v>
      </c>
      <c r="AI20" s="4" cm="1">
        <f t="array" ref="AI20">INDEX(GMWA!$A$2:$DB$600,MATCH(1,(GMWA!$DA$2:$DA$600=AI$3)*(GMWA!$CZ$2:$CZ$600=AI$4)*(GMWA!$DB$2:$DB$600=AI$1),0),$A20-1966)</f>
        <v>184.38579999999999</v>
      </c>
      <c r="AJ20" s="4" cm="1">
        <f t="array" ref="AJ20">INDEX(GMWA!$A$2:$DB$600,MATCH(1,(GMWA!$DA$2:$DA$600=AJ$3)*(GMWA!$CZ$2:$CZ$600=AJ$4)*(GMWA!$DB$2:$DB$600=AJ$1),0),$A20-1966)</f>
        <v>193.32050000000001</v>
      </c>
      <c r="AK20" s="4" cm="1">
        <f t="array" ref="AK20">INDEX(GMWA!$A$2:$DB$600,MATCH(1,(GMWA!$DA$2:$DA$600=AK$3)*(GMWA!$CZ$2:$CZ$600=AK$4)*(GMWA!$DB$2:$DB$600=AK$1),0),$A20-1966)</f>
        <v>78.856020000000001</v>
      </c>
      <c r="AL20" s="4" cm="1">
        <f t="array" ref="AL20">INDEX(GMWA!$A$2:$DB$600,MATCH(1,(GMWA!$DA$2:$DA$600=AL$3)*(GMWA!$CZ$2:$CZ$600=AL$4)*(GMWA!$DB$2:$DB$600=AL$1),0),$A20-1966)</f>
        <v>11.166090000000001</v>
      </c>
      <c r="AM20" s="4" cm="1">
        <f t="array" ref="AM20">INDEX(GMWA!$A$2:$DB$600,MATCH(1,(GMWA!$DA$2:$DA$600=AM$3)*(GMWA!$CZ$2:$CZ$600=AM$4)*(GMWA!$DB$2:$DB$600=AM$1),0),$A20-1966)</f>
        <v>24.452000000000002</v>
      </c>
      <c r="AN20" s="4" cm="1">
        <f t="array" ref="AN20">INDEX(GMWA!$A$2:$DB$600,MATCH(1,(GMWA!$DA$2:$DA$600=AN$3)*(GMWA!$CZ$2:$CZ$600=AN$4)*(GMWA!$DB$2:$DB$600=AN$1),0),$A20-1966)</f>
        <v>12.293810000000001</v>
      </c>
      <c r="AO20" s="4" cm="1">
        <f t="array" ref="AO20">INDEX(GMWA!$A$2:$DB$600,MATCH(1,(GMWA!$DA$2:$DA$600=AO$3)*(GMWA!$CZ$2:$CZ$600=AO$4)*(GMWA!$DB$2:$DB$600=AO$1),0),$A20-1966)</f>
        <v>19.060829999999999</v>
      </c>
      <c r="AP20" s="4" cm="1">
        <f t="array" ref="AP20">INDEX(GMWA!$A$2:$DB$600,MATCH(1,(GMWA!$DA$2:$DA$600=AP$3)*(GMWA!$CZ$2:$CZ$600=AP$4)*(GMWA!$DB$2:$DB$600=AP$1),0),$A20-1966)</f>
        <v>447561</v>
      </c>
      <c r="AQ20" s="4" cm="1">
        <f t="array" ref="AQ20">INDEX(GMWA!$A$2:$DB$600,MATCH(1,(GMWA!$DA$2:$DA$600=AQ$3)*(GMWA!$CZ$2:$CZ$600=AQ$4)*(GMWA!$DB$2:$DB$600=AQ$1),0),$A20-1966)</f>
        <v>4579.625</v>
      </c>
      <c r="AR20" s="4" cm="1">
        <f t="array" ref="AR20">INDEX(GMWA!$A$2:$DB$600,MATCH(1,(GMWA!$DA$2:$DA$600=AR$3)*(GMWA!$CZ$2:$CZ$600=AR$4)*(GMWA!$DB$2:$DB$600=AR$1),0),$A20-1966)</f>
        <v>365580</v>
      </c>
      <c r="AS20" s="4" cm="1">
        <f t="array" ref="AS20">INDEX(GMWA!$A$2:$DB$600,MATCH(1,(GMWA!$DA$2:$DA$600=AS$3)*(GMWA!$CZ$2:$CZ$600=AS$4)*(GMWA!$DB$2:$DB$600=AS$1),0),$A20-1966)</f>
        <v>526630</v>
      </c>
      <c r="AT20" s="4" cm="1">
        <f t="array" ref="AT20">INDEX(GMWA!$A$2:$DB$600,MATCH(1,(GMWA!$DA$2:$DA$600=AT$3)*(GMWA!$CZ$2:$CZ$600=AT$4)*(GMWA!$DB$2:$DB$600=AT$1),0),$A20-1966)</f>
        <v>272019</v>
      </c>
      <c r="AU20" s="4" cm="1">
        <f t="array" ref="AU20">INDEX(GMWA!$A$2:$DB$600,MATCH(1,(GMWA!$DA$2:$DA$600=AU$3)*(GMWA!$CZ$2:$CZ$600=AU$4)*(GMWA!$DB$2:$DB$600=AU$1),0),$A20-1966)</f>
        <v>681.82780000000002</v>
      </c>
      <c r="AV20" s="4" cm="1">
        <f t="array" ref="AV20">INDEX(GMWA!$A$2:$DB$600,MATCH(1,(GMWA!$DA$2:$DA$600=AV$3)*(GMWA!$CZ$2:$CZ$600=AV$4)*(GMWA!$DB$2:$DB$600=AV$1),0),$A20-1966)</f>
        <v>1063519</v>
      </c>
      <c r="AW20" s="4" cm="1">
        <f t="array" ref="AW20">INDEX(GMWA!$A$2:$DB$600,MATCH(1,(GMWA!$DA$2:$DA$600=AW$3)*(GMWA!$CZ$2:$CZ$600=AW$4)*(GMWA!$DB$2:$DB$600=AW$1),0),$A20-1966)</f>
        <v>290.63290000000001</v>
      </c>
      <c r="AX20" s="4" cm="1">
        <f t="array" ref="AX20">INDEX(GMWA!$A$2:$DB$600,MATCH(1,(GMWA!$DA$2:$DA$600=AX$3)*(GMWA!$CZ$2:$CZ$600=AX$4)*(GMWA!$DB$2:$DB$600=AX$1),0),$A20-1966)</f>
        <v>105744.6</v>
      </c>
      <c r="AY20" s="4" cm="1">
        <f t="array" ref="AY20">INDEX(GMWA!$A$2:$DB$600,MATCH(1,(GMWA!$DA$2:$DA$600=AY$3)*(GMWA!$CZ$2:$CZ$600=AY$4)*(GMWA!$DB$2:$DB$600=AY$1),0),$A20-1966)</f>
        <v>1181.6199999999999</v>
      </c>
      <c r="AZ20" s="4" cm="1">
        <f t="array" ref="AZ20">INDEX(GMWA!$A$2:$DB$600,MATCH(1,(GMWA!$DA$2:$DA$600=AZ$3)*(GMWA!$CZ$2:$CZ$600=AZ$4)*(GMWA!$DB$2:$DB$600=AZ$1),0),$A20-1966)</f>
        <v>807.92</v>
      </c>
      <c r="BA20" s="4" cm="1">
        <f t="array" ref="BA20">INDEX(GMWA!$A$2:$DB$600,MATCH(1,(GMWA!$DA$2:$DA$600=BA$3)*(GMWA!$CZ$2:$CZ$600=BA$4)*(GMWA!$DB$2:$DB$600=BA$1),0),$A20-1966)</f>
        <v>508.267</v>
      </c>
      <c r="BB20" s="4" cm="1">
        <f t="array" ref="BB20">INDEX(GMWA!$A$2:$DB$600,MATCH(1,(GMWA!$DA$2:$DA$600=BB$3)*(GMWA!$CZ$2:$CZ$600=BB$4)*(GMWA!$DB$2:$DB$600=BB$1),0),$A20-1966)</f>
        <v>211.07050000000001</v>
      </c>
      <c r="BC20" s="4" cm="1">
        <f t="array" ref="BC20">INDEX(GMWA!$A$2:$DB$600,MATCH(1,(GMWA!$DA$2:$DA$600=BC$3)*(GMWA!$CZ$2:$CZ$600=BC$4)*(GMWA!$DB$2:$DB$600=BC$1),0),$A20-1966)</f>
        <v>223.53399999999999</v>
      </c>
      <c r="BD20" s="4" cm="1">
        <f t="array" ref="BD20">INDEX(GMWA!$A$2:$DB$600,MATCH(1,(GMWA!$DA$2:$DA$600=BD$3)*(GMWA!$CZ$2:$CZ$600=BD$4)*(GMWA!$DB$2:$DB$600=BD$1),0),$A20-1966)</f>
        <v>129.20500000000001</v>
      </c>
      <c r="BE20" s="4" cm="1">
        <f t="array" ref="BE20">INDEX(GMWA!$A$2:$DB$600,MATCH(1,(GMWA!$DA$2:$DA$600=BE$3)*(GMWA!$CZ$2:$CZ$600=BE$4)*(GMWA!$DB$2:$DB$600=BE$1),0),$A20-1966)</f>
        <v>105.0261</v>
      </c>
      <c r="BF20" s="4" cm="1">
        <f t="array" ref="BF20">INDEX(GMWA!$A$2:$DB$600,MATCH(1,(GMWA!$DA$2:$DA$600=BF$3)*(GMWA!$CZ$2:$CZ$600=BF$4)*(GMWA!$DB$2:$DB$600=BF$1),0),$A20-1966)</f>
        <v>63.006999999999998</v>
      </c>
      <c r="BG20" s="4" cm="1">
        <f t="array" ref="BG20">INDEX(GMWA!$A$2:$DB$600,MATCH(1,(GMWA!$DA$2:$DA$600=BG$3)*(GMWA!$CZ$2:$CZ$600=BG$4)*(GMWA!$DB$2:$DB$600=BG$1),0),$A20-1966)</f>
        <v>27.486529999999998</v>
      </c>
      <c r="BH20" s="4" cm="1">
        <f t="array" ref="BH20">INDEX(GMWA!$A$2:$DB$600,MATCH(1,(GMWA!$DA$2:$DA$600=BH$3)*(GMWA!$CZ$2:$CZ$600=BH$4)*(GMWA!$DB$2:$DB$600=BH$1),0),$A20-1966)</f>
        <v>23.163160000000001</v>
      </c>
      <c r="BI20" s="4" cm="1">
        <f t="array" ref="BI20">INDEX(GMWA!$A$2:$DB$600,MATCH(1,(GMWA!$DA$2:$DA$600=BI$3)*(GMWA!$CZ$2:$CZ$600=BI$4)*(GMWA!$DB$2:$DB$600=BI$1),0),$A20-1966)</f>
        <v>26.497800000000002</v>
      </c>
      <c r="BK20" s="12">
        <f t="shared" si="3"/>
        <v>10.223932007977265</v>
      </c>
      <c r="BL20" s="12">
        <f t="shared" si="3"/>
        <v>7.5798665522800439</v>
      </c>
      <c r="BM20" s="12">
        <f t="shared" si="3"/>
        <v>5.429192470789225</v>
      </c>
      <c r="BN20" s="12">
        <f t="shared" si="3"/>
        <v>11.330142236249536</v>
      </c>
      <c r="BO20" s="12">
        <f t="shared" si="3"/>
        <v>751800000</v>
      </c>
      <c r="BP20" s="12">
        <f t="shared" si="3"/>
        <v>10.24909177277876</v>
      </c>
      <c r="BQ20" s="12">
        <f t="shared" si="3"/>
        <v>8.4553281595374639</v>
      </c>
      <c r="BR20" s="12">
        <f t="shared" si="3"/>
        <v>3.4394514300653212</v>
      </c>
      <c r="BS20" s="12">
        <f t="shared" si="3"/>
        <v>3.5609729302162068</v>
      </c>
      <c r="BT20" s="12">
        <f t="shared" si="3"/>
        <v>7.0235323536480845</v>
      </c>
      <c r="BU20" s="12">
        <f t="shared" si="3"/>
        <v>7.0175059965785849</v>
      </c>
      <c r="BV20" s="12">
        <f t="shared" si="3"/>
        <v>9.2377584452721262</v>
      </c>
      <c r="BW20" s="12">
        <f t="shared" si="3"/>
        <v>0.44337381259248648</v>
      </c>
      <c r="BX20" s="12">
        <f t="shared" si="3"/>
        <v>7.1204507071585779</v>
      </c>
      <c r="BY20" s="12">
        <f t="shared" si="3"/>
        <v>7.0880584314648472</v>
      </c>
      <c r="BZ20" s="12">
        <f t="shared" si="3"/>
        <v>4.3414136295491446</v>
      </c>
      <c r="CA20" s="12">
        <f t="shared" si="4"/>
        <v>9.1348000956467299</v>
      </c>
      <c r="CB20" s="12">
        <f t="shared" si="4"/>
        <v>9.326230983150662</v>
      </c>
      <c r="CC20" s="12">
        <f t="shared" si="4"/>
        <v>17.331006417050528</v>
      </c>
      <c r="CD20" s="12">
        <f t="shared" si="4"/>
        <v>2.0985445019970274E-2</v>
      </c>
      <c r="CF20" s="13">
        <f>SUMIF(DataQ!$C:$C,DataA!$A20,DataQ!I:I)</f>
        <v>8891.9249999999993</v>
      </c>
      <c r="CG20" s="13">
        <f>SUMIF(DataQ!$C:$C,DataA!$A20,DataQ!J:J)</f>
        <v>362923.65</v>
      </c>
      <c r="CH20" s="13">
        <f>SUMIF(DataQ!$C:$C,DataA!$A20,DataQ!K:K)</f>
        <v>2014.03</v>
      </c>
      <c r="CI20" s="13">
        <f>SUMIF(DataQ!$C:$C,DataA!$A20,DataQ!L:L)</f>
        <v>1363.931</v>
      </c>
      <c r="CJ20" s="13">
        <f>SUMIF(DataQ!$C:$C,DataA!$A20,DataQ!M:M)</f>
        <v>1339.607</v>
      </c>
      <c r="CK20" s="14">
        <f>AVERAGEIF(DataQ!$C:$C,DataA!$A20,DataQ!N:N)</f>
        <v>261663.27499999999</v>
      </c>
      <c r="CL20" s="13">
        <f>SUMIF(DataQ!$C:$C,DataA!$A20,DataQ!O:O)</f>
        <v>-8740</v>
      </c>
      <c r="CN20" s="13">
        <f>SUMIF(DataQ!$B:$B,DataA!$A20,DataQ!P:P)</f>
        <v>-296.66524999999996</v>
      </c>
      <c r="CO20" s="13">
        <f>SUMIF(DataQ!$B:$B,DataA!$A20,DataQ!Q:Q)</f>
        <v>-4419.5</v>
      </c>
      <c r="CP20" s="13">
        <f>SUMIF(DataQ!$B:$B,DataA!$A20,DataQ!R:R)</f>
        <v>-84.669280000000001</v>
      </c>
    </row>
    <row r="21" spans="1:94" x14ac:dyDescent="0.25">
      <c r="A21" s="4">
        <f t="shared" si="5"/>
        <v>1987</v>
      </c>
      <c r="B21" s="4" cm="1">
        <f t="array" ref="B21">INDEX(GMWA!$A$2:$DB$600,MATCH(1,(GMWA!$DA$2:$DA$600=B$3)*(GMWA!$CZ$2:$CZ$600=B$4)*(GMWA!$DB$2:$DB$600=B$1),0),$A21-1966)</f>
        <v>19892</v>
      </c>
      <c r="C21" s="4" cm="1">
        <f t="array" ref="C21">INDEX(GMWA!$A$2:$DB$600,MATCH(1,(GMWA!$DA$2:$DA$600=C$3)*(GMWA!$CZ$2:$CZ$600=C$4)*(GMWA!$DB$2:$DB$600=C$1),0),$A21-1966)</f>
        <v>314.64999999999998</v>
      </c>
      <c r="D21" s="4" cm="1">
        <f t="array" ref="D21">INDEX(GMWA!$A$2:$DB$600,MATCH(1,(GMWA!$DA$2:$DA$600=D$3)*(GMWA!$CZ$2:$CZ$600=D$4)*(GMWA!$DB$2:$DB$600=D$1),0),$A21-1966)</f>
        <v>14640.47</v>
      </c>
      <c r="E21" s="4" cm="1">
        <f t="array" ref="E21">INDEX(GMWA!$A$2:$DB$600,MATCH(1,(GMWA!$DA$2:$DA$600=E$3)*(GMWA!$CZ$2:$CZ$600=E$4)*(GMWA!$DB$2:$DB$600=E$1),0),$A21-1966)</f>
        <v>46279</v>
      </c>
      <c r="F21" s="4" cm="1">
        <f t="array" ref="F21">INDEX(GMWA!$A$2:$DB$600,MATCH(1,(GMWA!$DA$2:$DA$600=F$3)*(GMWA!$CZ$2:$CZ$600=F$4)*(GMWA!$DB$2:$DB$600=F$1),0),$A21-1966)</f>
        <v>7774</v>
      </c>
      <c r="G21" s="4" cm="1">
        <f t="array" ref="G21">INDEX(GMWA!$A$2:$DB$600,MATCH(1,(GMWA!$DA$2:$DA$600=G$3)*(GMWA!$CZ$2:$CZ$600=G$4)*(GMWA!$DB$2:$DB$600=G$1),0),$A21-1966)</f>
        <v>52.39367</v>
      </c>
      <c r="H21" s="4" cm="1">
        <f t="array" ref="H21">INDEX(GMWA!$A$2:$DB$600,MATCH(1,(GMWA!$DA$2:$DA$600=H$3)*(GMWA!$CZ$2:$CZ$600=H$4)*(GMWA!$DB$2:$DB$600=H$1),0),$A21-1966)</f>
        <v>54716.82</v>
      </c>
      <c r="I21" s="4" cm="1">
        <f t="array" ref="I21">INDEX(GMWA!$A$2:$DB$600,MATCH(1,(GMWA!$DA$2:$DA$600=I$3)*(GMWA!$CZ$2:$CZ$600=I$4)*(GMWA!$DB$2:$DB$600=I$1),0),$A21-1966)</f>
        <v>3.761018</v>
      </c>
      <c r="J21" s="4" cm="1">
        <f t="array" ref="J21">INDEX(GMWA!$A$2:$DB$600,MATCH(1,(GMWA!$DA$2:$DA$600=J$3)*(GMWA!$CZ$2:$CZ$600=J$4)*(GMWA!$DB$2:$DB$600=J$1),0),$A21-1966)</f>
        <v>798.56029999999998</v>
      </c>
      <c r="K21" s="4" cm="1">
        <f t="array" ref="K21">INDEX(GMWA!$A$2:$DB$600,MATCH(1,(GMWA!$DA$2:$DA$600=K$3)*(GMWA!$CZ$2:$CZ$600=K$4)*(GMWA!$DB$2:$DB$600=K$1),0),$A21-1966)</f>
        <v>29.39</v>
      </c>
      <c r="L21" s="4" cm="1">
        <f t="array" ref="L21">INDEX(GMWA!$A$2:$DB$600,MATCH(1,(GMWA!$DA$2:$DA$600=L$3)*(GMWA!$CZ$2:$CZ$600=L$4)*(GMWA!$DB$2:$DB$600=L$1),0),$A21-1966)</f>
        <v>21.094999999999999</v>
      </c>
      <c r="M21" s="4" cm="1">
        <f t="array" ref="M21">INDEX(GMWA!$A$2:$DB$600,MATCH(1,(GMWA!$DA$2:$DA$600=M$3)*(GMWA!$CZ$2:$CZ$600=M$4)*(GMWA!$DB$2:$DB$600=M$1),0),$A21-1966)</f>
        <v>40.576680000000003</v>
      </c>
      <c r="N21" s="4" cm="1">
        <f t="array" ref="N21">INDEX(GMWA!$A$2:$DB$600,MATCH(1,(GMWA!$DA$2:$DA$600=N$3)*(GMWA!$CZ$2:$CZ$600=N$4)*(GMWA!$DB$2:$DB$600=N$1),0),$A21-1966)</f>
        <v>-2.6189369999999998</v>
      </c>
      <c r="O21" s="4" cm="1">
        <f t="array" ref="O21">INDEX(GMWA!$A$2:$DB$600,MATCH(1,(GMWA!$DA$2:$DA$600=O$3)*(GMWA!$CZ$2:$CZ$600=O$4)*(GMWA!$DB$2:$DB$600=O$1),0),$A21-1966)</f>
        <v>13.0656</v>
      </c>
      <c r="P21" s="4" cm="1">
        <f t="array" ref="P21">INDEX(GMWA!$A$2:$DB$600,MATCH(1,(GMWA!$DA$2:$DA$600=P$3)*(GMWA!$CZ$2:$CZ$600=P$4)*(GMWA!$DB$2:$DB$600=P$1),0),$A21-1966)</f>
        <v>13.49906</v>
      </c>
      <c r="Q21" s="4" cm="1">
        <f t="array" ref="Q21">INDEX(GMWA!$A$2:$DB$600,MATCH(1,(GMWA!$DA$2:$DA$600=Q$3)*(GMWA!$CZ$2:$CZ$600=Q$4)*(GMWA!$DB$2:$DB$600=Q$1),0),$A21-1966)</f>
        <v>3.8526359999999999</v>
      </c>
      <c r="R21" s="4" cm="1">
        <f t="array" ref="R21">INDEX(GMWA!$A$2:$DB$600,MATCH(1,(GMWA!$DA$2:$DA$600=R$3)*(GMWA!$CZ$2:$CZ$600=R$4)*(GMWA!$DB$2:$DB$600=R$1),0),$A21-1966)</f>
        <v>1.081</v>
      </c>
      <c r="S21" s="4" cm="1">
        <f t="array" ref="S21">INDEX(GMWA!$A$2:$DB$600,MATCH(1,(GMWA!$DA$2:$DA$600=S$3)*(GMWA!$CZ$2:$CZ$600=S$4)*(GMWA!$DB$2:$DB$600=S$1),0),$A21-1966)</f>
        <v>2.3997999999999999</v>
      </c>
      <c r="T21" s="4" cm="1">
        <f t="array" ref="T21">INDEX(GMWA!$A$2:$DB$600,MATCH(1,(GMWA!$DA$2:$DA$600=T$3)*(GMWA!$CZ$2:$CZ$600=T$4)*(GMWA!$DB$2:$DB$600=T$1),0),$A21-1966)</f>
        <v>2.8016049999999999</v>
      </c>
      <c r="U21" s="4" cm="1">
        <f t="array" ref="U21">INDEX(GMWA!$A$2:$DB$600,MATCH(1,(GMWA!$DA$2:$DA$600=U$3)*(GMWA!$CZ$2:$CZ$600=U$4)*(GMWA!$DB$2:$DB$600=U$1),0),$A21-1966)</f>
        <v>4.0000000000000001E-3</v>
      </c>
      <c r="V21" s="4" cm="1">
        <f t="array" ref="V21">INDEX(GMWA!$A$2:$DB$600,MATCH(1,(GMWA!$DA$2:$DA$600=V$3)*(GMWA!$CZ$2:$CZ$600=V$4)*(GMWA!$DB$2:$DB$600=V$1),0),$A21-1966)</f>
        <v>198357.3</v>
      </c>
      <c r="W21" s="4" cm="1">
        <f t="array" ref="W21">INDEX(GMWA!$A$2:$DB$600,MATCH(1,(GMWA!$DA$2:$DA$600=W$3)*(GMWA!$CZ$2:$CZ$600=W$4)*(GMWA!$DB$2:$DB$600=W$1),0),$A21-1966)</f>
        <v>4305.9030000000002</v>
      </c>
      <c r="X21" s="4" cm="1">
        <f t="array" ref="X21">INDEX(GMWA!$A$2:$DB$600,MATCH(1,(GMWA!$DA$2:$DA$600=X$3)*(GMWA!$CZ$2:$CZ$600=X$4)*(GMWA!$DB$2:$DB$600=X$1),0),$A21-1966)</f>
        <v>278995</v>
      </c>
      <c r="Y21" s="4" cm="1">
        <f t="array" ref="Y21">INDEX(GMWA!$A$2:$DB$600,MATCH(1,(GMWA!$DA$2:$DA$600=Y$3)*(GMWA!$CZ$2:$CZ$600=Y$4)*(GMWA!$DB$2:$DB$600=Y$1),0),$A21-1966)</f>
        <v>418659</v>
      </c>
      <c r="Z21" s="4" cm="1">
        <f t="array" ref="Z21">INDEX(GMWA!$A$2:$DB$600,MATCH(1,(GMWA!$DA$2:$DA$600=Z$3)*(GMWA!$CZ$2:$CZ$600=Z$4)*(GMWA!$DB$2:$DB$600=Z$1),0),$A21-1966)</f>
        <v>1E-3</v>
      </c>
      <c r="AA21" s="4" cm="1">
        <f t="array" ref="AA21">INDEX(GMWA!$A$2:$DB$600,MATCH(1,(GMWA!$DA$2:$DA$600=AA$3)*(GMWA!$CZ$2:$CZ$600=AA$4)*(GMWA!$DB$2:$DB$600=AA$1),0),$A21-1966)</f>
        <v>522.09500000000003</v>
      </c>
      <c r="AB21" s="4" cm="1">
        <f t="array" ref="AB21">INDEX(GMWA!$A$2:$DB$600,MATCH(1,(GMWA!$DA$2:$DA$600=AB$3)*(GMWA!$CZ$2:$CZ$600=AB$4)*(GMWA!$DB$2:$DB$600=AB$1),0),$A21-1966)</f>
        <v>672140.4</v>
      </c>
      <c r="AC21" s="4" cm="1">
        <f t="array" ref="AC21">INDEX(GMWA!$A$2:$DB$600,MATCH(1,(GMWA!$DA$2:$DA$600=AC$3)*(GMWA!$CZ$2:$CZ$600=AC$4)*(GMWA!$DB$2:$DB$600=AC$1),0),$A21-1966)</f>
        <v>106.3917</v>
      </c>
      <c r="AD21" s="4" cm="1">
        <f t="array" ref="AD21">INDEX(GMWA!$A$2:$DB$600,MATCH(1,(GMWA!$DA$2:$DA$600=AD$3)*(GMWA!$CZ$2:$CZ$600=AD$4)*(GMWA!$DB$2:$DB$600=AD$1),0),$A21-1966)</f>
        <v>21907.19</v>
      </c>
      <c r="AE21" s="4" cm="1">
        <f t="array" ref="AE21">INDEX(GMWA!$A$2:$DB$600,MATCH(1,(GMWA!$DA$2:$DA$600=AE$3)*(GMWA!$CZ$2:$CZ$600=AE$4)*(GMWA!$DB$2:$DB$600=AE$1),0),$A21-1966)</f>
        <v>437.25279999999998</v>
      </c>
      <c r="AF21" s="4" cm="1">
        <f t="array" ref="AF21">INDEX(GMWA!$A$2:$DB$600,MATCH(1,(GMWA!$DA$2:$DA$600=AF$3)*(GMWA!$CZ$2:$CZ$600=AF$4)*(GMWA!$DB$2:$DB$600=AF$1),0),$A21-1966)</f>
        <v>323.2029</v>
      </c>
      <c r="AG21" s="4" cm="1">
        <f t="array" ref="AG21">INDEX(GMWA!$A$2:$DB$600,MATCH(1,(GMWA!$DA$2:$DA$600=AG$3)*(GMWA!$CZ$2:$CZ$600=AG$4)*(GMWA!$DB$2:$DB$600=AG$1),0),$A21-1966)</f>
        <v>506.44799999999998</v>
      </c>
      <c r="AH21" s="4" cm="1">
        <f t="array" ref="AH21">INDEX(GMWA!$A$2:$DB$600,MATCH(1,(GMWA!$DA$2:$DA$600=AH$3)*(GMWA!$CZ$2:$CZ$600=AH$4)*(GMWA!$DB$2:$DB$600=AH$1),0),$A21-1966)</f>
        <v>113.499</v>
      </c>
      <c r="AI21" s="4" cm="1">
        <f t="array" ref="AI21">INDEX(GMWA!$A$2:$DB$600,MATCH(1,(GMWA!$DA$2:$DA$600=AI$3)*(GMWA!$CZ$2:$CZ$600=AI$4)*(GMWA!$DB$2:$DB$600=AI$1),0),$A21-1966)</f>
        <v>185.3638</v>
      </c>
      <c r="AJ21" s="4" cm="1">
        <f t="array" ref="AJ21">INDEX(GMWA!$A$2:$DB$600,MATCH(1,(GMWA!$DA$2:$DA$600=AJ$3)*(GMWA!$CZ$2:$CZ$600=AJ$4)*(GMWA!$DB$2:$DB$600=AJ$1),0),$A21-1966)</f>
        <v>208.58709999999999</v>
      </c>
      <c r="AK21" s="4" cm="1">
        <f t="array" ref="AK21">INDEX(GMWA!$A$2:$DB$600,MATCH(1,(GMWA!$DA$2:$DA$600=AK$3)*(GMWA!$CZ$2:$CZ$600=AK$4)*(GMWA!$DB$2:$DB$600=AK$1),0),$A21-1966)</f>
        <v>88.31371</v>
      </c>
      <c r="AL21" s="4" cm="1">
        <f t="array" ref="AL21">INDEX(GMWA!$A$2:$DB$600,MATCH(1,(GMWA!$DA$2:$DA$600=AL$3)*(GMWA!$CZ$2:$CZ$600=AL$4)*(GMWA!$DB$2:$DB$600=AL$1),0),$A21-1966)</f>
        <v>12.457140000000001</v>
      </c>
      <c r="AM21" s="4" cm="1">
        <f t="array" ref="AM21">INDEX(GMWA!$A$2:$DB$600,MATCH(1,(GMWA!$DA$2:$DA$600=AM$3)*(GMWA!$CZ$2:$CZ$600=AM$4)*(GMWA!$DB$2:$DB$600=AM$1),0),$A21-1966)</f>
        <v>26.384209999999999</v>
      </c>
      <c r="AN21" s="4" cm="1">
        <f t="array" ref="AN21">INDEX(GMWA!$A$2:$DB$600,MATCH(1,(GMWA!$DA$2:$DA$600=AN$3)*(GMWA!$CZ$2:$CZ$600=AN$4)*(GMWA!$DB$2:$DB$600=AN$1),0),$A21-1966)</f>
        <v>16.200119999999998</v>
      </c>
      <c r="AO21" s="4" cm="1">
        <f t="array" ref="AO21">INDEX(GMWA!$A$2:$DB$600,MATCH(1,(GMWA!$DA$2:$DA$600=AO$3)*(GMWA!$CZ$2:$CZ$600=AO$4)*(GMWA!$DB$2:$DB$600=AO$1),0),$A21-1966)</f>
        <v>25.12087</v>
      </c>
      <c r="AP21" s="4" cm="1">
        <f t="array" ref="AP21">INDEX(GMWA!$A$2:$DB$600,MATCH(1,(GMWA!$DA$2:$DA$600=AP$3)*(GMWA!$CZ$2:$CZ$600=AP$4)*(GMWA!$DB$2:$DB$600=AP$1),0),$A21-1966)</f>
        <v>498040</v>
      </c>
      <c r="AQ21" s="4" cm="1">
        <f t="array" ref="AQ21">INDEX(GMWA!$A$2:$DB$600,MATCH(1,(GMWA!$DA$2:$DA$600=AQ$3)*(GMWA!$CZ$2:$CZ$600=AQ$4)*(GMWA!$DB$2:$DB$600=AQ$1),0),$A21-1966)</f>
        <v>4855.25</v>
      </c>
      <c r="AR21" s="4" cm="1">
        <f t="array" ref="AR21">INDEX(GMWA!$A$2:$DB$600,MATCH(1,(GMWA!$DA$2:$DA$600=AR$3)*(GMWA!$CZ$2:$CZ$600=AR$4)*(GMWA!$DB$2:$DB$600=AR$1),0),$A21-1966)</f>
        <v>381669</v>
      </c>
      <c r="AS21" s="4" cm="1">
        <f t="array" ref="AS21">INDEX(GMWA!$A$2:$DB$600,MATCH(1,(GMWA!$DA$2:$DA$600=AS$3)*(GMWA!$CZ$2:$CZ$600=AS$4)*(GMWA!$DB$2:$DB$600=AS$1),0),$A21-1966)</f>
        <v>574336</v>
      </c>
      <c r="AT21" s="4" cm="1">
        <f t="array" ref="AT21">INDEX(GMWA!$A$2:$DB$600,MATCH(1,(GMWA!$DA$2:$DA$600=AT$3)*(GMWA!$CZ$2:$CZ$600=AT$4)*(GMWA!$DB$2:$DB$600=AT$1),0),$A21-1966)</f>
        <v>305041</v>
      </c>
      <c r="AU21" s="4" cm="1">
        <f t="array" ref="AU21">INDEX(GMWA!$A$2:$DB$600,MATCH(1,(GMWA!$DA$2:$DA$600=AU$3)*(GMWA!$CZ$2:$CZ$600=AU$4)*(GMWA!$DB$2:$DB$600=AU$1),0),$A21-1966)</f>
        <v>716.0104</v>
      </c>
      <c r="AV21" s="4" cm="1">
        <f t="array" ref="AV21">INDEX(GMWA!$A$2:$DB$600,MATCH(1,(GMWA!$DA$2:$DA$600=AV$3)*(GMWA!$CZ$2:$CZ$600=AV$4)*(GMWA!$DB$2:$DB$600=AV$1),0),$A21-1966)</f>
        <v>1152830</v>
      </c>
      <c r="AW21" s="4" cm="1">
        <f t="array" ref="AW21">INDEX(GMWA!$A$2:$DB$600,MATCH(1,(GMWA!$DA$2:$DA$600=AW$3)*(GMWA!$CZ$2:$CZ$600=AW$4)*(GMWA!$DB$2:$DB$600=AW$1),0),$A21-1966)</f>
        <v>301.63249999999999</v>
      </c>
      <c r="AX21" s="4" cm="1">
        <f t="array" ref="AX21">INDEX(GMWA!$A$2:$DB$600,MATCH(1,(GMWA!$DA$2:$DA$600=AX$3)*(GMWA!$CZ$2:$CZ$600=AX$4)*(GMWA!$DB$2:$DB$600=AX$1),0),$A21-1966)</f>
        <v>125228.1</v>
      </c>
      <c r="AY21" s="4" cm="1">
        <f t="array" ref="AY21">INDEX(GMWA!$A$2:$DB$600,MATCH(1,(GMWA!$DA$2:$DA$600=AY$3)*(GMWA!$CZ$2:$CZ$600=AY$4)*(GMWA!$DB$2:$DB$600=AY$1),0),$A21-1966)</f>
        <v>1212.0989999999999</v>
      </c>
      <c r="AZ21" s="4" cm="1">
        <f t="array" ref="AZ21">INDEX(GMWA!$A$2:$DB$600,MATCH(1,(GMWA!$DA$2:$DA$600=AZ$3)*(GMWA!$CZ$2:$CZ$600=AZ$4)*(GMWA!$DB$2:$DB$600=AZ$1),0),$A21-1966)</f>
        <v>849.11900000000003</v>
      </c>
      <c r="BA21" s="4" cm="1">
        <f t="array" ref="BA21">INDEX(GMWA!$A$2:$DB$600,MATCH(1,(GMWA!$DA$2:$DA$600=BA$3)*(GMWA!$CZ$2:$CZ$600=BA$4)*(GMWA!$DB$2:$DB$600=BA$1),0),$A21-1966)</f>
        <v>554.75599999999997</v>
      </c>
      <c r="BB21" s="4" cm="1">
        <f t="array" ref="BB21">INDEX(GMWA!$A$2:$DB$600,MATCH(1,(GMWA!$DA$2:$DA$600=BB$3)*(GMWA!$CZ$2:$CZ$600=BB$4)*(GMWA!$DB$2:$DB$600=BB$1),0),$A21-1966)</f>
        <v>236.0179</v>
      </c>
      <c r="BC21" s="4" cm="1">
        <f t="array" ref="BC21">INDEX(GMWA!$A$2:$DB$600,MATCH(1,(GMWA!$DA$2:$DA$600=BC$3)*(GMWA!$CZ$2:$CZ$600=BC$4)*(GMWA!$DB$2:$DB$600=BC$1),0),$A21-1966)</f>
        <v>226.959</v>
      </c>
      <c r="BD21" s="4" cm="1">
        <f t="array" ref="BD21">INDEX(GMWA!$A$2:$DB$600,MATCH(1,(GMWA!$DA$2:$DA$600=BD$3)*(GMWA!$CZ$2:$CZ$600=BD$4)*(GMWA!$DB$2:$DB$600=BD$1),0),$A21-1966)</f>
        <v>134.52000000000001</v>
      </c>
      <c r="BE21" s="4" cm="1">
        <f t="array" ref="BE21">INDEX(GMWA!$A$2:$DB$600,MATCH(1,(GMWA!$DA$2:$DA$600=BE$3)*(GMWA!$CZ$2:$CZ$600=BE$4)*(GMWA!$DB$2:$DB$600=BE$1),0),$A21-1966)</f>
        <v>111.9367</v>
      </c>
      <c r="BF21" s="4" cm="1">
        <f t="array" ref="BF21">INDEX(GMWA!$A$2:$DB$600,MATCH(1,(GMWA!$DA$2:$DA$600=BF$3)*(GMWA!$CZ$2:$CZ$600=BF$4)*(GMWA!$DB$2:$DB$600=BF$1),0),$A21-1966)</f>
        <v>68.465999999999994</v>
      </c>
      <c r="BG21" s="4" cm="1">
        <f t="array" ref="BG21">INDEX(GMWA!$A$2:$DB$600,MATCH(1,(GMWA!$DA$2:$DA$600=BG$3)*(GMWA!$CZ$2:$CZ$600=BG$4)*(GMWA!$DB$2:$DB$600=BG$1),0),$A21-1966)</f>
        <v>29.375520000000002</v>
      </c>
      <c r="BH21" s="4" cm="1">
        <f t="array" ref="BH21">INDEX(GMWA!$A$2:$DB$600,MATCH(1,(GMWA!$DA$2:$DA$600=BH$3)*(GMWA!$CZ$2:$CZ$600=BH$4)*(GMWA!$DB$2:$DB$600=BH$1),0),$A21-1966)</f>
        <v>26.093350000000001</v>
      </c>
      <c r="BI21" s="4" cm="1">
        <f t="array" ref="BI21">INDEX(GMWA!$A$2:$DB$600,MATCH(1,(GMWA!$DA$2:$DA$600=BI$3)*(GMWA!$CZ$2:$CZ$600=BI$4)*(GMWA!$DB$2:$DB$600=BI$1),0),$A21-1966)</f>
        <v>31.045300000000001</v>
      </c>
      <c r="BK21" s="12">
        <f t="shared" si="3"/>
        <v>10.028368000572705</v>
      </c>
      <c r="BL21" s="12">
        <f t="shared" si="3"/>
        <v>7.3074103155598245</v>
      </c>
      <c r="BM21" s="12">
        <f t="shared" si="3"/>
        <v>5.2475743292890549</v>
      </c>
      <c r="BN21" s="12">
        <f t="shared" si="3"/>
        <v>11.054103697758796</v>
      </c>
      <c r="BO21" s="12">
        <f t="shared" si="3"/>
        <v>777400000</v>
      </c>
      <c r="BP21" s="12">
        <f t="shared" si="3"/>
        <v>10.035275189381244</v>
      </c>
      <c r="BQ21" s="12">
        <f t="shared" si="3"/>
        <v>8.1406831072793722</v>
      </c>
      <c r="BR21" s="12">
        <f t="shared" si="3"/>
        <v>3.5350671151978958</v>
      </c>
      <c r="BS21" s="12">
        <f t="shared" si="3"/>
        <v>3.6451973073680382</v>
      </c>
      <c r="BT21" s="12">
        <f t="shared" si="3"/>
        <v>6.7215121321121325</v>
      </c>
      <c r="BU21" s="12">
        <f t="shared" si="3"/>
        <v>6.5268597528054357</v>
      </c>
      <c r="BV21" s="12">
        <f t="shared" si="3"/>
        <v>8.012013079328975</v>
      </c>
      <c r="BW21" s="12">
        <f t="shared" si="3"/>
        <v>-2.307453810165728</v>
      </c>
      <c r="BX21" s="12">
        <f t="shared" si="3"/>
        <v>7.0486254597715421</v>
      </c>
      <c r="BY21" s="12">
        <f t="shared" si="3"/>
        <v>6.4716657933304598</v>
      </c>
      <c r="BZ21" s="12">
        <f t="shared" si="3"/>
        <v>4.3624438379952561</v>
      </c>
      <c r="CA21" s="12">
        <f t="shared" si="4"/>
        <v>8.6777542838885964</v>
      </c>
      <c r="CB21" s="12">
        <f t="shared" si="4"/>
        <v>9.0955916436383735</v>
      </c>
      <c r="CC21" s="12">
        <f t="shared" si="4"/>
        <v>17.293729922988227</v>
      </c>
      <c r="CD21" s="12">
        <f t="shared" si="4"/>
        <v>1.5923015405119329E-2</v>
      </c>
      <c r="CF21" s="13">
        <f>SUMIF(DataQ!$C:$C,DataA!$A21,DataQ!I:I)</f>
        <v>9233.0249999999996</v>
      </c>
      <c r="CG21" s="13">
        <f>SUMIF(DataQ!$C:$C,DataA!$A21,DataQ!J:J)</f>
        <v>384427.70999999996</v>
      </c>
      <c r="CH21" s="13">
        <f>SUMIF(DataQ!$C:$C,DataA!$A21,DataQ!K:K)</f>
        <v>2056.25</v>
      </c>
      <c r="CI21" s="13">
        <f>SUMIF(DataQ!$C:$C,DataA!$A21,DataQ!L:L)</f>
        <v>1409.682</v>
      </c>
      <c r="CJ21" s="13">
        <f>SUMIF(DataQ!$C:$C,DataA!$A21,DataQ!M:M)</f>
        <v>1385.702</v>
      </c>
      <c r="CK21" s="14">
        <f>AVERAGEIF(DataQ!$C:$C,DataA!$A21,DataQ!N:N)</f>
        <v>274541.07500000001</v>
      </c>
      <c r="CL21" s="13">
        <f>SUMIF(DataQ!$C:$C,DataA!$A21,DataQ!O:O)</f>
        <v>-5074</v>
      </c>
      <c r="CN21" s="13">
        <f>SUMIF(DataQ!$B:$B,DataA!$A21,DataQ!P:P)</f>
        <v>-261.34048000000001</v>
      </c>
      <c r="CO21" s="13">
        <f>SUMIF(DataQ!$B:$B,DataA!$A21,DataQ!Q:Q)</f>
        <v>-953.5</v>
      </c>
      <c r="CP21" s="13">
        <f>SUMIF(DataQ!$B:$B,DataA!$A21,DataQ!R:R)</f>
        <v>-94.03716</v>
      </c>
    </row>
    <row r="22" spans="1:94" x14ac:dyDescent="0.25">
      <c r="A22" s="4">
        <f t="shared" si="5"/>
        <v>1988</v>
      </c>
      <c r="B22" s="4" cm="1">
        <f t="array" ref="B22">INDEX(GMWA!$A$2:$DB$600,MATCH(1,(GMWA!$DA$2:$DA$600=B$3)*(GMWA!$CZ$2:$CZ$600=B$4)*(GMWA!$DB$2:$DB$600=B$1),0),$A22-1966)</f>
        <v>20216</v>
      </c>
      <c r="C22" s="4" cm="1">
        <f t="array" ref="C22">INDEX(GMWA!$A$2:$DB$600,MATCH(1,(GMWA!$DA$2:$DA$600=C$3)*(GMWA!$CZ$2:$CZ$600=C$4)*(GMWA!$DB$2:$DB$600=C$1),0),$A22-1966)</f>
        <v>333.75</v>
      </c>
      <c r="D22" s="4" cm="1">
        <f t="array" ref="D22">INDEX(GMWA!$A$2:$DB$600,MATCH(1,(GMWA!$DA$2:$DA$600=D$3)*(GMWA!$CZ$2:$CZ$600=D$4)*(GMWA!$DB$2:$DB$600=D$1),0),$A22-1966)</f>
        <v>14858</v>
      </c>
      <c r="E22" s="4" cm="1">
        <f t="array" ref="E22">INDEX(GMWA!$A$2:$DB$600,MATCH(1,(GMWA!$DA$2:$DA$600=E$3)*(GMWA!$CZ$2:$CZ$600=E$4)*(GMWA!$DB$2:$DB$600=E$1),0),$A22-1966)</f>
        <v>50806</v>
      </c>
      <c r="F22" s="4" cm="1">
        <f t="array" ref="F22">INDEX(GMWA!$A$2:$DB$600,MATCH(1,(GMWA!$DA$2:$DA$600=F$3)*(GMWA!$CZ$2:$CZ$600=F$4)*(GMWA!$DB$2:$DB$600=F$1),0),$A22-1966)</f>
        <v>7203</v>
      </c>
      <c r="G22" s="4" cm="1">
        <f t="array" ref="G22">INDEX(GMWA!$A$2:$DB$600,MATCH(1,(GMWA!$DA$2:$DA$600=G$3)*(GMWA!$CZ$2:$CZ$600=G$4)*(GMWA!$DB$2:$DB$600=G$1),0),$A22-1966)</f>
        <v>51.604979999999998</v>
      </c>
      <c r="H22" s="4" cm="1">
        <f t="array" ref="H22">INDEX(GMWA!$A$2:$DB$600,MATCH(1,(GMWA!$DA$2:$DA$600=H$3)*(GMWA!$CZ$2:$CZ$600=H$4)*(GMWA!$DB$2:$DB$600=H$1),0),$A22-1966)</f>
        <v>49995.3</v>
      </c>
      <c r="I22" s="4" cm="1">
        <f t="array" ref="I22">INDEX(GMWA!$A$2:$DB$600,MATCH(1,(GMWA!$DA$2:$DA$600=I$3)*(GMWA!$CZ$2:$CZ$600=I$4)*(GMWA!$DB$2:$DB$600=I$1),0),$A22-1966)</f>
        <v>3.795655</v>
      </c>
      <c r="J22" s="4" cm="1">
        <f t="array" ref="J22">INDEX(GMWA!$A$2:$DB$600,MATCH(1,(GMWA!$DA$2:$DA$600=J$3)*(GMWA!$CZ$2:$CZ$600=J$4)*(GMWA!$DB$2:$DB$600=J$1),0),$A22-1966)</f>
        <v>824.51570000000004</v>
      </c>
      <c r="K22" s="4" cm="1">
        <f t="array" ref="K22">INDEX(GMWA!$A$2:$DB$600,MATCH(1,(GMWA!$DA$2:$DA$600=K$3)*(GMWA!$CZ$2:$CZ$600=K$4)*(GMWA!$DB$2:$DB$600=K$1),0),$A22-1966)</f>
        <v>30.32</v>
      </c>
      <c r="L22" s="4" cm="1">
        <f t="array" ref="L22">INDEX(GMWA!$A$2:$DB$600,MATCH(1,(GMWA!$DA$2:$DA$600=L$3)*(GMWA!$CZ$2:$CZ$600=L$4)*(GMWA!$DB$2:$DB$600=L$1),0),$A22-1966)</f>
        <v>21.907</v>
      </c>
      <c r="M22" s="4" cm="1">
        <f t="array" ref="M22">INDEX(GMWA!$A$2:$DB$600,MATCH(1,(GMWA!$DA$2:$DA$600=M$3)*(GMWA!$CZ$2:$CZ$600=M$4)*(GMWA!$DB$2:$DB$600=M$1),0),$A22-1966)</f>
        <v>47.329079999999998</v>
      </c>
      <c r="N22" s="4" cm="1">
        <f t="array" ref="N22">INDEX(GMWA!$A$2:$DB$600,MATCH(1,(GMWA!$DA$2:$DA$600=N$3)*(GMWA!$CZ$2:$CZ$600=N$4)*(GMWA!$DB$2:$DB$600=N$1),0),$A22-1966)</f>
        <v>5.9999500000000001</v>
      </c>
      <c r="O22" s="4" cm="1">
        <f t="array" ref="O22">INDEX(GMWA!$A$2:$DB$600,MATCH(1,(GMWA!$DA$2:$DA$600=O$3)*(GMWA!$CZ$2:$CZ$600=O$4)*(GMWA!$DB$2:$DB$600=O$1),0),$A22-1966)</f>
        <v>13.4603</v>
      </c>
      <c r="P22" s="4" cm="1">
        <f t="array" ref="P22">INDEX(GMWA!$A$2:$DB$600,MATCH(1,(GMWA!$DA$2:$DA$600=P$3)*(GMWA!$CZ$2:$CZ$600=P$4)*(GMWA!$DB$2:$DB$600=P$1),0),$A22-1966)</f>
        <v>14.16371</v>
      </c>
      <c r="Q22" s="4" cm="1">
        <f t="array" ref="Q22">INDEX(GMWA!$A$2:$DB$600,MATCH(1,(GMWA!$DA$2:$DA$600=Q$3)*(GMWA!$CZ$2:$CZ$600=Q$4)*(GMWA!$DB$2:$DB$600=Q$1),0),$A22-1966)</f>
        <v>4.056343</v>
      </c>
      <c r="R22" s="4" cm="1">
        <f t="array" ref="R22">INDEX(GMWA!$A$2:$DB$600,MATCH(1,(GMWA!$DA$2:$DA$600=R$3)*(GMWA!$CZ$2:$CZ$600=R$4)*(GMWA!$DB$2:$DB$600=R$1),0),$A22-1966)</f>
        <v>1.1930000000000001</v>
      </c>
      <c r="S22" s="4" cm="1">
        <f t="array" ref="S22">INDEX(GMWA!$A$2:$DB$600,MATCH(1,(GMWA!$DA$2:$DA$600=S$3)*(GMWA!$CZ$2:$CZ$600=S$4)*(GMWA!$DB$2:$DB$600=S$1),0),$A22-1966)</f>
        <v>2.4442499999999998</v>
      </c>
      <c r="T22" s="4" cm="1">
        <f t="array" ref="T22">INDEX(GMWA!$A$2:$DB$600,MATCH(1,(GMWA!$DA$2:$DA$600=T$3)*(GMWA!$CZ$2:$CZ$600=T$4)*(GMWA!$DB$2:$DB$600=T$1),0),$A22-1966)</f>
        <v>3.6739000000000002</v>
      </c>
      <c r="U22" s="4" cm="1">
        <f t="array" ref="U22">INDEX(GMWA!$A$2:$DB$600,MATCH(1,(GMWA!$DA$2:$DA$600=U$3)*(GMWA!$CZ$2:$CZ$600=U$4)*(GMWA!$DB$2:$DB$600=U$1),0),$A22-1966)</f>
        <v>4.0000000000000001E-3</v>
      </c>
      <c r="V22" s="4" cm="1">
        <f t="array" ref="V22">INDEX(GMWA!$A$2:$DB$600,MATCH(1,(GMWA!$DA$2:$DA$600=V$3)*(GMWA!$CZ$2:$CZ$600=V$4)*(GMWA!$DB$2:$DB$600=V$1),0),$A22-1966)</f>
        <v>196661.8</v>
      </c>
      <c r="W22" s="4" cm="1">
        <f t="array" ref="W22">INDEX(GMWA!$A$2:$DB$600,MATCH(1,(GMWA!$DA$2:$DA$600=W$3)*(GMWA!$CZ$2:$CZ$600=W$4)*(GMWA!$DB$2:$DB$600=W$1),0),$A22-1966)</f>
        <v>4607.9080000000004</v>
      </c>
      <c r="X22" s="4" cm="1">
        <f t="array" ref="X22">INDEX(GMWA!$A$2:$DB$600,MATCH(1,(GMWA!$DA$2:$DA$600=X$3)*(GMWA!$CZ$2:$CZ$600=X$4)*(GMWA!$DB$2:$DB$600=X$1),0),$A22-1966)</f>
        <v>284139</v>
      </c>
      <c r="Y22" s="4" cm="1">
        <f t="array" ref="Y22">INDEX(GMWA!$A$2:$DB$600,MATCH(1,(GMWA!$DA$2:$DA$600=Y$3)*(GMWA!$CZ$2:$CZ$600=Y$4)*(GMWA!$DB$2:$DB$600=Y$1),0),$A22-1966)</f>
        <v>456865</v>
      </c>
      <c r="Z22" s="4" cm="1">
        <f t="array" ref="Z22">INDEX(GMWA!$A$2:$DB$600,MATCH(1,(GMWA!$DA$2:$DA$600=Z$3)*(GMWA!$CZ$2:$CZ$600=Z$4)*(GMWA!$DB$2:$DB$600=Z$1),0),$A22-1966)</f>
        <v>99508</v>
      </c>
      <c r="AA22" s="4" cm="1">
        <f t="array" ref="AA22">INDEX(GMWA!$A$2:$DB$600,MATCH(1,(GMWA!$DA$2:$DA$600=AA$3)*(GMWA!$CZ$2:$CZ$600=AA$4)*(GMWA!$DB$2:$DB$600=AA$1),0),$A22-1966)</f>
        <v>530.60199999999998</v>
      </c>
      <c r="AB22" s="4" cm="1">
        <f t="array" ref="AB22">INDEX(GMWA!$A$2:$DB$600,MATCH(1,(GMWA!$DA$2:$DA$600=AB$3)*(GMWA!$CZ$2:$CZ$600=AB$4)*(GMWA!$DB$2:$DB$600=AB$1),0),$A22-1966)</f>
        <v>658676.1</v>
      </c>
      <c r="AC22" s="4" cm="1">
        <f t="array" ref="AC22">INDEX(GMWA!$A$2:$DB$600,MATCH(1,(GMWA!$DA$2:$DA$600=AC$3)*(GMWA!$CZ$2:$CZ$600=AC$4)*(GMWA!$DB$2:$DB$600=AC$1),0),$A22-1966)</f>
        <v>102.7649</v>
      </c>
      <c r="AD22" s="4" cm="1">
        <f t="array" ref="AD22">INDEX(GMWA!$A$2:$DB$600,MATCH(1,(GMWA!$DA$2:$DA$600=AD$3)*(GMWA!$CZ$2:$CZ$600=AD$4)*(GMWA!$DB$2:$DB$600=AD$1),0),$A22-1966)</f>
        <v>20979.51</v>
      </c>
      <c r="AE22" s="4" cm="1">
        <f t="array" ref="AE22">INDEX(GMWA!$A$2:$DB$600,MATCH(1,(GMWA!$DA$2:$DA$600=AE$3)*(GMWA!$CZ$2:$CZ$600=AE$4)*(GMWA!$DB$2:$DB$600=AE$1),0),$A22-1966)</f>
        <v>460.66950000000003</v>
      </c>
      <c r="AF22" s="4" cm="1">
        <f t="array" ref="AF22">INDEX(GMWA!$A$2:$DB$600,MATCH(1,(GMWA!$DA$2:$DA$600=AF$3)*(GMWA!$CZ$2:$CZ$600=AF$4)*(GMWA!$DB$2:$DB$600=AF$1),0),$A22-1966)</f>
        <v>346.60520000000002</v>
      </c>
      <c r="AG22" s="4" cm="1">
        <f t="array" ref="AG22">INDEX(GMWA!$A$2:$DB$600,MATCH(1,(GMWA!$DA$2:$DA$600=AG$3)*(GMWA!$CZ$2:$CZ$600=AG$4)*(GMWA!$DB$2:$DB$600=AG$1),0),$A22-1966)</f>
        <v>576.70600000000002</v>
      </c>
      <c r="AH22" s="4" cm="1">
        <f t="array" ref="AH22">INDEX(GMWA!$A$2:$DB$600,MATCH(1,(GMWA!$DA$2:$DA$600=AH$3)*(GMWA!$CZ$2:$CZ$600=AH$4)*(GMWA!$DB$2:$DB$600=AH$1),0),$A22-1966)</f>
        <v>117.494</v>
      </c>
      <c r="AI22" s="4" cm="1">
        <f t="array" ref="AI22">INDEX(GMWA!$A$2:$DB$600,MATCH(1,(GMWA!$DA$2:$DA$600=AI$3)*(GMWA!$CZ$2:$CZ$600=AI$4)*(GMWA!$DB$2:$DB$600=AI$1),0),$A22-1966)</f>
        <v>197.2398</v>
      </c>
      <c r="AJ22" s="4" cm="1">
        <f t="array" ref="AJ22">INDEX(GMWA!$A$2:$DB$600,MATCH(1,(GMWA!$DA$2:$DA$600=AJ$3)*(GMWA!$CZ$2:$CZ$600=AJ$4)*(GMWA!$DB$2:$DB$600=AJ$1),0),$A22-1966)</f>
        <v>223.50049999999999</v>
      </c>
      <c r="AK22" s="4" cm="1">
        <f t="array" ref="AK22">INDEX(GMWA!$A$2:$DB$600,MATCH(1,(GMWA!$DA$2:$DA$600=AK$3)*(GMWA!$CZ$2:$CZ$600=AK$4)*(GMWA!$DB$2:$DB$600=AK$1),0),$A22-1966)</f>
        <v>94.256349999999998</v>
      </c>
      <c r="AL22" s="4" cm="1">
        <f t="array" ref="AL22">INDEX(GMWA!$A$2:$DB$600,MATCH(1,(GMWA!$DA$2:$DA$600=AL$3)*(GMWA!$CZ$2:$CZ$600=AL$4)*(GMWA!$DB$2:$DB$600=AL$1),0),$A22-1966)</f>
        <v>13.343400000000001</v>
      </c>
      <c r="AM22" s="4" cm="1">
        <f t="array" ref="AM22">INDEX(GMWA!$A$2:$DB$600,MATCH(1,(GMWA!$DA$2:$DA$600=AM$3)*(GMWA!$CZ$2:$CZ$600=AM$4)*(GMWA!$DB$2:$DB$600=AM$1),0),$A22-1966)</f>
        <v>27.72738</v>
      </c>
      <c r="AN22" s="4" cm="1">
        <f t="array" ref="AN22">INDEX(GMWA!$A$2:$DB$600,MATCH(1,(GMWA!$DA$2:$DA$600=AN$3)*(GMWA!$CZ$2:$CZ$600=AN$4)*(GMWA!$DB$2:$DB$600=AN$1),0),$A22-1966)</f>
        <v>22.344239999999999</v>
      </c>
      <c r="AO22" s="4" cm="1">
        <f t="array" ref="AO22">INDEX(GMWA!$A$2:$DB$600,MATCH(1,(GMWA!$DA$2:$DA$600=AO$3)*(GMWA!$CZ$2:$CZ$600=AO$4)*(GMWA!$DB$2:$DB$600=AO$1),0),$A22-1966)</f>
        <v>30.13214</v>
      </c>
      <c r="AP22" s="4" cm="1">
        <f t="array" ref="AP22">INDEX(GMWA!$A$2:$DB$600,MATCH(1,(GMWA!$DA$2:$DA$600=AP$3)*(GMWA!$CZ$2:$CZ$600=AP$4)*(GMWA!$DB$2:$DB$600=AP$1),0),$A22-1966)</f>
        <v>557277</v>
      </c>
      <c r="AQ22" s="4" cm="1">
        <f t="array" ref="AQ22">INDEX(GMWA!$A$2:$DB$600,MATCH(1,(GMWA!$DA$2:$DA$600=AQ$3)*(GMWA!$CZ$2:$CZ$600=AQ$4)*(GMWA!$DB$2:$DB$600=AQ$1),0),$A22-1966)</f>
        <v>5236.4250000000002</v>
      </c>
      <c r="AR22" s="4" cm="1">
        <f t="array" ref="AR22">INDEX(GMWA!$A$2:$DB$600,MATCH(1,(GMWA!$DA$2:$DA$600=AR$3)*(GMWA!$CZ$2:$CZ$600=AR$4)*(GMWA!$DB$2:$DB$600=AR$1),0),$A22-1966)</f>
        <v>409789.9</v>
      </c>
      <c r="AS22" s="4" cm="1">
        <f t="array" ref="AS22">INDEX(GMWA!$A$2:$DB$600,MATCH(1,(GMWA!$DA$2:$DA$600=AS$3)*(GMWA!$CZ$2:$CZ$600=AS$4)*(GMWA!$DB$2:$DB$600=AS$1),0),$A22-1966)</f>
        <v>626894</v>
      </c>
      <c r="AT22" s="4" cm="1">
        <f t="array" ref="AT22">INDEX(GMWA!$A$2:$DB$600,MATCH(1,(GMWA!$DA$2:$DA$600=AT$3)*(GMWA!$CZ$2:$CZ$600=AT$4)*(GMWA!$DB$2:$DB$600=AT$1),0),$A22-1966)</f>
        <v>346181</v>
      </c>
      <c r="AU22" s="4" cm="1">
        <f t="array" ref="AU22">INDEX(GMWA!$A$2:$DB$600,MATCH(1,(GMWA!$DA$2:$DA$600=AU$3)*(GMWA!$CZ$2:$CZ$600=AU$4)*(GMWA!$DB$2:$DB$600=AU$1),0),$A22-1966)</f>
        <v>765.48699999999997</v>
      </c>
      <c r="AV22" s="4" cm="1">
        <f t="array" ref="AV22">INDEX(GMWA!$A$2:$DB$600,MATCH(1,(GMWA!$DA$2:$DA$600=AV$3)*(GMWA!$CZ$2:$CZ$600=AV$4)*(GMWA!$DB$2:$DB$600=AV$1),0),$A22-1966)</f>
        <v>1261433</v>
      </c>
      <c r="AW22" s="4" cm="1">
        <f t="array" ref="AW22">INDEX(GMWA!$A$2:$DB$600,MATCH(1,(GMWA!$DA$2:$DA$600=AW$3)*(GMWA!$CZ$2:$CZ$600=AW$4)*(GMWA!$DB$2:$DB$600=AW$1),0),$A22-1966)</f>
        <v>319.87110000000001</v>
      </c>
      <c r="AX22" s="4" cm="1">
        <f t="array" ref="AX22">INDEX(GMWA!$A$2:$DB$600,MATCH(1,(GMWA!$DA$2:$DA$600=AX$3)*(GMWA!$CZ$2:$CZ$600=AX$4)*(GMWA!$DB$2:$DB$600=AX$1),0),$A22-1966)</f>
        <v>150300.4</v>
      </c>
      <c r="AY22" s="4" cm="1">
        <f t="array" ref="AY22">INDEX(GMWA!$A$2:$DB$600,MATCH(1,(GMWA!$DA$2:$DA$600=AY$3)*(GMWA!$CZ$2:$CZ$600=AY$4)*(GMWA!$DB$2:$DB$600=AY$1),0),$A22-1966)</f>
        <v>1275.1020000000001</v>
      </c>
      <c r="AZ22" s="4" cm="1">
        <f t="array" ref="AZ22">INDEX(GMWA!$A$2:$DB$600,MATCH(1,(GMWA!$DA$2:$DA$600=AZ$3)*(GMWA!$CZ$2:$CZ$600=AZ$4)*(GMWA!$DB$2:$DB$600=AZ$1),0),$A22-1966)</f>
        <v>917.11</v>
      </c>
      <c r="BA22" s="4" cm="1">
        <f t="array" ref="BA22">INDEX(GMWA!$A$2:$DB$600,MATCH(1,(GMWA!$DA$2:$DA$600=BA$3)*(GMWA!$CZ$2:$CZ$600=BA$4)*(GMWA!$DB$2:$DB$600=BA$1),0),$A22-1966)</f>
        <v>617.08500000000004</v>
      </c>
      <c r="BB22" s="4" cm="1">
        <f t="array" ref="BB22">INDEX(GMWA!$A$2:$DB$600,MATCH(1,(GMWA!$DA$2:$DA$600=BB$3)*(GMWA!$CZ$2:$CZ$600=BB$4)*(GMWA!$DB$2:$DB$600=BB$1),0),$A22-1966)</f>
        <v>262.75920000000002</v>
      </c>
      <c r="BC22" s="4" cm="1">
        <f t="array" ref="BC22">INDEX(GMWA!$A$2:$DB$600,MATCH(1,(GMWA!$DA$2:$DA$600=BC$3)*(GMWA!$CZ$2:$CZ$600=BC$4)*(GMWA!$DB$2:$DB$600=BC$1),0),$A22-1966)</f>
        <v>236.82</v>
      </c>
      <c r="BD22" s="4" cm="1">
        <f t="array" ref="BD22">INDEX(GMWA!$A$2:$DB$600,MATCH(1,(GMWA!$DA$2:$DA$600=BD$3)*(GMWA!$CZ$2:$CZ$600=BD$4)*(GMWA!$DB$2:$DB$600=BD$1),0),$A22-1966)</f>
        <v>143.73099999999999</v>
      </c>
      <c r="BE22" s="4" cm="1">
        <f t="array" ref="BE22">INDEX(GMWA!$A$2:$DB$600,MATCH(1,(GMWA!$DA$2:$DA$600=BE$3)*(GMWA!$CZ$2:$CZ$600=BE$4)*(GMWA!$DB$2:$DB$600=BE$1),0),$A22-1966)</f>
        <v>117.8115</v>
      </c>
      <c r="BF22" s="4" cm="1">
        <f t="array" ref="BF22">INDEX(GMWA!$A$2:$DB$600,MATCH(1,(GMWA!$DA$2:$DA$600=BF$3)*(GMWA!$CZ$2:$CZ$600=BF$4)*(GMWA!$DB$2:$DB$600=BF$1),0),$A22-1966)</f>
        <v>77.677000000000007</v>
      </c>
      <c r="BG22" s="4" cm="1">
        <f t="array" ref="BG22">INDEX(GMWA!$A$2:$DB$600,MATCH(1,(GMWA!$DA$2:$DA$600=BG$3)*(GMWA!$CZ$2:$CZ$600=BG$4)*(GMWA!$DB$2:$DB$600=BG$1),0),$A22-1966)</f>
        <v>31.380279999999999</v>
      </c>
      <c r="BH22" s="4" cm="1">
        <f t="array" ref="BH22">INDEX(GMWA!$A$2:$DB$600,MATCH(1,(GMWA!$DA$2:$DA$600=BH$3)*(GMWA!$CZ$2:$CZ$600=BH$4)*(GMWA!$DB$2:$DB$600=BH$1),0),$A22-1966)</f>
        <v>31.75075</v>
      </c>
      <c r="BI22" s="4" cm="1">
        <f t="array" ref="BI22">INDEX(GMWA!$A$2:$DB$600,MATCH(1,(GMWA!$DA$2:$DA$600=BI$3)*(GMWA!$CZ$2:$CZ$600=BI$4)*(GMWA!$DB$2:$DB$600=BI$1),0),$A22-1966)</f>
        <v>37.0304</v>
      </c>
      <c r="BK22" s="12">
        <f t="shared" si="3"/>
        <v>10.279576409856922</v>
      </c>
      <c r="BL22" s="12">
        <f t="shared" si="3"/>
        <v>7.242983149837193</v>
      </c>
      <c r="BM22" s="12">
        <f t="shared" si="3"/>
        <v>5.2291308127360203</v>
      </c>
      <c r="BN22" s="12">
        <f t="shared" si="3"/>
        <v>11.120571722500081</v>
      </c>
      <c r="BO22" s="12">
        <f t="shared" si="3"/>
        <v>7.2386139807854644</v>
      </c>
      <c r="BP22" s="12">
        <f t="shared" si="3"/>
        <v>9.7257417047052215</v>
      </c>
      <c r="BQ22" s="12">
        <f t="shared" si="3"/>
        <v>7.5902708478416026</v>
      </c>
      <c r="BR22" s="12">
        <f t="shared" si="3"/>
        <v>3.6935325193718866</v>
      </c>
      <c r="BS22" s="12">
        <f t="shared" si="3"/>
        <v>3.9300998927048352</v>
      </c>
      <c r="BT22" s="12">
        <f t="shared" si="3"/>
        <v>6.5817250762205877</v>
      </c>
      <c r="BU22" s="12">
        <f t="shared" si="3"/>
        <v>6.3204475870529357</v>
      </c>
      <c r="BV22" s="12">
        <f t="shared" si="3"/>
        <v>8.2067951434526432</v>
      </c>
      <c r="BW22" s="12">
        <f t="shared" si="3"/>
        <v>5.1066011881457776</v>
      </c>
      <c r="BX22" s="12">
        <f t="shared" si="3"/>
        <v>6.8243326144114933</v>
      </c>
      <c r="BY22" s="12">
        <f t="shared" si="3"/>
        <v>6.3372162478383718</v>
      </c>
      <c r="BZ22" s="12">
        <f t="shared" ref="BZ22:CD53" si="6">100*(Q22/AK22)</f>
        <v>4.3035222560602024</v>
      </c>
      <c r="CA22" s="12">
        <f t="shared" si="4"/>
        <v>8.9407497339508666</v>
      </c>
      <c r="CB22" s="12">
        <f t="shared" si="4"/>
        <v>8.8152937637815043</v>
      </c>
      <c r="CC22" s="12">
        <f t="shared" si="4"/>
        <v>16.442268790524984</v>
      </c>
      <c r="CD22" s="12">
        <f t="shared" si="4"/>
        <v>1.3274861991216023E-2</v>
      </c>
      <c r="CF22" s="13">
        <f>SUMIF(DataQ!$C:$C,DataA!$A22,DataQ!I:I)</f>
        <v>9620.4750000000022</v>
      </c>
      <c r="CG22" s="13">
        <f>SUMIF(DataQ!$C:$C,DataA!$A22,DataQ!J:J)</f>
        <v>408554.39999999997</v>
      </c>
      <c r="CH22" s="13">
        <f>SUMIF(DataQ!$C:$C,DataA!$A22,DataQ!K:K)</f>
        <v>2135.3700000000003</v>
      </c>
      <c r="CI22" s="13">
        <f>SUMIF(DataQ!$C:$C,DataA!$A22,DataQ!L:L)</f>
        <v>1473.1480000000001</v>
      </c>
      <c r="CJ22" s="13">
        <f>SUMIF(DataQ!$C:$C,DataA!$A22,DataQ!M:M)</f>
        <v>1443.183</v>
      </c>
      <c r="CK22" s="14">
        <f>AVERAGEIF(DataQ!$C:$C,DataA!$A22,DataQ!N:N)</f>
        <v>284661.65000000002</v>
      </c>
      <c r="CL22" s="13">
        <f>SUMIF(DataQ!$C:$C,DataA!$A22,DataQ!O:O)</f>
        <v>5530</v>
      </c>
      <c r="CN22" s="13">
        <f>SUMIF(DataQ!$B:$B,DataA!$A22,DataQ!P:P)</f>
        <v>-243.44325000000001</v>
      </c>
      <c r="CO22" s="13">
        <f>SUMIF(DataQ!$B:$B,DataA!$A22,DataQ!Q:Q)</f>
        <v>2420.5</v>
      </c>
      <c r="CP22" s="13">
        <f>SUMIF(DataQ!$B:$B,DataA!$A22,DataQ!R:R)</f>
        <v>-100.9734</v>
      </c>
    </row>
    <row r="23" spans="1:94" x14ac:dyDescent="0.25">
      <c r="A23" s="4">
        <f t="shared" si="5"/>
        <v>1989</v>
      </c>
      <c r="B23" s="4" cm="1">
        <f t="array" ref="B23">INDEX(GMWA!$A$2:$DB$600,MATCH(1,(GMWA!$DA$2:$DA$600=B$3)*(GMWA!$CZ$2:$CZ$600=B$4)*(GMWA!$DB$2:$DB$600=B$1),0),$A23-1966)</f>
        <v>21148</v>
      </c>
      <c r="C23" s="4" cm="1">
        <f t="array" ref="C23">INDEX(GMWA!$A$2:$DB$600,MATCH(1,(GMWA!$DA$2:$DA$600=C$3)*(GMWA!$CZ$2:$CZ$600=C$4)*(GMWA!$DB$2:$DB$600=C$1),0),$A23-1966)</f>
        <v>362.125</v>
      </c>
      <c r="D23" s="4" cm="1">
        <f t="array" ref="D23">INDEX(GMWA!$A$2:$DB$600,MATCH(1,(GMWA!$DA$2:$DA$600=D$3)*(GMWA!$CZ$2:$CZ$600=D$4)*(GMWA!$DB$2:$DB$600=D$1),0),$A23-1966)</f>
        <v>15121.2</v>
      </c>
      <c r="E23" s="4" cm="1">
        <f t="array" ref="E23">INDEX(GMWA!$A$2:$DB$600,MATCH(1,(GMWA!$DA$2:$DA$600=E$3)*(GMWA!$CZ$2:$CZ$600=E$4)*(GMWA!$DB$2:$DB$600=E$1),0),$A23-1966)</f>
        <v>58285</v>
      </c>
      <c r="F23" s="4" cm="1">
        <f t="array" ref="F23">INDEX(GMWA!$A$2:$DB$600,MATCH(1,(GMWA!$DA$2:$DA$600=F$3)*(GMWA!$CZ$2:$CZ$600=F$4)*(GMWA!$DB$2:$DB$600=F$1),0),$A23-1966)</f>
        <v>7406</v>
      </c>
      <c r="G23" s="4" cm="1">
        <f t="array" ref="G23">INDEX(GMWA!$A$2:$DB$600,MATCH(1,(GMWA!$DA$2:$DA$600=G$3)*(GMWA!$CZ$2:$CZ$600=G$4)*(GMWA!$DB$2:$DB$600=G$1),0),$A23-1966)</f>
        <v>51.782310000000003</v>
      </c>
      <c r="H23" s="4" cm="1">
        <f t="array" ref="H23">INDEX(GMWA!$A$2:$DB$600,MATCH(1,(GMWA!$DA$2:$DA$600=H$3)*(GMWA!$CZ$2:$CZ$600=H$4)*(GMWA!$DB$2:$DB$600=H$1),0),$A23-1966)</f>
        <v>53073.58</v>
      </c>
      <c r="I23" s="4" cm="1">
        <f t="array" ref="I23">INDEX(GMWA!$A$2:$DB$600,MATCH(1,(GMWA!$DA$2:$DA$600=I$3)*(GMWA!$CZ$2:$CZ$600=I$4)*(GMWA!$DB$2:$DB$600=I$1),0),$A23-1966)</f>
        <v>3.9940449999999998</v>
      </c>
      <c r="J23" s="4" cm="1">
        <f t="array" ref="J23">INDEX(GMWA!$A$2:$DB$600,MATCH(1,(GMWA!$DA$2:$DA$600=J$3)*(GMWA!$CZ$2:$CZ$600=J$4)*(GMWA!$DB$2:$DB$600=J$1),0),$A23-1966)</f>
        <v>863.24419999999998</v>
      </c>
      <c r="K23" s="4" cm="1">
        <f t="array" ref="K23">INDEX(GMWA!$A$2:$DB$600,MATCH(1,(GMWA!$DA$2:$DA$600=K$3)*(GMWA!$CZ$2:$CZ$600=K$4)*(GMWA!$DB$2:$DB$600=K$1),0),$A23-1966)</f>
        <v>32.06</v>
      </c>
      <c r="L23" s="4" cm="1">
        <f t="array" ref="L23">INDEX(GMWA!$A$2:$DB$600,MATCH(1,(GMWA!$DA$2:$DA$600=L$3)*(GMWA!$CZ$2:$CZ$600=L$4)*(GMWA!$DB$2:$DB$600=L$1),0),$A23-1966)</f>
        <v>24.440999999999999</v>
      </c>
      <c r="M23" s="4" cm="1">
        <f t="array" ref="M23">INDEX(GMWA!$A$2:$DB$600,MATCH(1,(GMWA!$DA$2:$DA$600=M$3)*(GMWA!$CZ$2:$CZ$600=M$4)*(GMWA!$DB$2:$DB$600=M$1),0),$A23-1966)</f>
        <v>57.417830000000002</v>
      </c>
      <c r="N23" s="4" cm="1">
        <f t="array" ref="N23">INDEX(GMWA!$A$2:$DB$600,MATCH(1,(GMWA!$DA$2:$DA$600=N$3)*(GMWA!$CZ$2:$CZ$600=N$4)*(GMWA!$DB$2:$DB$600=N$1),0),$A23-1966)</f>
        <v>8.9142489999999999</v>
      </c>
      <c r="O23" s="4" cm="1">
        <f t="array" ref="O23">INDEX(GMWA!$A$2:$DB$600,MATCH(1,(GMWA!$DA$2:$DA$600=O$3)*(GMWA!$CZ$2:$CZ$600=O$4)*(GMWA!$DB$2:$DB$600=O$1),0),$A23-1966)</f>
        <v>13.5444</v>
      </c>
      <c r="P23" s="4" cm="1">
        <f t="array" ref="P23">INDEX(GMWA!$A$2:$DB$600,MATCH(1,(GMWA!$DA$2:$DA$600=P$3)*(GMWA!$CZ$2:$CZ$600=P$4)*(GMWA!$DB$2:$DB$600=P$1),0),$A23-1966)</f>
        <v>17.433199999999999</v>
      </c>
      <c r="Q23" s="4" cm="1">
        <f t="array" ref="Q23">INDEX(GMWA!$A$2:$DB$600,MATCH(1,(GMWA!$DA$2:$DA$600=Q$3)*(GMWA!$CZ$2:$CZ$600=Q$4)*(GMWA!$DB$2:$DB$600=Q$1),0),$A23-1966)</f>
        <v>4.4420019999999996</v>
      </c>
      <c r="R23" s="4" cm="1">
        <f t="array" ref="R23">INDEX(GMWA!$A$2:$DB$600,MATCH(1,(GMWA!$DA$2:$DA$600=R$3)*(GMWA!$CZ$2:$CZ$600=R$4)*(GMWA!$DB$2:$DB$600=R$1),0),$A23-1966)</f>
        <v>1.204</v>
      </c>
      <c r="S23" s="4" cm="1">
        <f t="array" ref="S23">INDEX(GMWA!$A$2:$DB$600,MATCH(1,(GMWA!$DA$2:$DA$600=S$3)*(GMWA!$CZ$2:$CZ$600=S$4)*(GMWA!$DB$2:$DB$600=S$1),0),$A23-1966)</f>
        <v>2.4582099999999998</v>
      </c>
      <c r="T23" s="4" cm="1">
        <f t="array" ref="T23">INDEX(GMWA!$A$2:$DB$600,MATCH(1,(GMWA!$DA$2:$DA$600=T$3)*(GMWA!$CZ$2:$CZ$600=T$4)*(GMWA!$DB$2:$DB$600=T$1),0),$A23-1966)</f>
        <v>4.7809150000000002</v>
      </c>
      <c r="U23" s="4" cm="1">
        <f t="array" ref="U23">INDEX(GMWA!$A$2:$DB$600,MATCH(1,(GMWA!$DA$2:$DA$600=U$3)*(GMWA!$CZ$2:$CZ$600=U$4)*(GMWA!$DB$2:$DB$600=U$1),0),$A23-1966)</f>
        <v>4.0000000000000001E-3</v>
      </c>
      <c r="V23" s="4" cm="1">
        <f t="array" ref="V23">INDEX(GMWA!$A$2:$DB$600,MATCH(1,(GMWA!$DA$2:$DA$600=V$3)*(GMWA!$CZ$2:$CZ$600=V$4)*(GMWA!$DB$2:$DB$600=V$1),0),$A23-1966)</f>
        <v>188804.5</v>
      </c>
      <c r="W23" s="4" cm="1">
        <f t="array" ref="W23">INDEX(GMWA!$A$2:$DB$600,MATCH(1,(GMWA!$DA$2:$DA$600=W$3)*(GMWA!$CZ$2:$CZ$600=W$4)*(GMWA!$DB$2:$DB$600=W$1),0),$A23-1966)</f>
        <v>4982.0010000000002</v>
      </c>
      <c r="X23" s="4" cm="1">
        <f t="array" ref="X23">INDEX(GMWA!$A$2:$DB$600,MATCH(1,(GMWA!$DA$2:$DA$600=X$3)*(GMWA!$CZ$2:$CZ$600=X$4)*(GMWA!$DB$2:$DB$600=X$1),0),$A23-1966)</f>
        <v>280343</v>
      </c>
      <c r="Y23" s="4" cm="1">
        <f t="array" ref="Y23">INDEX(GMWA!$A$2:$DB$600,MATCH(1,(GMWA!$DA$2:$DA$600=Y$3)*(GMWA!$CZ$2:$CZ$600=Y$4)*(GMWA!$DB$2:$DB$600=Y$1),0),$A23-1966)</f>
        <v>498148</v>
      </c>
      <c r="Z23" s="4" cm="1">
        <f t="array" ref="Z23">INDEX(GMWA!$A$2:$DB$600,MATCH(1,(GMWA!$DA$2:$DA$600=Z$3)*(GMWA!$CZ$2:$CZ$600=Z$4)*(GMWA!$DB$2:$DB$600=Z$1),0),$A23-1966)</f>
        <v>96441</v>
      </c>
      <c r="AA23" s="4" cm="1">
        <f t="array" ref="AA23">INDEX(GMWA!$A$2:$DB$600,MATCH(1,(GMWA!$DA$2:$DA$600=AA$3)*(GMWA!$CZ$2:$CZ$600=AA$4)*(GMWA!$DB$2:$DB$600=AA$1),0),$A23-1966)</f>
        <v>545.48900000000003</v>
      </c>
      <c r="AB23" s="4" cm="1">
        <f t="array" ref="AB23">INDEX(GMWA!$A$2:$DB$600,MATCH(1,(GMWA!$DA$2:$DA$600=AB$3)*(GMWA!$CZ$2:$CZ$600=AB$4)*(GMWA!$DB$2:$DB$600=AB$1),0),$A23-1966)</f>
        <v>663860.19999999995</v>
      </c>
      <c r="AC23" s="4" cm="1">
        <f t="array" ref="AC23">INDEX(GMWA!$A$2:$DB$600,MATCH(1,(GMWA!$DA$2:$DA$600=AC$3)*(GMWA!$CZ$2:$CZ$600=AC$4)*(GMWA!$DB$2:$DB$600=AC$1),0),$A23-1966)</f>
        <v>100.2196</v>
      </c>
      <c r="AD23" s="4" cm="1">
        <f t="array" ref="AD23">INDEX(GMWA!$A$2:$DB$600,MATCH(1,(GMWA!$DA$2:$DA$600=AD$3)*(GMWA!$CZ$2:$CZ$600=AD$4)*(GMWA!$DB$2:$DB$600=AD$1),0),$A23-1966)</f>
        <v>22213.88</v>
      </c>
      <c r="AE23" s="4" cm="1">
        <f t="array" ref="AE23">INDEX(GMWA!$A$2:$DB$600,MATCH(1,(GMWA!$DA$2:$DA$600=AE$3)*(GMWA!$CZ$2:$CZ$600=AE$4)*(GMWA!$DB$2:$DB$600=AE$1),0),$A23-1966)</f>
        <v>486.90699999999998</v>
      </c>
      <c r="AF23" s="4" cm="1">
        <f t="array" ref="AF23">INDEX(GMWA!$A$2:$DB$600,MATCH(1,(GMWA!$DA$2:$DA$600=AF$3)*(GMWA!$CZ$2:$CZ$600=AF$4)*(GMWA!$DB$2:$DB$600=AF$1),0),$A23-1966)</f>
        <v>372.41699999999997</v>
      </c>
      <c r="AG23" s="4" cm="1">
        <f t="array" ref="AG23">INDEX(GMWA!$A$2:$DB$600,MATCH(1,(GMWA!$DA$2:$DA$600=AG$3)*(GMWA!$CZ$2:$CZ$600=AG$4)*(GMWA!$DB$2:$DB$600=AG$1),0),$A23-1966)</f>
        <v>612.70600000000002</v>
      </c>
      <c r="AH23" s="4" cm="1">
        <f t="array" ref="AH23">INDEX(GMWA!$A$2:$DB$600,MATCH(1,(GMWA!$DA$2:$DA$600=AH$3)*(GMWA!$CZ$2:$CZ$600=AH$4)*(GMWA!$DB$2:$DB$600=AH$1),0),$A23-1966)</f>
        <v>133.09399999999999</v>
      </c>
      <c r="AI23" s="4" cm="1">
        <f t="array" ref="AI23">INDEX(GMWA!$A$2:$DB$600,MATCH(1,(GMWA!$DA$2:$DA$600=AI$3)*(GMWA!$CZ$2:$CZ$600=AI$4)*(GMWA!$DB$2:$DB$600=AI$1),0),$A23-1966)</f>
        <v>210.68969999999999</v>
      </c>
      <c r="AJ23" s="4" cm="1">
        <f t="array" ref="AJ23">INDEX(GMWA!$A$2:$DB$600,MATCH(1,(GMWA!$DA$2:$DA$600=AJ$3)*(GMWA!$CZ$2:$CZ$600=AJ$4)*(GMWA!$DB$2:$DB$600=AJ$1),0),$A23-1966)</f>
        <v>236.43709999999999</v>
      </c>
      <c r="AK23" s="4" cm="1">
        <f t="array" ref="AK23">INDEX(GMWA!$A$2:$DB$600,MATCH(1,(GMWA!$DA$2:$DA$600=AK$3)*(GMWA!$CZ$2:$CZ$600=AK$4)*(GMWA!$DB$2:$DB$600=AK$1),0),$A23-1966)</f>
        <v>99.008420000000001</v>
      </c>
      <c r="AL23" s="4" cm="1">
        <f t="array" ref="AL23">INDEX(GMWA!$A$2:$DB$600,MATCH(1,(GMWA!$DA$2:$DA$600=AL$3)*(GMWA!$CZ$2:$CZ$600=AL$4)*(GMWA!$DB$2:$DB$600=AL$1),0),$A23-1966)</f>
        <v>13.11436</v>
      </c>
      <c r="AM23" s="4" cm="1">
        <f t="array" ref="AM23">INDEX(GMWA!$A$2:$DB$600,MATCH(1,(GMWA!$DA$2:$DA$600=AM$3)*(GMWA!$CZ$2:$CZ$600=AM$4)*(GMWA!$DB$2:$DB$600=AM$1),0),$A23-1966)</f>
        <v>28.278040000000001</v>
      </c>
      <c r="AN23" s="4" cm="1">
        <f t="array" ref="AN23">INDEX(GMWA!$A$2:$DB$600,MATCH(1,(GMWA!$DA$2:$DA$600=AN$3)*(GMWA!$CZ$2:$CZ$600=AN$4)*(GMWA!$DB$2:$DB$600=AN$1),0),$A23-1966)</f>
        <v>29.204840000000001</v>
      </c>
      <c r="AO23" s="4" cm="1">
        <f t="array" ref="AO23">INDEX(GMWA!$A$2:$DB$600,MATCH(1,(GMWA!$DA$2:$DA$600=AO$3)*(GMWA!$CZ$2:$CZ$600=AO$4)*(GMWA!$DB$2:$DB$600=AO$1),0),$A23-1966)</f>
        <v>34.268079999999998</v>
      </c>
      <c r="AP23" s="4" cm="1">
        <f t="array" ref="AP23">INDEX(GMWA!$A$2:$DB$600,MATCH(1,(GMWA!$DA$2:$DA$600=AP$3)*(GMWA!$CZ$2:$CZ$600=AP$4)*(GMWA!$DB$2:$DB$600=AP$1),0),$A23-1966)</f>
        <v>616595</v>
      </c>
      <c r="AQ23" s="4" cm="1">
        <f t="array" ref="AQ23">INDEX(GMWA!$A$2:$DB$600,MATCH(1,(GMWA!$DA$2:$DA$600=AQ$3)*(GMWA!$CZ$2:$CZ$600=AQ$4)*(GMWA!$DB$2:$DB$600=AQ$1),0),$A23-1966)</f>
        <v>5641.6</v>
      </c>
      <c r="AR23" s="4" cm="1">
        <f t="array" ref="AR23">INDEX(GMWA!$A$2:$DB$600,MATCH(1,(GMWA!$DA$2:$DA$600=AR$3)*(GMWA!$CZ$2:$CZ$600=AR$4)*(GMWA!$DB$2:$DB$600=AR$1),0),$A23-1966)</f>
        <v>438631.6</v>
      </c>
      <c r="AS23" s="4" cm="1">
        <f t="array" ref="AS23">INDEX(GMWA!$A$2:$DB$600,MATCH(1,(GMWA!$DA$2:$DA$600=AS$3)*(GMWA!$CZ$2:$CZ$600=AS$4)*(GMWA!$DB$2:$DB$600=AS$1),0),$A23-1966)</f>
        <v>671579</v>
      </c>
      <c r="AT23" s="4" cm="1">
        <f t="array" ref="AT23">INDEX(GMWA!$A$2:$DB$600,MATCH(1,(GMWA!$DA$2:$DA$600=AT$3)*(GMWA!$CZ$2:$CZ$600=AT$4)*(GMWA!$DB$2:$DB$600=AT$1),0),$A23-1966)</f>
        <v>389735</v>
      </c>
      <c r="AU23" s="4" cm="1">
        <f t="array" ref="AU23">INDEX(GMWA!$A$2:$DB$600,MATCH(1,(GMWA!$DA$2:$DA$600=AU$3)*(GMWA!$CZ$2:$CZ$600=AU$4)*(GMWA!$DB$2:$DB$600=AU$1),0),$A23-1966)</f>
        <v>806.74069999999995</v>
      </c>
      <c r="AV23" s="4" cm="1">
        <f t="array" ref="AV23">INDEX(GMWA!$A$2:$DB$600,MATCH(1,(GMWA!$DA$2:$DA$600=AV$3)*(GMWA!$CZ$2:$CZ$600=AV$4)*(GMWA!$DB$2:$DB$600=AV$1),0),$A23-1966)</f>
        <v>1395806</v>
      </c>
      <c r="AW23" s="4" cm="1">
        <f t="array" ref="AW23">INDEX(GMWA!$A$2:$DB$600,MATCH(1,(GMWA!$DA$2:$DA$600=AW$3)*(GMWA!$CZ$2:$CZ$600=AW$4)*(GMWA!$DB$2:$DB$600=AW$1),0),$A23-1966)</f>
        <v>345.66770000000002</v>
      </c>
      <c r="AX23" s="4" cm="1">
        <f t="array" ref="AX23">INDEX(GMWA!$A$2:$DB$600,MATCH(1,(GMWA!$DA$2:$DA$600=AX$3)*(GMWA!$CZ$2:$CZ$600=AX$4)*(GMWA!$DB$2:$DB$600=AX$1),0),$A23-1966)</f>
        <v>170708.5</v>
      </c>
      <c r="AY23" s="4" cm="1">
        <f t="array" ref="AY23">INDEX(GMWA!$A$2:$DB$600,MATCH(1,(GMWA!$DA$2:$DA$600=AY$3)*(GMWA!$CZ$2:$CZ$600=AY$4)*(GMWA!$DB$2:$DB$600=AY$1),0),$A23-1966)</f>
        <v>1364.7470000000001</v>
      </c>
      <c r="AZ23" s="4" cm="1">
        <f t="array" ref="AZ23">INDEX(GMWA!$A$2:$DB$600,MATCH(1,(GMWA!$DA$2:$DA$600=AZ$3)*(GMWA!$CZ$2:$CZ$600=AZ$4)*(GMWA!$DB$2:$DB$600=AZ$1),0),$A23-1966)</f>
        <v>989.6</v>
      </c>
      <c r="BA23" s="4" cm="1">
        <f t="array" ref="BA23">INDEX(GMWA!$A$2:$DB$600,MATCH(1,(GMWA!$DA$2:$DA$600=BA$3)*(GMWA!$CZ$2:$CZ$600=BA$4)*(GMWA!$DB$2:$DB$600=BA$1),0),$A23-1966)</f>
        <v>678.09900000000005</v>
      </c>
      <c r="BB23" s="4" cm="1">
        <f t="array" ref="BB23">INDEX(GMWA!$A$2:$DB$600,MATCH(1,(GMWA!$DA$2:$DA$600=BB$3)*(GMWA!$CZ$2:$CZ$600=BB$4)*(GMWA!$DB$2:$DB$600=BB$1),0),$A23-1966)</f>
        <v>294.44490000000002</v>
      </c>
      <c r="BC23" s="4" cm="1">
        <f t="array" ref="BC23">INDEX(GMWA!$A$2:$DB$600,MATCH(1,(GMWA!$DA$2:$DA$600=BC$3)*(GMWA!$CZ$2:$CZ$600=BC$4)*(GMWA!$DB$2:$DB$600=BC$1),0),$A23-1966)</f>
        <v>250.79900000000001</v>
      </c>
      <c r="BD23" s="4" cm="1">
        <f t="array" ref="BD23">INDEX(GMWA!$A$2:$DB$600,MATCH(1,(GMWA!$DA$2:$DA$600=BD$3)*(GMWA!$CZ$2:$CZ$600=BD$4)*(GMWA!$DB$2:$DB$600=BD$1),0),$A23-1966)</f>
        <v>156.083</v>
      </c>
      <c r="BE23" s="4" cm="1">
        <f t="array" ref="BE23">INDEX(GMWA!$A$2:$DB$600,MATCH(1,(GMWA!$DA$2:$DA$600=BE$3)*(GMWA!$CZ$2:$CZ$600=BE$4)*(GMWA!$DB$2:$DB$600=BE$1),0),$A23-1966)</f>
        <v>126.3426</v>
      </c>
      <c r="BF23" s="4" cm="1">
        <f t="array" ref="BF23">INDEX(GMWA!$A$2:$DB$600,MATCH(1,(GMWA!$DA$2:$DA$600=BF$3)*(GMWA!$CZ$2:$CZ$600=BF$4)*(GMWA!$DB$2:$DB$600=BF$1),0),$A23-1966)</f>
        <v>86.802000000000007</v>
      </c>
      <c r="BG23" s="4" cm="1">
        <f t="array" ref="BG23">INDEX(GMWA!$A$2:$DB$600,MATCH(1,(GMWA!$DA$2:$DA$600=BG$3)*(GMWA!$CZ$2:$CZ$600=BG$4)*(GMWA!$DB$2:$DB$600=BG$1),0),$A23-1966)</f>
        <v>34.809849999999997</v>
      </c>
      <c r="BH23" s="4" cm="1">
        <f t="array" ref="BH23">INDEX(GMWA!$A$2:$DB$600,MATCH(1,(GMWA!$DA$2:$DA$600=BH$3)*(GMWA!$CZ$2:$CZ$600=BH$4)*(GMWA!$DB$2:$DB$600=BH$1),0),$A23-1966)</f>
        <v>37.735129999999998</v>
      </c>
      <c r="BI23" s="4" cm="1">
        <f t="array" ref="BI23">INDEX(GMWA!$A$2:$DB$600,MATCH(1,(GMWA!$DA$2:$DA$600=BI$3)*(GMWA!$CZ$2:$CZ$600=BI$4)*(GMWA!$DB$2:$DB$600=BI$1),0),$A23-1966)</f>
        <v>43.770299999999999</v>
      </c>
      <c r="BK23" s="12">
        <f t="shared" ref="BK23:BY39" si="7">100*(B23/V23)</f>
        <v>11.201004213352965</v>
      </c>
      <c r="BL23" s="12">
        <f t="shared" si="7"/>
        <v>7.2686657429414412</v>
      </c>
      <c r="BM23" s="12">
        <f t="shared" si="7"/>
        <v>5.3938211405314203</v>
      </c>
      <c r="BN23" s="12">
        <f t="shared" si="7"/>
        <v>11.700338052145145</v>
      </c>
      <c r="BO23" s="12">
        <f t="shared" si="7"/>
        <v>7.6793065190116234</v>
      </c>
      <c r="BP23" s="12">
        <f t="shared" si="7"/>
        <v>9.4928238699588796</v>
      </c>
      <c r="BQ23" s="12">
        <f t="shared" si="7"/>
        <v>7.9946922559900422</v>
      </c>
      <c r="BR23" s="12">
        <f t="shared" si="7"/>
        <v>3.9852932959221552</v>
      </c>
      <c r="BS23" s="12">
        <f t="shared" si="7"/>
        <v>3.8860577260703666</v>
      </c>
      <c r="BT23" s="12">
        <f t="shared" si="7"/>
        <v>6.5844196119587526</v>
      </c>
      <c r="BU23" s="12">
        <f t="shared" si="7"/>
        <v>6.5628045980715175</v>
      </c>
      <c r="BV23" s="12">
        <f t="shared" si="7"/>
        <v>9.3711878127519554</v>
      </c>
      <c r="BW23" s="12">
        <f t="shared" si="7"/>
        <v>6.6977091379025353</v>
      </c>
      <c r="BX23" s="12">
        <f t="shared" si="7"/>
        <v>6.4286009235382648</v>
      </c>
      <c r="BY23" s="12">
        <f t="shared" si="7"/>
        <v>7.3732929392214679</v>
      </c>
      <c r="BZ23" s="12">
        <f t="shared" si="6"/>
        <v>4.48648912890439</v>
      </c>
      <c r="CA23" s="12">
        <f t="shared" si="4"/>
        <v>9.1807758823152632</v>
      </c>
      <c r="CB23" s="12">
        <f t="shared" si="4"/>
        <v>8.6929999391754151</v>
      </c>
      <c r="CC23" s="12">
        <f t="shared" si="4"/>
        <v>16.370283144848592</v>
      </c>
      <c r="CD23" s="12">
        <f t="shared" si="4"/>
        <v>1.167267031009616E-2</v>
      </c>
      <c r="CF23" s="13">
        <f>SUMIF(DataQ!$C:$C,DataA!$A23,DataQ!I:I)</f>
        <v>9937.9249999999993</v>
      </c>
      <c r="CG23" s="13">
        <f>SUMIF(DataQ!$C:$C,DataA!$A23,DataQ!J:J)</f>
        <v>424909.19999999995</v>
      </c>
      <c r="CH23" s="13">
        <f>SUMIF(DataQ!$C:$C,DataA!$A23,DataQ!K:K)</f>
        <v>2218.3799999999997</v>
      </c>
      <c r="CI23" s="13">
        <f>SUMIF(DataQ!$C:$C,DataA!$A23,DataQ!L:L)</f>
        <v>1538.8200000000002</v>
      </c>
      <c r="CJ23" s="13">
        <f>SUMIF(DataQ!$C:$C,DataA!$A23,DataQ!M:M)</f>
        <v>1490.152</v>
      </c>
      <c r="CK23" s="14">
        <f>AVERAGEIF(DataQ!$C:$C,DataA!$A23,DataQ!N:N)</f>
        <v>290422.60000000003</v>
      </c>
      <c r="CL23" s="13">
        <f>SUMIF(DataQ!$C:$C,DataA!$A23,DataQ!O:O)</f>
        <v>-124</v>
      </c>
      <c r="CN23" s="13">
        <f>SUMIF(DataQ!$B:$B,DataA!$A23,DataQ!P:P)</f>
        <v>-249.66125999999997</v>
      </c>
      <c r="CO23" s="13">
        <f>SUMIF(DataQ!$B:$B,DataA!$A23,DataQ!Q:Q)</f>
        <v>5986</v>
      </c>
      <c r="CP23" s="13">
        <f>SUMIF(DataQ!$B:$B,DataA!$A23,DataQ!R:R)</f>
        <v>-76.218239999999994</v>
      </c>
    </row>
    <row r="24" spans="1:94" x14ac:dyDescent="0.25">
      <c r="A24" s="4">
        <f t="shared" si="5"/>
        <v>1990</v>
      </c>
      <c r="B24" s="4" cm="1">
        <f t="array" ref="B24">INDEX(GMWA!$A$2:$DB$600,MATCH(1,(GMWA!$DA$2:$DA$600=B$3)*(GMWA!$CZ$2:$CZ$600=B$4)*(GMWA!$DB$2:$DB$600=B$1),0),$A24-1966)</f>
        <v>21078</v>
      </c>
      <c r="C24" s="4" cm="1">
        <f t="array" ref="C24">INDEX(GMWA!$A$2:$DB$600,MATCH(1,(GMWA!$DA$2:$DA$600=C$3)*(GMWA!$CZ$2:$CZ$600=C$4)*(GMWA!$DB$2:$DB$600=C$1),0),$A24-1966)</f>
        <v>383.32499999999999</v>
      </c>
      <c r="D24" s="4" cm="1">
        <f t="array" ref="D24">INDEX(GMWA!$A$2:$DB$600,MATCH(1,(GMWA!$DA$2:$DA$600=D$3)*(GMWA!$CZ$2:$CZ$600=D$4)*(GMWA!$DB$2:$DB$600=D$1),0),$A24-1966)</f>
        <v>15902.85</v>
      </c>
      <c r="E24" s="4" cm="1">
        <f t="array" ref="E24">INDEX(GMWA!$A$2:$DB$600,MATCH(1,(GMWA!$DA$2:$DA$600=E$3)*(GMWA!$CZ$2:$CZ$600=E$4)*(GMWA!$DB$2:$DB$600=E$1),0),$A24-1966)</f>
        <v>64448</v>
      </c>
      <c r="F24" s="4" cm="1">
        <f t="array" ref="F24">INDEX(GMWA!$A$2:$DB$600,MATCH(1,(GMWA!$DA$2:$DA$600=F$3)*(GMWA!$CZ$2:$CZ$600=F$4)*(GMWA!$DB$2:$DB$600=F$1),0),$A24-1966)</f>
        <v>6774</v>
      </c>
      <c r="G24" s="4" cm="1">
        <f t="array" ref="G24">INDEX(GMWA!$A$2:$DB$600,MATCH(1,(GMWA!$DA$2:$DA$600=G$3)*(GMWA!$CZ$2:$CZ$600=G$4)*(GMWA!$DB$2:$DB$600=G$1),0),$A24-1966)</f>
        <v>54.643160000000002</v>
      </c>
      <c r="H24" s="4" cm="1">
        <f t="array" ref="H24">INDEX(GMWA!$A$2:$DB$600,MATCH(1,(GMWA!$DA$2:$DA$600=H$3)*(GMWA!$CZ$2:$CZ$600=H$4)*(GMWA!$DB$2:$DB$600=H$1),0),$A24-1966)</f>
        <v>53234.98</v>
      </c>
      <c r="I24" s="4" cm="1">
        <f t="array" ref="I24">INDEX(GMWA!$A$2:$DB$600,MATCH(1,(GMWA!$DA$2:$DA$600=I$3)*(GMWA!$CZ$2:$CZ$600=I$4)*(GMWA!$DB$2:$DB$600=I$1),0),$A24-1966)</f>
        <v>4.5163500000000001</v>
      </c>
      <c r="J24" s="4" cm="1">
        <f t="array" ref="J24">INDEX(GMWA!$A$2:$DB$600,MATCH(1,(GMWA!$DA$2:$DA$600=J$3)*(GMWA!$CZ$2:$CZ$600=J$4)*(GMWA!$DB$2:$DB$600=J$1),0),$A24-1966)</f>
        <v>1163.7380000000001</v>
      </c>
      <c r="K24" s="4" cm="1">
        <f t="array" ref="K24">INDEX(GMWA!$A$2:$DB$600,MATCH(1,(GMWA!$DA$2:$DA$600=K$3)*(GMWA!$CZ$2:$CZ$600=K$4)*(GMWA!$DB$2:$DB$600=K$1),0),$A24-1966)</f>
        <v>34.86</v>
      </c>
      <c r="L24" s="4" cm="1">
        <f t="array" ref="L24">INDEX(GMWA!$A$2:$DB$600,MATCH(1,(GMWA!$DA$2:$DA$600=L$3)*(GMWA!$CZ$2:$CZ$600=L$4)*(GMWA!$DB$2:$DB$600=L$1),0),$A24-1966)</f>
        <v>28.132999999999999</v>
      </c>
      <c r="M24" s="4" cm="1">
        <f t="array" ref="M24">INDEX(GMWA!$A$2:$DB$600,MATCH(1,(GMWA!$DA$2:$DA$600=M$3)*(GMWA!$CZ$2:$CZ$600=M$4)*(GMWA!$DB$2:$DB$600=M$1),0),$A24-1966)</f>
        <v>69.898020000000002</v>
      </c>
      <c r="N24" s="4" cm="1">
        <f t="array" ref="N24">INDEX(GMWA!$A$2:$DB$600,MATCH(1,(GMWA!$DA$2:$DA$600=N$3)*(GMWA!$CZ$2:$CZ$600=N$4)*(GMWA!$DB$2:$DB$600=N$1),0),$A24-1966)</f>
        <v>10.6945</v>
      </c>
      <c r="O24" s="4" cm="1">
        <f t="array" ref="O24">INDEX(GMWA!$A$2:$DB$600,MATCH(1,(GMWA!$DA$2:$DA$600=O$3)*(GMWA!$CZ$2:$CZ$600=O$4)*(GMWA!$DB$2:$DB$600=O$1),0),$A24-1966)</f>
        <v>14.4763</v>
      </c>
      <c r="P24" s="4" cm="1">
        <f t="array" ref="P24">INDEX(GMWA!$A$2:$DB$600,MATCH(1,(GMWA!$DA$2:$DA$600=P$3)*(GMWA!$CZ$2:$CZ$600=P$4)*(GMWA!$DB$2:$DB$600=P$1),0),$A24-1966)</f>
        <v>19.35491</v>
      </c>
      <c r="Q24" s="4" cm="1">
        <f t="array" ref="Q24">INDEX(GMWA!$A$2:$DB$600,MATCH(1,(GMWA!$DA$2:$DA$600=Q$3)*(GMWA!$CZ$2:$CZ$600=Q$4)*(GMWA!$DB$2:$DB$600=Q$1),0),$A24-1966)</f>
        <v>4.9987349999999999</v>
      </c>
      <c r="R24" s="4" cm="1">
        <f t="array" ref="R24">INDEX(GMWA!$A$2:$DB$600,MATCH(1,(GMWA!$DA$2:$DA$600=R$3)*(GMWA!$CZ$2:$CZ$600=R$4)*(GMWA!$DB$2:$DB$600=R$1),0),$A24-1966)</f>
        <v>1.2470000000000001</v>
      </c>
      <c r="S24" s="4" cm="1">
        <f t="array" ref="S24">INDEX(GMWA!$A$2:$DB$600,MATCH(1,(GMWA!$DA$2:$DA$600=S$3)*(GMWA!$CZ$2:$CZ$600=S$4)*(GMWA!$DB$2:$DB$600=S$1),0),$A24-1966)</f>
        <v>2.8403999999999998</v>
      </c>
      <c r="T24" s="4" cm="1">
        <f t="array" ref="T24">INDEX(GMWA!$A$2:$DB$600,MATCH(1,(GMWA!$DA$2:$DA$600=T$3)*(GMWA!$CZ$2:$CZ$600=T$4)*(GMWA!$DB$2:$DB$600=T$1),0),$A24-1966)</f>
        <v>6.6268000000000002</v>
      </c>
      <c r="U24" s="4" cm="1">
        <f t="array" ref="U24">INDEX(GMWA!$A$2:$DB$600,MATCH(1,(GMWA!$DA$2:$DA$600=U$3)*(GMWA!$CZ$2:$CZ$600=U$4)*(GMWA!$DB$2:$DB$600=U$1),0),$A24-1966)</f>
        <v>4.0000000000000001E-3</v>
      </c>
      <c r="V24" s="4" cm="1">
        <f t="array" ref="V24">INDEX(GMWA!$A$2:$DB$600,MATCH(1,(GMWA!$DA$2:$DA$600=V$3)*(GMWA!$CZ$2:$CZ$600=V$4)*(GMWA!$DB$2:$DB$600=V$1),0),$A24-1966)</f>
        <v>187903.8</v>
      </c>
      <c r="W24" s="4" cm="1">
        <f t="array" ref="W24">INDEX(GMWA!$A$2:$DB$600,MATCH(1,(GMWA!$DA$2:$DA$600=W$3)*(GMWA!$CZ$2:$CZ$600=W$4)*(GMWA!$DB$2:$DB$600=W$1),0),$A24-1966)</f>
        <v>5400.9709999999995</v>
      </c>
      <c r="X24" s="4" cm="1">
        <f t="array" ref="X24">INDEX(GMWA!$A$2:$DB$600,MATCH(1,(GMWA!$DA$2:$DA$600=X$3)*(GMWA!$CZ$2:$CZ$600=X$4)*(GMWA!$DB$2:$DB$600=X$1),0),$A24-1966)</f>
        <v>290151</v>
      </c>
      <c r="Y24" s="4" cm="1">
        <f t="array" ref="Y24">INDEX(GMWA!$A$2:$DB$600,MATCH(1,(GMWA!$DA$2:$DA$600=Y$3)*(GMWA!$CZ$2:$CZ$600=Y$4)*(GMWA!$DB$2:$DB$600=Y$1),0),$A24-1966)</f>
        <v>540348</v>
      </c>
      <c r="Z24" s="4" cm="1">
        <f t="array" ref="Z24">INDEX(GMWA!$A$2:$DB$600,MATCH(1,(GMWA!$DA$2:$DA$600=Z$3)*(GMWA!$CZ$2:$CZ$600=Z$4)*(GMWA!$DB$2:$DB$600=Z$1),0),$A24-1966)</f>
        <v>107123</v>
      </c>
      <c r="AA24" s="4" cm="1">
        <f t="array" ref="AA24">INDEX(GMWA!$A$2:$DB$600,MATCH(1,(GMWA!$DA$2:$DA$600=AA$3)*(GMWA!$CZ$2:$CZ$600=AA$4)*(GMWA!$DB$2:$DB$600=AA$1),0),$A24-1966)</f>
        <v>577.38900000000001</v>
      </c>
      <c r="AB24" s="4" cm="1">
        <f t="array" ref="AB24">INDEX(GMWA!$A$2:$DB$600,MATCH(1,(GMWA!$DA$2:$DA$600=AB$3)*(GMWA!$CZ$2:$CZ$600=AB$4)*(GMWA!$DB$2:$DB$600=AB$1),0),$A24-1966)</f>
        <v>669732</v>
      </c>
      <c r="AC24" s="4" cm="1">
        <f t="array" ref="AC24">INDEX(GMWA!$A$2:$DB$600,MATCH(1,(GMWA!$DA$2:$DA$600=AC$3)*(GMWA!$CZ$2:$CZ$600=AC$4)*(GMWA!$DB$2:$DB$600=AC$1),0),$A24-1966)</f>
        <v>99.056539999999998</v>
      </c>
      <c r="AD24" s="4" cm="1">
        <f t="array" ref="AD24">INDEX(GMWA!$A$2:$DB$600,MATCH(1,(GMWA!$DA$2:$DA$600=AD$3)*(GMWA!$CZ$2:$CZ$600=AD$4)*(GMWA!$DB$2:$DB$600=AD$1),0),$A24-1966)</f>
        <v>23373.26</v>
      </c>
      <c r="AE24" s="4" cm="1">
        <f t="array" ref="AE24">INDEX(GMWA!$A$2:$DB$600,MATCH(1,(GMWA!$DA$2:$DA$600=AE$3)*(GMWA!$CZ$2:$CZ$600=AE$4)*(GMWA!$DB$2:$DB$600=AE$1),0),$A24-1966)</f>
        <v>553.05280000000005</v>
      </c>
      <c r="AF24" s="4" cm="1">
        <f t="array" ref="AF24">INDEX(GMWA!$A$2:$DB$600,MATCH(1,(GMWA!$DA$2:$DA$600=AF$3)*(GMWA!$CZ$2:$CZ$600=AF$4)*(GMWA!$DB$2:$DB$600=AF$1),0),$A24-1966)</f>
        <v>421.28899999999999</v>
      </c>
      <c r="AG24" s="4" cm="1">
        <f t="array" ref="AG24">INDEX(GMWA!$A$2:$DB$600,MATCH(1,(GMWA!$DA$2:$DA$600=AG$3)*(GMWA!$CZ$2:$CZ$600=AG$4)*(GMWA!$DB$2:$DB$600=AG$1),0),$A24-1966)</f>
        <v>691.51800000000003</v>
      </c>
      <c r="AH24" s="4" cm="1">
        <f t="array" ref="AH24">INDEX(GMWA!$A$2:$DB$600,MATCH(1,(GMWA!$DA$2:$DA$600=AH$3)*(GMWA!$CZ$2:$CZ$600=AH$4)*(GMWA!$DB$2:$DB$600=AH$1),0),$A24-1966)</f>
        <v>154.31200000000001</v>
      </c>
      <c r="AI24" s="4" cm="1">
        <f t="array" ref="AI24">INDEX(GMWA!$A$2:$DB$600,MATCH(1,(GMWA!$DA$2:$DA$600=AI$3)*(GMWA!$CZ$2:$CZ$600=AI$4)*(GMWA!$DB$2:$DB$600=AI$1),0),$A24-1966)</f>
        <v>221.90190000000001</v>
      </c>
      <c r="AJ24" s="4" cm="1">
        <f t="array" ref="AJ24">INDEX(GMWA!$A$2:$DB$600,MATCH(1,(GMWA!$DA$2:$DA$600=AJ$3)*(GMWA!$CZ$2:$CZ$600=AJ$4)*(GMWA!$DB$2:$DB$600=AJ$1),0),$A24-1966)</f>
        <v>258.45609999999999</v>
      </c>
      <c r="AK24" s="4" cm="1">
        <f t="array" ref="AK24">INDEX(GMWA!$A$2:$DB$600,MATCH(1,(GMWA!$DA$2:$DA$600=AK$3)*(GMWA!$CZ$2:$CZ$600=AK$4)*(GMWA!$DB$2:$DB$600=AK$1),0),$A24-1966)</f>
        <v>105.63639999999999</v>
      </c>
      <c r="AL24" s="4" cm="1">
        <f t="array" ref="AL24">INDEX(GMWA!$A$2:$DB$600,MATCH(1,(GMWA!$DA$2:$DA$600=AL$3)*(GMWA!$CZ$2:$CZ$600=AL$4)*(GMWA!$DB$2:$DB$600=AL$1),0),$A24-1966)</f>
        <v>13.67995</v>
      </c>
      <c r="AM24" s="4" cm="1">
        <f t="array" ref="AM24">INDEX(GMWA!$A$2:$DB$600,MATCH(1,(GMWA!$DA$2:$DA$600=AM$3)*(GMWA!$CZ$2:$CZ$600=AM$4)*(GMWA!$DB$2:$DB$600=AM$1),0),$A24-1966)</f>
        <v>29.011649999999999</v>
      </c>
      <c r="AN24" s="4" cm="1">
        <f t="array" ref="AN24">INDEX(GMWA!$A$2:$DB$600,MATCH(1,(GMWA!$DA$2:$DA$600=AN$3)*(GMWA!$CZ$2:$CZ$600=AN$4)*(GMWA!$DB$2:$DB$600=AN$1),0),$A24-1966)</f>
        <v>41.058639999999997</v>
      </c>
      <c r="AO24" s="4" cm="1">
        <f t="array" ref="AO24">INDEX(GMWA!$A$2:$DB$600,MATCH(1,(GMWA!$DA$2:$DA$600=AO$3)*(GMWA!$CZ$2:$CZ$600=AO$4)*(GMWA!$DB$2:$DB$600=AO$1),0),$A24-1966)</f>
        <v>39.818530000000003</v>
      </c>
      <c r="AP24" s="4" cm="1">
        <f t="array" ref="AP24">INDEX(GMWA!$A$2:$DB$600,MATCH(1,(GMWA!$DA$2:$DA$600=AP$3)*(GMWA!$CZ$2:$CZ$600=AP$4)*(GMWA!$DB$2:$DB$600=AP$1),0),$A24-1966)</f>
        <v>672977</v>
      </c>
      <c r="AQ24" s="4" cm="1">
        <f t="array" ref="AQ24">INDEX(GMWA!$A$2:$DB$600,MATCH(1,(GMWA!$DA$2:$DA$600=AQ$3)*(GMWA!$CZ$2:$CZ$600=AQ$4)*(GMWA!$DB$2:$DB$600=AQ$1),0),$A24-1966)</f>
        <v>5963.125</v>
      </c>
      <c r="AR24" s="4" cm="1">
        <f t="array" ref="AR24">INDEX(GMWA!$A$2:$DB$600,MATCH(1,(GMWA!$DA$2:$DA$600=AR$3)*(GMWA!$CZ$2:$CZ$600=AR$4)*(GMWA!$DB$2:$DB$600=AR$1),0),$A24-1966)</f>
        <v>471682.6</v>
      </c>
      <c r="AS24" s="4" cm="1">
        <f t="array" ref="AS24">INDEX(GMWA!$A$2:$DB$600,MATCH(1,(GMWA!$DA$2:$DA$600=AS$3)*(GMWA!$CZ$2:$CZ$600=AS$4)*(GMWA!$DB$2:$DB$600=AS$1),0),$A24-1966)</f>
        <v>695501</v>
      </c>
      <c r="AT24" s="4" cm="1">
        <f t="array" ref="AT24">INDEX(GMWA!$A$2:$DB$600,MATCH(1,(GMWA!$DA$2:$DA$600=AT$3)*(GMWA!$CZ$2:$CZ$600=AT$4)*(GMWA!$DB$2:$DB$600=AT$1),0),$A24-1966)</f>
        <v>415500</v>
      </c>
      <c r="AU24" s="4" cm="1">
        <f t="array" ref="AU24">INDEX(GMWA!$A$2:$DB$600,MATCH(1,(GMWA!$DA$2:$DA$600=AU$3)*(GMWA!$CZ$2:$CZ$600=AU$4)*(GMWA!$DB$2:$DB$600=AU$1),0),$A24-1966)</f>
        <v>855.375</v>
      </c>
      <c r="AV24" s="4" cm="1">
        <f t="array" ref="AV24">INDEX(GMWA!$A$2:$DB$600,MATCH(1,(GMWA!$DA$2:$DA$600=AV$3)*(GMWA!$CZ$2:$CZ$600=AV$4)*(GMWA!$DB$2:$DB$600=AV$1),0),$A24-1966)</f>
        <v>1534256</v>
      </c>
      <c r="AW24" s="4" cm="1">
        <f t="array" ref="AW24">INDEX(GMWA!$A$2:$DB$600,MATCH(1,(GMWA!$DA$2:$DA$600=AW$3)*(GMWA!$CZ$2:$CZ$600=AW$4)*(GMWA!$DB$2:$DB$600=AW$1),0),$A24-1966)</f>
        <v>374.89890000000003</v>
      </c>
      <c r="AX24" s="4" cm="1">
        <f t="array" ref="AX24">INDEX(GMWA!$A$2:$DB$600,MATCH(1,(GMWA!$DA$2:$DA$600=AX$3)*(GMWA!$CZ$2:$CZ$600=AX$4)*(GMWA!$DB$2:$DB$600=AX$1),0),$A24-1966)</f>
        <v>206712.7</v>
      </c>
      <c r="AY24" s="4" cm="1">
        <f t="array" ref="AY24">INDEX(GMWA!$A$2:$DB$600,MATCH(1,(GMWA!$DA$2:$DA$600=AY$3)*(GMWA!$CZ$2:$CZ$600=AY$4)*(GMWA!$DB$2:$DB$600=AY$1),0),$A24-1966)</f>
        <v>1488.675</v>
      </c>
      <c r="AZ24" s="4" cm="1">
        <f t="array" ref="AZ24">INDEX(GMWA!$A$2:$DB$600,MATCH(1,(GMWA!$DA$2:$DA$600=AZ$3)*(GMWA!$CZ$2:$CZ$600=AZ$4)*(GMWA!$DB$2:$DB$600=AZ$1),0),$A24-1966)</f>
        <v>1044.5039999999999</v>
      </c>
      <c r="BA24" s="4" cm="1">
        <f t="array" ref="BA24">INDEX(GMWA!$A$2:$DB$600,MATCH(1,(GMWA!$DA$2:$DA$600=BA$3)*(GMWA!$CZ$2:$CZ$600=BA$4)*(GMWA!$DB$2:$DB$600=BA$1),0),$A24-1966)</f>
        <v>735.84</v>
      </c>
      <c r="BB24" s="4" cm="1">
        <f t="array" ref="BB24">INDEX(GMWA!$A$2:$DB$600,MATCH(1,(GMWA!$DA$2:$DA$600=BB$3)*(GMWA!$CZ$2:$CZ$600=BB$4)*(GMWA!$DB$2:$DB$600=BB$1),0),$A24-1966)</f>
        <v>327.96460000000002</v>
      </c>
      <c r="BC24" s="4" cm="1">
        <f t="array" ref="BC24">INDEX(GMWA!$A$2:$DB$600,MATCH(1,(GMWA!$DA$2:$DA$600=BC$3)*(GMWA!$CZ$2:$CZ$600=BC$4)*(GMWA!$DB$2:$DB$600=BC$1),0),$A24-1966)</f>
        <v>265.32299999999998</v>
      </c>
      <c r="BD24" s="4" cm="1">
        <f t="array" ref="BD24">INDEX(GMWA!$A$2:$DB$600,MATCH(1,(GMWA!$DA$2:$DA$600=BD$3)*(GMWA!$CZ$2:$CZ$600=BD$4)*(GMWA!$DB$2:$DB$600=BD$1),0),$A24-1966)</f>
        <v>165.392</v>
      </c>
      <c r="BE24" s="4" cm="1">
        <f t="array" ref="BE24">INDEX(GMWA!$A$2:$DB$600,MATCH(1,(GMWA!$DA$2:$DA$600=BE$3)*(GMWA!$CZ$2:$CZ$600=BE$4)*(GMWA!$DB$2:$DB$600=BE$1),0),$A24-1966)</f>
        <v>135.6688</v>
      </c>
      <c r="BF24" s="4" cm="1">
        <f t="array" ref="BF24">INDEX(GMWA!$A$2:$DB$600,MATCH(1,(GMWA!$DA$2:$DA$600=BF$3)*(GMWA!$CZ$2:$CZ$600=BF$4)*(GMWA!$DB$2:$DB$600=BF$1),0),$A24-1966)</f>
        <v>90.963999999999999</v>
      </c>
      <c r="BG24" s="4" cm="1">
        <f t="array" ref="BG24">INDEX(GMWA!$A$2:$DB$600,MATCH(1,(GMWA!$DA$2:$DA$600=BG$3)*(GMWA!$CZ$2:$CZ$600=BG$4)*(GMWA!$DB$2:$DB$600=BG$1),0),$A24-1966)</f>
        <v>37.741930000000004</v>
      </c>
      <c r="BH24" s="4" cm="1">
        <f t="array" ref="BH24">INDEX(GMWA!$A$2:$DB$600,MATCH(1,(GMWA!$DA$2:$DA$600=BH$3)*(GMWA!$CZ$2:$CZ$600=BH$4)*(GMWA!$DB$2:$DB$600=BH$1),0),$A24-1966)</f>
        <v>45.543799999999997</v>
      </c>
      <c r="BI24" s="4" cm="1">
        <f t="array" ref="BI24">INDEX(GMWA!$A$2:$DB$600,MATCH(1,(GMWA!$DA$2:$DA$600=BI$3)*(GMWA!$CZ$2:$CZ$600=BI$4)*(GMWA!$DB$2:$DB$600=BI$1),0),$A24-1966)</f>
        <v>51.5197</v>
      </c>
      <c r="BK24" s="12">
        <f t="shared" si="7"/>
        <v>11.217442116657567</v>
      </c>
      <c r="BL24" s="12">
        <f t="shared" si="7"/>
        <v>7.097334905149463</v>
      </c>
      <c r="BM24" s="12">
        <f t="shared" si="7"/>
        <v>5.4808875378682131</v>
      </c>
      <c r="BN24" s="12">
        <f t="shared" si="7"/>
        <v>11.927128443151451</v>
      </c>
      <c r="BO24" s="12">
        <f t="shared" si="7"/>
        <v>6.3235719686715282</v>
      </c>
      <c r="BP24" s="12">
        <f t="shared" si="7"/>
        <v>9.4638380710404952</v>
      </c>
      <c r="BQ24" s="12">
        <f t="shared" si="7"/>
        <v>7.94869888253809</v>
      </c>
      <c r="BR24" s="12">
        <f t="shared" si="7"/>
        <v>4.559365792505977</v>
      </c>
      <c r="BS24" s="12">
        <f t="shared" si="7"/>
        <v>4.9789289127832408</v>
      </c>
      <c r="BT24" s="12">
        <f t="shared" si="7"/>
        <v>6.3031956442495183</v>
      </c>
      <c r="BU24" s="12">
        <f t="shared" si="7"/>
        <v>6.6778387282839091</v>
      </c>
      <c r="BV24" s="12">
        <f t="shared" si="7"/>
        <v>10.107910423156014</v>
      </c>
      <c r="BW24" s="12">
        <f t="shared" si="7"/>
        <v>6.9304396288039802</v>
      </c>
      <c r="BX24" s="12">
        <f t="shared" si="7"/>
        <v>6.5237386430670492</v>
      </c>
      <c r="BY24" s="12">
        <f t="shared" si="7"/>
        <v>7.4886644192185843</v>
      </c>
      <c r="BZ24" s="12">
        <f t="shared" si="6"/>
        <v>4.7320194554149895</v>
      </c>
      <c r="CA24" s="12">
        <f t="shared" si="4"/>
        <v>9.1155303930204425</v>
      </c>
      <c r="CB24" s="12">
        <f t="shared" si="4"/>
        <v>9.7905496584992573</v>
      </c>
      <c r="CC24" s="12">
        <f t="shared" si="4"/>
        <v>16.13984291734943</v>
      </c>
      <c r="CD24" s="12">
        <f t="shared" si="4"/>
        <v>1.0045574259019606E-2</v>
      </c>
      <c r="CF24" s="13">
        <f>SUMIF(DataQ!$C:$C,DataA!$A24,DataQ!I:I)</f>
        <v>10031.275</v>
      </c>
      <c r="CG24" s="13">
        <f>SUMIF(DataQ!$C:$C,DataA!$A24,DataQ!J:J)</f>
        <v>448830.39999999997</v>
      </c>
      <c r="CH24" s="13">
        <f>SUMIF(DataQ!$C:$C,DataA!$A24,DataQ!K:K)</f>
        <v>2356.73</v>
      </c>
      <c r="CI24" s="13">
        <f>SUMIF(DataQ!$C:$C,DataA!$A24,DataQ!L:L)</f>
        <v>1572.4639999999999</v>
      </c>
      <c r="CJ24" s="13">
        <f>SUMIF(DataQ!$C:$C,DataA!$A24,DataQ!M:M)</f>
        <v>1511.3580000000002</v>
      </c>
      <c r="CK24" s="14">
        <f>AVERAGEIF(DataQ!$C:$C,DataA!$A24,DataQ!N:N)</f>
        <v>287426.40000000002</v>
      </c>
      <c r="CL24" s="13">
        <f>SUMIF(DataQ!$C:$C,DataA!$A24,DataQ!O:O)</f>
        <v>-7315</v>
      </c>
      <c r="CN24" s="13">
        <f>SUMIF(DataQ!$B:$B,DataA!$A24,DataQ!P:P)</f>
        <v>-322.24474000000004</v>
      </c>
      <c r="CO24" s="13">
        <f>SUMIF(DataQ!$B:$B,DataA!$A24,DataQ!Q:Q)</f>
        <v>9775.75</v>
      </c>
      <c r="CP24" s="13">
        <f>SUMIF(DataQ!$B:$B,DataA!$A24,DataQ!R:R)</f>
        <v>-93.456000000000003</v>
      </c>
    </row>
    <row r="25" spans="1:94" x14ac:dyDescent="0.25">
      <c r="A25" s="4">
        <f t="shared" si="5"/>
        <v>1991</v>
      </c>
      <c r="B25" s="4" cm="1">
        <f t="array" ref="B25">INDEX(GMWA!$A$2:$DB$600,MATCH(1,(GMWA!$DA$2:$DA$600=B$3)*(GMWA!$CZ$2:$CZ$600=B$4)*(GMWA!$DB$2:$DB$600=B$1),0),$A25-1966)</f>
        <v>18964</v>
      </c>
      <c r="C25" s="4" cm="1">
        <f t="array" ref="C25">INDEX(GMWA!$A$2:$DB$600,MATCH(1,(GMWA!$DA$2:$DA$600=C$3)*(GMWA!$CZ$2:$CZ$600=C$4)*(GMWA!$DB$2:$DB$600=C$1),0),$A25-1966)</f>
        <v>408.7</v>
      </c>
      <c r="D25" s="4" cm="1">
        <f t="array" ref="D25">INDEX(GMWA!$A$2:$DB$600,MATCH(1,(GMWA!$DA$2:$DA$600=D$3)*(GMWA!$CZ$2:$CZ$600=D$4)*(GMWA!$DB$2:$DB$600=D$1),0),$A25-1966)</f>
        <v>16376.83</v>
      </c>
      <c r="E25" s="4" cm="1">
        <f t="array" ref="E25">INDEX(GMWA!$A$2:$DB$600,MATCH(1,(GMWA!$DA$2:$DA$600=E$3)*(GMWA!$CZ$2:$CZ$600=E$4)*(GMWA!$DB$2:$DB$600=E$1),0),$A25-1966)</f>
        <v>64692</v>
      </c>
      <c r="F25" s="4" cm="1">
        <f t="array" ref="F25">INDEX(GMWA!$A$2:$DB$600,MATCH(1,(GMWA!$DA$2:$DA$600=F$3)*(GMWA!$CZ$2:$CZ$600=F$4)*(GMWA!$DB$2:$DB$600=F$1),0),$A25-1966)</f>
        <v>5776</v>
      </c>
      <c r="G25" s="4" cm="1">
        <f t="array" ref="G25">INDEX(GMWA!$A$2:$DB$600,MATCH(1,(GMWA!$DA$2:$DA$600=G$3)*(GMWA!$CZ$2:$CZ$600=G$4)*(GMWA!$DB$2:$DB$600=G$1),0),$A25-1966)</f>
        <v>56.736870000000003</v>
      </c>
      <c r="H25" s="4" cm="1">
        <f t="array" ref="H25">INDEX(GMWA!$A$2:$DB$600,MATCH(1,(GMWA!$DA$2:$DA$600=H$3)*(GMWA!$CZ$2:$CZ$600=H$4)*(GMWA!$DB$2:$DB$600=H$1),0),$A25-1966)</f>
        <v>58021.440000000002</v>
      </c>
      <c r="I25" s="4" cm="1">
        <f t="array" ref="I25">INDEX(GMWA!$A$2:$DB$600,MATCH(1,(GMWA!$DA$2:$DA$600=I$3)*(GMWA!$CZ$2:$CZ$600=I$4)*(GMWA!$DB$2:$DB$600=I$1),0),$A25-1966)</f>
        <v>5.2069669999999997</v>
      </c>
      <c r="J25" s="4" cm="1">
        <f t="array" ref="J25">INDEX(GMWA!$A$2:$DB$600,MATCH(1,(GMWA!$DA$2:$DA$600=J$3)*(GMWA!$CZ$2:$CZ$600=J$4)*(GMWA!$DB$2:$DB$600=J$1),0),$A25-1966)</f>
        <v>1714.78</v>
      </c>
      <c r="K25" s="4" cm="1">
        <f t="array" ref="K25">INDEX(GMWA!$A$2:$DB$600,MATCH(1,(GMWA!$DA$2:$DA$600=K$3)*(GMWA!$CZ$2:$CZ$600=K$4)*(GMWA!$DB$2:$DB$600=K$1),0),$A25-1966)</f>
        <v>41.37</v>
      </c>
      <c r="L25" s="4" cm="1">
        <f t="array" ref="L25">INDEX(GMWA!$A$2:$DB$600,MATCH(1,(GMWA!$DA$2:$DA$600=L$3)*(GMWA!$CZ$2:$CZ$600=L$4)*(GMWA!$DB$2:$DB$600=L$1),0),$A25-1966)</f>
        <v>30.565000000000001</v>
      </c>
      <c r="M25" s="4" cm="1">
        <f t="array" ref="M25">INDEX(GMWA!$A$2:$DB$600,MATCH(1,(GMWA!$DA$2:$DA$600=M$3)*(GMWA!$CZ$2:$CZ$600=M$4)*(GMWA!$DB$2:$DB$600=M$1),0),$A25-1966)</f>
        <v>85.894350000000003</v>
      </c>
      <c r="N25" s="4" cm="1">
        <f t="array" ref="N25">INDEX(GMWA!$A$2:$DB$600,MATCH(1,(GMWA!$DA$2:$DA$600=N$3)*(GMWA!$CZ$2:$CZ$600=N$4)*(GMWA!$DB$2:$DB$600=N$1),0),$A25-1966)</f>
        <v>25.26004</v>
      </c>
      <c r="O25" s="4" cm="1">
        <f t="array" ref="O25">INDEX(GMWA!$A$2:$DB$600,MATCH(1,(GMWA!$DA$2:$DA$600=O$3)*(GMWA!$CZ$2:$CZ$600=O$4)*(GMWA!$DB$2:$DB$600=O$1),0),$A25-1966)</f>
        <v>15.854200000000001</v>
      </c>
      <c r="P25" s="4" cm="1">
        <f t="array" ref="P25">INDEX(GMWA!$A$2:$DB$600,MATCH(1,(GMWA!$DA$2:$DA$600=P$3)*(GMWA!$CZ$2:$CZ$600=P$4)*(GMWA!$DB$2:$DB$600=P$1),0),$A25-1966)</f>
        <v>19.64686</v>
      </c>
      <c r="Q25" s="4" cm="1">
        <f t="array" ref="Q25">INDEX(GMWA!$A$2:$DB$600,MATCH(1,(GMWA!$DA$2:$DA$600=Q$3)*(GMWA!$CZ$2:$CZ$600=Q$4)*(GMWA!$DB$2:$DB$600=Q$1),0),$A25-1966)</f>
        <v>5.5475580000000004</v>
      </c>
      <c r="R25" s="4" cm="1">
        <f t="array" ref="R25">INDEX(GMWA!$A$2:$DB$600,MATCH(1,(GMWA!$DA$2:$DA$600=R$3)*(GMWA!$CZ$2:$CZ$600=R$4)*(GMWA!$DB$2:$DB$600=R$1),0),$A25-1966)</f>
        <v>1.597</v>
      </c>
      <c r="S25" s="4" cm="1">
        <f t="array" ref="S25">INDEX(GMWA!$A$2:$DB$600,MATCH(1,(GMWA!$DA$2:$DA$600=S$3)*(GMWA!$CZ$2:$CZ$600=S$4)*(GMWA!$DB$2:$DB$600=S$1),0),$A25-1966)</f>
        <v>2.8531</v>
      </c>
      <c r="T25" s="4" cm="1">
        <f t="array" ref="T25">INDEX(GMWA!$A$2:$DB$600,MATCH(1,(GMWA!$DA$2:$DA$600=T$3)*(GMWA!$CZ$2:$CZ$600=T$4)*(GMWA!$DB$2:$DB$600=T$1),0),$A25-1966)</f>
        <v>7.0475000000000003</v>
      </c>
      <c r="U25" s="4" cm="1">
        <f t="array" ref="U25">INDEX(GMWA!$A$2:$DB$600,MATCH(1,(GMWA!$DA$2:$DA$600=U$3)*(GMWA!$CZ$2:$CZ$600=U$4)*(GMWA!$DB$2:$DB$600=U$1),0),$A25-1966)</f>
        <v>4.0000000000000001E-3</v>
      </c>
      <c r="V25" s="4" cm="1">
        <f t="array" ref="V25">INDEX(GMWA!$A$2:$DB$600,MATCH(1,(GMWA!$DA$2:$DA$600=V$3)*(GMWA!$CZ$2:$CZ$600=V$4)*(GMWA!$DB$2:$DB$600=V$1),0),$A25-1966)</f>
        <v>200592</v>
      </c>
      <c r="W25" s="4" cm="1">
        <f t="array" ref="W25">INDEX(GMWA!$A$2:$DB$600,MATCH(1,(GMWA!$DA$2:$DA$600=W$3)*(GMWA!$CZ$2:$CZ$600=W$4)*(GMWA!$DB$2:$DB$600=W$1),0),$A25-1966)</f>
        <v>5835.9849999999997</v>
      </c>
      <c r="X25" s="4" cm="1">
        <f t="array" ref="X25">INDEX(GMWA!$A$2:$DB$600,MATCH(1,(GMWA!$DA$2:$DA$600=X$3)*(GMWA!$CZ$2:$CZ$600=X$4)*(GMWA!$DB$2:$DB$600=X$1),0),$A25-1966)</f>
        <v>304315</v>
      </c>
      <c r="Y25" s="4" cm="1">
        <f t="array" ref="Y25">INDEX(GMWA!$A$2:$DB$600,MATCH(1,(GMWA!$DA$2:$DA$600=Y$3)*(GMWA!$CZ$2:$CZ$600=Y$4)*(GMWA!$DB$2:$DB$600=Y$1),0),$A25-1966)</f>
        <v>616390</v>
      </c>
      <c r="Z25" s="4" cm="1">
        <f t="array" ref="Z25">INDEX(GMWA!$A$2:$DB$600,MATCH(1,(GMWA!$DA$2:$DA$600=Z$3)*(GMWA!$CZ$2:$CZ$600=Z$4)*(GMWA!$DB$2:$DB$600=Z$1),0),$A25-1966)</f>
        <v>129760</v>
      </c>
      <c r="AA25" s="4" cm="1">
        <f t="array" ref="AA25">INDEX(GMWA!$A$2:$DB$600,MATCH(1,(GMWA!$DA$2:$DA$600=AA$3)*(GMWA!$CZ$2:$CZ$600=AA$4)*(GMWA!$DB$2:$DB$600=AA$1),0),$A25-1966)</f>
        <v>608.22500000000002</v>
      </c>
      <c r="AB25" s="4" cm="1">
        <f t="array" ref="AB25">INDEX(GMWA!$A$2:$DB$600,MATCH(1,(GMWA!$DA$2:$DA$600=AB$3)*(GMWA!$CZ$2:$CZ$600=AB$4)*(GMWA!$DB$2:$DB$600=AB$1),0),$A25-1966)</f>
        <v>857365.6</v>
      </c>
      <c r="AC25" s="4" cm="1">
        <f t="array" ref="AC25">INDEX(GMWA!$A$2:$DB$600,MATCH(1,(GMWA!$DA$2:$DA$600=AC$3)*(GMWA!$CZ$2:$CZ$600=AC$4)*(GMWA!$DB$2:$DB$600=AC$1),0),$A25-1966)</f>
        <v>111.38249999999999</v>
      </c>
      <c r="AD25" s="4" cm="1">
        <f t="array" ref="AD25">INDEX(GMWA!$A$2:$DB$600,MATCH(1,(GMWA!$DA$2:$DA$600=AD$3)*(GMWA!$CZ$2:$CZ$600=AD$4)*(GMWA!$DB$2:$DB$600=AD$1),0),$A25-1966)</f>
        <v>26294.98</v>
      </c>
      <c r="AE25" s="4" cm="1">
        <f t="array" ref="AE25">INDEX(GMWA!$A$2:$DB$600,MATCH(1,(GMWA!$DA$2:$DA$600=AE$3)*(GMWA!$CZ$2:$CZ$600=AE$4)*(GMWA!$DB$2:$DB$600=AE$1),0),$A25-1966)</f>
        <v>620.46579999999994</v>
      </c>
      <c r="AF25" s="4" cm="1">
        <f t="array" ref="AF25">INDEX(GMWA!$A$2:$DB$600,MATCH(1,(GMWA!$DA$2:$DA$600=AF$3)*(GMWA!$CZ$2:$CZ$600=AF$4)*(GMWA!$DB$2:$DB$600=AF$1),0),$A25-1966)</f>
        <v>466.59800000000001</v>
      </c>
      <c r="AG25" s="4" cm="1">
        <f t="array" ref="AG25">INDEX(GMWA!$A$2:$DB$600,MATCH(1,(GMWA!$DA$2:$DA$600=AG$3)*(GMWA!$CZ$2:$CZ$600=AG$4)*(GMWA!$DB$2:$DB$600=AG$1),0),$A25-1966)</f>
        <v>776.94500000000005</v>
      </c>
      <c r="AH25" s="4" cm="1">
        <f t="array" ref="AH25">INDEX(GMWA!$A$2:$DB$600,MATCH(1,(GMWA!$DA$2:$DA$600=AH$3)*(GMWA!$CZ$2:$CZ$600=AH$4)*(GMWA!$DB$2:$DB$600=AH$1),0),$A25-1966)</f>
        <v>175.87100000000001</v>
      </c>
      <c r="AI25" s="4" cm="1">
        <f t="array" ref="AI25">INDEX(GMWA!$A$2:$DB$600,MATCH(1,(GMWA!$DA$2:$DA$600=AI$3)*(GMWA!$CZ$2:$CZ$600=AI$4)*(GMWA!$DB$2:$DB$600=AI$1),0),$A25-1966)</f>
        <v>236.74029999999999</v>
      </c>
      <c r="AJ25" s="4" cm="1">
        <f t="array" ref="AJ25">INDEX(GMWA!$A$2:$DB$600,MATCH(1,(GMWA!$DA$2:$DA$600=AJ$3)*(GMWA!$CZ$2:$CZ$600=AJ$4)*(GMWA!$DB$2:$DB$600=AJ$1),0),$A25-1966)</f>
        <v>274.18970000000002</v>
      </c>
      <c r="AK25" s="4" cm="1">
        <f t="array" ref="AK25">INDEX(GMWA!$A$2:$DB$600,MATCH(1,(GMWA!$DA$2:$DA$600=AK$3)*(GMWA!$CZ$2:$CZ$600=AK$4)*(GMWA!$DB$2:$DB$600=AK$1),0),$A25-1966)</f>
        <v>113.6645</v>
      </c>
      <c r="AL25" s="4" cm="1">
        <f t="array" ref="AL25">INDEX(GMWA!$A$2:$DB$600,MATCH(1,(GMWA!$DA$2:$DA$600=AL$3)*(GMWA!$CZ$2:$CZ$600=AL$4)*(GMWA!$DB$2:$DB$600=AL$1),0),$A25-1966)</f>
        <v>19.749130000000001</v>
      </c>
      <c r="AM25" s="4" cm="1">
        <f t="array" ref="AM25">INDEX(GMWA!$A$2:$DB$600,MATCH(1,(GMWA!$DA$2:$DA$600=AM$3)*(GMWA!$CZ$2:$CZ$600=AM$4)*(GMWA!$DB$2:$DB$600=AM$1),0),$A25-1966)</f>
        <v>30.546710000000001</v>
      </c>
      <c r="AN25" s="4" cm="1">
        <f t="array" ref="AN25">INDEX(GMWA!$A$2:$DB$600,MATCH(1,(GMWA!$DA$2:$DA$600=AN$3)*(GMWA!$CZ$2:$CZ$600=AN$4)*(GMWA!$DB$2:$DB$600=AN$1),0),$A25-1966)</f>
        <v>51.413760000000003</v>
      </c>
      <c r="AO25" s="4" cm="1">
        <f t="array" ref="AO25">INDEX(GMWA!$A$2:$DB$600,MATCH(1,(GMWA!$DA$2:$DA$600=AO$3)*(GMWA!$CZ$2:$CZ$600=AO$4)*(GMWA!$DB$2:$DB$600=AO$1),0),$A25-1966)</f>
        <v>47.689720000000001</v>
      </c>
      <c r="AP25" s="4" cm="1">
        <f t="array" ref="AP25">INDEX(GMWA!$A$2:$DB$600,MATCH(1,(GMWA!$DA$2:$DA$600=AP$3)*(GMWA!$CZ$2:$CZ$600=AP$4)*(GMWA!$DB$2:$DB$600=AP$1),0),$A25-1966)</f>
        <v>708072</v>
      </c>
      <c r="AQ25" s="4" cm="1">
        <f t="array" ref="AQ25">INDEX(GMWA!$A$2:$DB$600,MATCH(1,(GMWA!$DA$2:$DA$600=AQ$3)*(GMWA!$CZ$2:$CZ$600=AQ$4)*(GMWA!$DB$2:$DB$600=AQ$1),0),$A25-1966)</f>
        <v>6158.125</v>
      </c>
      <c r="AR25" s="4" cm="1">
        <f t="array" ref="AR25">INDEX(GMWA!$A$2:$DB$600,MATCH(1,(GMWA!$DA$2:$DA$600=AR$3)*(GMWA!$CZ$2:$CZ$600=AR$4)*(GMWA!$DB$2:$DB$600=AR$1),0),$A25-1966)</f>
        <v>502581.7</v>
      </c>
      <c r="AS25" s="4" cm="1">
        <f t="array" ref="AS25">INDEX(GMWA!$A$2:$DB$600,MATCH(1,(GMWA!$DA$2:$DA$600=AS$3)*(GMWA!$CZ$2:$CZ$600=AS$4)*(GMWA!$DB$2:$DB$600=AS$1),0),$A25-1966)</f>
        <v>701773</v>
      </c>
      <c r="AT25" s="4" cm="1">
        <f t="array" ref="AT25">INDEX(GMWA!$A$2:$DB$600,MATCH(1,(GMWA!$DA$2:$DA$600=AT$3)*(GMWA!$CZ$2:$CZ$600=AT$4)*(GMWA!$DB$2:$DB$600=AT$1),0),$A25-1966)</f>
        <v>417030</v>
      </c>
      <c r="AU25" s="4" cm="1">
        <f t="array" ref="AU25">INDEX(GMWA!$A$2:$DB$600,MATCH(1,(GMWA!$DA$2:$DA$600=AU$3)*(GMWA!$CZ$2:$CZ$600=AU$4)*(GMWA!$DB$2:$DB$600=AU$1),0),$A25-1966)</f>
        <v>890.26700000000005</v>
      </c>
      <c r="AV25" s="4" cm="1">
        <f t="array" ref="AV25">INDEX(GMWA!$A$2:$DB$600,MATCH(1,(GMWA!$DA$2:$DA$600=AV$3)*(GMWA!$CZ$2:$CZ$600=AV$4)*(GMWA!$DB$2:$DB$600=AV$1),0),$A25-1966)</f>
        <v>1642713</v>
      </c>
      <c r="AW25" s="4" cm="1">
        <f t="array" ref="AW25">INDEX(GMWA!$A$2:$DB$600,MATCH(1,(GMWA!$DA$2:$DA$600=AW$3)*(GMWA!$CZ$2:$CZ$600=AW$4)*(GMWA!$DB$2:$DB$600=AW$1),0),$A25-1966)</f>
        <v>391.5829</v>
      </c>
      <c r="AX25" s="4" cm="1">
        <f t="array" ref="AX25">INDEX(GMWA!$A$2:$DB$600,MATCH(1,(GMWA!$DA$2:$DA$600=AX$3)*(GMWA!$CZ$2:$CZ$600=AX$4)*(GMWA!$DB$2:$DB$600=AX$1),0),$A25-1966)</f>
        <v>249965</v>
      </c>
      <c r="AY25" s="4" cm="1">
        <f t="array" ref="AY25">INDEX(GMWA!$A$2:$DB$600,MATCH(1,(GMWA!$DA$2:$DA$600=AY$3)*(GMWA!$CZ$2:$CZ$600=AY$4)*(GMWA!$DB$2:$DB$600=AY$1),0),$A25-1966)</f>
        <v>1596.722</v>
      </c>
      <c r="AZ25" s="4" cm="1">
        <f t="array" ref="AZ25">INDEX(GMWA!$A$2:$DB$600,MATCH(1,(GMWA!$DA$2:$DA$600=AZ$3)*(GMWA!$CZ$2:$CZ$600=AZ$4)*(GMWA!$DB$2:$DB$600=AZ$1),0),$A25-1966)</f>
        <v>1083.7840000000001</v>
      </c>
      <c r="BA25" s="4" cm="1">
        <f t="array" ref="BA25">INDEX(GMWA!$A$2:$DB$600,MATCH(1,(GMWA!$DA$2:$DA$600=BA$3)*(GMWA!$CZ$2:$CZ$600=BA$4)*(GMWA!$DB$2:$DB$600=BA$1),0),$A25-1966)</f>
        <v>803.65499999999997</v>
      </c>
      <c r="BB25" s="4" cm="1">
        <f t="array" ref="BB25">INDEX(GMWA!$A$2:$DB$600,MATCH(1,(GMWA!$DA$2:$DA$600=BB$3)*(GMWA!$CZ$2:$CZ$600=BB$4)*(GMWA!$DB$2:$DB$600=BB$1),0),$A25-1966)</f>
        <v>359.6429</v>
      </c>
      <c r="BC25" s="4" cm="1">
        <f t="array" ref="BC25">INDEX(GMWA!$A$2:$DB$600,MATCH(1,(GMWA!$DA$2:$DA$600=BC$3)*(GMWA!$CZ$2:$CZ$600=BC$4)*(GMWA!$DB$2:$DB$600=BC$1),0),$A25-1966)</f>
        <v>280.30500000000001</v>
      </c>
      <c r="BD25" s="4" cm="1">
        <f t="array" ref="BD25">INDEX(GMWA!$A$2:$DB$600,MATCH(1,(GMWA!$DA$2:$DA$600=BD$3)*(GMWA!$CZ$2:$CZ$600=BD$4)*(GMWA!$DB$2:$DB$600=BD$1),0),$A25-1966)</f>
        <v>173.19900000000001</v>
      </c>
      <c r="BE25" s="4" cm="1">
        <f t="array" ref="BE25">INDEX(GMWA!$A$2:$DB$600,MATCH(1,(GMWA!$DA$2:$DA$600=BE$3)*(GMWA!$CZ$2:$CZ$600=BE$4)*(GMWA!$DB$2:$DB$600=BE$1),0),$A25-1966)</f>
        <v>145.18209999999999</v>
      </c>
      <c r="BF25" s="4" cm="1">
        <f t="array" ref="BF25">INDEX(GMWA!$A$2:$DB$600,MATCH(1,(GMWA!$DA$2:$DA$600=BF$3)*(GMWA!$CZ$2:$CZ$600=BF$4)*(GMWA!$DB$2:$DB$600=BF$1),0),$A25-1966)</f>
        <v>86.912989999999994</v>
      </c>
      <c r="BG25" s="4" cm="1">
        <f t="array" ref="BG25">INDEX(GMWA!$A$2:$DB$600,MATCH(1,(GMWA!$DA$2:$DA$600=BG$3)*(GMWA!$CZ$2:$CZ$600=BG$4)*(GMWA!$DB$2:$DB$600=BG$1),0),$A25-1966)</f>
        <v>39.270000000000003</v>
      </c>
      <c r="BH25" s="4" cm="1">
        <f t="array" ref="BH25">INDEX(GMWA!$A$2:$DB$600,MATCH(1,(GMWA!$DA$2:$DA$600=BH$3)*(GMWA!$CZ$2:$CZ$600=BH$4)*(GMWA!$DB$2:$DB$600=BH$1),0),$A25-1966)</f>
        <v>56.247120000000002</v>
      </c>
      <c r="BI25" s="4" cm="1">
        <f t="array" ref="BI25">INDEX(GMWA!$A$2:$DB$600,MATCH(1,(GMWA!$DA$2:$DA$600=BI$3)*(GMWA!$CZ$2:$CZ$600=BI$4)*(GMWA!$DB$2:$DB$600=BI$1),0),$A25-1966)</f>
        <v>59.210900000000002</v>
      </c>
      <c r="BK25" s="12">
        <f t="shared" si="7"/>
        <v>9.4540161123075706</v>
      </c>
      <c r="BL25" s="12">
        <f t="shared" si="7"/>
        <v>7.0031023040669229</v>
      </c>
      <c r="BM25" s="12">
        <f t="shared" si="7"/>
        <v>5.3815388659776877</v>
      </c>
      <c r="BN25" s="12">
        <f t="shared" si="7"/>
        <v>10.495303298236507</v>
      </c>
      <c r="BO25" s="12">
        <f t="shared" si="7"/>
        <v>4.4512946979038226</v>
      </c>
      <c r="BP25" s="12">
        <f t="shared" si="7"/>
        <v>9.3282699658843349</v>
      </c>
      <c r="BQ25" s="12">
        <f t="shared" si="7"/>
        <v>6.7674093758835205</v>
      </c>
      <c r="BR25" s="12">
        <f t="shared" si="7"/>
        <v>4.6748519740533752</v>
      </c>
      <c r="BS25" s="12">
        <f t="shared" si="7"/>
        <v>6.5213207996355198</v>
      </c>
      <c r="BT25" s="12">
        <f t="shared" si="7"/>
        <v>6.6675713633209117</v>
      </c>
      <c r="BU25" s="12">
        <f t="shared" si="7"/>
        <v>6.5506067321334429</v>
      </c>
      <c r="BV25" s="12">
        <f t="shared" si="7"/>
        <v>11.055396456634639</v>
      </c>
      <c r="BW25" s="12">
        <f t="shared" si="7"/>
        <v>14.362822750766185</v>
      </c>
      <c r="BX25" s="12">
        <f t="shared" si="7"/>
        <v>6.6968741697125509</v>
      </c>
      <c r="BY25" s="12">
        <f t="shared" si="7"/>
        <v>7.1654259806258223</v>
      </c>
      <c r="BZ25" s="12">
        <f t="shared" si="6"/>
        <v>4.8806425928939996</v>
      </c>
      <c r="CA25" s="12">
        <f t="shared" si="4"/>
        <v>8.0864321618218113</v>
      </c>
      <c r="CB25" s="12">
        <f t="shared" si="4"/>
        <v>9.3401220622449994</v>
      </c>
      <c r="CC25" s="12">
        <f t="shared" si="4"/>
        <v>13.707419959170464</v>
      </c>
      <c r="CD25" s="12">
        <f t="shared" si="4"/>
        <v>8.3875518665238544E-3</v>
      </c>
      <c r="CF25" s="13">
        <f>SUMIF(DataQ!$C:$C,DataA!$A25,DataQ!I:I)</f>
        <v>10115.35</v>
      </c>
      <c r="CG25" s="13">
        <f>SUMIF(DataQ!$C:$C,DataA!$A25,DataQ!J:J)</f>
        <v>460068.4</v>
      </c>
      <c r="CH25" s="13">
        <f>SUMIF(DataQ!$C:$C,DataA!$A25,DataQ!K:K)</f>
        <v>2454.69</v>
      </c>
      <c r="CI25" s="13">
        <f>SUMIF(DataQ!$C:$C,DataA!$A25,DataQ!L:L)</f>
        <v>1595.068</v>
      </c>
      <c r="CJ25" s="13">
        <f>SUMIF(DataQ!$C:$C,DataA!$A25,DataQ!M:M)</f>
        <v>1520.3130000000001</v>
      </c>
      <c r="CK25" s="14">
        <f>AVERAGEIF(DataQ!$C:$C,DataA!$A25,DataQ!N:N)</f>
        <v>284462.375</v>
      </c>
      <c r="CL25" s="13">
        <f>SUMIF(DataQ!$C:$C,DataA!$A25,DataQ!O:O)</f>
        <v>-23764</v>
      </c>
      <c r="CN25" s="13">
        <f>SUMIF(DataQ!$B:$B,DataA!$A25,DataQ!P:P)</f>
        <v>-382.92049000000003</v>
      </c>
      <c r="CO25" s="13">
        <f>SUMIF(DataQ!$B:$B,DataA!$A25,DataQ!Q:Q)</f>
        <v>9471</v>
      </c>
      <c r="CP25" s="13">
        <f>SUMIF(DataQ!$B:$B,DataA!$A25,DataQ!R:R)</f>
        <v>-51.085000000000001</v>
      </c>
    </row>
    <row r="26" spans="1:94" x14ac:dyDescent="0.25">
      <c r="A26" s="4">
        <f t="shared" si="5"/>
        <v>1992</v>
      </c>
      <c r="B26" s="4" cm="1">
        <f t="array" ref="B26">INDEX(GMWA!$A$2:$DB$600,MATCH(1,(GMWA!$DA$2:$DA$600=B$3)*(GMWA!$CZ$2:$CZ$600=B$4)*(GMWA!$DB$2:$DB$600=B$1),0),$A26-1966)</f>
        <v>19229</v>
      </c>
      <c r="C26" s="4" cm="1">
        <f t="array" ref="C26">INDEX(GMWA!$A$2:$DB$600,MATCH(1,(GMWA!$DA$2:$DA$600=C$3)*(GMWA!$CZ$2:$CZ$600=C$4)*(GMWA!$DB$2:$DB$600=C$1),0),$A26-1966)</f>
        <v>417.2</v>
      </c>
      <c r="D26" s="4" cm="1">
        <f t="array" ref="D26">INDEX(GMWA!$A$2:$DB$600,MATCH(1,(GMWA!$DA$2:$DA$600=D$3)*(GMWA!$CZ$2:$CZ$600=D$4)*(GMWA!$DB$2:$DB$600=D$1),0),$A26-1966)</f>
        <v>16643.21</v>
      </c>
      <c r="E26" s="4" cm="1">
        <f t="array" ref="E26">INDEX(GMWA!$A$2:$DB$600,MATCH(1,(GMWA!$DA$2:$DA$600=E$3)*(GMWA!$CZ$2:$CZ$600=E$4)*(GMWA!$DB$2:$DB$600=E$1),0),$A26-1966)</f>
        <v>65417</v>
      </c>
      <c r="F26" s="4" cm="1">
        <f t="array" ref="F26">INDEX(GMWA!$A$2:$DB$600,MATCH(1,(GMWA!$DA$2:$DA$600=F$3)*(GMWA!$CZ$2:$CZ$600=F$4)*(GMWA!$DB$2:$DB$600=F$1),0),$A26-1966)</f>
        <v>5328</v>
      </c>
      <c r="G26" s="4" cm="1">
        <f t="array" ref="G26">INDEX(GMWA!$A$2:$DB$600,MATCH(1,(GMWA!$DA$2:$DA$600=G$3)*(GMWA!$CZ$2:$CZ$600=G$4)*(GMWA!$DB$2:$DB$600=G$1),0),$A26-1966)</f>
        <v>53.617370000000001</v>
      </c>
      <c r="H26" s="4" cm="1">
        <f t="array" ref="H26">INDEX(GMWA!$A$2:$DB$600,MATCH(1,(GMWA!$DA$2:$DA$600=H$3)*(GMWA!$CZ$2:$CZ$600=H$4)*(GMWA!$DB$2:$DB$600=H$1),0),$A26-1966)</f>
        <v>59443.98</v>
      </c>
      <c r="I26" s="4" cm="1">
        <f t="array" ref="I26">INDEX(GMWA!$A$2:$DB$600,MATCH(1,(GMWA!$DA$2:$DA$600=I$3)*(GMWA!$CZ$2:$CZ$600=I$4)*(GMWA!$DB$2:$DB$600=I$1),0),$A26-1966)</f>
        <v>6.3746499999999999</v>
      </c>
      <c r="J26" s="4" cm="1">
        <f t="array" ref="J26">INDEX(GMWA!$A$2:$DB$600,MATCH(1,(GMWA!$DA$2:$DA$600=J$3)*(GMWA!$CZ$2:$CZ$600=J$4)*(GMWA!$DB$2:$DB$600=J$1),0),$A26-1966)</f>
        <v>2127.1190000000001</v>
      </c>
      <c r="K26" s="4" cm="1">
        <f t="array" ref="K26">INDEX(GMWA!$A$2:$DB$600,MATCH(1,(GMWA!$DA$2:$DA$600=K$3)*(GMWA!$CZ$2:$CZ$600=K$4)*(GMWA!$DB$2:$DB$600=K$1),0),$A26-1966)</f>
        <v>52.12</v>
      </c>
      <c r="L26" s="4" cm="1">
        <f t="array" ref="L26">INDEX(GMWA!$A$2:$DB$600,MATCH(1,(GMWA!$DA$2:$DA$600=L$3)*(GMWA!$CZ$2:$CZ$600=L$4)*(GMWA!$DB$2:$DB$600=L$1),0),$A26-1966)</f>
        <v>33.619</v>
      </c>
      <c r="M26" s="4" cm="1">
        <f t="array" ref="M26">INDEX(GMWA!$A$2:$DB$600,MATCH(1,(GMWA!$DA$2:$DA$600=M$3)*(GMWA!$CZ$2:$CZ$600=M$4)*(GMWA!$DB$2:$DB$600=M$1),0),$A26-1966)</f>
        <v>97.378519999999995</v>
      </c>
      <c r="N26" s="4" cm="1">
        <f t="array" ref="N26">INDEX(GMWA!$A$2:$DB$600,MATCH(1,(GMWA!$DA$2:$DA$600=N$3)*(GMWA!$CZ$2:$CZ$600=N$4)*(GMWA!$DB$2:$DB$600=N$1),0),$A26-1966)</f>
        <v>27.644279999999998</v>
      </c>
      <c r="O26" s="4" cm="1">
        <f t="array" ref="O26">INDEX(GMWA!$A$2:$DB$600,MATCH(1,(GMWA!$DA$2:$DA$600=O$3)*(GMWA!$CZ$2:$CZ$600=O$4)*(GMWA!$DB$2:$DB$600=O$1),0),$A26-1966)</f>
        <v>17.124500000000001</v>
      </c>
      <c r="P26" s="4" cm="1">
        <f t="array" ref="P26">INDEX(GMWA!$A$2:$DB$600,MATCH(1,(GMWA!$DA$2:$DA$600=P$3)*(GMWA!$CZ$2:$CZ$600=P$4)*(GMWA!$DB$2:$DB$600=P$1),0),$A26-1966)</f>
        <v>20</v>
      </c>
      <c r="Q26" s="4" cm="1">
        <f t="array" ref="Q26">INDEX(GMWA!$A$2:$DB$600,MATCH(1,(GMWA!$DA$2:$DA$600=Q$3)*(GMWA!$CZ$2:$CZ$600=Q$4)*(GMWA!$DB$2:$DB$600=Q$1),0),$A26-1966)</f>
        <v>5.9678279999999999</v>
      </c>
      <c r="R26" s="4" cm="1">
        <f t="array" ref="R26">INDEX(GMWA!$A$2:$DB$600,MATCH(1,(GMWA!$DA$2:$DA$600=R$3)*(GMWA!$CZ$2:$CZ$600=R$4)*(GMWA!$DB$2:$DB$600=R$1),0),$A26-1966)</f>
        <v>2.0990000000000002</v>
      </c>
      <c r="S26" s="4" cm="1">
        <f t="array" ref="S26">INDEX(GMWA!$A$2:$DB$600,MATCH(1,(GMWA!$DA$2:$DA$600=S$3)*(GMWA!$CZ$2:$CZ$600=S$4)*(GMWA!$DB$2:$DB$600=S$1),0),$A26-1966)</f>
        <v>2.81501</v>
      </c>
      <c r="T26" s="4" cm="1">
        <f t="array" ref="T26">INDEX(GMWA!$A$2:$DB$600,MATCH(1,(GMWA!$DA$2:$DA$600=T$3)*(GMWA!$CZ$2:$CZ$600=T$4)*(GMWA!$DB$2:$DB$600=T$1),0),$A26-1966)</f>
        <v>8.8667999999999996</v>
      </c>
      <c r="U26" s="4" cm="1">
        <f t="array" ref="U26">INDEX(GMWA!$A$2:$DB$600,MATCH(1,(GMWA!$DA$2:$DA$600=U$3)*(GMWA!$CZ$2:$CZ$600=U$4)*(GMWA!$DB$2:$DB$600=U$1),0),$A26-1966)</f>
        <v>4.0000000000000001E-3</v>
      </c>
      <c r="V26" s="4" cm="1">
        <f t="array" ref="V26">INDEX(GMWA!$A$2:$DB$600,MATCH(1,(GMWA!$DA$2:$DA$600=V$3)*(GMWA!$CZ$2:$CZ$600=V$4)*(GMWA!$DB$2:$DB$600=V$1),0),$A26-1966)</f>
        <v>237655.3</v>
      </c>
      <c r="W26" s="4" cm="1">
        <f t="array" ref="W26">INDEX(GMWA!$A$2:$DB$600,MATCH(1,(GMWA!$DA$2:$DA$600=W$3)*(GMWA!$CZ$2:$CZ$600=W$4)*(GMWA!$DB$2:$DB$600=W$1),0),$A26-1966)</f>
        <v>6426.0460000000003</v>
      </c>
      <c r="X26" s="4" cm="1">
        <f t="array" ref="X26">INDEX(GMWA!$A$2:$DB$600,MATCH(1,(GMWA!$DA$2:$DA$600=X$3)*(GMWA!$CZ$2:$CZ$600=X$4)*(GMWA!$DB$2:$DB$600=X$1),0),$A26-1966)</f>
        <v>333277</v>
      </c>
      <c r="Y26" s="4" cm="1">
        <f t="array" ref="Y26">INDEX(GMWA!$A$2:$DB$600,MATCH(1,(GMWA!$DA$2:$DA$600=Y$3)*(GMWA!$CZ$2:$CZ$600=Y$4)*(GMWA!$DB$2:$DB$600=Y$1),0),$A26-1966)</f>
        <v>665461</v>
      </c>
      <c r="Z26" s="4" cm="1">
        <f t="array" ref="Z26">INDEX(GMWA!$A$2:$DB$600,MATCH(1,(GMWA!$DA$2:$DA$600=Z$3)*(GMWA!$CZ$2:$CZ$600=Z$4)*(GMWA!$DB$2:$DB$600=Z$1),0),$A26-1966)</f>
        <v>147410</v>
      </c>
      <c r="AA26" s="4" cm="1">
        <f t="array" ref="AA26">INDEX(GMWA!$A$2:$DB$600,MATCH(1,(GMWA!$DA$2:$DA$600=AA$3)*(GMWA!$CZ$2:$CZ$600=AA$4)*(GMWA!$DB$2:$DB$600=AA$1),0),$A26-1966)</f>
        <v>666.70799999999997</v>
      </c>
      <c r="AB26" s="4" cm="1">
        <f t="array" ref="AB26">INDEX(GMWA!$A$2:$DB$600,MATCH(1,(GMWA!$DA$2:$DA$600=AB$3)*(GMWA!$CZ$2:$CZ$600=AB$4)*(GMWA!$DB$2:$DB$600=AB$1),0),$A26-1966)</f>
        <v>1140244</v>
      </c>
      <c r="AC26" s="4" cm="1">
        <f t="array" ref="AC26">INDEX(GMWA!$A$2:$DB$600,MATCH(1,(GMWA!$DA$2:$DA$600=AC$3)*(GMWA!$CZ$2:$CZ$600=AC$4)*(GMWA!$DB$2:$DB$600=AC$1),0),$A26-1966)</f>
        <v>133.9084</v>
      </c>
      <c r="AD26" s="4" cm="1">
        <f t="array" ref="AD26">INDEX(GMWA!$A$2:$DB$600,MATCH(1,(GMWA!$DA$2:$DA$600=AD$3)*(GMWA!$CZ$2:$CZ$600=AD$4)*(GMWA!$DB$2:$DB$600=AD$1),0),$A26-1966)</f>
        <v>28926.66</v>
      </c>
      <c r="AE26" s="4" cm="1">
        <f t="array" ref="AE26">INDEX(GMWA!$A$2:$DB$600,MATCH(1,(GMWA!$DA$2:$DA$600=AE$3)*(GMWA!$CZ$2:$CZ$600=AE$4)*(GMWA!$DB$2:$DB$600=AE$1),0),$A26-1966)</f>
        <v>707.18399999999997</v>
      </c>
      <c r="AF26" s="4" cm="1">
        <f t="array" ref="AF26">INDEX(GMWA!$A$2:$DB$600,MATCH(1,(GMWA!$DA$2:$DA$600=AF$3)*(GMWA!$CZ$2:$CZ$600=AF$4)*(GMWA!$DB$2:$DB$600=AF$1),0),$A26-1966)</f>
        <v>528.38400000000001</v>
      </c>
      <c r="AG26" s="4" cm="1">
        <f t="array" ref="AG26">INDEX(GMWA!$A$2:$DB$600,MATCH(1,(GMWA!$DA$2:$DA$600=AG$3)*(GMWA!$CZ$2:$CZ$600=AG$4)*(GMWA!$DB$2:$DB$600=AG$1),0),$A26-1966)</f>
        <v>869.15899999999999</v>
      </c>
      <c r="AH26" s="4" cm="1">
        <f t="array" ref="AH26">INDEX(GMWA!$A$2:$DB$600,MATCH(1,(GMWA!$DA$2:$DA$600=AH$3)*(GMWA!$CZ$2:$CZ$600=AH$4)*(GMWA!$DB$2:$DB$600=AH$1),0),$A26-1966)</f>
        <v>199.07</v>
      </c>
      <c r="AI26" s="4" cm="1">
        <f t="array" ref="AI26">INDEX(GMWA!$A$2:$DB$600,MATCH(1,(GMWA!$DA$2:$DA$600=AI$3)*(GMWA!$CZ$2:$CZ$600=AI$4)*(GMWA!$DB$2:$DB$600=AI$1),0),$A26-1966)</f>
        <v>256.5025</v>
      </c>
      <c r="AJ26" s="4" cm="1">
        <f t="array" ref="AJ26">INDEX(GMWA!$A$2:$DB$600,MATCH(1,(GMWA!$DA$2:$DA$600=AJ$3)*(GMWA!$CZ$2:$CZ$600=AJ$4)*(GMWA!$DB$2:$DB$600=AJ$1),0),$A26-1966)</f>
        <v>308.76670000000001</v>
      </c>
      <c r="AK26" s="4" cm="1">
        <f t="array" ref="AK26">INDEX(GMWA!$A$2:$DB$600,MATCH(1,(GMWA!$DA$2:$DA$600=AK$3)*(GMWA!$CZ$2:$CZ$600=AK$4)*(GMWA!$DB$2:$DB$600=AK$1),0),$A26-1966)</f>
        <v>119.8507</v>
      </c>
      <c r="AL26" s="4" cm="1">
        <f t="array" ref="AL26">INDEX(GMWA!$A$2:$DB$600,MATCH(1,(GMWA!$DA$2:$DA$600=AL$3)*(GMWA!$CZ$2:$CZ$600=AL$4)*(GMWA!$DB$2:$DB$600=AL$1),0),$A26-1966)</f>
        <v>34.622909999999997</v>
      </c>
      <c r="AM26" s="4" cm="1">
        <f t="array" ref="AM26">INDEX(GMWA!$A$2:$DB$600,MATCH(1,(GMWA!$DA$2:$DA$600=AM$3)*(GMWA!$CZ$2:$CZ$600=AM$4)*(GMWA!$DB$2:$DB$600=AM$1),0),$A26-1966)</f>
        <v>31.426690000000001</v>
      </c>
      <c r="AN26" s="4" cm="1">
        <f t="array" ref="AN26">INDEX(GMWA!$A$2:$DB$600,MATCH(1,(GMWA!$DA$2:$DA$600=AN$3)*(GMWA!$CZ$2:$CZ$600=AN$4)*(GMWA!$DB$2:$DB$600=AN$1),0),$A26-1966)</f>
        <v>66.384910000000005</v>
      </c>
      <c r="AO26" s="4" cm="1">
        <f t="array" ref="AO26">INDEX(GMWA!$A$2:$DB$600,MATCH(1,(GMWA!$DA$2:$DA$600=AO$3)*(GMWA!$CZ$2:$CZ$600=AO$4)*(GMWA!$DB$2:$DB$600=AO$1),0),$A26-1966)</f>
        <v>48.156300000000002</v>
      </c>
      <c r="AP26" s="4" cm="1">
        <f t="array" ref="AP26">INDEX(GMWA!$A$2:$DB$600,MATCH(1,(GMWA!$DA$2:$DA$600=AP$3)*(GMWA!$CZ$2:$CZ$600=AP$4)*(GMWA!$DB$2:$DB$600=AP$1),0),$A26-1966)</f>
        <v>733221</v>
      </c>
      <c r="AQ26" s="4" cm="1">
        <f t="array" ref="AQ26">INDEX(GMWA!$A$2:$DB$600,MATCH(1,(GMWA!$DA$2:$DA$600=AQ$3)*(GMWA!$CZ$2:$CZ$600=AQ$4)*(GMWA!$DB$2:$DB$600=AQ$1),0),$A26-1966)</f>
        <v>6520.3249999999998</v>
      </c>
      <c r="AR26" s="4" cm="1">
        <f t="array" ref="AR26">INDEX(GMWA!$A$2:$DB$600,MATCH(1,(GMWA!$DA$2:$DA$600=AR$3)*(GMWA!$CZ$2:$CZ$600=AR$4)*(GMWA!$DB$2:$DB$600=AR$1),0),$A26-1966)</f>
        <v>515795.7</v>
      </c>
      <c r="AS26" s="4" cm="1">
        <f t="array" ref="AS26">INDEX(GMWA!$A$2:$DB$600,MATCH(1,(GMWA!$DA$2:$DA$600=AS$3)*(GMWA!$CZ$2:$CZ$600=AS$4)*(GMWA!$DB$2:$DB$600=AS$1),0),$A26-1966)</f>
        <v>718436</v>
      </c>
      <c r="AT26" s="4" cm="1">
        <f t="array" ref="AT26">INDEX(GMWA!$A$2:$DB$600,MATCH(1,(GMWA!$DA$2:$DA$600=AT$3)*(GMWA!$CZ$2:$CZ$600=AT$4)*(GMWA!$DB$2:$DB$600=AT$1),0),$A26-1966)</f>
        <v>433101</v>
      </c>
      <c r="AU26" s="4" cm="1">
        <f t="array" ref="AU26">INDEX(GMWA!$A$2:$DB$600,MATCH(1,(GMWA!$DA$2:$DA$600=AU$3)*(GMWA!$CZ$2:$CZ$600=AU$4)*(GMWA!$DB$2:$DB$600=AU$1),0),$A26-1966)</f>
        <v>923.32</v>
      </c>
      <c r="AV26" s="4" cm="1">
        <f t="array" ref="AV26">INDEX(GMWA!$A$2:$DB$600,MATCH(1,(GMWA!$DA$2:$DA$600=AV$3)*(GMWA!$CZ$2:$CZ$600=AV$4)*(GMWA!$DB$2:$DB$600=AV$1),0),$A26-1966)</f>
        <v>1644477</v>
      </c>
      <c r="AW26" s="4" cm="1">
        <f t="array" ref="AW26">INDEX(GMWA!$A$2:$DB$600,MATCH(1,(GMWA!$DA$2:$DA$600=AW$3)*(GMWA!$CZ$2:$CZ$600=AW$4)*(GMWA!$DB$2:$DB$600=AW$1),0),$A26-1966)</f>
        <v>399.28289999999998</v>
      </c>
      <c r="AX26" s="4" cm="1">
        <f t="array" ref="AX26">INDEX(GMWA!$A$2:$DB$600,MATCH(1,(GMWA!$DA$2:$DA$600=AX$3)*(GMWA!$CZ$2:$CZ$600=AX$4)*(GMWA!$DB$2:$DB$600=AX$1),0),$A26-1966)</f>
        <v>286437.5</v>
      </c>
      <c r="AY26" s="4" cm="1">
        <f t="array" ref="AY26">INDEX(GMWA!$A$2:$DB$600,MATCH(1,(GMWA!$DA$2:$DA$600=AY$3)*(GMWA!$CZ$2:$CZ$600=AY$4)*(GMWA!$DB$2:$DB$600=AY$1),0),$A26-1966)</f>
        <v>1708.336</v>
      </c>
      <c r="AZ26" s="4" cm="1">
        <f t="array" ref="AZ26">INDEX(GMWA!$A$2:$DB$600,MATCH(1,(GMWA!$DA$2:$DA$600=AZ$3)*(GMWA!$CZ$2:$CZ$600=AZ$4)*(GMWA!$DB$2:$DB$600=AZ$1),0),$A26-1966)</f>
        <v>1121.3309999999999</v>
      </c>
      <c r="BA26" s="4" cm="1">
        <f t="array" ref="BA26">INDEX(GMWA!$A$2:$DB$600,MATCH(1,(GMWA!$DA$2:$DA$600=BA$3)*(GMWA!$CZ$2:$CZ$600=BA$4)*(GMWA!$DB$2:$DB$600=BA$1),0),$A26-1966)</f>
        <v>844.63300000000004</v>
      </c>
      <c r="BB26" s="4" cm="1">
        <f t="array" ref="BB26">INDEX(GMWA!$A$2:$DB$600,MATCH(1,(GMWA!$DA$2:$DA$600=BB$3)*(GMWA!$CZ$2:$CZ$600=BB$4)*(GMWA!$DB$2:$DB$600=BB$1),0),$A26-1966)</f>
        <v>387.34589999999997</v>
      </c>
      <c r="BC26" s="4" cm="1">
        <f t="array" ref="BC26">INDEX(GMWA!$A$2:$DB$600,MATCH(1,(GMWA!$DA$2:$DA$600=BC$3)*(GMWA!$CZ$2:$CZ$600=BC$4)*(GMWA!$DB$2:$DB$600=BC$1),0),$A26-1966)</f>
        <v>291.846</v>
      </c>
      <c r="BD26" s="4" cm="1">
        <f t="array" ref="BD26">INDEX(GMWA!$A$2:$DB$600,MATCH(1,(GMWA!$DA$2:$DA$600=BD$3)*(GMWA!$CZ$2:$CZ$600=BD$4)*(GMWA!$DB$2:$DB$600=BD$1),0),$A26-1966)</f>
        <v>181.51300000000001</v>
      </c>
      <c r="BE26" s="4" cm="1">
        <f t="array" ref="BE26">INDEX(GMWA!$A$2:$DB$600,MATCH(1,(GMWA!$DA$2:$DA$600=BE$3)*(GMWA!$CZ$2:$CZ$600=BE$4)*(GMWA!$DB$2:$DB$600=BE$1),0),$A26-1966)</f>
        <v>153.1216</v>
      </c>
      <c r="BF26" s="4" cm="1">
        <f t="array" ref="BF26">INDEX(GMWA!$A$2:$DB$600,MATCH(1,(GMWA!$DA$2:$DA$600=BF$3)*(GMWA!$CZ$2:$CZ$600=BF$4)*(GMWA!$DB$2:$DB$600=BF$1),0),$A26-1966)</f>
        <v>84.786000000000001</v>
      </c>
      <c r="BG26" s="4" cm="1">
        <f t="array" ref="BG26">INDEX(GMWA!$A$2:$DB$600,MATCH(1,(GMWA!$DA$2:$DA$600=BG$3)*(GMWA!$CZ$2:$CZ$600=BG$4)*(GMWA!$DB$2:$DB$600=BG$1),0),$A26-1966)</f>
        <v>41.82649</v>
      </c>
      <c r="BH26" s="4" cm="1">
        <f t="array" ref="BH26">INDEX(GMWA!$A$2:$DB$600,MATCH(1,(GMWA!$DA$2:$DA$600=BH$3)*(GMWA!$CZ$2:$CZ$600=BH$4)*(GMWA!$DB$2:$DB$600=BH$1),0),$A26-1966)</f>
        <v>65.022999999999996</v>
      </c>
      <c r="BI26" s="4" cm="1">
        <f t="array" ref="BI26">INDEX(GMWA!$A$2:$DB$600,MATCH(1,(GMWA!$DA$2:$DA$600=BI$3)*(GMWA!$CZ$2:$CZ$600=BI$4)*(GMWA!$DB$2:$DB$600=BI$1),0),$A26-1966)</f>
        <v>66.733699999999999</v>
      </c>
      <c r="BK26" s="12">
        <f t="shared" si="7"/>
        <v>8.0911303051099637</v>
      </c>
      <c r="BL26" s="12">
        <f t="shared" si="7"/>
        <v>6.492328252863425</v>
      </c>
      <c r="BM26" s="12">
        <f t="shared" si="7"/>
        <v>4.9938069533751204</v>
      </c>
      <c r="BN26" s="12">
        <f t="shared" si="7"/>
        <v>9.8303281484564842</v>
      </c>
      <c r="BO26" s="12">
        <f t="shared" si="7"/>
        <v>3.6144087918051695</v>
      </c>
      <c r="BP26" s="12">
        <f t="shared" si="7"/>
        <v>8.0421068893728584</v>
      </c>
      <c r="BQ26" s="12">
        <f t="shared" si="7"/>
        <v>5.2132683881695501</v>
      </c>
      <c r="BR26" s="12">
        <f t="shared" si="7"/>
        <v>4.7604556547610155</v>
      </c>
      <c r="BS26" s="12">
        <f t="shared" si="7"/>
        <v>7.3534898256487278</v>
      </c>
      <c r="BT26" s="12">
        <f t="shared" si="7"/>
        <v>7.3700762460689155</v>
      </c>
      <c r="BU26" s="12">
        <f t="shared" si="7"/>
        <v>6.3626074975775184</v>
      </c>
      <c r="BV26" s="12">
        <f t="shared" si="7"/>
        <v>11.203763638183577</v>
      </c>
      <c r="BW26" s="12">
        <f t="shared" si="7"/>
        <v>13.886713216456522</v>
      </c>
      <c r="BX26" s="12">
        <f t="shared" si="7"/>
        <v>6.6761532538669215</v>
      </c>
      <c r="BY26" s="12">
        <f t="shared" si="7"/>
        <v>6.4773824379377691</v>
      </c>
      <c r="BZ26" s="12">
        <f t="shared" si="6"/>
        <v>4.9793851850677546</v>
      </c>
      <c r="CA26" s="12">
        <f t="shared" si="4"/>
        <v>6.0624597990174722</v>
      </c>
      <c r="CB26" s="12">
        <f t="shared" si="4"/>
        <v>8.9573862217115447</v>
      </c>
      <c r="CC26" s="12">
        <f t="shared" si="4"/>
        <v>13.356649877208538</v>
      </c>
      <c r="CD26" s="12">
        <f t="shared" si="4"/>
        <v>8.3062859895797654E-3</v>
      </c>
      <c r="CF26" s="13">
        <f>SUMIF(DataQ!$C:$C,DataA!$A26,DataQ!I:I)</f>
        <v>10483</v>
      </c>
      <c r="CG26" s="13">
        <f>SUMIF(DataQ!$C:$C,DataA!$A26,DataQ!J:J)</f>
        <v>463172.5</v>
      </c>
      <c r="CH26" s="13">
        <f>SUMIF(DataQ!$C:$C,DataA!$A26,DataQ!K:K)</f>
        <v>2468.33</v>
      </c>
      <c r="CI26" s="13">
        <f>SUMIF(DataQ!$C:$C,DataA!$A26,DataQ!L:L)</f>
        <v>1607.4740000000002</v>
      </c>
      <c r="CJ26" s="13">
        <f>SUMIF(DataQ!$C:$C,DataA!$A26,DataQ!M:M)</f>
        <v>1523.1680000000001</v>
      </c>
      <c r="CK26" s="14">
        <f>AVERAGEIF(DataQ!$C:$C,DataA!$A26,DataQ!N:N)</f>
        <v>287715.72500000003</v>
      </c>
      <c r="CL26" s="13">
        <f>SUMIF(DataQ!$C:$C,DataA!$A26,DataQ!O:O)</f>
        <v>-46552</v>
      </c>
      <c r="CN26" s="13">
        <f>SUMIF(DataQ!$B:$B,DataA!$A26,DataQ!P:P)</f>
        <v>-469.90499999999997</v>
      </c>
      <c r="CO26" s="13">
        <f>SUMIF(DataQ!$B:$B,DataA!$A26,DataQ!Q:Q)</f>
        <v>3161.75</v>
      </c>
      <c r="CP26" s="13">
        <f>SUMIF(DataQ!$B:$B,DataA!$A26,DataQ!R:R)</f>
        <v>-44.998000000000005</v>
      </c>
    </row>
    <row r="27" spans="1:94" x14ac:dyDescent="0.25">
      <c r="A27" s="4">
        <f t="shared" si="5"/>
        <v>1993</v>
      </c>
      <c r="B27" s="4" cm="1">
        <f t="array" ref="B27">INDEX(GMWA!$A$2:$DB$600,MATCH(1,(GMWA!$DA$2:$DA$600=B$3)*(GMWA!$CZ$2:$CZ$600=B$4)*(GMWA!$DB$2:$DB$600=B$1),0),$A27-1966)</f>
        <v>20439</v>
      </c>
      <c r="C27" s="4" cm="1">
        <f t="array" ref="C27">INDEX(GMWA!$A$2:$DB$600,MATCH(1,(GMWA!$DA$2:$DA$600=C$3)*(GMWA!$CZ$2:$CZ$600=C$4)*(GMWA!$DB$2:$DB$600=C$1),0),$A27-1966)</f>
        <v>422.75</v>
      </c>
      <c r="D27" s="4" cm="1">
        <f t="array" ref="D27">INDEX(GMWA!$A$2:$DB$600,MATCH(1,(GMWA!$DA$2:$DA$600=D$3)*(GMWA!$CZ$2:$CZ$600=D$4)*(GMWA!$DB$2:$DB$600=D$1),0),$A27-1966)</f>
        <v>16495.37</v>
      </c>
      <c r="E27" s="4" cm="1">
        <f t="array" ref="E27">INDEX(GMWA!$A$2:$DB$600,MATCH(1,(GMWA!$DA$2:$DA$600=E$3)*(GMWA!$CZ$2:$CZ$600=E$4)*(GMWA!$DB$2:$DB$600=E$1),0),$A27-1966)</f>
        <v>67037</v>
      </c>
      <c r="F27" s="4" cm="1">
        <f t="array" ref="F27">INDEX(GMWA!$A$2:$DB$600,MATCH(1,(GMWA!$DA$2:$DA$600=F$3)*(GMWA!$CZ$2:$CZ$600=F$4)*(GMWA!$DB$2:$DB$600=F$1),0),$A27-1966)</f>
        <v>5567</v>
      </c>
      <c r="G27" s="4" cm="1">
        <f t="array" ref="G27">INDEX(GMWA!$A$2:$DB$600,MATCH(1,(GMWA!$DA$2:$DA$600=G$3)*(GMWA!$CZ$2:$CZ$600=G$4)*(GMWA!$DB$2:$DB$600=G$1),0),$A27-1966)</f>
        <v>60.000390000000003</v>
      </c>
      <c r="H27" s="4" cm="1">
        <f t="array" ref="H27">INDEX(GMWA!$A$2:$DB$600,MATCH(1,(GMWA!$DA$2:$DA$600=H$3)*(GMWA!$CZ$2:$CZ$600=H$4)*(GMWA!$DB$2:$DB$600=H$1),0),$A27-1966)</f>
        <v>71700.45</v>
      </c>
      <c r="I27" s="4" cm="1">
        <f t="array" ref="I27">INDEX(GMWA!$A$2:$DB$600,MATCH(1,(GMWA!$DA$2:$DA$600=I$3)*(GMWA!$CZ$2:$CZ$600=I$4)*(GMWA!$DB$2:$DB$600=I$1),0),$A27-1966)</f>
        <v>6.7757139999999998</v>
      </c>
      <c r="J27" s="4" cm="1">
        <f t="array" ref="J27">INDEX(GMWA!$A$2:$DB$600,MATCH(1,(GMWA!$DA$2:$DA$600=J$3)*(GMWA!$CZ$2:$CZ$600=J$4)*(GMWA!$DB$2:$DB$600=J$1),0),$A27-1966)</f>
        <v>2499.5839999999998</v>
      </c>
      <c r="K27" s="4" cm="1">
        <f t="array" ref="K27">INDEX(GMWA!$A$2:$DB$600,MATCH(1,(GMWA!$DA$2:$DA$600=K$3)*(GMWA!$CZ$2:$CZ$600=K$4)*(GMWA!$DB$2:$DB$600=K$1),0),$A27-1966)</f>
        <v>54.689990000000002</v>
      </c>
      <c r="L27" s="4" cm="1">
        <f t="array" ref="L27">INDEX(GMWA!$A$2:$DB$600,MATCH(1,(GMWA!$DA$2:$DA$600=L$3)*(GMWA!$CZ$2:$CZ$600=L$4)*(GMWA!$DB$2:$DB$600=L$1),0),$A27-1966)</f>
        <v>36.587000000000003</v>
      </c>
      <c r="M27" s="4" cm="1">
        <f t="array" ref="M27">INDEX(GMWA!$A$2:$DB$600,MATCH(1,(GMWA!$DA$2:$DA$600=M$3)*(GMWA!$CZ$2:$CZ$600=M$4)*(GMWA!$DB$2:$DB$600=M$1),0),$A27-1966)</f>
        <v>103.8091</v>
      </c>
      <c r="N27" s="4" cm="1">
        <f t="array" ref="N27">INDEX(GMWA!$A$2:$DB$600,MATCH(1,(GMWA!$DA$2:$DA$600=N$3)*(GMWA!$CZ$2:$CZ$600=N$4)*(GMWA!$DB$2:$DB$600=N$1),0),$A27-1966)</f>
        <v>25.016369999999998</v>
      </c>
      <c r="O27" s="4" cm="1">
        <f t="array" ref="O27">INDEX(GMWA!$A$2:$DB$600,MATCH(1,(GMWA!$DA$2:$DA$600=O$3)*(GMWA!$CZ$2:$CZ$600=O$4)*(GMWA!$DB$2:$DB$600=O$1),0),$A27-1966)</f>
        <v>17.205500000000001</v>
      </c>
      <c r="P27" s="4" cm="1">
        <f t="array" ref="P27">INDEX(GMWA!$A$2:$DB$600,MATCH(1,(GMWA!$DA$2:$DA$600=P$3)*(GMWA!$CZ$2:$CZ$600=P$4)*(GMWA!$DB$2:$DB$600=P$1),0),$A27-1966)</f>
        <v>20.434889999999999</v>
      </c>
      <c r="Q27" s="4" cm="1">
        <f t="array" ref="Q27">INDEX(GMWA!$A$2:$DB$600,MATCH(1,(GMWA!$DA$2:$DA$600=Q$3)*(GMWA!$CZ$2:$CZ$600=Q$4)*(GMWA!$DB$2:$DB$600=Q$1),0),$A27-1966)</f>
        <v>6.2239449999999996</v>
      </c>
      <c r="R27" s="4" cm="1">
        <f t="array" ref="R27">INDEX(GMWA!$A$2:$DB$600,MATCH(1,(GMWA!$DA$2:$DA$600=R$3)*(GMWA!$CZ$2:$CZ$600=R$4)*(GMWA!$DB$2:$DB$600=R$1),0),$A27-1966)</f>
        <v>3.6930000000000001</v>
      </c>
      <c r="S27" s="4" cm="1">
        <f t="array" ref="S27">INDEX(GMWA!$A$2:$DB$600,MATCH(1,(GMWA!$DA$2:$DA$600=S$3)*(GMWA!$CZ$2:$CZ$600=S$4)*(GMWA!$DB$2:$DB$600=S$1),0),$A27-1966)</f>
        <v>2.84802</v>
      </c>
      <c r="T27" s="4" cm="1">
        <f t="array" ref="T27">INDEX(GMWA!$A$2:$DB$600,MATCH(1,(GMWA!$DA$2:$DA$600=T$3)*(GMWA!$CZ$2:$CZ$600=T$4)*(GMWA!$DB$2:$DB$600=T$1),0),$A27-1966)</f>
        <v>10.0588</v>
      </c>
      <c r="U27" s="4" cm="1">
        <f t="array" ref="U27">INDEX(GMWA!$A$2:$DB$600,MATCH(1,(GMWA!$DA$2:$DA$600=U$3)*(GMWA!$CZ$2:$CZ$600=U$4)*(GMWA!$DB$2:$DB$600=U$1),0),$A27-1966)</f>
        <v>4.0000000000000001E-3</v>
      </c>
      <c r="V27" s="4" cm="1">
        <f t="array" ref="V27">INDEX(GMWA!$A$2:$DB$600,MATCH(1,(GMWA!$DA$2:$DA$600=V$3)*(GMWA!$CZ$2:$CZ$600=V$4)*(GMWA!$DB$2:$DB$600=V$1),0),$A27-1966)</f>
        <v>286197.8</v>
      </c>
      <c r="W27" s="4" cm="1">
        <f t="array" ref="W27">INDEX(GMWA!$A$2:$DB$600,MATCH(1,(GMWA!$DA$2:$DA$600=W$3)*(GMWA!$CZ$2:$CZ$600=W$4)*(GMWA!$DB$2:$DB$600=W$1),0),$A27-1966)</f>
        <v>6833.7070000000003</v>
      </c>
      <c r="X27" s="4" cm="1">
        <f t="array" ref="X27">INDEX(GMWA!$A$2:$DB$600,MATCH(1,(GMWA!$DA$2:$DA$600=X$3)*(GMWA!$CZ$2:$CZ$600=X$4)*(GMWA!$DB$2:$DB$600=X$1),0),$A27-1966)</f>
        <v>366379</v>
      </c>
      <c r="Y27" s="4" cm="1">
        <f t="array" ref="Y27">INDEX(GMWA!$A$2:$DB$600,MATCH(1,(GMWA!$DA$2:$DA$600=Y$3)*(GMWA!$CZ$2:$CZ$600=Y$4)*(GMWA!$DB$2:$DB$600=Y$1),0),$A27-1966)</f>
        <v>777123</v>
      </c>
      <c r="Z27" s="4" cm="1">
        <f t="array" ref="Z27">INDEX(GMWA!$A$2:$DB$600,MATCH(1,(GMWA!$DA$2:$DA$600=Z$3)*(GMWA!$CZ$2:$CZ$600=Z$4)*(GMWA!$DB$2:$DB$600=Z$1),0),$A27-1966)</f>
        <v>177899</v>
      </c>
      <c r="AA27" s="4" cm="1">
        <f t="array" ref="AA27">INDEX(GMWA!$A$2:$DB$600,MATCH(1,(GMWA!$DA$2:$DA$600=AA$3)*(GMWA!$CZ$2:$CZ$600=AA$4)*(GMWA!$DB$2:$DB$600=AA$1),0),$A27-1966)</f>
        <v>801.75099999999998</v>
      </c>
      <c r="AB27" s="4" cm="1">
        <f t="array" ref="AB27">INDEX(GMWA!$A$2:$DB$600,MATCH(1,(GMWA!$DA$2:$DA$600=AB$3)*(GMWA!$CZ$2:$CZ$600=AB$4)*(GMWA!$DB$2:$DB$600=AB$1),0),$A27-1966)</f>
        <v>1228733</v>
      </c>
      <c r="AC27" s="4" cm="1">
        <f t="array" ref="AC27">INDEX(GMWA!$A$2:$DB$600,MATCH(1,(GMWA!$DA$2:$DA$600=AC$3)*(GMWA!$CZ$2:$CZ$600=AC$4)*(GMWA!$DB$2:$DB$600=AC$1),0),$A27-1966)</f>
        <v>155.62629999999999</v>
      </c>
      <c r="AD27" s="4" cm="1">
        <f t="array" ref="AD27">INDEX(GMWA!$A$2:$DB$600,MATCH(1,(GMWA!$DA$2:$DA$600=AD$3)*(GMWA!$CZ$2:$CZ$600=AD$4)*(GMWA!$DB$2:$DB$600=AD$1),0),$A27-1966)</f>
        <v>30445.09</v>
      </c>
      <c r="AE27" s="4" cm="1">
        <f t="array" ref="AE27">INDEX(GMWA!$A$2:$DB$600,MATCH(1,(GMWA!$DA$2:$DA$600=AE$3)*(GMWA!$CZ$2:$CZ$600=AE$4)*(GMWA!$DB$2:$DB$600=AE$1),0),$A27-1966)</f>
        <v>787.65530000000001</v>
      </c>
      <c r="AF27" s="4" cm="1">
        <f t="array" ref="AF27">INDEX(GMWA!$A$2:$DB$600,MATCH(1,(GMWA!$DA$2:$DA$600=AF$3)*(GMWA!$CZ$2:$CZ$600=AF$4)*(GMWA!$DB$2:$DB$600=AF$1),0),$A27-1966)</f>
        <v>665.99300000000005</v>
      </c>
      <c r="AG27" s="4" cm="1">
        <f t="array" ref="AG27">INDEX(GMWA!$A$2:$DB$600,MATCH(1,(GMWA!$DA$2:$DA$600=AG$3)*(GMWA!$CZ$2:$CZ$600=AG$4)*(GMWA!$DB$2:$DB$600=AG$1),0),$A27-1966)</f>
        <v>973.65899999999999</v>
      </c>
      <c r="AH27" s="4" cm="1">
        <f t="array" ref="AH27">INDEX(GMWA!$A$2:$DB$600,MATCH(1,(GMWA!$DA$2:$DA$600=AH$3)*(GMWA!$CZ$2:$CZ$600=AH$4)*(GMWA!$DB$2:$DB$600=AH$1),0),$A27-1966)</f>
        <v>259.19299999999998</v>
      </c>
      <c r="AI27" s="4" cm="1">
        <f t="array" ref="AI27">INDEX(GMWA!$A$2:$DB$600,MATCH(1,(GMWA!$DA$2:$DA$600=AI$3)*(GMWA!$CZ$2:$CZ$600=AI$4)*(GMWA!$DB$2:$DB$600=AI$1),0),$A27-1966)</f>
        <v>276.99160000000001</v>
      </c>
      <c r="AJ27" s="4" cm="1">
        <f t="array" ref="AJ27">INDEX(GMWA!$A$2:$DB$600,MATCH(1,(GMWA!$DA$2:$DA$600=AJ$3)*(GMWA!$CZ$2:$CZ$600=AJ$4)*(GMWA!$DB$2:$DB$600=AJ$1),0),$A27-1966)</f>
        <v>327.59719999999999</v>
      </c>
      <c r="AK27" s="4" cm="1">
        <f t="array" ref="AK27">INDEX(GMWA!$A$2:$DB$600,MATCH(1,(GMWA!$DA$2:$DA$600=AK$3)*(GMWA!$CZ$2:$CZ$600=AK$4)*(GMWA!$DB$2:$DB$600=AK$1),0),$A27-1966)</f>
        <v>133.97890000000001</v>
      </c>
      <c r="AL27" s="4" cm="1">
        <f t="array" ref="AL27">INDEX(GMWA!$A$2:$DB$600,MATCH(1,(GMWA!$DA$2:$DA$600=AL$3)*(GMWA!$CZ$2:$CZ$600=AL$4)*(GMWA!$DB$2:$DB$600=AL$1),0),$A27-1966)</f>
        <v>45.295380000000002</v>
      </c>
      <c r="AM27" s="4" cm="1">
        <f t="array" ref="AM27">INDEX(GMWA!$A$2:$DB$600,MATCH(1,(GMWA!$DA$2:$DA$600=AM$3)*(GMWA!$CZ$2:$CZ$600=AM$4)*(GMWA!$DB$2:$DB$600=AM$1),0),$A27-1966)</f>
        <v>34.893949999999997</v>
      </c>
      <c r="AN27" s="4" cm="1">
        <f t="array" ref="AN27">INDEX(GMWA!$A$2:$DB$600,MATCH(1,(GMWA!$DA$2:$DA$600=AN$3)*(GMWA!$CZ$2:$CZ$600=AN$4)*(GMWA!$DB$2:$DB$600=AN$1),0),$A27-1966)</f>
        <v>87.227890000000002</v>
      </c>
      <c r="AO27" s="4" cm="1">
        <f t="array" ref="AO27">INDEX(GMWA!$A$2:$DB$600,MATCH(1,(GMWA!$DA$2:$DA$600=AO$3)*(GMWA!$CZ$2:$CZ$600=AO$4)*(GMWA!$DB$2:$DB$600=AO$1),0),$A27-1966)</f>
        <v>54.997540000000001</v>
      </c>
      <c r="AP27" s="4" cm="1">
        <f t="array" ref="AP27">INDEX(GMWA!$A$2:$DB$600,MATCH(1,(GMWA!$DA$2:$DA$600=AP$3)*(GMWA!$CZ$2:$CZ$600=AP$4)*(GMWA!$DB$2:$DB$600=AP$1),0),$A27-1966)</f>
        <v>772390</v>
      </c>
      <c r="AQ27" s="4" cm="1">
        <f t="array" ref="AQ27">INDEX(GMWA!$A$2:$DB$600,MATCH(1,(GMWA!$DA$2:$DA$600=AQ$3)*(GMWA!$CZ$2:$CZ$600=AQ$4)*(GMWA!$DB$2:$DB$600=AQ$1),0),$A27-1966)</f>
        <v>6858.55</v>
      </c>
      <c r="AR27" s="4" cm="1">
        <f t="array" ref="AR27">INDEX(GMWA!$A$2:$DB$600,MATCH(1,(GMWA!$DA$2:$DA$600=AR$3)*(GMWA!$CZ$2:$CZ$600=AR$4)*(GMWA!$DB$2:$DB$600=AR$1),0),$A27-1966)</f>
        <v>516119.4</v>
      </c>
      <c r="AS27" s="4" cm="1">
        <f t="array" ref="AS27">INDEX(GMWA!$A$2:$DB$600,MATCH(1,(GMWA!$DA$2:$DA$600=AS$3)*(GMWA!$CZ$2:$CZ$600=AS$4)*(GMWA!$DB$2:$DB$600=AS$1),0),$A27-1966)</f>
        <v>747037</v>
      </c>
      <c r="AT27" s="4" cm="1">
        <f t="array" ref="AT27">INDEX(GMWA!$A$2:$DB$600,MATCH(1,(GMWA!$DA$2:$DA$600=AT$3)*(GMWA!$CZ$2:$CZ$600=AT$4)*(GMWA!$DB$2:$DB$600=AT$1),0),$A27-1966)</f>
        <v>455220</v>
      </c>
      <c r="AU27" s="4" cm="1">
        <f t="array" ref="AU27">INDEX(GMWA!$A$2:$DB$600,MATCH(1,(GMWA!$DA$2:$DA$600=AU$3)*(GMWA!$CZ$2:$CZ$600=AU$4)*(GMWA!$DB$2:$DB$600=AU$1),0),$A27-1966)</f>
        <v>927.92</v>
      </c>
      <c r="AV27" s="4" cm="1">
        <f t="array" ref="AV27">INDEX(GMWA!$A$2:$DB$600,MATCH(1,(GMWA!$DA$2:$DA$600=AV$3)*(GMWA!$CZ$2:$CZ$600=AV$4)*(GMWA!$DB$2:$DB$600=AV$1),0),$A27-1966)</f>
        <v>1653706</v>
      </c>
      <c r="AW27" s="4" cm="1">
        <f t="array" ref="AW27">INDEX(GMWA!$A$2:$DB$600,MATCH(1,(GMWA!$DA$2:$DA$600=AW$3)*(GMWA!$CZ$2:$CZ$600=AW$4)*(GMWA!$DB$2:$DB$600=AW$1),0),$A27-1966)</f>
        <v>408.28039999999999</v>
      </c>
      <c r="AX27" s="4" cm="1">
        <f t="array" ref="AX27">INDEX(GMWA!$A$2:$DB$600,MATCH(1,(GMWA!$DA$2:$DA$600=AX$3)*(GMWA!$CZ$2:$CZ$600=AX$4)*(GMWA!$DB$2:$DB$600=AX$1),0),$A27-1966)</f>
        <v>325647.8</v>
      </c>
      <c r="AY27" s="4" cm="1">
        <f t="array" ref="AY27">INDEX(GMWA!$A$2:$DB$600,MATCH(1,(GMWA!$DA$2:$DA$600=AY$3)*(GMWA!$CZ$2:$CZ$600=AY$4)*(GMWA!$DB$2:$DB$600=AY$1),0),$A27-1966)</f>
        <v>1755.52</v>
      </c>
      <c r="AZ27" s="4" cm="1">
        <f t="array" ref="AZ27">INDEX(GMWA!$A$2:$DB$600,MATCH(1,(GMWA!$DA$2:$DA$600=AZ$3)*(GMWA!$CZ$2:$CZ$600=AZ$4)*(GMWA!$DB$2:$DB$600=AZ$1),0),$A27-1966)</f>
        <v>1134.2729999999999</v>
      </c>
      <c r="BA27" s="4" cm="1">
        <f t="array" ref="BA27">INDEX(GMWA!$A$2:$DB$600,MATCH(1,(GMWA!$DA$2:$DA$600=BA$3)*(GMWA!$CZ$2:$CZ$600=BA$4)*(GMWA!$DB$2:$DB$600=BA$1),0),$A27-1966)</f>
        <v>869.92499999999995</v>
      </c>
      <c r="BB27" s="4" cm="1">
        <f t="array" ref="BB27">INDEX(GMWA!$A$2:$DB$600,MATCH(1,(GMWA!$DA$2:$DA$600=BB$3)*(GMWA!$CZ$2:$CZ$600=BB$4)*(GMWA!$DB$2:$DB$600=BB$1),0),$A27-1966)</f>
        <v>400.7355</v>
      </c>
      <c r="BC27" s="4" cm="1">
        <f t="array" ref="BC27">INDEX(GMWA!$A$2:$DB$600,MATCH(1,(GMWA!$DA$2:$DA$600=BC$3)*(GMWA!$CZ$2:$CZ$600=BC$4)*(GMWA!$DB$2:$DB$600=BC$1),0),$A27-1966)</f>
        <v>300.233</v>
      </c>
      <c r="BD27" s="4" cm="1">
        <f t="array" ref="BD27">INDEX(GMWA!$A$2:$DB$600,MATCH(1,(GMWA!$DA$2:$DA$600=BD$3)*(GMWA!$CZ$2:$CZ$600=BD$4)*(GMWA!$DB$2:$DB$600=BD$1),0),$A27-1966)</f>
        <v>187.46</v>
      </c>
      <c r="BE27" s="4" cm="1">
        <f t="array" ref="BE27">INDEX(GMWA!$A$2:$DB$600,MATCH(1,(GMWA!$DA$2:$DA$600=BE$3)*(GMWA!$CZ$2:$CZ$600=BE$4)*(GMWA!$DB$2:$DB$600=BE$1),0),$A27-1966)</f>
        <v>158.7029</v>
      </c>
      <c r="BF27" s="4" cm="1">
        <f t="array" ref="BF27">INDEX(GMWA!$A$2:$DB$600,MATCH(1,(GMWA!$DA$2:$DA$600=BF$3)*(GMWA!$CZ$2:$CZ$600=BF$4)*(GMWA!$DB$2:$DB$600=BF$1),0),$A27-1966)</f>
        <v>85.61</v>
      </c>
      <c r="BG27" s="4" cm="1">
        <f t="array" ref="BG27">INDEX(GMWA!$A$2:$DB$600,MATCH(1,(GMWA!$DA$2:$DA$600=BG$3)*(GMWA!$CZ$2:$CZ$600=BG$4)*(GMWA!$DB$2:$DB$600=BG$1),0),$A27-1966)</f>
        <v>45.048549999999999</v>
      </c>
      <c r="BH27" s="4" cm="1">
        <f t="array" ref="BH27">INDEX(GMWA!$A$2:$DB$600,MATCH(1,(GMWA!$DA$2:$DA$600=BH$3)*(GMWA!$CZ$2:$CZ$600=BH$4)*(GMWA!$DB$2:$DB$600=BH$1),0),$A27-1966)</f>
        <v>73.214550000000003</v>
      </c>
      <c r="BI27" s="4" cm="1">
        <f t="array" ref="BI27">INDEX(GMWA!$A$2:$DB$600,MATCH(1,(GMWA!$DA$2:$DA$600=BI$3)*(GMWA!$CZ$2:$CZ$600=BI$4)*(GMWA!$DB$2:$DB$600=BI$1),0),$A27-1966)</f>
        <v>70.411299999999997</v>
      </c>
      <c r="BK27" s="12">
        <f t="shared" si="7"/>
        <v>7.1415643306831855</v>
      </c>
      <c r="BL27" s="12">
        <f t="shared" si="7"/>
        <v>6.1862470837570296</v>
      </c>
      <c r="BM27" s="12">
        <f t="shared" si="7"/>
        <v>4.5022695078047592</v>
      </c>
      <c r="BN27" s="12">
        <f t="shared" si="7"/>
        <v>8.6263049736013482</v>
      </c>
      <c r="BO27" s="12">
        <f t="shared" si="7"/>
        <v>3.1293037060354476</v>
      </c>
      <c r="BP27" s="12">
        <f t="shared" si="7"/>
        <v>7.4836688697613107</v>
      </c>
      <c r="BQ27" s="12">
        <f t="shared" si="7"/>
        <v>5.8353157276641872</v>
      </c>
      <c r="BR27" s="12">
        <f t="shared" si="7"/>
        <v>4.3538360804054328</v>
      </c>
      <c r="BS27" s="12">
        <f t="shared" si="7"/>
        <v>8.2101383178699745</v>
      </c>
      <c r="BT27" s="12">
        <f t="shared" si="7"/>
        <v>6.9433913540605889</v>
      </c>
      <c r="BU27" s="12">
        <f t="shared" si="7"/>
        <v>5.493601284097581</v>
      </c>
      <c r="BV27" s="12">
        <f t="shared" si="7"/>
        <v>10.661751188044274</v>
      </c>
      <c r="BW27" s="12">
        <f t="shared" si="7"/>
        <v>9.6516379686179796</v>
      </c>
      <c r="BX27" s="12">
        <f t="shared" si="7"/>
        <v>6.2115602061578761</v>
      </c>
      <c r="BY27" s="12">
        <f t="shared" si="7"/>
        <v>6.2378097248694431</v>
      </c>
      <c r="BZ27" s="12">
        <f t="shared" si="6"/>
        <v>4.6454665622721185</v>
      </c>
      <c r="CA27" s="12">
        <f t="shared" si="4"/>
        <v>8.1531493940441617</v>
      </c>
      <c r="CB27" s="12">
        <f t="shared" si="4"/>
        <v>8.1619306498691042</v>
      </c>
      <c r="CC27" s="12">
        <f t="shared" si="4"/>
        <v>11.531632829820829</v>
      </c>
      <c r="CD27" s="12">
        <f t="shared" si="4"/>
        <v>7.2730525765334229E-3</v>
      </c>
      <c r="CF27" s="13">
        <f>SUMIF(DataQ!$C:$C,DataA!$A27,DataQ!I:I)</f>
        <v>10774.875</v>
      </c>
      <c r="CG27" s="13">
        <f>SUMIF(DataQ!$C:$C,DataA!$A27,DataQ!J:J)</f>
        <v>460680.10000000003</v>
      </c>
      <c r="CH27" s="13">
        <f>SUMIF(DataQ!$C:$C,DataA!$A27,DataQ!K:K)</f>
        <v>2467.5899999999997</v>
      </c>
      <c r="CI27" s="13">
        <f>SUMIF(DataQ!$C:$C,DataA!$A27,DataQ!L:L)</f>
        <v>1607.0250000000001</v>
      </c>
      <c r="CJ27" s="13">
        <f>SUMIF(DataQ!$C:$C,DataA!$A27,DataQ!M:M)</f>
        <v>1518.4480000000001</v>
      </c>
      <c r="CK27" s="14">
        <f>AVERAGEIF(DataQ!$C:$C,DataA!$A27,DataQ!N:N)</f>
        <v>296765.45</v>
      </c>
      <c r="CL27" s="13">
        <f>SUMIF(DataQ!$C:$C,DataA!$A27,DataQ!O:O)</f>
        <v>-51556</v>
      </c>
      <c r="CN27" s="13">
        <f>SUMIF(DataQ!$B:$B,DataA!$A27,DataQ!P:P)</f>
        <v>-436.62845000000004</v>
      </c>
      <c r="CO27" s="13">
        <f>SUMIF(DataQ!$B:$B,DataA!$A27,DataQ!Q:Q)</f>
        <v>-12357.75</v>
      </c>
      <c r="CP27" s="13">
        <f>SUMIF(DataQ!$B:$B,DataA!$A27,DataQ!R:R)</f>
        <v>-54.655999999999999</v>
      </c>
    </row>
    <row r="28" spans="1:94" x14ac:dyDescent="0.25">
      <c r="A28" s="4">
        <f t="shared" si="5"/>
        <v>1994</v>
      </c>
      <c r="B28" s="4" cm="1">
        <f t="array" ref="B28">INDEX(GMWA!$A$2:$DB$600,MATCH(1,(GMWA!$DA$2:$DA$600=B$3)*(GMWA!$CZ$2:$CZ$600=B$4)*(GMWA!$DB$2:$DB$600=B$1),0),$A28-1966)</f>
        <v>23342</v>
      </c>
      <c r="C28" s="4" cm="1">
        <f t="array" ref="C28">INDEX(GMWA!$A$2:$DB$600,MATCH(1,(GMWA!$DA$2:$DA$600=C$3)*(GMWA!$CZ$2:$CZ$600=C$4)*(GMWA!$DB$2:$DB$600=C$1),0),$A28-1966)</f>
        <v>434.05</v>
      </c>
      <c r="D28" s="4" cm="1">
        <f t="array" ref="D28">INDEX(GMWA!$A$2:$DB$600,MATCH(1,(GMWA!$DA$2:$DA$600=D$3)*(GMWA!$CZ$2:$CZ$600=D$4)*(GMWA!$DB$2:$DB$600=D$1),0),$A28-1966)</f>
        <v>16449.900000000001</v>
      </c>
      <c r="E28" s="4" cm="1">
        <f t="array" ref="E28">INDEX(GMWA!$A$2:$DB$600,MATCH(1,(GMWA!$DA$2:$DA$600=E$3)*(GMWA!$CZ$2:$CZ$600=E$4)*(GMWA!$DB$2:$DB$600=E$1),0),$A28-1966)</f>
        <v>69791</v>
      </c>
      <c r="F28" s="4" cm="1">
        <f t="array" ref="F28">INDEX(GMWA!$A$2:$DB$600,MATCH(1,(GMWA!$DA$2:$DA$600=F$3)*(GMWA!$CZ$2:$CZ$600=F$4)*(GMWA!$DB$2:$DB$600=F$1),0),$A28-1966)</f>
        <v>7576</v>
      </c>
      <c r="G28" s="4" cm="1">
        <f t="array" ref="G28">INDEX(GMWA!$A$2:$DB$600,MATCH(1,(GMWA!$DA$2:$DA$600=G$3)*(GMWA!$CZ$2:$CZ$600=G$4)*(GMWA!$DB$2:$DB$600=G$1),0),$A28-1966)</f>
        <v>58.950110000000002</v>
      </c>
      <c r="H28" s="4" cm="1">
        <f t="array" ref="H28">INDEX(GMWA!$A$2:$DB$600,MATCH(1,(GMWA!$DA$2:$DA$600=H$3)*(GMWA!$CZ$2:$CZ$600=H$4)*(GMWA!$DB$2:$DB$600=H$1),0),$A28-1966)</f>
        <v>83792.539999999994</v>
      </c>
      <c r="I28" s="4" cm="1">
        <f t="array" ref="I28">INDEX(GMWA!$A$2:$DB$600,MATCH(1,(GMWA!$DA$2:$DA$600=I$3)*(GMWA!$CZ$2:$CZ$600=I$4)*(GMWA!$DB$2:$DB$600=I$1),0),$A28-1966)</f>
        <v>7.541112</v>
      </c>
      <c r="J28" s="4" cm="1">
        <f t="array" ref="J28">INDEX(GMWA!$A$2:$DB$600,MATCH(1,(GMWA!$DA$2:$DA$600=J$3)*(GMWA!$CZ$2:$CZ$600=J$4)*(GMWA!$DB$2:$DB$600=J$1),0),$A28-1966)</f>
        <v>2577.0410000000002</v>
      </c>
      <c r="K28" s="4" cm="1">
        <f t="array" ref="K28">INDEX(GMWA!$A$2:$DB$600,MATCH(1,(GMWA!$DA$2:$DA$600=K$3)*(GMWA!$CZ$2:$CZ$600=K$4)*(GMWA!$DB$2:$DB$600=K$1),0),$A28-1966)</f>
        <v>59.37</v>
      </c>
      <c r="L28" s="4" cm="1">
        <f t="array" ref="L28">INDEX(GMWA!$A$2:$DB$600,MATCH(1,(GMWA!$DA$2:$DA$600=L$3)*(GMWA!$CZ$2:$CZ$600=L$4)*(GMWA!$DB$2:$DB$600=L$1),0),$A28-1966)</f>
        <v>39.137</v>
      </c>
      <c r="M28" s="4" cm="1">
        <f t="array" ref="M28">INDEX(GMWA!$A$2:$DB$600,MATCH(1,(GMWA!$DA$2:$DA$600=M$3)*(GMWA!$CZ$2:$CZ$600=M$4)*(GMWA!$DB$2:$DB$600=M$1),0),$A28-1966)</f>
        <v>98.534909999999996</v>
      </c>
      <c r="N28" s="4" cm="1">
        <f t="array" ref="N28">INDEX(GMWA!$A$2:$DB$600,MATCH(1,(GMWA!$DA$2:$DA$600=N$3)*(GMWA!$CZ$2:$CZ$600=N$4)*(GMWA!$DB$2:$DB$600=N$1),0),$A28-1966)</f>
        <v>22.388459999999998</v>
      </c>
      <c r="O28" s="4" cm="1">
        <f t="array" ref="O28">INDEX(GMWA!$A$2:$DB$600,MATCH(1,(GMWA!$DA$2:$DA$600=O$3)*(GMWA!$CZ$2:$CZ$600=O$4)*(GMWA!$DB$2:$DB$600=O$1),0),$A28-1966)</f>
        <v>16.4786</v>
      </c>
      <c r="P28" s="4" cm="1">
        <f t="array" ref="P28">INDEX(GMWA!$A$2:$DB$600,MATCH(1,(GMWA!$DA$2:$DA$600=P$3)*(GMWA!$CZ$2:$CZ$600=P$4)*(GMWA!$DB$2:$DB$600=P$1),0),$A28-1966)</f>
        <v>18.390840000000001</v>
      </c>
      <c r="Q28" s="4" cm="1">
        <f t="array" ref="Q28">INDEX(GMWA!$A$2:$DB$600,MATCH(1,(GMWA!$DA$2:$DA$600=Q$3)*(GMWA!$CZ$2:$CZ$600=Q$4)*(GMWA!$DB$2:$DB$600=Q$1),0),$A28-1966)</f>
        <v>6.061769</v>
      </c>
      <c r="R28" s="4" cm="1">
        <f t="array" ref="R28">INDEX(GMWA!$A$2:$DB$600,MATCH(1,(GMWA!$DA$2:$DA$600=R$3)*(GMWA!$CZ$2:$CZ$600=R$4)*(GMWA!$DB$2:$DB$600=R$1),0),$A28-1966)</f>
        <v>3.6480000000000001</v>
      </c>
      <c r="S28" s="4" cm="1">
        <f t="array" ref="S28">INDEX(GMWA!$A$2:$DB$600,MATCH(1,(GMWA!$DA$2:$DA$600=S$3)*(GMWA!$CZ$2:$CZ$600=S$4)*(GMWA!$DB$2:$DB$600=S$1),0),$A28-1966)</f>
        <v>2.7972299999999999</v>
      </c>
      <c r="T28" s="4" cm="1">
        <f t="array" ref="T28">INDEX(GMWA!$A$2:$DB$600,MATCH(1,(GMWA!$DA$2:$DA$600=T$3)*(GMWA!$CZ$2:$CZ$600=T$4)*(GMWA!$DB$2:$DB$600=T$1),0),$A28-1966)</f>
        <v>11.7371</v>
      </c>
      <c r="U28" s="4" cm="1">
        <f t="array" ref="U28">INDEX(GMWA!$A$2:$DB$600,MATCH(1,(GMWA!$DA$2:$DA$600=U$3)*(GMWA!$CZ$2:$CZ$600=U$4)*(GMWA!$DB$2:$DB$600=U$1),0),$A28-1966)</f>
        <v>4.0000000000000001E-3</v>
      </c>
      <c r="V28" s="4" cm="1">
        <f t="array" ref="V28">INDEX(GMWA!$A$2:$DB$600,MATCH(1,(GMWA!$DA$2:$DA$600=V$3)*(GMWA!$CZ$2:$CZ$600=V$4)*(GMWA!$DB$2:$DB$600=V$1),0),$A28-1966)</f>
        <v>329627</v>
      </c>
      <c r="W28" s="4" cm="1">
        <f t="array" ref="W28">INDEX(GMWA!$A$2:$DB$600,MATCH(1,(GMWA!$DA$2:$DA$600=W$3)*(GMWA!$CZ$2:$CZ$600=W$4)*(GMWA!$DB$2:$DB$600=W$1),0),$A28-1966)</f>
        <v>7148.9059999999999</v>
      </c>
      <c r="X28" s="4" cm="1">
        <f t="array" ref="X28">INDEX(GMWA!$A$2:$DB$600,MATCH(1,(GMWA!$DA$2:$DA$600=X$3)*(GMWA!$CZ$2:$CZ$600=X$4)*(GMWA!$DB$2:$DB$600=X$1),0),$A28-1966)</f>
        <v>396059</v>
      </c>
      <c r="Y28" s="4" cm="1">
        <f t="array" ref="Y28">INDEX(GMWA!$A$2:$DB$600,MATCH(1,(GMWA!$DA$2:$DA$600=Y$3)*(GMWA!$CZ$2:$CZ$600=Y$4)*(GMWA!$DB$2:$DB$600=Y$1),0),$A28-1966)</f>
        <v>808152</v>
      </c>
      <c r="Z28" s="4" cm="1">
        <f t="array" ref="Z28">INDEX(GMWA!$A$2:$DB$600,MATCH(1,(GMWA!$DA$2:$DA$600=Z$3)*(GMWA!$CZ$2:$CZ$600=Z$4)*(GMWA!$DB$2:$DB$600=Z$1),0),$A28-1966)</f>
        <v>188579</v>
      </c>
      <c r="AA28" s="4" cm="1">
        <f t="array" ref="AA28">INDEX(GMWA!$A$2:$DB$600,MATCH(1,(GMWA!$DA$2:$DA$600=AA$3)*(GMWA!$CZ$2:$CZ$600=AA$4)*(GMWA!$DB$2:$DB$600=AA$1),0),$A28-1966)</f>
        <v>797.49800000000005</v>
      </c>
      <c r="AB28" s="4" cm="1">
        <f t="array" ref="AB28">INDEX(GMWA!$A$2:$DB$600,MATCH(1,(GMWA!$DA$2:$DA$600=AB$3)*(GMWA!$CZ$2:$CZ$600=AB$4)*(GMWA!$DB$2:$DB$600=AB$1),0),$A28-1966)</f>
        <v>1383822</v>
      </c>
      <c r="AC28" s="4" cm="1">
        <f t="array" ref="AC28">INDEX(GMWA!$A$2:$DB$600,MATCH(1,(GMWA!$DA$2:$DA$600=AC$3)*(GMWA!$CZ$2:$CZ$600=AC$4)*(GMWA!$DB$2:$DB$600=AC$1),0),$A28-1966)</f>
        <v>165.024</v>
      </c>
      <c r="AD28" s="4" cm="1">
        <f t="array" ref="AD28">INDEX(GMWA!$A$2:$DB$600,MATCH(1,(GMWA!$DA$2:$DA$600=AD$3)*(GMWA!$CZ$2:$CZ$600=AD$4)*(GMWA!$DB$2:$DB$600=AD$1),0),$A28-1966)</f>
        <v>31761.91</v>
      </c>
      <c r="AE28" s="4" cm="1">
        <f t="array" ref="AE28">INDEX(GMWA!$A$2:$DB$600,MATCH(1,(GMWA!$DA$2:$DA$600=AE$3)*(GMWA!$CZ$2:$CZ$600=AE$4)*(GMWA!$DB$2:$DB$600=AE$1),0),$A28-1966)</f>
        <v>890.72389999999996</v>
      </c>
      <c r="AF28" s="4" cm="1">
        <f t="array" ref="AF28">INDEX(GMWA!$A$2:$DB$600,MATCH(1,(GMWA!$DA$2:$DA$600=AF$3)*(GMWA!$CZ$2:$CZ$600=AF$4)*(GMWA!$DB$2:$DB$600=AF$1),0),$A28-1966)</f>
        <v>676.23099999999999</v>
      </c>
      <c r="AG28" s="4" cm="1">
        <f t="array" ref="AG28">INDEX(GMWA!$A$2:$DB$600,MATCH(1,(GMWA!$DA$2:$DA$600=AG$3)*(GMWA!$CZ$2:$CZ$600=AG$4)*(GMWA!$DB$2:$DB$600=AG$1),0),$A28-1966)</f>
        <v>1072.683</v>
      </c>
      <c r="AH28" s="4" cm="1">
        <f t="array" ref="AH28">INDEX(GMWA!$A$2:$DB$600,MATCH(1,(GMWA!$DA$2:$DA$600=AH$3)*(GMWA!$CZ$2:$CZ$600=AH$4)*(GMWA!$DB$2:$DB$600=AH$1),0),$A28-1966)</f>
        <v>270.48599999999999</v>
      </c>
      <c r="AI28" s="4" cm="1">
        <f t="array" ref="AI28">INDEX(GMWA!$A$2:$DB$600,MATCH(1,(GMWA!$DA$2:$DA$600=AI$3)*(GMWA!$CZ$2:$CZ$600=AI$4)*(GMWA!$DB$2:$DB$600=AI$1),0),$A28-1966)</f>
        <v>260.81299999999999</v>
      </c>
      <c r="AJ28" s="4" cm="1">
        <f t="array" ref="AJ28">INDEX(GMWA!$A$2:$DB$600,MATCH(1,(GMWA!$DA$2:$DA$600=AJ$3)*(GMWA!$CZ$2:$CZ$600=AJ$4)*(GMWA!$DB$2:$DB$600=AJ$1),0),$A28-1966)</f>
        <v>338.06990000000002</v>
      </c>
      <c r="AK28" s="4" cm="1">
        <f t="array" ref="AK28">INDEX(GMWA!$A$2:$DB$600,MATCH(1,(GMWA!$DA$2:$DA$600=AK$3)*(GMWA!$CZ$2:$CZ$600=AK$4)*(GMWA!$DB$2:$DB$600=AK$1),0),$A28-1966)</f>
        <v>147.85220000000001</v>
      </c>
      <c r="AL28" s="4" cm="1">
        <f t="array" ref="AL28">INDEX(GMWA!$A$2:$DB$600,MATCH(1,(GMWA!$DA$2:$DA$600=AL$3)*(GMWA!$CZ$2:$CZ$600=AL$4)*(GMWA!$DB$2:$DB$600=AL$1),0),$A28-1966)</f>
        <v>50.118369999999999</v>
      </c>
      <c r="AM28" s="4" cm="1">
        <f t="array" ref="AM28">INDEX(GMWA!$A$2:$DB$600,MATCH(1,(GMWA!$DA$2:$DA$600=AM$3)*(GMWA!$CZ$2:$CZ$600=AM$4)*(GMWA!$DB$2:$DB$600=AM$1),0),$A28-1966)</f>
        <v>35.357140000000001</v>
      </c>
      <c r="AN28" s="4" cm="1">
        <f t="array" ref="AN28">INDEX(GMWA!$A$2:$DB$600,MATCH(1,(GMWA!$DA$2:$DA$600=AN$3)*(GMWA!$CZ$2:$CZ$600=AN$4)*(GMWA!$DB$2:$DB$600=AN$1),0),$A28-1966)</f>
        <v>95.942329999999998</v>
      </c>
      <c r="AO28" s="4" cm="1">
        <f t="array" ref="AO28">INDEX(GMWA!$A$2:$DB$600,MATCH(1,(GMWA!$DA$2:$DA$600=AO$3)*(GMWA!$CZ$2:$CZ$600=AO$4)*(GMWA!$DB$2:$DB$600=AO$1),0),$A28-1966)</f>
        <v>62.581000000000003</v>
      </c>
      <c r="AP28" s="4" cm="1">
        <f t="array" ref="AP28">INDEX(GMWA!$A$2:$DB$600,MATCH(1,(GMWA!$DA$2:$DA$600=AP$3)*(GMWA!$CZ$2:$CZ$600=AP$4)*(GMWA!$DB$2:$DB$600=AP$1),0),$A28-1966)</f>
        <v>813527</v>
      </c>
      <c r="AQ28" s="4" cm="1">
        <f t="array" ref="AQ28">INDEX(GMWA!$A$2:$DB$600,MATCH(1,(GMWA!$DA$2:$DA$600=AQ$3)*(GMWA!$CZ$2:$CZ$600=AQ$4)*(GMWA!$DB$2:$DB$600=AQ$1),0),$A28-1966)</f>
        <v>7287.25</v>
      </c>
      <c r="AR28" s="4" cm="1">
        <f t="array" ref="AR28">INDEX(GMWA!$A$2:$DB$600,MATCH(1,(GMWA!$DA$2:$DA$600=AR$3)*(GMWA!$CZ$2:$CZ$600=AR$4)*(GMWA!$DB$2:$DB$600=AR$1),0),$A28-1966)</f>
        <v>521668.4</v>
      </c>
      <c r="AS28" s="4" cm="1">
        <f t="array" ref="AS28">INDEX(GMWA!$A$2:$DB$600,MATCH(1,(GMWA!$DA$2:$DA$600=AS$3)*(GMWA!$CZ$2:$CZ$600=AS$4)*(GMWA!$DB$2:$DB$600=AS$1),0),$A28-1966)</f>
        <v>791972</v>
      </c>
      <c r="AT28" s="4" cm="1">
        <f t="array" ref="AT28">INDEX(GMWA!$A$2:$DB$600,MATCH(1,(GMWA!$DA$2:$DA$600=AT$3)*(GMWA!$CZ$2:$CZ$600=AT$4)*(GMWA!$DB$2:$DB$600=AT$1),0),$A28-1966)</f>
        <v>483691</v>
      </c>
      <c r="AU28" s="4" cm="1">
        <f t="array" ref="AU28">INDEX(GMWA!$A$2:$DB$600,MATCH(1,(GMWA!$DA$2:$DA$600=AU$3)*(GMWA!$CZ$2:$CZ$600=AU$4)*(GMWA!$DB$2:$DB$600=AU$1),0),$A28-1966)</f>
        <v>992.36800000000005</v>
      </c>
      <c r="AV28" s="4" cm="1">
        <f t="array" ref="AV28">INDEX(GMWA!$A$2:$DB$600,MATCH(1,(GMWA!$DA$2:$DA$600=AV$3)*(GMWA!$CZ$2:$CZ$600=AV$4)*(GMWA!$DB$2:$DB$600=AV$1),0),$A28-1966)</f>
        <v>1762862</v>
      </c>
      <c r="AW28" s="4" cm="1">
        <f t="array" ref="AW28">INDEX(GMWA!$A$2:$DB$600,MATCH(1,(GMWA!$DA$2:$DA$600=AW$3)*(GMWA!$CZ$2:$CZ$600=AW$4)*(GMWA!$DB$2:$DB$600=AW$1),0),$A28-1966)</f>
        <v>418.3929</v>
      </c>
      <c r="AX28" s="4" cm="1">
        <f t="array" ref="AX28">INDEX(GMWA!$A$2:$DB$600,MATCH(1,(GMWA!$DA$2:$DA$600=AX$3)*(GMWA!$CZ$2:$CZ$600=AX$4)*(GMWA!$DB$2:$DB$600=AX$1),0),$A28-1966)</f>
        <v>384996.6</v>
      </c>
      <c r="AY28" s="4" cm="1">
        <f t="array" ref="AY28">INDEX(GMWA!$A$2:$DB$600,MATCH(1,(GMWA!$DA$2:$DA$600=AY$3)*(GMWA!$CZ$2:$CZ$600=AY$4)*(GMWA!$DB$2:$DB$600=AY$1),0),$A28-1966)</f>
        <v>1837.3230000000001</v>
      </c>
      <c r="AZ28" s="4" cm="1">
        <f t="array" ref="AZ28">INDEX(GMWA!$A$2:$DB$600,MATCH(1,(GMWA!$DA$2:$DA$600=AZ$3)*(GMWA!$CZ$2:$CZ$600=AZ$4)*(GMWA!$DB$2:$DB$600=AZ$1),0),$A28-1966)</f>
        <v>1172.316</v>
      </c>
      <c r="BA28" s="4" cm="1">
        <f t="array" ref="BA28">INDEX(GMWA!$A$2:$DB$600,MATCH(1,(GMWA!$DA$2:$DA$600=BA$3)*(GMWA!$CZ$2:$CZ$600=BA$4)*(GMWA!$DB$2:$DB$600=BA$1),0),$A28-1966)</f>
        <v>921.28099999999995</v>
      </c>
      <c r="BB28" s="4" cm="1">
        <f t="array" ref="BB28">INDEX(GMWA!$A$2:$DB$600,MATCH(1,(GMWA!$DA$2:$DA$600=BB$3)*(GMWA!$CZ$2:$CZ$600=BB$4)*(GMWA!$DB$2:$DB$600=BB$1),0),$A28-1966)</f>
        <v>426.21089999999998</v>
      </c>
      <c r="BC28" s="4" cm="1">
        <f t="array" ref="BC28">INDEX(GMWA!$A$2:$DB$600,MATCH(1,(GMWA!$DA$2:$DA$600=BC$3)*(GMWA!$CZ$2:$CZ$600=BC$4)*(GMWA!$DB$2:$DB$600=BC$1),0),$A28-1966)</f>
        <v>315.68299999999999</v>
      </c>
      <c r="BD28" s="4" cm="1">
        <f t="array" ref="BD28">INDEX(GMWA!$A$2:$DB$600,MATCH(1,(GMWA!$DA$2:$DA$600=BD$3)*(GMWA!$CZ$2:$CZ$600=BD$4)*(GMWA!$DB$2:$DB$600=BD$1),0),$A28-1966)</f>
        <v>197.678</v>
      </c>
      <c r="BE28" s="4" cm="1">
        <f t="array" ref="BE28">INDEX(GMWA!$A$2:$DB$600,MATCH(1,(GMWA!$DA$2:$DA$600=BE$3)*(GMWA!$CZ$2:$CZ$600=BE$4)*(GMWA!$DB$2:$DB$600=BE$1),0),$A28-1966)</f>
        <v>166.61940000000001</v>
      </c>
      <c r="BF28" s="4" cm="1">
        <f t="array" ref="BF28">INDEX(GMWA!$A$2:$DB$600,MATCH(1,(GMWA!$DA$2:$DA$600=BF$3)*(GMWA!$CZ$2:$CZ$600=BF$4)*(GMWA!$DB$2:$DB$600=BF$1),0),$A28-1966)</f>
        <v>90.646000000000001</v>
      </c>
      <c r="BG28" s="4" cm="1">
        <f t="array" ref="BG28">INDEX(GMWA!$A$2:$DB$600,MATCH(1,(GMWA!$DA$2:$DA$600=BG$3)*(GMWA!$CZ$2:$CZ$600=BG$4)*(GMWA!$DB$2:$DB$600=BG$1),0),$A28-1966)</f>
        <v>48.419670000000004</v>
      </c>
      <c r="BH28" s="4" cm="1">
        <f t="array" ref="BH28">INDEX(GMWA!$A$2:$DB$600,MATCH(1,(GMWA!$DA$2:$DA$600=BH$3)*(GMWA!$CZ$2:$CZ$600=BH$4)*(GMWA!$DB$2:$DB$600=BH$1),0),$A28-1966)</f>
        <v>83.029380000000003</v>
      </c>
      <c r="BI28" s="4" cm="1">
        <f t="array" ref="BI28">INDEX(GMWA!$A$2:$DB$600,MATCH(1,(GMWA!$DA$2:$DA$600=BI$3)*(GMWA!$CZ$2:$CZ$600=BI$4)*(GMWA!$DB$2:$DB$600=BI$1),0),$A28-1966)</f>
        <v>76.5458</v>
      </c>
      <c r="BK28" s="12">
        <f t="shared" si="7"/>
        <v>7.0813373904443502</v>
      </c>
      <c r="BL28" s="12">
        <f t="shared" si="7"/>
        <v>6.0715583615171331</v>
      </c>
      <c r="BM28" s="12">
        <f t="shared" si="7"/>
        <v>4.1533963374143754</v>
      </c>
      <c r="BN28" s="12">
        <f t="shared" si="7"/>
        <v>8.6358754293746713</v>
      </c>
      <c r="BO28" s="12">
        <f t="shared" si="7"/>
        <v>4.0174144522985058</v>
      </c>
      <c r="BP28" s="12">
        <f t="shared" si="7"/>
        <v>7.3918818605187715</v>
      </c>
      <c r="BQ28" s="12">
        <f t="shared" si="7"/>
        <v>6.0551530471404558</v>
      </c>
      <c r="BR28" s="12">
        <f t="shared" si="7"/>
        <v>4.5697062245491571</v>
      </c>
      <c r="BS28" s="12">
        <f t="shared" si="7"/>
        <v>8.1136210007521594</v>
      </c>
      <c r="BT28" s="12">
        <f t="shared" si="7"/>
        <v>6.6653651035971979</v>
      </c>
      <c r="BU28" s="12">
        <f t="shared" si="7"/>
        <v>5.7875193535936686</v>
      </c>
      <c r="BV28" s="12">
        <f t="shared" si="7"/>
        <v>9.1858368222485112</v>
      </c>
      <c r="BW28" s="12">
        <f t="shared" si="7"/>
        <v>8.2771234001020382</v>
      </c>
      <c r="BX28" s="12">
        <f t="shared" si="7"/>
        <v>6.3181666558032008</v>
      </c>
      <c r="BY28" s="12">
        <f t="shared" si="7"/>
        <v>5.4399519152695932</v>
      </c>
      <c r="BZ28" s="12">
        <f t="shared" si="6"/>
        <v>4.0998842086894882</v>
      </c>
      <c r="CA28" s="12">
        <f t="shared" si="4"/>
        <v>7.2787682440590151</v>
      </c>
      <c r="CB28" s="12">
        <f t="shared" si="4"/>
        <v>7.9113582150592485</v>
      </c>
      <c r="CC28" s="12">
        <f t="shared" si="4"/>
        <v>12.233494850500296</v>
      </c>
      <c r="CD28" s="12">
        <f t="shared" si="4"/>
        <v>6.391716335629025E-3</v>
      </c>
      <c r="CF28" s="13">
        <f>SUMIF(DataQ!$C:$C,DataA!$A28,DataQ!I:I)</f>
        <v>11209.875</v>
      </c>
      <c r="CG28" s="13">
        <f>SUMIF(DataQ!$C:$C,DataA!$A28,DataQ!J:J)</f>
        <v>465229.19999999995</v>
      </c>
      <c r="CH28" s="13">
        <f>SUMIF(DataQ!$C:$C,DataA!$A28,DataQ!K:K)</f>
        <v>2532.63</v>
      </c>
      <c r="CI28" s="13">
        <f>SUMIF(DataQ!$C:$C,DataA!$A28,DataQ!L:L)</f>
        <v>1654.8440000000001</v>
      </c>
      <c r="CJ28" s="13">
        <f>SUMIF(DataQ!$C:$C,DataA!$A28,DataQ!M:M)</f>
        <v>1562.588</v>
      </c>
      <c r="CK28" s="14">
        <f>AVERAGEIF(DataQ!$C:$C,DataA!$A28,DataQ!N:N)</f>
        <v>310564.15000000002</v>
      </c>
      <c r="CL28" s="13">
        <f>SUMIF(DataQ!$C:$C,DataA!$A28,DataQ!O:O)</f>
        <v>-43804</v>
      </c>
      <c r="CN28" s="13">
        <f>SUMIF(DataQ!$B:$B,DataA!$A28,DataQ!P:P)</f>
        <v>-362.45825000000002</v>
      </c>
      <c r="CO28" s="13">
        <f>SUMIF(DataQ!$B:$B,DataA!$A28,DataQ!Q:Q)</f>
        <v>-19220.25</v>
      </c>
      <c r="CP28" s="13">
        <f>SUMIF(DataQ!$B:$B,DataA!$A28,DataQ!R:R)</f>
        <v>-46.727000000000004</v>
      </c>
    </row>
    <row r="29" spans="1:94" x14ac:dyDescent="0.25">
      <c r="A29" s="4">
        <f t="shared" si="5"/>
        <v>1995</v>
      </c>
      <c r="B29" s="4" cm="1">
        <f t="array" ref="B29">INDEX(GMWA!$A$2:$DB$600,MATCH(1,(GMWA!$DA$2:$DA$600=B$3)*(GMWA!$CZ$2:$CZ$600=B$4)*(GMWA!$DB$2:$DB$600=B$1),0),$A29-1966)</f>
        <v>26561</v>
      </c>
      <c r="C29" s="4" cm="1">
        <f t="array" ref="C29">INDEX(GMWA!$A$2:$DB$600,MATCH(1,(GMWA!$DA$2:$DA$600=C$3)*(GMWA!$CZ$2:$CZ$600=C$4)*(GMWA!$DB$2:$DB$600=C$1),0),$A29-1966)</f>
        <v>472.97500000000002</v>
      </c>
      <c r="D29" s="4" cm="1">
        <f t="array" ref="D29">INDEX(GMWA!$A$2:$DB$600,MATCH(1,(GMWA!$DA$2:$DA$600=D$3)*(GMWA!$CZ$2:$CZ$600=D$4)*(GMWA!$DB$2:$DB$600=D$1),0),$A29-1966)</f>
        <v>16990.8</v>
      </c>
      <c r="E29" s="4" cm="1">
        <f t="array" ref="E29">INDEX(GMWA!$A$2:$DB$600,MATCH(1,(GMWA!$DA$2:$DA$600=E$3)*(GMWA!$CZ$2:$CZ$600=E$4)*(GMWA!$DB$2:$DB$600=E$1),0),$A29-1966)</f>
        <v>77737</v>
      </c>
      <c r="F29" s="4" cm="1">
        <f t="array" ref="F29">INDEX(GMWA!$A$2:$DB$600,MATCH(1,(GMWA!$DA$2:$DA$600=F$3)*(GMWA!$CZ$2:$CZ$600=F$4)*(GMWA!$DB$2:$DB$600=F$1),0),$A29-1966)</f>
        <v>8693</v>
      </c>
      <c r="G29" s="4" cm="1">
        <f t="array" ref="G29">INDEX(GMWA!$A$2:$DB$600,MATCH(1,(GMWA!$DA$2:$DA$600=G$3)*(GMWA!$CZ$2:$CZ$600=G$4)*(GMWA!$DB$2:$DB$600=G$1),0),$A29-1966)</f>
        <v>59.355719999999998</v>
      </c>
      <c r="H29" s="4" cm="1">
        <f t="array" ref="H29">INDEX(GMWA!$A$2:$DB$600,MATCH(1,(GMWA!$DA$2:$DA$600=H$3)*(GMWA!$CZ$2:$CZ$600=H$4)*(GMWA!$DB$2:$DB$600=H$1),0),$A29-1966)</f>
        <v>96586.48</v>
      </c>
      <c r="I29" s="4" cm="1">
        <f t="array" ref="I29">INDEX(GMWA!$A$2:$DB$600,MATCH(1,(GMWA!$DA$2:$DA$600=I$3)*(GMWA!$CZ$2:$CZ$600=I$4)*(GMWA!$DB$2:$DB$600=I$1),0),$A29-1966)</f>
        <v>7.7954489999999996</v>
      </c>
      <c r="J29" s="4" cm="1">
        <f t="array" ref="J29">INDEX(GMWA!$A$2:$DB$600,MATCH(1,(GMWA!$DA$2:$DA$600=J$3)*(GMWA!$CZ$2:$CZ$600=J$4)*(GMWA!$DB$2:$DB$600=J$1),0),$A29-1966)</f>
        <v>2896.203</v>
      </c>
      <c r="K29" s="4" cm="1">
        <f t="array" ref="K29">INDEX(GMWA!$A$2:$DB$600,MATCH(1,(GMWA!$DA$2:$DA$600=K$3)*(GMWA!$CZ$2:$CZ$600=K$4)*(GMWA!$DB$2:$DB$600=K$1),0),$A29-1966)</f>
        <v>65.3</v>
      </c>
      <c r="L29" s="4" cm="1">
        <f t="array" ref="L29">INDEX(GMWA!$A$2:$DB$600,MATCH(1,(GMWA!$DA$2:$DA$600=L$3)*(GMWA!$CZ$2:$CZ$600=L$4)*(GMWA!$DB$2:$DB$600=L$1),0),$A29-1966)</f>
        <v>41.981999999999999</v>
      </c>
      <c r="M29" s="4" cm="1">
        <f t="array" ref="M29">INDEX(GMWA!$A$2:$DB$600,MATCH(1,(GMWA!$DA$2:$DA$600=M$3)*(GMWA!$CZ$2:$CZ$600=M$4)*(GMWA!$DB$2:$DB$600=M$1),0),$A29-1966)</f>
        <v>109.776</v>
      </c>
      <c r="N29" s="4" cm="1">
        <f t="array" ref="N29">INDEX(GMWA!$A$2:$DB$600,MATCH(1,(GMWA!$DA$2:$DA$600=N$3)*(GMWA!$CZ$2:$CZ$600=N$4)*(GMWA!$DB$2:$DB$600=N$1),0),$A29-1966)</f>
        <v>22.729369999999999</v>
      </c>
      <c r="O29" s="4" cm="1">
        <f t="array" ref="O29">INDEX(GMWA!$A$2:$DB$600,MATCH(1,(GMWA!$DA$2:$DA$600=O$3)*(GMWA!$CZ$2:$CZ$600=O$4)*(GMWA!$DB$2:$DB$600=O$1),0),$A29-1966)</f>
        <v>17.632999999999999</v>
      </c>
      <c r="P29" s="4" cm="1">
        <f t="array" ref="P29">INDEX(GMWA!$A$2:$DB$600,MATCH(1,(GMWA!$DA$2:$DA$600=P$3)*(GMWA!$CZ$2:$CZ$600=P$4)*(GMWA!$DB$2:$DB$600=P$1),0),$A29-1966)</f>
        <v>18.944739999999999</v>
      </c>
      <c r="Q29" s="4" cm="1">
        <f t="array" ref="Q29">INDEX(GMWA!$A$2:$DB$600,MATCH(1,(GMWA!$DA$2:$DA$600=Q$3)*(GMWA!$CZ$2:$CZ$600=Q$4)*(GMWA!$DB$2:$DB$600=Q$1),0),$A29-1966)</f>
        <v>6.980429</v>
      </c>
      <c r="R29" s="4" cm="1">
        <f t="array" ref="R29">INDEX(GMWA!$A$2:$DB$600,MATCH(1,(GMWA!$DA$2:$DA$600=R$3)*(GMWA!$CZ$2:$CZ$600=R$4)*(GMWA!$DB$2:$DB$600=R$1),0),$A29-1966)</f>
        <v>3.778</v>
      </c>
      <c r="S29" s="4" cm="1">
        <f t="array" ref="S29">INDEX(GMWA!$A$2:$DB$600,MATCH(1,(GMWA!$DA$2:$DA$600=S$3)*(GMWA!$CZ$2:$CZ$600=S$4)*(GMWA!$DB$2:$DB$600=S$1),0),$A29-1966)</f>
        <v>2.7854000000000001</v>
      </c>
      <c r="T29" s="4" cm="1">
        <f t="array" ref="T29">INDEX(GMWA!$A$2:$DB$600,MATCH(1,(GMWA!$DA$2:$DA$600=T$3)*(GMWA!$CZ$2:$CZ$600=T$4)*(GMWA!$DB$2:$DB$600=T$1),0),$A29-1966)</f>
        <v>11.4771</v>
      </c>
      <c r="U29" s="4" cm="1">
        <f t="array" ref="U29">INDEX(GMWA!$A$2:$DB$600,MATCH(1,(GMWA!$DA$2:$DA$600=U$3)*(GMWA!$CZ$2:$CZ$600=U$4)*(GMWA!$DB$2:$DB$600=U$1),0),$A29-1966)</f>
        <v>4.0000000000000001E-3</v>
      </c>
      <c r="V29" s="4" cm="1">
        <f t="array" ref="V29">INDEX(GMWA!$A$2:$DB$600,MATCH(1,(GMWA!$DA$2:$DA$600=V$3)*(GMWA!$CZ$2:$CZ$600=V$4)*(GMWA!$DB$2:$DB$600=V$1),0),$A29-1966)</f>
        <v>367999</v>
      </c>
      <c r="W29" s="4" cm="1">
        <f t="array" ref="W29">INDEX(GMWA!$A$2:$DB$600,MATCH(1,(GMWA!$DA$2:$DA$600=W$3)*(GMWA!$CZ$2:$CZ$600=W$4)*(GMWA!$DB$2:$DB$600=W$1),0),$A29-1966)</f>
        <v>7308.4110000000001</v>
      </c>
      <c r="X29" s="4" cm="1">
        <f t="array" ref="X29">INDEX(GMWA!$A$2:$DB$600,MATCH(1,(GMWA!$DA$2:$DA$600=X$3)*(GMWA!$CZ$2:$CZ$600=X$4)*(GMWA!$DB$2:$DB$600=X$1),0),$A29-1966)</f>
        <v>439647</v>
      </c>
      <c r="Y29" s="4" cm="1">
        <f t="array" ref="Y29">INDEX(GMWA!$A$2:$DB$600,MATCH(1,(GMWA!$DA$2:$DA$600=Y$3)*(GMWA!$CZ$2:$CZ$600=Y$4)*(GMWA!$DB$2:$DB$600=Y$1),0),$A29-1966)</f>
        <v>866026</v>
      </c>
      <c r="Z29" s="4" cm="1">
        <f t="array" ref="Z29">INDEX(GMWA!$A$2:$DB$600,MATCH(1,(GMWA!$DA$2:$DA$600=Z$3)*(GMWA!$CZ$2:$CZ$600=Z$4)*(GMWA!$DB$2:$DB$600=Z$1),0),$A29-1966)</f>
        <v>205222</v>
      </c>
      <c r="AA29" s="4" cm="1">
        <f t="array" ref="AA29">INDEX(GMWA!$A$2:$DB$600,MATCH(1,(GMWA!$DA$2:$DA$600=AA$3)*(GMWA!$CZ$2:$CZ$600=AA$4)*(GMWA!$DB$2:$DB$600=AA$1),0),$A29-1966)</f>
        <v>855.29200000000003</v>
      </c>
      <c r="AB29" s="4" cm="1">
        <f t="array" ref="AB29">INDEX(GMWA!$A$2:$DB$600,MATCH(1,(GMWA!$DA$2:$DA$600=AB$3)*(GMWA!$CZ$2:$CZ$600=AB$4)*(GMWA!$DB$2:$DB$600=AB$1),0),$A29-1966)</f>
        <v>1465676</v>
      </c>
      <c r="AC29" s="4" cm="1">
        <f t="array" ref="AC29">INDEX(GMWA!$A$2:$DB$600,MATCH(1,(GMWA!$DA$2:$DA$600=AC$3)*(GMWA!$CZ$2:$CZ$600=AC$4)*(GMWA!$DB$2:$DB$600=AC$1),0),$A29-1966)</f>
        <v>175.25710000000001</v>
      </c>
      <c r="AD29" s="4" cm="1">
        <f t="array" ref="AD29">INDEX(GMWA!$A$2:$DB$600,MATCH(1,(GMWA!$DA$2:$DA$600=AD$3)*(GMWA!$CZ$2:$CZ$600=AD$4)*(GMWA!$DB$2:$DB$600=AD$1),0),$A29-1966)</f>
        <v>32820.870000000003</v>
      </c>
      <c r="AE29" s="4" cm="1">
        <f t="array" ref="AE29">INDEX(GMWA!$A$2:$DB$600,MATCH(1,(GMWA!$DA$2:$DA$600=AE$3)*(GMWA!$CZ$2:$CZ$600=AE$4)*(GMWA!$DB$2:$DB$600=AE$1),0),$A29-1966)</f>
        <v>1036.001</v>
      </c>
      <c r="AF29" s="4" cm="1">
        <f t="array" ref="AF29">INDEX(GMWA!$A$2:$DB$600,MATCH(1,(GMWA!$DA$2:$DA$600=AF$3)*(GMWA!$CZ$2:$CZ$600=AF$4)*(GMWA!$DB$2:$DB$600=AF$1),0),$A29-1966)</f>
        <v>905.63800000000003</v>
      </c>
      <c r="AG29" s="4" cm="1">
        <f t="array" ref="AG29">INDEX(GMWA!$A$2:$DB$600,MATCH(1,(GMWA!$DA$2:$DA$600=AG$3)*(GMWA!$CZ$2:$CZ$600=AG$4)*(GMWA!$DB$2:$DB$600=AG$1),0),$A29-1966)</f>
        <v>1174.1210000000001</v>
      </c>
      <c r="AH29" s="4" cm="1">
        <f t="array" ref="AH29">INDEX(GMWA!$A$2:$DB$600,MATCH(1,(GMWA!$DA$2:$DA$600=AH$3)*(GMWA!$CZ$2:$CZ$600=AH$4)*(GMWA!$DB$2:$DB$600=AH$1),0),$A29-1966)</f>
        <v>314.20600000000002</v>
      </c>
      <c r="AI29" s="4" cm="1">
        <f t="array" ref="AI29">INDEX(GMWA!$A$2:$DB$600,MATCH(1,(GMWA!$DA$2:$DA$600=AI$3)*(GMWA!$CZ$2:$CZ$600=AI$4)*(GMWA!$DB$2:$DB$600=AI$1),0),$A29-1966)</f>
        <v>283.93700000000001</v>
      </c>
      <c r="AJ29" s="4" cm="1">
        <f t="array" ref="AJ29">INDEX(GMWA!$A$2:$DB$600,MATCH(1,(GMWA!$DA$2:$DA$600=AJ$3)*(GMWA!$CZ$2:$CZ$600=AJ$4)*(GMWA!$DB$2:$DB$600=AJ$1),0),$A29-1966)</f>
        <v>316.27550000000002</v>
      </c>
      <c r="AK29" s="4" cm="1">
        <f t="array" ref="AK29">INDEX(GMWA!$A$2:$DB$600,MATCH(1,(GMWA!$DA$2:$DA$600=AK$3)*(GMWA!$CZ$2:$CZ$600=AK$4)*(GMWA!$DB$2:$DB$600=AK$1),0),$A29-1966)</f>
        <v>141.78720000000001</v>
      </c>
      <c r="AL29" s="4" cm="1">
        <f t="array" ref="AL29">INDEX(GMWA!$A$2:$DB$600,MATCH(1,(GMWA!$DA$2:$DA$600=AL$3)*(GMWA!$CZ$2:$CZ$600=AL$4)*(GMWA!$DB$2:$DB$600=AL$1),0),$A29-1966)</f>
        <v>58.579880000000003</v>
      </c>
      <c r="AM29" s="4" cm="1">
        <f t="array" ref="AM29">INDEX(GMWA!$A$2:$DB$600,MATCH(1,(GMWA!$DA$2:$DA$600=AM$3)*(GMWA!$CZ$2:$CZ$600=AM$4)*(GMWA!$DB$2:$DB$600=AM$1),0),$A29-1966)</f>
        <v>36.98948</v>
      </c>
      <c r="AN29" s="4" cm="1">
        <f t="array" ref="AN29">INDEX(GMWA!$A$2:$DB$600,MATCH(1,(GMWA!$DA$2:$DA$600=AN$3)*(GMWA!$CZ$2:$CZ$600=AN$4)*(GMWA!$DB$2:$DB$600=AN$1),0),$A29-1966)</f>
        <v>107.8664</v>
      </c>
      <c r="AO29" s="4" cm="1">
        <f t="array" ref="AO29">INDEX(GMWA!$A$2:$DB$600,MATCH(1,(GMWA!$DA$2:$DA$600=AO$3)*(GMWA!$CZ$2:$CZ$600=AO$4)*(GMWA!$DB$2:$DB$600=AO$1),0),$A29-1966)</f>
        <v>67.947999999999993</v>
      </c>
      <c r="AP29" s="4" cm="1">
        <f t="array" ref="AP29">INDEX(GMWA!$A$2:$DB$600,MATCH(1,(GMWA!$DA$2:$DA$600=AP$3)*(GMWA!$CZ$2:$CZ$600=AP$4)*(GMWA!$DB$2:$DB$600=AP$1),0),$A29-1966)</f>
        <v>854921</v>
      </c>
      <c r="AQ29" s="4" cm="1">
        <f t="array" ref="AQ29">INDEX(GMWA!$A$2:$DB$600,MATCH(1,(GMWA!$DA$2:$DA$600=AQ$3)*(GMWA!$CZ$2:$CZ$600=AQ$4)*(GMWA!$DB$2:$DB$600=AQ$1),0),$A29-1966)</f>
        <v>7639.75</v>
      </c>
      <c r="AR29" s="4" cm="1">
        <f t="array" ref="AR29">INDEX(GMWA!$A$2:$DB$600,MATCH(1,(GMWA!$DA$2:$DA$600=AR$3)*(GMWA!$CZ$2:$CZ$600=AR$4)*(GMWA!$DB$2:$DB$600=AR$1),0),$A29-1966)</f>
        <v>530380.9</v>
      </c>
      <c r="AS29" s="4" cm="1">
        <f t="array" ref="AS29">INDEX(GMWA!$A$2:$DB$600,MATCH(1,(GMWA!$DA$2:$DA$600=AS$3)*(GMWA!$CZ$2:$CZ$600=AS$4)*(GMWA!$DB$2:$DB$600=AS$1),0),$A29-1966)</f>
        <v>831621</v>
      </c>
      <c r="AT29" s="4" cm="1">
        <f t="array" ref="AT29">INDEX(GMWA!$A$2:$DB$600,MATCH(1,(GMWA!$DA$2:$DA$600=AT$3)*(GMWA!$CZ$2:$CZ$600=AT$4)*(GMWA!$DB$2:$DB$600=AT$1),0),$A29-1966)</f>
        <v>512199</v>
      </c>
      <c r="AU29" s="4" cm="1">
        <f t="array" ref="AU29">INDEX(GMWA!$A$2:$DB$600,MATCH(1,(GMWA!$DA$2:$DA$600=AU$3)*(GMWA!$CZ$2:$CZ$600=AU$4)*(GMWA!$DB$2:$DB$600=AU$1),0),$A29-1966)</f>
        <v>1035.595</v>
      </c>
      <c r="AV29" s="4" cm="1">
        <f t="array" ref="AV29">INDEX(GMWA!$A$2:$DB$600,MATCH(1,(GMWA!$DA$2:$DA$600=AV$3)*(GMWA!$CZ$2:$CZ$600=AV$4)*(GMWA!$DB$2:$DB$600=AV$1),0),$A29-1966)</f>
        <v>1903604</v>
      </c>
      <c r="AW29" s="4" cm="1">
        <f t="array" ref="AW29">INDEX(GMWA!$A$2:$DB$600,MATCH(1,(GMWA!$DA$2:$DA$600=AW$3)*(GMWA!$CZ$2:$CZ$600=AW$4)*(GMWA!$DB$2:$DB$600=AW$1),0),$A29-1966)</f>
        <v>423.62860000000001</v>
      </c>
      <c r="AX29" s="4" cm="1">
        <f t="array" ref="AX29">INDEX(GMWA!$A$2:$DB$600,MATCH(1,(GMWA!$DA$2:$DA$600=AX$3)*(GMWA!$CZ$2:$CZ$600=AX$4)*(GMWA!$DB$2:$DB$600=AX$1),0),$A29-1966)</f>
        <v>452187.1</v>
      </c>
      <c r="AY29" s="4" cm="1">
        <f t="array" ref="AY29">INDEX(GMWA!$A$2:$DB$600,MATCH(1,(GMWA!$DA$2:$DA$600=AY$3)*(GMWA!$CZ$2:$CZ$600=AY$4)*(GMWA!$DB$2:$DB$600=AY$1),0),$A29-1966)</f>
        <v>1900.509</v>
      </c>
      <c r="AZ29" s="4" cm="1">
        <f t="array" ref="AZ29">INDEX(GMWA!$A$2:$DB$600,MATCH(1,(GMWA!$DA$2:$DA$600=AZ$3)*(GMWA!$CZ$2:$CZ$600=AZ$4)*(GMWA!$DB$2:$DB$600=AZ$1),0),$A29-1966)</f>
        <v>1214.9090000000001</v>
      </c>
      <c r="BA29" s="4" cm="1">
        <f t="array" ref="BA29">INDEX(GMWA!$A$2:$DB$600,MATCH(1,(GMWA!$DA$2:$DA$600=BA$3)*(GMWA!$CZ$2:$CZ$600=BA$4)*(GMWA!$DB$2:$DB$600=BA$1),0),$A29-1966)</f>
        <v>991.36900000000003</v>
      </c>
      <c r="BB29" s="4" cm="1">
        <f t="array" ref="BB29">INDEX(GMWA!$A$2:$DB$600,MATCH(1,(GMWA!$DA$2:$DA$600=BB$3)*(GMWA!$CZ$2:$CZ$600=BB$4)*(GMWA!$DB$2:$DB$600=BB$1),0),$A29-1966)</f>
        <v>460.25900000000001</v>
      </c>
      <c r="BC29" s="4" cm="1">
        <f t="array" ref="BC29">INDEX(GMWA!$A$2:$DB$600,MATCH(1,(GMWA!$DA$2:$DA$600=BC$3)*(GMWA!$CZ$2:$CZ$600=BC$4)*(GMWA!$DB$2:$DB$600=BC$1),0),$A29-1966)</f>
        <v>330.06099999999998</v>
      </c>
      <c r="BD29" s="4" cm="1">
        <f t="array" ref="BD29">INDEX(GMWA!$A$2:$DB$600,MATCH(1,(GMWA!$DA$2:$DA$600=BD$3)*(GMWA!$CZ$2:$CZ$600=BD$4)*(GMWA!$DB$2:$DB$600=BD$1),0),$A29-1966)</f>
        <v>210.49</v>
      </c>
      <c r="BE29" s="4" cm="1">
        <f t="array" ref="BE29">INDEX(GMWA!$A$2:$DB$600,MATCH(1,(GMWA!$DA$2:$DA$600=BE$3)*(GMWA!$CZ$2:$CZ$600=BE$4)*(GMWA!$DB$2:$DB$600=BE$1),0),$A29-1966)</f>
        <v>176.0061</v>
      </c>
      <c r="BF29" s="4" cm="1">
        <f t="array" ref="BF29">INDEX(GMWA!$A$2:$DB$600,MATCH(1,(GMWA!$DA$2:$DA$600=BF$3)*(GMWA!$CZ$2:$CZ$600=BF$4)*(GMWA!$DB$2:$DB$600=BF$1),0),$A29-1966)</f>
        <v>98.453999999999994</v>
      </c>
      <c r="BG29" s="4" cm="1">
        <f t="array" ref="BG29">INDEX(GMWA!$A$2:$DB$600,MATCH(1,(GMWA!$DA$2:$DA$600=BG$3)*(GMWA!$CZ$2:$CZ$600=BG$4)*(GMWA!$DB$2:$DB$600=BG$1),0),$A29-1966)</f>
        <v>54.767000000000003</v>
      </c>
      <c r="BH29" s="4" cm="1">
        <f t="array" ref="BH29">INDEX(GMWA!$A$2:$DB$600,MATCH(1,(GMWA!$DA$2:$DA$600=BH$3)*(GMWA!$CZ$2:$CZ$600=BH$4)*(GMWA!$DB$2:$DB$600=BH$1),0),$A29-1966)</f>
        <v>91.616</v>
      </c>
      <c r="BI29" s="4" cm="1">
        <f t="array" ref="BI29">INDEX(GMWA!$A$2:$DB$600,MATCH(1,(GMWA!$DA$2:$DA$600=BI$3)*(GMWA!$CZ$2:$CZ$600=BI$4)*(GMWA!$DB$2:$DB$600=BI$1),0),$A29-1966)</f>
        <v>89.028499999999994</v>
      </c>
      <c r="BK29" s="12">
        <f t="shared" si="7"/>
        <v>7.2176826567463497</v>
      </c>
      <c r="BL29" s="12">
        <f t="shared" si="7"/>
        <v>6.4716530036419684</v>
      </c>
      <c r="BM29" s="12">
        <f t="shared" si="7"/>
        <v>3.8646459545953906</v>
      </c>
      <c r="BN29" s="12">
        <f t="shared" si="7"/>
        <v>8.9762893954684966</v>
      </c>
      <c r="BO29" s="12">
        <f t="shared" si="7"/>
        <v>4.2359006344349046</v>
      </c>
      <c r="BP29" s="12">
        <f t="shared" si="7"/>
        <v>6.9398193833217183</v>
      </c>
      <c r="BQ29" s="12">
        <f t="shared" si="7"/>
        <v>6.5898929913568898</v>
      </c>
      <c r="BR29" s="12">
        <f t="shared" si="7"/>
        <v>4.4480075272271424</v>
      </c>
      <c r="BS29" s="12">
        <f t="shared" si="7"/>
        <v>8.8242724827221206</v>
      </c>
      <c r="BT29" s="12">
        <f t="shared" si="7"/>
        <v>6.3030827190321244</v>
      </c>
      <c r="BU29" s="12">
        <f t="shared" si="7"/>
        <v>4.6356270386180789</v>
      </c>
      <c r="BV29" s="12">
        <f t="shared" si="7"/>
        <v>9.3496326187846055</v>
      </c>
      <c r="BW29" s="12">
        <f t="shared" si="7"/>
        <v>7.233907054607486</v>
      </c>
      <c r="BX29" s="12">
        <f t="shared" si="7"/>
        <v>6.2101804273483197</v>
      </c>
      <c r="BY29" s="12">
        <f t="shared" si="7"/>
        <v>5.9899486365526249</v>
      </c>
      <c r="BZ29" s="12">
        <f t="shared" si="6"/>
        <v>4.923172895719782</v>
      </c>
      <c r="CA29" s="12">
        <f t="shared" si="4"/>
        <v>6.449313313717953</v>
      </c>
      <c r="CB29" s="12">
        <f t="shared" si="4"/>
        <v>7.5302491411071468</v>
      </c>
      <c r="CC29" s="12">
        <f t="shared" si="4"/>
        <v>10.640106650449074</v>
      </c>
      <c r="CD29" s="12">
        <f t="shared" si="4"/>
        <v>5.8868546535586043E-3</v>
      </c>
      <c r="CF29" s="13">
        <f>SUMIF(DataQ!$C:$C,DataA!$A29,DataQ!I:I)</f>
        <v>11486.625</v>
      </c>
      <c r="CG29" s="13">
        <f>SUMIF(DataQ!$C:$C,DataA!$A29,DataQ!J:J)</f>
        <v>478950.29999999993</v>
      </c>
      <c r="CH29" s="13">
        <f>SUMIF(DataQ!$C:$C,DataA!$A29,DataQ!K:K)</f>
        <v>2562.9399999999996</v>
      </c>
      <c r="CI29" s="13">
        <f>SUMIF(DataQ!$C:$C,DataA!$A29,DataQ!L:L)</f>
        <v>1687.7349999999999</v>
      </c>
      <c r="CJ29" s="13">
        <f>SUMIF(DataQ!$C:$C,DataA!$A29,DataQ!M:M)</f>
        <v>1600.9290000000001</v>
      </c>
      <c r="CK29" s="14">
        <f>AVERAGEIF(DataQ!$C:$C,DataA!$A29,DataQ!N:N)</f>
        <v>316015.95</v>
      </c>
      <c r="CL29" s="13">
        <f>SUMIF(DataQ!$C:$C,DataA!$A29,DataQ!O:O)</f>
        <v>-35310</v>
      </c>
      <c r="CN29" s="13">
        <f>SUMIF(DataQ!$B:$B,DataA!$A29,DataQ!P:P)</f>
        <v>-362.31601999999998</v>
      </c>
      <c r="CO29" s="13">
        <f>SUMIF(DataQ!$B:$B,DataA!$A29,DataQ!Q:Q)</f>
        <v>-22406.75</v>
      </c>
      <c r="CP29" s="13">
        <f>SUMIF(DataQ!$B:$B,DataA!$A29,DataQ!R:R)</f>
        <v>-179.29000000000002</v>
      </c>
    </row>
    <row r="30" spans="1:94" x14ac:dyDescent="0.25">
      <c r="A30" s="4">
        <f t="shared" si="5"/>
        <v>1996</v>
      </c>
      <c r="B30" s="4" cm="1">
        <f t="array" ref="B30">INDEX(GMWA!$A$2:$DB$600,MATCH(1,(GMWA!$DA$2:$DA$600=B$3)*(GMWA!$CZ$2:$CZ$600=B$4)*(GMWA!$DB$2:$DB$600=B$1),0),$A30-1966)</f>
        <v>27996</v>
      </c>
      <c r="C30" s="4" cm="1">
        <f t="array" ref="C30">INDEX(GMWA!$A$2:$DB$600,MATCH(1,(GMWA!$DA$2:$DA$600=C$3)*(GMWA!$CZ$2:$CZ$600=C$4)*(GMWA!$DB$2:$DB$600=C$1),0),$A30-1966)</f>
        <v>479.35</v>
      </c>
      <c r="D30" s="4" cm="1">
        <f t="array" ref="D30">INDEX(GMWA!$A$2:$DB$600,MATCH(1,(GMWA!$DA$2:$DA$600=D$3)*(GMWA!$CZ$2:$CZ$600=D$4)*(GMWA!$DB$2:$DB$600=D$1),0),$A30-1966)</f>
        <v>17292.8</v>
      </c>
      <c r="E30" s="4" cm="1">
        <f t="array" ref="E30">INDEX(GMWA!$A$2:$DB$600,MATCH(1,(GMWA!$DA$2:$DA$600=E$3)*(GMWA!$CZ$2:$CZ$600=E$4)*(GMWA!$DB$2:$DB$600=E$1),0),$A30-1966)</f>
        <v>76508</v>
      </c>
      <c r="F30" s="4" cm="1">
        <f t="array" ref="F30">INDEX(GMWA!$A$2:$DB$600,MATCH(1,(GMWA!$DA$2:$DA$600=F$3)*(GMWA!$CZ$2:$CZ$600=F$4)*(GMWA!$DB$2:$DB$600=F$1),0),$A30-1966)</f>
        <v>9348</v>
      </c>
      <c r="G30" s="4" cm="1">
        <f t="array" ref="G30">INDEX(GMWA!$A$2:$DB$600,MATCH(1,(GMWA!$DA$2:$DA$600=G$3)*(GMWA!$CZ$2:$CZ$600=G$4)*(GMWA!$DB$2:$DB$600=G$1),0),$A30-1966)</f>
        <v>59.997459999999997</v>
      </c>
      <c r="H30" s="4" cm="1">
        <f t="array" ref="H30">INDEX(GMWA!$A$2:$DB$600,MATCH(1,(GMWA!$DA$2:$DA$600=H$3)*(GMWA!$CZ$2:$CZ$600=H$4)*(GMWA!$DB$2:$DB$600=H$1),0),$A30-1966)</f>
        <v>100418</v>
      </c>
      <c r="I30" s="4" cm="1">
        <f t="array" ref="I30">INDEX(GMWA!$A$2:$DB$600,MATCH(1,(GMWA!$DA$2:$DA$600=I$3)*(GMWA!$CZ$2:$CZ$600=I$4)*(GMWA!$DB$2:$DB$600=I$1),0),$A30-1966)</f>
        <v>7.5470170000000003</v>
      </c>
      <c r="J30" s="4" cm="1">
        <f t="array" ref="J30">INDEX(GMWA!$A$2:$DB$600,MATCH(1,(GMWA!$DA$2:$DA$600=J$3)*(GMWA!$CZ$2:$CZ$600=J$4)*(GMWA!$DB$2:$DB$600=J$1),0),$A30-1966)</f>
        <v>2559.4380000000001</v>
      </c>
      <c r="K30" s="4" cm="1">
        <f t="array" ref="K30">INDEX(GMWA!$A$2:$DB$600,MATCH(1,(GMWA!$DA$2:$DA$600=K$3)*(GMWA!$CZ$2:$CZ$600=K$4)*(GMWA!$DB$2:$DB$600=K$1),0),$A30-1966)</f>
        <v>65.739999999999995</v>
      </c>
      <c r="L30" s="4" cm="1">
        <f t="array" ref="L30">INDEX(GMWA!$A$2:$DB$600,MATCH(1,(GMWA!$DA$2:$DA$600=L$3)*(GMWA!$CZ$2:$CZ$600=L$4)*(GMWA!$DB$2:$DB$600=L$1),0),$A30-1966)</f>
        <v>45.073</v>
      </c>
      <c r="M30" s="4" cm="1">
        <f t="array" ref="M30">INDEX(GMWA!$A$2:$DB$600,MATCH(1,(GMWA!$DA$2:$DA$600=M$3)*(GMWA!$CZ$2:$CZ$600=M$4)*(GMWA!$DB$2:$DB$600=M$1),0),$A30-1966)</f>
        <v>115.57</v>
      </c>
      <c r="N30" s="4" cm="1">
        <f t="array" ref="N30">INDEX(GMWA!$A$2:$DB$600,MATCH(1,(GMWA!$DA$2:$DA$600=N$3)*(GMWA!$CZ$2:$CZ$600=N$4)*(GMWA!$DB$2:$DB$600=N$1),0),$A30-1966)</f>
        <v>24.58268</v>
      </c>
      <c r="O30" s="4" cm="1">
        <f t="array" ref="O30">INDEX(GMWA!$A$2:$DB$600,MATCH(1,(GMWA!$DA$2:$DA$600=O$3)*(GMWA!$CZ$2:$CZ$600=O$4)*(GMWA!$DB$2:$DB$600=O$1),0),$A30-1966)</f>
        <v>17.248000000000001</v>
      </c>
      <c r="P30" s="4" cm="1">
        <f t="array" ref="P30">INDEX(GMWA!$A$2:$DB$600,MATCH(1,(GMWA!$DA$2:$DA$600=P$3)*(GMWA!$CZ$2:$CZ$600=P$4)*(GMWA!$DB$2:$DB$600=P$1),0),$A30-1966)</f>
        <v>18.373670000000001</v>
      </c>
      <c r="Q30" s="4" cm="1">
        <f t="array" ref="Q30">INDEX(GMWA!$A$2:$DB$600,MATCH(1,(GMWA!$DA$2:$DA$600=Q$3)*(GMWA!$CZ$2:$CZ$600=Q$4)*(GMWA!$DB$2:$DB$600=Q$1),0),$A30-1966)</f>
        <v>7.078328</v>
      </c>
      <c r="R30" s="4" cm="1">
        <f t="array" ref="R30">INDEX(GMWA!$A$2:$DB$600,MATCH(1,(GMWA!$DA$2:$DA$600=R$3)*(GMWA!$CZ$2:$CZ$600=R$4)*(GMWA!$DB$2:$DB$600=R$1),0),$A30-1966)</f>
        <v>4.1429999999999998</v>
      </c>
      <c r="S30" s="4" cm="1">
        <f t="array" ref="S30">INDEX(GMWA!$A$2:$DB$600,MATCH(1,(GMWA!$DA$2:$DA$600=S$3)*(GMWA!$CZ$2:$CZ$600=S$4)*(GMWA!$DB$2:$DB$600=S$1),0),$A30-1966)</f>
        <v>2.6215999999999999</v>
      </c>
      <c r="T30" s="4" cm="1">
        <f t="array" ref="T30">INDEX(GMWA!$A$2:$DB$600,MATCH(1,(GMWA!$DA$2:$DA$600=T$3)*(GMWA!$CZ$2:$CZ$600=T$4)*(GMWA!$DB$2:$DB$600=T$1),0),$A30-1966)</f>
        <v>11.2171</v>
      </c>
      <c r="U30" s="4" cm="1">
        <f t="array" ref="U30">INDEX(GMWA!$A$2:$DB$600,MATCH(1,(GMWA!$DA$2:$DA$600=U$3)*(GMWA!$CZ$2:$CZ$600=U$4)*(GMWA!$DB$2:$DB$600=U$1),0),$A30-1966)</f>
        <v>4.0000000000000001E-3</v>
      </c>
      <c r="V30" s="4" cm="1">
        <f t="array" ref="V30">INDEX(GMWA!$A$2:$DB$600,MATCH(1,(GMWA!$DA$2:$DA$600=V$3)*(GMWA!$CZ$2:$CZ$600=V$4)*(GMWA!$DB$2:$DB$600=V$1),0),$A30-1966)</f>
        <v>400613.3</v>
      </c>
      <c r="W30" s="4" cm="1">
        <f t="array" ref="W30">INDEX(GMWA!$A$2:$DB$600,MATCH(1,(GMWA!$DA$2:$DA$600=W$3)*(GMWA!$CZ$2:$CZ$600=W$4)*(GMWA!$DB$2:$DB$600=W$1),0),$A30-1966)</f>
        <v>7502.1469999999999</v>
      </c>
      <c r="X30" s="4" cm="1">
        <f t="array" ref="X30">INDEX(GMWA!$A$2:$DB$600,MATCH(1,(GMWA!$DA$2:$DA$600=X$3)*(GMWA!$CZ$2:$CZ$600=X$4)*(GMWA!$DB$2:$DB$600=X$1),0),$A30-1966)</f>
        <v>487974</v>
      </c>
      <c r="Y30" s="4" cm="1">
        <f t="array" ref="Y30">INDEX(GMWA!$A$2:$DB$600,MATCH(1,(GMWA!$DA$2:$DA$600=Y$3)*(GMWA!$CZ$2:$CZ$600=Y$4)*(GMWA!$DB$2:$DB$600=Y$1),0),$A30-1966)</f>
        <v>951233</v>
      </c>
      <c r="Z30" s="4" cm="1">
        <f t="array" ref="Z30">INDEX(GMWA!$A$2:$DB$600,MATCH(1,(GMWA!$DA$2:$DA$600=Z$3)*(GMWA!$CZ$2:$CZ$600=Z$4)*(GMWA!$DB$2:$DB$600=Z$1),0),$A30-1966)</f>
        <v>200550</v>
      </c>
      <c r="AA30" s="4" cm="1">
        <f t="array" ref="AA30">INDEX(GMWA!$A$2:$DB$600,MATCH(1,(GMWA!$DA$2:$DA$600=AA$3)*(GMWA!$CZ$2:$CZ$600=AA$4)*(GMWA!$DB$2:$DB$600=AA$1),0),$A30-1966)</f>
        <v>872.51099999999997</v>
      </c>
      <c r="AB30" s="4" cm="1">
        <f t="array" ref="AB30">INDEX(GMWA!$A$2:$DB$600,MATCH(1,(GMWA!$DA$2:$DA$600=AB$3)*(GMWA!$CZ$2:$CZ$600=AB$4)*(GMWA!$DB$2:$DB$600=AB$1),0),$A30-1966)</f>
        <v>1556685</v>
      </c>
      <c r="AC30" s="4" cm="1">
        <f t="array" ref="AC30">INDEX(GMWA!$A$2:$DB$600,MATCH(1,(GMWA!$DA$2:$DA$600=AC$3)*(GMWA!$CZ$2:$CZ$600=AC$4)*(GMWA!$DB$2:$DB$600=AC$1),0),$A30-1966)</f>
        <v>183.16829999999999</v>
      </c>
      <c r="AD30" s="4" cm="1">
        <f t="array" ref="AD30">INDEX(GMWA!$A$2:$DB$600,MATCH(1,(GMWA!$DA$2:$DA$600=AD$3)*(GMWA!$CZ$2:$CZ$600=AD$4)*(GMWA!$DB$2:$DB$600=AD$1),0),$A30-1966)</f>
        <v>37203.68</v>
      </c>
      <c r="AE30" s="4" cm="1">
        <f t="array" ref="AE30">INDEX(GMWA!$A$2:$DB$600,MATCH(1,(GMWA!$DA$2:$DA$600=AE$3)*(GMWA!$CZ$2:$CZ$600=AE$4)*(GMWA!$DB$2:$DB$600=AE$1),0),$A30-1966)</f>
        <v>1086.2059999999999</v>
      </c>
      <c r="AF30" s="4" cm="1">
        <f t="array" ref="AF30">INDEX(GMWA!$A$2:$DB$600,MATCH(1,(GMWA!$DA$2:$DA$600=AF$3)*(GMWA!$CZ$2:$CZ$600=AF$4)*(GMWA!$DB$2:$DB$600=AF$1),0),$A30-1966)</f>
        <v>982.20699999999999</v>
      </c>
      <c r="AG30" s="4" cm="1">
        <f t="array" ref="AG30">INDEX(GMWA!$A$2:$DB$600,MATCH(1,(GMWA!$DA$2:$DA$600=AG$3)*(GMWA!$CZ$2:$CZ$600=AG$4)*(GMWA!$DB$2:$DB$600=AG$1),0),$A30-1966)</f>
        <v>1305.748</v>
      </c>
      <c r="AH30" s="4" cm="1">
        <f t="array" ref="AH30">INDEX(GMWA!$A$2:$DB$600,MATCH(1,(GMWA!$DA$2:$DA$600=AH$3)*(GMWA!$CZ$2:$CZ$600=AH$4)*(GMWA!$DB$2:$DB$600=AH$1),0),$A30-1966)</f>
        <v>365.161</v>
      </c>
      <c r="AI30" s="4" cm="1">
        <f t="array" ref="AI30">INDEX(GMWA!$A$2:$DB$600,MATCH(1,(GMWA!$DA$2:$DA$600=AI$3)*(GMWA!$CZ$2:$CZ$600=AI$4)*(GMWA!$DB$2:$DB$600=AI$1),0),$A30-1966)</f>
        <v>292.67700000000002</v>
      </c>
      <c r="AJ30" s="4" cm="1">
        <f t="array" ref="AJ30">INDEX(GMWA!$A$2:$DB$600,MATCH(1,(GMWA!$DA$2:$DA$600=AJ$3)*(GMWA!$CZ$2:$CZ$600=AJ$4)*(GMWA!$DB$2:$DB$600=AJ$1),0),$A30-1966)</f>
        <v>326.678</v>
      </c>
      <c r="AK30" s="4" cm="1">
        <f t="array" ref="AK30">INDEX(GMWA!$A$2:$DB$600,MATCH(1,(GMWA!$DA$2:$DA$600=AK$3)*(GMWA!$CZ$2:$CZ$600=AK$4)*(GMWA!$DB$2:$DB$600=AK$1),0),$A30-1966)</f>
        <v>146.3261</v>
      </c>
      <c r="AL30" s="4" cm="1">
        <f t="array" ref="AL30">INDEX(GMWA!$A$2:$DB$600,MATCH(1,(GMWA!$DA$2:$DA$600=AL$3)*(GMWA!$CZ$2:$CZ$600=AL$4)*(GMWA!$DB$2:$DB$600=AL$1),0),$A30-1966)</f>
        <v>61.338679999999997</v>
      </c>
      <c r="AM30" s="4" cm="1">
        <f t="array" ref="AM30">INDEX(GMWA!$A$2:$DB$600,MATCH(1,(GMWA!$DA$2:$DA$600=AM$3)*(GMWA!$CZ$2:$CZ$600=AM$4)*(GMWA!$DB$2:$DB$600=AM$1),0),$A30-1966)</f>
        <v>36.619990000000001</v>
      </c>
      <c r="AN30" s="4" cm="1">
        <f t="array" ref="AN30">INDEX(GMWA!$A$2:$DB$600,MATCH(1,(GMWA!$DA$2:$DA$600=AN$3)*(GMWA!$CZ$2:$CZ$600=AN$4)*(GMWA!$DB$2:$DB$600=AN$1),0),$A30-1966)</f>
        <v>119.2856</v>
      </c>
      <c r="AO30" s="4" cm="1">
        <f t="array" ref="AO30">INDEX(GMWA!$A$2:$DB$600,MATCH(1,(GMWA!$DA$2:$DA$600=AO$3)*(GMWA!$CZ$2:$CZ$600=AO$4)*(GMWA!$DB$2:$DB$600=AO$1),0),$A30-1966)</f>
        <v>73.13</v>
      </c>
      <c r="AP30" s="4" cm="1">
        <f t="array" ref="AP30">INDEX(GMWA!$A$2:$DB$600,MATCH(1,(GMWA!$DA$2:$DA$600=AP$3)*(GMWA!$CZ$2:$CZ$600=AP$4)*(GMWA!$DB$2:$DB$600=AP$1),0),$A30-1966)</f>
        <v>913609</v>
      </c>
      <c r="AQ30" s="4" cm="1">
        <f t="array" ref="AQ30">INDEX(GMWA!$A$2:$DB$600,MATCH(1,(GMWA!$DA$2:$DA$600=AQ$3)*(GMWA!$CZ$2:$CZ$600=AQ$4)*(GMWA!$DB$2:$DB$600=AQ$1),0),$A30-1966)</f>
        <v>8073.125</v>
      </c>
      <c r="AR30" s="4" cm="1">
        <f t="array" ref="AR30">INDEX(GMWA!$A$2:$DB$600,MATCH(1,(GMWA!$DA$2:$DA$600=AR$3)*(GMWA!$CZ$2:$CZ$600=AR$4)*(GMWA!$DB$2:$DB$600=AR$1),0),$A30-1966)</f>
        <v>546328.69999999995</v>
      </c>
      <c r="AS30" s="4" cm="1">
        <f t="array" ref="AS30">INDEX(GMWA!$A$2:$DB$600,MATCH(1,(GMWA!$DA$2:$DA$600=AS$3)*(GMWA!$CZ$2:$CZ$600=AS$4)*(GMWA!$DB$2:$DB$600=AS$1),0),$A30-1966)</f>
        <v>859834</v>
      </c>
      <c r="AT30" s="4" cm="1">
        <f t="array" ref="AT30">INDEX(GMWA!$A$2:$DB$600,MATCH(1,(GMWA!$DA$2:$DA$600=AT$3)*(GMWA!$CZ$2:$CZ$600=AT$4)*(GMWA!$DB$2:$DB$600=AT$1),0),$A30-1966)</f>
        <v>543238</v>
      </c>
      <c r="AU30" s="4" cm="1">
        <f t="array" ref="AU30">INDEX(GMWA!$A$2:$DB$600,MATCH(1,(GMWA!$DA$2:$DA$600=AU$3)*(GMWA!$CZ$2:$CZ$600=AU$4)*(GMWA!$DB$2:$DB$600=AU$1),0),$A30-1966)</f>
        <v>1087.146</v>
      </c>
      <c r="AV30" s="4" cm="1">
        <f t="array" ref="AV30">INDEX(GMWA!$A$2:$DB$600,MATCH(1,(GMWA!$DA$2:$DA$600=AV$3)*(GMWA!$CZ$2:$CZ$600=AV$4)*(GMWA!$DB$2:$DB$600=AV$1),0),$A30-1966)</f>
        <v>1957475</v>
      </c>
      <c r="AW30" s="4" cm="1">
        <f t="array" ref="AW30">INDEX(GMWA!$A$2:$DB$600,MATCH(1,(GMWA!$DA$2:$DA$600=AW$3)*(GMWA!$CZ$2:$CZ$600=AW$4)*(GMWA!$DB$2:$DB$600=AW$1),0),$A30-1966)</f>
        <v>427.02879999999999</v>
      </c>
      <c r="AX30" s="4" cm="1">
        <f t="array" ref="AX30">INDEX(GMWA!$A$2:$DB$600,MATCH(1,(GMWA!$DA$2:$DA$600=AX$3)*(GMWA!$CZ$2:$CZ$600=AX$4)*(GMWA!$DB$2:$DB$600=AX$1),0),$A30-1966)</f>
        <v>507768.3</v>
      </c>
      <c r="AY30" s="4" cm="1">
        <f t="array" ref="AY30">INDEX(GMWA!$A$2:$DB$600,MATCH(1,(GMWA!$DA$2:$DA$600=AY$3)*(GMWA!$CZ$2:$CZ$600=AY$4)*(GMWA!$DB$2:$DB$600=AY$1),0),$A30-1966)</f>
        <v>1929.7470000000001</v>
      </c>
      <c r="AZ30" s="4" cm="1">
        <f t="array" ref="AZ30">INDEX(GMWA!$A$2:$DB$600,MATCH(1,(GMWA!$DA$2:$DA$600=AZ$3)*(GMWA!$CZ$2:$CZ$600=AZ$4)*(GMWA!$DB$2:$DB$600=AZ$1),0),$A30-1966)</f>
        <v>1247.433</v>
      </c>
      <c r="BA30" s="4" cm="1">
        <f t="array" ref="BA30">INDEX(GMWA!$A$2:$DB$600,MATCH(1,(GMWA!$DA$2:$DA$600=BA$3)*(GMWA!$CZ$2:$CZ$600=BA$4)*(GMWA!$DB$2:$DB$600=BA$1),0),$A30-1966)</f>
        <v>1046.83</v>
      </c>
      <c r="BB30" s="4" cm="1">
        <f t="array" ref="BB30">INDEX(GMWA!$A$2:$DB$600,MATCH(1,(GMWA!$DA$2:$DA$600=BB$3)*(GMWA!$CZ$2:$CZ$600=BB$4)*(GMWA!$DB$2:$DB$600=BB$1),0),$A30-1966)</f>
        <v>488.94600000000003</v>
      </c>
      <c r="BC30" s="4" cm="1">
        <f t="array" ref="BC30">INDEX(GMWA!$A$2:$DB$600,MATCH(1,(GMWA!$DA$2:$DA$600=BC$3)*(GMWA!$CZ$2:$CZ$600=BC$4)*(GMWA!$DB$2:$DB$600=BC$1),0),$A30-1966)</f>
        <v>345.18799999999999</v>
      </c>
      <c r="BD30" s="4" cm="1">
        <f t="array" ref="BD30">INDEX(GMWA!$A$2:$DB$600,MATCH(1,(GMWA!$DA$2:$DA$600=BD$3)*(GMWA!$CZ$2:$CZ$600=BD$4)*(GMWA!$DB$2:$DB$600=BD$1),0),$A30-1966)</f>
        <v>214.28700000000001</v>
      </c>
      <c r="BE30" s="4" cm="1">
        <f t="array" ref="BE30">INDEX(GMWA!$A$2:$DB$600,MATCH(1,(GMWA!$DA$2:$DA$600=BE$3)*(GMWA!$CZ$2:$CZ$600=BE$4)*(GMWA!$DB$2:$DB$600=BE$1),0),$A30-1966)</f>
        <v>181.39019999999999</v>
      </c>
      <c r="BF30" s="4" cm="1">
        <f t="array" ref="BF30">INDEX(GMWA!$A$2:$DB$600,MATCH(1,(GMWA!$DA$2:$DA$600=BF$3)*(GMWA!$CZ$2:$CZ$600=BF$4)*(GMWA!$DB$2:$DB$600=BF$1),0),$A30-1966)</f>
        <v>101.977</v>
      </c>
      <c r="BG30" s="4" cm="1">
        <f t="array" ref="BG30">INDEX(GMWA!$A$2:$DB$600,MATCH(1,(GMWA!$DA$2:$DA$600=BG$3)*(GMWA!$CZ$2:$CZ$600=BG$4)*(GMWA!$DB$2:$DB$600=BG$1),0),$A30-1966)</f>
        <v>60.027000000000001</v>
      </c>
      <c r="BH30" s="4" cm="1">
        <f t="array" ref="BH30">INDEX(GMWA!$A$2:$DB$600,MATCH(1,(GMWA!$DA$2:$DA$600=BH$3)*(GMWA!$CZ$2:$CZ$600=BH$4)*(GMWA!$DB$2:$DB$600=BH$1),0),$A30-1966)</f>
        <v>100.44199999999999</v>
      </c>
      <c r="BI30" s="4" cm="1">
        <f t="array" ref="BI30">INDEX(GMWA!$A$2:$DB$600,MATCH(1,(GMWA!$DA$2:$DA$600=BI$3)*(GMWA!$CZ$2:$CZ$600=BI$4)*(GMWA!$DB$2:$DB$600=BI$1),0),$A30-1966)</f>
        <v>94.351600000000005</v>
      </c>
      <c r="BK30" s="12">
        <f t="shared" si="7"/>
        <v>6.9882852116991616</v>
      </c>
      <c r="BL30" s="12">
        <f t="shared" si="7"/>
        <v>6.3895042312553993</v>
      </c>
      <c r="BM30" s="12">
        <f t="shared" si="7"/>
        <v>3.5437953661465569</v>
      </c>
      <c r="BN30" s="12">
        <f t="shared" si="7"/>
        <v>8.0430346718417045</v>
      </c>
      <c r="BO30" s="12">
        <f t="shared" si="7"/>
        <v>4.6611817501869854</v>
      </c>
      <c r="BP30" s="12">
        <f t="shared" si="7"/>
        <v>6.8764130194347111</v>
      </c>
      <c r="BQ30" s="12">
        <f t="shared" si="7"/>
        <v>6.4507591452349065</v>
      </c>
      <c r="BR30" s="12">
        <f t="shared" si="7"/>
        <v>4.1202637137539631</v>
      </c>
      <c r="BS30" s="12">
        <f t="shared" si="7"/>
        <v>6.879529121850311</v>
      </c>
      <c r="BT30" s="12">
        <f t="shared" si="7"/>
        <v>6.0522589637693036</v>
      </c>
      <c r="BU30" s="12">
        <f t="shared" si="7"/>
        <v>4.5889512088592319</v>
      </c>
      <c r="BV30" s="12">
        <f t="shared" si="7"/>
        <v>8.850865557519521</v>
      </c>
      <c r="BW30" s="12">
        <f t="shared" si="7"/>
        <v>6.7320113593729882</v>
      </c>
      <c r="BX30" s="12">
        <f t="shared" si="7"/>
        <v>5.8931860036832413</v>
      </c>
      <c r="BY30" s="12">
        <f t="shared" si="7"/>
        <v>5.6243977249768884</v>
      </c>
      <c r="BZ30" s="12">
        <f t="shared" si="6"/>
        <v>4.8373653094013989</v>
      </c>
      <c r="CA30" s="12">
        <f t="shared" si="4"/>
        <v>6.7543025053685533</v>
      </c>
      <c r="CB30" s="12">
        <f t="shared" si="4"/>
        <v>7.158931501619743</v>
      </c>
      <c r="CC30" s="12">
        <f t="shared" si="4"/>
        <v>9.4035658956319956</v>
      </c>
      <c r="CD30" s="12">
        <f t="shared" si="4"/>
        <v>5.469711472719815E-3</v>
      </c>
      <c r="CF30" s="13">
        <f>SUMIF(DataQ!$C:$C,DataA!$A30,DataQ!I:I)</f>
        <v>11968.875</v>
      </c>
      <c r="CG30" s="13">
        <f>SUMIF(DataQ!$C:$C,DataA!$A30,DataQ!J:J)</f>
        <v>493606.40000000002</v>
      </c>
      <c r="CH30" s="13">
        <f>SUMIF(DataQ!$C:$C,DataA!$A30,DataQ!K:K)</f>
        <v>2601.9499999999998</v>
      </c>
      <c r="CI30" s="13">
        <f>SUMIF(DataQ!$C:$C,DataA!$A30,DataQ!L:L)</f>
        <v>1710.15</v>
      </c>
      <c r="CJ30" s="13">
        <f>SUMIF(DataQ!$C:$C,DataA!$A30,DataQ!M:M)</f>
        <v>1614.883</v>
      </c>
      <c r="CK30" s="14">
        <f>AVERAGEIF(DataQ!$C:$C,DataA!$A30,DataQ!N:N)</f>
        <v>323733.27500000002</v>
      </c>
      <c r="CL30" s="13">
        <f>SUMIF(DataQ!$C:$C,DataA!$A30,DataQ!O:O)</f>
        <v>-27976.001</v>
      </c>
      <c r="CN30" s="13">
        <f>SUMIF(DataQ!$B:$B,DataA!$A30,DataQ!P:P)</f>
        <v>-287.34226000000001</v>
      </c>
      <c r="CO30" s="13">
        <f>SUMIF(DataQ!$B:$B,DataA!$A30,DataQ!Q:Q)</f>
        <v>-26078</v>
      </c>
      <c r="CP30" s="13">
        <f>SUMIF(DataQ!$B:$B,DataA!$A30,DataQ!R:R)</f>
        <v>-70.168999999999997</v>
      </c>
    </row>
    <row r="31" spans="1:94" x14ac:dyDescent="0.25">
      <c r="A31" s="4">
        <f t="shared" si="5"/>
        <v>1997</v>
      </c>
      <c r="B31" s="4" cm="1">
        <f t="array" ref="B31">INDEX(GMWA!$A$2:$DB$600,MATCH(1,(GMWA!$DA$2:$DA$600=B$3)*(GMWA!$CZ$2:$CZ$600=B$4)*(GMWA!$DB$2:$DB$600=B$1),0),$A31-1966)</f>
        <v>34394</v>
      </c>
      <c r="C31" s="4" cm="1">
        <f t="array" ref="C31">INDEX(GMWA!$A$2:$DB$600,MATCH(1,(GMWA!$DA$2:$DA$600=C$3)*(GMWA!$CZ$2:$CZ$600=C$4)*(GMWA!$DB$2:$DB$600=C$1),0),$A31-1966)</f>
        <v>485.35</v>
      </c>
      <c r="D31" s="4" cm="1">
        <f t="array" ref="D31">INDEX(GMWA!$A$2:$DB$600,MATCH(1,(GMWA!$DA$2:$DA$600=D$3)*(GMWA!$CZ$2:$CZ$600=D$4)*(GMWA!$DB$2:$DB$600=D$1),0),$A31-1966)</f>
        <v>17471.5</v>
      </c>
      <c r="E31" s="4" cm="1">
        <f t="array" ref="E31">INDEX(GMWA!$A$2:$DB$600,MATCH(1,(GMWA!$DA$2:$DA$600=E$3)*(GMWA!$CZ$2:$CZ$600=E$4)*(GMWA!$DB$2:$DB$600=E$1),0),$A31-1966)</f>
        <v>74286</v>
      </c>
      <c r="F31" s="4" cm="1">
        <f t="array" ref="F31">INDEX(GMWA!$A$2:$DB$600,MATCH(1,(GMWA!$DA$2:$DA$600=F$3)*(GMWA!$CZ$2:$CZ$600=F$4)*(GMWA!$DB$2:$DB$600=F$1),0),$A31-1966)</f>
        <v>9173</v>
      </c>
      <c r="G31" s="4" cm="1">
        <f t="array" ref="G31">INDEX(GMWA!$A$2:$DB$600,MATCH(1,(GMWA!$DA$2:$DA$600=G$3)*(GMWA!$CZ$2:$CZ$600=G$4)*(GMWA!$DB$2:$DB$600=G$1),0),$A31-1966)</f>
        <v>56.468420000000002</v>
      </c>
      <c r="H31" s="4" cm="1">
        <f t="array" ref="H31">INDEX(GMWA!$A$2:$DB$600,MATCH(1,(GMWA!$DA$2:$DA$600=H$3)*(GMWA!$CZ$2:$CZ$600=H$4)*(GMWA!$DB$2:$DB$600=H$1),0),$A31-1966)</f>
        <v>101913</v>
      </c>
      <c r="I31" s="4" cm="1">
        <f t="array" ref="I31">INDEX(GMWA!$A$2:$DB$600,MATCH(1,(GMWA!$DA$2:$DA$600=I$3)*(GMWA!$CZ$2:$CZ$600=I$4)*(GMWA!$DB$2:$DB$600=I$1),0),$A31-1966)</f>
        <v>7.7226910000000002</v>
      </c>
      <c r="J31" s="4" cm="1">
        <f t="array" ref="J31">INDEX(GMWA!$A$2:$DB$600,MATCH(1,(GMWA!$DA$2:$DA$600=J$3)*(GMWA!$CZ$2:$CZ$600=J$4)*(GMWA!$DB$2:$DB$600=J$1),0),$A31-1966)</f>
        <v>2677.3420000000001</v>
      </c>
      <c r="K31" s="4" cm="1">
        <f t="array" ref="K31">INDEX(GMWA!$A$2:$DB$600,MATCH(1,(GMWA!$DA$2:$DA$600=K$3)*(GMWA!$CZ$2:$CZ$600=K$4)*(GMWA!$DB$2:$DB$600=K$1),0),$A31-1966)</f>
        <v>65.600009999999997</v>
      </c>
      <c r="L31" s="4" cm="1">
        <f t="array" ref="L31">INDEX(GMWA!$A$2:$DB$600,MATCH(1,(GMWA!$DA$2:$DA$600=L$3)*(GMWA!$CZ$2:$CZ$600=L$4)*(GMWA!$DB$2:$DB$600=L$1),0),$A31-1966)</f>
        <v>45.796999999999997</v>
      </c>
      <c r="M31" s="4" cm="1">
        <f t="array" ref="M31">INDEX(GMWA!$A$2:$DB$600,MATCH(1,(GMWA!$DA$2:$DA$600=M$3)*(GMWA!$CZ$2:$CZ$600=M$4)*(GMWA!$DB$2:$DB$600=M$1),0),$A31-1966)</f>
        <v>99.866010000000003</v>
      </c>
      <c r="N31" s="4" cm="1">
        <f t="array" ref="N31">INDEX(GMWA!$A$2:$DB$600,MATCH(1,(GMWA!$DA$2:$DA$600=N$3)*(GMWA!$CZ$2:$CZ$600=N$4)*(GMWA!$DB$2:$DB$600=N$1),0),$A31-1966)</f>
        <v>23.51567</v>
      </c>
      <c r="O31" s="4" cm="1">
        <f t="array" ref="O31">INDEX(GMWA!$A$2:$DB$600,MATCH(1,(GMWA!$DA$2:$DA$600=O$3)*(GMWA!$CZ$2:$CZ$600=O$4)*(GMWA!$DB$2:$DB$600=O$1),0),$A31-1966)</f>
        <v>17.184999999999999</v>
      </c>
      <c r="P31" s="4" cm="1">
        <f t="array" ref="P31">INDEX(GMWA!$A$2:$DB$600,MATCH(1,(GMWA!$DA$2:$DA$600=P$3)*(GMWA!$CZ$2:$CZ$600=P$4)*(GMWA!$DB$2:$DB$600=P$1),0),$A31-1966)</f>
        <v>17.515619999999998</v>
      </c>
      <c r="Q31" s="4" cm="1">
        <f t="array" ref="Q31">INDEX(GMWA!$A$2:$DB$600,MATCH(1,(GMWA!$DA$2:$DA$600=Q$3)*(GMWA!$CZ$2:$CZ$600=Q$4)*(GMWA!$DB$2:$DB$600=Q$1),0),$A31-1966)</f>
        <v>6.7193680000000002</v>
      </c>
      <c r="R31" s="4" cm="1">
        <f t="array" ref="R31">INDEX(GMWA!$A$2:$DB$600,MATCH(1,(GMWA!$DA$2:$DA$600=R$3)*(GMWA!$CZ$2:$CZ$600=R$4)*(GMWA!$DB$2:$DB$600=R$1),0),$A31-1966)</f>
        <v>4.4960000000000004</v>
      </c>
      <c r="S31" s="4" cm="1">
        <f t="array" ref="S31">INDEX(GMWA!$A$2:$DB$600,MATCH(1,(GMWA!$DA$2:$DA$600=S$3)*(GMWA!$CZ$2:$CZ$600=S$4)*(GMWA!$DB$2:$DB$600=S$1),0),$A31-1966)</f>
        <v>2.5375999999999999</v>
      </c>
      <c r="T31" s="4" cm="1">
        <f t="array" ref="T31">INDEX(GMWA!$A$2:$DB$600,MATCH(1,(GMWA!$DA$2:$DA$600=T$3)*(GMWA!$CZ$2:$CZ$600=T$4)*(GMWA!$DB$2:$DB$600=T$1),0),$A31-1966)</f>
        <v>10.957100000000001</v>
      </c>
      <c r="U31" s="4" cm="1">
        <f t="array" ref="U31">INDEX(GMWA!$A$2:$DB$600,MATCH(1,(GMWA!$DA$2:$DA$600=U$3)*(GMWA!$CZ$2:$CZ$600=U$4)*(GMWA!$DB$2:$DB$600=U$1),0),$A31-1966)</f>
        <v>4.0000000000000001E-3</v>
      </c>
      <c r="V31" s="4" cm="1">
        <f t="array" ref="V31">INDEX(GMWA!$A$2:$DB$600,MATCH(1,(GMWA!$DA$2:$DA$600=V$3)*(GMWA!$CZ$2:$CZ$600=V$4)*(GMWA!$DB$2:$DB$600=V$1),0),$A31-1966)</f>
        <v>420757</v>
      </c>
      <c r="W31" s="4" cm="1">
        <f t="array" ref="W31">INDEX(GMWA!$A$2:$DB$600,MATCH(1,(GMWA!$DA$2:$DA$600=W$3)*(GMWA!$CZ$2:$CZ$600=W$4)*(GMWA!$DB$2:$DB$600=W$1),0),$A31-1966)</f>
        <v>7553.4759999999997</v>
      </c>
      <c r="X31" s="4" cm="1">
        <f t="array" ref="X31">INDEX(GMWA!$A$2:$DB$600,MATCH(1,(GMWA!$DA$2:$DA$600=X$3)*(GMWA!$CZ$2:$CZ$600=X$4)*(GMWA!$DB$2:$DB$600=X$1),0),$A31-1966)</f>
        <v>542355</v>
      </c>
      <c r="Y31" s="4" cm="1">
        <f t="array" ref="Y31">INDEX(GMWA!$A$2:$DB$600,MATCH(1,(GMWA!$DA$2:$DA$600=Y$3)*(GMWA!$CZ$2:$CZ$600=Y$4)*(GMWA!$DB$2:$DB$600=Y$1),0),$A31-1966)</f>
        <v>950251</v>
      </c>
      <c r="Z31" s="4" cm="1">
        <f t="array" ref="Z31">INDEX(GMWA!$A$2:$DB$600,MATCH(1,(GMWA!$DA$2:$DA$600=Z$3)*(GMWA!$CZ$2:$CZ$600=Z$4)*(GMWA!$DB$2:$DB$600=Z$1),0),$A31-1966)</f>
        <v>206527</v>
      </c>
      <c r="AA31" s="4" cm="1">
        <f t="array" ref="AA31">INDEX(GMWA!$A$2:$DB$600,MATCH(1,(GMWA!$DA$2:$DA$600=AA$3)*(GMWA!$CZ$2:$CZ$600=AA$4)*(GMWA!$DB$2:$DB$600=AA$1),0),$A31-1966)</f>
        <v>873.01099999999997</v>
      </c>
      <c r="AB31" s="4" cm="1">
        <f t="array" ref="AB31">INDEX(GMWA!$A$2:$DB$600,MATCH(1,(GMWA!$DA$2:$DA$600=AB$3)*(GMWA!$CZ$2:$CZ$600=AB$4)*(GMWA!$DB$2:$DB$600=AB$1),0),$A31-1966)</f>
        <v>1598439</v>
      </c>
      <c r="AC31" s="4" cm="1">
        <f t="array" ref="AC31">INDEX(GMWA!$A$2:$DB$600,MATCH(1,(GMWA!$DA$2:$DA$600=AC$3)*(GMWA!$CZ$2:$CZ$600=AC$4)*(GMWA!$DB$2:$DB$600=AC$1),0),$A31-1966)</f>
        <v>197.1832</v>
      </c>
      <c r="AD31" s="4" cm="1">
        <f t="array" ref="AD31">INDEX(GMWA!$A$2:$DB$600,MATCH(1,(GMWA!$DA$2:$DA$600=AD$3)*(GMWA!$CZ$2:$CZ$600=AD$4)*(GMWA!$DB$2:$DB$600=AD$1),0),$A31-1966)</f>
        <v>52498.45</v>
      </c>
      <c r="AE31" s="4" cm="1">
        <f t="array" ref="AE31">INDEX(GMWA!$A$2:$DB$600,MATCH(1,(GMWA!$DA$2:$DA$600=AE$3)*(GMWA!$CZ$2:$CZ$600=AE$4)*(GMWA!$DB$2:$DB$600=AE$1),0),$A31-1966)</f>
        <v>1128.9860000000001</v>
      </c>
      <c r="AF31" s="4" cm="1">
        <f t="array" ref="AF31">INDEX(GMWA!$A$2:$DB$600,MATCH(1,(GMWA!$DA$2:$DA$600=AF$3)*(GMWA!$CZ$2:$CZ$600=AF$4)*(GMWA!$DB$2:$DB$600=AF$1),0),$A31-1966)</f>
        <v>1047.212</v>
      </c>
      <c r="AG31" s="4" cm="1">
        <f t="array" ref="AG31">INDEX(GMWA!$A$2:$DB$600,MATCH(1,(GMWA!$DA$2:$DA$600=AG$3)*(GMWA!$CZ$2:$CZ$600=AG$4)*(GMWA!$DB$2:$DB$600=AG$1),0),$A31-1966)</f>
        <v>1384.0619999999999</v>
      </c>
      <c r="AH31" s="4" cm="1">
        <f t="array" ref="AH31">INDEX(GMWA!$A$2:$DB$600,MATCH(1,(GMWA!$DA$2:$DA$600=AH$3)*(GMWA!$CZ$2:$CZ$600=AH$4)*(GMWA!$DB$2:$DB$600=AH$1),0),$A31-1966)</f>
        <v>382.63</v>
      </c>
      <c r="AI31" s="4" cm="1">
        <f t="array" ref="AI31">INDEX(GMWA!$A$2:$DB$600,MATCH(1,(GMWA!$DA$2:$DA$600=AI$3)*(GMWA!$CZ$2:$CZ$600=AI$4)*(GMWA!$DB$2:$DB$600=AI$1),0),$A31-1966)</f>
        <v>293.89499999999998</v>
      </c>
      <c r="AJ31" s="4" cm="1">
        <f t="array" ref="AJ31">INDEX(GMWA!$A$2:$DB$600,MATCH(1,(GMWA!$DA$2:$DA$600=AJ$3)*(GMWA!$CZ$2:$CZ$600=AJ$4)*(GMWA!$DB$2:$DB$600=AJ$1),0),$A31-1966)</f>
        <v>328.93549999999999</v>
      </c>
      <c r="AK31" s="4" cm="1">
        <f t="array" ref="AK31">INDEX(GMWA!$A$2:$DB$600,MATCH(1,(GMWA!$DA$2:$DA$600=AK$3)*(GMWA!$CZ$2:$CZ$600=AK$4)*(GMWA!$DB$2:$DB$600=AK$1),0),$A31-1966)</f>
        <v>140.56489999999999</v>
      </c>
      <c r="AL31" s="4" cm="1">
        <f t="array" ref="AL31">INDEX(GMWA!$A$2:$DB$600,MATCH(1,(GMWA!$DA$2:$DA$600=AL$3)*(GMWA!$CZ$2:$CZ$600=AL$4)*(GMWA!$DB$2:$DB$600=AL$1),0),$A31-1966)</f>
        <v>64.873429999999999</v>
      </c>
      <c r="AM31" s="4" cm="1">
        <f t="array" ref="AM31">INDEX(GMWA!$A$2:$DB$600,MATCH(1,(GMWA!$DA$2:$DA$600=AM$3)*(GMWA!$CZ$2:$CZ$600=AM$4)*(GMWA!$DB$2:$DB$600=AM$1),0),$A31-1966)</f>
        <v>37.071579999999997</v>
      </c>
      <c r="AN31" s="4" cm="1">
        <f t="array" ref="AN31">INDEX(GMWA!$A$2:$DB$600,MATCH(1,(GMWA!$DA$2:$DA$600=AN$3)*(GMWA!$CZ$2:$CZ$600=AN$4)*(GMWA!$DB$2:$DB$600=AN$1),0),$A31-1966)</f>
        <v>127.36499999999999</v>
      </c>
      <c r="AO31" s="4" cm="1">
        <f t="array" ref="AO31">INDEX(GMWA!$A$2:$DB$600,MATCH(1,(GMWA!$DA$2:$DA$600=AO$3)*(GMWA!$CZ$2:$CZ$600=AO$4)*(GMWA!$DB$2:$DB$600=AO$1),0),$A31-1966)</f>
        <v>75.802000000000007</v>
      </c>
      <c r="AP31" s="4" cm="1">
        <f t="array" ref="AP31">INDEX(GMWA!$A$2:$DB$600,MATCH(1,(GMWA!$DA$2:$DA$600=AP$3)*(GMWA!$CZ$2:$CZ$600=AP$4)*(GMWA!$DB$2:$DB$600=AP$1),0),$A31-1966)</f>
        <v>958539</v>
      </c>
      <c r="AQ31" s="4" cm="1">
        <f t="array" ref="AQ31">INDEX(GMWA!$A$2:$DB$600,MATCH(1,(GMWA!$DA$2:$DA$600=AQ$3)*(GMWA!$CZ$2:$CZ$600=AQ$4)*(GMWA!$DB$2:$DB$600=AQ$1),0),$A31-1966)</f>
        <v>8577.5509999999995</v>
      </c>
      <c r="AR31" s="4" cm="1">
        <f t="array" ref="AR31">INDEX(GMWA!$A$2:$DB$600,MATCH(1,(GMWA!$DA$2:$DA$600=AR$3)*(GMWA!$CZ$2:$CZ$600=AR$4)*(GMWA!$DB$2:$DB$600=AR$1),0),$A31-1966)</f>
        <v>554404.5</v>
      </c>
      <c r="AS31" s="4" cm="1">
        <f t="array" ref="AS31">INDEX(GMWA!$A$2:$DB$600,MATCH(1,(GMWA!$DA$2:$DA$600=AS$3)*(GMWA!$CZ$2:$CZ$600=AS$4)*(GMWA!$DB$2:$DB$600=AS$1),0),$A31-1966)</f>
        <v>906926</v>
      </c>
      <c r="AT31" s="4" cm="1">
        <f t="array" ref="AT31">INDEX(GMWA!$A$2:$DB$600,MATCH(1,(GMWA!$DA$2:$DA$600=AT$3)*(GMWA!$CZ$2:$CZ$600=AT$4)*(GMWA!$DB$2:$DB$600=AT$1),0),$A31-1966)</f>
        <v>574031</v>
      </c>
      <c r="AU31" s="4" cm="1">
        <f t="array" ref="AU31">INDEX(GMWA!$A$2:$DB$600,MATCH(1,(GMWA!$DA$2:$DA$600=AU$3)*(GMWA!$CZ$2:$CZ$600=AU$4)*(GMWA!$DB$2:$DB$600=AU$1),0),$A31-1966)</f>
        <v>1144.173</v>
      </c>
      <c r="AV31" s="4" cm="1">
        <f t="array" ref="AV31">INDEX(GMWA!$A$2:$DB$600,MATCH(1,(GMWA!$DA$2:$DA$600=AV$3)*(GMWA!$CZ$2:$CZ$600=AV$4)*(GMWA!$DB$2:$DB$600=AV$1),0),$A31-1966)</f>
        <v>2046302</v>
      </c>
      <c r="AW31" s="4" cm="1">
        <f t="array" ref="AW31">INDEX(GMWA!$A$2:$DB$600,MATCH(1,(GMWA!$DA$2:$DA$600=AW$3)*(GMWA!$CZ$2:$CZ$600=AW$4)*(GMWA!$DB$2:$DB$600=AW$1),0),$A31-1966)</f>
        <v>433.7704</v>
      </c>
      <c r="AX31" s="4" cm="1">
        <f t="array" ref="AX31">INDEX(GMWA!$A$2:$DB$600,MATCH(1,(GMWA!$DA$2:$DA$600=AX$3)*(GMWA!$CZ$2:$CZ$600=AX$4)*(GMWA!$DB$2:$DB$600=AX$1),0),$A31-1966)</f>
        <v>560502</v>
      </c>
      <c r="AY31" s="4" cm="1">
        <f t="array" ref="AY31">INDEX(GMWA!$A$2:$DB$600,MATCH(1,(GMWA!$DA$2:$DA$600=AY$3)*(GMWA!$CZ$2:$CZ$600=AY$4)*(GMWA!$DB$2:$DB$600=AY$1),0),$A31-1966)</f>
        <v>1969.864</v>
      </c>
      <c r="AZ31" s="4" cm="1">
        <f t="array" ref="AZ31">INDEX(GMWA!$A$2:$DB$600,MATCH(1,(GMWA!$DA$2:$DA$600=AZ$3)*(GMWA!$CZ$2:$CZ$600=AZ$4)*(GMWA!$DB$2:$DB$600=AZ$1),0),$A31-1966)</f>
        <v>1290.1110000000001</v>
      </c>
      <c r="BA31" s="4" cm="1">
        <f t="array" ref="BA31">INDEX(GMWA!$A$2:$DB$600,MATCH(1,(GMWA!$DA$2:$DA$600=BA$3)*(GMWA!$CZ$2:$CZ$600=BA$4)*(GMWA!$DB$2:$DB$600=BA$1),0),$A31-1966)</f>
        <v>1094.6659999999999</v>
      </c>
      <c r="BB31" s="4" cm="1">
        <f t="array" ref="BB31">INDEX(GMWA!$A$2:$DB$600,MATCH(1,(GMWA!$DA$2:$DA$600=BB$3)*(GMWA!$CZ$2:$CZ$600=BB$4)*(GMWA!$DB$2:$DB$600=BB$1),0),$A31-1966)</f>
        <v>518.971</v>
      </c>
      <c r="BC31" s="4" cm="1">
        <f t="array" ref="BC31">INDEX(GMWA!$A$2:$DB$600,MATCH(1,(GMWA!$DA$2:$DA$600=BC$3)*(GMWA!$CZ$2:$CZ$600=BC$4)*(GMWA!$DB$2:$DB$600=BC$1),0),$A31-1966)</f>
        <v>369.97699999999998</v>
      </c>
      <c r="BD31" s="4" cm="1">
        <f t="array" ref="BD31">INDEX(GMWA!$A$2:$DB$600,MATCH(1,(GMWA!$DA$2:$DA$600=BD$3)*(GMWA!$CZ$2:$CZ$600=BD$4)*(GMWA!$DB$2:$DB$600=BD$1),0),$A31-1966)</f>
        <v>224.101</v>
      </c>
      <c r="BE31" s="4" cm="1">
        <f t="array" ref="BE31">INDEX(GMWA!$A$2:$DB$600,MATCH(1,(GMWA!$DA$2:$DA$600=BE$3)*(GMWA!$CZ$2:$CZ$600=BE$4)*(GMWA!$DB$2:$DB$600=BE$1),0),$A31-1966)</f>
        <v>187.7893</v>
      </c>
      <c r="BF31" s="4" cm="1">
        <f t="array" ref="BF31">INDEX(GMWA!$A$2:$DB$600,MATCH(1,(GMWA!$DA$2:$DA$600=BF$3)*(GMWA!$CZ$2:$CZ$600=BF$4)*(GMWA!$DB$2:$DB$600=BF$1),0),$A31-1966)</f>
        <v>110.764</v>
      </c>
      <c r="BG31" s="4" cm="1">
        <f t="array" ref="BG31">INDEX(GMWA!$A$2:$DB$600,MATCH(1,(GMWA!$DA$2:$DA$600=BG$3)*(GMWA!$CZ$2:$CZ$600=BG$4)*(GMWA!$DB$2:$DB$600=BG$1),0),$A31-1966)</f>
        <v>69.465999999999994</v>
      </c>
      <c r="BH31" s="4" cm="1">
        <f t="array" ref="BH31">INDEX(GMWA!$A$2:$DB$600,MATCH(1,(GMWA!$DA$2:$DA$600=BH$3)*(GMWA!$CZ$2:$CZ$600=BH$4)*(GMWA!$DB$2:$DB$600=BH$1),0),$A31-1966)</f>
        <v>111.036</v>
      </c>
      <c r="BI31" s="4" cm="1">
        <f t="array" ref="BI31">INDEX(GMWA!$A$2:$DB$600,MATCH(1,(GMWA!$DA$2:$DA$600=BI$3)*(GMWA!$CZ$2:$CZ$600=BI$4)*(GMWA!$DB$2:$DB$600=BI$1),0),$A31-1966)</f>
        <v>102.3309</v>
      </c>
      <c r="BK31" s="12">
        <f t="shared" si="7"/>
        <v>8.1743143904914231</v>
      </c>
      <c r="BL31" s="12">
        <f t="shared" si="7"/>
        <v>6.4255185294823214</v>
      </c>
      <c r="BM31" s="12">
        <f t="shared" si="7"/>
        <v>3.2214140184934221</v>
      </c>
      <c r="BN31" s="12">
        <f t="shared" si="7"/>
        <v>7.8175134780179141</v>
      </c>
      <c r="BO31" s="12">
        <f t="shared" si="7"/>
        <v>4.4415500152522425</v>
      </c>
      <c r="BP31" s="12">
        <f t="shared" si="7"/>
        <v>6.4682369408861975</v>
      </c>
      <c r="BQ31" s="12">
        <f t="shared" si="7"/>
        <v>6.3757828731656323</v>
      </c>
      <c r="BR31" s="12">
        <f t="shared" si="7"/>
        <v>3.9165055643685673</v>
      </c>
      <c r="BS31" s="12">
        <f t="shared" si="7"/>
        <v>5.0998496146076695</v>
      </c>
      <c r="BT31" s="12">
        <f t="shared" si="7"/>
        <v>5.8105246654962945</v>
      </c>
      <c r="BU31" s="12">
        <f t="shared" si="7"/>
        <v>4.3732310172152342</v>
      </c>
      <c r="BV31" s="12">
        <f t="shared" si="7"/>
        <v>7.2154289330969288</v>
      </c>
      <c r="BW31" s="12">
        <f t="shared" si="7"/>
        <v>6.1457988134751593</v>
      </c>
      <c r="BX31" s="12">
        <f t="shared" si="7"/>
        <v>5.8473264261045612</v>
      </c>
      <c r="BY31" s="12">
        <f t="shared" si="7"/>
        <v>5.3249406038569873</v>
      </c>
      <c r="BZ31" s="12">
        <f t="shared" si="6"/>
        <v>4.7802602214350811</v>
      </c>
      <c r="CA31" s="12">
        <f t="shared" si="4"/>
        <v>6.9304182004867032</v>
      </c>
      <c r="CB31" s="12">
        <f t="shared" si="4"/>
        <v>6.8451358156301945</v>
      </c>
      <c r="CC31" s="12">
        <f t="shared" si="4"/>
        <v>8.6029128881560872</v>
      </c>
      <c r="CD31" s="12">
        <f t="shared" si="4"/>
        <v>5.2769056225429409E-3</v>
      </c>
      <c r="CF31" s="13">
        <f>SUMIF(DataQ!$C:$C,DataA!$A31,DataQ!I:I)</f>
        <v>12517.349999999999</v>
      </c>
      <c r="CG31" s="13">
        <f>SUMIF(DataQ!$C:$C,DataA!$A31,DataQ!J:J)</f>
        <v>493985.6</v>
      </c>
      <c r="CH31" s="13">
        <f>SUMIF(DataQ!$C:$C,DataA!$A31,DataQ!K:K)</f>
        <v>2659.2799999999997</v>
      </c>
      <c r="CI31" s="13">
        <f>SUMIF(DataQ!$C:$C,DataA!$A31,DataQ!L:L)</f>
        <v>1764.508</v>
      </c>
      <c r="CJ31" s="13">
        <f>SUMIF(DataQ!$C:$C,DataA!$A31,DataQ!M:M)</f>
        <v>1658.0650000000001</v>
      </c>
      <c r="CK31" s="14">
        <f>AVERAGEIF(DataQ!$C:$C,DataA!$A31,DataQ!N:N)</f>
        <v>338426.9</v>
      </c>
      <c r="CL31" s="13">
        <f>SUMIF(DataQ!$C:$C,DataA!$A31,DataQ!O:O)</f>
        <v>-10624</v>
      </c>
      <c r="CN31" s="13">
        <f>SUMIF(DataQ!$B:$B,DataA!$A31,DataQ!P:P)</f>
        <v>-184.52925999999997</v>
      </c>
      <c r="CO31" s="13">
        <f>SUMIF(DataQ!$B:$B,DataA!$A31,DataQ!Q:Q)</f>
        <v>-19167.249</v>
      </c>
      <c r="CP31" s="13">
        <f>SUMIF(DataQ!$B:$B,DataA!$A31,DataQ!R:R)</f>
        <v>-59.551000000000009</v>
      </c>
    </row>
    <row r="32" spans="1:94" x14ac:dyDescent="0.25">
      <c r="A32" s="4">
        <f t="shared" si="5"/>
        <v>1998</v>
      </c>
      <c r="B32" s="4" cm="1">
        <f t="array" ref="B32">INDEX(GMWA!$A$2:$DB$600,MATCH(1,(GMWA!$DA$2:$DA$600=B$3)*(GMWA!$CZ$2:$CZ$600=B$4)*(GMWA!$DB$2:$DB$600=B$1),0),$A32-1966)</f>
        <v>37037</v>
      </c>
      <c r="C32" s="4" cm="1">
        <f t="array" ref="C32">INDEX(GMWA!$A$2:$DB$600,MATCH(1,(GMWA!$DA$2:$DA$600=C$3)*(GMWA!$CZ$2:$CZ$600=C$4)*(GMWA!$DB$2:$DB$600=C$1),0),$A32-1966)</f>
        <v>479.25</v>
      </c>
      <c r="D32" s="4" cm="1">
        <f t="array" ref="D32">INDEX(GMWA!$A$2:$DB$600,MATCH(1,(GMWA!$DA$2:$DA$600=D$3)*(GMWA!$CZ$2:$CZ$600=D$4)*(GMWA!$DB$2:$DB$600=D$1),0),$A32-1966)</f>
        <v>17510.3</v>
      </c>
      <c r="E32" s="4" cm="1">
        <f t="array" ref="E32">INDEX(GMWA!$A$2:$DB$600,MATCH(1,(GMWA!$DA$2:$DA$600=E$3)*(GMWA!$CZ$2:$CZ$600=E$4)*(GMWA!$DB$2:$DB$600=E$1),0),$A32-1966)</f>
        <v>75733</v>
      </c>
      <c r="F32" s="4" cm="1">
        <f t="array" ref="F32">INDEX(GMWA!$A$2:$DB$600,MATCH(1,(GMWA!$DA$2:$DA$600=F$3)*(GMWA!$CZ$2:$CZ$600=F$4)*(GMWA!$DB$2:$DB$600=F$1),0),$A32-1966)</f>
        <v>7643</v>
      </c>
      <c r="G32" s="4" cm="1">
        <f t="array" ref="G32">INDEX(GMWA!$A$2:$DB$600,MATCH(1,(GMWA!$DA$2:$DA$600=G$3)*(GMWA!$CZ$2:$CZ$600=G$4)*(GMWA!$DB$2:$DB$600=G$1),0),$A32-1966)</f>
        <v>52.684660000000001</v>
      </c>
      <c r="H32" s="4" cm="1">
        <f t="array" ref="H32">INDEX(GMWA!$A$2:$DB$600,MATCH(1,(GMWA!$DA$2:$DA$600=H$3)*(GMWA!$CZ$2:$CZ$600=H$4)*(GMWA!$DB$2:$DB$600=H$1),0),$A32-1966)</f>
        <v>92937.96</v>
      </c>
      <c r="I32" s="4" cm="1">
        <f t="array" ref="I32">INDEX(GMWA!$A$2:$DB$600,MATCH(1,(GMWA!$DA$2:$DA$600=I$3)*(GMWA!$CZ$2:$CZ$600=I$4)*(GMWA!$DB$2:$DB$600=I$1),0),$A32-1966)</f>
        <v>7.9103839999999996</v>
      </c>
      <c r="J32" s="4" cm="1">
        <f t="array" ref="J32">INDEX(GMWA!$A$2:$DB$600,MATCH(1,(GMWA!$DA$2:$DA$600=J$3)*(GMWA!$CZ$2:$CZ$600=J$4)*(GMWA!$DB$2:$DB$600=J$1),0),$A32-1966)</f>
        <v>4603.3680000000004</v>
      </c>
      <c r="K32" s="4" cm="1">
        <f t="array" ref="K32">INDEX(GMWA!$A$2:$DB$600,MATCH(1,(GMWA!$DA$2:$DA$600=K$3)*(GMWA!$CZ$2:$CZ$600=K$4)*(GMWA!$DB$2:$DB$600=K$1),0),$A32-1966)</f>
        <v>66.649990000000003</v>
      </c>
      <c r="L32" s="4" cm="1">
        <f t="array" ref="L32">INDEX(GMWA!$A$2:$DB$600,MATCH(1,(GMWA!$DA$2:$DA$600=L$3)*(GMWA!$CZ$2:$CZ$600=L$4)*(GMWA!$DB$2:$DB$600=L$1),0),$A32-1966)</f>
        <v>45.585999999999999</v>
      </c>
      <c r="M32" s="4" cm="1">
        <f t="array" ref="M32">INDEX(GMWA!$A$2:$DB$600,MATCH(1,(GMWA!$DA$2:$DA$600=M$3)*(GMWA!$CZ$2:$CZ$600=M$4)*(GMWA!$DB$2:$DB$600=M$1),0),$A32-1966)</f>
        <v>89.382999999999996</v>
      </c>
      <c r="N32" s="4" cm="1">
        <f t="array" ref="N32">INDEX(GMWA!$A$2:$DB$600,MATCH(1,(GMWA!$DA$2:$DA$600=N$3)*(GMWA!$CZ$2:$CZ$600=N$4)*(GMWA!$DB$2:$DB$600=N$1),0),$A32-1966)</f>
        <v>22.55866</v>
      </c>
      <c r="O32" s="4" cm="1">
        <f t="array" ref="O32">INDEX(GMWA!$A$2:$DB$600,MATCH(1,(GMWA!$DA$2:$DA$600=O$3)*(GMWA!$CZ$2:$CZ$600=O$4)*(GMWA!$DB$2:$DB$600=O$1),0),$A32-1966)</f>
        <v>17.207000000000001</v>
      </c>
      <c r="P32" s="4" cm="1">
        <f t="array" ref="P32">INDEX(GMWA!$A$2:$DB$600,MATCH(1,(GMWA!$DA$2:$DA$600=P$3)*(GMWA!$CZ$2:$CZ$600=P$4)*(GMWA!$DB$2:$DB$600=P$1),0),$A32-1966)</f>
        <v>17.375</v>
      </c>
      <c r="Q32" s="4" cm="1">
        <f t="array" ref="Q32">INDEX(GMWA!$A$2:$DB$600,MATCH(1,(GMWA!$DA$2:$DA$600=Q$3)*(GMWA!$CZ$2:$CZ$600=Q$4)*(GMWA!$DB$2:$DB$600=Q$1),0),$A32-1966)</f>
        <v>6.9448299999999996</v>
      </c>
      <c r="R32" s="4" cm="1">
        <f t="array" ref="R32">INDEX(GMWA!$A$2:$DB$600,MATCH(1,(GMWA!$DA$2:$DA$600=R$3)*(GMWA!$CZ$2:$CZ$600=R$4)*(GMWA!$DB$2:$DB$600=R$1),0),$A32-1966)</f>
        <v>4.1109999999999998</v>
      </c>
      <c r="S32" s="4" cm="1">
        <f t="array" ref="S32">INDEX(GMWA!$A$2:$DB$600,MATCH(1,(GMWA!$DA$2:$DA$600=S$3)*(GMWA!$CZ$2:$CZ$600=S$4)*(GMWA!$DB$2:$DB$600=S$1),0),$A32-1966)</f>
        <v>2.6600999999999999</v>
      </c>
      <c r="T32" s="4" cm="1">
        <f t="array" ref="T32">INDEX(GMWA!$A$2:$DB$600,MATCH(1,(GMWA!$DA$2:$DA$600=T$3)*(GMWA!$CZ$2:$CZ$600=T$4)*(GMWA!$DB$2:$DB$600=T$1),0),$A32-1966)</f>
        <v>10.697100000000001</v>
      </c>
      <c r="U32" s="4" cm="1">
        <f t="array" ref="U32">INDEX(GMWA!$A$2:$DB$600,MATCH(1,(GMWA!$DA$2:$DA$600=U$3)*(GMWA!$CZ$2:$CZ$600=U$4)*(GMWA!$DB$2:$DB$600=U$1),0),$A32-1966)</f>
        <v>4.0000000000000001E-3</v>
      </c>
      <c r="V32" s="4" cm="1">
        <f t="array" ref="V32">INDEX(GMWA!$A$2:$DB$600,MATCH(1,(GMWA!$DA$2:$DA$600=V$3)*(GMWA!$CZ$2:$CZ$600=V$4)*(GMWA!$DB$2:$DB$600=V$1),0),$A32-1966)</f>
        <v>419066</v>
      </c>
      <c r="W32" s="4" cm="1">
        <f t="array" ref="W32">INDEX(GMWA!$A$2:$DB$600,MATCH(1,(GMWA!$DA$2:$DA$600=W$3)*(GMWA!$CZ$2:$CZ$600=W$4)*(GMWA!$DB$2:$DB$600=W$1),0),$A32-1966)</f>
        <v>7600.7330000000002</v>
      </c>
      <c r="X32" s="4" cm="1">
        <f t="array" ref="X32">INDEX(GMWA!$A$2:$DB$600,MATCH(1,(GMWA!$DA$2:$DA$600=X$3)*(GMWA!$CZ$2:$CZ$600=X$4)*(GMWA!$DB$2:$DB$600=X$1),0),$A32-1966)</f>
        <v>590198</v>
      </c>
      <c r="Y32" s="4" cm="1">
        <f t="array" ref="Y32">INDEX(GMWA!$A$2:$DB$600,MATCH(1,(GMWA!$DA$2:$DA$600=Y$3)*(GMWA!$CZ$2:$CZ$600=Y$4)*(GMWA!$DB$2:$DB$600=Y$1),0),$A32-1966)</f>
        <v>961277</v>
      </c>
      <c r="Z32" s="4" cm="1">
        <f t="array" ref="Z32">INDEX(GMWA!$A$2:$DB$600,MATCH(1,(GMWA!$DA$2:$DA$600=Z$3)*(GMWA!$CZ$2:$CZ$600=Z$4)*(GMWA!$DB$2:$DB$600=Z$1),0),$A32-1966)</f>
        <v>201803</v>
      </c>
      <c r="AA32" s="4" cm="1">
        <f t="array" ref="AA32">INDEX(GMWA!$A$2:$DB$600,MATCH(1,(GMWA!$DA$2:$DA$600=AA$3)*(GMWA!$CZ$2:$CZ$600=AA$4)*(GMWA!$DB$2:$DB$600=AA$1),0),$A32-1966)</f>
        <v>877.13</v>
      </c>
      <c r="AB32" s="4" cm="1">
        <f t="array" ref="AB32">INDEX(GMWA!$A$2:$DB$600,MATCH(1,(GMWA!$DA$2:$DA$600=AB$3)*(GMWA!$CZ$2:$CZ$600=AB$4)*(GMWA!$DB$2:$DB$600=AB$1),0),$A32-1966)</f>
        <v>1673987</v>
      </c>
      <c r="AC32" s="4" cm="1">
        <f t="array" ref="AC32">INDEX(GMWA!$A$2:$DB$600,MATCH(1,(GMWA!$DA$2:$DA$600=AC$3)*(GMWA!$CZ$2:$CZ$600=AC$4)*(GMWA!$DB$2:$DB$600=AC$1),0),$A32-1966)</f>
        <v>211.69880000000001</v>
      </c>
      <c r="AD32" s="4" cm="1">
        <f t="array" ref="AD32">INDEX(GMWA!$A$2:$DB$600,MATCH(1,(GMWA!$DA$2:$DA$600=AD$3)*(GMWA!$CZ$2:$CZ$600=AD$4)*(GMWA!$DB$2:$DB$600=AD$1),0),$A32-1966)</f>
        <v>71434.41</v>
      </c>
      <c r="AE32" s="4" cm="1">
        <f t="array" ref="AE32">INDEX(GMWA!$A$2:$DB$600,MATCH(1,(GMWA!$DA$2:$DA$600=AE$3)*(GMWA!$CZ$2:$CZ$600=AE$4)*(GMWA!$DB$2:$DB$600=AE$1),0),$A32-1966)</f>
        <v>1160.441</v>
      </c>
      <c r="AF32" s="4" cm="1">
        <f t="array" ref="AF32">INDEX(GMWA!$A$2:$DB$600,MATCH(1,(GMWA!$DA$2:$DA$600=AF$3)*(GMWA!$CZ$2:$CZ$600=AF$4)*(GMWA!$DB$2:$DB$600=AF$1),0),$A32-1966)</f>
        <v>1100.1320000000001</v>
      </c>
      <c r="AG32" s="4" cm="1">
        <f t="array" ref="AG32">INDEX(GMWA!$A$2:$DB$600,MATCH(1,(GMWA!$DA$2:$DA$600=AG$3)*(GMWA!$CZ$2:$CZ$600=AG$4)*(GMWA!$DB$2:$DB$600=AG$1),0),$A32-1966)</f>
        <v>1457.787</v>
      </c>
      <c r="AH32" s="4" cm="1">
        <f t="array" ref="AH32">INDEX(GMWA!$A$2:$DB$600,MATCH(1,(GMWA!$DA$2:$DA$600=AH$3)*(GMWA!$CZ$2:$CZ$600=AH$4)*(GMWA!$DB$2:$DB$600=AH$1),0),$A32-1966)</f>
        <v>409.43599999999998</v>
      </c>
      <c r="AI32" s="4" cm="1">
        <f t="array" ref="AI32">INDEX(GMWA!$A$2:$DB$600,MATCH(1,(GMWA!$DA$2:$DA$600=AI$3)*(GMWA!$CZ$2:$CZ$600=AI$4)*(GMWA!$DB$2:$DB$600=AI$1),0),$A32-1966)</f>
        <v>305.26100000000002</v>
      </c>
      <c r="AJ32" s="4" cm="1">
        <f t="array" ref="AJ32">INDEX(GMWA!$A$2:$DB$600,MATCH(1,(GMWA!$DA$2:$DA$600=AJ$3)*(GMWA!$CZ$2:$CZ$600=AJ$4)*(GMWA!$DB$2:$DB$600=AJ$1),0),$A32-1966)</f>
        <v>344.983</v>
      </c>
      <c r="AK32" s="4" cm="1">
        <f t="array" ref="AK32">INDEX(GMWA!$A$2:$DB$600,MATCH(1,(GMWA!$DA$2:$DA$600=AK$3)*(GMWA!$CZ$2:$CZ$600=AK$4)*(GMWA!$DB$2:$DB$600=AK$1),0),$A32-1966)</f>
        <v>147.03</v>
      </c>
      <c r="AL32" s="4" cm="1">
        <f t="array" ref="AL32">INDEX(GMWA!$A$2:$DB$600,MATCH(1,(GMWA!$DA$2:$DA$600=AL$3)*(GMWA!$CZ$2:$CZ$600=AL$4)*(GMWA!$DB$2:$DB$600=AL$1),0),$A32-1966)</f>
        <v>66.681470000000004</v>
      </c>
      <c r="AM32" s="4" cm="1">
        <f t="array" ref="AM32">INDEX(GMWA!$A$2:$DB$600,MATCH(1,(GMWA!$DA$2:$DA$600=AM$3)*(GMWA!$CZ$2:$CZ$600=AM$4)*(GMWA!$DB$2:$DB$600=AM$1),0),$A32-1966)</f>
        <v>35.433</v>
      </c>
      <c r="AN32" s="4" cm="1">
        <f t="array" ref="AN32">INDEX(GMWA!$A$2:$DB$600,MATCH(1,(GMWA!$DA$2:$DA$600=AN$3)*(GMWA!$CZ$2:$CZ$600=AN$4)*(GMWA!$DB$2:$DB$600=AN$1),0),$A32-1966)</f>
        <v>136.80799999999999</v>
      </c>
      <c r="AO32" s="4" cm="1">
        <f t="array" ref="AO32">INDEX(GMWA!$A$2:$DB$600,MATCH(1,(GMWA!$DA$2:$DA$600=AO$3)*(GMWA!$CZ$2:$CZ$600=AO$4)*(GMWA!$DB$2:$DB$600=AO$1),0),$A32-1966)</f>
        <v>80.858000000000004</v>
      </c>
      <c r="AP32" s="4" cm="1">
        <f t="array" ref="AP32">INDEX(GMWA!$A$2:$DB$600,MATCH(1,(GMWA!$DA$2:$DA$600=AP$3)*(GMWA!$CZ$2:$CZ$600=AP$4)*(GMWA!$DB$2:$DB$600=AP$1),0),$A32-1966)</f>
        <v>1002804</v>
      </c>
      <c r="AQ32" s="4" cm="1">
        <f t="array" ref="AQ32">INDEX(GMWA!$A$2:$DB$600,MATCH(1,(GMWA!$DA$2:$DA$600=AQ$3)*(GMWA!$CZ$2:$CZ$600=AQ$4)*(GMWA!$DB$2:$DB$600=AQ$1),0),$A32-1966)</f>
        <v>9062.8240000000005</v>
      </c>
      <c r="AR32" s="4" cm="1">
        <f t="array" ref="AR32">INDEX(GMWA!$A$2:$DB$600,MATCH(1,(GMWA!$DA$2:$DA$600=AR$3)*(GMWA!$CZ$2:$CZ$600=AR$4)*(GMWA!$DB$2:$DB$600=AR$1),0),$A32-1966)</f>
        <v>543335.5</v>
      </c>
      <c r="AS32" s="4" cm="1">
        <f t="array" ref="AS32">INDEX(GMWA!$A$2:$DB$600,MATCH(1,(GMWA!$DA$2:$DA$600=AS$3)*(GMWA!$CZ$2:$CZ$600=AS$4)*(GMWA!$DB$2:$DB$600=AS$1),0),$A32-1966)</f>
        <v>940548</v>
      </c>
      <c r="AT32" s="4" cm="1">
        <f t="array" ref="AT32">INDEX(GMWA!$A$2:$DB$600,MATCH(1,(GMWA!$DA$2:$DA$600=AT$3)*(GMWA!$CZ$2:$CZ$600=AT$4)*(GMWA!$DB$2:$DB$600=AT$1),0),$A32-1966)</f>
        <v>607179</v>
      </c>
      <c r="AU32" s="4" cm="1">
        <f t="array" ref="AU32">INDEX(GMWA!$A$2:$DB$600,MATCH(1,(GMWA!$DA$2:$DA$600=AU$3)*(GMWA!$CZ$2:$CZ$600=AU$4)*(GMWA!$DB$2:$DB$600=AU$1),0),$A32-1966)</f>
        <v>1185.2180000000001</v>
      </c>
      <c r="AV32" s="4" cm="1">
        <f t="array" ref="AV32">INDEX(GMWA!$A$2:$DB$600,MATCH(1,(GMWA!$DA$2:$DA$600=AV$3)*(GMWA!$CZ$2:$CZ$600=AV$4)*(GMWA!$DB$2:$DB$600=AV$1),0),$A32-1966)</f>
        <v>2152166</v>
      </c>
      <c r="AW32" s="4" cm="1">
        <f t="array" ref="AW32">INDEX(GMWA!$A$2:$DB$600,MATCH(1,(GMWA!$DA$2:$DA$600=AW$3)*(GMWA!$CZ$2:$CZ$600=AW$4)*(GMWA!$DB$2:$DB$600=AW$1),0),$A32-1966)</f>
        <v>444.78269999999998</v>
      </c>
      <c r="AX32" s="4" cm="1">
        <f t="array" ref="AX32">INDEX(GMWA!$A$2:$DB$600,MATCH(1,(GMWA!$DA$2:$DA$600=AX$3)*(GMWA!$CZ$2:$CZ$600=AX$4)*(GMWA!$DB$2:$DB$600=AX$1),0),$A32-1966)</f>
        <v>556787</v>
      </c>
      <c r="AY32" s="4" cm="1">
        <f t="array" ref="AY32">INDEX(GMWA!$A$2:$DB$600,MATCH(1,(GMWA!$DA$2:$DA$600=AY$3)*(GMWA!$CZ$2:$CZ$600=AY$4)*(GMWA!$DB$2:$DB$600=AY$1),0),$A32-1966)</f>
        <v>2020.682</v>
      </c>
      <c r="AZ32" s="4" cm="1">
        <f t="array" ref="AZ32">INDEX(GMWA!$A$2:$DB$600,MATCH(1,(GMWA!$DA$2:$DA$600=AZ$3)*(GMWA!$CZ$2:$CZ$600=AZ$4)*(GMWA!$DB$2:$DB$600=AZ$1),0),$A32-1966)</f>
        <v>1346.951</v>
      </c>
      <c r="BA32" s="4" cm="1">
        <f t="array" ref="BA32">INDEX(GMWA!$A$2:$DB$600,MATCH(1,(GMWA!$DA$2:$DA$600=BA$3)*(GMWA!$CZ$2:$CZ$600=BA$4)*(GMWA!$DB$2:$DB$600=BA$1),0),$A32-1966)</f>
        <v>1138.9780000000001</v>
      </c>
      <c r="BB32" s="4" cm="1">
        <f t="array" ref="BB32">INDEX(GMWA!$A$2:$DB$600,MATCH(1,(GMWA!$DA$2:$DA$600=BB$3)*(GMWA!$CZ$2:$CZ$600=BB$4)*(GMWA!$DB$2:$DB$600=BB$1),0),$A32-1966)</f>
        <v>555.55899999999997</v>
      </c>
      <c r="BC32" s="4" cm="1">
        <f t="array" ref="BC32">INDEX(GMWA!$A$2:$DB$600,MATCH(1,(GMWA!$DA$2:$DA$600=BC$3)*(GMWA!$CZ$2:$CZ$600=BC$4)*(GMWA!$DB$2:$DB$600=BC$1),0),$A32-1966)</f>
        <v>395.01</v>
      </c>
      <c r="BD32" s="4" cm="1">
        <f t="array" ref="BD32">INDEX(GMWA!$A$2:$DB$600,MATCH(1,(GMWA!$DA$2:$DA$600=BD$3)*(GMWA!$CZ$2:$CZ$600=BD$4)*(GMWA!$DB$2:$DB$600=BD$1),0),$A32-1966)</f>
        <v>232.624</v>
      </c>
      <c r="BE32" s="4" cm="1">
        <f t="array" ref="BE32">INDEX(GMWA!$A$2:$DB$600,MATCH(1,(GMWA!$DA$2:$DA$600=BE$3)*(GMWA!$CZ$2:$CZ$600=BE$4)*(GMWA!$DB$2:$DB$600=BE$1),0),$A32-1966)</f>
        <v>195.1788</v>
      </c>
      <c r="BF32" s="4" cm="1">
        <f t="array" ref="BF32">INDEX(GMWA!$A$2:$DB$600,MATCH(1,(GMWA!$DA$2:$DA$600=BF$3)*(GMWA!$CZ$2:$CZ$600=BF$4)*(GMWA!$DB$2:$DB$600=BF$1),0),$A32-1966)</f>
        <v>120.431</v>
      </c>
      <c r="BG32" s="4" cm="1">
        <f t="array" ref="BG32">INDEX(GMWA!$A$2:$DB$600,MATCH(1,(GMWA!$DA$2:$DA$600=BG$3)*(GMWA!$CZ$2:$CZ$600=BG$4)*(GMWA!$DB$2:$DB$600=BG$1),0),$A32-1966)</f>
        <v>80.753</v>
      </c>
      <c r="BH32" s="4" cm="1">
        <f t="array" ref="BH32">INDEX(GMWA!$A$2:$DB$600,MATCH(1,(GMWA!$DA$2:$DA$600=BH$3)*(GMWA!$CZ$2:$CZ$600=BH$4)*(GMWA!$DB$2:$DB$600=BH$1),0),$A32-1966)</f>
        <v>120.926</v>
      </c>
      <c r="BI32" s="4" cm="1">
        <f t="array" ref="BI32">INDEX(GMWA!$A$2:$DB$600,MATCH(1,(GMWA!$DA$2:$DA$600=BI$3)*(GMWA!$CZ$2:$CZ$600=BI$4)*(GMWA!$DB$2:$DB$600=BI$1),0),$A32-1966)</f>
        <v>111.35339999999999</v>
      </c>
      <c r="BK32" s="12">
        <f t="shared" si="7"/>
        <v>8.8379873337374075</v>
      </c>
      <c r="BL32" s="12">
        <f t="shared" si="7"/>
        <v>6.3053129217932007</v>
      </c>
      <c r="BM32" s="12">
        <f t="shared" si="7"/>
        <v>2.966851802276524</v>
      </c>
      <c r="BN32" s="12">
        <f t="shared" si="7"/>
        <v>7.8783742875362677</v>
      </c>
      <c r="BO32" s="12">
        <f t="shared" si="7"/>
        <v>3.7873569768536641</v>
      </c>
      <c r="BP32" s="12">
        <f t="shared" si="7"/>
        <v>6.0064825054438904</v>
      </c>
      <c r="BQ32" s="12">
        <f t="shared" si="7"/>
        <v>5.5518925774214498</v>
      </c>
      <c r="BR32" s="12">
        <f t="shared" si="7"/>
        <v>3.7366220309231792</v>
      </c>
      <c r="BS32" s="12">
        <f t="shared" si="7"/>
        <v>6.44418845203593</v>
      </c>
      <c r="BT32" s="12">
        <f t="shared" si="7"/>
        <v>5.7435052708409993</v>
      </c>
      <c r="BU32" s="12">
        <f t="shared" si="7"/>
        <v>4.1436845760326939</v>
      </c>
      <c r="BV32" s="12">
        <f t="shared" si="7"/>
        <v>6.1314170039930387</v>
      </c>
      <c r="BW32" s="12">
        <f t="shared" si="7"/>
        <v>5.5096913803378307</v>
      </c>
      <c r="BX32" s="12">
        <f t="shared" si="7"/>
        <v>5.6368157085248356</v>
      </c>
      <c r="BY32" s="12">
        <f t="shared" si="7"/>
        <v>5.0364800584376619</v>
      </c>
      <c r="BZ32" s="12">
        <f t="shared" si="6"/>
        <v>4.7234101883969251</v>
      </c>
      <c r="CA32" s="12">
        <f t="shared" si="4"/>
        <v>6.1651310326541982</v>
      </c>
      <c r="CB32" s="12">
        <f t="shared" si="4"/>
        <v>7.5074083481500296</v>
      </c>
      <c r="CC32" s="12">
        <f t="shared" si="4"/>
        <v>7.8190602888719969</v>
      </c>
      <c r="CD32" s="12">
        <f t="shared" si="4"/>
        <v>4.9469440253283531E-3</v>
      </c>
      <c r="CF32" s="13">
        <f>SUMIF(DataQ!$C:$C,DataA!$A32,DataQ!I:I)</f>
        <v>13077.85</v>
      </c>
      <c r="CG32" s="13">
        <f>SUMIF(DataQ!$C:$C,DataA!$A32,DataQ!J:J)</f>
        <v>486348</v>
      </c>
      <c r="CH32" s="13">
        <f>SUMIF(DataQ!$C:$C,DataA!$A32,DataQ!K:K)</f>
        <v>2695.66</v>
      </c>
      <c r="CI32" s="13">
        <f>SUMIF(DataQ!$C:$C,DataA!$A32,DataQ!L:L)</f>
        <v>1819.42</v>
      </c>
      <c r="CJ32" s="13">
        <f>SUMIF(DataQ!$C:$C,DataA!$A32,DataQ!M:M)</f>
        <v>1675.913</v>
      </c>
      <c r="CK32" s="14">
        <f>AVERAGEIF(DataQ!$C:$C,DataA!$A32,DataQ!N:N)</f>
        <v>351126.32500000001</v>
      </c>
      <c r="CL32" s="13">
        <f>SUMIF(DataQ!$C:$C,DataA!$A32,DataQ!O:O)</f>
        <v>-123.0010000000002</v>
      </c>
      <c r="CN32" s="13">
        <f>SUMIF(DataQ!$B:$B,DataA!$A32,DataQ!P:P)</f>
        <v>-86.677999999999997</v>
      </c>
      <c r="CO32" s="13">
        <f>SUMIF(DataQ!$B:$B,DataA!$A32,DataQ!Q:Q)</f>
        <v>-53901</v>
      </c>
      <c r="CP32" s="13">
        <f>SUMIF(DataQ!$B:$B,DataA!$A32,DataQ!R:R)</f>
        <v>-53.582999999999998</v>
      </c>
    </row>
    <row r="33" spans="1:94" x14ac:dyDescent="0.25">
      <c r="A33" s="4">
        <f t="shared" si="5"/>
        <v>1999</v>
      </c>
      <c r="B33" s="4" cm="1">
        <f t="array" ref="B33">INDEX(GMWA!$A$2:$DB$600,MATCH(1,(GMWA!$DA$2:$DA$600=B$3)*(GMWA!$CZ$2:$CZ$600=B$4)*(GMWA!$DB$2:$DB$600=B$1),0),$A33-1966)</f>
        <v>33743</v>
      </c>
      <c r="C33" s="4" cm="1">
        <f t="array" ref="C33">INDEX(GMWA!$A$2:$DB$600,MATCH(1,(GMWA!$DA$2:$DA$600=C$3)*(GMWA!$CZ$2:$CZ$600=C$4)*(GMWA!$DB$2:$DB$600=C$1),0),$A33-1966)</f>
        <v>465.57499999999999</v>
      </c>
      <c r="D33" s="4" cm="1">
        <f t="array" ref="D33">INDEX(GMWA!$A$2:$DB$600,MATCH(1,(GMWA!$DA$2:$DA$600=D$3)*(GMWA!$CZ$2:$CZ$600=D$4)*(GMWA!$DB$2:$DB$600=D$1),0),$A33-1966)</f>
        <v>17149</v>
      </c>
      <c r="E33" s="4" cm="1">
        <f t="array" ref="E33">INDEX(GMWA!$A$2:$DB$600,MATCH(1,(GMWA!$DA$2:$DA$600=E$3)*(GMWA!$CZ$2:$CZ$600=E$4)*(GMWA!$DB$2:$DB$600=E$1),0),$A33-1966)</f>
        <v>75293</v>
      </c>
      <c r="F33" s="4" cm="1">
        <f t="array" ref="F33">INDEX(GMWA!$A$2:$DB$600,MATCH(1,(GMWA!$DA$2:$DA$600=F$3)*(GMWA!$CZ$2:$CZ$600=F$4)*(GMWA!$DB$2:$DB$600=F$1),0),$A33-1966)</f>
        <v>8045</v>
      </c>
      <c r="G33" s="4" cm="1">
        <f t="array" ref="G33">INDEX(GMWA!$A$2:$DB$600,MATCH(1,(GMWA!$DA$2:$DA$600=G$3)*(GMWA!$CZ$2:$CZ$600=G$4)*(GMWA!$DB$2:$DB$600=G$1),0),$A33-1966)</f>
        <v>52.195979999999999</v>
      </c>
      <c r="H33" s="4" cm="1">
        <f t="array" ref="H33">INDEX(GMWA!$A$2:$DB$600,MATCH(1,(GMWA!$DA$2:$DA$600=H$3)*(GMWA!$CZ$2:$CZ$600=H$4)*(GMWA!$DB$2:$DB$600=H$1),0),$A33-1966)</f>
        <v>86214.22</v>
      </c>
      <c r="I33" s="4" cm="1">
        <f t="array" ref="I33">INDEX(GMWA!$A$2:$DB$600,MATCH(1,(GMWA!$DA$2:$DA$600=I$3)*(GMWA!$CZ$2:$CZ$600=I$4)*(GMWA!$DB$2:$DB$600=I$1),0),$A33-1966)</f>
        <v>7.9947319999999999</v>
      </c>
      <c r="J33" s="4" cm="1">
        <f t="array" ref="J33">INDEX(GMWA!$A$2:$DB$600,MATCH(1,(GMWA!$DA$2:$DA$600=J$3)*(GMWA!$CZ$2:$CZ$600=J$4)*(GMWA!$DB$2:$DB$600=J$1),0),$A33-1966)</f>
        <v>6234.2219999999998</v>
      </c>
      <c r="K33" s="4" cm="1">
        <f t="array" ref="K33">INDEX(GMWA!$A$2:$DB$600,MATCH(1,(GMWA!$DA$2:$DA$600=K$3)*(GMWA!$CZ$2:$CZ$600=K$4)*(GMWA!$DB$2:$DB$600=K$1),0),$A33-1966)</f>
        <v>64.277760000000001</v>
      </c>
      <c r="L33" s="4" cm="1">
        <f t="array" ref="L33">INDEX(GMWA!$A$2:$DB$600,MATCH(1,(GMWA!$DA$2:$DA$600=L$3)*(GMWA!$CZ$2:$CZ$600=L$4)*(GMWA!$DB$2:$DB$600=L$1),0),$A33-1966)</f>
        <v>42.944000000000003</v>
      </c>
      <c r="M33" s="4" cm="1">
        <f t="array" ref="M33">INDEX(GMWA!$A$2:$DB$600,MATCH(1,(GMWA!$DA$2:$DA$600=M$3)*(GMWA!$CZ$2:$CZ$600=M$4)*(GMWA!$DB$2:$DB$600=M$1),0),$A33-1966)</f>
        <v>74.996989999999997</v>
      </c>
      <c r="N33" s="4" cm="1">
        <f t="array" ref="N33">INDEX(GMWA!$A$2:$DB$600,MATCH(1,(GMWA!$DA$2:$DA$600=N$3)*(GMWA!$CZ$2:$CZ$600=N$4)*(GMWA!$DB$2:$DB$600=N$1),0),$A33-1966)</f>
        <v>20.27815</v>
      </c>
      <c r="O33" s="4" cm="1">
        <f t="array" ref="O33">INDEX(GMWA!$A$2:$DB$600,MATCH(1,(GMWA!$DA$2:$DA$600=O$3)*(GMWA!$CZ$2:$CZ$600=O$4)*(GMWA!$DB$2:$DB$600=O$1),0),$A33-1966)</f>
        <v>16.98658</v>
      </c>
      <c r="P33" s="4" cm="1">
        <f t="array" ref="P33">INDEX(GMWA!$A$2:$DB$600,MATCH(1,(GMWA!$DA$2:$DA$600=P$3)*(GMWA!$CZ$2:$CZ$600=P$4)*(GMWA!$DB$2:$DB$600=P$1),0),$A33-1966)</f>
        <v>16.806629999999998</v>
      </c>
      <c r="Q33" s="4" cm="1">
        <f t="array" ref="Q33">INDEX(GMWA!$A$2:$DB$600,MATCH(1,(GMWA!$DA$2:$DA$600=Q$3)*(GMWA!$CZ$2:$CZ$600=Q$4)*(GMWA!$DB$2:$DB$600=Q$1),0),$A33-1966)</f>
        <v>6.923076</v>
      </c>
      <c r="R33" s="4" cm="1">
        <f t="array" ref="R33">INDEX(GMWA!$A$2:$DB$600,MATCH(1,(GMWA!$DA$2:$DA$600=R$3)*(GMWA!$CZ$2:$CZ$600=R$4)*(GMWA!$DB$2:$DB$600=R$1),0),$A33-1966)</f>
        <v>3.6796509999999998</v>
      </c>
      <c r="S33" s="4" cm="1">
        <f t="array" ref="S33">INDEX(GMWA!$A$2:$DB$600,MATCH(1,(GMWA!$DA$2:$DA$600=S$3)*(GMWA!$CZ$2:$CZ$600=S$4)*(GMWA!$DB$2:$DB$600=S$1),0),$A33-1966)</f>
        <v>2.1642999999999999</v>
      </c>
      <c r="T33" s="4" cm="1">
        <f t="array" ref="T33">INDEX(GMWA!$A$2:$DB$600,MATCH(1,(GMWA!$DA$2:$DA$600=T$3)*(GMWA!$CZ$2:$CZ$600=T$4)*(GMWA!$DB$2:$DB$600=T$1),0),$A33-1966)</f>
        <v>10.437099999999999</v>
      </c>
      <c r="U33" s="4" cm="1">
        <f t="array" ref="U33">INDEX(GMWA!$A$2:$DB$600,MATCH(1,(GMWA!$DA$2:$DA$600=U$3)*(GMWA!$CZ$2:$CZ$600=U$4)*(GMWA!$DB$2:$DB$600=U$1),0),$A33-1966)</f>
        <v>3.5135800000000001</v>
      </c>
      <c r="V33" s="4" cm="1">
        <f t="array" ref="V33">INDEX(GMWA!$A$2:$DB$600,MATCH(1,(GMWA!$DA$2:$DA$600=V$3)*(GMWA!$CZ$2:$CZ$600=V$4)*(GMWA!$DB$2:$DB$600=V$1),0),$A33-1966)</f>
        <v>421574</v>
      </c>
      <c r="W33" s="4" cm="1">
        <f t="array" ref="W33">INDEX(GMWA!$A$2:$DB$600,MATCH(1,(GMWA!$DA$2:$DA$600=W$3)*(GMWA!$CZ$2:$CZ$600=W$4)*(GMWA!$DB$2:$DB$600=W$1),0),$A33-1966)</f>
        <v>7544.4970000000003</v>
      </c>
      <c r="X33" s="4" cm="1">
        <f t="array" ref="X33">INDEX(GMWA!$A$2:$DB$600,MATCH(1,(GMWA!$DA$2:$DA$600=X$3)*(GMWA!$CZ$2:$CZ$600=X$4)*(GMWA!$DB$2:$DB$600=X$1),0),$A33-1966)</f>
        <v>642406</v>
      </c>
      <c r="Y33" s="4" cm="1">
        <f t="array" ref="Y33">INDEX(GMWA!$A$2:$DB$600,MATCH(1,(GMWA!$DA$2:$DA$600=Y$3)*(GMWA!$CZ$2:$CZ$600=Y$4)*(GMWA!$DB$2:$DB$600=Y$1),0),$A33-1966)</f>
        <v>937355</v>
      </c>
      <c r="Z33" s="4" cm="1">
        <f t="array" ref="Z33">INDEX(GMWA!$A$2:$DB$600,MATCH(1,(GMWA!$DA$2:$DA$600=Z$3)*(GMWA!$CZ$2:$CZ$600=Z$4)*(GMWA!$DB$2:$DB$600=Z$1),0),$A33-1966)</f>
        <v>165165</v>
      </c>
      <c r="AA33" s="4" cm="1">
        <f t="array" ref="AA33">INDEX(GMWA!$A$2:$DB$600,MATCH(1,(GMWA!$DA$2:$DA$600=AA$3)*(GMWA!$CZ$2:$CZ$600=AA$4)*(GMWA!$DB$2:$DB$600=AA$1),0),$A33-1966)</f>
        <v>849.60599999999999</v>
      </c>
      <c r="AB33" s="4" cm="1">
        <f t="array" ref="AB33">INDEX(GMWA!$A$2:$DB$600,MATCH(1,(GMWA!$DA$2:$DA$600=AB$3)*(GMWA!$CZ$2:$CZ$600=AB$4)*(GMWA!$DB$2:$DB$600=AB$1),0),$A33-1966)</f>
        <v>1552478</v>
      </c>
      <c r="AC33" s="4" cm="1">
        <f t="array" ref="AC33">INDEX(GMWA!$A$2:$DB$600,MATCH(1,(GMWA!$DA$2:$DA$600=AC$3)*(GMWA!$CZ$2:$CZ$600=AC$4)*(GMWA!$DB$2:$DB$600=AC$1),0),$A33-1966)</f>
        <v>199.54769999999999</v>
      </c>
      <c r="AD33" s="4" cm="1">
        <f t="array" ref="AD33">INDEX(GMWA!$A$2:$DB$600,MATCH(1,(GMWA!$DA$2:$DA$600=AD$3)*(GMWA!$CZ$2:$CZ$600=AD$4)*(GMWA!$DB$2:$DB$600=AD$1),0),$A33-1966)</f>
        <v>85988.85</v>
      </c>
      <c r="AE33" s="4" cm="1">
        <f t="array" ref="AE33">INDEX(GMWA!$A$2:$DB$600,MATCH(1,(GMWA!$DA$2:$DA$600=AE$3)*(GMWA!$CZ$2:$CZ$600=AE$4)*(GMWA!$DB$2:$DB$600=AE$1),0),$A33-1966)</f>
        <v>1187.6510000000001</v>
      </c>
      <c r="AF33" s="4" cm="1">
        <f t="array" ref="AF33">INDEX(GMWA!$A$2:$DB$600,MATCH(1,(GMWA!$DA$2:$DA$600=AF$3)*(GMWA!$CZ$2:$CZ$600=AF$4)*(GMWA!$DB$2:$DB$600=AF$1),0),$A33-1966)</f>
        <v>1094.1479999999999</v>
      </c>
      <c r="AG33" s="4" cm="1">
        <f t="array" ref="AG33">INDEX(GMWA!$A$2:$DB$600,MATCH(1,(GMWA!$DA$2:$DA$600=AG$3)*(GMWA!$CZ$2:$CZ$600=AG$4)*(GMWA!$DB$2:$DB$600=AG$1),0),$A33-1966)</f>
        <v>1438.829</v>
      </c>
      <c r="AH33" s="4" cm="1">
        <f t="array" ref="AH33">INDEX(GMWA!$A$2:$DB$600,MATCH(1,(GMWA!$DA$2:$DA$600=AH$3)*(GMWA!$CZ$2:$CZ$600=AH$4)*(GMWA!$DB$2:$DB$600=AH$1),0),$A33-1966)</f>
        <v>406.577</v>
      </c>
      <c r="AI33" s="4" cm="1">
        <f t="array" ref="AI33">INDEX(GMWA!$A$2:$DB$600,MATCH(1,(GMWA!$DA$2:$DA$600=AI$3)*(GMWA!$CZ$2:$CZ$600=AI$4)*(GMWA!$DB$2:$DB$600=AI$1),0),$A33-1966)</f>
        <v>285.84769999999997</v>
      </c>
      <c r="AJ33" s="4" cm="1">
        <f t="array" ref="AJ33">INDEX(GMWA!$A$2:$DB$600,MATCH(1,(GMWA!$DA$2:$DA$600=AJ$3)*(GMWA!$CZ$2:$CZ$600=AJ$4)*(GMWA!$DB$2:$DB$600=AJ$1),0),$A33-1966)</f>
        <v>330.51299999999998</v>
      </c>
      <c r="AK33" s="4" cm="1">
        <f t="array" ref="AK33">INDEX(GMWA!$A$2:$DB$600,MATCH(1,(GMWA!$DA$2:$DA$600=AK$3)*(GMWA!$CZ$2:$CZ$600=AK$4)*(GMWA!$DB$2:$DB$600=AK$1),0),$A33-1966)</f>
        <v>156.28299999999999</v>
      </c>
      <c r="AL33" s="4" cm="1">
        <f t="array" ref="AL33">INDEX(GMWA!$A$2:$DB$600,MATCH(1,(GMWA!$DA$2:$DA$600=AL$3)*(GMWA!$CZ$2:$CZ$600=AL$4)*(GMWA!$DB$2:$DB$600=AL$1),0),$A33-1966)</f>
        <v>62.744729999999997</v>
      </c>
      <c r="AM33" s="4" cm="1">
        <f t="array" ref="AM33">INDEX(GMWA!$A$2:$DB$600,MATCH(1,(GMWA!$DA$2:$DA$600=AM$3)*(GMWA!$CZ$2:$CZ$600=AM$4)*(GMWA!$DB$2:$DB$600=AM$1),0),$A33-1966)</f>
        <v>31.702000000000002</v>
      </c>
      <c r="AN33" s="4" cm="1">
        <f t="array" ref="AN33">INDEX(GMWA!$A$2:$DB$600,MATCH(1,(GMWA!$DA$2:$DA$600=AN$3)*(GMWA!$CZ$2:$CZ$600=AN$4)*(GMWA!$DB$2:$DB$600=AN$1),0),$A33-1966)</f>
        <v>147.32400000000001</v>
      </c>
      <c r="AO33" s="4" cm="1">
        <f t="array" ref="AO33">INDEX(GMWA!$A$2:$DB$600,MATCH(1,(GMWA!$DA$2:$DA$600=AO$3)*(GMWA!$CZ$2:$CZ$600=AO$4)*(GMWA!$DB$2:$DB$600=AO$1),0),$A33-1966)</f>
        <v>83.177999999999997</v>
      </c>
      <c r="AP33" s="4" cm="1">
        <f t="array" ref="AP33">INDEX(GMWA!$A$2:$DB$600,MATCH(1,(GMWA!$DA$2:$DA$600=AP$3)*(GMWA!$CZ$2:$CZ$600=AP$4)*(GMWA!$DB$2:$DB$600=AP$1),0),$A33-1966)</f>
        <v>1046727</v>
      </c>
      <c r="AQ33" s="4" cm="1">
        <f t="array" ref="AQ33">INDEX(GMWA!$A$2:$DB$600,MATCH(1,(GMWA!$DA$2:$DA$600=AQ$3)*(GMWA!$CZ$2:$CZ$600=AQ$4)*(GMWA!$DB$2:$DB$600=AQ$1),0),$A33-1966)</f>
        <v>9631.1749999999993</v>
      </c>
      <c r="AR33" s="4" cm="1">
        <f t="array" ref="AR33">INDEX(GMWA!$A$2:$DB$600,MATCH(1,(GMWA!$DA$2:$DA$600=AR$3)*(GMWA!$CZ$2:$CZ$600=AR$4)*(GMWA!$DB$2:$DB$600=AR$1),0),$A33-1966)</f>
        <v>534705.9</v>
      </c>
      <c r="AS33" s="4" cm="1">
        <f t="array" ref="AS33">INDEX(GMWA!$A$2:$DB$600,MATCH(1,(GMWA!$DA$2:$DA$600=AS$3)*(GMWA!$CZ$2:$CZ$600=AS$4)*(GMWA!$DB$2:$DB$600=AS$1),0),$A33-1966)</f>
        <v>1007927</v>
      </c>
      <c r="AT33" s="4" cm="1">
        <f t="array" ref="AT33">INDEX(GMWA!$A$2:$DB$600,MATCH(1,(GMWA!$DA$2:$DA$600=AT$3)*(GMWA!$CZ$2:$CZ$600=AT$4)*(GMWA!$DB$2:$DB$600=AT$1),0),$A33-1966)</f>
        <v>639520</v>
      </c>
      <c r="AU33" s="4" cm="1">
        <f t="array" ref="AU33">INDEX(GMWA!$A$2:$DB$600,MATCH(1,(GMWA!$DA$2:$DA$600=AU$3)*(GMWA!$CZ$2:$CZ$600=AU$4)*(GMWA!$DB$2:$DB$600=AU$1),0),$A33-1966)</f>
        <v>1240.98</v>
      </c>
      <c r="AV33" s="4" cm="1">
        <f t="array" ref="AV33">INDEX(GMWA!$A$2:$DB$600,MATCH(1,(GMWA!$DA$2:$DA$600=AV$3)*(GMWA!$CZ$2:$CZ$600=AV$4)*(GMWA!$DB$2:$DB$600=AV$1),0),$A33-1966)</f>
        <v>2265588</v>
      </c>
      <c r="AW33" s="4" cm="1">
        <f t="array" ref="AW33">INDEX(GMWA!$A$2:$DB$600,MATCH(1,(GMWA!$DA$2:$DA$600=AW$3)*(GMWA!$CZ$2:$CZ$600=AW$4)*(GMWA!$DB$2:$DB$600=AW$1),0),$A33-1966)</f>
        <v>453.20519999999999</v>
      </c>
      <c r="AX33" s="4" cm="1">
        <f t="array" ref="AX33">INDEX(GMWA!$A$2:$DB$600,MATCH(1,(GMWA!$DA$2:$DA$600=AX$3)*(GMWA!$CZ$2:$CZ$600=AX$4)*(GMWA!$DB$2:$DB$600=AX$1),0),$A33-1966)</f>
        <v>613069.19999999995</v>
      </c>
      <c r="AY33" s="4" cm="1">
        <f t="array" ref="AY33">INDEX(GMWA!$A$2:$DB$600,MATCH(1,(GMWA!$DA$2:$DA$600=AY$3)*(GMWA!$CZ$2:$CZ$600=AY$4)*(GMWA!$DB$2:$DB$600=AY$1),0),$A33-1966)</f>
        <v>2072.8389999999999</v>
      </c>
      <c r="AZ33" s="4" cm="1">
        <f t="array" ref="AZ33">INDEX(GMWA!$A$2:$DB$600,MATCH(1,(GMWA!$DA$2:$DA$600=AZ$3)*(GMWA!$CZ$2:$CZ$600=AZ$4)*(GMWA!$DB$2:$DB$600=AZ$1),0),$A33-1966)</f>
        <v>1394.0540000000001</v>
      </c>
      <c r="BA33" s="4" cm="1">
        <f t="array" ref="BA33">INDEX(GMWA!$A$2:$DB$600,MATCH(1,(GMWA!$DA$2:$DA$600=BA$3)*(GMWA!$CZ$2:$CZ$600=BA$4)*(GMWA!$DB$2:$DB$600=BA$1),0),$A33-1966)</f>
        <v>1174.6479999999999</v>
      </c>
      <c r="BB33" s="4" cm="1">
        <f t="array" ref="BB33">INDEX(GMWA!$A$2:$DB$600,MATCH(1,(GMWA!$DA$2:$DA$600=BB$3)*(GMWA!$CZ$2:$CZ$600=BB$4)*(GMWA!$DB$2:$DB$600=BB$1),0),$A33-1966)</f>
        <v>595.24199999999996</v>
      </c>
      <c r="BC33" s="4" cm="1">
        <f t="array" ref="BC33">INDEX(GMWA!$A$2:$DB$600,MATCH(1,(GMWA!$DA$2:$DA$600=BC$3)*(GMWA!$CZ$2:$CZ$600=BC$4)*(GMWA!$DB$2:$DB$600=BC$1),0),$A33-1966)</f>
        <v>419.98</v>
      </c>
      <c r="BD33" s="4" cm="1">
        <f t="array" ref="BD33">INDEX(GMWA!$A$2:$DB$600,MATCH(1,(GMWA!$DA$2:$DA$600=BD$3)*(GMWA!$CZ$2:$CZ$600=BD$4)*(GMWA!$DB$2:$DB$600=BD$1),0),$A33-1966)</f>
        <v>242.30799999999999</v>
      </c>
      <c r="BE33" s="4" cm="1">
        <f t="array" ref="BE33">INDEX(GMWA!$A$2:$DB$600,MATCH(1,(GMWA!$DA$2:$DA$600=BE$3)*(GMWA!$CZ$2:$CZ$600=BE$4)*(GMWA!$DB$2:$DB$600=BE$1),0),$A33-1966)</f>
        <v>202.76759999999999</v>
      </c>
      <c r="BF33" s="4" cm="1">
        <f t="array" ref="BF33">INDEX(GMWA!$A$2:$DB$600,MATCH(1,(GMWA!$DA$2:$DA$600=BF$3)*(GMWA!$CZ$2:$CZ$600=BF$4)*(GMWA!$DB$2:$DB$600=BF$1),0),$A33-1966)</f>
        <v>126.88800000000001</v>
      </c>
      <c r="BG33" s="4" cm="1">
        <f t="array" ref="BG33">INDEX(GMWA!$A$2:$DB$600,MATCH(1,(GMWA!$DA$2:$DA$600=BG$3)*(GMWA!$CZ$2:$CZ$600=BG$4)*(GMWA!$DB$2:$DB$600=BG$1),0),$A33-1966)</f>
        <v>92.795010000000005</v>
      </c>
      <c r="BH33" s="4" cm="1">
        <f t="array" ref="BH33">INDEX(GMWA!$A$2:$DB$600,MATCH(1,(GMWA!$DA$2:$DA$600=BH$3)*(GMWA!$CZ$2:$CZ$600=BH$4)*(GMWA!$DB$2:$DB$600=BH$1),0),$A33-1966)</f>
        <v>128.73500000000001</v>
      </c>
      <c r="BI33" s="4" cm="1">
        <f t="array" ref="BI33">INDEX(GMWA!$A$2:$DB$600,MATCH(1,(GMWA!$DA$2:$DA$600=BI$3)*(GMWA!$CZ$2:$CZ$600=BI$4)*(GMWA!$DB$2:$DB$600=BI$1),0),$A33-1966)</f>
        <v>119.6033</v>
      </c>
      <c r="BK33" s="12">
        <f t="shared" si="7"/>
        <v>8.0040514832508656</v>
      </c>
      <c r="BL33" s="12">
        <f t="shared" si="7"/>
        <v>6.1710542134220479</v>
      </c>
      <c r="BM33" s="12">
        <f t="shared" si="7"/>
        <v>2.6694956149226501</v>
      </c>
      <c r="BN33" s="12">
        <f t="shared" si="7"/>
        <v>8.0324956926671334</v>
      </c>
      <c r="BO33" s="12">
        <f t="shared" si="7"/>
        <v>4.8708866890685067</v>
      </c>
      <c r="BP33" s="12">
        <f t="shared" si="7"/>
        <v>6.1435512461070187</v>
      </c>
      <c r="BQ33" s="12">
        <f t="shared" si="7"/>
        <v>5.5533295801937292</v>
      </c>
      <c r="BR33" s="12">
        <f t="shared" si="7"/>
        <v>4.0064265336057492</v>
      </c>
      <c r="BS33" s="12">
        <f t="shared" si="7"/>
        <v>7.2500353243472846</v>
      </c>
      <c r="BT33" s="12">
        <f t="shared" si="7"/>
        <v>5.4121757991194386</v>
      </c>
      <c r="BU33" s="12">
        <f t="shared" si="7"/>
        <v>3.9248803635340015</v>
      </c>
      <c r="BV33" s="12">
        <f t="shared" si="7"/>
        <v>5.212362970165322</v>
      </c>
      <c r="BW33" s="12">
        <f t="shared" si="7"/>
        <v>4.9875300373606972</v>
      </c>
      <c r="BX33" s="12">
        <f t="shared" si="7"/>
        <v>5.9425281364866684</v>
      </c>
      <c r="BY33" s="12">
        <f t="shared" si="7"/>
        <v>5.0850132975102342</v>
      </c>
      <c r="BZ33" s="12">
        <f t="shared" si="6"/>
        <v>4.4298330592578852</v>
      </c>
      <c r="CA33" s="12">
        <f t="shared" si="4"/>
        <v>5.8644781800798249</v>
      </c>
      <c r="CB33" s="12">
        <f t="shared" si="4"/>
        <v>6.8270140685130265</v>
      </c>
      <c r="CC33" s="12">
        <f t="shared" si="4"/>
        <v>7.0844533137845822</v>
      </c>
      <c r="CD33" s="12">
        <f t="shared" si="4"/>
        <v>4.2241698526052565</v>
      </c>
      <c r="CF33" s="13">
        <f>SUMIF(DataQ!$C:$C,DataA!$A33,DataQ!I:I)</f>
        <v>13684.4</v>
      </c>
      <c r="CG33" s="13">
        <f>SUMIF(DataQ!$C:$C,DataA!$A33,DataQ!J:J)</f>
        <v>489847</v>
      </c>
      <c r="CH33" s="13">
        <f>SUMIF(DataQ!$C:$C,DataA!$A33,DataQ!K:K)</f>
        <v>2763.75</v>
      </c>
      <c r="CI33" s="13">
        <f>SUMIF(DataQ!$C:$C,DataA!$A33,DataQ!L:L)</f>
        <v>1887.633</v>
      </c>
      <c r="CJ33" s="13">
        <f>SUMIF(DataQ!$C:$C,DataA!$A33,DataQ!M:M)</f>
        <v>1717.7469999999998</v>
      </c>
      <c r="CK33" s="14">
        <f>AVERAGEIF(DataQ!$C:$C,DataA!$A33,DataQ!N:N)</f>
        <v>370296.82500000001</v>
      </c>
      <c r="CL33" s="13">
        <f>SUMIF(DataQ!$C:$C,DataA!$A33,DataQ!O:O)</f>
        <v>11403</v>
      </c>
      <c r="CN33" s="13">
        <f>SUMIF(DataQ!$B:$B,DataA!$A33,DataQ!P:P)</f>
        <v>-44.702248999999995</v>
      </c>
      <c r="CO33" s="13">
        <f>SUMIF(DataQ!$B:$B,DataA!$A33,DataQ!Q:Q)</f>
        <v>-35637.498999999996</v>
      </c>
      <c r="CP33" s="13">
        <f>SUMIF(DataQ!$B:$B,DataA!$A33,DataQ!R:R)</f>
        <v>-38.771000000000001</v>
      </c>
    </row>
    <row r="34" spans="1:94" x14ac:dyDescent="0.25">
      <c r="A34" s="4">
        <f t="shared" si="5"/>
        <v>2000</v>
      </c>
      <c r="B34" s="4" cm="1">
        <f t="array" ref="B34">INDEX(GMWA!$A$2:$DB$600,MATCH(1,(GMWA!$DA$2:$DA$600=B$3)*(GMWA!$CZ$2:$CZ$600=B$4)*(GMWA!$DB$2:$DB$600=B$1),0),$A34-1966)</f>
        <v>34245</v>
      </c>
      <c r="C34" s="4" cm="1">
        <f t="array" ref="C34">INDEX(GMWA!$A$2:$DB$600,MATCH(1,(GMWA!$DA$2:$DA$600=C$3)*(GMWA!$CZ$2:$CZ$600=C$4)*(GMWA!$DB$2:$DB$600=C$1),0),$A34-1966)</f>
        <v>464.8</v>
      </c>
      <c r="D34" s="4" cm="1">
        <f t="array" ref="D34">INDEX(GMWA!$A$2:$DB$600,MATCH(1,(GMWA!$DA$2:$DA$600=D$3)*(GMWA!$CZ$2:$CZ$600=D$4)*(GMWA!$DB$2:$DB$600=D$1),0),$A34-1966)</f>
        <v>16522.8</v>
      </c>
      <c r="E34" s="4" cm="1">
        <f t="array" ref="E34">INDEX(GMWA!$A$2:$DB$600,MATCH(1,(GMWA!$DA$2:$DA$600=E$3)*(GMWA!$CZ$2:$CZ$600=E$4)*(GMWA!$DB$2:$DB$600=E$1),0),$A34-1966)</f>
        <v>76777</v>
      </c>
      <c r="F34" s="4" cm="1">
        <f t="array" ref="F34">INDEX(GMWA!$A$2:$DB$600,MATCH(1,(GMWA!$DA$2:$DA$600=F$3)*(GMWA!$CZ$2:$CZ$600=F$4)*(GMWA!$DB$2:$DB$600=F$1),0),$A34-1966)</f>
        <v>10396</v>
      </c>
      <c r="G34" s="4" cm="1">
        <f t="array" ref="G34">INDEX(GMWA!$A$2:$DB$600,MATCH(1,(GMWA!$DA$2:$DA$600=G$3)*(GMWA!$CZ$2:$CZ$600=G$4)*(GMWA!$DB$2:$DB$600=G$1),0),$A34-1966)</f>
        <v>50.777500000000003</v>
      </c>
      <c r="H34" s="4" cm="1">
        <f t="array" ref="H34">INDEX(GMWA!$A$2:$DB$600,MATCH(1,(GMWA!$DA$2:$DA$600=H$3)*(GMWA!$CZ$2:$CZ$600=H$4)*(GMWA!$DB$2:$DB$600=H$1),0),$A34-1966)</f>
        <v>79752.759999999995</v>
      </c>
      <c r="I34" s="4" cm="1">
        <f t="array" ref="I34">INDEX(GMWA!$A$2:$DB$600,MATCH(1,(GMWA!$DA$2:$DA$600=I$3)*(GMWA!$CZ$2:$CZ$600=I$4)*(GMWA!$DB$2:$DB$600=I$1),0),$A34-1966)</f>
        <v>7.8339740000000004</v>
      </c>
      <c r="J34" s="4" cm="1">
        <f t="array" ref="J34">INDEX(GMWA!$A$2:$DB$600,MATCH(1,(GMWA!$DA$2:$DA$600=J$3)*(GMWA!$CZ$2:$CZ$600=J$4)*(GMWA!$DB$2:$DB$600=J$1),0),$A34-1966)</f>
        <v>6888</v>
      </c>
      <c r="K34" s="4" cm="1">
        <f t="array" ref="K34">INDEX(GMWA!$A$2:$DB$600,MATCH(1,(GMWA!$DA$2:$DA$600=K$3)*(GMWA!$CZ$2:$CZ$600=K$4)*(GMWA!$DB$2:$DB$600=K$1),0),$A34-1966)</f>
        <v>67.538550000000001</v>
      </c>
      <c r="L34" s="4" cm="1">
        <f t="array" ref="L34">INDEX(GMWA!$A$2:$DB$600,MATCH(1,(GMWA!$DA$2:$DA$600=L$3)*(GMWA!$CZ$2:$CZ$600=L$4)*(GMWA!$DB$2:$DB$600=L$1),0),$A34-1966)</f>
        <v>43.606000000000002</v>
      </c>
      <c r="M34" s="4" cm="1">
        <f t="array" ref="M34">INDEX(GMWA!$A$2:$DB$600,MATCH(1,(GMWA!$DA$2:$DA$600=M$3)*(GMWA!$CZ$2:$CZ$600=M$4)*(GMWA!$DB$2:$DB$600=M$1),0),$A34-1966)</f>
        <v>75.961010000000002</v>
      </c>
      <c r="N34" s="4" cm="1">
        <f t="array" ref="N34">INDEX(GMWA!$A$2:$DB$600,MATCH(1,(GMWA!$DA$2:$DA$600=N$3)*(GMWA!$CZ$2:$CZ$600=N$4)*(GMWA!$DB$2:$DB$600=N$1),0),$A34-1966)</f>
        <v>20.455269999999999</v>
      </c>
      <c r="O34" s="4" cm="1">
        <f t="array" ref="O34">INDEX(GMWA!$A$2:$DB$600,MATCH(1,(GMWA!$DA$2:$DA$600=O$3)*(GMWA!$CZ$2:$CZ$600=O$4)*(GMWA!$DB$2:$DB$600=O$1),0),$A34-1966)</f>
        <v>15.548999999999999</v>
      </c>
      <c r="P34" s="4" cm="1">
        <f t="array" ref="P34">INDEX(GMWA!$A$2:$DB$600,MATCH(1,(GMWA!$DA$2:$DA$600=P$3)*(GMWA!$CZ$2:$CZ$600=P$4)*(GMWA!$DB$2:$DB$600=P$1),0),$A34-1966)</f>
        <v>17.211919999999999</v>
      </c>
      <c r="Q34" s="4" cm="1">
        <f t="array" ref="Q34">INDEX(GMWA!$A$2:$DB$600,MATCH(1,(GMWA!$DA$2:$DA$600=Q$3)*(GMWA!$CZ$2:$CZ$600=Q$4)*(GMWA!$DB$2:$DB$600=Q$1),0),$A34-1966)</f>
        <v>7.5193640000000004</v>
      </c>
      <c r="R34" s="4" cm="1">
        <f t="array" ref="R34">INDEX(GMWA!$A$2:$DB$600,MATCH(1,(GMWA!$DA$2:$DA$600=R$3)*(GMWA!$CZ$2:$CZ$600=R$4)*(GMWA!$DB$2:$DB$600=R$1),0),$A34-1966)</f>
        <v>3.699157</v>
      </c>
      <c r="S34" s="4" cm="1">
        <f t="array" ref="S34">INDEX(GMWA!$A$2:$DB$600,MATCH(1,(GMWA!$DA$2:$DA$600=S$3)*(GMWA!$CZ$2:$CZ$600=S$4)*(GMWA!$DB$2:$DB$600=S$1),0),$A34-1966)</f>
        <v>2.0714000000000001</v>
      </c>
      <c r="T34" s="4" cm="1">
        <f t="array" ref="T34">INDEX(GMWA!$A$2:$DB$600,MATCH(1,(GMWA!$DA$2:$DA$600=T$3)*(GMWA!$CZ$2:$CZ$600=T$4)*(GMWA!$DB$2:$DB$600=T$1),0),$A34-1966)</f>
        <v>10.177099999999999</v>
      </c>
      <c r="U34" s="4" cm="1">
        <f t="array" ref="U34">INDEX(GMWA!$A$2:$DB$600,MATCH(1,(GMWA!$DA$2:$DA$600=U$3)*(GMWA!$CZ$2:$CZ$600=U$4)*(GMWA!$DB$2:$DB$600=U$1),0),$A34-1966)</f>
        <v>3.8546800000000001</v>
      </c>
      <c r="V34" s="4" cm="1">
        <f t="array" ref="V34">INDEX(GMWA!$A$2:$DB$600,MATCH(1,(GMWA!$DA$2:$DA$600=V$3)*(GMWA!$CZ$2:$CZ$600=V$4)*(GMWA!$DB$2:$DB$600=V$1),0),$A34-1966)</f>
        <v>414826</v>
      </c>
      <c r="W34" s="4" cm="1">
        <f t="array" ref="W34">INDEX(GMWA!$A$2:$DB$600,MATCH(1,(GMWA!$DA$2:$DA$600=W$3)*(GMWA!$CZ$2:$CZ$600=W$4)*(GMWA!$DB$2:$DB$600=W$1),0),$A34-1966)</f>
        <v>7592.7449999999999</v>
      </c>
      <c r="X34" s="4" cm="1">
        <f t="array" ref="X34">INDEX(GMWA!$A$2:$DB$600,MATCH(1,(GMWA!$DA$2:$DA$600=X$3)*(GMWA!$CZ$2:$CZ$600=X$4)*(GMWA!$DB$2:$DB$600=X$1),0),$A34-1966)</f>
        <v>699794</v>
      </c>
      <c r="Y34" s="4" cm="1">
        <f t="array" ref="Y34">INDEX(GMWA!$A$2:$DB$600,MATCH(1,(GMWA!$DA$2:$DA$600=Y$3)*(GMWA!$CZ$2:$CZ$600=Y$4)*(GMWA!$DB$2:$DB$600=Y$1),0),$A34-1966)</f>
        <v>941783</v>
      </c>
      <c r="Z34" s="4" cm="1">
        <f t="array" ref="Z34">INDEX(GMWA!$A$2:$DB$600,MATCH(1,(GMWA!$DA$2:$DA$600=Z$3)*(GMWA!$CZ$2:$CZ$600=Z$4)*(GMWA!$DB$2:$DB$600=Z$1),0),$A34-1966)</f>
        <v>156556</v>
      </c>
      <c r="AA34" s="4" cm="1">
        <f t="array" ref="AA34">INDEX(GMWA!$A$2:$DB$600,MATCH(1,(GMWA!$DA$2:$DA$600=AA$3)*(GMWA!$CZ$2:$CZ$600=AA$4)*(GMWA!$DB$2:$DB$600=AA$1),0),$A34-1966)</f>
        <v>821.57500000000005</v>
      </c>
      <c r="AB34" s="4" cm="1">
        <f t="array" ref="AB34">INDEX(GMWA!$A$2:$DB$600,MATCH(1,(GMWA!$DA$2:$DA$600=AB$3)*(GMWA!$CZ$2:$CZ$600=AB$4)*(GMWA!$DB$2:$DB$600=AB$1),0),$A34-1966)</f>
        <v>1416275</v>
      </c>
      <c r="AC34" s="4" cm="1">
        <f t="array" ref="AC34">INDEX(GMWA!$A$2:$DB$600,MATCH(1,(GMWA!$DA$2:$DA$600=AC$3)*(GMWA!$CZ$2:$CZ$600=AC$4)*(GMWA!$DB$2:$DB$600=AC$1),0),$A34-1966)</f>
        <v>209.74850000000001</v>
      </c>
      <c r="AD34" s="4" cm="1">
        <f t="array" ref="AD34">INDEX(GMWA!$A$2:$DB$600,MATCH(1,(GMWA!$DA$2:$DA$600=AD$3)*(GMWA!$CZ$2:$CZ$600=AD$4)*(GMWA!$DB$2:$DB$600=AD$1),0),$A34-1966)</f>
        <v>95915.23</v>
      </c>
      <c r="AE34" s="4" cm="1">
        <f t="array" ref="AE34">INDEX(GMWA!$A$2:$DB$600,MATCH(1,(GMWA!$DA$2:$DA$600=AE$3)*(GMWA!$CZ$2:$CZ$600=AE$4)*(GMWA!$DB$2:$DB$600=AE$1),0),$A34-1966)</f>
        <v>1197.2860000000001</v>
      </c>
      <c r="AF34" s="4" cm="1">
        <f t="array" ref="AF34">INDEX(GMWA!$A$2:$DB$600,MATCH(1,(GMWA!$DA$2:$DA$600=AF$3)*(GMWA!$CZ$2:$CZ$600=AF$4)*(GMWA!$DB$2:$DB$600=AF$1),0),$A34-1966)</f>
        <v>1128.596</v>
      </c>
      <c r="AG34" s="4" cm="1">
        <f t="array" ref="AG34">INDEX(GMWA!$A$2:$DB$600,MATCH(1,(GMWA!$DA$2:$DA$600=AG$3)*(GMWA!$CZ$2:$CZ$600=AG$4)*(GMWA!$DB$2:$DB$600=AG$1),0),$A34-1966)</f>
        <v>1470.635</v>
      </c>
      <c r="AH34" s="4" cm="1">
        <f t="array" ref="AH34">INDEX(GMWA!$A$2:$DB$600,MATCH(1,(GMWA!$DA$2:$DA$600=AH$3)*(GMWA!$CZ$2:$CZ$600=AH$4)*(GMWA!$DB$2:$DB$600=AH$1),0),$A34-1966)</f>
        <v>424.11</v>
      </c>
      <c r="AI34" s="4" cm="1">
        <f t="array" ref="AI34">INDEX(GMWA!$A$2:$DB$600,MATCH(1,(GMWA!$DA$2:$DA$600=AI$3)*(GMWA!$CZ$2:$CZ$600=AI$4)*(GMWA!$DB$2:$DB$600=AI$1),0),$A34-1966)</f>
        <v>279.21600000000001</v>
      </c>
      <c r="AJ34" s="4" cm="1">
        <f t="array" ref="AJ34">INDEX(GMWA!$A$2:$DB$600,MATCH(1,(GMWA!$DA$2:$DA$600=AJ$3)*(GMWA!$CZ$2:$CZ$600=AJ$4)*(GMWA!$DB$2:$DB$600=AJ$1),0),$A34-1966)</f>
        <v>333.07</v>
      </c>
      <c r="AK34" s="4" cm="1">
        <f t="array" ref="AK34">INDEX(GMWA!$A$2:$DB$600,MATCH(1,(GMWA!$DA$2:$DA$600=AK$3)*(GMWA!$CZ$2:$CZ$600=AK$4)*(GMWA!$DB$2:$DB$600=AK$1),0),$A34-1966)</f>
        <v>166.33</v>
      </c>
      <c r="AL34" s="4" cm="1">
        <f t="array" ref="AL34">INDEX(GMWA!$A$2:$DB$600,MATCH(1,(GMWA!$DA$2:$DA$600=AL$3)*(GMWA!$CZ$2:$CZ$600=AL$4)*(GMWA!$DB$2:$DB$600=AL$1),0),$A34-1966)</f>
        <v>60.604570000000002</v>
      </c>
      <c r="AM34" s="4" cm="1">
        <f t="array" ref="AM34">INDEX(GMWA!$A$2:$DB$600,MATCH(1,(GMWA!$DA$2:$DA$600=AM$3)*(GMWA!$CZ$2:$CZ$600=AM$4)*(GMWA!$DB$2:$DB$600=AM$1),0),$A34-1966)</f>
        <v>26.648</v>
      </c>
      <c r="AN34" s="4" cm="1">
        <f t="array" ref="AN34">INDEX(GMWA!$A$2:$DB$600,MATCH(1,(GMWA!$DA$2:$DA$600=AN$3)*(GMWA!$CZ$2:$CZ$600=AN$4)*(GMWA!$DB$2:$DB$600=AN$1),0),$A34-1966)</f>
        <v>169.98400000000001</v>
      </c>
      <c r="AO34" s="4" cm="1">
        <f t="array" ref="AO34">INDEX(GMWA!$A$2:$DB$600,MATCH(1,(GMWA!$DA$2:$DA$600=AO$3)*(GMWA!$CZ$2:$CZ$600=AO$4)*(GMWA!$DB$2:$DB$600=AO$1),0),$A34-1966)</f>
        <v>86.784999999999997</v>
      </c>
      <c r="AP34" s="4" cm="1">
        <f t="array" ref="AP34">INDEX(GMWA!$A$2:$DB$600,MATCH(1,(GMWA!$DA$2:$DA$600=AP$3)*(GMWA!$CZ$2:$CZ$600=AP$4)*(GMWA!$DB$2:$DB$600=AP$1),0),$A34-1966)</f>
        <v>1104759</v>
      </c>
      <c r="AQ34" s="4" cm="1">
        <f t="array" ref="AQ34">INDEX(GMWA!$A$2:$DB$600,MATCH(1,(GMWA!$DA$2:$DA$600=AQ$3)*(GMWA!$CZ$2:$CZ$600=AQ$4)*(GMWA!$DB$2:$DB$600=AQ$1),0),$A34-1966)</f>
        <v>10250.950000000001</v>
      </c>
      <c r="AR34" s="4" cm="1">
        <f t="array" ref="AR34">INDEX(GMWA!$A$2:$DB$600,MATCH(1,(GMWA!$DA$2:$DA$600=AR$3)*(GMWA!$CZ$2:$CZ$600=AR$4)*(GMWA!$DB$2:$DB$600=AR$1),0),$A34-1966)</f>
        <v>543735.80000000005</v>
      </c>
      <c r="AS34" s="4" cm="1">
        <f t="array" ref="AS34">INDEX(GMWA!$A$2:$DB$600,MATCH(1,(GMWA!$DA$2:$DA$600=AS$3)*(GMWA!$CZ$2:$CZ$600=AS$4)*(GMWA!$DB$2:$DB$600=AS$1),0),$A34-1966)</f>
        <v>1106071</v>
      </c>
      <c r="AT34" s="4" cm="1">
        <f t="array" ref="AT34">INDEX(GMWA!$A$2:$DB$600,MATCH(1,(GMWA!$DA$2:$DA$600=AT$3)*(GMWA!$CZ$2:$CZ$600=AT$4)*(GMWA!$DB$2:$DB$600=AT$1),0),$A34-1966)</f>
        <v>688741</v>
      </c>
      <c r="AU34" s="4" cm="1">
        <f t="array" ref="AU34">INDEX(GMWA!$A$2:$DB$600,MATCH(1,(GMWA!$DA$2:$DA$600=AU$3)*(GMWA!$CZ$2:$CZ$600=AU$4)*(GMWA!$DB$2:$DB$600=AU$1),0),$A34-1966)</f>
        <v>1325.9829999999999</v>
      </c>
      <c r="AV34" s="4" cm="1">
        <f t="array" ref="AV34">INDEX(GMWA!$A$2:$DB$600,MATCH(1,(GMWA!$DA$2:$DA$600=AV$3)*(GMWA!$CZ$2:$CZ$600=AV$4)*(GMWA!$DB$2:$DB$600=AV$1),0),$A34-1966)</f>
        <v>2408335</v>
      </c>
      <c r="AW34" s="4" cm="1">
        <f t="array" ref="AW34">INDEX(GMWA!$A$2:$DB$600,MATCH(1,(GMWA!$DA$2:$DA$600=AW$3)*(GMWA!$CZ$2:$CZ$600=AW$4)*(GMWA!$DB$2:$DB$600=AW$1),0),$A34-1966)</f>
        <v>476.90019999999998</v>
      </c>
      <c r="AX34" s="4" cm="1">
        <f t="array" ref="AX34">INDEX(GMWA!$A$2:$DB$600,MATCH(1,(GMWA!$DA$2:$DA$600=AX$3)*(GMWA!$CZ$2:$CZ$600=AX$4)*(GMWA!$DB$2:$DB$600=AX$1),0),$A34-1966)</f>
        <v>675732.5</v>
      </c>
      <c r="AY34" s="4" cm="1">
        <f t="array" ref="AY34">INDEX(GMWA!$A$2:$DB$600,MATCH(1,(GMWA!$DA$2:$DA$600=AY$3)*(GMWA!$CZ$2:$CZ$600=AY$4)*(GMWA!$DB$2:$DB$600=AY$1),0),$A34-1966)</f>
        <v>2129.884</v>
      </c>
      <c r="AZ34" s="4" cm="1">
        <f t="array" ref="AZ34">INDEX(GMWA!$A$2:$DB$600,MATCH(1,(GMWA!$DA$2:$DA$600=AZ$3)*(GMWA!$CZ$2:$CZ$600=AZ$4)*(GMWA!$DB$2:$DB$600=AZ$1),0),$A34-1966)</f>
        <v>1475.4929999999999</v>
      </c>
      <c r="BA34" s="4" cm="1">
        <f t="array" ref="BA34">INDEX(GMWA!$A$2:$DB$600,MATCH(1,(GMWA!$DA$2:$DA$600=BA$3)*(GMWA!$CZ$2:$CZ$600=BA$4)*(GMWA!$DB$2:$DB$600=BA$1),0),$A34-1966)</f>
        <v>1245.558</v>
      </c>
      <c r="BB34" s="4" cm="1">
        <f t="array" ref="BB34">INDEX(GMWA!$A$2:$DB$600,MATCH(1,(GMWA!$DA$2:$DA$600=BB$3)*(GMWA!$CZ$2:$CZ$600=BB$4)*(GMWA!$DB$2:$DB$600=BB$1),0),$A34-1966)</f>
        <v>647.56899999999996</v>
      </c>
      <c r="BC34" s="4" cm="1">
        <f t="array" ref="BC34">INDEX(GMWA!$A$2:$DB$600,MATCH(1,(GMWA!$DA$2:$DA$600=BC$3)*(GMWA!$CZ$2:$CZ$600=BC$4)*(GMWA!$DB$2:$DB$600=BC$1),0),$A34-1966)</f>
        <v>452.37599999999998</v>
      </c>
      <c r="BD34" s="4" cm="1">
        <f t="array" ref="BD34">INDEX(GMWA!$A$2:$DB$600,MATCH(1,(GMWA!$DA$2:$DA$600=BD$3)*(GMWA!$CZ$2:$CZ$600=BD$4)*(GMWA!$DB$2:$DB$600=BD$1),0),$A34-1966)</f>
        <v>256.37700000000001</v>
      </c>
      <c r="BE34" s="4" cm="1">
        <f t="array" ref="BE34">INDEX(GMWA!$A$2:$DB$600,MATCH(1,(GMWA!$DA$2:$DA$600=BE$3)*(GMWA!$CZ$2:$CZ$600=BE$4)*(GMWA!$DB$2:$DB$600=BE$1),0),$A34-1966)</f>
        <v>212.702</v>
      </c>
      <c r="BF34" s="4" cm="1">
        <f t="array" ref="BF34">INDEX(GMWA!$A$2:$DB$600,MATCH(1,(GMWA!$DA$2:$DA$600=BF$3)*(GMWA!$CZ$2:$CZ$600=BF$4)*(GMWA!$DB$2:$DB$600=BF$1),0),$A34-1966)</f>
        <v>136.386</v>
      </c>
      <c r="BG34" s="4" cm="1">
        <f t="array" ref="BG34">INDEX(GMWA!$A$2:$DB$600,MATCH(1,(GMWA!$DA$2:$DA$600=BG$3)*(GMWA!$CZ$2:$CZ$600=BG$4)*(GMWA!$DB$2:$DB$600=BG$1),0),$A34-1966)</f>
        <v>108.346</v>
      </c>
      <c r="BH34" s="4" cm="1">
        <f t="array" ref="BH34">INDEX(GMWA!$A$2:$DB$600,MATCH(1,(GMWA!$DA$2:$DA$600=BH$3)*(GMWA!$CZ$2:$CZ$600=BH$4)*(GMWA!$DB$2:$DB$600=BH$1),0),$A34-1966)</f>
        <v>136.33799999999999</v>
      </c>
      <c r="BI34" s="4" cm="1">
        <f t="array" ref="BI34">INDEX(GMWA!$A$2:$DB$600,MATCH(1,(GMWA!$DA$2:$DA$600=BI$3)*(GMWA!$CZ$2:$CZ$600=BI$4)*(GMWA!$DB$2:$DB$600=BI$1),0),$A34-1966)</f>
        <v>128.4145</v>
      </c>
      <c r="BK34" s="12">
        <f t="shared" si="7"/>
        <v>8.2552684740107907</v>
      </c>
      <c r="BL34" s="12">
        <f t="shared" si="7"/>
        <v>6.1216332169722545</v>
      </c>
      <c r="BM34" s="12">
        <f t="shared" si="7"/>
        <v>2.3610948364804498</v>
      </c>
      <c r="BN34" s="12">
        <f t="shared" si="7"/>
        <v>8.1523026004928951</v>
      </c>
      <c r="BO34" s="12">
        <f t="shared" si="7"/>
        <v>6.640435371368711</v>
      </c>
      <c r="BP34" s="12">
        <f t="shared" si="7"/>
        <v>6.1805069531083587</v>
      </c>
      <c r="BQ34" s="12">
        <f t="shared" si="7"/>
        <v>5.6311634393038075</v>
      </c>
      <c r="BR34" s="12">
        <f t="shared" si="7"/>
        <v>3.7349368410262769</v>
      </c>
      <c r="BS34" s="12">
        <f t="shared" si="7"/>
        <v>7.181341273956181</v>
      </c>
      <c r="BT34" s="12">
        <f t="shared" si="7"/>
        <v>5.6409704949360471</v>
      </c>
      <c r="BU34" s="12">
        <f t="shared" si="7"/>
        <v>3.8637386629050607</v>
      </c>
      <c r="BV34" s="12">
        <f t="shared" si="7"/>
        <v>5.165184427135217</v>
      </c>
      <c r="BW34" s="12">
        <f t="shared" si="7"/>
        <v>4.8231048548725566</v>
      </c>
      <c r="BX34" s="12">
        <f t="shared" si="7"/>
        <v>5.5688069451607358</v>
      </c>
      <c r="BY34" s="12">
        <f t="shared" si="7"/>
        <v>5.1676584501756384</v>
      </c>
      <c r="BZ34" s="12">
        <f t="shared" si="6"/>
        <v>4.5207503156375877</v>
      </c>
      <c r="CA34" s="12">
        <f t="shared" si="4"/>
        <v>6.1037591719568338</v>
      </c>
      <c r="CB34" s="12">
        <f t="shared" si="4"/>
        <v>7.773191233863705</v>
      </c>
      <c r="CC34" s="12">
        <f t="shared" si="4"/>
        <v>5.9870929028614457</v>
      </c>
      <c r="CD34" s="12">
        <f t="shared" si="4"/>
        <v>4.4416431410958124</v>
      </c>
      <c r="CF34" s="13">
        <f>SUMIF(DataQ!$C:$C,DataA!$A34,DataQ!I:I)</f>
        <v>14172.275</v>
      </c>
      <c r="CG34" s="13">
        <f>SUMIF(DataQ!$C:$C,DataA!$A34,DataQ!J:J)</f>
        <v>503454.89999999997</v>
      </c>
      <c r="CH34" s="13">
        <f>SUMIF(DataQ!$C:$C,DataA!$A34,DataQ!K:K)</f>
        <v>2844.59</v>
      </c>
      <c r="CI34" s="13">
        <f>SUMIF(DataQ!$C:$C,DataA!$A34,DataQ!L:L)</f>
        <v>1962.7329999999999</v>
      </c>
      <c r="CJ34" s="13">
        <f>SUMIF(DataQ!$C:$C,DataA!$A34,DataQ!M:M)</f>
        <v>1786.1410000000001</v>
      </c>
      <c r="CK34" s="14">
        <f>AVERAGEIF(DataQ!$C:$C,DataA!$A34,DataQ!N:N)</f>
        <v>386999.7</v>
      </c>
      <c r="CL34" s="13">
        <f>SUMIF(DataQ!$C:$C,DataA!$A34,DataQ!O:O)</f>
        <v>16294</v>
      </c>
      <c r="CN34" s="13">
        <f>SUMIF(DataQ!$B:$B,DataA!$A34,DataQ!P:P)</f>
        <v>39.950749999999999</v>
      </c>
      <c r="CO34" s="13">
        <f>SUMIF(DataQ!$B:$B,DataA!$A34,DataQ!Q:Q)</f>
        <v>-38988.248999999996</v>
      </c>
      <c r="CP34" s="13">
        <f>SUMIF(DataQ!$B:$B,DataA!$A34,DataQ!R:R)</f>
        <v>-36.509</v>
      </c>
    </row>
    <row r="35" spans="1:94" x14ac:dyDescent="0.25">
      <c r="A35" s="4">
        <f t="shared" si="5"/>
        <v>2001</v>
      </c>
      <c r="B35" s="4" cm="1">
        <f t="array" ref="B35">INDEX(GMWA!$A$2:$DB$600,MATCH(1,(GMWA!$DA$2:$DA$600=B$3)*(GMWA!$CZ$2:$CZ$600=B$4)*(GMWA!$DB$2:$DB$600=B$1),0),$A35-1966)</f>
        <v>32276</v>
      </c>
      <c r="C35" s="4" cm="1">
        <f t="array" ref="C35">INDEX(GMWA!$A$2:$DB$600,MATCH(1,(GMWA!$DA$2:$DA$600=C$3)*(GMWA!$CZ$2:$CZ$600=C$4)*(GMWA!$DB$2:$DB$600=C$1),0),$A35-1966)</f>
        <v>459.82499999999999</v>
      </c>
      <c r="D35" s="4" cm="1">
        <f t="array" ref="D35">INDEX(GMWA!$A$2:$DB$600,MATCH(1,(GMWA!$DA$2:$DA$600=D$3)*(GMWA!$CZ$2:$CZ$600=D$4)*(GMWA!$DB$2:$DB$600=D$1),0),$A35-1966)</f>
        <v>14247</v>
      </c>
      <c r="E35" s="4" cm="1">
        <f t="array" ref="E35">INDEX(GMWA!$A$2:$DB$600,MATCH(1,(GMWA!$DA$2:$DA$600=E$3)*(GMWA!$CZ$2:$CZ$600=E$4)*(GMWA!$DB$2:$DB$600=E$1),0),$A35-1966)</f>
        <v>73530</v>
      </c>
      <c r="F35" s="4" cm="1">
        <f t="array" ref="F35">INDEX(GMWA!$A$2:$DB$600,MATCH(1,(GMWA!$DA$2:$DA$600=F$3)*(GMWA!$CZ$2:$CZ$600=F$4)*(GMWA!$DB$2:$DB$600=F$1),0),$A35-1966)</f>
        <v>8802</v>
      </c>
      <c r="G35" s="4" cm="1">
        <f t="array" ref="G35">INDEX(GMWA!$A$2:$DB$600,MATCH(1,(GMWA!$DA$2:$DA$600=G$3)*(GMWA!$CZ$2:$CZ$600=G$4)*(GMWA!$DB$2:$DB$600=G$1),0),$A35-1966)</f>
        <v>44.69894</v>
      </c>
      <c r="H35" s="4" cm="1">
        <f t="array" ref="H35">INDEX(GMWA!$A$2:$DB$600,MATCH(1,(GMWA!$DA$2:$DA$600=H$3)*(GMWA!$CZ$2:$CZ$600=H$4)*(GMWA!$DB$2:$DB$600=H$1),0),$A35-1966)</f>
        <v>66858.05</v>
      </c>
      <c r="I35" s="4" cm="1">
        <f t="array" ref="I35">INDEX(GMWA!$A$2:$DB$600,MATCH(1,(GMWA!$DA$2:$DA$600=I$3)*(GMWA!$CZ$2:$CZ$600=I$4)*(GMWA!$DB$2:$DB$600=I$1),0),$A35-1966)</f>
        <v>7.4638429999999998</v>
      </c>
      <c r="J35" s="4" cm="1">
        <f t="array" ref="J35">INDEX(GMWA!$A$2:$DB$600,MATCH(1,(GMWA!$DA$2:$DA$600=J$3)*(GMWA!$CZ$2:$CZ$600=J$4)*(GMWA!$DB$2:$DB$600=J$1),0),$A35-1966)</f>
        <v>7198</v>
      </c>
      <c r="K35" s="4" cm="1">
        <f t="array" ref="K35">INDEX(GMWA!$A$2:$DB$600,MATCH(1,(GMWA!$DA$2:$DA$600=K$3)*(GMWA!$CZ$2:$CZ$600=K$4)*(GMWA!$DB$2:$DB$600=K$1),0),$A35-1966)</f>
        <v>66.215239999999994</v>
      </c>
      <c r="L35" s="4" cm="1">
        <f t="array" ref="L35">INDEX(GMWA!$A$2:$DB$600,MATCH(1,(GMWA!$DA$2:$DA$600=L$3)*(GMWA!$CZ$2:$CZ$600=L$4)*(GMWA!$DB$2:$DB$600=L$1),0),$A35-1966)</f>
        <v>46.707000000000001</v>
      </c>
      <c r="M35" s="4" cm="1">
        <f t="array" ref="M35">INDEX(GMWA!$A$2:$DB$600,MATCH(1,(GMWA!$DA$2:$DA$600=M$3)*(GMWA!$CZ$2:$CZ$600=M$4)*(GMWA!$DB$2:$DB$600=M$1),0),$A35-1966)</f>
        <v>79.081999999999994</v>
      </c>
      <c r="N35" s="4" cm="1">
        <f t="array" ref="N35">INDEX(GMWA!$A$2:$DB$600,MATCH(1,(GMWA!$DA$2:$DA$600=N$3)*(GMWA!$CZ$2:$CZ$600=N$4)*(GMWA!$DB$2:$DB$600=N$1),0),$A35-1966)</f>
        <v>20.794910000000002</v>
      </c>
      <c r="O35" s="4" cm="1">
        <f t="array" ref="O35">INDEX(GMWA!$A$2:$DB$600,MATCH(1,(GMWA!$DA$2:$DA$600=O$3)*(GMWA!$CZ$2:$CZ$600=O$4)*(GMWA!$DB$2:$DB$600=O$1),0),$A35-1966)</f>
        <v>14.539</v>
      </c>
      <c r="P35" s="4" cm="1">
        <f t="array" ref="P35">INDEX(GMWA!$A$2:$DB$600,MATCH(1,(GMWA!$DA$2:$DA$600=P$3)*(GMWA!$CZ$2:$CZ$600=P$4)*(GMWA!$DB$2:$DB$600=P$1),0),$A35-1966)</f>
        <v>17.368030000000001</v>
      </c>
      <c r="Q35" s="4" cm="1">
        <f t="array" ref="Q35">INDEX(GMWA!$A$2:$DB$600,MATCH(1,(GMWA!$DA$2:$DA$600=Q$3)*(GMWA!$CZ$2:$CZ$600=Q$4)*(GMWA!$DB$2:$DB$600=Q$1),0),$A35-1966)</f>
        <v>8.0212620000000001</v>
      </c>
      <c r="R35" s="4" cm="1">
        <f t="array" ref="R35">INDEX(GMWA!$A$2:$DB$600,MATCH(1,(GMWA!$DA$2:$DA$600=R$3)*(GMWA!$CZ$2:$CZ$600=R$4)*(GMWA!$DB$2:$DB$600=R$1),0),$A35-1966)</f>
        <v>3.692142</v>
      </c>
      <c r="S35" s="4" cm="1">
        <f t="array" ref="S35">INDEX(GMWA!$A$2:$DB$600,MATCH(1,(GMWA!$DA$2:$DA$600=S$3)*(GMWA!$CZ$2:$CZ$600=S$4)*(GMWA!$DB$2:$DB$600=S$1),0),$A35-1966)</f>
        <v>1.7144999999999999</v>
      </c>
      <c r="T35" s="4" cm="1">
        <f t="array" ref="T35">INDEX(GMWA!$A$2:$DB$600,MATCH(1,(GMWA!$DA$2:$DA$600=T$3)*(GMWA!$CZ$2:$CZ$600=T$4)*(GMWA!$DB$2:$DB$600=T$1),0),$A35-1966)</f>
        <v>9.457001</v>
      </c>
      <c r="U35" s="4" cm="1">
        <f t="array" ref="U35">INDEX(GMWA!$A$2:$DB$600,MATCH(1,(GMWA!$DA$2:$DA$600=U$3)*(GMWA!$CZ$2:$CZ$600=U$4)*(GMWA!$DB$2:$DB$600=U$1),0),$A35-1966)</f>
        <v>4.04915</v>
      </c>
      <c r="V35" s="4" cm="1">
        <f t="array" ref="V35">INDEX(GMWA!$A$2:$DB$600,MATCH(1,(GMWA!$DA$2:$DA$600=V$3)*(GMWA!$CZ$2:$CZ$600=V$4)*(GMWA!$DB$2:$DB$600=V$1),0),$A35-1966)</f>
        <v>400663</v>
      </c>
      <c r="W35" s="4" cm="1">
        <f t="array" ref="W35">INDEX(GMWA!$A$2:$DB$600,MATCH(1,(GMWA!$DA$2:$DA$600=W$3)*(GMWA!$CZ$2:$CZ$600=W$4)*(GMWA!$DB$2:$DB$600=W$1),0),$A35-1966)</f>
        <v>8109.2920000000004</v>
      </c>
      <c r="X35" s="4" cm="1">
        <f t="array" ref="X35">INDEX(GMWA!$A$2:$DB$600,MATCH(1,(GMWA!$DA$2:$DA$600=X$3)*(GMWA!$CZ$2:$CZ$600=X$4)*(GMWA!$DB$2:$DB$600=X$1),0),$A35-1966)</f>
        <v>722779</v>
      </c>
      <c r="Y35" s="4" cm="1">
        <f t="array" ref="Y35">INDEX(GMWA!$A$2:$DB$600,MATCH(1,(GMWA!$DA$2:$DA$600=Y$3)*(GMWA!$CZ$2:$CZ$600=Y$4)*(GMWA!$DB$2:$DB$600=Y$1),0),$A35-1966)</f>
        <v>982166</v>
      </c>
      <c r="Z35" s="4" cm="1">
        <f t="array" ref="Z35">INDEX(GMWA!$A$2:$DB$600,MATCH(1,(GMWA!$DA$2:$DA$600=Z$3)*(GMWA!$CZ$2:$CZ$600=Z$4)*(GMWA!$DB$2:$DB$600=Z$1),0),$A35-1966)</f>
        <v>163899</v>
      </c>
      <c r="AA35" s="4" cm="1">
        <f t="array" ref="AA35">INDEX(GMWA!$A$2:$DB$600,MATCH(1,(GMWA!$DA$2:$DA$600=AA$3)*(GMWA!$CZ$2:$CZ$600=AA$4)*(GMWA!$DB$2:$DB$600=AA$1),0),$A35-1966)</f>
        <v>821.39099999999996</v>
      </c>
      <c r="AB35" s="4" cm="1">
        <f t="array" ref="AB35">INDEX(GMWA!$A$2:$DB$600,MATCH(1,(GMWA!$DA$2:$DA$600=AB$3)*(GMWA!$CZ$2:$CZ$600=AB$4)*(GMWA!$DB$2:$DB$600=AB$1),0),$A35-1966)</f>
        <v>1520217</v>
      </c>
      <c r="AC35" s="4" cm="1">
        <f t="array" ref="AC35">INDEX(GMWA!$A$2:$DB$600,MATCH(1,(GMWA!$DA$2:$DA$600=AC$3)*(GMWA!$CZ$2:$CZ$600=AC$4)*(GMWA!$DB$2:$DB$600=AC$1),0),$A35-1966)</f>
        <v>206.55520000000001</v>
      </c>
      <c r="AD35" s="4" cm="1">
        <f t="array" ref="AD35">INDEX(GMWA!$A$2:$DB$600,MATCH(1,(GMWA!$DA$2:$DA$600=AD$3)*(GMWA!$CZ$2:$CZ$600=AD$4)*(GMWA!$DB$2:$DB$600=AD$1),0),$A35-1966)</f>
        <v>106769</v>
      </c>
      <c r="AE35" s="4" cm="1">
        <f t="array" ref="AE35">INDEX(GMWA!$A$2:$DB$600,MATCH(1,(GMWA!$DA$2:$DA$600=AE$3)*(GMWA!$CZ$2:$CZ$600=AE$4)*(GMWA!$DB$2:$DB$600=AE$1),0),$A35-1966)</f>
        <v>1221.5889999999999</v>
      </c>
      <c r="AF35" s="4" cm="1">
        <f t="array" ref="AF35">INDEX(GMWA!$A$2:$DB$600,MATCH(1,(GMWA!$DA$2:$DA$600=AF$3)*(GMWA!$CZ$2:$CZ$600=AF$4)*(GMWA!$DB$2:$DB$600=AF$1),0),$A35-1966)</f>
        <v>1174.0730000000001</v>
      </c>
      <c r="AG35" s="4" cm="1">
        <f t="array" ref="AG35">INDEX(GMWA!$A$2:$DB$600,MATCH(1,(GMWA!$DA$2:$DA$600=AG$3)*(GMWA!$CZ$2:$CZ$600=AG$4)*(GMWA!$DB$2:$DB$600=AG$1),0),$A35-1966)</f>
        <v>1530.4870000000001</v>
      </c>
      <c r="AH35" s="4" cm="1">
        <f t="array" ref="AH35">INDEX(GMWA!$A$2:$DB$600,MATCH(1,(GMWA!$DA$2:$DA$600=AH$3)*(GMWA!$CZ$2:$CZ$600=AH$4)*(GMWA!$DB$2:$DB$600=AH$1),0),$A35-1966)</f>
        <v>427.01</v>
      </c>
      <c r="AI35" s="4" cm="1">
        <f t="array" ref="AI35">INDEX(GMWA!$A$2:$DB$600,MATCH(1,(GMWA!$DA$2:$DA$600=AI$3)*(GMWA!$CZ$2:$CZ$600=AI$4)*(GMWA!$DB$2:$DB$600=AI$1),0),$A35-1966)</f>
        <v>277.78980000000001</v>
      </c>
      <c r="AJ35" s="4" cm="1">
        <f t="array" ref="AJ35">INDEX(GMWA!$A$2:$DB$600,MATCH(1,(GMWA!$DA$2:$DA$600=AJ$3)*(GMWA!$CZ$2:$CZ$600=AJ$4)*(GMWA!$DB$2:$DB$600=AJ$1),0),$A35-1966)</f>
        <v>343.48099999999999</v>
      </c>
      <c r="AK35" s="4" cm="1">
        <f t="array" ref="AK35">INDEX(GMWA!$A$2:$DB$600,MATCH(1,(GMWA!$DA$2:$DA$600=AK$3)*(GMWA!$CZ$2:$CZ$600=AK$4)*(GMWA!$DB$2:$DB$600=AK$1),0),$A35-1966)</f>
        <v>176.89</v>
      </c>
      <c r="AL35" s="4" cm="1">
        <f t="array" ref="AL35">INDEX(GMWA!$A$2:$DB$600,MATCH(1,(GMWA!$DA$2:$DA$600=AL$3)*(GMWA!$CZ$2:$CZ$600=AL$4)*(GMWA!$DB$2:$DB$600=AL$1),0),$A35-1966)</f>
        <v>61.70767</v>
      </c>
      <c r="AM35" s="4" cm="1">
        <f t="array" ref="AM35">INDEX(GMWA!$A$2:$DB$600,MATCH(1,(GMWA!$DA$2:$DA$600=AM$3)*(GMWA!$CZ$2:$CZ$600=AM$4)*(GMWA!$DB$2:$DB$600=AM$1),0),$A35-1966)</f>
        <v>25.481000000000002</v>
      </c>
      <c r="AN35" s="4" cm="1">
        <f t="array" ref="AN35">INDEX(GMWA!$A$2:$DB$600,MATCH(1,(GMWA!$DA$2:$DA$600=AN$3)*(GMWA!$CZ$2:$CZ$600=AN$4)*(GMWA!$DB$2:$DB$600=AN$1),0),$A35-1966)</f>
        <v>188.57499999999999</v>
      </c>
      <c r="AO35" s="4" cm="1">
        <f t="array" ref="AO35">INDEX(GMWA!$A$2:$DB$600,MATCH(1,(GMWA!$DA$2:$DA$600=AO$3)*(GMWA!$CZ$2:$CZ$600=AO$4)*(GMWA!$DB$2:$DB$600=AO$1),0),$A35-1966)</f>
        <v>95.212000000000003</v>
      </c>
      <c r="AP35" s="4" cm="1">
        <f t="array" ref="AP35">INDEX(GMWA!$A$2:$DB$600,MATCH(1,(GMWA!$DA$2:$DA$600=AP$3)*(GMWA!$CZ$2:$CZ$600=AP$4)*(GMWA!$DB$2:$DB$600=AP$1),0),$A35-1966)</f>
        <v>1150542</v>
      </c>
      <c r="AQ35" s="4" cm="1">
        <f t="array" ref="AQ35">INDEX(GMWA!$A$2:$DB$600,MATCH(1,(GMWA!$DA$2:$DA$600=AQ$3)*(GMWA!$CZ$2:$CZ$600=AQ$4)*(GMWA!$DB$2:$DB$600=AQ$1),0),$A35-1966)</f>
        <v>10581.92</v>
      </c>
      <c r="AR35" s="4" cm="1">
        <f t="array" ref="AR35">INDEX(GMWA!$A$2:$DB$600,MATCH(1,(GMWA!$DA$2:$DA$600=AR$3)*(GMWA!$CZ$2:$CZ$600=AR$4)*(GMWA!$DB$2:$DB$600=AR$1),0),$A35-1966)</f>
        <v>539711.9</v>
      </c>
      <c r="AS35" s="4" cm="1">
        <f t="array" ref="AS35">INDEX(GMWA!$A$2:$DB$600,MATCH(1,(GMWA!$DA$2:$DA$600=AS$3)*(GMWA!$CZ$2:$CZ$600=AS$4)*(GMWA!$DB$2:$DB$600=AS$1),0),$A35-1966)</f>
        <v>1144543</v>
      </c>
      <c r="AT35" s="4" cm="1">
        <f t="array" ref="AT35">INDEX(GMWA!$A$2:$DB$600,MATCH(1,(GMWA!$DA$2:$DA$600=AT$3)*(GMWA!$CZ$2:$CZ$600=AT$4)*(GMWA!$DB$2:$DB$600=AT$1),0),$A35-1966)</f>
        <v>731769</v>
      </c>
      <c r="AU35" s="4" cm="1">
        <f t="array" ref="AU35">INDEX(GMWA!$A$2:$DB$600,MATCH(1,(GMWA!$DA$2:$DA$600=AU$3)*(GMWA!$CZ$2:$CZ$600=AU$4)*(GMWA!$DB$2:$DB$600=AU$1),0),$A35-1966)</f>
        <v>1372.277</v>
      </c>
      <c r="AV35" s="4" cm="1">
        <f t="array" ref="AV35">INDEX(GMWA!$A$2:$DB$600,MATCH(1,(GMWA!$DA$2:$DA$600=AV$3)*(GMWA!$CZ$2:$CZ$600=AV$4)*(GMWA!$DB$2:$DB$600=AV$1),0),$A35-1966)</f>
        <v>2504595</v>
      </c>
      <c r="AW35" s="4" cm="1">
        <f t="array" ref="AW35">INDEX(GMWA!$A$2:$DB$600,MATCH(1,(GMWA!$DA$2:$DA$600=AW$3)*(GMWA!$CZ$2:$CZ$600=AW$4)*(GMWA!$DB$2:$DB$600=AW$1),0),$A35-1966)</f>
        <v>489.96350000000001</v>
      </c>
      <c r="AX35" s="4" cm="1">
        <f t="array" ref="AX35">INDEX(GMWA!$A$2:$DB$600,MATCH(1,(GMWA!$DA$2:$DA$600=AX$3)*(GMWA!$CZ$2:$CZ$600=AX$4)*(GMWA!$DB$2:$DB$600=AX$1),0),$A35-1966)</f>
        <v>732723.1</v>
      </c>
      <c r="AY35" s="4" cm="1">
        <f t="array" ref="AY35">INDEX(GMWA!$A$2:$DB$600,MATCH(1,(GMWA!$DA$2:$DA$600=AY$3)*(GMWA!$CZ$2:$CZ$600=AY$4)*(GMWA!$DB$2:$DB$600=AY$1),0),$A35-1966)</f>
        <v>2198.462</v>
      </c>
      <c r="AZ35" s="4" cm="1">
        <f t="array" ref="AZ35">INDEX(GMWA!$A$2:$DB$600,MATCH(1,(GMWA!$DA$2:$DA$600=AZ$3)*(GMWA!$CZ$2:$CZ$600=AZ$4)*(GMWA!$DB$2:$DB$600=AZ$1),0),$A35-1966)</f>
        <v>1531.252</v>
      </c>
      <c r="BA35" s="4" cm="1">
        <f t="array" ref="BA35">INDEX(GMWA!$A$2:$DB$600,MATCH(1,(GMWA!$DA$2:$DA$600=BA$3)*(GMWA!$CZ$2:$CZ$600=BA$4)*(GMWA!$DB$2:$DB$600=BA$1),0),$A35-1966)</f>
        <v>1307.586</v>
      </c>
      <c r="BB35" s="4" cm="1">
        <f t="array" ref="BB35">INDEX(GMWA!$A$2:$DB$600,MATCH(1,(GMWA!$DA$2:$DA$600=BB$3)*(GMWA!$CZ$2:$CZ$600=BB$4)*(GMWA!$DB$2:$DB$600=BB$1),0),$A35-1966)</f>
        <v>700.95799999999997</v>
      </c>
      <c r="BC35" s="4" cm="1">
        <f t="array" ref="BC35">INDEX(GMWA!$A$2:$DB$600,MATCH(1,(GMWA!$DA$2:$DA$600=BC$3)*(GMWA!$CZ$2:$CZ$600=BC$4)*(GMWA!$DB$2:$DB$600=BC$1),0),$A35-1966)</f>
        <v>483.08100000000002</v>
      </c>
      <c r="BD35" s="4" cm="1">
        <f t="array" ref="BD35">INDEX(GMWA!$A$2:$DB$600,MATCH(1,(GMWA!$DA$2:$DA$600=BD$3)*(GMWA!$CZ$2:$CZ$600=BD$4)*(GMWA!$DB$2:$DB$600=BD$1),0),$A35-1966)</f>
        <v>264.33499999999998</v>
      </c>
      <c r="BE35" s="4" cm="1">
        <f t="array" ref="BE35">INDEX(GMWA!$A$2:$DB$600,MATCH(1,(GMWA!$DA$2:$DA$600=BE$3)*(GMWA!$CZ$2:$CZ$600=BE$4)*(GMWA!$DB$2:$DB$600=BE$1),0),$A35-1966)</f>
        <v>219.54730000000001</v>
      </c>
      <c r="BF35" s="4" cm="1">
        <f t="array" ref="BF35">INDEX(GMWA!$A$2:$DB$600,MATCH(1,(GMWA!$DA$2:$DA$600=BF$3)*(GMWA!$CZ$2:$CZ$600=BF$4)*(GMWA!$DB$2:$DB$600=BF$1),0),$A35-1966)</f>
        <v>144.613</v>
      </c>
      <c r="BG35" s="4" cm="1">
        <f t="array" ref="BG35">INDEX(GMWA!$A$2:$DB$600,MATCH(1,(GMWA!$DA$2:$DA$600=BG$3)*(GMWA!$CZ$2:$CZ$600=BG$4)*(GMWA!$DB$2:$DB$600=BG$1),0),$A35-1966)</f>
        <v>121.967</v>
      </c>
      <c r="BH35" s="4" cm="1">
        <f t="array" ref="BH35">INDEX(GMWA!$A$2:$DB$600,MATCH(1,(GMWA!$DA$2:$DA$600=BH$3)*(GMWA!$CZ$2:$CZ$600=BH$4)*(GMWA!$DB$2:$DB$600=BH$1),0),$A35-1966)</f>
        <v>147.672</v>
      </c>
      <c r="BI35" s="4" cm="1">
        <f t="array" ref="BI35">INDEX(GMWA!$A$2:$DB$600,MATCH(1,(GMWA!$DA$2:$DA$600=BI$3)*(GMWA!$CZ$2:$CZ$600=BI$4)*(GMWA!$DB$2:$DB$600=BI$1),0),$A35-1966)</f>
        <v>135.77510000000001</v>
      </c>
      <c r="BK35" s="12">
        <f t="shared" si="7"/>
        <v>8.0556477638314501</v>
      </c>
      <c r="BL35" s="12">
        <f t="shared" si="7"/>
        <v>5.6703470537255285</v>
      </c>
      <c r="BM35" s="12">
        <f t="shared" si="7"/>
        <v>1.9711419396523697</v>
      </c>
      <c r="BN35" s="12">
        <f t="shared" si="7"/>
        <v>7.4865144995856099</v>
      </c>
      <c r="BO35" s="12">
        <f t="shared" si="7"/>
        <v>5.370380539234529</v>
      </c>
      <c r="BP35" s="12">
        <f t="shared" si="7"/>
        <v>5.4418589928548045</v>
      </c>
      <c r="BQ35" s="12">
        <f t="shared" si="7"/>
        <v>4.3979280589547409</v>
      </c>
      <c r="BR35" s="12">
        <f t="shared" si="7"/>
        <v>3.6134858865814072</v>
      </c>
      <c r="BS35" s="12">
        <f t="shared" si="7"/>
        <v>6.7416572226020657</v>
      </c>
      <c r="BT35" s="12">
        <f t="shared" si="7"/>
        <v>5.4204188151661485</v>
      </c>
      <c r="BU35" s="12">
        <f t="shared" si="7"/>
        <v>3.9782023775352977</v>
      </c>
      <c r="BV35" s="12">
        <f t="shared" si="7"/>
        <v>5.1671134743385601</v>
      </c>
      <c r="BW35" s="12">
        <f t="shared" si="7"/>
        <v>4.869888293014216</v>
      </c>
      <c r="BX35" s="12">
        <f t="shared" si="7"/>
        <v>5.2338134805525609</v>
      </c>
      <c r="BY35" s="12">
        <f t="shared" si="7"/>
        <v>5.0564747395052425</v>
      </c>
      <c r="BZ35" s="12">
        <f t="shared" si="6"/>
        <v>4.5346045565040427</v>
      </c>
      <c r="CA35" s="12">
        <f t="shared" si="4"/>
        <v>5.9832789019582169</v>
      </c>
      <c r="CB35" s="12">
        <f t="shared" si="4"/>
        <v>6.7285428358384678</v>
      </c>
      <c r="CC35" s="12">
        <f t="shared" si="4"/>
        <v>5.0149813071722127</v>
      </c>
      <c r="CD35" s="12">
        <f t="shared" si="4"/>
        <v>4.2527727597361675</v>
      </c>
      <c r="CF35" s="13">
        <f>SUMIF(DataQ!$C:$C,DataA!$A35,DataQ!I:I)</f>
        <v>14278.150000000001</v>
      </c>
      <c r="CG35" s="13">
        <f>SUMIF(DataQ!$C:$C,DataA!$A35,DataQ!J:J)</f>
        <v>499668.3</v>
      </c>
      <c r="CH35" s="13">
        <f>SUMIF(DataQ!$C:$C,DataA!$A35,DataQ!K:K)</f>
        <v>2868.9600000000005</v>
      </c>
      <c r="CI35" s="13">
        <f>SUMIF(DataQ!$C:$C,DataA!$A35,DataQ!L:L)</f>
        <v>1987.6100000000001</v>
      </c>
      <c r="CJ35" s="13">
        <f>SUMIF(DataQ!$C:$C,DataA!$A35,DataQ!M:M)</f>
        <v>1802.0030000000002</v>
      </c>
      <c r="CK35" s="14">
        <f>AVERAGEIF(DataQ!$C:$C,DataA!$A35,DataQ!N:N)</f>
        <v>393631.82500000001</v>
      </c>
      <c r="CL35" s="13">
        <f>SUMIF(DataQ!$C:$C,DataA!$A35,DataQ!O:O)</f>
        <v>-5635.9989999999998</v>
      </c>
      <c r="CN35" s="13">
        <f>SUMIF(DataQ!$B:$B,DataA!$A35,DataQ!P:P)</f>
        <v>-194.45724999999999</v>
      </c>
      <c r="CO35" s="13">
        <f>SUMIF(DataQ!$B:$B,DataA!$A35,DataQ!Q:Q)</f>
        <v>-32964.75</v>
      </c>
      <c r="CP35" s="13">
        <f>SUMIF(DataQ!$B:$B,DataA!$A35,DataQ!R:R)</f>
        <v>-68.603000000000009</v>
      </c>
    </row>
    <row r="36" spans="1:94" x14ac:dyDescent="0.25">
      <c r="A36" s="4">
        <f t="shared" si="5"/>
        <v>2002</v>
      </c>
      <c r="B36" s="4" cm="1">
        <f t="array" ref="B36">INDEX(GMWA!$A$2:$DB$600,MATCH(1,(GMWA!$DA$2:$DA$600=B$3)*(GMWA!$CZ$2:$CZ$600=B$4)*(GMWA!$DB$2:$DB$600=B$1),0),$A36-1966)</f>
        <v>30661</v>
      </c>
      <c r="C36" s="4" cm="1">
        <f t="array" ref="C36">INDEX(GMWA!$A$2:$DB$600,MATCH(1,(GMWA!$DA$2:$DA$600=C$3)*(GMWA!$CZ$2:$CZ$600=C$4)*(GMWA!$DB$2:$DB$600=C$1),0),$A36-1966)</f>
        <v>452.22500000000002</v>
      </c>
      <c r="D36" s="4" cm="1">
        <f t="array" ref="D36">INDEX(GMWA!$A$2:$DB$600,MATCH(1,(GMWA!$DA$2:$DA$600=D$3)*(GMWA!$CZ$2:$CZ$600=D$4)*(GMWA!$DB$2:$DB$600=D$1),0),$A36-1966)</f>
        <v>12227.7</v>
      </c>
      <c r="E36" s="4" cm="1">
        <f t="array" ref="E36">INDEX(GMWA!$A$2:$DB$600,MATCH(1,(GMWA!$DA$2:$DA$600=E$3)*(GMWA!$CZ$2:$CZ$600=E$4)*(GMWA!$DB$2:$DB$600=E$1),0),$A36-1966)</f>
        <v>67346</v>
      </c>
      <c r="F36" s="4" cm="1">
        <f t="array" ref="F36">INDEX(GMWA!$A$2:$DB$600,MATCH(1,(GMWA!$DA$2:$DA$600=F$3)*(GMWA!$CZ$2:$CZ$600=F$4)*(GMWA!$DB$2:$DB$600=F$1),0),$A36-1966)</f>
        <v>6808</v>
      </c>
      <c r="G36" s="4" cm="1">
        <f t="array" ref="G36">INDEX(GMWA!$A$2:$DB$600,MATCH(1,(GMWA!$DA$2:$DA$600=G$3)*(GMWA!$CZ$2:$CZ$600=G$4)*(GMWA!$DB$2:$DB$600=G$1),0),$A36-1966)</f>
        <v>42.187109999999997</v>
      </c>
      <c r="H36" s="4" cm="1">
        <f t="array" ref="H36">INDEX(GMWA!$A$2:$DB$600,MATCH(1,(GMWA!$DA$2:$DA$600=H$3)*(GMWA!$CZ$2:$CZ$600=H$4)*(GMWA!$DB$2:$DB$600=H$1),0),$A36-1966)</f>
        <v>72924.740000000005</v>
      </c>
      <c r="I36" s="4" cm="1">
        <f t="array" ref="I36">INDEX(GMWA!$A$2:$DB$600,MATCH(1,(GMWA!$DA$2:$DA$600=I$3)*(GMWA!$CZ$2:$CZ$600=I$4)*(GMWA!$DB$2:$DB$600=I$1),0),$A36-1966)</f>
        <v>7.1644829999999997</v>
      </c>
      <c r="J36" s="4" cm="1">
        <f t="array" ref="J36">INDEX(GMWA!$A$2:$DB$600,MATCH(1,(GMWA!$DA$2:$DA$600=J$3)*(GMWA!$CZ$2:$CZ$600=J$4)*(GMWA!$DB$2:$DB$600=J$1),0),$A36-1966)</f>
        <v>6846</v>
      </c>
      <c r="K36" s="4" cm="1">
        <f t="array" ref="K36">INDEX(GMWA!$A$2:$DB$600,MATCH(1,(GMWA!$DA$2:$DA$600=K$3)*(GMWA!$CZ$2:$CZ$600=K$4)*(GMWA!$DB$2:$DB$600=K$1),0),$A36-1966)</f>
        <v>66.146039999999999</v>
      </c>
      <c r="L36" s="4" cm="1">
        <f t="array" ref="L36">INDEX(GMWA!$A$2:$DB$600,MATCH(1,(GMWA!$DA$2:$DA$600=L$3)*(GMWA!$CZ$2:$CZ$600=L$4)*(GMWA!$DB$2:$DB$600=L$1),0),$A36-1966)</f>
        <v>47.792999999999999</v>
      </c>
      <c r="M36" s="4" cm="1">
        <f t="array" ref="M36">INDEX(GMWA!$A$2:$DB$600,MATCH(1,(GMWA!$DA$2:$DA$600=M$3)*(GMWA!$CZ$2:$CZ$600=M$4)*(GMWA!$DB$2:$DB$600=M$1),0),$A36-1966)</f>
        <v>73.477010000000007</v>
      </c>
      <c r="N36" s="4" cm="1">
        <f t="array" ref="N36">INDEX(GMWA!$A$2:$DB$600,MATCH(1,(GMWA!$DA$2:$DA$600=N$3)*(GMWA!$CZ$2:$CZ$600=N$4)*(GMWA!$DB$2:$DB$600=N$1),0),$A36-1966)</f>
        <v>19.717790000000001</v>
      </c>
      <c r="O36" s="4" cm="1">
        <f t="array" ref="O36">INDEX(GMWA!$A$2:$DB$600,MATCH(1,(GMWA!$DA$2:$DA$600=O$3)*(GMWA!$CZ$2:$CZ$600=O$4)*(GMWA!$DB$2:$DB$600=O$1),0),$A36-1966)</f>
        <v>13.545999999999999</v>
      </c>
      <c r="P36" s="4" cm="1">
        <f t="array" ref="P36">INDEX(GMWA!$A$2:$DB$600,MATCH(1,(GMWA!$DA$2:$DA$600=P$3)*(GMWA!$CZ$2:$CZ$600=P$4)*(GMWA!$DB$2:$DB$600=P$1),0),$A36-1966)</f>
        <v>15.95187</v>
      </c>
      <c r="Q36" s="4" cm="1">
        <f t="array" ref="Q36">INDEX(GMWA!$A$2:$DB$600,MATCH(1,(GMWA!$DA$2:$DA$600=Q$3)*(GMWA!$CZ$2:$CZ$600=Q$4)*(GMWA!$DB$2:$DB$600=Q$1),0),$A36-1966)</f>
        <v>7.8423930000000004</v>
      </c>
      <c r="R36" s="4" cm="1">
        <f t="array" ref="R36">INDEX(GMWA!$A$2:$DB$600,MATCH(1,(GMWA!$DA$2:$DA$600=R$3)*(GMWA!$CZ$2:$CZ$600=R$4)*(GMWA!$DB$2:$DB$600=R$1),0),$A36-1966)</f>
        <v>3.0129670000000002</v>
      </c>
      <c r="S36" s="4" cm="1">
        <f t="array" ref="S36">INDEX(GMWA!$A$2:$DB$600,MATCH(1,(GMWA!$DA$2:$DA$600=S$3)*(GMWA!$CZ$2:$CZ$600=S$4)*(GMWA!$DB$2:$DB$600=S$1),0),$A36-1966)</f>
        <v>1.7418</v>
      </c>
      <c r="T36" s="4" cm="1">
        <f t="array" ref="T36">INDEX(GMWA!$A$2:$DB$600,MATCH(1,(GMWA!$DA$2:$DA$600=T$3)*(GMWA!$CZ$2:$CZ$600=T$4)*(GMWA!$DB$2:$DB$600=T$1),0),$A36-1966)</f>
        <v>8.7409999999999997</v>
      </c>
      <c r="U36" s="4" cm="1">
        <f t="array" ref="U36">INDEX(GMWA!$A$2:$DB$600,MATCH(1,(GMWA!$DA$2:$DA$600=U$3)*(GMWA!$CZ$2:$CZ$600=U$4)*(GMWA!$DB$2:$DB$600=U$1),0),$A36-1966)</f>
        <v>4.0331900000000003</v>
      </c>
      <c r="V36" s="4" cm="1">
        <f t="array" ref="V36">INDEX(GMWA!$A$2:$DB$600,MATCH(1,(GMWA!$DA$2:$DA$600=V$3)*(GMWA!$CZ$2:$CZ$600=V$4)*(GMWA!$DB$2:$DB$600=V$1),0),$A36-1966)</f>
        <v>422180</v>
      </c>
      <c r="W36" s="4" cm="1">
        <f t="array" ref="W36">INDEX(GMWA!$A$2:$DB$600,MATCH(1,(GMWA!$DA$2:$DA$600=W$3)*(GMWA!$CZ$2:$CZ$600=W$4)*(GMWA!$DB$2:$DB$600=W$1),0),$A36-1966)</f>
        <v>8995.6260000000002</v>
      </c>
      <c r="X36" s="4" cm="1">
        <f t="array" ref="X36">INDEX(GMWA!$A$2:$DB$600,MATCH(1,(GMWA!$DA$2:$DA$600=X$3)*(GMWA!$CZ$2:$CZ$600=X$4)*(GMWA!$DB$2:$DB$600=X$1),0),$A36-1966)</f>
        <v>751017</v>
      </c>
      <c r="Y36" s="4" cm="1">
        <f t="array" ref="Y36">INDEX(GMWA!$A$2:$DB$600,MATCH(1,(GMWA!$DA$2:$DA$600=Y$3)*(GMWA!$CZ$2:$CZ$600=Y$4)*(GMWA!$DB$2:$DB$600=Y$1),0),$A36-1966)</f>
        <v>1003151</v>
      </c>
      <c r="Z36" s="4" cm="1">
        <f t="array" ref="Z36">INDEX(GMWA!$A$2:$DB$600,MATCH(1,(GMWA!$DA$2:$DA$600=Z$3)*(GMWA!$CZ$2:$CZ$600=Z$4)*(GMWA!$DB$2:$DB$600=Z$1),0),$A36-1966)</f>
        <v>157247</v>
      </c>
      <c r="AA36" s="4" cm="1">
        <f t="array" ref="AA36">INDEX(GMWA!$A$2:$DB$600,MATCH(1,(GMWA!$DA$2:$DA$600=AA$3)*(GMWA!$CZ$2:$CZ$600=AA$4)*(GMWA!$DB$2:$DB$600=AA$1),0),$A36-1966)</f>
        <v>845.98699999999997</v>
      </c>
      <c r="AB36" s="4" cm="1">
        <f t="array" ref="AB36">INDEX(GMWA!$A$2:$DB$600,MATCH(1,(GMWA!$DA$2:$DA$600=AB$3)*(GMWA!$CZ$2:$CZ$600=AB$4)*(GMWA!$DB$2:$DB$600=AB$1),0),$A36-1966)</f>
        <v>1572507</v>
      </c>
      <c r="AC36" s="4" cm="1">
        <f t="array" ref="AC36">INDEX(GMWA!$A$2:$DB$600,MATCH(1,(GMWA!$DA$2:$DA$600=AC$3)*(GMWA!$CZ$2:$CZ$600=AC$4)*(GMWA!$DB$2:$DB$600=AC$1),0),$A36-1966)</f>
        <v>226.16489999999999</v>
      </c>
      <c r="AD36" s="4" cm="1">
        <f t="array" ref="AD36">INDEX(GMWA!$A$2:$DB$600,MATCH(1,(GMWA!$DA$2:$DA$600=AD$3)*(GMWA!$CZ$2:$CZ$600=AD$4)*(GMWA!$DB$2:$DB$600=AD$1),0),$A36-1966)</f>
        <v>121710.39999999999</v>
      </c>
      <c r="AE36" s="4" cm="1">
        <f t="array" ref="AE36">INDEX(GMWA!$A$2:$DB$600,MATCH(1,(GMWA!$DA$2:$DA$600=AE$3)*(GMWA!$CZ$2:$CZ$600=AE$4)*(GMWA!$DB$2:$DB$600=AE$1),0),$A36-1966)</f>
        <v>1285.606</v>
      </c>
      <c r="AF36" s="4" cm="1">
        <f t="array" ref="AF36">INDEX(GMWA!$A$2:$DB$600,MATCH(1,(GMWA!$DA$2:$DA$600=AF$3)*(GMWA!$CZ$2:$CZ$600=AF$4)*(GMWA!$DB$2:$DB$600=AF$1),0),$A36-1966)</f>
        <v>1276.144</v>
      </c>
      <c r="AG36" s="4" cm="1">
        <f t="array" ref="AG36">INDEX(GMWA!$A$2:$DB$600,MATCH(1,(GMWA!$DA$2:$DA$600=AG$3)*(GMWA!$CZ$2:$CZ$600=AG$4)*(GMWA!$DB$2:$DB$600=AG$1),0),$A36-1966)</f>
        <v>1570.204</v>
      </c>
      <c r="AH36" s="4" cm="1">
        <f t="array" ref="AH36">INDEX(GMWA!$A$2:$DB$600,MATCH(1,(GMWA!$DA$2:$DA$600=AH$3)*(GMWA!$CZ$2:$CZ$600=AH$4)*(GMWA!$DB$2:$DB$600=AH$1),0),$A36-1966)</f>
        <v>446.589</v>
      </c>
      <c r="AI36" s="4" cm="1">
        <f t="array" ref="AI36">INDEX(GMWA!$A$2:$DB$600,MATCH(1,(GMWA!$DA$2:$DA$600=AI$3)*(GMWA!$CZ$2:$CZ$600=AI$4)*(GMWA!$DB$2:$DB$600=AI$1),0),$A36-1966)</f>
        <v>292.35079999999999</v>
      </c>
      <c r="AJ36" s="4" cm="1">
        <f t="array" ref="AJ36">INDEX(GMWA!$A$2:$DB$600,MATCH(1,(GMWA!$DA$2:$DA$600=AJ$3)*(GMWA!$CZ$2:$CZ$600=AJ$4)*(GMWA!$DB$2:$DB$600=AJ$1),0),$A36-1966)</f>
        <v>358.86099999999999</v>
      </c>
      <c r="AK36" s="4" cm="1">
        <f t="array" ref="AK36">INDEX(GMWA!$A$2:$DB$600,MATCH(1,(GMWA!$DA$2:$DA$600=AK$3)*(GMWA!$CZ$2:$CZ$600=AK$4)*(GMWA!$DB$2:$DB$600=AK$1),0),$A36-1966)</f>
        <v>192.161</v>
      </c>
      <c r="AL36" s="4" cm="1">
        <f t="array" ref="AL36">INDEX(GMWA!$A$2:$DB$600,MATCH(1,(GMWA!$DA$2:$DA$600=AL$3)*(GMWA!$CZ$2:$CZ$600=AL$4)*(GMWA!$DB$2:$DB$600=AL$1),0),$A36-1966)</f>
        <v>61.922499999999999</v>
      </c>
      <c r="AM36" s="4" cm="1">
        <f t="array" ref="AM36">INDEX(GMWA!$A$2:$DB$600,MATCH(1,(GMWA!$DA$2:$DA$600=AM$3)*(GMWA!$CZ$2:$CZ$600=AM$4)*(GMWA!$DB$2:$DB$600=AM$1),0),$A36-1966)</f>
        <v>30.843</v>
      </c>
      <c r="AN36" s="4" cm="1">
        <f t="array" ref="AN36">INDEX(GMWA!$A$2:$DB$600,MATCH(1,(GMWA!$DA$2:$DA$600=AN$3)*(GMWA!$CZ$2:$CZ$600=AN$4)*(GMWA!$DB$2:$DB$600=AN$1),0),$A36-1966)</f>
        <v>206.68299999999999</v>
      </c>
      <c r="AO36" s="4" cm="1">
        <f t="array" ref="AO36">INDEX(GMWA!$A$2:$DB$600,MATCH(1,(GMWA!$DA$2:$DA$600=AO$3)*(GMWA!$CZ$2:$CZ$600=AO$4)*(GMWA!$DB$2:$DB$600=AO$1),0),$A36-1966)</f>
        <v>103.17</v>
      </c>
      <c r="AP36" s="4" cm="1">
        <f t="array" ref="AP36">INDEX(GMWA!$A$2:$DB$600,MATCH(1,(GMWA!$DA$2:$DA$600=AP$3)*(GMWA!$CZ$2:$CZ$600=AP$4)*(GMWA!$DB$2:$DB$600=AP$1),0),$A36-1966)</f>
        <v>1194646</v>
      </c>
      <c r="AQ36" s="4" cm="1">
        <f t="array" ref="AQ36">INDEX(GMWA!$A$2:$DB$600,MATCH(1,(GMWA!$DA$2:$DA$600=AQ$3)*(GMWA!$CZ$2:$CZ$600=AQ$4)*(GMWA!$DB$2:$DB$600=AQ$1),0),$A36-1966)</f>
        <v>10929.1</v>
      </c>
      <c r="AR36" s="4" cm="1">
        <f t="array" ref="AR36">INDEX(GMWA!$A$2:$DB$600,MATCH(1,(GMWA!$DA$2:$DA$600=AR$3)*(GMWA!$CZ$2:$CZ$600=AR$4)*(GMWA!$DB$2:$DB$600=AR$1),0),$A36-1966)</f>
        <v>532466.19999999995</v>
      </c>
      <c r="AS36" s="4" cm="1">
        <f t="array" ref="AS36">INDEX(GMWA!$A$2:$DB$600,MATCH(1,(GMWA!$DA$2:$DA$600=AS$3)*(GMWA!$CZ$2:$CZ$600=AS$4)*(GMWA!$DB$2:$DB$600=AS$1),0),$A36-1966)</f>
        <v>1193694</v>
      </c>
      <c r="AT36" s="4" cm="1">
        <f t="array" ref="AT36">INDEX(GMWA!$A$2:$DB$600,MATCH(1,(GMWA!$DA$2:$DA$600=AT$3)*(GMWA!$CZ$2:$CZ$600=AT$4)*(GMWA!$DB$2:$DB$600=AT$1),0),$A36-1966)</f>
        <v>783679</v>
      </c>
      <c r="AU36" s="4" cm="1">
        <f t="array" ref="AU36">INDEX(GMWA!$A$2:$DB$600,MATCH(1,(GMWA!$DA$2:$DA$600=AU$3)*(GMWA!$CZ$2:$CZ$600=AU$4)*(GMWA!$DB$2:$DB$600=AU$1),0),$A36-1966)</f>
        <v>1411.48</v>
      </c>
      <c r="AV36" s="4" cm="1">
        <f t="array" ref="AV36">INDEX(GMWA!$A$2:$DB$600,MATCH(1,(GMWA!$DA$2:$DA$600=AV$3)*(GMWA!$CZ$2:$CZ$600=AV$4)*(GMWA!$DB$2:$DB$600=AV$1),0),$A36-1966)</f>
        <v>2603246</v>
      </c>
      <c r="AW36" s="4" cm="1">
        <f t="array" ref="AW36">INDEX(GMWA!$A$2:$DB$600,MATCH(1,(GMWA!$DA$2:$DA$600=AW$3)*(GMWA!$CZ$2:$CZ$600=AW$4)*(GMWA!$DB$2:$DB$600=AW$1),0),$A36-1966)</f>
        <v>489.58159999999998</v>
      </c>
      <c r="AX36" s="4" cm="1">
        <f t="array" ref="AX36">INDEX(GMWA!$A$2:$DB$600,MATCH(1,(GMWA!$DA$2:$DA$600=AX$3)*(GMWA!$CZ$2:$CZ$600=AX$4)*(GMWA!$DB$2:$DB$600=AX$1),0),$A36-1966)</f>
        <v>813225.4</v>
      </c>
      <c r="AY36" s="4" cm="1">
        <f t="array" ref="AY36">INDEX(GMWA!$A$2:$DB$600,MATCH(1,(GMWA!$DA$2:$DA$600=AY$3)*(GMWA!$CZ$2:$CZ$600=AY$4)*(GMWA!$DB$2:$DB$600=AY$1),0),$A36-1966)</f>
        <v>2227.0450000000001</v>
      </c>
      <c r="AZ36" s="4" cm="1">
        <f t="array" ref="AZ36">INDEX(GMWA!$A$2:$DB$600,MATCH(1,(GMWA!$DA$2:$DA$600=AZ$3)*(GMWA!$CZ$2:$CZ$600=AZ$4)*(GMWA!$DB$2:$DB$600=AZ$1),0),$A36-1966)</f>
        <v>1580.4390000000001</v>
      </c>
      <c r="BA36" s="4" cm="1">
        <f t="array" ref="BA36">INDEX(GMWA!$A$2:$DB$600,MATCH(1,(GMWA!$DA$2:$DA$600=BA$3)*(GMWA!$CZ$2:$CZ$600=BA$4)*(GMWA!$DB$2:$DB$600=BA$1),0),$A36-1966)</f>
        <v>1354.154</v>
      </c>
      <c r="BB36" s="4" cm="1">
        <f t="array" ref="BB36">INDEX(GMWA!$A$2:$DB$600,MATCH(1,(GMWA!$DA$2:$DA$600=BB$3)*(GMWA!$CZ$2:$CZ$600=BB$4)*(GMWA!$DB$2:$DB$600=BB$1),0),$A36-1966)</f>
        <v>749.74400000000003</v>
      </c>
      <c r="BC36" s="4" cm="1">
        <f t="array" ref="BC36">INDEX(GMWA!$A$2:$DB$600,MATCH(1,(GMWA!$DA$2:$DA$600=BC$3)*(GMWA!$CZ$2:$CZ$600=BC$4)*(GMWA!$DB$2:$DB$600=BC$1),0),$A36-1966)</f>
        <v>503.02100000000002</v>
      </c>
      <c r="BD36" s="4" cm="1">
        <f t="array" ref="BD36">INDEX(GMWA!$A$2:$DB$600,MATCH(1,(GMWA!$DA$2:$DA$600=BD$3)*(GMWA!$CZ$2:$CZ$600=BD$4)*(GMWA!$DB$2:$DB$600=BD$1),0),$A36-1966)</f>
        <v>273.25700000000001</v>
      </c>
      <c r="BE36" s="4" cm="1">
        <f t="array" ref="BE36">INDEX(GMWA!$A$2:$DB$600,MATCH(1,(GMWA!$DA$2:$DA$600=BE$3)*(GMWA!$CZ$2:$CZ$600=BE$4)*(GMWA!$DB$2:$DB$600=BE$1),0),$A36-1966)</f>
        <v>225.20349999999999</v>
      </c>
      <c r="BF36" s="4" cm="1">
        <f t="array" ref="BF36">INDEX(GMWA!$A$2:$DB$600,MATCH(1,(GMWA!$DA$2:$DA$600=BF$3)*(GMWA!$CZ$2:$CZ$600=BF$4)*(GMWA!$DB$2:$DB$600=BF$1),0),$A36-1966)</f>
        <v>148.44</v>
      </c>
      <c r="BG36" s="4" cm="1">
        <f t="array" ref="BG36">INDEX(GMWA!$A$2:$DB$600,MATCH(1,(GMWA!$DA$2:$DA$600=BG$3)*(GMWA!$CZ$2:$CZ$600=BG$4)*(GMWA!$DB$2:$DB$600=BG$1),0),$A36-1966)</f>
        <v>135.94200000000001</v>
      </c>
      <c r="BH36" s="4" cm="1">
        <f t="array" ref="BH36">INDEX(GMWA!$A$2:$DB$600,MATCH(1,(GMWA!$DA$2:$DA$600=BH$3)*(GMWA!$CZ$2:$CZ$600=BH$4)*(GMWA!$DB$2:$DB$600=BH$1),0),$A36-1966)</f>
        <v>159.09399999999999</v>
      </c>
      <c r="BI36" s="4" cm="1">
        <f t="array" ref="BI36">INDEX(GMWA!$A$2:$DB$600,MATCH(1,(GMWA!$DA$2:$DA$600=BI$3)*(GMWA!$CZ$2:$CZ$600=BI$4)*(GMWA!$DB$2:$DB$600=BI$1),0),$A36-1966)</f>
        <v>142.55420000000001</v>
      </c>
      <c r="BK36" s="12">
        <f t="shared" si="7"/>
        <v>7.2625420436780521</v>
      </c>
      <c r="BL36" s="12">
        <f t="shared" si="7"/>
        <v>5.0271654246185866</v>
      </c>
      <c r="BM36" s="12">
        <f t="shared" si="7"/>
        <v>1.6281522255821108</v>
      </c>
      <c r="BN36" s="12">
        <f t="shared" si="7"/>
        <v>6.7134459318686819</v>
      </c>
      <c r="BO36" s="12">
        <f t="shared" si="7"/>
        <v>4.3294943623725732</v>
      </c>
      <c r="BP36" s="12">
        <f t="shared" si="7"/>
        <v>4.9867326566483881</v>
      </c>
      <c r="BQ36" s="12">
        <f t="shared" si="7"/>
        <v>4.6374826948306112</v>
      </c>
      <c r="BR36" s="12">
        <f t="shared" si="7"/>
        <v>3.1678138384868744</v>
      </c>
      <c r="BS36" s="12">
        <f t="shared" si="7"/>
        <v>5.6248274592803904</v>
      </c>
      <c r="BT36" s="12">
        <f t="shared" si="7"/>
        <v>5.145125333889232</v>
      </c>
      <c r="BU36" s="12">
        <f t="shared" si="7"/>
        <v>3.7451102696874337</v>
      </c>
      <c r="BV36" s="12">
        <f t="shared" si="7"/>
        <v>4.6794562999457403</v>
      </c>
      <c r="BW36" s="12">
        <f t="shared" si="7"/>
        <v>4.415198314333761</v>
      </c>
      <c r="BX36" s="12">
        <f t="shared" si="7"/>
        <v>4.6334745791699561</v>
      </c>
      <c r="BY36" s="12">
        <f t="shared" si="7"/>
        <v>4.445138925656452</v>
      </c>
      <c r="BZ36" s="12">
        <f t="shared" si="6"/>
        <v>4.081157466915764</v>
      </c>
      <c r="CA36" s="12">
        <f t="shared" si="4"/>
        <v>4.8657063264564577</v>
      </c>
      <c r="CB36" s="12">
        <f t="shared" si="4"/>
        <v>5.6473105729014685</v>
      </c>
      <c r="CC36" s="12">
        <f t="shared" si="4"/>
        <v>4.2291818872379441</v>
      </c>
      <c r="CD36" s="12">
        <f t="shared" si="4"/>
        <v>3.9092662595715808</v>
      </c>
      <c r="CF36" s="13">
        <f>SUMIF(DataQ!$C:$C,DataA!$A36,DataQ!I:I)</f>
        <v>14533.025</v>
      </c>
      <c r="CG36" s="13">
        <f>SUMIF(DataQ!$C:$C,DataA!$A36,DataQ!J:J)</f>
        <v>503765.9</v>
      </c>
      <c r="CH36" s="13">
        <f>SUMIF(DataQ!$C:$C,DataA!$A36,DataQ!K:K)</f>
        <v>2866.49</v>
      </c>
      <c r="CI36" s="13">
        <f>SUMIF(DataQ!$C:$C,DataA!$A36,DataQ!L:L)</f>
        <v>2012.6559999999999</v>
      </c>
      <c r="CJ36" s="13">
        <f>SUMIF(DataQ!$C:$C,DataA!$A36,DataQ!M:M)</f>
        <v>1811.6390000000001</v>
      </c>
      <c r="CK36" s="14">
        <f>AVERAGEIF(DataQ!$C:$C,DataA!$A36,DataQ!N:N)</f>
        <v>405687.65</v>
      </c>
      <c r="CL36" s="13">
        <f>SUMIF(DataQ!$C:$C,DataA!$A36,DataQ!O:O)</f>
        <v>-35014.998999999996</v>
      </c>
      <c r="CN36" s="13">
        <f>SUMIF(DataQ!$B:$B,DataA!$A36,DataQ!P:P)</f>
        <v>-570.78070000000002</v>
      </c>
      <c r="CO36" s="13">
        <f>SUMIF(DataQ!$B:$B,DataA!$A36,DataQ!Q:Q)</f>
        <v>-38475.751000000004</v>
      </c>
      <c r="CP36" s="13">
        <f>SUMIF(DataQ!$B:$B,DataA!$A36,DataQ!R:R)</f>
        <v>-90.849000000000004</v>
      </c>
    </row>
    <row r="37" spans="1:94" x14ac:dyDescent="0.25">
      <c r="A37" s="4">
        <f t="shared" si="5"/>
        <v>2003</v>
      </c>
      <c r="B37" s="4" cm="1">
        <f t="array" ref="B37">INDEX(GMWA!$A$2:$DB$600,MATCH(1,(GMWA!$DA$2:$DA$600=B$3)*(GMWA!$CZ$2:$CZ$600=B$4)*(GMWA!$DB$2:$DB$600=B$1),0),$A37-1966)</f>
        <v>32307</v>
      </c>
      <c r="C37" s="4" cm="1">
        <f t="array" ref="C37">INDEX(GMWA!$A$2:$DB$600,MATCH(1,(GMWA!$DA$2:$DA$600=C$3)*(GMWA!$CZ$2:$CZ$600=C$4)*(GMWA!$DB$2:$DB$600=C$1),0),$A37-1966)</f>
        <v>475.625</v>
      </c>
      <c r="D37" s="4" cm="1">
        <f t="array" ref="D37">INDEX(GMWA!$A$2:$DB$600,MATCH(1,(GMWA!$DA$2:$DA$600=D$3)*(GMWA!$CZ$2:$CZ$600=D$4)*(GMWA!$DB$2:$DB$600=D$1),0),$A37-1966)</f>
        <v>10657.2</v>
      </c>
      <c r="E37" s="4" cm="1">
        <f t="array" ref="E37">INDEX(GMWA!$A$2:$DB$600,MATCH(1,(GMWA!$DA$2:$DA$600=E$3)*(GMWA!$CZ$2:$CZ$600=E$4)*(GMWA!$DB$2:$DB$600=E$1),0),$A37-1966)</f>
        <v>65651</v>
      </c>
      <c r="F37" s="4" cm="1">
        <f t="array" ref="F37">INDEX(GMWA!$A$2:$DB$600,MATCH(1,(GMWA!$DA$2:$DA$600=F$3)*(GMWA!$CZ$2:$CZ$600=F$4)*(GMWA!$DB$2:$DB$600=F$1),0),$A37-1966)</f>
        <v>5792</v>
      </c>
      <c r="G37" s="4" cm="1">
        <f t="array" ref="G37">INDEX(GMWA!$A$2:$DB$600,MATCH(1,(GMWA!$DA$2:$DA$600=G$3)*(GMWA!$CZ$2:$CZ$600=G$4)*(GMWA!$DB$2:$DB$600=G$1),0),$A37-1966)</f>
        <v>38.151609999999998</v>
      </c>
      <c r="H37" s="4" cm="1">
        <f t="array" ref="H37">INDEX(GMWA!$A$2:$DB$600,MATCH(1,(GMWA!$DA$2:$DA$600=H$3)*(GMWA!$CZ$2:$CZ$600=H$4)*(GMWA!$DB$2:$DB$600=H$1),0),$A37-1966)</f>
        <v>58828.42</v>
      </c>
      <c r="I37" s="4" cm="1">
        <f t="array" ref="I37">INDEX(GMWA!$A$2:$DB$600,MATCH(1,(GMWA!$DA$2:$DA$600=I$3)*(GMWA!$CZ$2:$CZ$600=I$4)*(GMWA!$DB$2:$DB$600=I$1),0),$A37-1966)</f>
        <v>6.3935040000000001</v>
      </c>
      <c r="J37" s="4" cm="1">
        <f t="array" ref="J37">INDEX(GMWA!$A$2:$DB$600,MATCH(1,(GMWA!$DA$2:$DA$600=J$3)*(GMWA!$CZ$2:$CZ$600=J$4)*(GMWA!$DB$2:$DB$600=J$1),0),$A37-1966)</f>
        <v>6597</v>
      </c>
      <c r="K37" s="4" cm="1">
        <f t="array" ref="K37">INDEX(GMWA!$A$2:$DB$600,MATCH(1,(GMWA!$DA$2:$DA$600=K$3)*(GMWA!$CZ$2:$CZ$600=K$4)*(GMWA!$DB$2:$DB$600=K$1),0),$A37-1966)</f>
        <v>65.106740000000002</v>
      </c>
      <c r="L37" s="4" cm="1">
        <f t="array" ref="L37">INDEX(GMWA!$A$2:$DB$600,MATCH(1,(GMWA!$DA$2:$DA$600=L$3)*(GMWA!$CZ$2:$CZ$600=L$4)*(GMWA!$DB$2:$DB$600=L$1),0),$A37-1966)</f>
        <v>46.658000000000001</v>
      </c>
      <c r="M37" s="4" cm="1">
        <f t="array" ref="M37">INDEX(GMWA!$A$2:$DB$600,MATCH(1,(GMWA!$DA$2:$DA$600=M$3)*(GMWA!$CZ$2:$CZ$600=M$4)*(GMWA!$DB$2:$DB$600=M$1),0),$A37-1966)</f>
        <v>69.138000000000005</v>
      </c>
      <c r="N37" s="4" cm="1">
        <f t="array" ref="N37">INDEX(GMWA!$A$2:$DB$600,MATCH(1,(GMWA!$DA$2:$DA$600=N$3)*(GMWA!$CZ$2:$CZ$600=N$4)*(GMWA!$DB$2:$DB$600=N$1),0),$A37-1966)</f>
        <v>18.478950000000001</v>
      </c>
      <c r="O37" s="4" cm="1">
        <f t="array" ref="O37">INDEX(GMWA!$A$2:$DB$600,MATCH(1,(GMWA!$DA$2:$DA$600=O$3)*(GMWA!$CZ$2:$CZ$600=O$4)*(GMWA!$DB$2:$DB$600=O$1),0),$A37-1966)</f>
        <v>12.747999999999999</v>
      </c>
      <c r="P37" s="4" cm="1">
        <f t="array" ref="P37">INDEX(GMWA!$A$2:$DB$600,MATCH(1,(GMWA!$DA$2:$DA$600=P$3)*(GMWA!$CZ$2:$CZ$600=P$4)*(GMWA!$DB$2:$DB$600=P$1),0),$A37-1966)</f>
        <v>15.229039999999999</v>
      </c>
      <c r="Q37" s="4" cm="1">
        <f t="array" ref="Q37">INDEX(GMWA!$A$2:$DB$600,MATCH(1,(GMWA!$DA$2:$DA$600=Q$3)*(GMWA!$CZ$2:$CZ$600=Q$4)*(GMWA!$DB$2:$DB$600=Q$1),0),$A37-1966)</f>
        <v>7.365532</v>
      </c>
      <c r="R37" s="4" cm="1">
        <f t="array" ref="R37">INDEX(GMWA!$A$2:$DB$600,MATCH(1,(GMWA!$DA$2:$DA$600=R$3)*(GMWA!$CZ$2:$CZ$600=R$4)*(GMWA!$DB$2:$DB$600=R$1),0),$A37-1966)</f>
        <v>2.7550919999999999</v>
      </c>
      <c r="S37" s="4" cm="1">
        <f t="array" ref="S37">INDEX(GMWA!$A$2:$DB$600,MATCH(1,(GMWA!$DA$2:$DA$600=S$3)*(GMWA!$CZ$2:$CZ$600=S$4)*(GMWA!$DB$2:$DB$600=S$1),0),$A37-1966)</f>
        <v>1.7282</v>
      </c>
      <c r="T37" s="4" cm="1">
        <f t="array" ref="T37">INDEX(GMWA!$A$2:$DB$600,MATCH(1,(GMWA!$DA$2:$DA$600=T$3)*(GMWA!$CZ$2:$CZ$600=T$4)*(GMWA!$DB$2:$DB$600=T$1),0),$A37-1966)</f>
        <v>8.5869990000000005</v>
      </c>
      <c r="U37" s="4" cm="1">
        <f t="array" ref="U37">INDEX(GMWA!$A$2:$DB$600,MATCH(1,(GMWA!$DA$2:$DA$600=U$3)*(GMWA!$CZ$2:$CZ$600=U$4)*(GMWA!$DB$2:$DB$600=U$1),0),$A37-1966)</f>
        <v>3.8746100000000001</v>
      </c>
      <c r="V37" s="4" cm="1">
        <f t="array" ref="V37">INDEX(GMWA!$A$2:$DB$600,MATCH(1,(GMWA!$DA$2:$DA$600=V$3)*(GMWA!$CZ$2:$CZ$600=V$4)*(GMWA!$DB$2:$DB$600=V$1),0),$A37-1966)</f>
        <v>462610</v>
      </c>
      <c r="W37" s="4" cm="1">
        <f t="array" ref="W37">INDEX(GMWA!$A$2:$DB$600,MATCH(1,(GMWA!$DA$2:$DA$600=W$3)*(GMWA!$CZ$2:$CZ$600=W$4)*(GMWA!$DB$2:$DB$600=W$1),0),$A37-1966)</f>
        <v>9567.3870000000006</v>
      </c>
      <c r="X37" s="4" cm="1">
        <f t="array" ref="X37">INDEX(GMWA!$A$2:$DB$600,MATCH(1,(GMWA!$DA$2:$DA$600=X$3)*(GMWA!$CZ$2:$CZ$600=X$4)*(GMWA!$DB$2:$DB$600=X$1),0),$A37-1966)</f>
        <v>790564</v>
      </c>
      <c r="Y37" s="4" cm="1">
        <f t="array" ref="Y37">INDEX(GMWA!$A$2:$DB$600,MATCH(1,(GMWA!$DA$2:$DA$600=Y$3)*(GMWA!$CZ$2:$CZ$600=Y$4)*(GMWA!$DB$2:$DB$600=Y$1),0),$A37-1966)</f>
        <v>1010686</v>
      </c>
      <c r="Z37" s="4" cm="1">
        <f t="array" ref="Z37">INDEX(GMWA!$A$2:$DB$600,MATCH(1,(GMWA!$DA$2:$DA$600=Z$3)*(GMWA!$CZ$2:$CZ$600=Z$4)*(GMWA!$DB$2:$DB$600=Z$1),0),$A37-1966)</f>
        <v>141681</v>
      </c>
      <c r="AA37" s="4" cm="1">
        <f t="array" ref="AA37">INDEX(GMWA!$A$2:$DB$600,MATCH(1,(GMWA!$DA$2:$DA$600=AA$3)*(GMWA!$CZ$2:$CZ$600=AA$4)*(GMWA!$DB$2:$DB$600=AA$1),0),$A37-1966)</f>
        <v>838.08900000000006</v>
      </c>
      <c r="AB37" s="4" cm="1">
        <f t="array" ref="AB37">INDEX(GMWA!$A$2:$DB$600,MATCH(1,(GMWA!$DA$2:$DA$600=AB$3)*(GMWA!$CZ$2:$CZ$600=AB$4)*(GMWA!$DB$2:$DB$600=AB$1),0),$A37-1966)</f>
        <v>1615037</v>
      </c>
      <c r="AC37" s="4" cm="1">
        <f t="array" ref="AC37">INDEX(GMWA!$A$2:$DB$600,MATCH(1,(GMWA!$DA$2:$DA$600=AC$3)*(GMWA!$CZ$2:$CZ$600=AC$4)*(GMWA!$DB$2:$DB$600=AC$1),0),$A37-1966)</f>
        <v>228.65610000000001</v>
      </c>
      <c r="AD37" s="4" cm="1">
        <f t="array" ref="AD37">INDEX(GMWA!$A$2:$DB$600,MATCH(1,(GMWA!$DA$2:$DA$600=AD$3)*(GMWA!$CZ$2:$CZ$600=AD$4)*(GMWA!$DB$2:$DB$600=AD$1),0),$A37-1966)</f>
        <v>166159.20000000001</v>
      </c>
      <c r="AE37" s="4" cm="1">
        <f t="array" ref="AE37">INDEX(GMWA!$A$2:$DB$600,MATCH(1,(GMWA!$DA$2:$DA$600=AE$3)*(GMWA!$CZ$2:$CZ$600=AE$4)*(GMWA!$DB$2:$DB$600=AE$1),0),$A37-1966)</f>
        <v>1364.643</v>
      </c>
      <c r="AF37" s="4" cm="1">
        <f t="array" ref="AF37">INDEX(GMWA!$A$2:$DB$600,MATCH(1,(GMWA!$DA$2:$DA$600=AF$3)*(GMWA!$CZ$2:$CZ$600=AF$4)*(GMWA!$DB$2:$DB$600=AF$1),0),$A37-1966)</f>
        <v>1380.8119999999999</v>
      </c>
      <c r="AG37" s="4" cm="1">
        <f t="array" ref="AG37">INDEX(GMWA!$A$2:$DB$600,MATCH(1,(GMWA!$DA$2:$DA$600=AG$3)*(GMWA!$CZ$2:$CZ$600=AG$4)*(GMWA!$DB$2:$DB$600=AG$1),0),$A37-1966)</f>
        <v>1590.1479999999999</v>
      </c>
      <c r="AH37" s="4" cm="1">
        <f t="array" ref="AH37">INDEX(GMWA!$A$2:$DB$600,MATCH(1,(GMWA!$DA$2:$DA$600=AH$3)*(GMWA!$CZ$2:$CZ$600=AH$4)*(GMWA!$DB$2:$DB$600=AH$1),0),$A37-1966)</f>
        <v>440.81700000000001</v>
      </c>
      <c r="AI37" s="4" cm="1">
        <f t="array" ref="AI37">INDEX(GMWA!$A$2:$DB$600,MATCH(1,(GMWA!$DA$2:$DA$600=AI$3)*(GMWA!$CZ$2:$CZ$600=AI$4)*(GMWA!$DB$2:$DB$600=AI$1),0),$A37-1966)</f>
        <v>303.7636</v>
      </c>
      <c r="AJ37" s="4" cm="1">
        <f t="array" ref="AJ37">INDEX(GMWA!$A$2:$DB$600,MATCH(1,(GMWA!$DA$2:$DA$600=AJ$3)*(GMWA!$CZ$2:$CZ$600=AJ$4)*(GMWA!$DB$2:$DB$600=AJ$1),0),$A37-1966)</f>
        <v>352.21499999999997</v>
      </c>
      <c r="AK37" s="4" cm="1">
        <f t="array" ref="AK37">INDEX(GMWA!$A$2:$DB$600,MATCH(1,(GMWA!$DA$2:$DA$600=AK$3)*(GMWA!$CZ$2:$CZ$600=AK$4)*(GMWA!$DB$2:$DB$600=AK$1),0),$A37-1966)</f>
        <v>193.035</v>
      </c>
      <c r="AL37" s="4" cm="1">
        <f t="array" ref="AL37">INDEX(GMWA!$A$2:$DB$600,MATCH(1,(GMWA!$DA$2:$DA$600=AL$3)*(GMWA!$CZ$2:$CZ$600=AL$4)*(GMWA!$DB$2:$DB$600=AL$1),0),$A37-1966)</f>
        <v>66.733379999999997</v>
      </c>
      <c r="AM37" s="4" cm="1">
        <f t="array" ref="AM37">INDEX(GMWA!$A$2:$DB$600,MATCH(1,(GMWA!$DA$2:$DA$600=AM$3)*(GMWA!$CZ$2:$CZ$600=AM$4)*(GMWA!$DB$2:$DB$600=AM$1),0),$A37-1966)</f>
        <v>32.104999999999997</v>
      </c>
      <c r="AN37" s="4" cm="1">
        <f t="array" ref="AN37">INDEX(GMWA!$A$2:$DB$600,MATCH(1,(GMWA!$DA$2:$DA$600=AN$3)*(GMWA!$CZ$2:$CZ$600=AN$4)*(GMWA!$DB$2:$DB$600=AN$1),0),$A37-1966)</f>
        <v>215.80600000000001</v>
      </c>
      <c r="AO37" s="4" cm="1">
        <f t="array" ref="AO37">INDEX(GMWA!$A$2:$DB$600,MATCH(1,(GMWA!$DA$2:$DA$600=AO$3)*(GMWA!$CZ$2:$CZ$600=AO$4)*(GMWA!$DB$2:$DB$600=AO$1),0),$A37-1966)</f>
        <v>111.36499999999999</v>
      </c>
      <c r="AP37" s="4" cm="1">
        <f t="array" ref="AP37">INDEX(GMWA!$A$2:$DB$600,MATCH(1,(GMWA!$DA$2:$DA$600=AP$3)*(GMWA!$CZ$2:$CZ$600=AP$4)*(GMWA!$DB$2:$DB$600=AP$1),0),$A37-1966)</f>
        <v>1262502</v>
      </c>
      <c r="AQ37" s="4" cm="1">
        <f t="array" ref="AQ37">INDEX(GMWA!$A$2:$DB$600,MATCH(1,(GMWA!$DA$2:$DA$600=AQ$3)*(GMWA!$CZ$2:$CZ$600=AQ$4)*(GMWA!$DB$2:$DB$600=AQ$1),0),$A37-1966)</f>
        <v>11456.45</v>
      </c>
      <c r="AR37" s="4" cm="1">
        <f t="array" ref="AR37">INDEX(GMWA!$A$2:$DB$600,MATCH(1,(GMWA!$DA$2:$DA$600=AR$3)*(GMWA!$CZ$2:$CZ$600=AR$4)*(GMWA!$DB$2:$DB$600=AR$1),0),$A37-1966)</f>
        <v>530389.1</v>
      </c>
      <c r="AS37" s="4" cm="1">
        <f t="array" ref="AS37">INDEX(GMWA!$A$2:$DB$600,MATCH(1,(GMWA!$DA$2:$DA$600=AS$3)*(GMWA!$CZ$2:$CZ$600=AS$4)*(GMWA!$DB$2:$DB$600=AS$1),0),$A37-1966)</f>
        <v>1254747</v>
      </c>
      <c r="AT37" s="4" cm="1">
        <f t="array" ref="AT37">INDEX(GMWA!$A$2:$DB$600,MATCH(1,(GMWA!$DA$2:$DA$600=AT$3)*(GMWA!$CZ$2:$CZ$600=AT$4)*(GMWA!$DB$2:$DB$600=AT$1),0),$A37-1966)</f>
        <v>831520</v>
      </c>
      <c r="AU37" s="4" cm="1">
        <f t="array" ref="AU37">INDEX(GMWA!$A$2:$DB$600,MATCH(1,(GMWA!$DA$2:$DA$600=AU$3)*(GMWA!$CZ$2:$CZ$600=AU$4)*(GMWA!$DB$2:$DB$600=AU$1),0),$A37-1966)</f>
        <v>1438.894</v>
      </c>
      <c r="AV37" s="4" cm="1">
        <f t="array" ref="AV37">INDEX(GMWA!$A$2:$DB$600,MATCH(1,(GMWA!$DA$2:$DA$600=AV$3)*(GMWA!$CZ$2:$CZ$600=AV$4)*(GMWA!$DB$2:$DB$600=AV$1),0),$A37-1966)</f>
        <v>2701519</v>
      </c>
      <c r="AW37" s="4" cm="1">
        <f t="array" ref="AW37">INDEX(GMWA!$A$2:$DB$600,MATCH(1,(GMWA!$DA$2:$DA$600=AW$3)*(GMWA!$CZ$2:$CZ$600=AW$4)*(GMWA!$DB$2:$DB$600=AW$1),0),$A37-1966)</f>
        <v>493.67500000000001</v>
      </c>
      <c r="AX37" s="4" cm="1">
        <f t="array" ref="AX37">INDEX(GMWA!$A$2:$DB$600,MATCH(1,(GMWA!$DA$2:$DA$600=AX$3)*(GMWA!$CZ$2:$CZ$600=AX$4)*(GMWA!$DB$2:$DB$600=AX$1),0),$A37-1966)</f>
        <v>868110.6</v>
      </c>
      <c r="AY37" s="4" cm="1">
        <f t="array" ref="AY37">INDEX(GMWA!$A$2:$DB$600,MATCH(1,(GMWA!$DA$2:$DA$600=AY$3)*(GMWA!$CZ$2:$CZ$600=AY$4)*(GMWA!$DB$2:$DB$600=AY$1),0),$A37-1966)</f>
        <v>2244.252</v>
      </c>
      <c r="AZ37" s="4" cm="1">
        <f t="array" ref="AZ37">INDEX(GMWA!$A$2:$DB$600,MATCH(1,(GMWA!$DA$2:$DA$600=AZ$3)*(GMWA!$CZ$2:$CZ$600=AZ$4)*(GMWA!$DB$2:$DB$600=AZ$1),0),$A37-1966)</f>
        <v>1624.807</v>
      </c>
      <c r="BA37" s="4" cm="1">
        <f t="array" ref="BA37">INDEX(GMWA!$A$2:$DB$600,MATCH(1,(GMWA!$DA$2:$DA$600=BA$3)*(GMWA!$CZ$2:$CZ$600=BA$4)*(GMWA!$DB$2:$DB$600=BA$1),0),$A37-1966)</f>
        <v>1399.085</v>
      </c>
      <c r="BB37" s="4" cm="1">
        <f t="array" ref="BB37">INDEX(GMWA!$A$2:$DB$600,MATCH(1,(GMWA!$DA$2:$DA$600=BB$3)*(GMWA!$CZ$2:$CZ$600=BB$4)*(GMWA!$DB$2:$DB$600=BB$1),0),$A37-1966)</f>
        <v>802.68299999999999</v>
      </c>
      <c r="BC37" s="4" cm="1">
        <f t="array" ref="BC37">INDEX(GMWA!$A$2:$DB$600,MATCH(1,(GMWA!$DA$2:$DA$600=BC$3)*(GMWA!$CZ$2:$CZ$600=BC$4)*(GMWA!$DB$2:$DB$600=BC$1),0),$A37-1966)</f>
        <v>515.29999999999995</v>
      </c>
      <c r="BD37" s="4" cm="1">
        <f t="array" ref="BD37">INDEX(GMWA!$A$2:$DB$600,MATCH(1,(GMWA!$DA$2:$DA$600=BD$3)*(GMWA!$CZ$2:$CZ$600=BD$4)*(GMWA!$DB$2:$DB$600=BD$1),0),$A37-1966)</f>
        <v>281.20100000000002</v>
      </c>
      <c r="BE37" s="4" cm="1">
        <f t="array" ref="BE37">INDEX(GMWA!$A$2:$DB$600,MATCH(1,(GMWA!$DA$2:$DA$600=BE$3)*(GMWA!$CZ$2:$CZ$600=BE$4)*(GMWA!$DB$2:$DB$600=BE$1),0),$A37-1966)</f>
        <v>230.68539999999999</v>
      </c>
      <c r="BF37" s="4" cm="1">
        <f t="array" ref="BF37">INDEX(GMWA!$A$2:$DB$600,MATCH(1,(GMWA!$DA$2:$DA$600=BF$3)*(GMWA!$CZ$2:$CZ$600=BF$4)*(GMWA!$DB$2:$DB$600=BF$1),0),$A37-1966)</f>
        <v>151.714</v>
      </c>
      <c r="BG37" s="4" cm="1">
        <f t="array" ref="BG37">INDEX(GMWA!$A$2:$DB$600,MATCH(1,(GMWA!$DA$2:$DA$600=BG$3)*(GMWA!$CZ$2:$CZ$600=BG$4)*(GMWA!$DB$2:$DB$600=BG$1),0),$A37-1966)</f>
        <v>145.87299999999999</v>
      </c>
      <c r="BH37" s="4" cm="1">
        <f t="array" ref="BH37">INDEX(GMWA!$A$2:$DB$600,MATCH(1,(GMWA!$DA$2:$DA$600=BH$3)*(GMWA!$CZ$2:$CZ$600=BH$4)*(GMWA!$DB$2:$DB$600=BH$1),0),$A37-1966)</f>
        <v>174.36500000000001</v>
      </c>
      <c r="BI37" s="4" cm="1">
        <f t="array" ref="BI37">INDEX(GMWA!$A$2:$DB$600,MATCH(1,(GMWA!$DA$2:$DA$600=BI$3)*(GMWA!$CZ$2:$CZ$600=BI$4)*(GMWA!$DB$2:$DB$600=BI$1),0),$A37-1966)</f>
        <v>146.06780000000001</v>
      </c>
      <c r="BK37" s="12">
        <f t="shared" si="7"/>
        <v>6.9836363243336725</v>
      </c>
      <c r="BL37" s="12">
        <f t="shared" si="7"/>
        <v>4.9713155744614488</v>
      </c>
      <c r="BM37" s="12">
        <f t="shared" si="7"/>
        <v>1.3480502527309617</v>
      </c>
      <c r="BN37" s="12">
        <f t="shared" si="7"/>
        <v>6.4956870877799835</v>
      </c>
      <c r="BO37" s="12">
        <f t="shared" si="7"/>
        <v>4.0880569730591958</v>
      </c>
      <c r="BP37" s="12">
        <f t="shared" si="7"/>
        <v>4.552214621597467</v>
      </c>
      <c r="BQ37" s="12">
        <f t="shared" si="7"/>
        <v>3.6425431739334759</v>
      </c>
      <c r="BR37" s="12">
        <f t="shared" si="7"/>
        <v>2.7961222114782855</v>
      </c>
      <c r="BS37" s="12">
        <f t="shared" si="7"/>
        <v>3.9702887351407563</v>
      </c>
      <c r="BT37" s="12">
        <f t="shared" si="7"/>
        <v>4.770972334889052</v>
      </c>
      <c r="BU37" s="12">
        <f t="shared" si="7"/>
        <v>3.379026254117143</v>
      </c>
      <c r="BV37" s="12">
        <f t="shared" si="7"/>
        <v>4.3478971768665566</v>
      </c>
      <c r="BW37" s="12">
        <f t="shared" si="7"/>
        <v>4.1919776233675199</v>
      </c>
      <c r="BX37" s="12">
        <f t="shared" si="7"/>
        <v>4.1966845270466901</v>
      </c>
      <c r="BY37" s="12">
        <f t="shared" si="7"/>
        <v>4.3237908663742317</v>
      </c>
      <c r="BZ37" s="12">
        <f t="shared" si="6"/>
        <v>3.8156458673297591</v>
      </c>
      <c r="CA37" s="12">
        <f t="shared" si="4"/>
        <v>4.1285066034419362</v>
      </c>
      <c r="CB37" s="12">
        <f t="shared" si="4"/>
        <v>5.3829621554275038</v>
      </c>
      <c r="CC37" s="12">
        <f t="shared" si="4"/>
        <v>3.9790362640519725</v>
      </c>
      <c r="CD37" s="12">
        <f t="shared" si="4"/>
        <v>3.4791990302159572</v>
      </c>
      <c r="CF37" s="13">
        <f>SUMIF(DataQ!$C:$C,DataA!$A37,DataQ!I:I)</f>
        <v>15035.974999999999</v>
      </c>
      <c r="CG37" s="13">
        <f>SUMIF(DataQ!$C:$C,DataA!$A37,DataQ!J:J)</f>
        <v>513253.8</v>
      </c>
      <c r="CH37" s="13">
        <f>SUMIF(DataQ!$C:$C,DataA!$A37,DataQ!K:K)</f>
        <v>2862.3100000000004</v>
      </c>
      <c r="CI37" s="13">
        <f>SUMIF(DataQ!$C:$C,DataA!$A37,DataQ!L:L)</f>
        <v>2036.63</v>
      </c>
      <c r="CJ37" s="13">
        <f>SUMIF(DataQ!$C:$C,DataA!$A37,DataQ!M:M)</f>
        <v>1815.3649999999998</v>
      </c>
      <c r="CK37" s="14">
        <f>AVERAGEIF(DataQ!$C:$C,DataA!$A37,DataQ!N:N)</f>
        <v>412079.7</v>
      </c>
      <c r="CL37" s="13">
        <f>SUMIF(DataQ!$C:$C,DataA!$A37,DataQ!O:O)</f>
        <v>-43523</v>
      </c>
      <c r="CN37" s="13">
        <f>SUMIF(DataQ!$B:$B,DataA!$A37,DataQ!P:P)</f>
        <v>-729.96070000000009</v>
      </c>
      <c r="CO37" s="13">
        <f>SUMIF(DataQ!$B:$B,DataA!$A37,DataQ!Q:Q)</f>
        <v>-38948.5</v>
      </c>
      <c r="CP37" s="13">
        <f>SUMIF(DataQ!$B:$B,DataA!$A37,DataQ!R:R)</f>
        <v>-85.813000000000002</v>
      </c>
    </row>
    <row r="38" spans="1:94" x14ac:dyDescent="0.25">
      <c r="A38" s="4">
        <f t="shared" si="5"/>
        <v>2004</v>
      </c>
      <c r="B38" s="4" cm="1">
        <f t="array" ref="B38">INDEX(GMWA!$A$2:$DB$600,MATCH(1,(GMWA!$DA$2:$DA$600=B$3)*(GMWA!$CZ$2:$CZ$600=B$4)*(GMWA!$DB$2:$DB$600=B$1),0),$A38-1966)</f>
        <v>34961</v>
      </c>
      <c r="C38" s="4" cm="1">
        <f t="array" ref="C38">INDEX(GMWA!$A$2:$DB$600,MATCH(1,(GMWA!$DA$2:$DA$600=C$3)*(GMWA!$CZ$2:$CZ$600=C$4)*(GMWA!$DB$2:$DB$600=C$1),0),$A38-1966)</f>
        <v>480.7</v>
      </c>
      <c r="D38" s="4" cm="1">
        <f t="array" ref="D38">INDEX(GMWA!$A$2:$DB$600,MATCH(1,(GMWA!$DA$2:$DA$600=D$3)*(GMWA!$CZ$2:$CZ$600=D$4)*(GMWA!$DB$2:$DB$600=D$1),0),$A38-1966)</f>
        <v>9701.4</v>
      </c>
      <c r="E38" s="4" cm="1">
        <f t="array" ref="E38">INDEX(GMWA!$A$2:$DB$600,MATCH(1,(GMWA!$DA$2:$DA$600=E$3)*(GMWA!$CZ$2:$CZ$600=E$4)*(GMWA!$DB$2:$DB$600=E$1),0),$A38-1966)</f>
        <v>64037</v>
      </c>
      <c r="F38" s="4" cm="1">
        <f t="array" ref="F38">INDEX(GMWA!$A$2:$DB$600,MATCH(1,(GMWA!$DA$2:$DA$600=F$3)*(GMWA!$CZ$2:$CZ$600=F$4)*(GMWA!$DB$2:$DB$600=F$1),0),$A38-1966)</f>
        <v>5753</v>
      </c>
      <c r="G38" s="4" cm="1">
        <f t="array" ref="G38">INDEX(GMWA!$A$2:$DB$600,MATCH(1,(GMWA!$DA$2:$DA$600=G$3)*(GMWA!$CZ$2:$CZ$600=G$4)*(GMWA!$DB$2:$DB$600=G$1),0),$A38-1966)</f>
        <v>35.960769999999997</v>
      </c>
      <c r="H38" s="4" cm="1">
        <f t="array" ref="H38">INDEX(GMWA!$A$2:$DB$600,MATCH(1,(GMWA!$DA$2:$DA$600=H$3)*(GMWA!$CZ$2:$CZ$600=H$4)*(GMWA!$DB$2:$DB$600=H$1),0),$A38-1966)</f>
        <v>53331.93</v>
      </c>
      <c r="I38" s="4" cm="1">
        <f t="array" ref="I38">INDEX(GMWA!$A$2:$DB$600,MATCH(1,(GMWA!$DA$2:$DA$600=I$3)*(GMWA!$CZ$2:$CZ$600=I$4)*(GMWA!$DB$2:$DB$600=I$1),0),$A38-1966)</f>
        <v>6.2979139999999996</v>
      </c>
      <c r="J38" s="4" cm="1">
        <f t="array" ref="J38">INDEX(GMWA!$A$2:$DB$600,MATCH(1,(GMWA!$DA$2:$DA$600=J$3)*(GMWA!$CZ$2:$CZ$600=J$4)*(GMWA!$DB$2:$DB$600=J$1),0),$A38-1966)</f>
        <v>8307</v>
      </c>
      <c r="K38" s="4" cm="1">
        <f t="array" ref="K38">INDEX(GMWA!$A$2:$DB$600,MATCH(1,(GMWA!$DA$2:$DA$600=K$3)*(GMWA!$CZ$2:$CZ$600=K$4)*(GMWA!$DB$2:$DB$600=K$1),0),$A38-1966)</f>
        <v>63.83437</v>
      </c>
      <c r="L38" s="4" cm="1">
        <f t="array" ref="L38">INDEX(GMWA!$A$2:$DB$600,MATCH(1,(GMWA!$DA$2:$DA$600=L$3)*(GMWA!$CZ$2:$CZ$600=L$4)*(GMWA!$DB$2:$DB$600=L$1),0),$A38-1966)</f>
        <v>47.511000000000003</v>
      </c>
      <c r="M38" s="4" cm="1">
        <f t="array" ref="M38">INDEX(GMWA!$A$2:$DB$600,MATCH(1,(GMWA!$DA$2:$DA$600=M$3)*(GMWA!$CZ$2:$CZ$600=M$4)*(GMWA!$DB$2:$DB$600=M$1),0),$A38-1966)</f>
        <v>66.748999999999995</v>
      </c>
      <c r="N38" s="4" cm="1">
        <f t="array" ref="N38">INDEX(GMWA!$A$2:$DB$600,MATCH(1,(GMWA!$DA$2:$DA$600=N$3)*(GMWA!$CZ$2:$CZ$600=N$4)*(GMWA!$DB$2:$DB$600=N$1),0),$A38-1966)</f>
        <v>17.126010000000001</v>
      </c>
      <c r="O38" s="4" cm="1">
        <f t="array" ref="O38">INDEX(GMWA!$A$2:$DB$600,MATCH(1,(GMWA!$DA$2:$DA$600=O$3)*(GMWA!$CZ$2:$CZ$600=O$4)*(GMWA!$DB$2:$DB$600=O$1),0),$A38-1966)</f>
        <v>12.808</v>
      </c>
      <c r="P38" s="4" cm="1">
        <f t="array" ref="P38">INDEX(GMWA!$A$2:$DB$600,MATCH(1,(GMWA!$DA$2:$DA$600=P$3)*(GMWA!$CZ$2:$CZ$600=P$4)*(GMWA!$DB$2:$DB$600=P$1),0),$A38-1966)</f>
        <v>14.417490000000001</v>
      </c>
      <c r="Q38" s="4" cm="1">
        <f t="array" ref="Q38">INDEX(GMWA!$A$2:$DB$600,MATCH(1,(GMWA!$DA$2:$DA$600=Q$3)*(GMWA!$CZ$2:$CZ$600=Q$4)*(GMWA!$DB$2:$DB$600=Q$1),0),$A38-1966)</f>
        <v>7.3192469999999998</v>
      </c>
      <c r="R38" s="4" cm="1">
        <f t="array" ref="R38">INDEX(GMWA!$A$2:$DB$600,MATCH(1,(GMWA!$DA$2:$DA$600=R$3)*(GMWA!$CZ$2:$CZ$600=R$4)*(GMWA!$DB$2:$DB$600=R$1),0),$A38-1966)</f>
        <v>2.6872760000000002</v>
      </c>
      <c r="S38" s="4" cm="1">
        <f t="array" ref="S38">INDEX(GMWA!$A$2:$DB$600,MATCH(1,(GMWA!$DA$2:$DA$600=S$3)*(GMWA!$CZ$2:$CZ$600=S$4)*(GMWA!$DB$2:$DB$600=S$1),0),$A38-1966)</f>
        <v>1.6765000000000001</v>
      </c>
      <c r="T38" s="4" cm="1">
        <f t="array" ref="T38">INDEX(GMWA!$A$2:$DB$600,MATCH(1,(GMWA!$DA$2:$DA$600=T$3)*(GMWA!$CZ$2:$CZ$600=T$4)*(GMWA!$DB$2:$DB$600=T$1),0),$A38-1966)</f>
        <v>8.9699989999999996</v>
      </c>
      <c r="U38" s="4" cm="1">
        <f t="array" ref="U38">INDEX(GMWA!$A$2:$DB$600,MATCH(1,(GMWA!$DA$2:$DA$600=U$3)*(GMWA!$CZ$2:$CZ$600=U$4)*(GMWA!$DB$2:$DB$600=U$1),0),$A38-1966)</f>
        <v>3.8995600000000001</v>
      </c>
      <c r="V38" s="4" cm="1">
        <f t="array" ref="V38">INDEX(GMWA!$A$2:$DB$600,MATCH(1,(GMWA!$DA$2:$DA$600=V$3)*(GMWA!$CZ$2:$CZ$600=V$4)*(GMWA!$DB$2:$DB$600=V$1),0),$A38-1966)</f>
        <v>526430</v>
      </c>
      <c r="W38" s="4" cm="1">
        <f t="array" ref="W38">INDEX(GMWA!$A$2:$DB$600,MATCH(1,(GMWA!$DA$2:$DA$600=W$3)*(GMWA!$CZ$2:$CZ$600=W$4)*(GMWA!$DB$2:$DB$600=W$1),0),$A38-1966)</f>
        <v>11057.09</v>
      </c>
      <c r="X38" s="4" cm="1">
        <f t="array" ref="X38">INDEX(GMWA!$A$2:$DB$600,MATCH(1,(GMWA!$DA$2:$DA$600=X$3)*(GMWA!$CZ$2:$CZ$600=X$4)*(GMWA!$DB$2:$DB$600=X$1),0),$A38-1966)</f>
        <v>818109</v>
      </c>
      <c r="Y38" s="4" cm="1">
        <f t="array" ref="Y38">INDEX(GMWA!$A$2:$DB$600,MATCH(1,(GMWA!$DA$2:$DA$600=Y$3)*(GMWA!$CZ$2:$CZ$600=Y$4)*(GMWA!$DB$2:$DB$600=Y$1),0),$A38-1966)</f>
        <v>1067711</v>
      </c>
      <c r="Z38" s="4" cm="1">
        <f t="array" ref="Z38">INDEX(GMWA!$A$2:$DB$600,MATCH(1,(GMWA!$DA$2:$DA$600=Z$3)*(GMWA!$CZ$2:$CZ$600=Z$4)*(GMWA!$DB$2:$DB$600=Z$1),0),$A38-1966)</f>
        <v>132832</v>
      </c>
      <c r="AA38" s="4" cm="1">
        <f t="array" ref="AA38">INDEX(GMWA!$A$2:$DB$600,MATCH(1,(GMWA!$DA$2:$DA$600=AA$3)*(GMWA!$CZ$2:$CZ$600=AA$4)*(GMWA!$DB$2:$DB$600=AA$1),0),$A38-1966)</f>
        <v>822.20399999999995</v>
      </c>
      <c r="AB38" s="4" cm="1">
        <f t="array" ref="AB38">INDEX(GMWA!$A$2:$DB$600,MATCH(1,(GMWA!$DA$2:$DA$600=AB$3)*(GMWA!$CZ$2:$CZ$600=AB$4)*(GMWA!$DB$2:$DB$600=AB$1),0),$A38-1966)</f>
        <v>1673116</v>
      </c>
      <c r="AC38" s="4" cm="1">
        <f t="array" ref="AC38">INDEX(GMWA!$A$2:$DB$600,MATCH(1,(GMWA!$DA$2:$DA$600=AC$3)*(GMWA!$CZ$2:$CZ$600=AC$4)*(GMWA!$DB$2:$DB$600=AC$1),0),$A38-1966)</f>
        <v>231.2483</v>
      </c>
      <c r="AD38" s="4" cm="1">
        <f t="array" ref="AD38">INDEX(GMWA!$A$2:$DB$600,MATCH(1,(GMWA!$DA$2:$DA$600=AD$3)*(GMWA!$CZ$2:$CZ$600=AD$4)*(GMWA!$DB$2:$DB$600=AD$1),0),$A38-1966)</f>
        <v>220405.6</v>
      </c>
      <c r="AE38" s="4" cm="1">
        <f t="array" ref="AE38">INDEX(GMWA!$A$2:$DB$600,MATCH(1,(GMWA!$DA$2:$DA$600=AE$3)*(GMWA!$CZ$2:$CZ$600=AE$4)*(GMWA!$DB$2:$DB$600=AE$1),0),$A38-1966)</f>
        <v>1431.4739999999999</v>
      </c>
      <c r="AF38" s="4" cm="1">
        <f t="array" ref="AF38">INDEX(GMWA!$A$2:$DB$600,MATCH(1,(GMWA!$DA$2:$DA$600=AF$3)*(GMWA!$CZ$2:$CZ$600=AF$4)*(GMWA!$DB$2:$DB$600=AF$1),0),$A38-1966)</f>
        <v>1462.9</v>
      </c>
      <c r="AG38" s="4" cm="1">
        <f t="array" ref="AG38">INDEX(GMWA!$A$2:$DB$600,MATCH(1,(GMWA!$DA$2:$DA$600=AG$3)*(GMWA!$CZ$2:$CZ$600=AG$4)*(GMWA!$DB$2:$DB$600=AG$1),0),$A38-1966)</f>
        <v>1685.3009999999999</v>
      </c>
      <c r="AH38" s="4" cm="1">
        <f t="array" ref="AH38">INDEX(GMWA!$A$2:$DB$600,MATCH(1,(GMWA!$DA$2:$DA$600=AH$3)*(GMWA!$CZ$2:$CZ$600=AH$4)*(GMWA!$DB$2:$DB$600=AH$1),0),$A38-1966)</f>
        <v>456.06</v>
      </c>
      <c r="AI38" s="4" cm="1">
        <f t="array" ref="AI38">INDEX(GMWA!$A$2:$DB$600,MATCH(1,(GMWA!$DA$2:$DA$600=AI$3)*(GMWA!$CZ$2:$CZ$600=AI$4)*(GMWA!$DB$2:$DB$600=AI$1),0),$A38-1966)</f>
        <v>315.3272</v>
      </c>
      <c r="AJ38" s="4" cm="1">
        <f t="array" ref="AJ38">INDEX(GMWA!$A$2:$DB$600,MATCH(1,(GMWA!$DA$2:$DA$600=AJ$3)*(GMWA!$CZ$2:$CZ$600=AJ$4)*(GMWA!$DB$2:$DB$600=AJ$1),0),$A38-1966)</f>
        <v>361.214</v>
      </c>
      <c r="AK38" s="4" cm="1">
        <f t="array" ref="AK38">INDEX(GMWA!$A$2:$DB$600,MATCH(1,(GMWA!$DA$2:$DA$600=AK$3)*(GMWA!$CZ$2:$CZ$600=AK$4)*(GMWA!$DB$2:$DB$600=AK$1),0),$A38-1966)</f>
        <v>199.98599999999999</v>
      </c>
      <c r="AL38" s="4" cm="1">
        <f t="array" ref="AL38">INDEX(GMWA!$A$2:$DB$600,MATCH(1,(GMWA!$DA$2:$DA$600=AL$3)*(GMWA!$CZ$2:$CZ$600=AL$4)*(GMWA!$DB$2:$DB$600=AL$1),0),$A38-1966)</f>
        <v>69.246459999999999</v>
      </c>
      <c r="AM38" s="4" cm="1">
        <f t="array" ref="AM38">INDEX(GMWA!$A$2:$DB$600,MATCH(1,(GMWA!$DA$2:$DA$600=AM$3)*(GMWA!$CZ$2:$CZ$600=AM$4)*(GMWA!$DB$2:$DB$600=AM$1),0),$A38-1966)</f>
        <v>30.965</v>
      </c>
      <c r="AN38" s="4" cm="1">
        <f t="array" ref="AN38">INDEX(GMWA!$A$2:$DB$600,MATCH(1,(GMWA!$DA$2:$DA$600=AN$3)*(GMWA!$CZ$2:$CZ$600=AN$4)*(GMWA!$DB$2:$DB$600=AN$1),0),$A38-1966)</f>
        <v>244.60599999999999</v>
      </c>
      <c r="AO38" s="4" cm="1">
        <f t="array" ref="AO38">INDEX(GMWA!$A$2:$DB$600,MATCH(1,(GMWA!$DA$2:$DA$600=AO$3)*(GMWA!$CZ$2:$CZ$600=AO$4)*(GMWA!$DB$2:$DB$600=AO$1),0),$A38-1966)</f>
        <v>123.476</v>
      </c>
      <c r="AP38" s="4" cm="1">
        <f t="array" ref="AP38">INDEX(GMWA!$A$2:$DB$600,MATCH(1,(GMWA!$DA$2:$DA$600=AP$3)*(GMWA!$CZ$2:$CZ$600=AP$4)*(GMWA!$DB$2:$DB$600=AP$1),0),$A38-1966)</f>
        <v>1327143</v>
      </c>
      <c r="AQ38" s="4" cm="1">
        <f t="array" ref="AQ38">INDEX(GMWA!$A$2:$DB$600,MATCH(1,(GMWA!$DA$2:$DA$600=AQ$3)*(GMWA!$CZ$2:$CZ$600=AQ$4)*(GMWA!$DB$2:$DB$600=AQ$1),0),$A38-1966)</f>
        <v>12217.17</v>
      </c>
      <c r="AR38" s="4" cm="1">
        <f t="array" ref="AR38">INDEX(GMWA!$A$2:$DB$600,MATCH(1,(GMWA!$DA$2:$DA$600=AR$3)*(GMWA!$CZ$2:$CZ$600=AR$4)*(GMWA!$DB$2:$DB$600=AR$1),0),$A38-1966)</f>
        <v>534603.5</v>
      </c>
      <c r="AS38" s="4" cm="1">
        <f t="array" ref="AS38">INDEX(GMWA!$A$2:$DB$600,MATCH(1,(GMWA!$DA$2:$DA$600=AS$3)*(GMWA!$CZ$2:$CZ$600=AS$4)*(GMWA!$DB$2:$DB$600=AS$1),0),$A38-1966)</f>
        <v>1335731</v>
      </c>
      <c r="AT38" s="4" cm="1">
        <f t="array" ref="AT38">INDEX(GMWA!$A$2:$DB$600,MATCH(1,(GMWA!$DA$2:$DA$600=AT$3)*(GMWA!$CZ$2:$CZ$600=AT$4)*(GMWA!$DB$2:$DB$600=AT$1),0),$A38-1966)</f>
        <v>895759</v>
      </c>
      <c r="AU38" s="4" cm="1">
        <f t="array" ref="AU38">INDEX(GMWA!$A$2:$DB$600,MATCH(1,(GMWA!$DA$2:$DA$600=AU$3)*(GMWA!$CZ$2:$CZ$600=AU$4)*(GMWA!$DB$2:$DB$600=AU$1),0),$A38-1966)</f>
        <v>1509.675</v>
      </c>
      <c r="AV38" s="4" cm="1">
        <f t="array" ref="AV38">INDEX(GMWA!$A$2:$DB$600,MATCH(1,(GMWA!$DA$2:$DA$600=AV$3)*(GMWA!$CZ$2:$CZ$600=AV$4)*(GMWA!$DB$2:$DB$600=AV$1),0),$A38-1966)</f>
        <v>2825286</v>
      </c>
      <c r="AW38" s="4" cm="1">
        <f t="array" ref="AW38">INDEX(GMWA!$A$2:$DB$600,MATCH(1,(GMWA!$DA$2:$DA$600=AW$3)*(GMWA!$CZ$2:$CZ$600=AW$4)*(GMWA!$DB$2:$DB$600=AW$1),0),$A38-1966)</f>
        <v>508.23689999999999</v>
      </c>
      <c r="AX38" s="4" cm="1">
        <f t="array" ref="AX38">INDEX(GMWA!$A$2:$DB$600,MATCH(1,(GMWA!$DA$2:$DA$600=AX$3)*(GMWA!$CZ$2:$CZ$600=AX$4)*(GMWA!$DB$2:$DB$600=AX$1),0),$A38-1966)</f>
        <v>942885.2</v>
      </c>
      <c r="AY38" s="4" cm="1">
        <f t="array" ref="AY38">INDEX(GMWA!$A$2:$DB$600,MATCH(1,(GMWA!$DA$2:$DA$600=AY$3)*(GMWA!$CZ$2:$CZ$600=AY$4)*(GMWA!$DB$2:$DB$600=AY$1),0),$A38-1966)</f>
        <v>2285.9609999999998</v>
      </c>
      <c r="AZ38" s="4" cm="1">
        <f t="array" ref="AZ38">INDEX(GMWA!$A$2:$DB$600,MATCH(1,(GMWA!$DA$2:$DA$600=AZ$3)*(GMWA!$CZ$2:$CZ$600=AZ$4)*(GMWA!$DB$2:$DB$600=AZ$1),0),$A38-1966)</f>
        <v>1692.9480000000001</v>
      </c>
      <c r="BA38" s="4" cm="1">
        <f t="array" ref="BA38">INDEX(GMWA!$A$2:$DB$600,MATCH(1,(GMWA!$DA$2:$DA$600=BA$3)*(GMWA!$CZ$2:$CZ$600=BA$4)*(GMWA!$DB$2:$DB$600=BA$1),0),$A38-1966)</f>
        <v>1453.9459999999999</v>
      </c>
      <c r="BB38" s="4" cm="1">
        <f t="array" ref="BB38">INDEX(GMWA!$A$2:$DB$600,MATCH(1,(GMWA!$DA$2:$DA$600=BB$3)*(GMWA!$CZ$2:$CZ$600=BB$4)*(GMWA!$DB$2:$DB$600=BB$1),0),$A38-1966)</f>
        <v>860.05899999999997</v>
      </c>
      <c r="BC38" s="4" cm="1">
        <f t="array" ref="BC38">INDEX(GMWA!$A$2:$DB$600,MATCH(1,(GMWA!$DA$2:$DA$600=BC$3)*(GMWA!$CZ$2:$CZ$600=BC$4)*(GMWA!$DB$2:$DB$600=BC$1),0),$A38-1966)</f>
        <v>531</v>
      </c>
      <c r="BD38" s="4" cm="1">
        <f t="array" ref="BD38">INDEX(GMWA!$A$2:$DB$600,MATCH(1,(GMWA!$DA$2:$DA$600=BD$3)*(GMWA!$CZ$2:$CZ$600=BD$4)*(GMWA!$DB$2:$DB$600=BD$1),0),$A38-1966)</f>
        <v>296.81900000000002</v>
      </c>
      <c r="BE38" s="4" cm="1">
        <f t="array" ref="BE38">INDEX(GMWA!$A$2:$DB$600,MATCH(1,(GMWA!$DA$2:$DA$600=BE$3)*(GMWA!$CZ$2:$CZ$600=BE$4)*(GMWA!$DB$2:$DB$600=BE$1),0),$A38-1966)</f>
        <v>240.21299999999999</v>
      </c>
      <c r="BF38" s="4" cm="1">
        <f t="array" ref="BF38">INDEX(GMWA!$A$2:$DB$600,MATCH(1,(GMWA!$DA$2:$DA$600=BF$3)*(GMWA!$CZ$2:$CZ$600=BF$4)*(GMWA!$DB$2:$DB$600=BF$1),0),$A38-1966)</f>
        <v>158.74100000000001</v>
      </c>
      <c r="BG38" s="4" cm="1">
        <f t="array" ref="BG38">INDEX(GMWA!$A$2:$DB$600,MATCH(1,(GMWA!$DA$2:$DA$600=BG$3)*(GMWA!$CZ$2:$CZ$600=BG$4)*(GMWA!$DB$2:$DB$600=BG$1),0),$A38-1966)</f>
        <v>156.11000000000001</v>
      </c>
      <c r="BH38" s="4" cm="1">
        <f t="array" ref="BH38">INDEX(GMWA!$A$2:$DB$600,MATCH(1,(GMWA!$DA$2:$DA$600=BH$3)*(GMWA!$CZ$2:$CZ$600=BH$4)*(GMWA!$DB$2:$DB$600=BH$1),0),$A38-1966)</f>
        <v>189.04900000000001</v>
      </c>
      <c r="BI38" s="4" cm="1">
        <f t="array" ref="BI38">INDEX(GMWA!$A$2:$DB$600,MATCH(1,(GMWA!$DA$2:$DA$600=BI$3)*(GMWA!$CZ$2:$CZ$600=BI$4)*(GMWA!$DB$2:$DB$600=BI$1),0),$A38-1966)</f>
        <v>152.2484</v>
      </c>
      <c r="BK38" s="12">
        <f t="shared" si="7"/>
        <v>6.6411488706950585</v>
      </c>
      <c r="BL38" s="12">
        <f t="shared" si="7"/>
        <v>4.347436802992469</v>
      </c>
      <c r="BM38" s="12">
        <f t="shared" si="7"/>
        <v>1.1858322057329769</v>
      </c>
      <c r="BN38" s="12">
        <f t="shared" si="7"/>
        <v>5.997596727953538</v>
      </c>
      <c r="BO38" s="12">
        <f t="shared" si="7"/>
        <v>4.3310346904360388</v>
      </c>
      <c r="BP38" s="12">
        <f t="shared" si="7"/>
        <v>4.3737040929015185</v>
      </c>
      <c r="BQ38" s="12">
        <f t="shared" si="7"/>
        <v>3.1875811360359956</v>
      </c>
      <c r="BR38" s="12">
        <f t="shared" si="7"/>
        <v>2.723442291251438</v>
      </c>
      <c r="BS38" s="12">
        <f t="shared" si="7"/>
        <v>3.7689604982813507</v>
      </c>
      <c r="BT38" s="12">
        <f t="shared" si="7"/>
        <v>4.4593454020121914</v>
      </c>
      <c r="BU38" s="12">
        <f t="shared" si="7"/>
        <v>3.2477271173696081</v>
      </c>
      <c r="BV38" s="12">
        <f t="shared" si="7"/>
        <v>3.9606574730567417</v>
      </c>
      <c r="BW38" s="12">
        <f t="shared" si="7"/>
        <v>3.7552098408104193</v>
      </c>
      <c r="BX38" s="12">
        <f t="shared" si="7"/>
        <v>4.0618126187655239</v>
      </c>
      <c r="BY38" s="12">
        <f t="shared" si="7"/>
        <v>3.9913984507798705</v>
      </c>
      <c r="BZ38" s="12">
        <f t="shared" si="6"/>
        <v>3.6598796915784106</v>
      </c>
      <c r="CA38" s="12">
        <f t="shared" si="4"/>
        <v>3.8807413404237567</v>
      </c>
      <c r="CB38" s="12">
        <f t="shared" si="4"/>
        <v>5.414177296948167</v>
      </c>
      <c r="CC38" s="12">
        <f t="shared" si="4"/>
        <v>3.6671214115761672</v>
      </c>
      <c r="CD38" s="12">
        <f t="shared" si="4"/>
        <v>3.1581521915189996</v>
      </c>
      <c r="CF38" s="13">
        <f>SUMIF(DataQ!$C:$C,DataA!$A38,DataQ!I:I)</f>
        <v>15598.775000000001</v>
      </c>
      <c r="CG38" s="13">
        <f>SUMIF(DataQ!$C:$C,DataA!$A38,DataQ!J:J)</f>
        <v>521094.19999999995</v>
      </c>
      <c r="CH38" s="13">
        <f>SUMIF(DataQ!$C:$C,DataA!$A38,DataQ!K:K)</f>
        <v>2877.75</v>
      </c>
      <c r="CI38" s="13">
        <f>SUMIF(DataQ!$C:$C,DataA!$A38,DataQ!L:L)</f>
        <v>2087.5820000000003</v>
      </c>
      <c r="CJ38" s="13">
        <f>SUMIF(DataQ!$C:$C,DataA!$A38,DataQ!M:M)</f>
        <v>1836.297</v>
      </c>
      <c r="CK38" s="14">
        <f>AVERAGEIF(DataQ!$C:$C,DataA!$A38,DataQ!N:N)</f>
        <v>426702.27500000002</v>
      </c>
      <c r="CL38" s="13">
        <f>SUMIF(DataQ!$C:$C,DataA!$A38,DataQ!O:O)</f>
        <v>-51662</v>
      </c>
      <c r="CN38" s="13">
        <f>SUMIF(DataQ!$B:$B,DataA!$A38,DataQ!P:P)</f>
        <v>-702.48200000000008</v>
      </c>
      <c r="CO38" s="13">
        <f>SUMIF(DataQ!$B:$B,DataA!$A38,DataQ!Q:Q)</f>
        <v>-28133.25</v>
      </c>
      <c r="CP38" s="13">
        <f>SUMIF(DataQ!$B:$B,DataA!$A38,DataQ!R:R)</f>
        <v>-78.445999999999998</v>
      </c>
    </row>
    <row r="39" spans="1:94" x14ac:dyDescent="0.25">
      <c r="A39" s="4">
        <f t="shared" si="5"/>
        <v>2005</v>
      </c>
      <c r="B39" s="4" cm="1">
        <f t="array" ref="B39">INDEX(GMWA!$A$2:$DB$600,MATCH(1,(GMWA!$DA$2:$DA$600=B$3)*(GMWA!$CZ$2:$CZ$600=B$4)*(GMWA!$DB$2:$DB$600=B$1),0),$A39-1966)</f>
        <v>38784</v>
      </c>
      <c r="C39" s="4" cm="1">
        <f t="array" ref="C39">INDEX(GMWA!$A$2:$DB$600,MATCH(1,(GMWA!$DA$2:$DA$600=C$3)*(GMWA!$CZ$2:$CZ$600=C$4)*(GMWA!$DB$2:$DB$600=C$1),0),$A39-1966)</f>
        <v>521.52499999999998</v>
      </c>
      <c r="D39" s="4" cm="1">
        <f t="array" ref="D39">INDEX(GMWA!$A$2:$DB$600,MATCH(1,(GMWA!$DA$2:$DA$600=D$3)*(GMWA!$CZ$2:$CZ$600=D$4)*(GMWA!$DB$2:$DB$600=D$1),0),$A39-1966)</f>
        <v>9021.0010000000002</v>
      </c>
      <c r="E39" s="4" cm="1">
        <f t="array" ref="E39">INDEX(GMWA!$A$2:$DB$600,MATCH(1,(GMWA!$DA$2:$DA$600=E$3)*(GMWA!$CZ$2:$CZ$600=E$4)*(GMWA!$DB$2:$DB$600=E$1),0),$A39-1966)</f>
        <v>62757</v>
      </c>
      <c r="F39" s="4" cm="1">
        <f t="array" ref="F39">INDEX(GMWA!$A$2:$DB$600,MATCH(1,(GMWA!$DA$2:$DA$600=F$3)*(GMWA!$CZ$2:$CZ$600=F$4)*(GMWA!$DB$2:$DB$600=F$1),0),$A39-1966)</f>
        <v>5719</v>
      </c>
      <c r="G39" s="4" cm="1">
        <f t="array" ref="G39">INDEX(GMWA!$A$2:$DB$600,MATCH(1,(GMWA!$DA$2:$DA$600=G$3)*(GMWA!$CZ$2:$CZ$600=G$4)*(GMWA!$DB$2:$DB$600=G$1),0),$A39-1966)</f>
        <v>29.968769999999999</v>
      </c>
      <c r="H39" s="4" cm="1">
        <f t="array" ref="H39">INDEX(GMWA!$A$2:$DB$600,MATCH(1,(GMWA!$DA$2:$DA$600=H$3)*(GMWA!$CZ$2:$CZ$600=H$4)*(GMWA!$DB$2:$DB$600=H$1),0),$A39-1966)</f>
        <v>53201.16</v>
      </c>
      <c r="I39" s="4" cm="1">
        <f t="array" ref="I39">INDEX(GMWA!$A$2:$DB$600,MATCH(1,(GMWA!$DA$2:$DA$600=I$3)*(GMWA!$CZ$2:$CZ$600=I$4)*(GMWA!$DB$2:$DB$600=I$1),0),$A39-1966)</f>
        <v>6.6058310000000002</v>
      </c>
      <c r="J39" s="4" cm="1">
        <f t="array" ref="J39">INDEX(GMWA!$A$2:$DB$600,MATCH(1,(GMWA!$DA$2:$DA$600=J$3)*(GMWA!$CZ$2:$CZ$600=J$4)*(GMWA!$DB$2:$DB$600=J$1),0),$A39-1966)</f>
        <v>8705</v>
      </c>
      <c r="K39" s="4" cm="1">
        <f t="array" ref="K39">INDEX(GMWA!$A$2:$DB$600,MATCH(1,(GMWA!$DA$2:$DA$600=K$3)*(GMWA!$CZ$2:$CZ$600=K$4)*(GMWA!$DB$2:$DB$600=K$1),0),$A39-1966)</f>
        <v>63.505189999999999</v>
      </c>
      <c r="L39" s="4" cm="1">
        <f t="array" ref="L39">INDEX(GMWA!$A$2:$DB$600,MATCH(1,(GMWA!$DA$2:$DA$600=L$3)*(GMWA!$CZ$2:$CZ$600=L$4)*(GMWA!$DB$2:$DB$600=L$1),0),$A39-1966)</f>
        <v>47.844000000000001</v>
      </c>
      <c r="M39" s="4" cm="1">
        <f t="array" ref="M39">INDEX(GMWA!$A$2:$DB$600,MATCH(1,(GMWA!$DA$2:$DA$600=M$3)*(GMWA!$CZ$2:$CZ$600=M$4)*(GMWA!$DB$2:$DB$600=M$1),0),$A39-1966)</f>
        <v>67.224000000000004</v>
      </c>
      <c r="N39" s="4" cm="1">
        <f t="array" ref="N39">INDEX(GMWA!$A$2:$DB$600,MATCH(1,(GMWA!$DA$2:$DA$600=N$3)*(GMWA!$CZ$2:$CZ$600=N$4)*(GMWA!$DB$2:$DB$600=N$1),0),$A39-1966)</f>
        <v>16.210830000000001</v>
      </c>
      <c r="O39" s="4" cm="1">
        <f t="array" ref="O39">INDEX(GMWA!$A$2:$DB$600,MATCH(1,(GMWA!$DA$2:$DA$600=O$3)*(GMWA!$CZ$2:$CZ$600=O$4)*(GMWA!$DB$2:$DB$600=O$1),0),$A39-1966)</f>
        <v>12.46</v>
      </c>
      <c r="P39" s="4" cm="1">
        <f t="array" ref="P39">INDEX(GMWA!$A$2:$DB$600,MATCH(1,(GMWA!$DA$2:$DA$600=P$3)*(GMWA!$CZ$2:$CZ$600=P$4)*(GMWA!$DB$2:$DB$600=P$1),0),$A39-1966)</f>
        <v>13.6564</v>
      </c>
      <c r="Q39" s="4" cm="1">
        <f t="array" ref="Q39">INDEX(GMWA!$A$2:$DB$600,MATCH(1,(GMWA!$DA$2:$DA$600=Q$3)*(GMWA!$CZ$2:$CZ$600=Q$4)*(GMWA!$DB$2:$DB$600=Q$1),0),$A39-1966)</f>
        <v>8.205031</v>
      </c>
      <c r="R39" s="4" cm="1">
        <f t="array" ref="R39">INDEX(GMWA!$A$2:$DB$600,MATCH(1,(GMWA!$DA$2:$DA$600=R$3)*(GMWA!$CZ$2:$CZ$600=R$4)*(GMWA!$DB$2:$DB$600=R$1),0),$A39-1966)</f>
        <v>2.6549469999999999</v>
      </c>
      <c r="S39" s="4" cm="1">
        <f t="array" ref="S39">INDEX(GMWA!$A$2:$DB$600,MATCH(1,(GMWA!$DA$2:$DA$600=S$3)*(GMWA!$CZ$2:$CZ$600=S$4)*(GMWA!$DB$2:$DB$600=S$1),0),$A39-1966)</f>
        <v>1.7141</v>
      </c>
      <c r="T39" s="4" cm="1">
        <f t="array" ref="T39">INDEX(GMWA!$A$2:$DB$600,MATCH(1,(GMWA!$DA$2:$DA$600=T$3)*(GMWA!$CZ$2:$CZ$600=T$4)*(GMWA!$DB$2:$DB$600=T$1),0),$A39-1966)</f>
        <v>9.0069999999999997</v>
      </c>
      <c r="U39" s="4" cm="1">
        <f t="array" ref="U39">INDEX(GMWA!$A$2:$DB$600,MATCH(1,(GMWA!$DA$2:$DA$600=U$3)*(GMWA!$CZ$2:$CZ$600=U$4)*(GMWA!$DB$2:$DB$600=U$1),0),$A39-1966)</f>
        <v>4.0601200000000004</v>
      </c>
      <c r="V39" s="4" cm="1">
        <f t="array" ref="V39">INDEX(GMWA!$A$2:$DB$600,MATCH(1,(GMWA!$DA$2:$DA$600=V$3)*(GMWA!$CZ$2:$CZ$600=V$4)*(GMWA!$DB$2:$DB$600=V$1),0),$A39-1966)</f>
        <v>573493</v>
      </c>
      <c r="W39" s="4" cm="1">
        <f t="array" ref="W39">INDEX(GMWA!$A$2:$DB$600,MATCH(1,(GMWA!$DA$2:$DA$600=W$3)*(GMWA!$CZ$2:$CZ$600=W$4)*(GMWA!$DB$2:$DB$600=W$1),0),$A39-1966)</f>
        <v>11825.93</v>
      </c>
      <c r="X39" s="4" cm="1">
        <f t="array" ref="X39">INDEX(GMWA!$A$2:$DB$600,MATCH(1,(GMWA!$DA$2:$DA$600=X$3)*(GMWA!$CZ$2:$CZ$600=X$4)*(GMWA!$DB$2:$DB$600=X$1),0),$A39-1966)</f>
        <v>823499</v>
      </c>
      <c r="Y39" s="4" cm="1">
        <f t="array" ref="Y39">INDEX(GMWA!$A$2:$DB$600,MATCH(1,(GMWA!$DA$2:$DA$600=Y$3)*(GMWA!$CZ$2:$CZ$600=Y$4)*(GMWA!$DB$2:$DB$600=Y$1),0),$A39-1966)</f>
        <v>1106114</v>
      </c>
      <c r="Z39" s="4" cm="1">
        <f t="array" ref="Z39">INDEX(GMWA!$A$2:$DB$600,MATCH(1,(GMWA!$DA$2:$DA$600=Z$3)*(GMWA!$CZ$2:$CZ$600=Z$4)*(GMWA!$DB$2:$DB$600=Z$1),0),$A39-1966)</f>
        <v>129031</v>
      </c>
      <c r="AA39" s="4" cm="1">
        <f t="array" ref="AA39">INDEX(GMWA!$A$2:$DB$600,MATCH(1,(GMWA!$DA$2:$DA$600=AA$3)*(GMWA!$CZ$2:$CZ$600=AA$4)*(GMWA!$DB$2:$DB$600=AA$1),0),$A39-1966)</f>
        <v>703.404</v>
      </c>
      <c r="AB39" s="4" cm="1">
        <f t="array" ref="AB39">INDEX(GMWA!$A$2:$DB$600,MATCH(1,(GMWA!$DA$2:$DA$600=AB$3)*(GMWA!$CZ$2:$CZ$600=AB$4)*(GMWA!$DB$2:$DB$600=AB$1),0),$A39-1966)</f>
        <v>1757794</v>
      </c>
      <c r="AC39" s="4" cm="1">
        <f t="array" ref="AC39">INDEX(GMWA!$A$2:$DB$600,MATCH(1,(GMWA!$DA$2:$DA$600=AC$3)*(GMWA!$CZ$2:$CZ$600=AC$4)*(GMWA!$DB$2:$DB$600=AC$1),0),$A39-1966)</f>
        <v>226.5609</v>
      </c>
      <c r="AD39" s="4" cm="1">
        <f t="array" ref="AD39">INDEX(GMWA!$A$2:$DB$600,MATCH(1,(GMWA!$DA$2:$DA$600=AD$3)*(GMWA!$CZ$2:$CZ$600=AD$4)*(GMWA!$DB$2:$DB$600=AD$1),0),$A39-1966)</f>
        <v>264643.3</v>
      </c>
      <c r="AE39" s="4" cm="1">
        <f t="array" ref="AE39">INDEX(GMWA!$A$2:$DB$600,MATCH(1,(GMWA!$DA$2:$DA$600=AE$3)*(GMWA!$CZ$2:$CZ$600=AE$4)*(GMWA!$DB$2:$DB$600=AE$1),0),$A39-1966)</f>
        <v>1488.3720000000001</v>
      </c>
      <c r="AF39" s="4" cm="1">
        <f t="array" ref="AF39">INDEX(GMWA!$A$2:$DB$600,MATCH(1,(GMWA!$DA$2:$DA$600=AF$3)*(GMWA!$CZ$2:$CZ$600=AF$4)*(GMWA!$DB$2:$DB$600=AF$1),0),$A39-1966)</f>
        <v>1548.2429999999999</v>
      </c>
      <c r="AG39" s="4" cm="1">
        <f t="array" ref="AG39">INDEX(GMWA!$A$2:$DB$600,MATCH(1,(GMWA!$DA$2:$DA$600=AG$3)*(GMWA!$CZ$2:$CZ$600=AG$4)*(GMWA!$DB$2:$DB$600=AG$1),0),$A39-1966)</f>
        <v>1775.24</v>
      </c>
      <c r="AH39" s="4" cm="1">
        <f t="array" ref="AH39">INDEX(GMWA!$A$2:$DB$600,MATCH(1,(GMWA!$DA$2:$DA$600=AH$3)*(GMWA!$CZ$2:$CZ$600=AH$4)*(GMWA!$DB$2:$DB$600=AH$1),0),$A39-1966)</f>
        <v>468.12900000000002</v>
      </c>
      <c r="AI39" s="4" cm="1">
        <f t="array" ref="AI39">INDEX(GMWA!$A$2:$DB$600,MATCH(1,(GMWA!$DA$2:$DA$600=AI$3)*(GMWA!$CZ$2:$CZ$600=AI$4)*(GMWA!$DB$2:$DB$600=AI$1),0),$A39-1966)</f>
        <v>321.57889999999998</v>
      </c>
      <c r="AJ39" s="4" cm="1">
        <f t="array" ref="AJ39">INDEX(GMWA!$A$2:$DB$600,MATCH(1,(GMWA!$DA$2:$DA$600=AJ$3)*(GMWA!$CZ$2:$CZ$600=AJ$4)*(GMWA!$DB$2:$DB$600=AJ$1),0),$A39-1966)</f>
        <v>370.88499999999999</v>
      </c>
      <c r="AK39" s="4" cm="1">
        <f t="array" ref="AK39">INDEX(GMWA!$A$2:$DB$600,MATCH(1,(GMWA!$DA$2:$DA$600=AK$3)*(GMWA!$CZ$2:$CZ$600=AK$4)*(GMWA!$DB$2:$DB$600=AK$1),0),$A39-1966)</f>
        <v>232.92699999999999</v>
      </c>
      <c r="AL39" s="4" cm="1">
        <f t="array" ref="AL39">INDEX(GMWA!$A$2:$DB$600,MATCH(1,(GMWA!$DA$2:$DA$600=AL$3)*(GMWA!$CZ$2:$CZ$600=AL$4)*(GMWA!$DB$2:$DB$600=AL$1),0),$A39-1966)</f>
        <v>67.279799999999994</v>
      </c>
      <c r="AM39" s="4" cm="1">
        <f t="array" ref="AM39">INDEX(GMWA!$A$2:$DB$600,MATCH(1,(GMWA!$DA$2:$DA$600=AM$3)*(GMWA!$CZ$2:$CZ$600=AM$4)*(GMWA!$DB$2:$DB$600=AM$1),0),$A39-1966)</f>
        <v>30.015000000000001</v>
      </c>
      <c r="AN39" s="4" cm="1">
        <f t="array" ref="AN39">INDEX(GMWA!$A$2:$DB$600,MATCH(1,(GMWA!$DA$2:$DA$600=AN$3)*(GMWA!$CZ$2:$CZ$600=AN$4)*(GMWA!$DB$2:$DB$600=AN$1),0),$A39-1966)</f>
        <v>255.499</v>
      </c>
      <c r="AO39" s="4" cm="1">
        <f t="array" ref="AO39">INDEX(GMWA!$A$2:$DB$600,MATCH(1,(GMWA!$DA$2:$DA$600=AO$3)*(GMWA!$CZ$2:$CZ$600=AO$4)*(GMWA!$DB$2:$DB$600=AO$1),0),$A39-1966)</f>
        <v>133.86799999999999</v>
      </c>
      <c r="AP39" s="4" cm="1">
        <f t="array" ref="AP39">INDEX(GMWA!$A$2:$DB$600,MATCH(1,(GMWA!$DA$2:$DA$600=AP$3)*(GMWA!$CZ$2:$CZ$600=AP$4)*(GMWA!$DB$2:$DB$600=AP$1),0),$A39-1966)</f>
        <v>1403249</v>
      </c>
      <c r="AQ39" s="4" cm="1">
        <f t="array" ref="AQ39">INDEX(GMWA!$A$2:$DB$600,MATCH(1,(GMWA!$DA$2:$DA$600=AQ$3)*(GMWA!$CZ$2:$CZ$600=AQ$4)*(GMWA!$DB$2:$DB$600=AQ$1),0),$A39-1966)</f>
        <v>13039.2</v>
      </c>
      <c r="AR39" s="4" cm="1">
        <f t="array" ref="AR39">INDEX(GMWA!$A$2:$DB$600,MATCH(1,(GMWA!$DA$2:$DA$600=AR$3)*(GMWA!$CZ$2:$CZ$600=AR$4)*(GMWA!$DB$2:$DB$600=AR$1),0),$A39-1966)</f>
        <v>537485</v>
      </c>
      <c r="AS39" s="4" cm="1">
        <f t="array" ref="AS39">INDEX(GMWA!$A$2:$DB$600,MATCH(1,(GMWA!$DA$2:$DA$600=AS$3)*(GMWA!$CZ$2:$CZ$600=AS$4)*(GMWA!$DB$2:$DB$600=AS$1),0),$A39-1966)</f>
        <v>1421590</v>
      </c>
      <c r="AT39" s="4" cm="1">
        <f t="array" ref="AT39">INDEX(GMWA!$A$2:$DB$600,MATCH(1,(GMWA!$DA$2:$DA$600=AT$3)*(GMWA!$CZ$2:$CZ$600=AT$4)*(GMWA!$DB$2:$DB$600=AT$1),0),$A39-1966)</f>
        <v>965787</v>
      </c>
      <c r="AU39" s="4" cm="1">
        <f t="array" ref="AU39">INDEX(GMWA!$A$2:$DB$600,MATCH(1,(GMWA!$DA$2:$DA$600=AU$3)*(GMWA!$CZ$2:$CZ$600=AU$4)*(GMWA!$DB$2:$DB$600=AU$1),0),$A39-1966)</f>
        <v>1590.078</v>
      </c>
      <c r="AV39" s="4" cm="1">
        <f t="array" ref="AV39">INDEX(GMWA!$A$2:$DB$600,MATCH(1,(GMWA!$DA$2:$DA$600=AV$3)*(GMWA!$CZ$2:$CZ$600=AV$4)*(GMWA!$DB$2:$DB$600=AV$1),0),$A39-1966)</f>
        <v>2925415</v>
      </c>
      <c r="AW39" s="4" cm="1">
        <f t="array" ref="AW39">INDEX(GMWA!$A$2:$DB$600,MATCH(1,(GMWA!$DA$2:$DA$600=AW$3)*(GMWA!$CZ$2:$CZ$600=AW$4)*(GMWA!$DB$2:$DB$600=AW$1),0),$A39-1966)</f>
        <v>528.48360000000002</v>
      </c>
      <c r="AX39" s="4" cm="1">
        <f t="array" ref="AX39">INDEX(GMWA!$A$2:$DB$600,MATCH(1,(GMWA!$DA$2:$DA$600=AX$3)*(GMWA!$CZ$2:$CZ$600=AX$4)*(GMWA!$DB$2:$DB$600=AX$1),0),$A39-1966)</f>
        <v>995175.4</v>
      </c>
      <c r="AY39" s="4" cm="1">
        <f t="array" ref="AY39">INDEX(GMWA!$A$2:$DB$600,MATCH(1,(GMWA!$DA$2:$DA$600=AY$3)*(GMWA!$CZ$2:$CZ$600=AY$4)*(GMWA!$DB$2:$DB$600=AY$1),0),$A39-1966)</f>
        <v>2322.4870000000001</v>
      </c>
      <c r="AZ39" s="4" cm="1">
        <f t="array" ref="AZ39">INDEX(GMWA!$A$2:$DB$600,MATCH(1,(GMWA!$DA$2:$DA$600=AZ$3)*(GMWA!$CZ$2:$CZ$600=AZ$4)*(GMWA!$DB$2:$DB$600=AZ$1),0),$A39-1966)</f>
        <v>1760.53</v>
      </c>
      <c r="BA39" s="4" cm="1">
        <f t="array" ref="BA39">INDEX(GMWA!$A$2:$DB$600,MATCH(1,(GMWA!$DA$2:$DA$600=BA$3)*(GMWA!$CZ$2:$CZ$600=BA$4)*(GMWA!$DB$2:$DB$600=BA$1),0),$A39-1966)</f>
        <v>1501.1759999999999</v>
      </c>
      <c r="BB39" s="4" cm="1">
        <f t="array" ref="BB39">INDEX(GMWA!$A$2:$DB$600,MATCH(1,(GMWA!$DA$2:$DA$600=BB$3)*(GMWA!$CZ$2:$CZ$600=BB$4)*(GMWA!$DB$2:$DB$600=BB$1),0),$A39-1966)</f>
        <v>928.12199999999996</v>
      </c>
      <c r="BC39" s="4" cm="1">
        <f t="array" ref="BC39">INDEX(GMWA!$A$2:$DB$600,MATCH(1,(GMWA!$DA$2:$DA$600=BC$3)*(GMWA!$CZ$2:$CZ$600=BC$4)*(GMWA!$DB$2:$DB$600=BC$1),0),$A39-1966)</f>
        <v>552.71199999999999</v>
      </c>
      <c r="BD39" s="4" cm="1">
        <f t="array" ref="BD39">INDEX(GMWA!$A$2:$DB$600,MATCH(1,(GMWA!$DA$2:$DA$600=BD$3)*(GMWA!$CZ$2:$CZ$600=BD$4)*(GMWA!$DB$2:$DB$600=BD$1),0),$A39-1966)</f>
        <v>310.03899999999999</v>
      </c>
      <c r="BE39" s="4" cm="1">
        <f t="array" ref="BE39">INDEX(GMWA!$A$2:$DB$600,MATCH(1,(GMWA!$DA$2:$DA$600=BE$3)*(GMWA!$CZ$2:$CZ$600=BE$4)*(GMWA!$DB$2:$DB$600=BE$1),0),$A39-1966)</f>
        <v>252.2945</v>
      </c>
      <c r="BF39" s="4" cm="1">
        <f t="array" ref="BF39">INDEX(GMWA!$A$2:$DB$600,MATCH(1,(GMWA!$DA$2:$DA$600=BF$3)*(GMWA!$CZ$2:$CZ$600=BF$4)*(GMWA!$DB$2:$DB$600=BF$1),0),$A39-1966)</f>
        <v>164.666</v>
      </c>
      <c r="BG39" s="4" cm="1">
        <f t="array" ref="BG39">INDEX(GMWA!$A$2:$DB$600,MATCH(1,(GMWA!$DA$2:$DA$600=BG$3)*(GMWA!$CZ$2:$CZ$600=BG$4)*(GMWA!$DB$2:$DB$600=BG$1),0),$A39-1966)</f>
        <v>170.28700000000001</v>
      </c>
      <c r="BH39" s="4" cm="1">
        <f t="array" ref="BH39">INDEX(GMWA!$A$2:$DB$600,MATCH(1,(GMWA!$DA$2:$DA$600=BH$3)*(GMWA!$CZ$2:$CZ$600=BH$4)*(GMWA!$DB$2:$DB$600=BH$1),0),$A39-1966)</f>
        <v>195.036</v>
      </c>
      <c r="BI39" s="4" cm="1">
        <f t="array" ref="BI39">INDEX(GMWA!$A$2:$DB$600,MATCH(1,(GMWA!$DA$2:$DA$600=BI$3)*(GMWA!$CZ$2:$CZ$600=BI$4)*(GMWA!$DB$2:$DB$600=BI$1),0),$A39-1966)</f>
        <v>158.55269999999999</v>
      </c>
      <c r="BK39" s="12">
        <f t="shared" si="7"/>
        <v>6.7627678105922824</v>
      </c>
      <c r="BL39" s="12">
        <f t="shared" si="7"/>
        <v>4.4100125740639422</v>
      </c>
      <c r="BM39" s="12">
        <f t="shared" si="7"/>
        <v>1.0954477176050001</v>
      </c>
      <c r="BN39" s="12">
        <f t="shared" si="7"/>
        <v>5.6736466584818563</v>
      </c>
      <c r="BO39" s="12">
        <f t="shared" si="7"/>
        <v>4.4322682146150925</v>
      </c>
      <c r="BP39" s="12">
        <f t="shared" si="7"/>
        <v>4.2605344865823911</v>
      </c>
      <c r="BQ39" s="12">
        <f t="shared" si="7"/>
        <v>3.0265867331439296</v>
      </c>
      <c r="BR39" s="12">
        <f t="shared" si="7"/>
        <v>2.9156977218928777</v>
      </c>
      <c r="BS39" s="12">
        <f t="shared" si="7"/>
        <v>3.2893332270267188</v>
      </c>
      <c r="BT39" s="12">
        <f t="shared" si="7"/>
        <v>4.2667552197972007</v>
      </c>
      <c r="BU39" s="12">
        <f t="shared" si="7"/>
        <v>3.0902125829084968</v>
      </c>
      <c r="BV39" s="12">
        <f t="shared" si="7"/>
        <v>3.7867555936098785</v>
      </c>
      <c r="BW39" s="12">
        <f t="shared" si="7"/>
        <v>3.4628980473331072</v>
      </c>
      <c r="BX39" s="12">
        <f t="shared" si="7"/>
        <v>3.8746323219589351</v>
      </c>
      <c r="BY39" s="12">
        <f t="shared" si="7"/>
        <v>3.6821117057848123</v>
      </c>
      <c r="BZ39" s="12">
        <f t="shared" si="6"/>
        <v>3.5225761719336961</v>
      </c>
      <c r="CA39" s="12">
        <f t="shared" si="6"/>
        <v>3.9461279611413831</v>
      </c>
      <c r="CB39" s="12">
        <f t="shared" si="6"/>
        <v>5.7108112610361488</v>
      </c>
      <c r="CC39" s="12">
        <f t="shared" si="6"/>
        <v>3.5252584158842111</v>
      </c>
      <c r="CD39" s="12">
        <f t="shared" si="6"/>
        <v>3.0329279588848719</v>
      </c>
      <c r="CF39" s="13">
        <f>SUMIF(DataQ!$C:$C,DataA!$A39,DataQ!I:I)</f>
        <v>16115.225000000002</v>
      </c>
      <c r="CG39" s="13">
        <f>SUMIF(DataQ!$C:$C,DataA!$A39,DataQ!J:J)</f>
        <v>532685.89999999991</v>
      </c>
      <c r="CH39" s="13">
        <f>SUMIF(DataQ!$C:$C,DataA!$A39,DataQ!K:K)</f>
        <v>2926.36</v>
      </c>
      <c r="CI39" s="13">
        <f>SUMIF(DataQ!$C:$C,DataA!$A39,DataQ!L:L)</f>
        <v>2131.9720000000002</v>
      </c>
      <c r="CJ39" s="13">
        <f>SUMIF(DataQ!$C:$C,DataA!$A39,DataQ!M:M)</f>
        <v>1865.047</v>
      </c>
      <c r="CK39" s="14">
        <f>AVERAGEIF(DataQ!$C:$C,DataA!$A39,DataQ!N:N)</f>
        <v>440745.45</v>
      </c>
      <c r="CL39" s="13">
        <f>SUMIF(DataQ!$C:$C,DataA!$A39,DataQ!O:O)</f>
        <v>-45373</v>
      </c>
      <c r="CN39" s="13">
        <f>SUMIF(DataQ!$B:$B,DataA!$A39,DataQ!P:P)</f>
        <v>-584.3614</v>
      </c>
      <c r="CO39" s="13">
        <f>SUMIF(DataQ!$B:$B,DataA!$A39,DataQ!Q:Q)</f>
        <v>-23635.5</v>
      </c>
      <c r="CP39" s="13">
        <f>SUMIF(DataQ!$B:$B,DataA!$A39,DataQ!R:R)</f>
        <v>-78.394999999999996</v>
      </c>
    </row>
    <row r="40" spans="1:94" x14ac:dyDescent="0.25">
      <c r="A40" s="4">
        <f t="shared" si="5"/>
        <v>2006</v>
      </c>
      <c r="B40" s="4" cm="1">
        <f t="array" ref="B40">INDEX(GMWA!$A$2:$DB$600,MATCH(1,(GMWA!$DA$2:$DA$600=B$3)*(GMWA!$CZ$2:$CZ$600=B$4)*(GMWA!$DB$2:$DB$600=B$1),0),$A40-1966)</f>
        <v>41097</v>
      </c>
      <c r="C40" s="4" cm="1">
        <f t="array" ref="C40">INDEX(GMWA!$A$2:$DB$600,MATCH(1,(GMWA!$DA$2:$DA$600=C$3)*(GMWA!$CZ$2:$CZ$600=C$4)*(GMWA!$DB$2:$DB$600=C$1),0),$A40-1966)</f>
        <v>560.85</v>
      </c>
      <c r="D40" s="4" cm="1">
        <f t="array" ref="D40">INDEX(GMWA!$A$2:$DB$600,MATCH(1,(GMWA!$DA$2:$DA$600=D$3)*(GMWA!$CZ$2:$CZ$600=D$4)*(GMWA!$DB$2:$DB$600=D$1),0),$A40-1966)</f>
        <v>9194.2980000000007</v>
      </c>
      <c r="E40" s="4" cm="1">
        <f t="array" ref="E40">INDEX(GMWA!$A$2:$DB$600,MATCH(1,(GMWA!$DA$2:$DA$600=E$3)*(GMWA!$CZ$2:$CZ$600=E$4)*(GMWA!$DB$2:$DB$600=E$1),0),$A40-1966)</f>
        <v>62807</v>
      </c>
      <c r="F40" s="4" cm="1">
        <f t="array" ref="F40">INDEX(GMWA!$A$2:$DB$600,MATCH(1,(GMWA!$DA$2:$DA$600=F$3)*(GMWA!$CZ$2:$CZ$600=F$4)*(GMWA!$DB$2:$DB$600=F$1),0),$A40-1966)</f>
        <v>5440</v>
      </c>
      <c r="G40" s="4" cm="1">
        <f t="array" ref="G40">INDEX(GMWA!$A$2:$DB$600,MATCH(1,(GMWA!$DA$2:$DA$600=G$3)*(GMWA!$CZ$2:$CZ$600=G$4)*(GMWA!$DB$2:$DB$600=G$1),0),$A40-1966)</f>
        <v>27.998909999999999</v>
      </c>
      <c r="H40" s="4" cm="1">
        <f t="array" ref="H40">INDEX(GMWA!$A$2:$DB$600,MATCH(1,(GMWA!$DA$2:$DA$600=H$3)*(GMWA!$CZ$2:$CZ$600=H$4)*(GMWA!$DB$2:$DB$600=H$1),0),$A40-1966)</f>
        <v>55284.19</v>
      </c>
      <c r="I40" s="4" cm="1">
        <f t="array" ref="I40">INDEX(GMWA!$A$2:$DB$600,MATCH(1,(GMWA!$DA$2:$DA$600=I$3)*(GMWA!$CZ$2:$CZ$600=I$4)*(GMWA!$DB$2:$DB$600=I$1),0),$A40-1966)</f>
        <v>6.8587090000000002</v>
      </c>
      <c r="J40" s="4" cm="1">
        <f t="array" ref="J40">INDEX(GMWA!$A$2:$DB$600,MATCH(1,(GMWA!$DA$2:$DA$600=J$3)*(GMWA!$CZ$2:$CZ$600=J$4)*(GMWA!$DB$2:$DB$600=J$1),0),$A40-1966)</f>
        <v>9807</v>
      </c>
      <c r="K40" s="4" cm="1">
        <f t="array" ref="K40">INDEX(GMWA!$A$2:$DB$600,MATCH(1,(GMWA!$DA$2:$DA$600=K$3)*(GMWA!$CZ$2:$CZ$600=K$4)*(GMWA!$DB$2:$DB$600=K$1),0),$A40-1966)</f>
        <v>65.195310000000006</v>
      </c>
      <c r="L40" s="4" cm="1">
        <f t="array" ref="L40">INDEX(GMWA!$A$2:$DB$600,MATCH(1,(GMWA!$DA$2:$DA$600=L$3)*(GMWA!$CZ$2:$CZ$600=L$4)*(GMWA!$DB$2:$DB$600=L$1),0),$A40-1966)</f>
        <v>48.061</v>
      </c>
      <c r="M40" s="4" cm="1">
        <f t="array" ref="M40">INDEX(GMWA!$A$2:$DB$600,MATCH(1,(GMWA!$DA$2:$DA$600=M$3)*(GMWA!$CZ$2:$CZ$600=M$4)*(GMWA!$DB$2:$DB$600=M$1),0),$A40-1966)</f>
        <v>68.870990000000006</v>
      </c>
      <c r="N40" s="4" cm="1">
        <f t="array" ref="N40">INDEX(GMWA!$A$2:$DB$600,MATCH(1,(GMWA!$DA$2:$DA$600=N$3)*(GMWA!$CZ$2:$CZ$600=N$4)*(GMWA!$DB$2:$DB$600=N$1),0),$A40-1966)</f>
        <v>16.169409999999999</v>
      </c>
      <c r="O40" s="4" cm="1">
        <f t="array" ref="O40">INDEX(GMWA!$A$2:$DB$600,MATCH(1,(GMWA!$DA$2:$DA$600=O$3)*(GMWA!$CZ$2:$CZ$600=O$4)*(GMWA!$DB$2:$DB$600=O$1),0),$A40-1966)</f>
        <v>12.253</v>
      </c>
      <c r="P40" s="4" cm="1">
        <f t="array" ref="P40">INDEX(GMWA!$A$2:$DB$600,MATCH(1,(GMWA!$DA$2:$DA$600=P$3)*(GMWA!$CZ$2:$CZ$600=P$4)*(GMWA!$DB$2:$DB$600=P$1),0),$A40-1966)</f>
        <v>13.468579999999999</v>
      </c>
      <c r="Q40" s="4" cm="1">
        <f t="array" ref="Q40">INDEX(GMWA!$A$2:$DB$600,MATCH(1,(GMWA!$DA$2:$DA$600=Q$3)*(GMWA!$CZ$2:$CZ$600=Q$4)*(GMWA!$DB$2:$DB$600=Q$1),0),$A40-1966)</f>
        <v>8.4191509999999994</v>
      </c>
      <c r="R40" s="4" cm="1">
        <f t="array" ref="R40">INDEX(GMWA!$A$2:$DB$600,MATCH(1,(GMWA!$DA$2:$DA$600=R$3)*(GMWA!$CZ$2:$CZ$600=R$4)*(GMWA!$DB$2:$DB$600=R$1),0),$A40-1966)</f>
        <v>2.5832039999999998</v>
      </c>
      <c r="S40" s="4" cm="1">
        <f t="array" ref="S40">INDEX(GMWA!$A$2:$DB$600,MATCH(1,(GMWA!$DA$2:$DA$600=S$3)*(GMWA!$CZ$2:$CZ$600=S$4)*(GMWA!$DB$2:$DB$600=S$1),0),$A40-1966)</f>
        <v>1.8206</v>
      </c>
      <c r="T40" s="4" cm="1">
        <f t="array" ref="T40">INDEX(GMWA!$A$2:$DB$600,MATCH(1,(GMWA!$DA$2:$DA$600=T$3)*(GMWA!$CZ$2:$CZ$600=T$4)*(GMWA!$DB$2:$DB$600=T$1),0),$A40-1966)</f>
        <v>9.776999</v>
      </c>
      <c r="U40" s="4" cm="1">
        <f t="array" ref="U40">INDEX(GMWA!$A$2:$DB$600,MATCH(1,(GMWA!$DA$2:$DA$600=U$3)*(GMWA!$CZ$2:$CZ$600=U$4)*(GMWA!$DB$2:$DB$600=U$1),0),$A40-1966)</f>
        <v>4.6136400000000002</v>
      </c>
      <c r="V40" s="4" cm="1">
        <f t="array" ref="V40">INDEX(GMWA!$A$2:$DB$600,MATCH(1,(GMWA!$DA$2:$DA$600=V$3)*(GMWA!$CZ$2:$CZ$600=V$4)*(GMWA!$DB$2:$DB$600=V$1),0),$A40-1966)</f>
        <v>619114</v>
      </c>
      <c r="W40" s="4" cm="1">
        <f t="array" ref="W40">INDEX(GMWA!$A$2:$DB$600,MATCH(1,(GMWA!$DA$2:$DA$600=W$3)*(GMWA!$CZ$2:$CZ$600=W$4)*(GMWA!$DB$2:$DB$600=W$1),0),$A40-1966)</f>
        <v>12185.47</v>
      </c>
      <c r="X40" s="4" cm="1">
        <f t="array" ref="X40">INDEX(GMWA!$A$2:$DB$600,MATCH(1,(GMWA!$DA$2:$DA$600=X$3)*(GMWA!$CZ$2:$CZ$600=X$4)*(GMWA!$DB$2:$DB$600=X$1),0),$A40-1966)</f>
        <v>818453</v>
      </c>
      <c r="Y40" s="4" cm="1">
        <f t="array" ref="Y40">INDEX(GMWA!$A$2:$DB$600,MATCH(1,(GMWA!$DA$2:$DA$600=Y$3)*(GMWA!$CZ$2:$CZ$600=Y$4)*(GMWA!$DB$2:$DB$600=Y$1),0),$A40-1966)</f>
        <v>1126511</v>
      </c>
      <c r="Z40" s="4" cm="1">
        <f t="array" ref="Z40">INDEX(GMWA!$A$2:$DB$600,MATCH(1,(GMWA!$DA$2:$DA$600=Z$3)*(GMWA!$CZ$2:$CZ$600=Z$4)*(GMWA!$DB$2:$DB$600=Z$1),0),$A40-1966)</f>
        <v>125101</v>
      </c>
      <c r="AA40" s="4" cm="1">
        <f t="array" ref="AA40">INDEX(GMWA!$A$2:$DB$600,MATCH(1,(GMWA!$DA$2:$DA$600=AA$3)*(GMWA!$CZ$2:$CZ$600=AA$4)*(GMWA!$DB$2:$DB$600=AA$1),0),$A40-1966)</f>
        <v>678.75400000000002</v>
      </c>
      <c r="AB40" s="4" cm="1">
        <f t="array" ref="AB40">INDEX(GMWA!$A$2:$DB$600,MATCH(1,(GMWA!$DA$2:$DA$600=AB$3)*(GMWA!$CZ$2:$CZ$600=AB$4)*(GMWA!$DB$2:$DB$600=AB$1),0),$A40-1966)</f>
        <v>1673557</v>
      </c>
      <c r="AC40" s="4" cm="1">
        <f t="array" ref="AC40">INDEX(GMWA!$A$2:$DB$600,MATCH(1,(GMWA!$DA$2:$DA$600=AC$3)*(GMWA!$CZ$2:$CZ$600=AC$4)*(GMWA!$DB$2:$DB$600=AC$1),0),$A40-1966)</f>
        <v>209.85050000000001</v>
      </c>
      <c r="AD40" s="4" cm="1">
        <f t="array" ref="AD40">INDEX(GMWA!$A$2:$DB$600,MATCH(1,(GMWA!$DA$2:$DA$600=AD$3)*(GMWA!$CZ$2:$CZ$600=AD$4)*(GMWA!$DB$2:$DB$600=AD$1),0),$A40-1966)</f>
        <v>306215.3</v>
      </c>
      <c r="AE40" s="4" cm="1">
        <f t="array" ref="AE40">INDEX(GMWA!$A$2:$DB$600,MATCH(1,(GMWA!$DA$2:$DA$600=AE$3)*(GMWA!$CZ$2:$CZ$600=AE$4)*(GMWA!$DB$2:$DB$600=AE$1),0),$A40-1966)</f>
        <v>1528.7670000000001</v>
      </c>
      <c r="AF40" s="4" cm="1">
        <f t="array" ref="AF40">INDEX(GMWA!$A$2:$DB$600,MATCH(1,(GMWA!$DA$2:$DA$600=AF$3)*(GMWA!$CZ$2:$CZ$600=AF$4)*(GMWA!$DB$2:$DB$600=AF$1),0),$A40-1966)</f>
        <v>1539.9949999999999</v>
      </c>
      <c r="AG40" s="4" cm="1">
        <f t="array" ref="AG40">INDEX(GMWA!$A$2:$DB$600,MATCH(1,(GMWA!$DA$2:$DA$600=AG$3)*(GMWA!$CZ$2:$CZ$600=AG$4)*(GMWA!$DB$2:$DB$600=AG$1),0),$A40-1966)</f>
        <v>1799.605</v>
      </c>
      <c r="AH40" s="4" cm="1">
        <f t="array" ref="AH40">INDEX(GMWA!$A$2:$DB$600,MATCH(1,(GMWA!$DA$2:$DA$600=AH$3)*(GMWA!$CZ$2:$CZ$600=AH$4)*(GMWA!$DB$2:$DB$600=AH$1),0),$A40-1966)</f>
        <v>462.71800000000002</v>
      </c>
      <c r="AI40" s="4" cm="1">
        <f t="array" ref="AI40">INDEX(GMWA!$A$2:$DB$600,MATCH(1,(GMWA!$DA$2:$DA$600=AI$3)*(GMWA!$CZ$2:$CZ$600=AI$4)*(GMWA!$DB$2:$DB$600=AI$1),0),$A40-1966)</f>
        <v>304.1164</v>
      </c>
      <c r="AJ40" s="4" cm="1">
        <f t="array" ref="AJ40">INDEX(GMWA!$A$2:$DB$600,MATCH(1,(GMWA!$DA$2:$DA$600=AJ$3)*(GMWA!$CZ$2:$CZ$600=AJ$4)*(GMWA!$DB$2:$DB$600=AJ$1),0),$A40-1966)</f>
        <v>360.73099999999999</v>
      </c>
      <c r="AK40" s="4" cm="1">
        <f t="array" ref="AK40">INDEX(GMWA!$A$2:$DB$600,MATCH(1,(GMWA!$DA$2:$DA$600=AK$3)*(GMWA!$CZ$2:$CZ$600=AK$4)*(GMWA!$DB$2:$DB$600=AK$1),0),$A40-1966)</f>
        <v>240.41</v>
      </c>
      <c r="AL40" s="4" cm="1">
        <f t="array" ref="AL40">INDEX(GMWA!$A$2:$DB$600,MATCH(1,(GMWA!$DA$2:$DA$600=AL$3)*(GMWA!$CZ$2:$CZ$600=AL$4)*(GMWA!$DB$2:$DB$600=AL$1),0),$A40-1966)</f>
        <v>67.488519999999994</v>
      </c>
      <c r="AM40" s="4" cm="1">
        <f t="array" ref="AM40">INDEX(GMWA!$A$2:$DB$600,MATCH(1,(GMWA!$DA$2:$DA$600=AM$3)*(GMWA!$CZ$2:$CZ$600=AM$4)*(GMWA!$DB$2:$DB$600=AM$1),0),$A40-1966)</f>
        <v>26.798999999999999</v>
      </c>
      <c r="AN40" s="4" cm="1">
        <f t="array" ref="AN40">INDEX(GMWA!$A$2:$DB$600,MATCH(1,(GMWA!$DA$2:$DA$600=AN$3)*(GMWA!$CZ$2:$CZ$600=AN$4)*(GMWA!$DB$2:$DB$600=AN$1),0),$A40-1966)</f>
        <v>276.75</v>
      </c>
      <c r="AO40" s="4" cm="1">
        <f t="array" ref="AO40">INDEX(GMWA!$A$2:$DB$600,MATCH(1,(GMWA!$DA$2:$DA$600=AO$3)*(GMWA!$CZ$2:$CZ$600=AO$4)*(GMWA!$DB$2:$DB$600=AO$1),0),$A40-1966)</f>
        <v>138.71799999999999</v>
      </c>
      <c r="AP40" s="4" cm="1">
        <f t="array" ref="AP40">INDEX(GMWA!$A$2:$DB$600,MATCH(1,(GMWA!$DA$2:$DA$600=AP$3)*(GMWA!$CZ$2:$CZ$600=AP$4)*(GMWA!$DB$2:$DB$600=AP$1),0),$A40-1966)</f>
        <v>1478080</v>
      </c>
      <c r="AQ40" s="4" cm="1">
        <f t="array" ref="AQ40">INDEX(GMWA!$A$2:$DB$600,MATCH(1,(GMWA!$DA$2:$DA$600=AQ$3)*(GMWA!$CZ$2:$CZ$600=AQ$4)*(GMWA!$DB$2:$DB$600=AQ$1),0),$A40-1966)</f>
        <v>13815.6</v>
      </c>
      <c r="AR40" s="4" cm="1">
        <f t="array" ref="AR40">INDEX(GMWA!$A$2:$DB$600,MATCH(1,(GMWA!$DA$2:$DA$600=AR$3)*(GMWA!$CZ$2:$CZ$600=AR$4)*(GMWA!$DB$2:$DB$600=AR$1),0),$A40-1966)</f>
        <v>540571.4</v>
      </c>
      <c r="AS40" s="4" cm="1">
        <f t="array" ref="AS40">INDEX(GMWA!$A$2:$DB$600,MATCH(1,(GMWA!$DA$2:$DA$600=AS$3)*(GMWA!$CZ$2:$CZ$600=AS$4)*(GMWA!$DB$2:$DB$600=AS$1),0),$A40-1966)</f>
        <v>1496604</v>
      </c>
      <c r="AT40" s="4" cm="1">
        <f t="array" ref="AT40">INDEX(GMWA!$A$2:$DB$600,MATCH(1,(GMWA!$DA$2:$DA$600=AT$3)*(GMWA!$CZ$2:$CZ$600=AT$4)*(GMWA!$DB$2:$DB$600=AT$1),0),$A40-1966)</f>
        <v>1041844</v>
      </c>
      <c r="AU40" s="4" cm="1">
        <f t="array" ref="AU40">INDEX(GMWA!$A$2:$DB$600,MATCH(1,(GMWA!$DA$2:$DA$600=AU$3)*(GMWA!$CZ$2:$CZ$600=AU$4)*(GMWA!$DB$2:$DB$600=AU$1),0),$A40-1966)</f>
        <v>1685.241</v>
      </c>
      <c r="AV40" s="4" cm="1">
        <f t="array" ref="AV40">INDEX(GMWA!$A$2:$DB$600,MATCH(1,(GMWA!$DA$2:$DA$600=AV$3)*(GMWA!$CZ$2:$CZ$600=AV$4)*(GMWA!$DB$2:$DB$600=AV$1),0),$A40-1966)</f>
        <v>3115579</v>
      </c>
      <c r="AW40" s="4" cm="1">
        <f t="array" ref="AW40">INDEX(GMWA!$A$2:$DB$600,MATCH(1,(GMWA!$DA$2:$DA$600=AW$3)*(GMWA!$CZ$2:$CZ$600=AW$4)*(GMWA!$DB$2:$DB$600=AW$1),0),$A40-1966)</f>
        <v>562.34839999999997</v>
      </c>
      <c r="AX40" s="4" cm="1">
        <f t="array" ref="AX40">INDEX(GMWA!$A$2:$DB$600,MATCH(1,(GMWA!$DA$2:$DA$600=AX$3)*(GMWA!$CZ$2:$CZ$600=AX$4)*(GMWA!$DB$2:$DB$600=AX$1),0),$A40-1966)</f>
        <v>1045663</v>
      </c>
      <c r="AY40" s="4" cm="1">
        <f t="array" ref="AY40">INDEX(GMWA!$A$2:$DB$600,MATCH(1,(GMWA!$DA$2:$DA$600=AY$3)*(GMWA!$CZ$2:$CZ$600=AY$4)*(GMWA!$DB$2:$DB$600=AY$1),0),$A40-1966)</f>
        <v>2426.9679999999998</v>
      </c>
      <c r="AZ40" s="4" cm="1">
        <f t="array" ref="AZ40">INDEX(GMWA!$A$2:$DB$600,MATCH(1,(GMWA!$DA$2:$DA$600=AZ$3)*(GMWA!$CZ$2:$CZ$600=AZ$4)*(GMWA!$DB$2:$DB$600=AZ$1),0),$A40-1966)</f>
        <v>1848.182</v>
      </c>
      <c r="BA40" s="4" cm="1">
        <f t="array" ref="BA40">INDEX(GMWA!$A$2:$DB$600,MATCH(1,(GMWA!$DA$2:$DA$600=BA$3)*(GMWA!$CZ$2:$CZ$600=BA$4)*(GMWA!$DB$2:$DB$600=BA$1),0),$A40-1966)</f>
        <v>1563.4480000000001</v>
      </c>
      <c r="BB40" s="4" cm="1">
        <f t="array" ref="BB40">INDEX(GMWA!$A$2:$DB$600,MATCH(1,(GMWA!$DA$2:$DA$600=BB$3)*(GMWA!$CZ$2:$CZ$600=BB$4)*(GMWA!$DB$2:$DB$600=BB$1),0),$A40-1966)</f>
        <v>1004.976</v>
      </c>
      <c r="BC40" s="4" cm="1">
        <f t="array" ref="BC40">INDEX(GMWA!$A$2:$DB$600,MATCH(1,(GMWA!$DA$2:$DA$600=BC$3)*(GMWA!$CZ$2:$CZ$600=BC$4)*(GMWA!$DB$2:$DB$600=BC$1),0),$A40-1966)</f>
        <v>587.67200000000003</v>
      </c>
      <c r="BD40" s="4" cm="1">
        <f t="array" ref="BD40">INDEX(GMWA!$A$2:$DB$600,MATCH(1,(GMWA!$DA$2:$DA$600=BD$3)*(GMWA!$CZ$2:$CZ$600=BD$4)*(GMWA!$DB$2:$DB$600=BD$1),0),$A40-1966)</f>
        <v>325.15100000000001</v>
      </c>
      <c r="BE40" s="4" cm="1">
        <f t="array" ref="BE40">INDEX(GMWA!$A$2:$DB$600,MATCH(1,(GMWA!$DA$2:$DA$600=BE$3)*(GMWA!$CZ$2:$CZ$600=BE$4)*(GMWA!$DB$2:$DB$600=BE$1),0),$A40-1966)</f>
        <v>266.29689999999999</v>
      </c>
      <c r="BF40" s="4" cm="1">
        <f t="array" ref="BF40">INDEX(GMWA!$A$2:$DB$600,MATCH(1,(GMWA!$DA$2:$DA$600=BF$3)*(GMWA!$CZ$2:$CZ$600=BF$4)*(GMWA!$DB$2:$DB$600=BF$1),0),$A40-1966)</f>
        <v>172.86099999999999</v>
      </c>
      <c r="BG40" s="4" cm="1">
        <f t="array" ref="BG40">INDEX(GMWA!$A$2:$DB$600,MATCH(1,(GMWA!$DA$2:$DA$600=BG$3)*(GMWA!$CZ$2:$CZ$600=BG$4)*(GMWA!$DB$2:$DB$600=BG$1),0),$A40-1966)</f>
        <v>184.98500000000001</v>
      </c>
      <c r="BH40" s="4" cm="1">
        <f t="array" ref="BH40">INDEX(GMWA!$A$2:$DB$600,MATCH(1,(GMWA!$DA$2:$DA$600=BH$3)*(GMWA!$CZ$2:$CZ$600=BH$4)*(GMWA!$DB$2:$DB$600=BH$1),0),$A40-1966)</f>
        <v>214.46100000000001</v>
      </c>
      <c r="BI40" s="4" cm="1">
        <f t="array" ref="BI40">INDEX(GMWA!$A$2:$DB$600,MATCH(1,(GMWA!$DA$2:$DA$600=BI$3)*(GMWA!$CZ$2:$CZ$600=BI$4)*(GMWA!$DB$2:$DB$600=BI$1),0),$A40-1966)</f>
        <v>166.2604</v>
      </c>
      <c r="BK40" s="12">
        <f t="shared" ref="BK40:BZ56" si="8">100*(B40/V40)</f>
        <v>6.6380343523163745</v>
      </c>
      <c r="BL40" s="12">
        <f t="shared" si="8"/>
        <v>4.6026127839139575</v>
      </c>
      <c r="BM40" s="12">
        <f t="shared" si="8"/>
        <v>1.1233751968653056</v>
      </c>
      <c r="BN40" s="12">
        <f t="shared" si="8"/>
        <v>5.5753561216890031</v>
      </c>
      <c r="BO40" s="12">
        <f t="shared" si="8"/>
        <v>4.3484864229702405</v>
      </c>
      <c r="BP40" s="12">
        <f t="shared" si="8"/>
        <v>4.1250453036004204</v>
      </c>
      <c r="BQ40" s="12">
        <f t="shared" si="8"/>
        <v>3.3033945064315109</v>
      </c>
      <c r="BR40" s="12">
        <f t="shared" si="8"/>
        <v>3.2683786791072693</v>
      </c>
      <c r="BS40" s="12">
        <f t="shared" si="8"/>
        <v>3.2026485939794651</v>
      </c>
      <c r="BT40" s="12">
        <f t="shared" si="8"/>
        <v>4.2645681127339881</v>
      </c>
      <c r="BU40" s="12">
        <f t="shared" si="8"/>
        <v>3.12085428848795</v>
      </c>
      <c r="BV40" s="12">
        <f t="shared" si="8"/>
        <v>3.8270059263004939</v>
      </c>
      <c r="BW40" s="12">
        <f t="shared" si="8"/>
        <v>3.4944415389070662</v>
      </c>
      <c r="BX40" s="12">
        <f t="shared" si="8"/>
        <v>4.0290494034520989</v>
      </c>
      <c r="BY40" s="12">
        <f t="shared" si="8"/>
        <v>3.7336907557154775</v>
      </c>
      <c r="BZ40" s="12">
        <f t="shared" si="6"/>
        <v>3.5019970051162592</v>
      </c>
      <c r="CA40" s="12">
        <f t="shared" si="6"/>
        <v>3.8276198677938114</v>
      </c>
      <c r="CB40" s="12">
        <f t="shared" si="6"/>
        <v>6.7935370722788173</v>
      </c>
      <c r="CC40" s="12">
        <f t="shared" si="6"/>
        <v>3.5327909665763322</v>
      </c>
      <c r="CD40" s="12">
        <f t="shared" si="6"/>
        <v>3.3259130033593336</v>
      </c>
      <c r="CF40" s="13">
        <f>SUMIF(DataQ!$C:$C,DataA!$A40,DataQ!I:I)</f>
        <v>16497.625</v>
      </c>
      <c r="CG40" s="13">
        <f>SUMIF(DataQ!$C:$C,DataA!$A40,DataQ!J:J)</f>
        <v>540944.19999999995</v>
      </c>
      <c r="CH40" s="13">
        <f>SUMIF(DataQ!$C:$C,DataA!$A40,DataQ!K:K)</f>
        <v>3053.1800000000003</v>
      </c>
      <c r="CI40" s="13">
        <f>SUMIF(DataQ!$C:$C,DataA!$A40,DataQ!L:L)</f>
        <v>2196.1469999999999</v>
      </c>
      <c r="CJ40" s="13">
        <f>SUMIF(DataQ!$C:$C,DataA!$A40,DataQ!M:M)</f>
        <v>1899.202</v>
      </c>
      <c r="CK40" s="14">
        <f>AVERAGEIF(DataQ!$C:$C,DataA!$A40,DataQ!N:N)</f>
        <v>449717.77500000002</v>
      </c>
      <c r="CL40" s="13">
        <f>SUMIF(DataQ!$C:$C,DataA!$A40,DataQ!O:O)</f>
        <v>-40938</v>
      </c>
      <c r="CN40" s="13">
        <f>SUMIF(DataQ!$B:$B,DataA!$A40,DataQ!P:P)</f>
        <v>-476.09579999999994</v>
      </c>
      <c r="CO40" s="13">
        <f>SUMIF(DataQ!$B:$B,DataA!$A40,DataQ!Q:Q)</f>
        <v>-16209</v>
      </c>
      <c r="CP40" s="13">
        <f>SUMIF(DataQ!$B:$B,DataA!$A40,DataQ!R:R)</f>
        <v>-42.582999999999998</v>
      </c>
    </row>
    <row r="41" spans="1:94" x14ac:dyDescent="0.25">
      <c r="A41" s="4">
        <f t="shared" si="5"/>
        <v>2007</v>
      </c>
      <c r="B41" s="4" cm="1">
        <f t="array" ref="B41">INDEX(GMWA!$A$2:$DB$600,MATCH(1,(GMWA!$DA$2:$DA$600=B$3)*(GMWA!$CZ$2:$CZ$600=B$4)*(GMWA!$DB$2:$DB$600=B$1),0),$A41-1966)</f>
        <v>46419</v>
      </c>
      <c r="C41" s="4" cm="1">
        <f t="array" ref="C41">INDEX(GMWA!$A$2:$DB$600,MATCH(1,(GMWA!$DA$2:$DA$600=C$3)*(GMWA!$CZ$2:$CZ$600=C$4)*(GMWA!$DB$2:$DB$600=C$1),0),$A41-1966)</f>
        <v>600</v>
      </c>
      <c r="D41" s="4" cm="1">
        <f t="array" ref="D41">INDEX(GMWA!$A$2:$DB$600,MATCH(1,(GMWA!$DA$2:$DA$600=D$3)*(GMWA!$CZ$2:$CZ$600=D$4)*(GMWA!$DB$2:$DB$600=D$1),0),$A41-1966)</f>
        <v>9956.8979999999992</v>
      </c>
      <c r="E41" s="4" cm="1">
        <f t="array" ref="E41">INDEX(GMWA!$A$2:$DB$600,MATCH(1,(GMWA!$DA$2:$DA$600=E$3)*(GMWA!$CZ$2:$CZ$600=E$4)*(GMWA!$DB$2:$DB$600=E$1),0),$A41-1966)</f>
        <v>61941</v>
      </c>
      <c r="F41" s="4" cm="1">
        <f t="array" ref="F41">INDEX(GMWA!$A$2:$DB$600,MATCH(1,(GMWA!$DA$2:$DA$600=F$3)*(GMWA!$CZ$2:$CZ$600=F$4)*(GMWA!$DB$2:$DB$600=F$1),0),$A41-1966)</f>
        <v>4372</v>
      </c>
      <c r="G41" s="4" cm="1">
        <f t="array" ref="G41">INDEX(GMWA!$A$2:$DB$600,MATCH(1,(GMWA!$DA$2:$DA$600=G$3)*(GMWA!$CZ$2:$CZ$600=G$4)*(GMWA!$DB$2:$DB$600=G$1),0),$A41-1966)</f>
        <v>26.403020000000001</v>
      </c>
      <c r="H41" s="4" cm="1">
        <f t="array" ref="H41">INDEX(GMWA!$A$2:$DB$600,MATCH(1,(GMWA!$DA$2:$DA$600=H$3)*(GMWA!$CZ$2:$CZ$600=H$4)*(GMWA!$DB$2:$DB$600=H$1),0),$A41-1966)</f>
        <v>56068.34</v>
      </c>
      <c r="I41" s="4" cm="1">
        <f t="array" ref="I41">INDEX(GMWA!$A$2:$DB$600,MATCH(1,(GMWA!$DA$2:$DA$600=I$3)*(GMWA!$CZ$2:$CZ$600=I$4)*(GMWA!$DB$2:$DB$600=I$1),0),$A41-1966)</f>
        <v>6.3749190000000002</v>
      </c>
      <c r="J41" s="4" cm="1">
        <f t="array" ref="J41">INDEX(GMWA!$A$2:$DB$600,MATCH(1,(GMWA!$DA$2:$DA$600=J$3)*(GMWA!$CZ$2:$CZ$600=J$4)*(GMWA!$DB$2:$DB$600=J$1),0),$A41-1966)</f>
        <v>10218</v>
      </c>
      <c r="K41" s="4" cm="1">
        <f t="array" ref="K41">INDEX(GMWA!$A$2:$DB$600,MATCH(1,(GMWA!$DA$2:$DA$600=K$3)*(GMWA!$CZ$2:$CZ$600=K$4)*(GMWA!$DB$2:$DB$600=K$1),0),$A41-1966)</f>
        <v>67.628559999999993</v>
      </c>
      <c r="L41" s="4" cm="1">
        <f t="array" ref="L41">INDEX(GMWA!$A$2:$DB$600,MATCH(1,(GMWA!$DA$2:$DA$600=L$3)*(GMWA!$CZ$2:$CZ$600=L$4)*(GMWA!$DB$2:$DB$600=L$1),0),$A41-1966)</f>
        <v>52.095999999999997</v>
      </c>
      <c r="M41" s="4" cm="1">
        <f t="array" ref="M41">INDEX(GMWA!$A$2:$DB$600,MATCH(1,(GMWA!$DA$2:$DA$600=M$3)*(GMWA!$CZ$2:$CZ$600=M$4)*(GMWA!$DB$2:$DB$600=M$1),0),$A41-1966)</f>
        <v>76.677000000000007</v>
      </c>
      <c r="N41" s="4" cm="1">
        <f t="array" ref="N41">INDEX(GMWA!$A$2:$DB$600,MATCH(1,(GMWA!$DA$2:$DA$600=N$3)*(GMWA!$CZ$2:$CZ$600=N$4)*(GMWA!$DB$2:$DB$600=N$1),0),$A41-1966)</f>
        <v>17.007580000000001</v>
      </c>
      <c r="O41" s="4" cm="1">
        <f t="array" ref="O41">INDEX(GMWA!$A$2:$DB$600,MATCH(1,(GMWA!$DA$2:$DA$600=O$3)*(GMWA!$CZ$2:$CZ$600=O$4)*(GMWA!$DB$2:$DB$600=O$1),0),$A41-1966)</f>
        <v>12.875</v>
      </c>
      <c r="P41" s="4" cm="1">
        <f t="array" ref="P41">INDEX(GMWA!$A$2:$DB$600,MATCH(1,(GMWA!$DA$2:$DA$600=P$3)*(GMWA!$CZ$2:$CZ$600=P$4)*(GMWA!$DB$2:$DB$600=P$1),0),$A41-1966)</f>
        <v>13.84229</v>
      </c>
      <c r="Q41" s="4" cm="1">
        <f t="array" ref="Q41">INDEX(GMWA!$A$2:$DB$600,MATCH(1,(GMWA!$DA$2:$DA$600=Q$3)*(GMWA!$CZ$2:$CZ$600=Q$4)*(GMWA!$DB$2:$DB$600=Q$1),0),$A41-1966)</f>
        <v>8.9715120000000006</v>
      </c>
      <c r="R41" s="4" cm="1">
        <f t="array" ref="R41">INDEX(GMWA!$A$2:$DB$600,MATCH(1,(GMWA!$DA$2:$DA$600=R$3)*(GMWA!$CZ$2:$CZ$600=R$4)*(GMWA!$DB$2:$DB$600=R$1),0),$A41-1966)</f>
        <v>2.6522640000000002</v>
      </c>
      <c r="S41" s="4" cm="1">
        <f t="array" ref="S41">INDEX(GMWA!$A$2:$DB$600,MATCH(1,(GMWA!$DA$2:$DA$600=S$3)*(GMWA!$CZ$2:$CZ$600=S$4)*(GMWA!$DB$2:$DB$600=S$1),0),$A41-1966)</f>
        <v>1.9695</v>
      </c>
      <c r="T41" s="4" cm="1">
        <f t="array" ref="T41">INDEX(GMWA!$A$2:$DB$600,MATCH(1,(GMWA!$DA$2:$DA$600=T$3)*(GMWA!$CZ$2:$CZ$600=T$4)*(GMWA!$DB$2:$DB$600=T$1),0),$A41-1966)</f>
        <v>10.683999999999999</v>
      </c>
      <c r="U41" s="4" cm="1">
        <f t="array" ref="U41">INDEX(GMWA!$A$2:$DB$600,MATCH(1,(GMWA!$DA$2:$DA$600=U$3)*(GMWA!$CZ$2:$CZ$600=U$4)*(GMWA!$DB$2:$DB$600=U$1),0),$A41-1966)</f>
        <v>5.1930800000000001</v>
      </c>
      <c r="V41" s="4" cm="1">
        <f t="array" ref="V41">INDEX(GMWA!$A$2:$DB$600,MATCH(1,(GMWA!$DA$2:$DA$600=V$3)*(GMWA!$CZ$2:$CZ$600=V$4)*(GMWA!$DB$2:$DB$600=V$1),0),$A41-1966)</f>
        <v>666880</v>
      </c>
      <c r="W41" s="4" cm="1">
        <f t="array" ref="W41">INDEX(GMWA!$A$2:$DB$600,MATCH(1,(GMWA!$DA$2:$DA$600=W$3)*(GMWA!$CZ$2:$CZ$600=W$4)*(GMWA!$DB$2:$DB$600=W$1),0),$A41-1966)</f>
        <v>12825.92</v>
      </c>
      <c r="X41" s="4" cm="1">
        <f t="array" ref="X41">INDEX(GMWA!$A$2:$DB$600,MATCH(1,(GMWA!$DA$2:$DA$600=X$3)*(GMWA!$CZ$2:$CZ$600=X$4)*(GMWA!$DB$2:$DB$600=X$1),0),$A41-1966)</f>
        <v>825082</v>
      </c>
      <c r="Y41" s="4" cm="1">
        <f t="array" ref="Y41">INDEX(GMWA!$A$2:$DB$600,MATCH(1,(GMWA!$DA$2:$DA$600=Y$3)*(GMWA!$CZ$2:$CZ$600=Y$4)*(GMWA!$DB$2:$DB$600=Y$1),0),$A41-1966)</f>
        <v>1125273</v>
      </c>
      <c r="Z41" s="4" cm="1">
        <f t="array" ref="Z41">INDEX(GMWA!$A$2:$DB$600,MATCH(1,(GMWA!$DA$2:$DA$600=Z$3)*(GMWA!$CZ$2:$CZ$600=Z$4)*(GMWA!$DB$2:$DB$600=Z$1),0),$A41-1966)</f>
        <v>146853</v>
      </c>
      <c r="AA41" s="4" cm="1">
        <f t="array" ref="AA41">INDEX(GMWA!$A$2:$DB$600,MATCH(1,(GMWA!$DA$2:$DA$600=AA$3)*(GMWA!$CZ$2:$CZ$600=AA$4)*(GMWA!$DB$2:$DB$600=AA$1),0),$A41-1966)</f>
        <v>655.76099999999997</v>
      </c>
      <c r="AB41" s="4" cm="1">
        <f t="array" ref="AB41">INDEX(GMWA!$A$2:$DB$600,MATCH(1,(GMWA!$DA$2:$DA$600=AB$3)*(GMWA!$CZ$2:$CZ$600=AB$4)*(GMWA!$DB$2:$DB$600=AB$1),0),$A41-1966)</f>
        <v>1606940</v>
      </c>
      <c r="AC41" s="4" cm="1">
        <f t="array" ref="AC41">INDEX(GMWA!$A$2:$DB$600,MATCH(1,(GMWA!$DA$2:$DA$600=AC$3)*(GMWA!$CZ$2:$CZ$600=AC$4)*(GMWA!$DB$2:$DB$600=AC$1),0),$A41-1966)</f>
        <v>199.227</v>
      </c>
      <c r="AD41" s="4" cm="1">
        <f t="array" ref="AD41">INDEX(GMWA!$A$2:$DB$600,MATCH(1,(GMWA!$DA$2:$DA$600=AD$3)*(GMWA!$CZ$2:$CZ$600=AD$4)*(GMWA!$DB$2:$DB$600=AD$1),0),$A41-1966)</f>
        <v>335804.6</v>
      </c>
      <c r="AE41" s="4" cm="1">
        <f t="array" ref="AE41">INDEX(GMWA!$A$2:$DB$600,MATCH(1,(GMWA!$DA$2:$DA$600=AE$3)*(GMWA!$CZ$2:$CZ$600=AE$4)*(GMWA!$DB$2:$DB$600=AE$1),0),$A41-1966)</f>
        <v>1536.96</v>
      </c>
      <c r="AF41" s="4" cm="1">
        <f t="array" ref="AF41">INDEX(GMWA!$A$2:$DB$600,MATCH(1,(GMWA!$DA$2:$DA$600=AF$3)*(GMWA!$CZ$2:$CZ$600=AF$4)*(GMWA!$DB$2:$DB$600=AF$1),0),$A41-1966)</f>
        <v>1601.674</v>
      </c>
      <c r="AG41" s="4" cm="1">
        <f t="array" ref="AG41">INDEX(GMWA!$A$2:$DB$600,MATCH(1,(GMWA!$DA$2:$DA$600=AG$3)*(GMWA!$CZ$2:$CZ$600=AG$4)*(GMWA!$DB$2:$DB$600=AG$1),0),$A41-1966)</f>
        <v>1796.443</v>
      </c>
      <c r="AH41" s="4" cm="1">
        <f t="array" ref="AH41">INDEX(GMWA!$A$2:$DB$600,MATCH(1,(GMWA!$DA$2:$DA$600=AH$3)*(GMWA!$CZ$2:$CZ$600=AH$4)*(GMWA!$DB$2:$DB$600=AH$1),0),$A41-1966)</f>
        <v>455.52100000000002</v>
      </c>
      <c r="AI41" s="4" cm="1">
        <f t="array" ref="AI41">INDEX(GMWA!$A$2:$DB$600,MATCH(1,(GMWA!$DA$2:$DA$600=AI$3)*(GMWA!$CZ$2:$CZ$600=AI$4)*(GMWA!$DB$2:$DB$600=AI$1),0),$A41-1966)</f>
        <v>305.43819999999999</v>
      </c>
      <c r="AJ41" s="4" cm="1">
        <f t="array" ref="AJ41">INDEX(GMWA!$A$2:$DB$600,MATCH(1,(GMWA!$DA$2:$DA$600=AJ$3)*(GMWA!$CZ$2:$CZ$600=AJ$4)*(GMWA!$DB$2:$DB$600=AJ$1),0),$A41-1966)</f>
        <v>367.59300000000002</v>
      </c>
      <c r="AK41" s="4" cm="1">
        <f t="array" ref="AK41">INDEX(GMWA!$A$2:$DB$600,MATCH(1,(GMWA!$DA$2:$DA$600=AK$3)*(GMWA!$CZ$2:$CZ$600=AK$4)*(GMWA!$DB$2:$DB$600=AK$1),0),$A41-1966)</f>
        <v>245.34</v>
      </c>
      <c r="AL41" s="4" cm="1">
        <f t="array" ref="AL41">INDEX(GMWA!$A$2:$DB$600,MATCH(1,(GMWA!$DA$2:$DA$600=AL$3)*(GMWA!$CZ$2:$CZ$600=AL$4)*(GMWA!$DB$2:$DB$600=AL$1),0),$A41-1966)</f>
        <v>65.580860000000001</v>
      </c>
      <c r="AM41" s="4" cm="1">
        <f t="array" ref="AM41">INDEX(GMWA!$A$2:$DB$600,MATCH(1,(GMWA!$DA$2:$DA$600=AM$3)*(GMWA!$CZ$2:$CZ$600=AM$4)*(GMWA!$DB$2:$DB$600=AM$1),0),$A41-1966)</f>
        <v>28.331</v>
      </c>
      <c r="AN41" s="4" cm="1">
        <f t="array" ref="AN41">INDEX(GMWA!$A$2:$DB$600,MATCH(1,(GMWA!$DA$2:$DA$600=AN$3)*(GMWA!$CZ$2:$CZ$600=AN$4)*(GMWA!$DB$2:$DB$600=AN$1),0),$A41-1966)</f>
        <v>288.685</v>
      </c>
      <c r="AO41" s="4" cm="1">
        <f t="array" ref="AO41">INDEX(GMWA!$A$2:$DB$600,MATCH(1,(GMWA!$DA$2:$DA$600=AO$3)*(GMWA!$CZ$2:$CZ$600=AO$4)*(GMWA!$DB$2:$DB$600=AO$1),0),$A41-1966)</f>
        <v>141.964</v>
      </c>
      <c r="AP41" s="4" cm="1">
        <f t="array" ref="AP41">INDEX(GMWA!$A$2:$DB$600,MATCH(1,(GMWA!$DA$2:$DA$600=AP$3)*(GMWA!$CZ$2:$CZ$600=AP$4)*(GMWA!$DB$2:$DB$600=AP$1),0),$A41-1966)</f>
        <v>1551729</v>
      </c>
      <c r="AQ41" s="4" cm="1">
        <f t="array" ref="AQ41">INDEX(GMWA!$A$2:$DB$600,MATCH(1,(GMWA!$DA$2:$DA$600=AQ$3)*(GMWA!$CZ$2:$CZ$600=AQ$4)*(GMWA!$DB$2:$DB$600=AQ$1),0),$A41-1966)</f>
        <v>14474.25</v>
      </c>
      <c r="AR41" s="4" cm="1">
        <f t="array" ref="AR41">INDEX(GMWA!$A$2:$DB$600,MATCH(1,(GMWA!$DA$2:$DA$600=AR$3)*(GMWA!$CZ$2:$CZ$600=AR$4)*(GMWA!$DB$2:$DB$600=AR$1),0),$A41-1966)</f>
        <v>544631.9</v>
      </c>
      <c r="AS41" s="4" cm="1">
        <f t="array" ref="AS41">INDEX(GMWA!$A$2:$DB$600,MATCH(1,(GMWA!$DA$2:$DA$600=AS$3)*(GMWA!$CZ$2:$CZ$600=AS$4)*(GMWA!$DB$2:$DB$600=AS$1),0),$A41-1966)</f>
        <v>1577661</v>
      </c>
      <c r="AT41" s="4" cm="1">
        <f t="array" ref="AT41">INDEX(GMWA!$A$2:$DB$600,MATCH(1,(GMWA!$DA$2:$DA$600=AT$3)*(GMWA!$CZ$2:$CZ$600=AT$4)*(GMWA!$DB$2:$DB$600=AT$1),0),$A41-1966)</f>
        <v>1135210</v>
      </c>
      <c r="AU41" s="4" cm="1">
        <f t="array" ref="AU41">INDEX(GMWA!$A$2:$DB$600,MATCH(1,(GMWA!$DA$2:$DA$600=AU$3)*(GMWA!$CZ$2:$CZ$600=AU$4)*(GMWA!$DB$2:$DB$600=AU$1),0),$A41-1966)</f>
        <v>1743.143</v>
      </c>
      <c r="AV41" s="4" cm="1">
        <f t="array" ref="AV41">INDEX(GMWA!$A$2:$DB$600,MATCH(1,(GMWA!$DA$2:$DA$600=AV$3)*(GMWA!$CZ$2:$CZ$600=AV$4)*(GMWA!$DB$2:$DB$600=AV$1),0),$A41-1966)</f>
        <v>3309972</v>
      </c>
      <c r="AW41" s="4" cm="1">
        <f t="array" ref="AW41">INDEX(GMWA!$A$2:$DB$600,MATCH(1,(GMWA!$DA$2:$DA$600=AW$3)*(GMWA!$CZ$2:$CZ$600=AW$4)*(GMWA!$DB$2:$DB$600=AW$1),0),$A41-1966)</f>
        <v>599.39639999999997</v>
      </c>
      <c r="AX41" s="4" cm="1">
        <f t="array" ref="AX41">INDEX(GMWA!$A$2:$DB$600,MATCH(1,(GMWA!$DA$2:$DA$600=AX$3)*(GMWA!$CZ$2:$CZ$600=AX$4)*(GMWA!$DB$2:$DB$600=AX$1),0),$A41-1966)</f>
        <v>1134541</v>
      </c>
      <c r="AY41" s="4" cm="1">
        <f t="array" ref="AY41">INDEX(GMWA!$A$2:$DB$600,MATCH(1,(GMWA!$DA$2:$DA$600=AY$3)*(GMWA!$CZ$2:$CZ$600=AY$4)*(GMWA!$DB$2:$DB$600=AY$1),0),$A41-1966)</f>
        <v>2545.5540000000001</v>
      </c>
      <c r="AZ41" s="4" cm="1">
        <f t="array" ref="AZ41">INDEX(GMWA!$A$2:$DB$600,MATCH(1,(GMWA!$DA$2:$DA$600=AZ$3)*(GMWA!$CZ$2:$CZ$600=AZ$4)*(GMWA!$DB$2:$DB$600=AZ$1),0),$A41-1966)</f>
        <v>1939.2950000000001</v>
      </c>
      <c r="BA41" s="4" cm="1">
        <f t="array" ref="BA41">INDEX(GMWA!$A$2:$DB$600,MATCH(1,(GMWA!$DA$2:$DA$600=BA$3)*(GMWA!$CZ$2:$CZ$600=BA$4)*(GMWA!$DB$2:$DB$600=BA$1),0),$A41-1966)</f>
        <v>1622.5619999999999</v>
      </c>
      <c r="BB41" s="4" cm="1">
        <f t="array" ref="BB41">INDEX(GMWA!$A$2:$DB$600,MATCH(1,(GMWA!$DA$2:$DA$600=BB$3)*(GMWA!$CZ$2:$CZ$600=BB$4)*(GMWA!$DB$2:$DB$600=BB$1),0),$A41-1966)</f>
        <v>1077.5409999999999</v>
      </c>
      <c r="BC41" s="4" cm="1">
        <f t="array" ref="BC41">INDEX(GMWA!$A$2:$DB$600,MATCH(1,(GMWA!$DA$2:$DA$600=BC$3)*(GMWA!$CZ$2:$CZ$600=BC$4)*(GMWA!$DB$2:$DB$600=BC$1),0),$A41-1966)</f>
        <v>622.93399999999997</v>
      </c>
      <c r="BD41" s="4" cm="1">
        <f t="array" ref="BD41">INDEX(GMWA!$A$2:$DB$600,MATCH(1,(GMWA!$DA$2:$DA$600=BD$3)*(GMWA!$CZ$2:$CZ$600=BD$4)*(GMWA!$DB$2:$DB$600=BD$1),0),$A41-1966)</f>
        <v>343.62</v>
      </c>
      <c r="BE41" s="4" cm="1">
        <f t="array" ref="BE41">INDEX(GMWA!$A$2:$DB$600,MATCH(1,(GMWA!$DA$2:$DA$600=BE$3)*(GMWA!$CZ$2:$CZ$600=BE$4)*(GMWA!$DB$2:$DB$600=BE$1),0),$A41-1966)</f>
        <v>282.30930000000001</v>
      </c>
      <c r="BF41" s="4" cm="1">
        <f t="array" ref="BF41">INDEX(GMWA!$A$2:$DB$600,MATCH(1,(GMWA!$DA$2:$DA$600=BF$3)*(GMWA!$CZ$2:$CZ$600=BF$4)*(GMWA!$DB$2:$DB$600=BF$1),0),$A41-1966)</f>
        <v>187.059</v>
      </c>
      <c r="BG41" s="4" cm="1">
        <f t="array" ref="BG41">INDEX(GMWA!$A$2:$DB$600,MATCH(1,(GMWA!$DA$2:$DA$600=BG$3)*(GMWA!$CZ$2:$CZ$600=BG$4)*(GMWA!$DB$2:$DB$600=BG$1),0),$A41-1966)</f>
        <v>196.87799999999999</v>
      </c>
      <c r="BH41" s="4" cm="1">
        <f t="array" ref="BH41">INDEX(GMWA!$A$2:$DB$600,MATCH(1,(GMWA!$DA$2:$DA$600=BH$3)*(GMWA!$CZ$2:$CZ$600=BH$4)*(GMWA!$DB$2:$DB$600=BH$1),0),$A41-1966)</f>
        <v>229.32300000000001</v>
      </c>
      <c r="BI41" s="4" cm="1">
        <f t="array" ref="BI41">INDEX(GMWA!$A$2:$DB$600,MATCH(1,(GMWA!$DA$2:$DA$600=BI$3)*(GMWA!$CZ$2:$CZ$600=BI$4)*(GMWA!$DB$2:$DB$600=BI$1),0),$A41-1966)</f>
        <v>175.48339999999999</v>
      </c>
      <c r="BK41" s="12">
        <f t="shared" si="8"/>
        <v>6.9606226007677545</v>
      </c>
      <c r="BL41" s="12">
        <f t="shared" si="8"/>
        <v>4.6780269953344478</v>
      </c>
      <c r="BM41" s="12">
        <f t="shared" si="8"/>
        <v>1.2067767809744969</v>
      </c>
      <c r="BN41" s="12">
        <f t="shared" si="8"/>
        <v>5.5045309005014778</v>
      </c>
      <c r="BO41" s="12">
        <f t="shared" si="8"/>
        <v>2.9771267866505959</v>
      </c>
      <c r="BP41" s="12">
        <f t="shared" si="8"/>
        <v>4.0263175150702777</v>
      </c>
      <c r="BQ41" s="12">
        <f t="shared" si="8"/>
        <v>3.4891371177517518</v>
      </c>
      <c r="BR41" s="12">
        <f t="shared" si="8"/>
        <v>3.1998268307006583</v>
      </c>
      <c r="BS41" s="12">
        <f t="shared" si="8"/>
        <v>3.0428409855016878</v>
      </c>
      <c r="BT41" s="12">
        <f t="shared" si="8"/>
        <v>4.4001509473245886</v>
      </c>
      <c r="BU41" s="12">
        <f t="shared" si="8"/>
        <v>3.252596970419698</v>
      </c>
      <c r="BV41" s="12">
        <f t="shared" si="8"/>
        <v>4.2682679049655352</v>
      </c>
      <c r="BW41" s="12">
        <f t="shared" si="8"/>
        <v>3.7336544308604869</v>
      </c>
      <c r="BX41" s="12">
        <f t="shared" si="8"/>
        <v>4.2152553282464336</v>
      </c>
      <c r="BY41" s="12">
        <f t="shared" si="8"/>
        <v>3.7656565821438384</v>
      </c>
      <c r="BZ41" s="12">
        <f t="shared" si="6"/>
        <v>3.6567669356810959</v>
      </c>
      <c r="CA41" s="12">
        <f t="shared" si="6"/>
        <v>4.044265354251225</v>
      </c>
      <c r="CB41" s="12">
        <f t="shared" si="6"/>
        <v>6.9517489675620352</v>
      </c>
      <c r="CC41" s="12">
        <f t="shared" si="6"/>
        <v>3.700919687548712</v>
      </c>
      <c r="CD41" s="12">
        <f t="shared" si="6"/>
        <v>3.6580259784170637</v>
      </c>
      <c r="CF41" s="13">
        <f>SUMIF(DataQ!$C:$C,DataA!$A41,DataQ!I:I)</f>
        <v>16820.274999999998</v>
      </c>
      <c r="CG41" s="13">
        <f>SUMIF(DataQ!$C:$C,DataA!$A41,DataQ!J:J)</f>
        <v>547442.69999999995</v>
      </c>
      <c r="CH41" s="13">
        <f>SUMIF(DataQ!$C:$C,DataA!$A41,DataQ!K:K)</f>
        <v>3132.61</v>
      </c>
      <c r="CI41" s="13">
        <f>SUMIF(DataQ!$C:$C,DataA!$A41,DataQ!L:L)</f>
        <v>2245.61</v>
      </c>
      <c r="CJ41" s="13">
        <f>SUMIF(DataQ!$C:$C,DataA!$A41,DataQ!M:M)</f>
        <v>1919.8039999999999</v>
      </c>
      <c r="CK41" s="14">
        <f>AVERAGEIF(DataQ!$C:$C,DataA!$A41,DataQ!N:N)</f>
        <v>459129.3</v>
      </c>
      <c r="CL41" s="13">
        <f>SUMIF(DataQ!$C:$C,DataA!$A41,DataQ!O:O)</f>
        <v>-45054</v>
      </c>
      <c r="CN41" s="13">
        <f>SUMIF(DataQ!$B:$B,DataA!$A41,DataQ!P:P)</f>
        <v>-580.95920000000001</v>
      </c>
      <c r="CO41" s="13">
        <f>SUMIF(DataQ!$B:$B,DataA!$A41,DataQ!Q:Q)</f>
        <v>-15644.5</v>
      </c>
      <c r="CP41" s="13">
        <f>SUMIF(DataQ!$B:$B,DataA!$A41,DataQ!R:R)</f>
        <v>3.9379999999999997</v>
      </c>
    </row>
    <row r="42" spans="1:94" x14ac:dyDescent="0.25">
      <c r="A42" s="4">
        <f t="shared" si="5"/>
        <v>2008</v>
      </c>
      <c r="B42" s="4" cm="1">
        <f t="array" ref="B42">INDEX(GMWA!$A$2:$DB$600,MATCH(1,(GMWA!$DA$2:$DA$600=B$3)*(GMWA!$CZ$2:$CZ$600=B$4)*(GMWA!$DB$2:$DB$600=B$1),0),$A42-1966)</f>
        <v>49718</v>
      </c>
      <c r="C42" s="4" cm="1">
        <f t="array" ref="C42">INDEX(GMWA!$A$2:$DB$600,MATCH(1,(GMWA!$DA$2:$DA$600=C$3)*(GMWA!$CZ$2:$CZ$600=C$4)*(GMWA!$DB$2:$DB$600=C$1),0),$A42-1966)</f>
        <v>592.32500000000005</v>
      </c>
      <c r="D42" s="4" cm="1">
        <f t="array" ref="D42">INDEX(GMWA!$A$2:$DB$600,MATCH(1,(GMWA!$DA$2:$DA$600=D$3)*(GMWA!$CZ$2:$CZ$600=D$4)*(GMWA!$DB$2:$DB$600=D$1),0),$A42-1966)</f>
        <v>10270.5</v>
      </c>
      <c r="E42" s="4" cm="1">
        <f t="array" ref="E42">INDEX(GMWA!$A$2:$DB$600,MATCH(1,(GMWA!$DA$2:$DA$600=E$3)*(GMWA!$CZ$2:$CZ$600=E$4)*(GMWA!$DB$2:$DB$600=E$1),0),$A42-1966)</f>
        <v>61071</v>
      </c>
      <c r="F42" s="4" cm="1">
        <f t="array" ref="F42">INDEX(GMWA!$A$2:$DB$600,MATCH(1,(GMWA!$DA$2:$DA$600=F$3)*(GMWA!$CZ$2:$CZ$600=F$4)*(GMWA!$DB$2:$DB$600=F$1),0),$A42-1966)</f>
        <v>3542</v>
      </c>
      <c r="G42" s="4" cm="1">
        <f t="array" ref="G42">INDEX(GMWA!$A$2:$DB$600,MATCH(1,(GMWA!$DA$2:$DA$600=G$3)*(GMWA!$CZ$2:$CZ$600=G$4)*(GMWA!$DB$2:$DB$600=G$1),0),$A42-1966)</f>
        <v>25.478480000000001</v>
      </c>
      <c r="H42" s="4" cm="1">
        <f t="array" ref="H42">INDEX(GMWA!$A$2:$DB$600,MATCH(1,(GMWA!$DA$2:$DA$600=H$3)*(GMWA!$CZ$2:$CZ$600=H$4)*(GMWA!$DB$2:$DB$600=H$1),0),$A42-1966)</f>
        <v>54599.83</v>
      </c>
      <c r="I42" s="4" cm="1">
        <f t="array" ref="I42">INDEX(GMWA!$A$2:$DB$600,MATCH(1,(GMWA!$DA$2:$DA$600=I$3)*(GMWA!$CZ$2:$CZ$600=I$4)*(GMWA!$DB$2:$DB$600=I$1),0),$A42-1966)</f>
        <v>6.084581</v>
      </c>
      <c r="J42" s="4" cm="1">
        <f t="array" ref="J42">INDEX(GMWA!$A$2:$DB$600,MATCH(1,(GMWA!$DA$2:$DA$600=J$3)*(GMWA!$CZ$2:$CZ$600=J$4)*(GMWA!$DB$2:$DB$600=J$1),0),$A42-1966)</f>
        <v>10405</v>
      </c>
      <c r="K42" s="4" cm="1">
        <f t="array" ref="K42">INDEX(GMWA!$A$2:$DB$600,MATCH(1,(GMWA!$DA$2:$DA$600=K$3)*(GMWA!$CZ$2:$CZ$600=K$4)*(GMWA!$DB$2:$DB$600=K$1),0),$A42-1966)</f>
        <v>69.010639999999995</v>
      </c>
      <c r="L42" s="4" cm="1">
        <f t="array" ref="L42">INDEX(GMWA!$A$2:$DB$600,MATCH(1,(GMWA!$DA$2:$DA$600=L$3)*(GMWA!$CZ$2:$CZ$600=L$4)*(GMWA!$DB$2:$DB$600=L$1),0),$A42-1966)</f>
        <v>57.168999999999997</v>
      </c>
      <c r="M42" s="4" cm="1">
        <f t="array" ref="M42">INDEX(GMWA!$A$2:$DB$600,MATCH(1,(GMWA!$DA$2:$DA$600=M$3)*(GMWA!$CZ$2:$CZ$600=M$4)*(GMWA!$DB$2:$DB$600=M$1),0),$A42-1966)</f>
        <v>80.67801</v>
      </c>
      <c r="N42" s="4" cm="1">
        <f t="array" ref="N42">INDEX(GMWA!$A$2:$DB$600,MATCH(1,(GMWA!$DA$2:$DA$600=N$3)*(GMWA!$CZ$2:$CZ$600=N$4)*(GMWA!$DB$2:$DB$600=N$1),0),$A42-1966)</f>
        <v>17.526630000000001</v>
      </c>
      <c r="O42" s="4" cm="1">
        <f t="array" ref="O42">INDEX(GMWA!$A$2:$DB$600,MATCH(1,(GMWA!$DA$2:$DA$600=O$3)*(GMWA!$CZ$2:$CZ$600=O$4)*(GMWA!$DB$2:$DB$600=O$1),0),$A42-1966)</f>
        <v>13.930999999999999</v>
      </c>
      <c r="P42" s="4" cm="1">
        <f t="array" ref="P42">INDEX(GMWA!$A$2:$DB$600,MATCH(1,(GMWA!$DA$2:$DA$600=P$3)*(GMWA!$CZ$2:$CZ$600=P$4)*(GMWA!$DB$2:$DB$600=P$1),0),$A42-1966)</f>
        <v>14.170719999999999</v>
      </c>
      <c r="Q42" s="4" cm="1">
        <f t="array" ref="Q42">INDEX(GMWA!$A$2:$DB$600,MATCH(1,(GMWA!$DA$2:$DA$600=Q$3)*(GMWA!$CZ$2:$CZ$600=Q$4)*(GMWA!$DB$2:$DB$600=Q$1),0),$A42-1966)</f>
        <v>8.6632189999999998</v>
      </c>
      <c r="R42" s="4" cm="1">
        <f t="array" ref="R42">INDEX(GMWA!$A$2:$DB$600,MATCH(1,(GMWA!$DA$2:$DA$600=R$3)*(GMWA!$CZ$2:$CZ$600=R$4)*(GMWA!$DB$2:$DB$600=R$1),0),$A42-1966)</f>
        <v>2.7139329999999999</v>
      </c>
      <c r="S42" s="4" cm="1">
        <f t="array" ref="S42">INDEX(GMWA!$A$2:$DB$600,MATCH(1,(GMWA!$DA$2:$DA$600=S$3)*(GMWA!$CZ$2:$CZ$600=S$4)*(GMWA!$DB$2:$DB$600=S$1),0),$A42-1966)</f>
        <v>2.3851</v>
      </c>
      <c r="T42" s="4" cm="1">
        <f t="array" ref="T42">INDEX(GMWA!$A$2:$DB$600,MATCH(1,(GMWA!$DA$2:$DA$600=T$3)*(GMWA!$CZ$2:$CZ$600=T$4)*(GMWA!$DB$2:$DB$600=T$1),0),$A42-1966)</f>
        <v>11.936999999999999</v>
      </c>
      <c r="U42" s="4" cm="1">
        <f t="array" ref="U42">INDEX(GMWA!$A$2:$DB$600,MATCH(1,(GMWA!$DA$2:$DA$600=U$3)*(GMWA!$CZ$2:$CZ$600=U$4)*(GMWA!$DB$2:$DB$600=U$1),0),$A42-1966)</f>
        <v>5.5728499999999999</v>
      </c>
      <c r="V42" s="4" cm="1">
        <f t="array" ref="V42">INDEX(GMWA!$A$2:$DB$600,MATCH(1,(GMWA!$DA$2:$DA$600=V$3)*(GMWA!$CZ$2:$CZ$600=V$4)*(GMWA!$DB$2:$DB$600=V$1),0),$A42-1966)</f>
        <v>809985</v>
      </c>
      <c r="W42" s="4" cm="1">
        <f t="array" ref="W42">INDEX(GMWA!$A$2:$DB$600,MATCH(1,(GMWA!$DA$2:$DA$600=W$3)*(GMWA!$CZ$2:$CZ$600=W$4)*(GMWA!$DB$2:$DB$600=W$1),0),$A42-1966)</f>
        <v>15386.57</v>
      </c>
      <c r="X42" s="4" cm="1">
        <f t="array" ref="X42">INDEX(GMWA!$A$2:$DB$600,MATCH(1,(GMWA!$DA$2:$DA$600=X$3)*(GMWA!$CZ$2:$CZ$600=X$4)*(GMWA!$DB$2:$DB$600=X$1),0),$A42-1966)</f>
        <v>837205</v>
      </c>
      <c r="Y42" s="4" cm="1">
        <f t="array" ref="Y42">INDEX(GMWA!$A$2:$DB$600,MATCH(1,(GMWA!$DA$2:$DA$600=Y$3)*(GMWA!$CZ$2:$CZ$600=Y$4)*(GMWA!$DB$2:$DB$600=Y$1),0),$A42-1966)</f>
        <v>1230238</v>
      </c>
      <c r="Z42" s="4" cm="1">
        <f t="array" ref="Z42">INDEX(GMWA!$A$2:$DB$600,MATCH(1,(GMWA!$DA$2:$DA$600=Z$3)*(GMWA!$CZ$2:$CZ$600=Z$4)*(GMWA!$DB$2:$DB$600=Z$1),0),$A42-1966)</f>
        <v>190940</v>
      </c>
      <c r="AA42" s="4" cm="1">
        <f t="array" ref="AA42">INDEX(GMWA!$A$2:$DB$600,MATCH(1,(GMWA!$DA$2:$DA$600=AA$3)*(GMWA!$CZ$2:$CZ$600=AA$4)*(GMWA!$DB$2:$DB$600=AA$1),0),$A42-1966)</f>
        <v>793.91499999999996</v>
      </c>
      <c r="AB42" s="4" cm="1">
        <f t="array" ref="AB42">INDEX(GMWA!$A$2:$DB$600,MATCH(1,(GMWA!$DA$2:$DA$600=AB$3)*(GMWA!$CZ$2:$CZ$600=AB$4)*(GMWA!$DB$2:$DB$600=AB$1),0),$A42-1966)</f>
        <v>1658068</v>
      </c>
      <c r="AC42" s="4" cm="1">
        <f t="array" ref="AC42">INDEX(GMWA!$A$2:$DB$600,MATCH(1,(GMWA!$DA$2:$DA$600=AC$3)*(GMWA!$CZ$2:$CZ$600=AC$4)*(GMWA!$DB$2:$DB$600=AC$1),0),$A42-1966)</f>
        <v>196.05289999999999</v>
      </c>
      <c r="AD42" s="4" cm="1">
        <f t="array" ref="AD42">INDEX(GMWA!$A$2:$DB$600,MATCH(1,(GMWA!$DA$2:$DA$600=AD$3)*(GMWA!$CZ$2:$CZ$600=AD$4)*(GMWA!$DB$2:$DB$600=AD$1),0),$A42-1966)</f>
        <v>400854.7</v>
      </c>
      <c r="AE42" s="4" cm="1">
        <f t="array" ref="AE42">INDEX(GMWA!$A$2:$DB$600,MATCH(1,(GMWA!$DA$2:$DA$600=AE$3)*(GMWA!$CZ$2:$CZ$600=AE$4)*(GMWA!$DB$2:$DB$600=AE$1),0),$A42-1966)</f>
        <v>1589.694</v>
      </c>
      <c r="AF42" s="4" cm="1">
        <f t="array" ref="AF42">INDEX(GMWA!$A$2:$DB$600,MATCH(1,(GMWA!$DA$2:$DA$600=AF$3)*(GMWA!$CZ$2:$CZ$600=AF$4)*(GMWA!$DB$2:$DB$600=AF$1),0),$A42-1966)</f>
        <v>1788.386</v>
      </c>
      <c r="AG42" s="4" cm="1">
        <f t="array" ref="AG42">INDEX(GMWA!$A$2:$DB$600,MATCH(1,(GMWA!$DA$2:$DA$600=AG$3)*(GMWA!$CZ$2:$CZ$600=AG$4)*(GMWA!$DB$2:$DB$600=AG$1),0),$A42-1966)</f>
        <v>1868.1110000000001</v>
      </c>
      <c r="AH42" s="4" cm="1">
        <f t="array" ref="AH42">INDEX(GMWA!$A$2:$DB$600,MATCH(1,(GMWA!$DA$2:$DA$600=AH$3)*(GMWA!$CZ$2:$CZ$600=AH$4)*(GMWA!$DB$2:$DB$600=AH$1),0),$A42-1966)</f>
        <v>529.08199999999999</v>
      </c>
      <c r="AI42" s="4" cm="1">
        <f t="array" ref="AI42">INDEX(GMWA!$A$2:$DB$600,MATCH(1,(GMWA!$DA$2:$DA$600=AI$3)*(GMWA!$CZ$2:$CZ$600=AI$4)*(GMWA!$DB$2:$DB$600=AI$1),0),$A42-1966)</f>
        <v>399.06439999999998</v>
      </c>
      <c r="AJ42" s="4" cm="1">
        <f t="array" ref="AJ42">INDEX(GMWA!$A$2:$DB$600,MATCH(1,(GMWA!$DA$2:$DA$600=AJ$3)*(GMWA!$CZ$2:$CZ$600=AJ$4)*(GMWA!$DB$2:$DB$600=AJ$1),0),$A42-1966)</f>
        <v>403.41199999999998</v>
      </c>
      <c r="AK42" s="4" cm="1">
        <f t="array" ref="AK42">INDEX(GMWA!$A$2:$DB$600,MATCH(1,(GMWA!$DA$2:$DA$600=AK$3)*(GMWA!$CZ$2:$CZ$600=AK$4)*(GMWA!$DB$2:$DB$600=AK$1),0),$A42-1966)</f>
        <v>267.01799999999997</v>
      </c>
      <c r="AL42" s="4" cm="1">
        <f t="array" ref="AL42">INDEX(GMWA!$A$2:$DB$600,MATCH(1,(GMWA!$DA$2:$DA$600=AL$3)*(GMWA!$CZ$2:$CZ$600=AL$4)*(GMWA!$DB$2:$DB$600=AL$1),0),$A42-1966)</f>
        <v>65.982119999999995</v>
      </c>
      <c r="AM42" s="4" cm="1">
        <f t="array" ref="AM42">INDEX(GMWA!$A$2:$DB$600,MATCH(1,(GMWA!$DA$2:$DA$600=AM$3)*(GMWA!$CZ$2:$CZ$600=AM$4)*(GMWA!$DB$2:$DB$600=AM$1),0),$A42-1966)</f>
        <v>42.645000000000003</v>
      </c>
      <c r="AN42" s="4" cm="1">
        <f t="array" ref="AN42">INDEX(GMWA!$A$2:$DB$600,MATCH(1,(GMWA!$DA$2:$DA$600=AN$3)*(GMWA!$CZ$2:$CZ$600=AN$4)*(GMWA!$DB$2:$DB$600=AN$1),0),$A42-1966)</f>
        <v>310.04199999999997</v>
      </c>
      <c r="AO42" s="4" cm="1">
        <f t="array" ref="AO42">INDEX(GMWA!$A$2:$DB$600,MATCH(1,(GMWA!$DA$2:$DA$600=AO$3)*(GMWA!$CZ$2:$CZ$600=AO$4)*(GMWA!$DB$2:$DB$600=AO$1),0),$A42-1966)</f>
        <v>152.25</v>
      </c>
      <c r="AP42" s="4" cm="1">
        <f t="array" ref="AP42">INDEX(GMWA!$A$2:$DB$600,MATCH(1,(GMWA!$DA$2:$DA$600=AP$3)*(GMWA!$CZ$2:$CZ$600=AP$4)*(GMWA!$DB$2:$DB$600=AP$1),0),$A42-1966)</f>
        <v>1602217</v>
      </c>
      <c r="AQ42" s="4" cm="1">
        <f t="array" ref="AQ42">INDEX(GMWA!$A$2:$DB$600,MATCH(1,(GMWA!$DA$2:$DA$600=AQ$3)*(GMWA!$CZ$2:$CZ$600=AQ$4)*(GMWA!$DB$2:$DB$600=AQ$1),0),$A42-1966)</f>
        <v>14769.85</v>
      </c>
      <c r="AR42" s="4" cm="1">
        <f t="array" ref="AR42">INDEX(GMWA!$A$2:$DB$600,MATCH(1,(GMWA!$DA$2:$DA$600=AR$3)*(GMWA!$CZ$2:$CZ$600=AR$4)*(GMWA!$DB$2:$DB$600=AR$1),0),$A42-1966)</f>
        <v>533459.80000000005</v>
      </c>
      <c r="AS42" s="4" cm="1">
        <f t="array" ref="AS42">INDEX(GMWA!$A$2:$DB$600,MATCH(1,(GMWA!$DA$2:$DA$600=AS$3)*(GMWA!$CZ$2:$CZ$600=AS$4)*(GMWA!$DB$2:$DB$600=AS$1),0),$A42-1966)</f>
        <v>1657041</v>
      </c>
      <c r="AT42" s="4" cm="1">
        <f t="array" ref="AT42">INDEX(GMWA!$A$2:$DB$600,MATCH(1,(GMWA!$DA$2:$DA$600=AT$3)*(GMWA!$CZ$2:$CZ$600=AT$4)*(GMWA!$DB$2:$DB$600=AT$1),0),$A42-1966)</f>
        <v>1238803</v>
      </c>
      <c r="AU42" s="4" cm="1">
        <f t="array" ref="AU42">INDEX(GMWA!$A$2:$DB$600,MATCH(1,(GMWA!$DA$2:$DA$600=AU$3)*(GMWA!$CZ$2:$CZ$600=AU$4)*(GMWA!$DB$2:$DB$600=AU$1),0),$A42-1966)</f>
        <v>1809.721</v>
      </c>
      <c r="AV42" s="4" cm="1">
        <f t="array" ref="AV42">INDEX(GMWA!$A$2:$DB$600,MATCH(1,(GMWA!$DA$2:$DA$600=AV$3)*(GMWA!$CZ$2:$CZ$600=AV$4)*(GMWA!$DB$2:$DB$600=AV$1),0),$A42-1966)</f>
        <v>3392016</v>
      </c>
      <c r="AW42" s="4" cm="1">
        <f t="array" ref="AW42">INDEX(GMWA!$A$2:$DB$600,MATCH(1,(GMWA!$DA$2:$DA$600=AW$3)*(GMWA!$CZ$2:$CZ$600=AW$4)*(GMWA!$DB$2:$DB$600=AW$1),0),$A42-1966)</f>
        <v>622.26</v>
      </c>
      <c r="AX42" s="4" cm="1">
        <f t="array" ref="AX42">INDEX(GMWA!$A$2:$DB$600,MATCH(1,(GMWA!$DA$2:$DA$600=AX$3)*(GMWA!$CZ$2:$CZ$600=AX$4)*(GMWA!$DB$2:$DB$600=AX$1),0),$A42-1966)</f>
        <v>1202973</v>
      </c>
      <c r="AY42" s="4" cm="1">
        <f t="array" ref="AY42">INDEX(GMWA!$A$2:$DB$600,MATCH(1,(GMWA!$DA$2:$DA$600=AY$3)*(GMWA!$CZ$2:$CZ$600=AY$4)*(GMWA!$DB$2:$DB$600=AY$1),0),$A42-1966)</f>
        <v>2585.9740000000002</v>
      </c>
      <c r="AZ42" s="4" cm="1">
        <f t="array" ref="AZ42">INDEX(GMWA!$A$2:$DB$600,MATCH(1,(GMWA!$DA$2:$DA$600=AZ$3)*(GMWA!$CZ$2:$CZ$600=AZ$4)*(GMWA!$DB$2:$DB$600=AZ$1),0),$A42-1966)</f>
        <v>1989.115</v>
      </c>
      <c r="BA42" s="4" cm="1">
        <f t="array" ref="BA42">INDEX(GMWA!$A$2:$DB$600,MATCH(1,(GMWA!$DA$2:$DA$600=BA$3)*(GMWA!$CZ$2:$CZ$600=BA$4)*(GMWA!$DB$2:$DB$600=BA$1),0),$A42-1966)</f>
        <v>1643.973</v>
      </c>
      <c r="BB42" s="4" cm="1">
        <f t="array" ref="BB42">INDEX(GMWA!$A$2:$DB$600,MATCH(1,(GMWA!$DA$2:$DA$600=BB$3)*(GMWA!$CZ$2:$CZ$600=BB$4)*(GMWA!$DB$2:$DB$600=BB$1),0),$A42-1966)</f>
        <v>1112.432</v>
      </c>
      <c r="BC42" s="4" cm="1">
        <f t="array" ref="BC42">INDEX(GMWA!$A$2:$DB$600,MATCH(1,(GMWA!$DA$2:$DA$600=BC$3)*(GMWA!$CZ$2:$CZ$600=BC$4)*(GMWA!$DB$2:$DB$600=BC$1),0),$A42-1966)</f>
        <v>651.43399999999997</v>
      </c>
      <c r="BD42" s="4" cm="1">
        <f t="array" ref="BD42">INDEX(GMWA!$A$2:$DB$600,MATCH(1,(GMWA!$DA$2:$DA$600=BD$3)*(GMWA!$CZ$2:$CZ$600=BD$4)*(GMWA!$DB$2:$DB$600=BD$1),0),$A42-1966)</f>
        <v>351.74400000000003</v>
      </c>
      <c r="BE42" s="4" cm="1">
        <f t="array" ref="BE42">INDEX(GMWA!$A$2:$DB$600,MATCH(1,(GMWA!$DA$2:$DA$600=BE$3)*(GMWA!$CZ$2:$CZ$600=BE$4)*(GMWA!$DB$2:$DB$600=BE$1),0),$A42-1966)</f>
        <v>291.58600000000001</v>
      </c>
      <c r="BF42" s="4" cm="1">
        <f t="array" ref="BF42">INDEX(GMWA!$A$2:$DB$600,MATCH(1,(GMWA!$DA$2:$DA$600=BF$3)*(GMWA!$CZ$2:$CZ$600=BF$4)*(GMWA!$DB$2:$DB$600=BF$1),0),$A42-1966)</f>
        <v>194.25299999999999</v>
      </c>
      <c r="BG42" s="4" cm="1">
        <f t="array" ref="BG42">INDEX(GMWA!$A$2:$DB$600,MATCH(1,(GMWA!$DA$2:$DA$600=BG$3)*(GMWA!$CZ$2:$CZ$600=BG$4)*(GMWA!$DB$2:$DB$600=BG$1),0),$A42-1966)</f>
        <v>187.51</v>
      </c>
      <c r="BH42" s="4" cm="1">
        <f t="array" ref="BH42">INDEX(GMWA!$A$2:$DB$600,MATCH(1,(GMWA!$DA$2:$DA$600=BH$3)*(GMWA!$CZ$2:$CZ$600=BH$4)*(GMWA!$DB$2:$DB$600=BH$1),0),$A42-1966)</f>
        <v>238.679</v>
      </c>
      <c r="BI42" s="4" cm="1">
        <f t="array" ref="BI42">INDEX(GMWA!$A$2:$DB$600,MATCH(1,(GMWA!$DA$2:$DA$600=BI$3)*(GMWA!$CZ$2:$CZ$600=BI$4)*(GMWA!$DB$2:$DB$600=BI$1),0),$A42-1966)</f>
        <v>179.1028</v>
      </c>
      <c r="BK42" s="12">
        <f t="shared" si="8"/>
        <v>6.1381383605869244</v>
      </c>
      <c r="BL42" s="12">
        <f t="shared" si="8"/>
        <v>3.8496234053463509</v>
      </c>
      <c r="BM42" s="12">
        <f t="shared" si="8"/>
        <v>1.2267604708524198</v>
      </c>
      <c r="BN42" s="12">
        <f t="shared" si="8"/>
        <v>4.9641614061669364</v>
      </c>
      <c r="BO42" s="12">
        <f t="shared" si="8"/>
        <v>1.855032994658008</v>
      </c>
      <c r="BP42" s="12">
        <f t="shared" si="8"/>
        <v>3.2092201306185175</v>
      </c>
      <c r="BQ42" s="12">
        <f t="shared" si="8"/>
        <v>3.2929789369314162</v>
      </c>
      <c r="BR42" s="12">
        <f t="shared" si="8"/>
        <v>3.1035404219983485</v>
      </c>
      <c r="BS42" s="12">
        <f t="shared" si="8"/>
        <v>2.5957036302680248</v>
      </c>
      <c r="BT42" s="12">
        <f t="shared" si="8"/>
        <v>4.3411272861317958</v>
      </c>
      <c r="BU42" s="12">
        <f t="shared" si="8"/>
        <v>3.1966812533759494</v>
      </c>
      <c r="BV42" s="12">
        <f t="shared" si="8"/>
        <v>4.3186946600068197</v>
      </c>
      <c r="BW42" s="12">
        <f t="shared" si="8"/>
        <v>3.3126490789707459</v>
      </c>
      <c r="BX42" s="12">
        <f t="shared" si="8"/>
        <v>3.4909152507715548</v>
      </c>
      <c r="BY42" s="12">
        <f t="shared" si="8"/>
        <v>3.5127165280160231</v>
      </c>
      <c r="BZ42" s="12">
        <f t="shared" si="6"/>
        <v>3.2444325850691715</v>
      </c>
      <c r="CA42" s="12">
        <f t="shared" si="6"/>
        <v>4.1131339823576454</v>
      </c>
      <c r="CB42" s="12">
        <f t="shared" si="6"/>
        <v>5.5929182788134595</v>
      </c>
      <c r="CC42" s="12">
        <f t="shared" si="6"/>
        <v>3.8501235316505502</v>
      </c>
      <c r="CD42" s="12">
        <f t="shared" si="6"/>
        <v>3.6603284072249589</v>
      </c>
      <c r="CF42" s="13">
        <f>SUMIF(DataQ!$C:$C,DataA!$A42,DataQ!I:I)</f>
        <v>16645.325000000001</v>
      </c>
      <c r="CG42" s="13">
        <f>SUMIF(DataQ!$C:$C,DataA!$A42,DataQ!J:J)</f>
        <v>529498.1</v>
      </c>
      <c r="CH42" s="13">
        <f>SUMIF(DataQ!$C:$C,DataA!$A42,DataQ!K:K)</f>
        <v>3077.1899999999996</v>
      </c>
      <c r="CI42" s="13">
        <f>SUMIF(DataQ!$C:$C,DataA!$A42,DataQ!L:L)</f>
        <v>2217.56</v>
      </c>
      <c r="CJ42" s="13">
        <f>SUMIF(DataQ!$C:$C,DataA!$A42,DataQ!M:M)</f>
        <v>1859.972</v>
      </c>
      <c r="CK42" s="14">
        <f>AVERAGEIF(DataQ!$C:$C,DataA!$A42,DataQ!N:N)</f>
        <v>459343.60000000003</v>
      </c>
      <c r="CL42" s="13">
        <f>SUMIF(DataQ!$C:$C,DataA!$A42,DataQ!O:O)</f>
        <v>-116293</v>
      </c>
      <c r="CN42" s="13">
        <f>SUMIF(DataQ!$B:$B,DataA!$A42,DataQ!P:P)</f>
        <v>-1040.7397000000001</v>
      </c>
      <c r="CO42" s="13">
        <f>SUMIF(DataQ!$B:$B,DataA!$A42,DataQ!Q:Q)</f>
        <v>-21691.5</v>
      </c>
      <c r="CP42" s="13">
        <f>SUMIF(DataQ!$B:$B,DataA!$A42,DataQ!R:R)</f>
        <v>-6.8079999999999998</v>
      </c>
    </row>
    <row r="43" spans="1:94" x14ac:dyDescent="0.25">
      <c r="A43" s="4">
        <f t="shared" si="5"/>
        <v>2009</v>
      </c>
      <c r="B43" s="4" cm="1">
        <f t="array" ref="B43">INDEX(GMWA!$A$2:$DB$600,MATCH(1,(GMWA!$DA$2:$DA$600=B$3)*(GMWA!$CZ$2:$CZ$600=B$4)*(GMWA!$DB$2:$DB$600=B$1),0),$A43-1966)</f>
        <v>42179</v>
      </c>
      <c r="C43" s="4" cm="1">
        <f t="array" ref="C43">INDEX(GMWA!$A$2:$DB$600,MATCH(1,(GMWA!$DA$2:$DA$600=C$3)*(GMWA!$CZ$2:$CZ$600=C$4)*(GMWA!$DB$2:$DB$600=C$1),0),$A43-1966)</f>
        <v>621.54999999999995</v>
      </c>
      <c r="D43" s="4" cm="1">
        <f t="array" ref="D43">INDEX(GMWA!$A$2:$DB$600,MATCH(1,(GMWA!$DA$2:$DA$600=D$3)*(GMWA!$CZ$2:$CZ$600=D$4)*(GMWA!$DB$2:$DB$600=D$1),0),$A43-1966)</f>
        <v>9724.7999999999993</v>
      </c>
      <c r="E43" s="4" cm="1">
        <f t="array" ref="E43">INDEX(GMWA!$A$2:$DB$600,MATCH(1,(GMWA!$DA$2:$DA$600=E$3)*(GMWA!$CZ$2:$CZ$600=E$4)*(GMWA!$DB$2:$DB$600=E$1),0),$A43-1966)</f>
        <v>57921</v>
      </c>
      <c r="F43" s="4" cm="1">
        <f t="array" ref="F43">INDEX(GMWA!$A$2:$DB$600,MATCH(1,(GMWA!$DA$2:$DA$600=F$3)*(GMWA!$CZ$2:$CZ$600=F$4)*(GMWA!$DB$2:$DB$600=F$1),0),$A43-1966)</f>
        <v>5022</v>
      </c>
      <c r="G43" s="4" cm="1">
        <f t="array" ref="G43">INDEX(GMWA!$A$2:$DB$600,MATCH(1,(GMWA!$DA$2:$DA$600=G$3)*(GMWA!$CZ$2:$CZ$600=G$4)*(GMWA!$DB$2:$DB$600=G$1),0),$A43-1966)</f>
        <v>31.123519999999999</v>
      </c>
      <c r="H43" s="4" cm="1">
        <f t="array" ref="H43">INDEX(GMWA!$A$2:$DB$600,MATCH(1,(GMWA!$DA$2:$DA$600=H$3)*(GMWA!$CZ$2:$CZ$600=H$4)*(GMWA!$DB$2:$DB$600=H$1),0),$A43-1966)</f>
        <v>43438.32</v>
      </c>
      <c r="I43" s="4" cm="1">
        <f t="array" ref="I43">INDEX(GMWA!$A$2:$DB$600,MATCH(1,(GMWA!$DA$2:$DA$600=I$3)*(GMWA!$CZ$2:$CZ$600=I$4)*(GMWA!$DB$2:$DB$600=I$1),0),$A43-1966)</f>
        <v>5.452426</v>
      </c>
      <c r="J43" s="4" cm="1">
        <f t="array" ref="J43">INDEX(GMWA!$A$2:$DB$600,MATCH(1,(GMWA!$DA$2:$DA$600=J$3)*(GMWA!$CZ$2:$CZ$600=J$4)*(GMWA!$DB$2:$DB$600=J$1),0),$A43-1966)</f>
        <v>11519</v>
      </c>
      <c r="K43" s="4" cm="1">
        <f t="array" ref="K43">INDEX(GMWA!$A$2:$DB$600,MATCH(1,(GMWA!$DA$2:$DA$600=K$3)*(GMWA!$CZ$2:$CZ$600=K$4)*(GMWA!$DB$2:$DB$600=K$1),0),$A43-1966)</f>
        <v>65.103470000000002</v>
      </c>
      <c r="L43" s="4" cm="1">
        <f t="array" ref="L43">INDEX(GMWA!$A$2:$DB$600,MATCH(1,(GMWA!$DA$2:$DA$600=L$3)*(GMWA!$CZ$2:$CZ$600=L$4)*(GMWA!$DB$2:$DB$600=L$1),0),$A43-1966)</f>
        <v>49.281999999999996</v>
      </c>
      <c r="M43" s="4" cm="1">
        <f t="array" ref="M43">INDEX(GMWA!$A$2:$DB$600,MATCH(1,(GMWA!$DA$2:$DA$600=M$3)*(GMWA!$CZ$2:$CZ$600=M$4)*(GMWA!$DB$2:$DB$600=M$1),0),$A43-1966)</f>
        <v>69.498990000000006</v>
      </c>
      <c r="N43" s="4" cm="1">
        <f t="array" ref="N43">INDEX(GMWA!$A$2:$DB$600,MATCH(1,(GMWA!$DA$2:$DA$600=N$3)*(GMWA!$CZ$2:$CZ$600=N$4)*(GMWA!$DB$2:$DB$600=N$1),0),$A43-1966)</f>
        <v>18.34667</v>
      </c>
      <c r="O43" s="4" cm="1">
        <f t="array" ref="O43">INDEX(GMWA!$A$2:$DB$600,MATCH(1,(GMWA!$DA$2:$DA$600=O$3)*(GMWA!$CZ$2:$CZ$600=O$4)*(GMWA!$DB$2:$DB$600=O$1),0),$A43-1966)</f>
        <v>13.249000000000001</v>
      </c>
      <c r="P43" s="4" cm="1">
        <f t="array" ref="P43">INDEX(GMWA!$A$2:$DB$600,MATCH(1,(GMWA!$DA$2:$DA$600=P$3)*(GMWA!$CZ$2:$CZ$600=P$4)*(GMWA!$DB$2:$DB$600=P$1),0),$A43-1966)</f>
        <v>13.747450000000001</v>
      </c>
      <c r="Q43" s="4" cm="1">
        <f t="array" ref="Q43">INDEX(GMWA!$A$2:$DB$600,MATCH(1,(GMWA!$DA$2:$DA$600=Q$3)*(GMWA!$CZ$2:$CZ$600=Q$4)*(GMWA!$DB$2:$DB$600=Q$1),0),$A43-1966)</f>
        <v>9.1564750000000004</v>
      </c>
      <c r="R43" s="4" cm="1">
        <f t="array" ref="R43">INDEX(GMWA!$A$2:$DB$600,MATCH(1,(GMWA!$DA$2:$DA$600=R$3)*(GMWA!$CZ$2:$CZ$600=R$4)*(GMWA!$DB$2:$DB$600=R$1),0),$A43-1966)</f>
        <v>2.413373</v>
      </c>
      <c r="S43" s="4" cm="1">
        <f t="array" ref="S43">INDEX(GMWA!$A$2:$DB$600,MATCH(1,(GMWA!$DA$2:$DA$600=S$3)*(GMWA!$CZ$2:$CZ$600=S$4)*(GMWA!$DB$2:$DB$600=S$1),0),$A43-1966)</f>
        <v>3.3938000000000001</v>
      </c>
      <c r="T43" s="4" cm="1">
        <f t="array" ref="T43">INDEX(GMWA!$A$2:$DB$600,MATCH(1,(GMWA!$DA$2:$DA$600=T$3)*(GMWA!$CZ$2:$CZ$600=T$4)*(GMWA!$DB$2:$DB$600=T$1),0),$A43-1966)</f>
        <v>11.917</v>
      </c>
      <c r="U43" s="4" cm="1">
        <f t="array" ref="U43">INDEX(GMWA!$A$2:$DB$600,MATCH(1,(GMWA!$DA$2:$DA$600=U$3)*(GMWA!$CZ$2:$CZ$600=U$4)*(GMWA!$DB$2:$DB$600=U$1),0),$A43-1966)</f>
        <v>5.2301299999999999</v>
      </c>
      <c r="V43" s="4" cm="1">
        <f t="array" ref="V43">INDEX(GMWA!$A$2:$DB$600,MATCH(1,(GMWA!$DA$2:$DA$600=V$3)*(GMWA!$CZ$2:$CZ$600=V$4)*(GMWA!$DB$2:$DB$600=V$1),0),$A43-1966)</f>
        <v>1005405</v>
      </c>
      <c r="W43" s="4" cm="1">
        <f t="array" ref="W43">INDEX(GMWA!$A$2:$DB$600,MATCH(1,(GMWA!$DA$2:$DA$600=W$3)*(GMWA!$CZ$2:$CZ$600=W$4)*(GMWA!$DB$2:$DB$600=W$1),0),$A43-1966)</f>
        <v>16997.259999999998</v>
      </c>
      <c r="X43" s="4" cm="1">
        <f t="array" ref="X43">INDEX(GMWA!$A$2:$DB$600,MATCH(1,(GMWA!$DA$2:$DA$600=X$3)*(GMWA!$CZ$2:$CZ$600=X$4)*(GMWA!$DB$2:$DB$600=X$1),0),$A43-1966)</f>
        <v>877169</v>
      </c>
      <c r="Y43" s="4" cm="1">
        <f t="array" ref="Y43">INDEX(GMWA!$A$2:$DB$600,MATCH(1,(GMWA!$DA$2:$DA$600=Y$3)*(GMWA!$CZ$2:$CZ$600=Y$4)*(GMWA!$DB$2:$DB$600=Y$1),0),$A43-1966)</f>
        <v>1361026</v>
      </c>
      <c r="Z43" s="4" cm="1">
        <f t="array" ref="Z43">INDEX(GMWA!$A$2:$DB$600,MATCH(1,(GMWA!$DA$2:$DA$600=Z$3)*(GMWA!$CZ$2:$CZ$600=Z$4)*(GMWA!$DB$2:$DB$600=Z$1),0),$A43-1966)</f>
        <v>265312</v>
      </c>
      <c r="AA43" s="4" cm="1">
        <f t="array" ref="AA43">INDEX(GMWA!$A$2:$DB$600,MATCH(1,(GMWA!$DA$2:$DA$600=AA$3)*(GMWA!$CZ$2:$CZ$600=AA$4)*(GMWA!$DB$2:$DB$600=AA$1),0),$A43-1966)</f>
        <v>916.94500000000005</v>
      </c>
      <c r="AB43" s="4" cm="1">
        <f t="array" ref="AB43">INDEX(GMWA!$A$2:$DB$600,MATCH(1,(GMWA!$DA$2:$DA$600=AB$3)*(GMWA!$CZ$2:$CZ$600=AB$4)*(GMWA!$DB$2:$DB$600=AB$1),0),$A43-1966)</f>
        <v>1669256</v>
      </c>
      <c r="AC43" s="4" cm="1">
        <f t="array" ref="AC43">INDEX(GMWA!$A$2:$DB$600,MATCH(1,(GMWA!$DA$2:$DA$600=AC$3)*(GMWA!$CZ$2:$CZ$600=AC$4)*(GMWA!$DB$2:$DB$600=AC$1),0),$A43-1966)</f>
        <v>182.58869999999999</v>
      </c>
      <c r="AD43" s="4" cm="1">
        <f t="array" ref="AD43">INDEX(GMWA!$A$2:$DB$600,MATCH(1,(GMWA!$DA$2:$DA$600=AD$3)*(GMWA!$CZ$2:$CZ$600=AD$4)*(GMWA!$DB$2:$DB$600=AD$1),0),$A43-1966)</f>
        <v>450842.1</v>
      </c>
      <c r="AE43" s="4" cm="1">
        <f t="array" ref="AE43">INDEX(GMWA!$A$2:$DB$600,MATCH(1,(GMWA!$DA$2:$DA$600=AE$3)*(GMWA!$CZ$2:$CZ$600=AE$4)*(GMWA!$DB$2:$DB$600=AE$1),0),$A43-1966)</f>
        <v>1769.5219999999999</v>
      </c>
      <c r="AF43" s="4" cm="1">
        <f t="array" ref="AF43">INDEX(GMWA!$A$2:$DB$600,MATCH(1,(GMWA!$DA$2:$DA$600=AF$3)*(GMWA!$CZ$2:$CZ$600=AF$4)*(GMWA!$DB$2:$DB$600=AF$1),0),$A43-1966)</f>
        <v>1995.277</v>
      </c>
      <c r="AG43" s="4" cm="1">
        <f t="array" ref="AG43">INDEX(GMWA!$A$2:$DB$600,MATCH(1,(GMWA!$DA$2:$DA$600=AG$3)*(GMWA!$CZ$2:$CZ$600=AG$4)*(GMWA!$DB$2:$DB$600=AG$1),0),$A43-1966)</f>
        <v>2002.1579999999999</v>
      </c>
      <c r="AH43" s="4" cm="1">
        <f t="array" ref="AH43">INDEX(GMWA!$A$2:$DB$600,MATCH(1,(GMWA!$DA$2:$DA$600=AH$3)*(GMWA!$CZ$2:$CZ$600=AH$4)*(GMWA!$DB$2:$DB$600=AH$1),0),$A43-1966)</f>
        <v>672.24699999999996</v>
      </c>
      <c r="AI43" s="4" cm="1">
        <f t="array" ref="AI43">INDEX(GMWA!$A$2:$DB$600,MATCH(1,(GMWA!$DA$2:$DA$600=AI$3)*(GMWA!$CZ$2:$CZ$600=AI$4)*(GMWA!$DB$2:$DB$600=AI$1),0),$A43-1966)</f>
        <v>401.24340000000001</v>
      </c>
      <c r="AJ43" s="4" cm="1">
        <f t="array" ref="AJ43">INDEX(GMWA!$A$2:$DB$600,MATCH(1,(GMWA!$DA$2:$DA$600=AJ$3)*(GMWA!$CZ$2:$CZ$600=AJ$4)*(GMWA!$DB$2:$DB$600=AJ$1),0),$A43-1966)</f>
        <v>422.21800000000002</v>
      </c>
      <c r="AK43" s="4" cm="1">
        <f t="array" ref="AK43">INDEX(GMWA!$A$2:$DB$600,MATCH(1,(GMWA!$DA$2:$DA$600=AK$3)*(GMWA!$CZ$2:$CZ$600=AK$4)*(GMWA!$DB$2:$DB$600=AK$1),0),$A43-1966)</f>
        <v>287.17500000000001</v>
      </c>
      <c r="AL43" s="4" cm="1">
        <f t="array" ref="AL43">INDEX(GMWA!$A$2:$DB$600,MATCH(1,(GMWA!$DA$2:$DA$600=AL$3)*(GMWA!$CZ$2:$CZ$600=AL$4)*(GMWA!$DB$2:$DB$600=AL$1),0),$A43-1966)</f>
        <v>78.828789999999998</v>
      </c>
      <c r="AM43" s="4" cm="1">
        <f t="array" ref="AM43">INDEX(GMWA!$A$2:$DB$600,MATCH(1,(GMWA!$DA$2:$DA$600=AM$3)*(GMWA!$CZ$2:$CZ$600=AM$4)*(GMWA!$DB$2:$DB$600=AM$1),0),$A43-1966)</f>
        <v>62.652999999999999</v>
      </c>
      <c r="AN43" s="4" cm="1">
        <f t="array" ref="AN43">INDEX(GMWA!$A$2:$DB$600,MATCH(1,(GMWA!$DA$2:$DA$600=AN$3)*(GMWA!$CZ$2:$CZ$600=AN$4)*(GMWA!$DB$2:$DB$600=AN$1),0),$A43-1966)</f>
        <v>348.024</v>
      </c>
      <c r="AO43" s="4" cm="1">
        <f t="array" ref="AO43">INDEX(GMWA!$A$2:$DB$600,MATCH(1,(GMWA!$DA$2:$DA$600=AO$3)*(GMWA!$CZ$2:$CZ$600=AO$4)*(GMWA!$DB$2:$DB$600=AO$1),0),$A43-1966)</f>
        <v>171.87100000000001</v>
      </c>
      <c r="AP43" s="4" cm="1">
        <f t="array" ref="AP43">INDEX(GMWA!$A$2:$DB$600,MATCH(1,(GMWA!$DA$2:$DA$600=AP$3)*(GMWA!$CZ$2:$CZ$600=AP$4)*(GMWA!$DB$2:$DB$600=AP$1),0),$A43-1966)</f>
        <v>1559405</v>
      </c>
      <c r="AQ43" s="4" cm="1">
        <f t="array" ref="AQ43">INDEX(GMWA!$A$2:$DB$600,MATCH(1,(GMWA!$DA$2:$DA$600=AQ$3)*(GMWA!$CZ$2:$CZ$600=AQ$4)*(GMWA!$DB$2:$DB$600=AQ$1),0),$A43-1966)</f>
        <v>14478.05</v>
      </c>
      <c r="AR43" s="4" cm="1">
        <f t="array" ref="AR43">INDEX(GMWA!$A$2:$DB$600,MATCH(1,(GMWA!$DA$2:$DA$600=AR$3)*(GMWA!$CZ$2:$CZ$600=AR$4)*(GMWA!$DB$2:$DB$600=AR$1),0),$A43-1966)</f>
        <v>499511.4</v>
      </c>
      <c r="AS43" s="4" cm="1">
        <f t="array" ref="AS43">INDEX(GMWA!$A$2:$DB$600,MATCH(1,(GMWA!$DA$2:$DA$600=AS$3)*(GMWA!$CZ$2:$CZ$600=AS$4)*(GMWA!$DB$2:$DB$600=AS$1),0),$A43-1966)</f>
        <v>1571334</v>
      </c>
      <c r="AT43" s="4" cm="1">
        <f t="array" ref="AT43">INDEX(GMWA!$A$2:$DB$600,MATCH(1,(GMWA!$DA$2:$DA$600=AT$3)*(GMWA!$CZ$2:$CZ$600=AT$4)*(GMWA!$DB$2:$DB$600=AT$1),0),$A43-1966)</f>
        <v>1269070</v>
      </c>
      <c r="AU43" s="4" cm="1">
        <f t="array" ref="AU43">INDEX(GMWA!$A$2:$DB$600,MATCH(1,(GMWA!$DA$2:$DA$600=AU$3)*(GMWA!$CZ$2:$CZ$600=AU$4)*(GMWA!$DB$2:$DB$600=AU$1),0),$A43-1966)</f>
        <v>1729.529</v>
      </c>
      <c r="AV43" s="4" cm="1">
        <f t="array" ref="AV43">INDEX(GMWA!$A$2:$DB$600,MATCH(1,(GMWA!$DA$2:$DA$600=AV$3)*(GMWA!$CZ$2:$CZ$600=AV$4)*(GMWA!$DB$2:$DB$600=AV$1),0),$A43-1966)</f>
        <v>3322914</v>
      </c>
      <c r="AW43" s="4" cm="1">
        <f t="array" ref="AW43">INDEX(GMWA!$A$2:$DB$600,MATCH(1,(GMWA!$DA$2:$DA$600=AW$3)*(GMWA!$CZ$2:$CZ$600=AW$4)*(GMWA!$DB$2:$DB$600=AW$1),0),$A43-1966)</f>
        <v>613.00959999999998</v>
      </c>
      <c r="AX43" s="4" cm="1">
        <f t="array" ref="AX43">INDEX(GMWA!$A$2:$DB$600,MATCH(1,(GMWA!$DA$2:$DA$600=AX$3)*(GMWA!$CZ$2:$CZ$600=AX$4)*(GMWA!$DB$2:$DB$600=AX$1),0),$A43-1966)</f>
        <v>1255306</v>
      </c>
      <c r="AY43" s="4" cm="1">
        <f t="array" ref="AY43">INDEX(GMWA!$A$2:$DB$600,MATCH(1,(GMWA!$DA$2:$DA$600=AY$3)*(GMWA!$CZ$2:$CZ$600=AY$4)*(GMWA!$DB$2:$DB$600=AY$1),0),$A43-1966)</f>
        <v>2492.0210000000002</v>
      </c>
      <c r="AZ43" s="4" cm="1">
        <f t="array" ref="AZ43">INDEX(GMWA!$A$2:$DB$600,MATCH(1,(GMWA!$DA$2:$DA$600=AZ$3)*(GMWA!$CZ$2:$CZ$600=AZ$4)*(GMWA!$DB$2:$DB$600=AZ$1),0),$A43-1966)</f>
        <v>1936.943</v>
      </c>
      <c r="BA43" s="4" cm="1">
        <f t="array" ref="BA43">INDEX(GMWA!$A$2:$DB$600,MATCH(1,(GMWA!$DA$2:$DA$600=BA$3)*(GMWA!$CZ$2:$CZ$600=BA$4)*(GMWA!$DB$2:$DB$600=BA$1),0),$A43-1966)</f>
        <v>1584.008</v>
      </c>
      <c r="BB43" s="4" cm="1">
        <f t="array" ref="BB43">INDEX(GMWA!$A$2:$DB$600,MATCH(1,(GMWA!$DA$2:$DA$600=BB$3)*(GMWA!$CZ$2:$CZ$600=BB$4)*(GMWA!$DB$2:$DB$600=BB$1),0),$A43-1966)</f>
        <v>1072.99</v>
      </c>
      <c r="BC43" s="4" cm="1">
        <f t="array" ref="BC43">INDEX(GMWA!$A$2:$DB$600,MATCH(1,(GMWA!$DA$2:$DA$600=BC$3)*(GMWA!$CZ$2:$CZ$600=BC$4)*(GMWA!$DB$2:$DB$600=BC$1),0),$A43-1966)</f>
        <v>630.21799999999996</v>
      </c>
      <c r="BD43" s="4" cm="1">
        <f t="array" ref="BD43">INDEX(GMWA!$A$2:$DB$600,MATCH(1,(GMWA!$DA$2:$DA$600=BD$3)*(GMWA!$CZ$2:$CZ$600=BD$4)*(GMWA!$DB$2:$DB$600=BD$1),0),$A43-1966)</f>
        <v>347.73500000000001</v>
      </c>
      <c r="BE43" s="4" cm="1">
        <f t="array" ref="BE43">INDEX(GMWA!$A$2:$DB$600,MATCH(1,(GMWA!$DA$2:$DA$600=BE$3)*(GMWA!$CZ$2:$CZ$600=BE$4)*(GMWA!$DB$2:$DB$600=BE$1),0),$A43-1966)</f>
        <v>286.08420000000001</v>
      </c>
      <c r="BF43" s="4" cm="1">
        <f t="array" ref="BF43">INDEX(GMWA!$A$2:$DB$600,MATCH(1,(GMWA!$DA$2:$DA$600=BF$3)*(GMWA!$CZ$2:$CZ$600=BF$4)*(GMWA!$DB$2:$DB$600=BF$1),0),$A43-1966)</f>
        <v>181.73500000000001</v>
      </c>
      <c r="BG43" s="4" cm="1">
        <f t="array" ref="BG43">INDEX(GMWA!$A$2:$DB$600,MATCH(1,(GMWA!$DA$2:$DA$600=BG$3)*(GMWA!$CZ$2:$CZ$600=BG$4)*(GMWA!$DB$2:$DB$600=BG$1),0),$A43-1966)</f>
        <v>169.96799999999999</v>
      </c>
      <c r="BH43" s="4" cm="1">
        <f t="array" ref="BH43">INDEX(GMWA!$A$2:$DB$600,MATCH(1,(GMWA!$DA$2:$DA$600=BH$3)*(GMWA!$CZ$2:$CZ$600=BH$4)*(GMWA!$DB$2:$DB$600=BH$1),0),$A43-1966)</f>
        <v>234.49700000000001</v>
      </c>
      <c r="BI43" s="4" cm="1">
        <f t="array" ref="BI43">INDEX(GMWA!$A$2:$DB$600,MATCH(1,(GMWA!$DA$2:$DA$600=BI$3)*(GMWA!$CZ$2:$CZ$600=BI$4)*(GMWA!$DB$2:$DB$600=BI$1),0),$A43-1966)</f>
        <v>175.41650000000001</v>
      </c>
      <c r="BK43" s="12">
        <f t="shared" si="8"/>
        <v>4.1952248099024771</v>
      </c>
      <c r="BL43" s="12">
        <f t="shared" si="8"/>
        <v>3.6567658552025444</v>
      </c>
      <c r="BM43" s="12">
        <f t="shared" si="8"/>
        <v>1.1086575106963423</v>
      </c>
      <c r="BN43" s="12">
        <f t="shared" si="8"/>
        <v>4.2556865188468107</v>
      </c>
      <c r="BO43" s="12">
        <f t="shared" si="8"/>
        <v>1.8928657580508985</v>
      </c>
      <c r="BP43" s="12">
        <f t="shared" si="8"/>
        <v>3.3942624693956556</v>
      </c>
      <c r="BQ43" s="12">
        <f t="shared" si="8"/>
        <v>2.6022563345586298</v>
      </c>
      <c r="BR43" s="12">
        <f t="shared" si="8"/>
        <v>2.98617931996887</v>
      </c>
      <c r="BS43" s="12">
        <f t="shared" si="8"/>
        <v>2.554996527609112</v>
      </c>
      <c r="BT43" s="12">
        <f t="shared" si="8"/>
        <v>3.6791557268007971</v>
      </c>
      <c r="BU43" s="12">
        <f t="shared" si="8"/>
        <v>2.4699327461801044</v>
      </c>
      <c r="BV43" s="12">
        <f t="shared" si="8"/>
        <v>3.4712040708075995</v>
      </c>
      <c r="BW43" s="12">
        <f t="shared" si="8"/>
        <v>2.7291560988743724</v>
      </c>
      <c r="BX43" s="12">
        <f t="shared" si="8"/>
        <v>3.301985777211538</v>
      </c>
      <c r="BY43" s="12">
        <f t="shared" si="8"/>
        <v>3.2560075600756009</v>
      </c>
      <c r="BZ43" s="12">
        <f t="shared" si="6"/>
        <v>3.1884652215548011</v>
      </c>
      <c r="CA43" s="12">
        <f t="shared" si="6"/>
        <v>3.0615375423116351</v>
      </c>
      <c r="CB43" s="12">
        <f t="shared" si="6"/>
        <v>5.4168196255566379</v>
      </c>
      <c r="CC43" s="12">
        <f t="shared" si="6"/>
        <v>3.4241891363813988</v>
      </c>
      <c r="CD43" s="12">
        <f t="shared" si="6"/>
        <v>3.0430555474745593</v>
      </c>
      <c r="CF43" s="13">
        <f>SUMIF(DataQ!$C:$C,DataA!$A43,DataQ!I:I)</f>
        <v>16420.224999999999</v>
      </c>
      <c r="CG43" s="13">
        <f>SUMIF(DataQ!$C:$C,DataA!$A43,DataQ!J:J)</f>
        <v>512841.5</v>
      </c>
      <c r="CH43" s="13">
        <f>SUMIF(DataQ!$C:$C,DataA!$A43,DataQ!K:K)</f>
        <v>2977.89</v>
      </c>
      <c r="CI43" s="13">
        <f>SUMIF(DataQ!$C:$C,DataA!$A43,DataQ!L:L)</f>
        <v>2187.0479999999998</v>
      </c>
      <c r="CJ43" s="13">
        <f>SUMIF(DataQ!$C:$C,DataA!$A43,DataQ!M:M)</f>
        <v>1795.3469999999998</v>
      </c>
      <c r="CK43" s="14">
        <f>AVERAGEIF(DataQ!$C:$C,DataA!$A43,DataQ!N:N)</f>
        <v>450409.22499999998</v>
      </c>
      <c r="CL43" s="13">
        <f>SUMIF(DataQ!$C:$C,DataA!$A43,DataQ!O:O)</f>
        <v>-159643.99</v>
      </c>
      <c r="CN43" s="13">
        <f>SUMIF(DataQ!$B:$B,DataA!$A43,DataQ!P:P)</f>
        <v>-1786.3977</v>
      </c>
      <c r="CO43" s="13">
        <f>SUMIF(DataQ!$B:$B,DataA!$A43,DataQ!Q:Q)</f>
        <v>-47974.5</v>
      </c>
      <c r="CP43" s="13">
        <f>SUMIF(DataQ!$B:$B,DataA!$A43,DataQ!R:R)</f>
        <v>-79.206000000000003</v>
      </c>
    </row>
    <row r="44" spans="1:94" x14ac:dyDescent="0.25">
      <c r="A44" s="4">
        <f t="shared" si="5"/>
        <v>2010</v>
      </c>
      <c r="B44" s="4" cm="1">
        <f t="array" ref="B44">INDEX(GMWA!$A$2:$DB$600,MATCH(1,(GMWA!$DA$2:$DA$600=B$3)*(GMWA!$CZ$2:$CZ$600=B$4)*(GMWA!$DB$2:$DB$600=B$1),0),$A44-1966)</f>
        <v>55459</v>
      </c>
      <c r="C44" s="4" cm="1">
        <f t="array" ref="C44">INDEX(GMWA!$A$2:$DB$600,MATCH(1,(GMWA!$DA$2:$DA$600=C$3)*(GMWA!$CZ$2:$CZ$600=C$4)*(GMWA!$DB$2:$DB$600=C$1),0),$A44-1966)</f>
        <v>648.47500000000002</v>
      </c>
      <c r="D44" s="4" cm="1">
        <f t="array" ref="D44">INDEX(GMWA!$A$2:$DB$600,MATCH(1,(GMWA!$DA$2:$DA$600=D$3)*(GMWA!$CZ$2:$CZ$600=D$4)*(GMWA!$DB$2:$DB$600=D$1),0),$A44-1966)</f>
        <v>9551.9</v>
      </c>
      <c r="E44" s="4" cm="1">
        <f t="array" ref="E44">INDEX(GMWA!$A$2:$DB$600,MATCH(1,(GMWA!$DA$2:$DA$600=E$3)*(GMWA!$CZ$2:$CZ$600=E$4)*(GMWA!$DB$2:$DB$600=E$1),0),$A44-1966)</f>
        <v>59990</v>
      </c>
      <c r="F44" s="4" cm="1">
        <f t="array" ref="F44">INDEX(GMWA!$A$2:$DB$600,MATCH(1,(GMWA!$DA$2:$DA$600=F$3)*(GMWA!$CZ$2:$CZ$600=F$4)*(GMWA!$DB$2:$DB$600=F$1),0),$A44-1966)</f>
        <v>7847</v>
      </c>
      <c r="G44" s="4" cm="1">
        <f t="array" ref="G44">INDEX(GMWA!$A$2:$DB$600,MATCH(1,(GMWA!$DA$2:$DA$600=G$3)*(GMWA!$CZ$2:$CZ$600=G$4)*(GMWA!$DB$2:$DB$600=G$1),0),$A44-1966)</f>
        <v>31.979009999999999</v>
      </c>
      <c r="H44" s="4" cm="1">
        <f t="array" ref="H44">INDEX(GMWA!$A$2:$DB$600,MATCH(1,(GMWA!$DA$2:$DA$600=H$3)*(GMWA!$CZ$2:$CZ$600=H$4)*(GMWA!$DB$2:$DB$600=H$1),0),$A44-1966)</f>
        <v>38497.33</v>
      </c>
      <c r="I44" s="4" cm="1">
        <f t="array" ref="I44">INDEX(GMWA!$A$2:$DB$600,MATCH(1,(GMWA!$DA$2:$DA$600=I$3)*(GMWA!$CZ$2:$CZ$600=I$4)*(GMWA!$DB$2:$DB$600=I$1),0),$A44-1966)</f>
        <v>5.1567980000000002</v>
      </c>
      <c r="J44" s="4" cm="1">
        <f t="array" ref="J44">INDEX(GMWA!$A$2:$DB$600,MATCH(1,(GMWA!$DA$2:$DA$600=J$3)*(GMWA!$CZ$2:$CZ$600=J$4)*(GMWA!$DB$2:$DB$600=J$1),0),$A44-1966)</f>
        <v>13387</v>
      </c>
      <c r="K44" s="4" cm="1">
        <f t="array" ref="K44">INDEX(GMWA!$A$2:$DB$600,MATCH(1,(GMWA!$DA$2:$DA$600=K$3)*(GMWA!$CZ$2:$CZ$600=K$4)*(GMWA!$DB$2:$DB$600=K$1),0),$A44-1966)</f>
        <v>63.673740000000002</v>
      </c>
      <c r="L44" s="4" cm="1">
        <f t="array" ref="L44">INDEX(GMWA!$A$2:$DB$600,MATCH(1,(GMWA!$DA$2:$DA$600=L$3)*(GMWA!$CZ$2:$CZ$600=L$4)*(GMWA!$DB$2:$DB$600=L$1),0),$A44-1966)</f>
        <v>50.707999999999998</v>
      </c>
      <c r="M44" s="4" cm="1">
        <f t="array" ref="M44">INDEX(GMWA!$A$2:$DB$600,MATCH(1,(GMWA!$DA$2:$DA$600=M$3)*(GMWA!$CZ$2:$CZ$600=M$4)*(GMWA!$DB$2:$DB$600=M$1),0),$A44-1966)</f>
        <v>68.857010000000002</v>
      </c>
      <c r="N44" s="4" cm="1">
        <f t="array" ref="N44">INDEX(GMWA!$A$2:$DB$600,MATCH(1,(GMWA!$DA$2:$DA$600=N$3)*(GMWA!$CZ$2:$CZ$600=N$4)*(GMWA!$DB$2:$DB$600=N$1),0),$A44-1966)</f>
        <v>20.4374</v>
      </c>
      <c r="O44" s="4" cm="1">
        <f t="array" ref="O44">INDEX(GMWA!$A$2:$DB$600,MATCH(1,(GMWA!$DA$2:$DA$600=O$3)*(GMWA!$CZ$2:$CZ$600=O$4)*(GMWA!$DB$2:$DB$600=O$1),0),$A44-1966)</f>
        <v>12.086</v>
      </c>
      <c r="P44" s="4" cm="1">
        <f t="array" ref="P44">INDEX(GMWA!$A$2:$DB$600,MATCH(1,(GMWA!$DA$2:$DA$600=P$3)*(GMWA!$CZ$2:$CZ$600=P$4)*(GMWA!$DB$2:$DB$600=P$1),0),$A44-1966)</f>
        <v>13.222670000000001</v>
      </c>
      <c r="Q44" s="4" cm="1">
        <f t="array" ref="Q44">INDEX(GMWA!$A$2:$DB$600,MATCH(1,(GMWA!$DA$2:$DA$600=Q$3)*(GMWA!$CZ$2:$CZ$600=Q$4)*(GMWA!$DB$2:$DB$600=Q$1),0),$A44-1966)</f>
        <v>8.7167680000000001</v>
      </c>
      <c r="R44" s="4" cm="1">
        <f t="array" ref="R44">INDEX(GMWA!$A$2:$DB$600,MATCH(1,(GMWA!$DA$2:$DA$600=R$3)*(GMWA!$CZ$2:$CZ$600=R$4)*(GMWA!$DB$2:$DB$600=R$1),0),$A44-1966)</f>
        <v>2.637499</v>
      </c>
      <c r="S44" s="4" cm="1">
        <f t="array" ref="S44">INDEX(GMWA!$A$2:$DB$600,MATCH(1,(GMWA!$DA$2:$DA$600=S$3)*(GMWA!$CZ$2:$CZ$600=S$4)*(GMWA!$DB$2:$DB$600=S$1),0),$A44-1966)</f>
        <v>4.7253999999999996</v>
      </c>
      <c r="T44" s="4" cm="1">
        <f t="array" ref="T44">INDEX(GMWA!$A$2:$DB$600,MATCH(1,(GMWA!$DA$2:$DA$600=T$3)*(GMWA!$CZ$2:$CZ$600=T$4)*(GMWA!$DB$2:$DB$600=T$1),0),$A44-1966)</f>
        <v>13.236000000000001</v>
      </c>
      <c r="U44" s="4" cm="1">
        <f t="array" ref="U44">INDEX(GMWA!$A$2:$DB$600,MATCH(1,(GMWA!$DA$2:$DA$600=U$3)*(GMWA!$CZ$2:$CZ$600=U$4)*(GMWA!$DB$2:$DB$600=U$1),0),$A44-1966)</f>
        <v>5.2454700000000001</v>
      </c>
      <c r="V44" s="4" cm="1">
        <f t="array" ref="V44">INDEX(GMWA!$A$2:$DB$600,MATCH(1,(GMWA!$DA$2:$DA$600=V$3)*(GMWA!$CZ$2:$CZ$600=V$4)*(GMWA!$DB$2:$DB$600=V$1),0),$A44-1966)</f>
        <v>1220252</v>
      </c>
      <c r="W44" s="4" cm="1">
        <f t="array" ref="W44">INDEX(GMWA!$A$2:$DB$600,MATCH(1,(GMWA!$DA$2:$DA$600=W$3)*(GMWA!$CZ$2:$CZ$600=W$4)*(GMWA!$DB$2:$DB$600=W$1),0),$A44-1966)</f>
        <v>19135.830000000002</v>
      </c>
      <c r="X44" s="4" cm="1">
        <f t="array" ref="X44">INDEX(GMWA!$A$2:$DB$600,MATCH(1,(GMWA!$DA$2:$DA$600=X$3)*(GMWA!$CZ$2:$CZ$600=X$4)*(GMWA!$DB$2:$DB$600=X$1),0),$A44-1966)</f>
        <v>917549</v>
      </c>
      <c r="Y44" s="4" cm="1">
        <f t="array" ref="Y44">INDEX(GMWA!$A$2:$DB$600,MATCH(1,(GMWA!$DA$2:$DA$600=Y$3)*(GMWA!$CZ$2:$CZ$600=Y$4)*(GMWA!$DB$2:$DB$600=Y$1),0),$A44-1966)</f>
        <v>1492208</v>
      </c>
      <c r="Z44" s="4" cm="1">
        <f t="array" ref="Z44">INDEX(GMWA!$A$2:$DB$600,MATCH(1,(GMWA!$DA$2:$DA$600=Z$3)*(GMWA!$CZ$2:$CZ$600=Z$4)*(GMWA!$DB$2:$DB$600=Z$1),0),$A44-1966)</f>
        <v>326306</v>
      </c>
      <c r="AA44" s="4" cm="1">
        <f t="array" ref="AA44">INDEX(GMWA!$A$2:$DB$600,MATCH(1,(GMWA!$DA$2:$DA$600=AA$3)*(GMWA!$CZ$2:$CZ$600=AA$4)*(GMWA!$DB$2:$DB$600=AA$1),0),$A44-1966)</f>
        <v>1022.647</v>
      </c>
      <c r="AB44" s="4" cm="1">
        <f t="array" ref="AB44">INDEX(GMWA!$A$2:$DB$600,MATCH(1,(GMWA!$DA$2:$DA$600=AB$3)*(GMWA!$CZ$2:$CZ$600=AB$4)*(GMWA!$DB$2:$DB$600=AB$1),0),$A44-1966)</f>
        <v>1698839</v>
      </c>
      <c r="AC44" s="4" cm="1">
        <f t="array" ref="AC44">INDEX(GMWA!$A$2:$DB$600,MATCH(1,(GMWA!$DA$2:$DA$600=AC$3)*(GMWA!$CZ$2:$CZ$600=AC$4)*(GMWA!$DB$2:$DB$600=AC$1),0),$A44-1966)</f>
        <v>182.6721</v>
      </c>
      <c r="AD44" s="4" cm="1">
        <f t="array" ref="AD44">INDEX(GMWA!$A$2:$DB$600,MATCH(1,(GMWA!$DA$2:$DA$600=AD$3)*(GMWA!$CZ$2:$CZ$600=AD$4)*(GMWA!$DB$2:$DB$600=AD$1),0),$A44-1966)</f>
        <v>502023.6</v>
      </c>
      <c r="AE44" s="4" cm="1">
        <f t="array" ref="AE44">INDEX(GMWA!$A$2:$DB$600,MATCH(1,(GMWA!$DA$2:$DA$600=AE$3)*(GMWA!$CZ$2:$CZ$600=AE$4)*(GMWA!$DB$2:$DB$600=AE$1),0),$A44-1966)</f>
        <v>2011.6769999999999</v>
      </c>
      <c r="AF44" s="4" cm="1">
        <f t="array" ref="AF44">INDEX(GMWA!$A$2:$DB$600,MATCH(1,(GMWA!$DA$2:$DA$600=AF$3)*(GMWA!$CZ$2:$CZ$600=AF$4)*(GMWA!$DB$2:$DB$600=AF$1),0),$A44-1966)</f>
        <v>2162.3739999999998</v>
      </c>
      <c r="AG44" s="4" cm="1">
        <f t="array" ref="AG44">INDEX(GMWA!$A$2:$DB$600,MATCH(1,(GMWA!$DA$2:$DA$600=AG$3)*(GMWA!$CZ$2:$CZ$600=AG$4)*(GMWA!$DB$2:$DB$600=AG$1),0),$A44-1966)</f>
        <v>2022.1959999999999</v>
      </c>
      <c r="AH44" s="4" cm="1">
        <f t="array" ref="AH44">INDEX(GMWA!$A$2:$DB$600,MATCH(1,(GMWA!$DA$2:$DA$600=AH$3)*(GMWA!$CZ$2:$CZ$600=AH$4)*(GMWA!$DB$2:$DB$600=AH$1),0),$A44-1966)</f>
        <v>725.00699999999995</v>
      </c>
      <c r="AI44" s="4" cm="1">
        <f t="array" ref="AI44">INDEX(GMWA!$A$2:$DB$600,MATCH(1,(GMWA!$DA$2:$DA$600=AI$3)*(GMWA!$CZ$2:$CZ$600=AI$4)*(GMWA!$DB$2:$DB$600=AI$1),0),$A44-1966)</f>
        <v>436.89060000000001</v>
      </c>
      <c r="AJ44" s="4" cm="1">
        <f t="array" ref="AJ44">INDEX(GMWA!$A$2:$DB$600,MATCH(1,(GMWA!$DA$2:$DA$600=AJ$3)*(GMWA!$CZ$2:$CZ$600=AJ$4)*(GMWA!$DB$2:$DB$600=AJ$1),0),$A44-1966)</f>
        <v>443.072</v>
      </c>
      <c r="AK44" s="4" cm="1">
        <f t="array" ref="AK44">INDEX(GMWA!$A$2:$DB$600,MATCH(1,(GMWA!$DA$2:$DA$600=AK$3)*(GMWA!$CZ$2:$CZ$600=AK$4)*(GMWA!$DB$2:$DB$600=AK$1),0),$A44-1966)</f>
        <v>314.04700000000003</v>
      </c>
      <c r="AL44" s="4" cm="1">
        <f t="array" ref="AL44">INDEX(GMWA!$A$2:$DB$600,MATCH(1,(GMWA!$DA$2:$DA$600=AL$3)*(GMWA!$CZ$2:$CZ$600=AL$4)*(GMWA!$DB$2:$DB$600=AL$1),0),$A44-1966)</f>
        <v>93.079989999999995</v>
      </c>
      <c r="AM44" s="4" cm="1">
        <f t="array" ref="AM44">INDEX(GMWA!$A$2:$DB$600,MATCH(1,(GMWA!$DA$2:$DA$600=AM$3)*(GMWA!$CZ$2:$CZ$600=AM$4)*(GMWA!$DB$2:$DB$600=AM$1),0),$A44-1966)</f>
        <v>111.483</v>
      </c>
      <c r="AN44" s="4" cm="1">
        <f t="array" ref="AN44">INDEX(GMWA!$A$2:$DB$600,MATCH(1,(GMWA!$DA$2:$DA$600=AN$3)*(GMWA!$CZ$2:$CZ$600=AN$4)*(GMWA!$DB$2:$DB$600=AN$1),0),$A44-1966)</f>
        <v>314.22699999999998</v>
      </c>
      <c r="AO44" s="4" cm="1">
        <f t="array" ref="AO44">INDEX(GMWA!$A$2:$DB$600,MATCH(1,(GMWA!$DA$2:$DA$600=AO$3)*(GMWA!$CZ$2:$CZ$600=AO$4)*(GMWA!$DB$2:$DB$600=AO$1),0),$A44-1966)</f>
        <v>190.249</v>
      </c>
      <c r="AP44" s="4" cm="1">
        <f t="array" ref="AP44">INDEX(GMWA!$A$2:$DB$600,MATCH(1,(GMWA!$DA$2:$DA$600=AP$3)*(GMWA!$CZ$2:$CZ$600=AP$4)*(GMWA!$DB$2:$DB$600=AP$1),0),$A44-1966)</f>
        <v>1615839</v>
      </c>
      <c r="AQ44" s="4" cm="1">
        <f t="array" ref="AQ44">INDEX(GMWA!$A$2:$DB$600,MATCH(1,(GMWA!$DA$2:$DA$600=AQ$3)*(GMWA!$CZ$2:$CZ$600=AQ$4)*(GMWA!$DB$2:$DB$600=AQ$1),0),$A44-1966)</f>
        <v>15048.97</v>
      </c>
      <c r="AR44" s="4" cm="1">
        <f t="array" ref="AR44">INDEX(GMWA!$A$2:$DB$600,MATCH(1,(GMWA!$DA$2:$DA$600=AR$3)*(GMWA!$CZ$2:$CZ$600=AR$4)*(GMWA!$DB$2:$DB$600=AR$1),0),$A44-1966)</f>
        <v>510311.6</v>
      </c>
      <c r="AS44" s="4" cm="1">
        <f t="array" ref="AS44">INDEX(GMWA!$A$2:$DB$600,MATCH(1,(GMWA!$DA$2:$DA$600=AS$3)*(GMWA!$CZ$2:$CZ$600=AS$4)*(GMWA!$DB$2:$DB$600=AS$1),0),$A44-1966)</f>
        <v>1666048</v>
      </c>
      <c r="AT44" s="4" cm="1">
        <f t="array" ref="AT44">INDEX(GMWA!$A$2:$DB$600,MATCH(1,(GMWA!$DA$2:$DA$600=AT$3)*(GMWA!$CZ$2:$CZ$600=AT$4)*(GMWA!$DB$2:$DB$600=AT$1),0),$A44-1966)</f>
        <v>1368625</v>
      </c>
      <c r="AU44" s="4" cm="1">
        <f t="array" ref="AU44">INDEX(GMWA!$A$2:$DB$600,MATCH(1,(GMWA!$DA$2:$DA$600=AU$3)*(GMWA!$CZ$2:$CZ$600=AU$4)*(GMWA!$DB$2:$DB$600=AU$1),0),$A44-1966)</f>
        <v>1812.896</v>
      </c>
      <c r="AV44" s="4" cm="1">
        <f t="array" ref="AV44">INDEX(GMWA!$A$2:$DB$600,MATCH(1,(GMWA!$DA$2:$DA$600=AV$3)*(GMWA!$CZ$2:$CZ$600=AV$4)*(GMWA!$DB$2:$DB$600=AV$1),0),$A44-1966)</f>
        <v>3548572</v>
      </c>
      <c r="AW44" s="4" cm="1">
        <f t="array" ref="AW44">INDEX(GMWA!$A$2:$DB$600,MATCH(1,(GMWA!$DA$2:$DA$600=AW$3)*(GMWA!$CZ$2:$CZ$600=AW$4)*(GMWA!$DB$2:$DB$600=AW$1),0),$A44-1966)</f>
        <v>635.62959999999998</v>
      </c>
      <c r="AX44" s="4" cm="1">
        <f t="array" ref="AX44">INDEX(GMWA!$A$2:$DB$600,MATCH(1,(GMWA!$DA$2:$DA$600=AX$3)*(GMWA!$CZ$2:$CZ$600=AX$4)*(GMWA!$DB$2:$DB$600=AX$1),0),$A44-1966)</f>
        <v>1379460</v>
      </c>
      <c r="AY44" s="4" cm="1">
        <f t="array" ref="AY44">INDEX(GMWA!$A$2:$DB$600,MATCH(1,(GMWA!$DA$2:$DA$600=AY$3)*(GMWA!$CZ$2:$CZ$600=AY$4)*(GMWA!$DB$2:$DB$600=AY$1),0),$A44-1966)</f>
        <v>2609.8130000000001</v>
      </c>
      <c r="AZ44" s="4" cm="1">
        <f t="array" ref="AZ44">INDEX(GMWA!$A$2:$DB$600,MATCH(1,(GMWA!$DA$2:$DA$600=AZ$3)*(GMWA!$CZ$2:$CZ$600=AZ$4)*(GMWA!$DB$2:$DB$600=AZ$1),0),$A44-1966)</f>
        <v>1993.905</v>
      </c>
      <c r="BA44" s="4" cm="1">
        <f t="array" ref="BA44">INDEX(GMWA!$A$2:$DB$600,MATCH(1,(GMWA!$DA$2:$DA$600=BA$3)*(GMWA!$CZ$2:$CZ$600=BA$4)*(GMWA!$DB$2:$DB$600=BA$1),0),$A44-1966)</f>
        <v>1617.0830000000001</v>
      </c>
      <c r="BB44" s="4" cm="1">
        <f t="array" ref="BB44">INDEX(GMWA!$A$2:$DB$600,MATCH(1,(GMWA!$DA$2:$DA$600=BB$3)*(GMWA!$CZ$2:$CZ$600=BB$4)*(GMWA!$DB$2:$DB$600=BB$1),0),$A44-1966)</f>
        <v>1077.145</v>
      </c>
      <c r="BC44" s="4" cm="1">
        <f t="array" ref="BC44">INDEX(GMWA!$A$2:$DB$600,MATCH(1,(GMWA!$DA$2:$DA$600=BC$3)*(GMWA!$CZ$2:$CZ$600=BC$4)*(GMWA!$DB$2:$DB$600=BC$1),0),$A44-1966)</f>
        <v>642.61500000000001</v>
      </c>
      <c r="BD44" s="4" cm="1">
        <f t="array" ref="BD44">INDEX(GMWA!$A$2:$DB$600,MATCH(1,(GMWA!$DA$2:$DA$600=BD$3)*(GMWA!$CZ$2:$CZ$600=BD$4)*(GMWA!$DB$2:$DB$600=BD$1),0),$A44-1966)</f>
        <v>363.24299999999999</v>
      </c>
      <c r="BE44" s="4" cm="1">
        <f t="array" ref="BE44">INDEX(GMWA!$A$2:$DB$600,MATCH(1,(GMWA!$DA$2:$DA$600=BE$3)*(GMWA!$CZ$2:$CZ$600=BE$4)*(GMWA!$DB$2:$DB$600=BE$1),0),$A44-1966)</f>
        <v>293.66120000000001</v>
      </c>
      <c r="BF44" s="4" cm="1">
        <f t="array" ref="BF44">INDEX(GMWA!$A$2:$DB$600,MATCH(1,(GMWA!$DA$2:$DA$600=BF$3)*(GMWA!$CZ$2:$CZ$600=BF$4)*(GMWA!$DB$2:$DB$600=BF$1),0),$A44-1966)</f>
        <v>188.14699999999999</v>
      </c>
      <c r="BG44" s="4" cm="1">
        <f t="array" ref="BG44">INDEX(GMWA!$A$2:$DB$600,MATCH(1,(GMWA!$DA$2:$DA$600=BG$3)*(GMWA!$CZ$2:$CZ$600=BG$4)*(GMWA!$DB$2:$DB$600=BG$1),0),$A44-1966)</f>
        <v>167.25200000000001</v>
      </c>
      <c r="BH44" s="4" cm="1">
        <f t="array" ref="BH44">INDEX(GMWA!$A$2:$DB$600,MATCH(1,(GMWA!$DA$2:$DA$600=BH$3)*(GMWA!$CZ$2:$CZ$600=BH$4)*(GMWA!$DB$2:$DB$600=BH$1),0),$A44-1966)</f>
        <v>224.196</v>
      </c>
      <c r="BI44" s="4" cm="1">
        <f t="array" ref="BI44">INDEX(GMWA!$A$2:$DB$600,MATCH(1,(GMWA!$DA$2:$DA$600=BI$3)*(GMWA!$CZ$2:$CZ$600=BI$4)*(GMWA!$DB$2:$DB$600=BI$1),0),$A44-1966)</f>
        <v>179.8604</v>
      </c>
      <c r="BK44" s="12">
        <f t="shared" si="8"/>
        <v>4.5448808934547946</v>
      </c>
      <c r="BL44" s="12">
        <f t="shared" si="8"/>
        <v>3.3887999632103751</v>
      </c>
      <c r="BM44" s="12">
        <f t="shared" si="8"/>
        <v>1.0410234221823575</v>
      </c>
      <c r="BN44" s="12">
        <f t="shared" si="8"/>
        <v>4.0202170206834431</v>
      </c>
      <c r="BO44" s="12">
        <f t="shared" si="8"/>
        <v>2.4047979503901247</v>
      </c>
      <c r="BP44" s="12">
        <f t="shared" si="8"/>
        <v>3.1270819745229779</v>
      </c>
      <c r="BQ44" s="12">
        <f t="shared" si="8"/>
        <v>2.2660964340941079</v>
      </c>
      <c r="BR44" s="12">
        <f t="shared" si="8"/>
        <v>2.8229806303206675</v>
      </c>
      <c r="BS44" s="12">
        <f t="shared" si="8"/>
        <v>2.6666077052951298</v>
      </c>
      <c r="BT44" s="12">
        <f t="shared" si="8"/>
        <v>3.1652069392849849</v>
      </c>
      <c r="BU44" s="12">
        <f t="shared" si="8"/>
        <v>2.3450152471311623</v>
      </c>
      <c r="BV44" s="12">
        <f t="shared" si="8"/>
        <v>3.4050611315619261</v>
      </c>
      <c r="BW44" s="12">
        <f t="shared" si="8"/>
        <v>2.8189245069357955</v>
      </c>
      <c r="BX44" s="12">
        <f t="shared" si="8"/>
        <v>2.7663675986619993</v>
      </c>
      <c r="BY44" s="12">
        <f t="shared" si="8"/>
        <v>2.9843163187924309</v>
      </c>
      <c r="BZ44" s="12">
        <f t="shared" si="6"/>
        <v>2.7756253044926393</v>
      </c>
      <c r="CA44" s="12">
        <f t="shared" si="6"/>
        <v>2.8335832438314617</v>
      </c>
      <c r="CB44" s="12">
        <f t="shared" si="6"/>
        <v>4.2386731609303654</v>
      </c>
      <c r="CC44" s="12">
        <f t="shared" si="6"/>
        <v>4.2122414687471164</v>
      </c>
      <c r="CD44" s="12">
        <f t="shared" si="6"/>
        <v>2.757160353011054</v>
      </c>
      <c r="CF44" s="13">
        <f>SUMIF(DataQ!$C:$C,DataA!$A44,DataQ!I:I)</f>
        <v>16874.25</v>
      </c>
      <c r="CG44" s="13">
        <f>SUMIF(DataQ!$C:$C,DataA!$A44,DataQ!J:J)</f>
        <v>530656</v>
      </c>
      <c r="CH44" s="13">
        <f>SUMIF(DataQ!$C:$C,DataA!$A44,DataQ!K:K)</f>
        <v>3121.93</v>
      </c>
      <c r="CI44" s="13">
        <f>SUMIF(DataQ!$C:$C,DataA!$A44,DataQ!L:L)</f>
        <v>2236.3980000000001</v>
      </c>
      <c r="CJ44" s="13">
        <f>SUMIF(DataQ!$C:$C,DataA!$A44,DataQ!M:M)</f>
        <v>1830.6440000000002</v>
      </c>
      <c r="CK44" s="14">
        <f>AVERAGEIF(DataQ!$C:$C,DataA!$A44,DataQ!N:N)</f>
        <v>465913.07500000001</v>
      </c>
      <c r="CL44" s="13">
        <f>SUMIF(DataQ!$C:$C,DataA!$A44,DataQ!O:O)</f>
        <v>-141981</v>
      </c>
      <c r="CN44" s="13">
        <f>SUMIF(DataQ!$B:$B,DataA!$A44,DataQ!P:P)</f>
        <v>-1826.6068</v>
      </c>
      <c r="CO44" s="13">
        <f>SUMIF(DataQ!$B:$B,DataA!$A44,DataQ!Q:Q)</f>
        <v>-45881.25</v>
      </c>
      <c r="CP44" s="13">
        <f>SUMIF(DataQ!$B:$B,DataA!$A44,DataQ!R:R)</f>
        <v>-115.61999999999999</v>
      </c>
    </row>
    <row r="45" spans="1:94" x14ac:dyDescent="0.25">
      <c r="A45" s="4">
        <f t="shared" si="5"/>
        <v>2011</v>
      </c>
      <c r="B45" s="4" cm="1">
        <f t="array" ref="B45">INDEX(GMWA!$A$2:$DB$600,MATCH(1,(GMWA!$DA$2:$DA$600=B$3)*(GMWA!$CZ$2:$CZ$600=B$4)*(GMWA!$DB$2:$DB$600=B$1),0),$A45-1966)</f>
        <v>62090</v>
      </c>
      <c r="C45" s="4" cm="1">
        <f t="array" ref="C45">INDEX(GMWA!$A$2:$DB$600,MATCH(1,(GMWA!$DA$2:$DA$600=C$3)*(GMWA!$CZ$2:$CZ$600=C$4)*(GMWA!$DB$2:$DB$600=C$1),0),$A45-1966)</f>
        <v>691.22500000000002</v>
      </c>
      <c r="D45" s="4" cm="1">
        <f t="array" ref="D45">INDEX(GMWA!$A$2:$DB$600,MATCH(1,(GMWA!$DA$2:$DA$600=D$3)*(GMWA!$CZ$2:$CZ$600=D$4)*(GMWA!$DB$2:$DB$600=D$1),0),$A45-1966)</f>
        <v>9723.9</v>
      </c>
      <c r="E45" s="4" cm="1">
        <f t="array" ref="E45">INDEX(GMWA!$A$2:$DB$600,MATCH(1,(GMWA!$DA$2:$DA$600=E$3)*(GMWA!$CZ$2:$CZ$600=E$4)*(GMWA!$DB$2:$DB$600=E$1),0),$A45-1966)</f>
        <v>63271</v>
      </c>
      <c r="F45" s="4" cm="1">
        <f t="array" ref="F45">INDEX(GMWA!$A$2:$DB$600,MATCH(1,(GMWA!$DA$2:$DA$600=F$3)*(GMWA!$CZ$2:$CZ$600=F$4)*(GMWA!$DB$2:$DB$600=F$1),0),$A45-1966)</f>
        <v>10584</v>
      </c>
      <c r="G45" s="4" cm="1">
        <f t="array" ref="G45">INDEX(GMWA!$A$2:$DB$600,MATCH(1,(GMWA!$DA$2:$DA$600=G$3)*(GMWA!$CZ$2:$CZ$600=G$4)*(GMWA!$DB$2:$DB$600=G$1),0),$A45-1966)</f>
        <v>33.442549999999997</v>
      </c>
      <c r="H45" s="4" cm="1">
        <f t="array" ref="H45">INDEX(GMWA!$A$2:$DB$600,MATCH(1,(GMWA!$DA$2:$DA$600=H$3)*(GMWA!$CZ$2:$CZ$600=H$4)*(GMWA!$DB$2:$DB$600=H$1),0),$A45-1966)</f>
        <v>45660.58</v>
      </c>
      <c r="I45" s="4" cm="1">
        <f t="array" ref="I45">INDEX(GMWA!$A$2:$DB$600,MATCH(1,(GMWA!$DA$2:$DA$600=I$3)*(GMWA!$CZ$2:$CZ$600=I$4)*(GMWA!$DB$2:$DB$600=I$1),0),$A45-1966)</f>
        <v>4.7385570000000001</v>
      </c>
      <c r="J45" s="4" cm="1">
        <f t="array" ref="J45">INDEX(GMWA!$A$2:$DB$600,MATCH(1,(GMWA!$DA$2:$DA$600=J$3)*(GMWA!$CZ$2:$CZ$600=J$4)*(GMWA!$DB$2:$DB$600=J$1),0),$A45-1966)</f>
        <v>14566</v>
      </c>
      <c r="K45" s="4" cm="1">
        <f t="array" ref="K45">INDEX(GMWA!$A$2:$DB$600,MATCH(1,(GMWA!$DA$2:$DA$600=K$3)*(GMWA!$CZ$2:$CZ$600=K$4)*(GMWA!$DB$2:$DB$600=K$1),0),$A45-1966)</f>
        <v>67.882099999999994</v>
      </c>
      <c r="L45" s="4" cm="1">
        <f t="array" ref="L45">INDEX(GMWA!$A$2:$DB$600,MATCH(1,(GMWA!$DA$2:$DA$600=L$3)*(GMWA!$CZ$2:$CZ$600=L$4)*(GMWA!$DB$2:$DB$600=L$1),0),$A45-1966)</f>
        <v>55.996000000000002</v>
      </c>
      <c r="M45" s="4" cm="1">
        <f t="array" ref="M45">INDEX(GMWA!$A$2:$DB$600,MATCH(1,(GMWA!$DA$2:$DA$600=M$3)*(GMWA!$CZ$2:$CZ$600=M$4)*(GMWA!$DB$2:$DB$600=M$1),0),$A45-1966)</f>
        <v>76.565989999999999</v>
      </c>
      <c r="N45" s="4" cm="1">
        <f t="array" ref="N45">INDEX(GMWA!$A$2:$DB$600,MATCH(1,(GMWA!$DA$2:$DA$600=N$3)*(GMWA!$CZ$2:$CZ$600=N$4)*(GMWA!$DB$2:$DB$600=N$1),0),$A45-1966)</f>
        <v>26.557590000000001</v>
      </c>
      <c r="O45" s="4" cm="1">
        <f t="array" ref="O45">INDEX(GMWA!$A$2:$DB$600,MATCH(1,(GMWA!$DA$2:$DA$600=O$3)*(GMWA!$CZ$2:$CZ$600=O$4)*(GMWA!$DB$2:$DB$600=O$1),0),$A45-1966)</f>
        <v>12.183999999999999</v>
      </c>
      <c r="P45" s="4" cm="1">
        <f t="array" ref="P45">INDEX(GMWA!$A$2:$DB$600,MATCH(1,(GMWA!$DA$2:$DA$600=P$3)*(GMWA!$CZ$2:$CZ$600=P$4)*(GMWA!$DB$2:$DB$600=P$1),0),$A45-1966)</f>
        <v>13.58972</v>
      </c>
      <c r="Q45" s="4" cm="1">
        <f t="array" ref="Q45">INDEX(GMWA!$A$2:$DB$600,MATCH(1,(GMWA!$DA$2:$DA$600=Q$3)*(GMWA!$CZ$2:$CZ$600=Q$4)*(GMWA!$DB$2:$DB$600=Q$1),0),$A45-1966)</f>
        <v>8.7538560000000007</v>
      </c>
      <c r="R45" s="4" cm="1">
        <f t="array" ref="R45">INDEX(GMWA!$A$2:$DB$600,MATCH(1,(GMWA!$DA$2:$DA$600=R$3)*(GMWA!$CZ$2:$CZ$600=R$4)*(GMWA!$DB$2:$DB$600=R$1),0),$A45-1966)</f>
        <v>2.9331049999999999</v>
      </c>
      <c r="S45" s="4" cm="1">
        <f t="array" ref="S45">INDEX(GMWA!$A$2:$DB$600,MATCH(1,(GMWA!$DA$2:$DA$600=S$3)*(GMWA!$CZ$2:$CZ$600=S$4)*(GMWA!$DB$2:$DB$600=S$1),0),$A45-1966)</f>
        <v>5.7461010000000003</v>
      </c>
      <c r="T45" s="4" cm="1">
        <f t="array" ref="T45">INDEX(GMWA!$A$2:$DB$600,MATCH(1,(GMWA!$DA$2:$DA$600=T$3)*(GMWA!$CZ$2:$CZ$600=T$4)*(GMWA!$DB$2:$DB$600=T$1),0),$A45-1966)</f>
        <v>15.066000000000001</v>
      </c>
      <c r="U45" s="4" cm="1">
        <f t="array" ref="U45">INDEX(GMWA!$A$2:$DB$600,MATCH(1,(GMWA!$DA$2:$DA$600=U$3)*(GMWA!$CZ$2:$CZ$600=U$4)*(GMWA!$DB$2:$DB$600=U$1),0),$A45-1966)</f>
        <v>7.5215500000000004</v>
      </c>
      <c r="V45" s="4" cm="1">
        <f t="array" ref="V45">INDEX(GMWA!$A$2:$DB$600,MATCH(1,(GMWA!$DA$2:$DA$600=V$3)*(GMWA!$CZ$2:$CZ$600=V$4)*(GMWA!$DB$2:$DB$600=V$1),0),$A45-1966)</f>
        <v>1353765</v>
      </c>
      <c r="W45" s="4" cm="1">
        <f t="array" ref="W45">INDEX(GMWA!$A$2:$DB$600,MATCH(1,(GMWA!$DA$2:$DA$600=W$3)*(GMWA!$CZ$2:$CZ$600=W$4)*(GMWA!$DB$2:$DB$600=W$1),0),$A45-1966)</f>
        <v>20609.64</v>
      </c>
      <c r="X45" s="4" cm="1">
        <f t="array" ref="X45">INDEX(GMWA!$A$2:$DB$600,MATCH(1,(GMWA!$DA$2:$DA$600=X$3)*(GMWA!$CZ$2:$CZ$600=X$4)*(GMWA!$DB$2:$DB$600=X$1),0),$A45-1966)</f>
        <v>976423</v>
      </c>
      <c r="Y45" s="4" cm="1">
        <f t="array" ref="Y45">INDEX(GMWA!$A$2:$DB$600,MATCH(1,(GMWA!$DA$2:$DA$600=Y$3)*(GMWA!$CZ$2:$CZ$600=Y$4)*(GMWA!$DB$2:$DB$600=Y$1),0),$A45-1966)</f>
        <v>1642422</v>
      </c>
      <c r="Z45" s="4" cm="1">
        <f t="array" ref="Z45">INDEX(GMWA!$A$2:$DB$600,MATCH(1,(GMWA!$DA$2:$DA$600=Z$3)*(GMWA!$CZ$2:$CZ$600=Z$4)*(GMWA!$DB$2:$DB$600=Z$1),0),$A45-1966)</f>
        <v>417489</v>
      </c>
      <c r="AA45" s="4" cm="1">
        <f t="array" ref="AA45">INDEX(GMWA!$A$2:$DB$600,MATCH(1,(GMWA!$DA$2:$DA$600=AA$3)*(GMWA!$CZ$2:$CZ$600=AA$4)*(GMWA!$DB$2:$DB$600=AA$1),0),$A45-1966)</f>
        <v>1204.08</v>
      </c>
      <c r="AB45" s="4" cm="1">
        <f t="array" ref="AB45">INDEX(GMWA!$A$2:$DB$600,MATCH(1,(GMWA!$DA$2:$DA$600=AB$3)*(GMWA!$CZ$2:$CZ$600=AB$4)*(GMWA!$DB$2:$DB$600=AB$1),0),$A45-1966)</f>
        <v>1775563</v>
      </c>
      <c r="AC45" s="4" cm="1">
        <f t="array" ref="AC45">INDEX(GMWA!$A$2:$DB$600,MATCH(1,(GMWA!$DA$2:$DA$600=AC$3)*(GMWA!$CZ$2:$CZ$600=AC$4)*(GMWA!$DB$2:$DB$600=AC$1),0),$A45-1966)</f>
        <v>181.38069999999999</v>
      </c>
      <c r="AD45" s="4" cm="1">
        <f t="array" ref="AD45">INDEX(GMWA!$A$2:$DB$600,MATCH(1,(GMWA!$DA$2:$DA$600=AD$3)*(GMWA!$CZ$2:$CZ$600=AD$4)*(GMWA!$DB$2:$DB$600=AD$1),0),$A45-1966)</f>
        <v>553723.5</v>
      </c>
      <c r="AE45" s="4" cm="1">
        <f t="array" ref="AE45">INDEX(GMWA!$A$2:$DB$600,MATCH(1,(GMWA!$DA$2:$DA$600=AE$3)*(GMWA!$CZ$2:$CZ$600=AE$4)*(GMWA!$DB$2:$DB$600=AE$1),0),$A45-1966)</f>
        <v>2025.4380000000001</v>
      </c>
      <c r="AF45" s="4" cm="1">
        <f t="array" ref="AF45">INDEX(GMWA!$A$2:$DB$600,MATCH(1,(GMWA!$DA$2:$DA$600=AF$3)*(GMWA!$CZ$2:$CZ$600=AF$4)*(GMWA!$DB$2:$DB$600=AF$1),0),$A45-1966)</f>
        <v>2220.614</v>
      </c>
      <c r="AG45" s="4" cm="1">
        <f t="array" ref="AG45">INDEX(GMWA!$A$2:$DB$600,MATCH(1,(GMWA!$DA$2:$DA$600=AG$3)*(GMWA!$CZ$2:$CZ$600=AG$4)*(GMWA!$DB$2:$DB$600=AG$1),0),$A45-1966)</f>
        <v>1965.9749999999999</v>
      </c>
      <c r="AH45" s="4" cm="1">
        <f t="array" ref="AH45">INDEX(GMWA!$A$2:$DB$600,MATCH(1,(GMWA!$DA$2:$DA$600=AH$3)*(GMWA!$CZ$2:$CZ$600=AH$4)*(GMWA!$DB$2:$DB$600=AH$1),0),$A45-1966)</f>
        <v>835.59500000000003</v>
      </c>
      <c r="AI45" s="4" cm="1">
        <f t="array" ref="AI45">INDEX(GMWA!$A$2:$DB$600,MATCH(1,(GMWA!$DA$2:$DA$600=AI$3)*(GMWA!$CZ$2:$CZ$600=AI$4)*(GMWA!$DB$2:$DB$600=AI$1),0),$A45-1966)</f>
        <v>473.12509999999997</v>
      </c>
      <c r="AJ45" s="4" cm="1">
        <f t="array" ref="AJ45">INDEX(GMWA!$A$2:$DB$600,MATCH(1,(GMWA!$DA$2:$DA$600=AJ$3)*(GMWA!$CZ$2:$CZ$600=AJ$4)*(GMWA!$DB$2:$DB$600=AJ$1),0),$A45-1966)</f>
        <v>472.38900000000001</v>
      </c>
      <c r="AK45" s="4" cm="1">
        <f t="array" ref="AK45">INDEX(GMWA!$A$2:$DB$600,MATCH(1,(GMWA!$DA$2:$DA$600=AK$3)*(GMWA!$CZ$2:$CZ$600=AK$4)*(GMWA!$DB$2:$DB$600=AK$1),0),$A45-1966)</f>
        <v>330.78500000000003</v>
      </c>
      <c r="AL45" s="4" cm="1">
        <f t="array" ref="AL45">INDEX(GMWA!$A$2:$DB$600,MATCH(1,(GMWA!$DA$2:$DA$600=AL$3)*(GMWA!$CZ$2:$CZ$600=AL$4)*(GMWA!$DB$2:$DB$600=AL$1),0),$A45-1966)</f>
        <v>101.8896</v>
      </c>
      <c r="AM45" s="4" cm="1">
        <f t="array" ref="AM45">INDEX(GMWA!$A$2:$DB$600,MATCH(1,(GMWA!$DA$2:$DA$600=AM$3)*(GMWA!$CZ$2:$CZ$600=AM$4)*(GMWA!$DB$2:$DB$600=AM$1),0),$A45-1966)</f>
        <v>136.05799999999999</v>
      </c>
      <c r="AN45" s="4" cm="1">
        <f t="array" ref="AN45">INDEX(GMWA!$A$2:$DB$600,MATCH(1,(GMWA!$DA$2:$DA$600=AN$3)*(GMWA!$CZ$2:$CZ$600=AN$4)*(GMWA!$DB$2:$DB$600=AN$1),0),$A45-1966)</f>
        <v>242.46100000000001</v>
      </c>
      <c r="AO45" s="4" cm="1">
        <f t="array" ref="AO45">INDEX(GMWA!$A$2:$DB$600,MATCH(1,(GMWA!$DA$2:$DA$600=AO$3)*(GMWA!$CZ$2:$CZ$600=AO$4)*(GMWA!$DB$2:$DB$600=AO$1),0),$A45-1966)</f>
        <v>194.75</v>
      </c>
      <c r="AP45" s="4" cm="1">
        <f t="array" ref="AP45">INDEX(GMWA!$A$2:$DB$600,MATCH(1,(GMWA!$DA$2:$DA$600=AP$3)*(GMWA!$CZ$2:$CZ$600=AP$4)*(GMWA!$DB$2:$DB$600=AP$1),0),$A45-1966)</f>
        <v>1669945</v>
      </c>
      <c r="AQ45" s="4" cm="1">
        <f t="array" ref="AQ45">INDEX(GMWA!$A$2:$DB$600,MATCH(1,(GMWA!$DA$2:$DA$600=AQ$3)*(GMWA!$CZ$2:$CZ$600=AQ$4)*(GMWA!$DB$2:$DB$600=AQ$1),0),$A45-1966)</f>
        <v>15599.73</v>
      </c>
      <c r="AR45" s="4" cm="1">
        <f t="array" ref="AR45">INDEX(GMWA!$A$2:$DB$600,MATCH(1,(GMWA!$DA$2:$DA$600=AR$3)*(GMWA!$CZ$2:$CZ$600=AR$4)*(GMWA!$DB$2:$DB$600=AR$1),0),$A45-1966)</f>
        <v>501407</v>
      </c>
      <c r="AS45" s="4" cm="1">
        <f t="array" ref="AS45">INDEX(GMWA!$A$2:$DB$600,MATCH(1,(GMWA!$DA$2:$DA$600=AS$3)*(GMWA!$CZ$2:$CZ$600=AS$4)*(GMWA!$DB$2:$DB$600=AS$1),0),$A45-1966)</f>
        <v>1774063</v>
      </c>
      <c r="AT45" s="4" cm="1">
        <f t="array" ref="AT45">INDEX(GMWA!$A$2:$DB$600,MATCH(1,(GMWA!$DA$2:$DA$600=AT$3)*(GMWA!$CZ$2:$CZ$600=AT$4)*(GMWA!$DB$2:$DB$600=AT$1),0),$A45-1966)</f>
        <v>1472992</v>
      </c>
      <c r="AU45" s="4" cm="1">
        <f t="array" ref="AU45">INDEX(GMWA!$A$2:$DB$600,MATCH(1,(GMWA!$DA$2:$DA$600=AU$3)*(GMWA!$CZ$2:$CZ$600=AU$4)*(GMWA!$DB$2:$DB$600=AU$1),0),$A45-1966)</f>
        <v>1848.5309999999999</v>
      </c>
      <c r="AV45" s="4" cm="1">
        <f t="array" ref="AV45">INDEX(GMWA!$A$2:$DB$600,MATCH(1,(GMWA!$DA$2:$DA$600=AV$3)*(GMWA!$CZ$2:$CZ$600=AV$4)*(GMWA!$DB$2:$DB$600=AV$1),0),$A45-1966)</f>
        <v>3705175</v>
      </c>
      <c r="AW45" s="4" cm="1">
        <f t="array" ref="AW45">INDEX(GMWA!$A$2:$DB$600,MATCH(1,(GMWA!$DA$2:$DA$600=AW$3)*(GMWA!$CZ$2:$CZ$600=AW$4)*(GMWA!$DB$2:$DB$600=AW$1),0),$A45-1966)</f>
        <v>645.67639999999994</v>
      </c>
      <c r="AX45" s="4" cm="1">
        <f t="array" ref="AX45">INDEX(GMWA!$A$2:$DB$600,MATCH(1,(GMWA!$DA$2:$DA$600=AX$3)*(GMWA!$CZ$2:$CZ$600=AX$4)*(GMWA!$DB$2:$DB$600=AX$1),0),$A45-1966)</f>
        <v>1448576</v>
      </c>
      <c r="AY45" s="4" cm="1">
        <f t="array" ref="AY45">INDEX(GMWA!$A$2:$DB$600,MATCH(1,(GMWA!$DA$2:$DA$600=AY$3)*(GMWA!$CZ$2:$CZ$600=AY$4)*(GMWA!$DB$2:$DB$600=AY$1),0),$A45-1966)</f>
        <v>2743.1480000000001</v>
      </c>
      <c r="AZ45" s="4" cm="1">
        <f t="array" ref="AZ45">INDEX(GMWA!$A$2:$DB$600,MATCH(1,(GMWA!$DA$2:$DA$600=AZ$3)*(GMWA!$CZ$2:$CZ$600=AZ$4)*(GMWA!$DB$2:$DB$600=AZ$1),0),$A45-1966)</f>
        <v>2060.9830000000002</v>
      </c>
      <c r="BA45" s="4" cm="1">
        <f t="array" ref="BA45">INDEX(GMWA!$A$2:$DB$600,MATCH(1,(GMWA!$DA$2:$DA$600=BA$3)*(GMWA!$CZ$2:$CZ$600=BA$4)*(GMWA!$DB$2:$DB$600=BA$1),0),$A45-1966)</f>
        <v>1659.1110000000001</v>
      </c>
      <c r="BB45" s="4" cm="1">
        <f t="array" ref="BB45">INDEX(GMWA!$A$2:$DB$600,MATCH(1,(GMWA!$DA$2:$DA$600=BB$3)*(GMWA!$CZ$2:$CZ$600=BB$4)*(GMWA!$DB$2:$DB$600=BB$1),0),$A45-1966)</f>
        <v>1068.69</v>
      </c>
      <c r="BC45" s="4" cm="1">
        <f t="array" ref="BC45">INDEX(GMWA!$A$2:$DB$600,MATCH(1,(GMWA!$DA$2:$DA$600=BC$3)*(GMWA!$CZ$2:$CZ$600=BC$4)*(GMWA!$DB$2:$DB$600=BC$1),0),$A45-1966)</f>
        <v>655.69200000000001</v>
      </c>
      <c r="BD45" s="4" cm="1">
        <f t="array" ref="BD45">INDEX(GMWA!$A$2:$DB$600,MATCH(1,(GMWA!$DA$2:$DA$600=BD$3)*(GMWA!$CZ$2:$CZ$600=BD$4)*(GMWA!$DB$2:$DB$600=BD$1),0),$A45-1966)</f>
        <v>378.74599999999998</v>
      </c>
      <c r="BE45" s="4" cm="1">
        <f t="array" ref="BE45">INDEX(GMWA!$A$2:$DB$600,MATCH(1,(GMWA!$DA$2:$DA$600=BE$3)*(GMWA!$CZ$2:$CZ$600=BE$4)*(GMWA!$DB$2:$DB$600=BE$1),0),$A45-1966)</f>
        <v>308.0856</v>
      </c>
      <c r="BF45" s="4" cm="1">
        <f t="array" ref="BF45">INDEX(GMWA!$A$2:$DB$600,MATCH(1,(GMWA!$DA$2:$DA$600=BF$3)*(GMWA!$CZ$2:$CZ$600=BF$4)*(GMWA!$DB$2:$DB$600=BF$1),0),$A45-1966)</f>
        <v>197.655</v>
      </c>
      <c r="BG45" s="4" cm="1">
        <f t="array" ref="BG45">INDEX(GMWA!$A$2:$DB$600,MATCH(1,(GMWA!$DA$2:$DA$600=BG$3)*(GMWA!$CZ$2:$CZ$600=BG$4)*(GMWA!$DB$2:$DB$600=BG$1),0),$A45-1966)</f>
        <v>172.99100000000001</v>
      </c>
      <c r="BH45" s="4" cm="1">
        <f t="array" ref="BH45">INDEX(GMWA!$A$2:$DB$600,MATCH(1,(GMWA!$DA$2:$DA$600=BH$3)*(GMWA!$CZ$2:$CZ$600=BH$4)*(GMWA!$DB$2:$DB$600=BH$1),0),$A45-1966)</f>
        <v>204.02699999999999</v>
      </c>
      <c r="BI45" s="4" cm="1">
        <f t="array" ref="BI45">INDEX(GMWA!$A$2:$DB$600,MATCH(1,(GMWA!$DA$2:$DA$600=BI$3)*(GMWA!$CZ$2:$CZ$600=BI$4)*(GMWA!$DB$2:$DB$600=BI$1),0),$A45-1966)</f>
        <v>176.31790000000001</v>
      </c>
      <c r="BK45" s="12">
        <f t="shared" si="8"/>
        <v>4.586468109309962</v>
      </c>
      <c r="BL45" s="12">
        <f t="shared" si="8"/>
        <v>3.3538916739933353</v>
      </c>
      <c r="BM45" s="12">
        <f t="shared" si="8"/>
        <v>0.99586961798318951</v>
      </c>
      <c r="BN45" s="12">
        <f t="shared" si="8"/>
        <v>3.852298617529478</v>
      </c>
      <c r="BO45" s="12">
        <f t="shared" si="8"/>
        <v>2.5351566149048237</v>
      </c>
      <c r="BP45" s="12">
        <f t="shared" si="8"/>
        <v>2.7774358846588267</v>
      </c>
      <c r="BQ45" s="12">
        <f t="shared" si="8"/>
        <v>2.5716113705906243</v>
      </c>
      <c r="BR45" s="12">
        <f t="shared" si="8"/>
        <v>2.6124923985848549</v>
      </c>
      <c r="BS45" s="12">
        <f t="shared" si="8"/>
        <v>2.6305547804996539</v>
      </c>
      <c r="BT45" s="12">
        <f t="shared" si="8"/>
        <v>3.3514775569531126</v>
      </c>
      <c r="BU45" s="12">
        <f t="shared" si="8"/>
        <v>2.5216449144245692</v>
      </c>
      <c r="BV45" s="12">
        <f t="shared" si="8"/>
        <v>3.894555627614797</v>
      </c>
      <c r="BW45" s="12">
        <f t="shared" si="8"/>
        <v>3.1782849346872588</v>
      </c>
      <c r="BX45" s="12">
        <f t="shared" si="8"/>
        <v>2.57521742135431</v>
      </c>
      <c r="BY45" s="12">
        <f t="shared" si="8"/>
        <v>2.8768070382671906</v>
      </c>
      <c r="BZ45" s="12">
        <f t="shared" si="6"/>
        <v>2.6463884396209019</v>
      </c>
      <c r="CA45" s="12">
        <f t="shared" si="6"/>
        <v>2.8787089163172688</v>
      </c>
      <c r="CB45" s="12">
        <f t="shared" si="6"/>
        <v>4.2232731629158158</v>
      </c>
      <c r="CC45" s="12">
        <f t="shared" si="6"/>
        <v>6.2137828351776161</v>
      </c>
      <c r="CD45" s="12">
        <f t="shared" si="6"/>
        <v>3.8621566110397949</v>
      </c>
      <c r="CF45" s="13">
        <f>SUMIF(DataQ!$C:$C,DataA!$A45,DataQ!I:I)</f>
        <v>17164</v>
      </c>
      <c r="CG45" s="13">
        <f>SUMIF(DataQ!$C:$C,DataA!$A45,DataQ!J:J)</f>
        <v>533023.69999999995</v>
      </c>
      <c r="CH45" s="13">
        <f>SUMIF(DataQ!$C:$C,DataA!$A45,DataQ!K:K)</f>
        <v>3205.01</v>
      </c>
      <c r="CI45" s="13">
        <f>SUMIF(DataQ!$C:$C,DataA!$A45,DataQ!L:L)</f>
        <v>2278.1459999999997</v>
      </c>
      <c r="CJ45" s="13">
        <f>SUMIF(DataQ!$C:$C,DataA!$A45,DataQ!M:M)</f>
        <v>1823.0449999999998</v>
      </c>
      <c r="CK45" s="14">
        <f>AVERAGEIF(DataQ!$C:$C,DataA!$A45,DataQ!N:N)</f>
        <v>479681.97500000003</v>
      </c>
      <c r="CL45" s="13">
        <f>SUMIF(DataQ!$C:$C,DataA!$A45,DataQ!O:O)</f>
        <v>-122052</v>
      </c>
      <c r="CN45" s="13">
        <f>SUMIF(DataQ!$B:$B,DataA!$A45,DataQ!P:P)</f>
        <v>-1682.4553000000001</v>
      </c>
      <c r="CO45" s="13">
        <f>SUMIF(DataQ!$B:$B,DataA!$A45,DataQ!Q:Q)</f>
        <v>-44698.5</v>
      </c>
      <c r="CP45" s="13">
        <f>SUMIF(DataQ!$B:$B,DataA!$A45,DataQ!R:R)</f>
        <v>-23.074000000000002</v>
      </c>
    </row>
    <row r="46" spans="1:94" x14ac:dyDescent="0.25">
      <c r="A46" s="4">
        <f t="shared" si="5"/>
        <v>2012</v>
      </c>
      <c r="B46" s="4" cm="1">
        <f t="array" ref="B46">INDEX(GMWA!$A$2:$DB$600,MATCH(1,(GMWA!$DA$2:$DA$600=B$3)*(GMWA!$CZ$2:$CZ$600=B$4)*(GMWA!$DB$2:$DB$600=B$1),0),$A46-1966)</f>
        <v>55471</v>
      </c>
      <c r="C46" s="4" cm="1">
        <f t="array" ref="C46">INDEX(GMWA!$A$2:$DB$600,MATCH(1,(GMWA!$DA$2:$DA$600=C$3)*(GMWA!$CZ$2:$CZ$600=C$4)*(GMWA!$DB$2:$DB$600=C$1),0),$A46-1966)</f>
        <v>703.72500000000002</v>
      </c>
      <c r="D46" s="4" cm="1">
        <f t="array" ref="D46">INDEX(GMWA!$A$2:$DB$600,MATCH(1,(GMWA!$DA$2:$DA$600=D$3)*(GMWA!$CZ$2:$CZ$600=D$4)*(GMWA!$DB$2:$DB$600=D$1),0),$A46-1966)</f>
        <v>9787.4</v>
      </c>
      <c r="E46" s="4" cm="1">
        <f t="array" ref="E46">INDEX(GMWA!$A$2:$DB$600,MATCH(1,(GMWA!$DA$2:$DA$600=E$3)*(GMWA!$CZ$2:$CZ$600=E$4)*(GMWA!$DB$2:$DB$600=E$1),0),$A46-1966)</f>
        <v>62466</v>
      </c>
      <c r="F46" s="4" cm="1">
        <f t="array" ref="F46">INDEX(GMWA!$A$2:$DB$600,MATCH(1,(GMWA!$DA$2:$DA$600=F$3)*(GMWA!$CZ$2:$CZ$600=F$4)*(GMWA!$DB$2:$DB$600=F$1),0),$A46-1966)</f>
        <v>11738</v>
      </c>
      <c r="G46" s="4" cm="1">
        <f t="array" ref="G46">INDEX(GMWA!$A$2:$DB$600,MATCH(1,(GMWA!$DA$2:$DA$600=G$3)*(GMWA!$CZ$2:$CZ$600=G$4)*(GMWA!$DB$2:$DB$600=G$1),0),$A46-1966)</f>
        <v>31.015779999999999</v>
      </c>
      <c r="H46" s="4" cm="1">
        <f t="array" ref="H46">INDEX(GMWA!$A$2:$DB$600,MATCH(1,(GMWA!$DA$2:$DA$600=H$3)*(GMWA!$CZ$2:$CZ$600=H$4)*(GMWA!$DB$2:$DB$600=H$1),0),$A46-1966)</f>
        <v>37438.43</v>
      </c>
      <c r="I46" s="4" cm="1">
        <f t="array" ref="I46">INDEX(GMWA!$A$2:$DB$600,MATCH(1,(GMWA!$DA$2:$DA$600=I$3)*(GMWA!$CZ$2:$CZ$600=I$4)*(GMWA!$DB$2:$DB$600=I$1),0),$A46-1966)</f>
        <v>4.4207049999999999</v>
      </c>
      <c r="J46" s="4" cm="1">
        <f t="array" ref="J46">INDEX(GMWA!$A$2:$DB$600,MATCH(1,(GMWA!$DA$2:$DA$600=J$3)*(GMWA!$CZ$2:$CZ$600=J$4)*(GMWA!$DB$2:$DB$600=J$1),0),$A46-1966)</f>
        <v>14239</v>
      </c>
      <c r="K46" s="4" cm="1">
        <f t="array" ref="K46">INDEX(GMWA!$A$2:$DB$600,MATCH(1,(GMWA!$DA$2:$DA$600=K$3)*(GMWA!$CZ$2:$CZ$600=K$4)*(GMWA!$DB$2:$DB$600=K$1),0),$A46-1966)</f>
        <v>64.129459999999995</v>
      </c>
      <c r="L46" s="4" cm="1">
        <f t="array" ref="L46">INDEX(GMWA!$A$2:$DB$600,MATCH(1,(GMWA!$DA$2:$DA$600=L$3)*(GMWA!$CZ$2:$CZ$600=L$4)*(GMWA!$DB$2:$DB$600=L$1),0),$A46-1966)</f>
        <v>54.941000000000003</v>
      </c>
      <c r="M46" s="4" cm="1">
        <f t="array" ref="M46">INDEX(GMWA!$A$2:$DB$600,MATCH(1,(GMWA!$DA$2:$DA$600=M$3)*(GMWA!$CZ$2:$CZ$600=M$4)*(GMWA!$DB$2:$DB$600=M$1),0),$A46-1966)</f>
        <v>83.582009999999997</v>
      </c>
      <c r="N46" s="4" cm="1">
        <f t="array" ref="N46">INDEX(GMWA!$A$2:$DB$600,MATCH(1,(GMWA!$DA$2:$DA$600=N$3)*(GMWA!$CZ$2:$CZ$600=N$4)*(GMWA!$DB$2:$DB$600=N$1),0),$A46-1966)</f>
        <v>31.336980000000001</v>
      </c>
      <c r="O46" s="4" cm="1">
        <f t="array" ref="O46">INDEX(GMWA!$A$2:$DB$600,MATCH(1,(GMWA!$DA$2:$DA$600=O$3)*(GMWA!$CZ$2:$CZ$600=O$4)*(GMWA!$DB$2:$DB$600=O$1),0),$A46-1966)</f>
        <v>11.454000000000001</v>
      </c>
      <c r="P46" s="4" cm="1">
        <f t="array" ref="P46">INDEX(GMWA!$A$2:$DB$600,MATCH(1,(GMWA!$DA$2:$DA$600=P$3)*(GMWA!$CZ$2:$CZ$600=P$4)*(GMWA!$DB$2:$DB$600=P$1),0),$A46-1966)</f>
        <v>13.81611</v>
      </c>
      <c r="Q46" s="4" cm="1">
        <f t="array" ref="Q46">INDEX(GMWA!$A$2:$DB$600,MATCH(1,(GMWA!$DA$2:$DA$600=Q$3)*(GMWA!$CZ$2:$CZ$600=Q$4)*(GMWA!$DB$2:$DB$600=Q$1),0),$A46-1966)</f>
        <v>8.8483090000000004</v>
      </c>
      <c r="R46" s="4" cm="1">
        <f t="array" ref="R46">INDEX(GMWA!$A$2:$DB$600,MATCH(1,(GMWA!$DA$2:$DA$600=R$3)*(GMWA!$CZ$2:$CZ$600=R$4)*(GMWA!$DB$2:$DB$600=R$1),0),$A46-1966)</f>
        <v>3.0396770000000002</v>
      </c>
      <c r="S46" s="4" cm="1">
        <f t="array" ref="S46">INDEX(GMWA!$A$2:$DB$600,MATCH(1,(GMWA!$DA$2:$DA$600=S$3)*(GMWA!$CZ$2:$CZ$600=S$4)*(GMWA!$DB$2:$DB$600=S$1),0),$A46-1966)</f>
        <v>7.2755000000000001</v>
      </c>
      <c r="T46" s="4" cm="1">
        <f t="array" ref="T46">INDEX(GMWA!$A$2:$DB$600,MATCH(1,(GMWA!$DA$2:$DA$600=T$3)*(GMWA!$CZ$2:$CZ$600=T$4)*(GMWA!$DB$2:$DB$600=T$1),0),$A46-1966)</f>
        <v>9.9712379999999996</v>
      </c>
      <c r="U46" s="4" cm="1">
        <f t="array" ref="U46">INDEX(GMWA!$A$2:$DB$600,MATCH(1,(GMWA!$DA$2:$DA$600=U$3)*(GMWA!$CZ$2:$CZ$600=U$4)*(GMWA!$DB$2:$DB$600=U$1),0),$A46-1966)</f>
        <v>8.1369600000000002</v>
      </c>
      <c r="V46" s="4" cm="1">
        <f t="array" ref="V46">INDEX(GMWA!$A$2:$DB$600,MATCH(1,(GMWA!$DA$2:$DA$600=V$3)*(GMWA!$CZ$2:$CZ$600=V$4)*(GMWA!$DB$2:$DB$600=V$1),0),$A46-1966)</f>
        <v>1447791</v>
      </c>
      <c r="W46" s="4" cm="1">
        <f t="array" ref="W46">INDEX(GMWA!$A$2:$DB$600,MATCH(1,(GMWA!$DA$2:$DA$600=W$3)*(GMWA!$CZ$2:$CZ$600=W$4)*(GMWA!$DB$2:$DB$600=W$1),0),$A46-1966)</f>
        <v>21762.51</v>
      </c>
      <c r="X46" s="4" cm="1">
        <f t="array" ref="X46">INDEX(GMWA!$A$2:$DB$600,MATCH(1,(GMWA!$DA$2:$DA$600=X$3)*(GMWA!$CZ$2:$CZ$600=X$4)*(GMWA!$DB$2:$DB$600=X$1),0),$A46-1966)</f>
        <v>1028155</v>
      </c>
      <c r="Y46" s="4" cm="1">
        <f t="array" ref="Y46">INDEX(GMWA!$A$2:$DB$600,MATCH(1,(GMWA!$DA$2:$DA$600=Y$3)*(GMWA!$CZ$2:$CZ$600=Y$4)*(GMWA!$DB$2:$DB$600=Y$1),0),$A46-1966)</f>
        <v>1739555</v>
      </c>
      <c r="Z46" s="4" cm="1">
        <f t="array" ref="Z46">INDEX(GMWA!$A$2:$DB$600,MATCH(1,(GMWA!$DA$2:$DA$600=Z$3)*(GMWA!$CZ$2:$CZ$600=Z$4)*(GMWA!$DB$2:$DB$600=Z$1),0),$A46-1966)</f>
        <v>494668</v>
      </c>
      <c r="AA46" s="4" cm="1">
        <f t="array" ref="AA46">INDEX(GMWA!$A$2:$DB$600,MATCH(1,(GMWA!$DA$2:$DA$600=AA$3)*(GMWA!$CZ$2:$CZ$600=AA$4)*(GMWA!$DB$2:$DB$600=AA$1),0),$A46-1966)</f>
        <v>1233.838</v>
      </c>
      <c r="AB46" s="4" cm="1">
        <f t="array" ref="AB46">INDEX(GMWA!$A$2:$DB$600,MATCH(1,(GMWA!$DA$2:$DA$600=AB$3)*(GMWA!$CZ$2:$CZ$600=AB$4)*(GMWA!$DB$2:$DB$600=AB$1),0),$A46-1966)</f>
        <v>1804703</v>
      </c>
      <c r="AC46" s="4" cm="1">
        <f t="array" ref="AC46">INDEX(GMWA!$A$2:$DB$600,MATCH(1,(GMWA!$DA$2:$DA$600=AC$3)*(GMWA!$CZ$2:$CZ$600=AC$4)*(GMWA!$DB$2:$DB$600=AC$1),0),$A46-1966)</f>
        <v>190.47880000000001</v>
      </c>
      <c r="AD46" s="4" cm="1">
        <f t="array" ref="AD46">INDEX(GMWA!$A$2:$DB$600,MATCH(1,(GMWA!$DA$2:$DA$600=AD$3)*(GMWA!$CZ$2:$CZ$600=AD$4)*(GMWA!$DB$2:$DB$600=AD$1),0),$A46-1966)</f>
        <v>591316.6</v>
      </c>
      <c r="AE46" s="4" cm="1">
        <f t="array" ref="AE46">INDEX(GMWA!$A$2:$DB$600,MATCH(1,(GMWA!$DA$2:$DA$600=AE$3)*(GMWA!$CZ$2:$CZ$600=AE$4)*(GMWA!$DB$2:$DB$600=AE$1),0),$A46-1966)</f>
        <v>2068.2890000000002</v>
      </c>
      <c r="AF46" s="4" cm="1">
        <f t="array" ref="AF46">INDEX(GMWA!$A$2:$DB$600,MATCH(1,(GMWA!$DA$2:$DA$600=AF$3)*(GMWA!$CZ$2:$CZ$600=AF$4)*(GMWA!$DB$2:$DB$600=AF$1),0),$A46-1966)</f>
        <v>2434.989</v>
      </c>
      <c r="AG46" s="4" cm="1">
        <f t="array" ref="AG46">INDEX(GMWA!$A$2:$DB$600,MATCH(1,(GMWA!$DA$2:$DA$600=AG$3)*(GMWA!$CZ$2:$CZ$600=AG$4)*(GMWA!$DB$2:$DB$600=AG$1),0),$A46-1966)</f>
        <v>2240.8339999999998</v>
      </c>
      <c r="AH46" s="4" cm="1">
        <f t="array" ref="AH46">INDEX(GMWA!$A$2:$DB$600,MATCH(1,(GMWA!$DA$2:$DA$600=AH$3)*(GMWA!$CZ$2:$CZ$600=AH$4)*(GMWA!$DB$2:$DB$600=AH$1),0),$A46-1966)</f>
        <v>1001.775</v>
      </c>
      <c r="AI46" s="4" cm="1">
        <f t="array" ref="AI46">INDEX(GMWA!$A$2:$DB$600,MATCH(1,(GMWA!$DA$2:$DA$600=AI$3)*(GMWA!$CZ$2:$CZ$600=AI$4)*(GMWA!$DB$2:$DB$600=AI$1),0),$A46-1966)</f>
        <v>512.51120000000003</v>
      </c>
      <c r="AJ46" s="4" cm="1">
        <f t="array" ref="AJ46">INDEX(GMWA!$A$2:$DB$600,MATCH(1,(GMWA!$DA$2:$DA$600=AJ$3)*(GMWA!$CZ$2:$CZ$600=AJ$4)*(GMWA!$DB$2:$DB$600=AJ$1),0),$A46-1966)</f>
        <v>516.00699999999995</v>
      </c>
      <c r="AK46" s="4" cm="1">
        <f t="array" ref="AK46">INDEX(GMWA!$A$2:$DB$600,MATCH(1,(GMWA!$DA$2:$DA$600=AK$3)*(GMWA!$CZ$2:$CZ$600=AK$4)*(GMWA!$DB$2:$DB$600=AK$1),0),$A46-1966)</f>
        <v>389.916</v>
      </c>
      <c r="AL46" s="4" cm="1">
        <f t="array" ref="AL46">INDEX(GMWA!$A$2:$DB$600,MATCH(1,(GMWA!$DA$2:$DA$600=AL$3)*(GMWA!$CZ$2:$CZ$600=AL$4)*(GMWA!$DB$2:$DB$600=AL$1),0),$A46-1966)</f>
        <v>115.1767</v>
      </c>
      <c r="AM46" s="4" cm="1">
        <f t="array" ref="AM46">INDEX(GMWA!$A$2:$DB$600,MATCH(1,(GMWA!$DA$2:$DA$600=AM$3)*(GMWA!$CZ$2:$CZ$600=AM$4)*(GMWA!$DB$2:$DB$600=AM$1),0),$A46-1966)</f>
        <v>153.185</v>
      </c>
      <c r="AN46" s="4" cm="1">
        <f t="array" ref="AN46">INDEX(GMWA!$A$2:$DB$600,MATCH(1,(GMWA!$DA$2:$DA$600=AN$3)*(GMWA!$CZ$2:$CZ$600=AN$4)*(GMWA!$DB$2:$DB$600=AN$1),0),$A46-1966)</f>
        <v>324.59100000000001</v>
      </c>
      <c r="AO46" s="4" cm="1">
        <f t="array" ref="AO46">INDEX(GMWA!$A$2:$DB$600,MATCH(1,(GMWA!$DA$2:$DA$600=AO$3)*(GMWA!$CZ$2:$CZ$600=AO$4)*(GMWA!$DB$2:$DB$600=AO$1),0),$A46-1966)</f>
        <v>233.13900000000001</v>
      </c>
      <c r="AP46" s="4" cm="1">
        <f t="array" ref="AP46">INDEX(GMWA!$A$2:$DB$600,MATCH(1,(GMWA!$DA$2:$DA$600=AP$3)*(GMWA!$CZ$2:$CZ$600=AP$4)*(GMWA!$DB$2:$DB$600=AP$1),0),$A46-1966)</f>
        <v>1721708</v>
      </c>
      <c r="AQ46" s="4" cm="1">
        <f t="array" ref="AQ46">INDEX(GMWA!$A$2:$DB$600,MATCH(1,(GMWA!$DA$2:$DA$600=AQ$3)*(GMWA!$CZ$2:$CZ$600=AQ$4)*(GMWA!$DB$2:$DB$600=AQ$1),0),$A46-1966)</f>
        <v>16253.95</v>
      </c>
      <c r="AR46" s="4" cm="1">
        <f t="array" ref="AR46">INDEX(GMWA!$A$2:$DB$600,MATCH(1,(GMWA!$DA$2:$DA$600=AR$3)*(GMWA!$CZ$2:$CZ$600=AR$4)*(GMWA!$DB$2:$DB$600=AR$1),0),$A46-1966)</f>
        <v>505526.9</v>
      </c>
      <c r="AS46" s="4" cm="1">
        <f t="array" ref="AS46">INDEX(GMWA!$A$2:$DB$600,MATCH(1,(GMWA!$DA$2:$DA$600=AS$3)*(GMWA!$CZ$2:$CZ$600=AS$4)*(GMWA!$DB$2:$DB$600=AS$1),0),$A46-1966)</f>
        <v>1827201</v>
      </c>
      <c r="AT46" s="4" cm="1">
        <f t="array" ref="AT46">INDEX(GMWA!$A$2:$DB$600,MATCH(1,(GMWA!$DA$2:$DA$600=AT$3)*(GMWA!$CZ$2:$CZ$600=AT$4)*(GMWA!$DB$2:$DB$600=AT$1),0),$A46-1966)</f>
        <v>1521462</v>
      </c>
      <c r="AU46" s="4" cm="1">
        <f t="array" ref="AU46">INDEX(GMWA!$A$2:$DB$600,MATCH(1,(GMWA!$DA$2:$DA$600=AU$3)*(GMWA!$CZ$2:$CZ$600=AU$4)*(GMWA!$DB$2:$DB$600=AU$1),0),$A46-1966)</f>
        <v>1892.9380000000001</v>
      </c>
      <c r="AV46" s="4" cm="1">
        <f t="array" ref="AV46">INDEX(GMWA!$A$2:$DB$600,MATCH(1,(GMWA!$DA$2:$DA$600=AV$3)*(GMWA!$CZ$2:$CZ$600=AV$4)*(GMWA!$DB$2:$DB$600=AV$1),0),$A46-1966)</f>
        <v>3724437</v>
      </c>
      <c r="AW46" s="4" cm="1">
        <f t="array" ref="AW46">INDEX(GMWA!$A$2:$DB$600,MATCH(1,(GMWA!$DA$2:$DA$600=AW$3)*(GMWA!$CZ$2:$CZ$600=AW$4)*(GMWA!$DB$2:$DB$600=AW$1),0),$A46-1966)</f>
        <v>654.72180000000003</v>
      </c>
      <c r="AX46" s="4" cm="1">
        <f t="array" ref="AX46">INDEX(GMWA!$A$2:$DB$600,MATCH(1,(GMWA!$DA$2:$DA$600=AX$3)*(GMWA!$CZ$2:$CZ$600=AX$4)*(GMWA!$DB$2:$DB$600=AX$1),0),$A46-1966)</f>
        <v>1504674</v>
      </c>
      <c r="AY46" s="4" cm="1">
        <f t="array" ref="AY46">INDEX(GMWA!$A$2:$DB$600,MATCH(1,(GMWA!$DA$2:$DA$600=AY$3)*(GMWA!$CZ$2:$CZ$600=AY$4)*(GMWA!$DB$2:$DB$600=AY$1),0),$A46-1966)</f>
        <v>2800.605</v>
      </c>
      <c r="AZ46" s="4" cm="1">
        <f t="array" ref="AZ46">INDEX(GMWA!$A$2:$DB$600,MATCH(1,(GMWA!$DA$2:$DA$600=AZ$3)*(GMWA!$CZ$2:$CZ$600=AZ$4)*(GMWA!$DB$2:$DB$600=AZ$1),0),$A46-1966)</f>
        <v>2088.011</v>
      </c>
      <c r="BA46" s="4" cm="1">
        <f t="array" ref="BA46">INDEX(GMWA!$A$2:$DB$600,MATCH(1,(GMWA!$DA$2:$DA$600=BA$3)*(GMWA!$CZ$2:$CZ$600=BA$4)*(GMWA!$DB$2:$DB$600=BA$1),0),$A46-1966)</f>
        <v>1633.7760000000001</v>
      </c>
      <c r="BB46" s="4" cm="1">
        <f t="array" ref="BB46">INDEX(GMWA!$A$2:$DB$600,MATCH(1,(GMWA!$DA$2:$DA$600=BB$3)*(GMWA!$CZ$2:$CZ$600=BB$4)*(GMWA!$DB$2:$DB$600=BB$1),0),$A46-1966)</f>
        <v>1035.9639999999999</v>
      </c>
      <c r="BC46" s="4" cm="1">
        <f t="array" ref="BC46">INDEX(GMWA!$A$2:$DB$600,MATCH(1,(GMWA!$DA$2:$DA$600=BC$3)*(GMWA!$CZ$2:$CZ$600=BC$4)*(GMWA!$DB$2:$DB$600=BC$1),0),$A46-1966)</f>
        <v>657.87099999999998</v>
      </c>
      <c r="BD46" s="4" cm="1">
        <f t="array" ref="BD46">INDEX(GMWA!$A$2:$DB$600,MATCH(1,(GMWA!$DA$2:$DA$600=BD$3)*(GMWA!$CZ$2:$CZ$600=BD$4)*(GMWA!$DB$2:$DB$600=BD$1),0),$A46-1966)</f>
        <v>387.935</v>
      </c>
      <c r="BE46" s="4" cm="1">
        <f t="array" ref="BE46">INDEX(GMWA!$A$2:$DB$600,MATCH(1,(GMWA!$DA$2:$DA$600=BE$3)*(GMWA!$CZ$2:$CZ$600=BE$4)*(GMWA!$DB$2:$DB$600=BE$1),0),$A46-1966)</f>
        <v>316.6687</v>
      </c>
      <c r="BF46" s="4" cm="1">
        <f t="array" ref="BF46">INDEX(GMWA!$A$2:$DB$600,MATCH(1,(GMWA!$DA$2:$DA$600=BF$3)*(GMWA!$CZ$2:$CZ$600=BF$4)*(GMWA!$DB$2:$DB$600=BF$1),0),$A46-1966)</f>
        <v>200.37799999999999</v>
      </c>
      <c r="BG46" s="4" cm="1">
        <f t="array" ref="BG46">INDEX(GMWA!$A$2:$DB$600,MATCH(1,(GMWA!$DA$2:$DA$600=BG$3)*(GMWA!$CZ$2:$CZ$600=BG$4)*(GMWA!$DB$2:$DB$600=BG$1),0),$A46-1966)</f>
        <v>176.08799999999999</v>
      </c>
      <c r="BH46" s="4" cm="1">
        <f t="array" ref="BH46">INDEX(GMWA!$A$2:$DB$600,MATCH(1,(GMWA!$DA$2:$DA$600=BH$3)*(GMWA!$CZ$2:$CZ$600=BH$4)*(GMWA!$DB$2:$DB$600=BH$1),0),$A46-1966)</f>
        <v>186.23400000000001</v>
      </c>
      <c r="BI46" s="4" cm="1">
        <f t="array" ref="BI46">INDEX(GMWA!$A$2:$DB$600,MATCH(1,(GMWA!$DA$2:$DA$600=BI$3)*(GMWA!$CZ$2:$CZ$600=BI$4)*(GMWA!$DB$2:$DB$600=BI$1),0),$A46-1966)</f>
        <v>168.53870000000001</v>
      </c>
      <c r="BK46" s="12">
        <f t="shared" si="8"/>
        <v>3.831423181937172</v>
      </c>
      <c r="BL46" s="12">
        <f t="shared" si="8"/>
        <v>3.233657330886925</v>
      </c>
      <c r="BM46" s="12">
        <f t="shared" si="8"/>
        <v>0.9519381805272551</v>
      </c>
      <c r="BN46" s="12">
        <f t="shared" si="8"/>
        <v>3.5909183670536429</v>
      </c>
      <c r="BO46" s="12">
        <f t="shared" si="8"/>
        <v>2.3729046552435169</v>
      </c>
      <c r="BP46" s="12">
        <f t="shared" si="8"/>
        <v>2.5137643677695127</v>
      </c>
      <c r="BQ46" s="12">
        <f t="shared" si="8"/>
        <v>2.0744925896394033</v>
      </c>
      <c r="BR46" s="12">
        <f t="shared" si="8"/>
        <v>2.3208383295148858</v>
      </c>
      <c r="BS46" s="12">
        <f t="shared" si="8"/>
        <v>2.4080162809567667</v>
      </c>
      <c r="BT46" s="12">
        <f t="shared" si="8"/>
        <v>3.1006044126328569</v>
      </c>
      <c r="BU46" s="12">
        <f t="shared" si="8"/>
        <v>2.2563140942320481</v>
      </c>
      <c r="BV46" s="12">
        <f t="shared" si="8"/>
        <v>3.729950991461215</v>
      </c>
      <c r="BW46" s="12">
        <f t="shared" si="8"/>
        <v>3.1281455416635477</v>
      </c>
      <c r="BX46" s="12">
        <f t="shared" si="8"/>
        <v>2.2348779890078498</v>
      </c>
      <c r="BY46" s="12">
        <f t="shared" si="8"/>
        <v>2.6775043749406504</v>
      </c>
      <c r="BZ46" s="12">
        <f t="shared" si="6"/>
        <v>2.2692859487684527</v>
      </c>
      <c r="CA46" s="12">
        <f t="shared" si="6"/>
        <v>2.6391422918003382</v>
      </c>
      <c r="CB46" s="12">
        <f t="shared" si="6"/>
        <v>4.7494859157228193</v>
      </c>
      <c r="CC46" s="12">
        <f t="shared" si="6"/>
        <v>3.0719391480355274</v>
      </c>
      <c r="CD46" s="12">
        <f t="shared" si="6"/>
        <v>3.4901753889310667</v>
      </c>
      <c r="CF46" s="13">
        <f>SUMIF(DataQ!$C:$C,DataA!$A46,DataQ!I:I)</f>
        <v>17516.625</v>
      </c>
      <c r="CG46" s="13">
        <f>SUMIF(DataQ!$C:$C,DataA!$A46,DataQ!J:J)</f>
        <v>537268.69999999995</v>
      </c>
      <c r="CH46" s="13">
        <f>SUMIF(DataQ!$C:$C,DataA!$A46,DataQ!K:K)</f>
        <v>3213.36</v>
      </c>
      <c r="CI46" s="13">
        <f>SUMIF(DataQ!$C:$C,DataA!$A46,DataQ!L:L)</f>
        <v>2280.2730000000001</v>
      </c>
      <c r="CJ46" s="13">
        <f>SUMIF(DataQ!$C:$C,DataA!$A46,DataQ!M:M)</f>
        <v>1763.4460000000001</v>
      </c>
      <c r="CK46" s="14">
        <f>AVERAGEIF(DataQ!$C:$C,DataA!$A46,DataQ!N:N)</f>
        <v>487090.9</v>
      </c>
      <c r="CL46" s="13">
        <f>SUMIF(DataQ!$C:$C,DataA!$A46,DataQ!O:O)</f>
        <v>-123728</v>
      </c>
      <c r="CN46" s="13">
        <f>SUMIF(DataQ!$B:$B,DataA!$A46,DataQ!P:P)</f>
        <v>-1494.0663</v>
      </c>
      <c r="CO46" s="13">
        <f>SUMIF(DataQ!$B:$B,DataA!$A46,DataQ!Q:Q)</f>
        <v>-41021.25</v>
      </c>
      <c r="CP46" s="13">
        <f>SUMIF(DataQ!$B:$B,DataA!$A46,DataQ!R:R)</f>
        <v>-1.5230000000000001</v>
      </c>
    </row>
    <row r="47" spans="1:94" x14ac:dyDescent="0.25">
      <c r="A47" s="4">
        <f t="shared" si="5"/>
        <v>2013</v>
      </c>
      <c r="B47" s="4" cm="1">
        <f t="array" ref="B47">INDEX(GMWA!$A$2:$DB$600,MATCH(1,(GMWA!$DA$2:$DA$600=B$3)*(GMWA!$CZ$2:$CZ$600=B$4)*(GMWA!$DB$2:$DB$600=B$1),0),$A47-1966)</f>
        <v>56142</v>
      </c>
      <c r="C47" s="4" cm="1">
        <f t="array" ref="C47">INDEX(GMWA!$A$2:$DB$600,MATCH(1,(GMWA!$DA$2:$DA$600=C$3)*(GMWA!$CZ$2:$CZ$600=C$4)*(GMWA!$DB$2:$DB$600=C$1),0),$A47-1966)</f>
        <v>686.57500000000005</v>
      </c>
      <c r="D47" s="4" cm="1">
        <f t="array" ref="D47">INDEX(GMWA!$A$2:$DB$600,MATCH(1,(GMWA!$DA$2:$DA$600=D$3)*(GMWA!$CZ$2:$CZ$600=D$4)*(GMWA!$DB$2:$DB$600=D$1),0),$A47-1966)</f>
        <v>9815.7999999999993</v>
      </c>
      <c r="E47" s="4" cm="1">
        <f t="array" ref="E47">INDEX(GMWA!$A$2:$DB$600,MATCH(1,(GMWA!$DA$2:$DA$600=E$3)*(GMWA!$CZ$2:$CZ$600=E$4)*(GMWA!$DB$2:$DB$600=E$1),0),$A47-1966)</f>
        <v>62930</v>
      </c>
      <c r="F47" s="4" cm="1">
        <f t="array" ref="F47">INDEX(GMWA!$A$2:$DB$600,MATCH(1,(GMWA!$DA$2:$DA$600=F$3)*(GMWA!$CZ$2:$CZ$600=F$4)*(GMWA!$DB$2:$DB$600=F$1),0),$A47-1966)</f>
        <v>12896</v>
      </c>
      <c r="G47" s="4" cm="1">
        <f t="array" ref="G47">INDEX(GMWA!$A$2:$DB$600,MATCH(1,(GMWA!$DA$2:$DA$600=G$3)*(GMWA!$CZ$2:$CZ$600=G$4)*(GMWA!$DB$2:$DB$600=G$1),0),$A47-1966)</f>
        <v>30.119489999999999</v>
      </c>
      <c r="H47" s="4" cm="1">
        <f t="array" ref="H47">INDEX(GMWA!$A$2:$DB$600,MATCH(1,(GMWA!$DA$2:$DA$600=H$3)*(GMWA!$CZ$2:$CZ$600=H$4)*(GMWA!$DB$2:$DB$600=H$1),0),$A47-1966)</f>
        <v>32887.040000000001</v>
      </c>
      <c r="I47" s="4" cm="1">
        <f t="array" ref="I47">INDEX(GMWA!$A$2:$DB$600,MATCH(1,(GMWA!$DA$2:$DA$600=I$3)*(GMWA!$CZ$2:$CZ$600=I$4)*(GMWA!$DB$2:$DB$600=I$1),0),$A47-1966)</f>
        <v>3.9659110000000002</v>
      </c>
      <c r="J47" s="4" cm="1">
        <f t="array" ref="J47">INDEX(GMWA!$A$2:$DB$600,MATCH(1,(GMWA!$DA$2:$DA$600=J$3)*(GMWA!$CZ$2:$CZ$600=J$4)*(GMWA!$DB$2:$DB$600=J$1),0),$A47-1966)</f>
        <v>13386</v>
      </c>
      <c r="K47" s="4" cm="1">
        <f t="array" ref="K47">INDEX(GMWA!$A$2:$DB$600,MATCH(1,(GMWA!$DA$2:$DA$600=K$3)*(GMWA!$CZ$2:$CZ$600=K$4)*(GMWA!$DB$2:$DB$600=K$1),0),$A47-1966)</f>
        <v>51.984659999999998</v>
      </c>
      <c r="L47" s="4" cm="1">
        <f t="array" ref="L47">INDEX(GMWA!$A$2:$DB$600,MATCH(1,(GMWA!$DA$2:$DA$600=L$3)*(GMWA!$CZ$2:$CZ$600=L$4)*(GMWA!$DB$2:$DB$600=L$1),0),$A47-1966)</f>
        <v>49.427</v>
      </c>
      <c r="M47" s="4" cm="1">
        <f t="array" ref="M47">INDEX(GMWA!$A$2:$DB$600,MATCH(1,(GMWA!$DA$2:$DA$600=M$3)*(GMWA!$CZ$2:$CZ$600=M$4)*(GMWA!$DB$2:$DB$600=M$1),0),$A47-1966)</f>
        <v>77.659009999999995</v>
      </c>
      <c r="N47" s="4" cm="1">
        <f t="array" ref="N47">INDEX(GMWA!$A$2:$DB$600,MATCH(1,(GMWA!$DA$2:$DA$600=N$3)*(GMWA!$CZ$2:$CZ$600=N$4)*(GMWA!$DB$2:$DB$600=N$1),0),$A47-1966)</f>
        <v>36.52158</v>
      </c>
      <c r="O47" s="4" cm="1">
        <f t="array" ref="O47">INDEX(GMWA!$A$2:$DB$600,MATCH(1,(GMWA!$DA$2:$DA$600=O$3)*(GMWA!$CZ$2:$CZ$600=O$4)*(GMWA!$DB$2:$DB$600=O$1),0),$A47-1966)</f>
        <v>11.176</v>
      </c>
      <c r="P47" s="4" cm="1">
        <f t="array" ref="P47">INDEX(GMWA!$A$2:$DB$600,MATCH(1,(GMWA!$DA$2:$DA$600=P$3)*(GMWA!$CZ$2:$CZ$600=P$4)*(GMWA!$DB$2:$DB$600=P$1),0),$A47-1966)</f>
        <v>13.224130000000001</v>
      </c>
      <c r="Q47" s="4" cm="1">
        <f t="array" ref="Q47">INDEX(GMWA!$A$2:$DB$600,MATCH(1,(GMWA!$DA$2:$DA$600=Q$3)*(GMWA!$CZ$2:$CZ$600=Q$4)*(GMWA!$DB$2:$DB$600=Q$1),0),$A47-1966)</f>
        <v>8.5507159999999995</v>
      </c>
      <c r="R47" s="4" cm="1">
        <f t="array" ref="R47">INDEX(GMWA!$A$2:$DB$600,MATCH(1,(GMWA!$DA$2:$DA$600=R$3)*(GMWA!$CZ$2:$CZ$600=R$4)*(GMWA!$DB$2:$DB$600=R$1),0),$A47-1966)</f>
        <v>2.7400880000000001</v>
      </c>
      <c r="S47" s="4" cm="1">
        <f t="array" ref="S47">INDEX(GMWA!$A$2:$DB$600,MATCH(1,(GMWA!$DA$2:$DA$600=S$3)*(GMWA!$CZ$2:$CZ$600=S$4)*(GMWA!$DB$2:$DB$600=S$1),0),$A47-1966)</f>
        <v>7.7389000000000001</v>
      </c>
      <c r="T47" s="4" cm="1">
        <f t="array" ref="T47">INDEX(GMWA!$A$2:$DB$600,MATCH(1,(GMWA!$DA$2:$DA$600=T$3)*(GMWA!$CZ$2:$CZ$600=T$4)*(GMWA!$DB$2:$DB$600=T$1),0),$A47-1966)</f>
        <v>7.4169780000000003</v>
      </c>
      <c r="U47" s="4" cm="1">
        <f t="array" ref="U47">INDEX(GMWA!$A$2:$DB$600,MATCH(1,(GMWA!$DA$2:$DA$600=U$3)*(GMWA!$CZ$2:$CZ$600=U$4)*(GMWA!$DB$2:$DB$600=U$1),0),$A47-1966)</f>
        <v>8.1392500000000005</v>
      </c>
      <c r="V47" s="4" cm="1">
        <f t="array" ref="V47">INDEX(GMWA!$A$2:$DB$600,MATCH(1,(GMWA!$DA$2:$DA$600=V$3)*(GMWA!$CZ$2:$CZ$600=V$4)*(GMWA!$DB$2:$DB$600=V$1),0),$A47-1966)</f>
        <v>1519787</v>
      </c>
      <c r="W47" s="4" cm="1">
        <f t="array" ref="W47">INDEX(GMWA!$A$2:$DB$600,MATCH(1,(GMWA!$DA$2:$DA$600=W$3)*(GMWA!$CZ$2:$CZ$600=W$4)*(GMWA!$DB$2:$DB$600=W$1),0),$A47-1966)</f>
        <v>23161.01</v>
      </c>
      <c r="X47" s="4" cm="1">
        <f t="array" ref="X47">INDEX(GMWA!$A$2:$DB$600,MATCH(1,(GMWA!$DA$2:$DA$600=X$3)*(GMWA!$CZ$2:$CZ$600=X$4)*(GMWA!$DB$2:$DB$600=X$1),0),$A47-1966)</f>
        <v>1060606</v>
      </c>
      <c r="Y47" s="4" cm="1">
        <f t="array" ref="Y47">INDEX(GMWA!$A$2:$DB$600,MATCH(1,(GMWA!$DA$2:$DA$600=Y$3)*(GMWA!$CZ$2:$CZ$600=Y$4)*(GMWA!$DB$2:$DB$600=Y$1),0),$A47-1966)</f>
        <v>1753831</v>
      </c>
      <c r="Z47" s="4" cm="1">
        <f t="array" ref="Z47">INDEX(GMWA!$A$2:$DB$600,MATCH(1,(GMWA!$DA$2:$DA$600=Z$3)*(GMWA!$CZ$2:$CZ$600=Z$4)*(GMWA!$DB$2:$DB$600=Z$1),0),$A47-1966)</f>
        <v>535560</v>
      </c>
      <c r="AA47" s="4" cm="1">
        <f t="array" ref="AA47">INDEX(GMWA!$A$2:$DB$600,MATCH(1,(GMWA!$DA$2:$DA$600=AA$3)*(GMWA!$CZ$2:$CZ$600=AA$4)*(GMWA!$DB$2:$DB$600=AA$1),0),$A47-1966)</f>
        <v>1156.854</v>
      </c>
      <c r="AB47" s="4" cm="1">
        <f t="array" ref="AB47">INDEX(GMWA!$A$2:$DB$600,MATCH(1,(GMWA!$DA$2:$DA$600=AB$3)*(GMWA!$CZ$2:$CZ$600=AB$4)*(GMWA!$DB$2:$DB$600=AB$1),0),$A47-1966)</f>
        <v>1954611</v>
      </c>
      <c r="AC47" s="4" cm="1">
        <f t="array" ref="AC47">INDEX(GMWA!$A$2:$DB$600,MATCH(1,(GMWA!$DA$2:$DA$600=AC$3)*(GMWA!$CZ$2:$CZ$600=AC$4)*(GMWA!$DB$2:$DB$600=AC$1),0),$A47-1966)</f>
        <v>192.12610000000001</v>
      </c>
      <c r="AD47" s="4" cm="1">
        <f t="array" ref="AD47">INDEX(GMWA!$A$2:$DB$600,MATCH(1,(GMWA!$DA$2:$DA$600=AD$3)*(GMWA!$CZ$2:$CZ$600=AD$4)*(GMWA!$DB$2:$DB$600=AD$1),0),$A47-1966)</f>
        <v>624729.30000000005</v>
      </c>
      <c r="AE47" s="4" cm="1">
        <f t="array" ref="AE47">INDEX(GMWA!$A$2:$DB$600,MATCH(1,(GMWA!$DA$2:$DA$600=AE$3)*(GMWA!$CZ$2:$CZ$600=AE$4)*(GMWA!$DB$2:$DB$600=AE$1),0),$A47-1966)</f>
        <v>2043.3440000000001</v>
      </c>
      <c r="AF47" s="4" cm="1">
        <f t="array" ref="AF47">INDEX(GMWA!$A$2:$DB$600,MATCH(1,(GMWA!$DA$2:$DA$600=AF$3)*(GMWA!$CZ$2:$CZ$600=AF$4)*(GMWA!$DB$2:$DB$600=AF$1),0),$A47-1966)</f>
        <v>2498.3739999999998</v>
      </c>
      <c r="AG47" s="4" cm="1">
        <f t="array" ref="AG47">INDEX(GMWA!$A$2:$DB$600,MATCH(1,(GMWA!$DA$2:$DA$600=AG$3)*(GMWA!$CZ$2:$CZ$600=AG$4)*(GMWA!$DB$2:$DB$600=AG$1),0),$A47-1966)</f>
        <v>2343.9110000000001</v>
      </c>
      <c r="AH47" s="4" cm="1">
        <f t="array" ref="AH47">INDEX(GMWA!$A$2:$DB$600,MATCH(1,(GMWA!$DA$2:$DA$600=AH$3)*(GMWA!$CZ$2:$CZ$600=AH$4)*(GMWA!$DB$2:$DB$600=AH$1),0),$A47-1966)</f>
        <v>1135.99</v>
      </c>
      <c r="AI47" s="4" cm="1">
        <f t="array" ref="AI47">INDEX(GMWA!$A$2:$DB$600,MATCH(1,(GMWA!$DA$2:$DA$600=AI$3)*(GMWA!$CZ$2:$CZ$600=AI$4)*(GMWA!$DB$2:$DB$600=AI$1),0),$A47-1966)</f>
        <v>514.71450000000004</v>
      </c>
      <c r="AJ47" s="4" cm="1">
        <f t="array" ref="AJ47">INDEX(GMWA!$A$2:$DB$600,MATCH(1,(GMWA!$DA$2:$DA$600=AJ$3)*(GMWA!$CZ$2:$CZ$600=AJ$4)*(GMWA!$DB$2:$DB$600=AJ$1),0),$A47-1966)</f>
        <v>516.71</v>
      </c>
      <c r="AK47" s="4" cm="1">
        <f t="array" ref="AK47">INDEX(GMWA!$A$2:$DB$600,MATCH(1,(GMWA!$DA$2:$DA$600=AK$3)*(GMWA!$CZ$2:$CZ$600=AK$4)*(GMWA!$DB$2:$DB$600=AK$1),0),$A47-1966)</f>
        <v>389.13900000000001</v>
      </c>
      <c r="AL47" s="4" cm="1">
        <f t="array" ref="AL47">INDEX(GMWA!$A$2:$DB$600,MATCH(1,(GMWA!$DA$2:$DA$600=AL$3)*(GMWA!$CZ$2:$CZ$600=AL$4)*(GMWA!$DB$2:$DB$600=AL$1),0),$A47-1966)</f>
        <v>123.13</v>
      </c>
      <c r="AM47" s="4" cm="1">
        <f t="array" ref="AM47">INDEX(GMWA!$A$2:$DB$600,MATCH(1,(GMWA!$DA$2:$DA$600=AM$3)*(GMWA!$CZ$2:$CZ$600=AM$4)*(GMWA!$DB$2:$DB$600=AM$1),0),$A47-1966)</f>
        <v>162.684</v>
      </c>
      <c r="AN47" s="4" cm="1">
        <f t="array" ref="AN47">INDEX(GMWA!$A$2:$DB$600,MATCH(1,(GMWA!$DA$2:$DA$600=AN$3)*(GMWA!$CZ$2:$CZ$600=AN$4)*(GMWA!$DB$2:$DB$600=AN$1),0),$A47-1966)</f>
        <v>337.714</v>
      </c>
      <c r="AO47" s="4" cm="1">
        <f t="array" ref="AO47">INDEX(GMWA!$A$2:$DB$600,MATCH(1,(GMWA!$DA$2:$DA$600=AO$3)*(GMWA!$CZ$2:$CZ$600=AO$4)*(GMWA!$DB$2:$DB$600=AO$1),0),$A47-1966)</f>
        <v>241.84299999999999</v>
      </c>
      <c r="AP47" s="4" cm="1">
        <f t="array" ref="AP47">INDEX(GMWA!$A$2:$DB$600,MATCH(1,(GMWA!$DA$2:$DA$600=AP$3)*(GMWA!$CZ$2:$CZ$600=AP$4)*(GMWA!$DB$2:$DB$600=AP$1),0),$A47-1966)</f>
        <v>1789072</v>
      </c>
      <c r="AQ47" s="4" cm="1">
        <f t="array" ref="AQ47">INDEX(GMWA!$A$2:$DB$600,MATCH(1,(GMWA!$DA$2:$DA$600=AQ$3)*(GMWA!$CZ$2:$CZ$600=AQ$4)*(GMWA!$DB$2:$DB$600=AQ$1),0),$A47-1966)</f>
        <v>16880.68</v>
      </c>
      <c r="AR47" s="4" cm="1">
        <f t="array" ref="AR47">INDEX(GMWA!$A$2:$DB$600,MATCH(1,(GMWA!$DA$2:$DA$600=AR$3)*(GMWA!$CZ$2:$CZ$600=AR$4)*(GMWA!$DB$2:$DB$600=AR$1),0),$A47-1966)</f>
        <v>514815.3</v>
      </c>
      <c r="AS47" s="4" cm="1">
        <f t="array" ref="AS47">INDEX(GMWA!$A$2:$DB$600,MATCH(1,(GMWA!$DA$2:$DA$600=AS$3)*(GMWA!$CZ$2:$CZ$600=AS$4)*(GMWA!$DB$2:$DB$600=AS$1),0),$A47-1966)</f>
        <v>1902247</v>
      </c>
      <c r="AT47" s="4" cm="1">
        <f t="array" ref="AT47">INDEX(GMWA!$A$2:$DB$600,MATCH(1,(GMWA!$DA$2:$DA$600=AT$3)*(GMWA!$CZ$2:$CZ$600=AT$4)*(GMWA!$DB$2:$DB$600=AT$1),0),$A47-1966)</f>
        <v>1576380</v>
      </c>
      <c r="AU47" s="4" cm="1">
        <f t="array" ref="AU47">INDEX(GMWA!$A$2:$DB$600,MATCH(1,(GMWA!$DA$2:$DA$600=AU$3)*(GMWA!$CZ$2:$CZ$600=AU$4)*(GMWA!$DB$2:$DB$600=AU$1),0),$A47-1966)</f>
        <v>1935.5550000000001</v>
      </c>
      <c r="AV47" s="4" cm="1">
        <f t="array" ref="AV47">INDEX(GMWA!$A$2:$DB$600,MATCH(1,(GMWA!$DA$2:$DA$600=AV$3)*(GMWA!$CZ$2:$CZ$600=AV$4)*(GMWA!$DB$2:$DB$600=AV$1),0),$A47-1966)</f>
        <v>3804232</v>
      </c>
      <c r="AW47" s="4" cm="1">
        <f t="array" ref="AW47">INDEX(GMWA!$A$2:$DB$600,MATCH(1,(GMWA!$DA$2:$DA$600=AW$3)*(GMWA!$CZ$2:$CZ$600=AW$4)*(GMWA!$DB$2:$DB$600=AW$1),0),$A47-1966)</f>
        <v>666.61649999999997</v>
      </c>
      <c r="AX47" s="4" cm="1">
        <f t="array" ref="AX47">INDEX(GMWA!$A$2:$DB$600,MATCH(1,(GMWA!$DA$2:$DA$600=AX$3)*(GMWA!$CZ$2:$CZ$600=AX$4)*(GMWA!$DB$2:$DB$600=AX$1),0),$A47-1966)</f>
        <v>1570938</v>
      </c>
      <c r="AY47" s="4" cm="1">
        <f t="array" ref="AY47">INDEX(GMWA!$A$2:$DB$600,MATCH(1,(GMWA!$DA$2:$DA$600=AY$3)*(GMWA!$CZ$2:$CZ$600=AY$4)*(GMWA!$DB$2:$DB$600=AY$1),0),$A47-1966)</f>
        <v>2871.2310000000002</v>
      </c>
      <c r="AZ47" s="4" cm="1">
        <f t="array" ref="AZ47">INDEX(GMWA!$A$2:$DB$600,MATCH(1,(GMWA!$DA$2:$DA$600=AZ$3)*(GMWA!$CZ$2:$CZ$600=AZ$4)*(GMWA!$DB$2:$DB$600=AZ$1),0),$A47-1966)</f>
        <v>2123.1509999999998</v>
      </c>
      <c r="BA47" s="4" cm="1">
        <f t="array" ref="BA47">INDEX(GMWA!$A$2:$DB$600,MATCH(1,(GMWA!$DA$2:$DA$600=BA$3)*(GMWA!$CZ$2:$CZ$600=BA$4)*(GMWA!$DB$2:$DB$600=BA$1),0),$A47-1966)</f>
        <v>1621.9870000000001</v>
      </c>
      <c r="BB47" s="4" cm="1">
        <f t="array" ref="BB47">INDEX(GMWA!$A$2:$DB$600,MATCH(1,(GMWA!$DA$2:$DA$600=BB$3)*(GMWA!$CZ$2:$CZ$600=BB$4)*(GMWA!$DB$2:$DB$600=BB$1),0),$A47-1966)</f>
        <v>1025.652</v>
      </c>
      <c r="BC47" s="4" cm="1">
        <f t="array" ref="BC47">INDEX(GMWA!$A$2:$DB$600,MATCH(1,(GMWA!$DA$2:$DA$600=BC$3)*(GMWA!$CZ$2:$CZ$600=BC$4)*(GMWA!$DB$2:$DB$600=BC$1),0),$A47-1966)</f>
        <v>665.62599999999998</v>
      </c>
      <c r="BD47" s="4" cm="1">
        <f t="array" ref="BD47">INDEX(GMWA!$A$2:$DB$600,MATCH(1,(GMWA!$DA$2:$DA$600=BD$3)*(GMWA!$CZ$2:$CZ$600=BD$4)*(GMWA!$DB$2:$DB$600=BD$1),0),$A47-1966)</f>
        <v>394.61599999999999</v>
      </c>
      <c r="BE47" s="4" cm="1">
        <f t="array" ref="BE47">INDEX(GMWA!$A$2:$DB$600,MATCH(1,(GMWA!$DA$2:$DA$600=BE$3)*(GMWA!$CZ$2:$CZ$600=BE$4)*(GMWA!$DB$2:$DB$600=BE$1),0),$A47-1966)</f>
        <v>320.97199999999998</v>
      </c>
      <c r="BF47" s="4" cm="1">
        <f t="array" ref="BF47">INDEX(GMWA!$A$2:$DB$600,MATCH(1,(GMWA!$DA$2:$DA$600=BF$3)*(GMWA!$CZ$2:$CZ$600=BF$4)*(GMWA!$DB$2:$DB$600=BF$1),0),$A47-1966)</f>
        <v>203.49700000000001</v>
      </c>
      <c r="BG47" s="4" cm="1">
        <f t="array" ref="BG47">INDEX(GMWA!$A$2:$DB$600,MATCH(1,(GMWA!$DA$2:$DA$600=BG$3)*(GMWA!$CZ$2:$CZ$600=BG$4)*(GMWA!$DB$2:$DB$600=BG$1),0),$A47-1966)</f>
        <v>182.42400000000001</v>
      </c>
      <c r="BH47" s="4" cm="1">
        <f t="array" ref="BH47">INDEX(GMWA!$A$2:$DB$600,MATCH(1,(GMWA!$DA$2:$DA$600=BH$3)*(GMWA!$CZ$2:$CZ$600=BH$4)*(GMWA!$DB$2:$DB$600=BH$1),0),$A47-1966)</f>
        <v>178.16200000000001</v>
      </c>
      <c r="BI47" s="4" cm="1">
        <f t="array" ref="BI47">INDEX(GMWA!$A$2:$DB$600,MATCH(1,(GMWA!$DA$2:$DA$600=BI$3)*(GMWA!$CZ$2:$CZ$600=BI$4)*(GMWA!$DB$2:$DB$600=BI$1),0),$A47-1966)</f>
        <v>170.6756</v>
      </c>
      <c r="BK47" s="12">
        <f t="shared" si="8"/>
        <v>3.6940702874810745</v>
      </c>
      <c r="BL47" s="12">
        <f t="shared" si="8"/>
        <v>2.964356908442249</v>
      </c>
      <c r="BM47" s="12">
        <f t="shared" si="8"/>
        <v>0.92548976717084375</v>
      </c>
      <c r="BN47" s="12">
        <f t="shared" si="8"/>
        <v>3.5881450379198454</v>
      </c>
      <c r="BO47" s="12">
        <f t="shared" si="8"/>
        <v>2.4079468220180744</v>
      </c>
      <c r="BP47" s="12">
        <f t="shared" si="8"/>
        <v>2.6035688168083437</v>
      </c>
      <c r="BQ47" s="12">
        <f t="shared" si="8"/>
        <v>1.6825363205261814</v>
      </c>
      <c r="BR47" s="12">
        <f t="shared" si="8"/>
        <v>2.0642229244230741</v>
      </c>
      <c r="BS47" s="12">
        <f t="shared" si="8"/>
        <v>2.142688041044337</v>
      </c>
      <c r="BT47" s="12">
        <f t="shared" si="8"/>
        <v>2.544097322819848</v>
      </c>
      <c r="BU47" s="12">
        <f t="shared" si="8"/>
        <v>1.9783667297210108</v>
      </c>
      <c r="BV47" s="12">
        <f t="shared" si="8"/>
        <v>3.3132234969672476</v>
      </c>
      <c r="BW47" s="12">
        <f t="shared" si="8"/>
        <v>3.2149561175714574</v>
      </c>
      <c r="BX47" s="12">
        <f t="shared" si="8"/>
        <v>2.171300789078217</v>
      </c>
      <c r="BY47" s="12">
        <f t="shared" si="8"/>
        <v>2.5592943817615295</v>
      </c>
      <c r="BZ47" s="12">
        <f t="shared" si="6"/>
        <v>2.1973423378278709</v>
      </c>
      <c r="CA47" s="12">
        <f t="shared" si="6"/>
        <v>2.2253618127182651</v>
      </c>
      <c r="CB47" s="12">
        <f t="shared" si="6"/>
        <v>4.757013596911805</v>
      </c>
      <c r="CC47" s="12">
        <f t="shared" si="6"/>
        <v>2.1962305382661071</v>
      </c>
      <c r="CD47" s="12">
        <f t="shared" si="6"/>
        <v>3.3655098555674554</v>
      </c>
      <c r="CF47" s="13">
        <f>SUMIF(DataQ!$C:$C,DataA!$A47,DataQ!I:I)</f>
        <v>17885.074999999997</v>
      </c>
      <c r="CG47" s="13">
        <f>SUMIF(DataQ!$C:$C,DataA!$A47,DataQ!J:J)</f>
        <v>552221.80000000005</v>
      </c>
      <c r="CH47" s="13">
        <f>SUMIF(DataQ!$C:$C,DataA!$A47,DataQ!K:K)</f>
        <v>3257.4399999999996</v>
      </c>
      <c r="CI47" s="13">
        <f>SUMIF(DataQ!$C:$C,DataA!$A47,DataQ!L:L)</f>
        <v>2308.2160000000003</v>
      </c>
      <c r="CJ47" s="13">
        <f>SUMIF(DataQ!$C:$C,DataA!$A47,DataQ!M:M)</f>
        <v>1745.624</v>
      </c>
      <c r="CK47" s="14">
        <f>AVERAGEIF(DataQ!$C:$C,DataA!$A47,DataQ!N:N)</f>
        <v>499715.32500000001</v>
      </c>
      <c r="CL47" s="13">
        <f>SUMIF(DataQ!$C:$C,DataA!$A47,DataQ!O:O)</f>
        <v>-102444</v>
      </c>
      <c r="CN47" s="13">
        <f>SUMIF(DataQ!$B:$B,DataA!$A47,DataQ!P:P)</f>
        <v>-987.49520000000007</v>
      </c>
      <c r="CO47" s="13">
        <f>SUMIF(DataQ!$B:$B,DataA!$A47,DataQ!Q:Q)</f>
        <v>-38719.502</v>
      </c>
      <c r="CP47" s="13">
        <f>SUMIF(DataQ!$B:$B,DataA!$A47,DataQ!R:R)</f>
        <v>3.5120000000000005</v>
      </c>
    </row>
    <row r="48" spans="1:94" x14ac:dyDescent="0.25">
      <c r="A48" s="4">
        <f>+A47+1</f>
        <v>2014</v>
      </c>
      <c r="B48" s="4" cm="1">
        <f t="array" ref="B48">INDEX(GMWA!$A$2:$DB$600,MATCH(1,(GMWA!$DA$2:$DA$600=B$3)*(GMWA!$CZ$2:$CZ$600=B$4)*(GMWA!$DB$2:$DB$600=B$1),0),$A48-1966)</f>
        <v>56501</v>
      </c>
      <c r="C48" s="4" cm="1">
        <f t="array" ref="C48">INDEX(GMWA!$A$2:$DB$600,MATCH(1,(GMWA!$DA$2:$DA$600=C$3)*(GMWA!$CZ$2:$CZ$600=C$4)*(GMWA!$DB$2:$DB$600=C$1),0),$A48-1966)</f>
        <v>701.375</v>
      </c>
      <c r="D48" s="4" cm="1">
        <f t="array" ref="D48">INDEX(GMWA!$A$2:$DB$600,MATCH(1,(GMWA!$DA$2:$DA$600=D$3)*(GMWA!$CZ$2:$CZ$600=D$4)*(GMWA!$DB$2:$DB$600=D$1),0),$A48-1966)</f>
        <v>9796.6990000000005</v>
      </c>
      <c r="E48" s="4" cm="1">
        <f t="array" ref="E48">INDEX(GMWA!$A$2:$DB$600,MATCH(1,(GMWA!$DA$2:$DA$600=E$3)*(GMWA!$CZ$2:$CZ$600=E$4)*(GMWA!$DB$2:$DB$600=E$1),0),$A48-1966)</f>
        <v>61934</v>
      </c>
      <c r="F48" s="4" cm="1">
        <f t="array" ref="F48">INDEX(GMWA!$A$2:$DB$600,MATCH(1,(GMWA!$DA$2:$DA$600=F$3)*(GMWA!$CZ$2:$CZ$600=F$4)*(GMWA!$DB$2:$DB$600=F$1),0),$A48-1966)</f>
        <v>14363</v>
      </c>
      <c r="G48" s="4" cm="1">
        <f t="array" ref="G48">INDEX(GMWA!$A$2:$DB$600,MATCH(1,(GMWA!$DA$2:$DA$600=G$3)*(GMWA!$CZ$2:$CZ$600=G$4)*(GMWA!$DB$2:$DB$600=G$1),0),$A48-1966)</f>
        <v>26.760020000000001</v>
      </c>
      <c r="H48" s="4" cm="1">
        <f t="array" ref="H48">INDEX(GMWA!$A$2:$DB$600,MATCH(1,(GMWA!$DA$2:$DA$600=H$3)*(GMWA!$CZ$2:$CZ$600=H$4)*(GMWA!$DB$2:$DB$600=H$1),0),$A48-1966)</f>
        <v>26334.53</v>
      </c>
      <c r="I48" s="4" cm="1">
        <f t="array" ref="I48">INDEX(GMWA!$A$2:$DB$600,MATCH(1,(GMWA!$DA$2:$DA$600=I$3)*(GMWA!$CZ$2:$CZ$600=I$4)*(GMWA!$DB$2:$DB$600=I$1),0),$A48-1966)</f>
        <v>3.6867709999999998</v>
      </c>
      <c r="J48" s="4" cm="1">
        <f t="array" ref="J48">INDEX(GMWA!$A$2:$DB$600,MATCH(1,(GMWA!$DA$2:$DA$600=J$3)*(GMWA!$CZ$2:$CZ$600=J$4)*(GMWA!$DB$2:$DB$600=J$1),0),$A48-1966)</f>
        <v>14057</v>
      </c>
      <c r="K48" s="4" cm="1">
        <f t="array" ref="K48">INDEX(GMWA!$A$2:$DB$600,MATCH(1,(GMWA!$DA$2:$DA$600=K$3)*(GMWA!$CZ$2:$CZ$600=K$4)*(GMWA!$DB$2:$DB$600=K$1),0),$A48-1966)</f>
        <v>47.577590000000001</v>
      </c>
      <c r="L48" s="4" cm="1">
        <f t="array" ref="L48">INDEX(GMWA!$A$2:$DB$600,MATCH(1,(GMWA!$DA$2:$DA$600=L$3)*(GMWA!$CZ$2:$CZ$600=L$4)*(GMWA!$DB$2:$DB$600=L$1),0),$A48-1966)</f>
        <v>47.316000000000003</v>
      </c>
      <c r="M48" s="4" cm="1">
        <f t="array" ref="M48">INDEX(GMWA!$A$2:$DB$600,MATCH(1,(GMWA!$DA$2:$DA$600=M$3)*(GMWA!$CZ$2:$CZ$600=M$4)*(GMWA!$DB$2:$DB$600=M$1),0),$A48-1966)</f>
        <v>74.442009999999996</v>
      </c>
      <c r="N48" s="4" cm="1">
        <f t="array" ref="N48">INDEX(GMWA!$A$2:$DB$600,MATCH(1,(GMWA!$DA$2:$DA$600=N$3)*(GMWA!$CZ$2:$CZ$600=N$4)*(GMWA!$DB$2:$DB$600=N$1),0),$A48-1966)</f>
        <v>36.662190000000002</v>
      </c>
      <c r="O48" s="4" cm="1">
        <f t="array" ref="O48">INDEX(GMWA!$A$2:$DB$600,MATCH(1,(GMWA!$DA$2:$DA$600=O$3)*(GMWA!$CZ$2:$CZ$600=O$4)*(GMWA!$DB$2:$DB$600=O$1),0),$A48-1966)</f>
        <v>10.308999999999999</v>
      </c>
      <c r="P48" s="4" cm="1">
        <f t="array" ref="P48">INDEX(GMWA!$A$2:$DB$600,MATCH(1,(GMWA!$DA$2:$DA$600=P$3)*(GMWA!$CZ$2:$CZ$600=P$4)*(GMWA!$DB$2:$DB$600=P$1),0),$A48-1966)</f>
        <v>13.33548</v>
      </c>
      <c r="Q48" s="4" cm="1">
        <f t="array" ref="Q48">INDEX(GMWA!$A$2:$DB$600,MATCH(1,(GMWA!$DA$2:$DA$600=Q$3)*(GMWA!$CZ$2:$CZ$600=Q$4)*(GMWA!$DB$2:$DB$600=Q$1),0),$A48-1966)</f>
        <v>8.1423760000000005</v>
      </c>
      <c r="R48" s="4" cm="1">
        <f t="array" ref="R48">INDEX(GMWA!$A$2:$DB$600,MATCH(1,(GMWA!$DA$2:$DA$600=R$3)*(GMWA!$CZ$2:$CZ$600=R$4)*(GMWA!$DB$2:$DB$600=R$1),0),$A48-1966)</f>
        <v>2.6828409999999998</v>
      </c>
      <c r="S48" s="4" cm="1">
        <f t="array" ref="S48">INDEX(GMWA!$A$2:$DB$600,MATCH(1,(GMWA!$DA$2:$DA$600=S$3)*(GMWA!$CZ$2:$CZ$600=S$4)*(GMWA!$DB$2:$DB$600=S$1),0),$A48-1966)</f>
        <v>7.5759999999999996</v>
      </c>
      <c r="T48" s="4" cm="1">
        <f t="array" ref="T48">INDEX(GMWA!$A$2:$DB$600,MATCH(1,(GMWA!$DA$2:$DA$600=T$3)*(GMWA!$CZ$2:$CZ$600=T$4)*(GMWA!$DB$2:$DB$600=T$1),0),$A48-1966)</f>
        <v>7.0799149999999997</v>
      </c>
      <c r="U48" s="4" cm="1">
        <f t="array" ref="U48">INDEX(GMWA!$A$2:$DB$600,MATCH(1,(GMWA!$DA$2:$DA$600=U$3)*(GMWA!$CZ$2:$CZ$600=U$4)*(GMWA!$DB$2:$DB$600=U$1),0),$A48-1966)</f>
        <v>8.3343600000000002</v>
      </c>
      <c r="V48" s="4" cm="1">
        <f t="array" ref="V48">INDEX(GMWA!$A$2:$DB$600,MATCH(1,(GMWA!$DA$2:$DA$600=V$3)*(GMWA!$CZ$2:$CZ$600=V$4)*(GMWA!$DB$2:$DB$600=V$1),0),$A48-1966)</f>
        <v>1622146</v>
      </c>
      <c r="W48" s="4" cm="1">
        <f t="array" ref="W48">INDEX(GMWA!$A$2:$DB$600,MATCH(1,(GMWA!$DA$2:$DA$600=W$3)*(GMWA!$CZ$2:$CZ$600=W$4)*(GMWA!$DB$2:$DB$600=W$1),0),$A48-1966)</f>
        <v>24051.35</v>
      </c>
      <c r="X48" s="4" cm="1">
        <f t="array" ref="X48">INDEX(GMWA!$A$2:$DB$600,MATCH(1,(GMWA!$DA$2:$DA$600=X$3)*(GMWA!$CZ$2:$CZ$600=X$4)*(GMWA!$DB$2:$DB$600=X$1),0),$A48-1966)</f>
        <v>1114183</v>
      </c>
      <c r="Y48" s="4" cm="1">
        <f t="array" ref="Y48">INDEX(GMWA!$A$2:$DB$600,MATCH(1,(GMWA!$DA$2:$DA$600=Y$3)*(GMWA!$CZ$2:$CZ$600=Y$4)*(GMWA!$DB$2:$DB$600=Y$1),0),$A48-1966)</f>
        <v>1858520</v>
      </c>
      <c r="Z48" s="4" cm="1">
        <f t="array" ref="Z48">INDEX(GMWA!$A$2:$DB$600,MATCH(1,(GMWA!$DA$2:$DA$600=Z$3)*(GMWA!$CZ$2:$CZ$600=Z$4)*(GMWA!$DB$2:$DB$600=Z$1),0),$A48-1966)</f>
        <v>611223</v>
      </c>
      <c r="AA48" s="4" cm="1">
        <f t="array" ref="AA48">INDEX(GMWA!$A$2:$DB$600,MATCH(1,(GMWA!$DA$2:$DA$600=AA$3)*(GMWA!$CZ$2:$CZ$600=AA$4)*(GMWA!$DB$2:$DB$600=AA$1),0),$A48-1966)</f>
        <v>1269.098</v>
      </c>
      <c r="AB48" s="4" cm="1">
        <f t="array" ref="AB48">INDEX(GMWA!$A$2:$DB$600,MATCH(1,(GMWA!$DA$2:$DA$600=AB$3)*(GMWA!$CZ$2:$CZ$600=AB$4)*(GMWA!$DB$2:$DB$600=AB$1),0),$A48-1966)</f>
        <v>2324861</v>
      </c>
      <c r="AC48" s="4" cm="1">
        <f t="array" ref="AC48">INDEX(GMWA!$A$2:$DB$600,MATCH(1,(GMWA!$DA$2:$DA$600=AC$3)*(GMWA!$CZ$2:$CZ$600=AC$4)*(GMWA!$DB$2:$DB$600=AC$1),0),$A48-1966)</f>
        <v>196.82400000000001</v>
      </c>
      <c r="AD48" s="4" cm="1">
        <f t="array" ref="AD48">INDEX(GMWA!$A$2:$DB$600,MATCH(1,(GMWA!$DA$2:$DA$600=AD$3)*(GMWA!$CZ$2:$CZ$600=AD$4)*(GMWA!$DB$2:$DB$600=AD$1),0),$A48-1966)</f>
        <v>687490.4</v>
      </c>
      <c r="AE48" s="4" cm="1">
        <f t="array" ref="AE48">INDEX(GMWA!$A$2:$DB$600,MATCH(1,(GMWA!$DA$2:$DA$600=AE$3)*(GMWA!$CZ$2:$CZ$600=AE$4)*(GMWA!$DB$2:$DB$600=AE$1),0),$A48-1966)</f>
        <v>2043.9179999999999</v>
      </c>
      <c r="AF48" s="4" cm="1">
        <f t="array" ref="AF48">INDEX(GMWA!$A$2:$DB$600,MATCH(1,(GMWA!$DA$2:$DA$600=AF$3)*(GMWA!$CZ$2:$CZ$600=AF$4)*(GMWA!$DB$2:$DB$600=AF$1),0),$A48-1966)</f>
        <v>2725.884</v>
      </c>
      <c r="AG48" s="4" cm="1">
        <f t="array" ref="AG48">INDEX(GMWA!$A$2:$DB$600,MATCH(1,(GMWA!$DA$2:$DA$600=AG$3)*(GMWA!$CZ$2:$CZ$600=AG$4)*(GMWA!$DB$2:$DB$600=AG$1),0),$A48-1966)</f>
        <v>2573.5590000000002</v>
      </c>
      <c r="AH48" s="4" cm="1">
        <f t="array" ref="AH48">INDEX(GMWA!$A$2:$DB$600,MATCH(1,(GMWA!$DA$2:$DA$600=AH$3)*(GMWA!$CZ$2:$CZ$600=AH$4)*(GMWA!$DB$2:$DB$600=AH$1),0),$A48-1966)</f>
        <v>1281.56</v>
      </c>
      <c r="AI48" s="4" cm="1">
        <f t="array" ref="AI48">INDEX(GMWA!$A$2:$DB$600,MATCH(1,(GMWA!$DA$2:$DA$600=AI$3)*(GMWA!$CZ$2:$CZ$600=AI$4)*(GMWA!$DB$2:$DB$600=AI$1),0),$A48-1966)</f>
        <v>554.21979999999996</v>
      </c>
      <c r="AJ48" s="4" cm="1">
        <f t="array" ref="AJ48">INDEX(GMWA!$A$2:$DB$600,MATCH(1,(GMWA!$DA$2:$DA$600=AJ$3)*(GMWA!$CZ$2:$CZ$600=AJ$4)*(GMWA!$DB$2:$DB$600=AJ$1),0),$A48-1966)</f>
        <v>580.47900000000004</v>
      </c>
      <c r="AK48" s="4" cm="1">
        <f t="array" ref="AK48">INDEX(GMWA!$A$2:$DB$600,MATCH(1,(GMWA!$DA$2:$DA$600=AK$3)*(GMWA!$CZ$2:$CZ$600=AK$4)*(GMWA!$DB$2:$DB$600=AK$1),0),$A48-1966)</f>
        <v>426.42099999999999</v>
      </c>
      <c r="AL48" s="4" cm="1">
        <f t="array" ref="AL48">INDEX(GMWA!$A$2:$DB$600,MATCH(1,(GMWA!$DA$2:$DA$600=AL$3)*(GMWA!$CZ$2:$CZ$600=AL$4)*(GMWA!$DB$2:$DB$600=AL$1),0),$A48-1966)</f>
        <v>132.7851</v>
      </c>
      <c r="AM48" s="4" cm="1">
        <f t="array" ref="AM48">INDEX(GMWA!$A$2:$DB$600,MATCH(1,(GMWA!$DA$2:$DA$600=AM$3)*(GMWA!$CZ$2:$CZ$600=AM$4)*(GMWA!$DB$2:$DB$600=AM$1),0),$A48-1966)</f>
        <v>168.512</v>
      </c>
      <c r="AN48" s="4" cm="1">
        <f t="array" ref="AN48">INDEX(GMWA!$A$2:$DB$600,MATCH(1,(GMWA!$DA$2:$DA$600=AN$3)*(GMWA!$CZ$2:$CZ$600=AN$4)*(GMWA!$DB$2:$DB$600=AN$1),0),$A48-1966)</f>
        <v>338.303</v>
      </c>
      <c r="AO48" s="4" cm="1">
        <f t="array" ref="AO48">INDEX(GMWA!$A$2:$DB$600,MATCH(1,(GMWA!$DA$2:$DA$600=AO$3)*(GMWA!$CZ$2:$CZ$600=AO$4)*(GMWA!$DB$2:$DB$600=AO$1),0),$A48-1966)</f>
        <v>262.87</v>
      </c>
      <c r="AP48" s="4" cm="1">
        <f t="array" ref="AP48">INDEX(GMWA!$A$2:$DB$600,MATCH(1,(GMWA!$DA$2:$DA$600=AP$3)*(GMWA!$CZ$2:$CZ$600=AP$4)*(GMWA!$DB$2:$DB$600=AP$1),0),$A48-1966)</f>
        <v>1875066</v>
      </c>
      <c r="AQ48" s="4" cm="1">
        <f t="array" ref="AQ48">INDEX(GMWA!$A$2:$DB$600,MATCH(1,(GMWA!$DA$2:$DA$600=AQ$3)*(GMWA!$CZ$2:$CZ$600=AQ$4)*(GMWA!$DB$2:$DB$600=AQ$1),0),$A48-1966)</f>
        <v>17608.12</v>
      </c>
      <c r="AR48" s="4" cm="1">
        <f t="array" ref="AR48">INDEX(GMWA!$A$2:$DB$600,MATCH(1,(GMWA!$DA$2:$DA$600=AR$3)*(GMWA!$CZ$2:$CZ$600=AR$4)*(GMWA!$DB$2:$DB$600=AR$1),0),$A48-1966)</f>
        <v>528093.80000000005</v>
      </c>
      <c r="AS48" s="4" cm="1">
        <f t="array" ref="AS48">INDEX(GMWA!$A$2:$DB$600,MATCH(1,(GMWA!$DA$2:$DA$600=AS$3)*(GMWA!$CZ$2:$CZ$600=AS$4)*(GMWA!$DB$2:$DB$600=AS$1),0),$A48-1966)</f>
        <v>1994898</v>
      </c>
      <c r="AT48" s="4" cm="1">
        <f t="array" ref="AT48">INDEX(GMWA!$A$2:$DB$600,MATCH(1,(GMWA!$DA$2:$DA$600=AT$3)*(GMWA!$CZ$2:$CZ$600=AT$4)*(GMWA!$DB$2:$DB$600=AT$1),0),$A48-1966)</f>
        <v>1620803</v>
      </c>
      <c r="AU48" s="4" cm="1">
        <f t="array" ref="AU48">INDEX(GMWA!$A$2:$DB$600,MATCH(1,(GMWA!$DA$2:$DA$600=AU$3)*(GMWA!$CZ$2:$CZ$600=AU$4)*(GMWA!$DB$2:$DB$600=AU$1),0),$A48-1966)</f>
        <v>1980.2619999999999</v>
      </c>
      <c r="AV48" s="4" cm="1">
        <f t="array" ref="AV48">INDEX(GMWA!$A$2:$DB$600,MATCH(1,(GMWA!$DA$2:$DA$600=AV$3)*(GMWA!$CZ$2:$CZ$600=AV$4)*(GMWA!$DB$2:$DB$600=AV$1),0),$A48-1966)</f>
        <v>3963081</v>
      </c>
      <c r="AW48" s="4" cm="1">
        <f t="array" ref="AW48">INDEX(GMWA!$A$2:$DB$600,MATCH(1,(GMWA!$DA$2:$DA$600=AW$3)*(GMWA!$CZ$2:$CZ$600=AW$4)*(GMWA!$DB$2:$DB$600=AW$1),0),$A48-1966)</f>
        <v>679.03740000000005</v>
      </c>
      <c r="AX48" s="4" cm="1">
        <f t="array" ref="AX48">INDEX(GMWA!$A$2:$DB$600,MATCH(1,(GMWA!$DA$2:$DA$600=AX$3)*(GMWA!$CZ$2:$CZ$600=AX$4)*(GMWA!$DB$2:$DB$600=AX$1),0),$A48-1966)</f>
        <v>1638485</v>
      </c>
      <c r="AY48" s="4" cm="1">
        <f t="array" ref="AY48">INDEX(GMWA!$A$2:$DB$600,MATCH(1,(GMWA!$DA$2:$DA$600=AY$3)*(GMWA!$CZ$2:$CZ$600=AY$4)*(GMWA!$DB$2:$DB$600=AY$1),0),$A48-1966)</f>
        <v>2989.1350000000002</v>
      </c>
      <c r="AZ48" s="4" cm="1">
        <f t="array" ref="AZ48">INDEX(GMWA!$A$2:$DB$600,MATCH(1,(GMWA!$DA$2:$DA$600=AZ$3)*(GMWA!$CZ$2:$CZ$600=AZ$4)*(GMWA!$DB$2:$DB$600=AZ$1),0),$A48-1966)</f>
        <v>2156.5250000000001</v>
      </c>
      <c r="BA48" s="4" cm="1">
        <f t="array" ref="BA48">INDEX(GMWA!$A$2:$DB$600,MATCH(1,(GMWA!$DA$2:$DA$600=BA$3)*(GMWA!$CZ$2:$CZ$600=BA$4)*(GMWA!$DB$2:$DB$600=BA$1),0),$A48-1966)</f>
        <v>1637.8689999999999</v>
      </c>
      <c r="BB48" s="4" cm="1">
        <f t="array" ref="BB48">INDEX(GMWA!$A$2:$DB$600,MATCH(1,(GMWA!$DA$2:$DA$600=BB$3)*(GMWA!$CZ$2:$CZ$600=BB$4)*(GMWA!$DB$2:$DB$600=BB$1),0),$A48-1966)</f>
        <v>1038.9490000000001</v>
      </c>
      <c r="BC48" s="4" cm="1">
        <f t="array" ref="BC48">INDEX(GMWA!$A$2:$DB$600,MATCH(1,(GMWA!$DA$2:$DA$600=BC$3)*(GMWA!$CZ$2:$CZ$600=BC$4)*(GMWA!$DB$2:$DB$600=BC$1),0),$A48-1966)</f>
        <v>678.69600000000003</v>
      </c>
      <c r="BD48" s="4" cm="1">
        <f t="array" ref="BD48">INDEX(GMWA!$A$2:$DB$600,MATCH(1,(GMWA!$DA$2:$DA$600=BD$3)*(GMWA!$CZ$2:$CZ$600=BD$4)*(GMWA!$DB$2:$DB$600=BD$1),0),$A48-1966)</f>
        <v>404.95800000000003</v>
      </c>
      <c r="BE48" s="4" cm="1">
        <f t="array" ref="BE48">INDEX(GMWA!$A$2:$DB$600,MATCH(1,(GMWA!$DA$2:$DA$600=BE$3)*(GMWA!$CZ$2:$CZ$600=BE$4)*(GMWA!$DB$2:$DB$600=BE$1),0),$A48-1966)</f>
        <v>330.16449999999998</v>
      </c>
      <c r="BF48" s="4" cm="1">
        <f t="array" ref="BF48">INDEX(GMWA!$A$2:$DB$600,MATCH(1,(GMWA!$DA$2:$DA$600=BF$3)*(GMWA!$CZ$2:$CZ$600=BF$4)*(GMWA!$DB$2:$DB$600=BF$1),0),$A48-1966)</f>
        <v>205.85499999999999</v>
      </c>
      <c r="BG48" s="4" cm="1">
        <f t="array" ref="BG48">INDEX(GMWA!$A$2:$DB$600,MATCH(1,(GMWA!$DA$2:$DA$600=BG$3)*(GMWA!$CZ$2:$CZ$600=BG$4)*(GMWA!$DB$2:$DB$600=BG$1),0),$A48-1966)</f>
        <v>200.56700000000001</v>
      </c>
      <c r="BH48" s="4" cm="1">
        <f t="array" ref="BH48">INDEX(GMWA!$A$2:$DB$600,MATCH(1,(GMWA!$DA$2:$DA$600=BH$3)*(GMWA!$CZ$2:$CZ$600=BH$4)*(GMWA!$DB$2:$DB$600=BH$1),0),$A48-1966)</f>
        <v>176.191</v>
      </c>
      <c r="BI48" s="4" cm="1">
        <f t="array" ref="BI48">INDEX(GMWA!$A$2:$DB$600,MATCH(1,(GMWA!$DA$2:$DA$600=BI$3)*(GMWA!$CZ$2:$CZ$600=BI$4)*(GMWA!$DB$2:$DB$600=BI$1),0),$A48-1966)</f>
        <v>173.1866</v>
      </c>
      <c r="BK48" s="12">
        <f t="shared" si="8"/>
        <v>3.4831020142453268</v>
      </c>
      <c r="BL48" s="12">
        <f t="shared" si="8"/>
        <v>2.9161564735451444</v>
      </c>
      <c r="BM48" s="12">
        <f t="shared" si="8"/>
        <v>0.87927198673826479</v>
      </c>
      <c r="BN48" s="12">
        <f t="shared" si="8"/>
        <v>3.3324365624260164</v>
      </c>
      <c r="BO48" s="12">
        <f t="shared" si="8"/>
        <v>2.3498788494542908</v>
      </c>
      <c r="BP48" s="12">
        <f t="shared" si="8"/>
        <v>2.1085857829734191</v>
      </c>
      <c r="BQ48" s="12">
        <f t="shared" si="8"/>
        <v>1.1327356775308286</v>
      </c>
      <c r="BR48" s="12">
        <f t="shared" si="8"/>
        <v>1.8731308173799941</v>
      </c>
      <c r="BS48" s="12">
        <f t="shared" si="8"/>
        <v>2.0446830966657861</v>
      </c>
      <c r="BT48" s="12">
        <f t="shared" si="8"/>
        <v>2.3277641275237073</v>
      </c>
      <c r="BU48" s="12">
        <f t="shared" si="8"/>
        <v>1.7358038713312822</v>
      </c>
      <c r="BV48" s="12">
        <f t="shared" si="8"/>
        <v>2.8925705608458943</v>
      </c>
      <c r="BW48" s="12">
        <f t="shared" si="8"/>
        <v>2.8607470582727301</v>
      </c>
      <c r="BX48" s="12">
        <f t="shared" si="8"/>
        <v>1.8600923315984019</v>
      </c>
      <c r="BY48" s="12">
        <f t="shared" si="8"/>
        <v>2.2973234173846082</v>
      </c>
      <c r="BZ48" s="12">
        <f t="shared" si="6"/>
        <v>1.9094688113390288</v>
      </c>
      <c r="CA48" s="12">
        <f t="shared" si="6"/>
        <v>2.0204382871270949</v>
      </c>
      <c r="CB48" s="12">
        <f t="shared" si="6"/>
        <v>4.4958222559817695</v>
      </c>
      <c r="CC48" s="12">
        <f t="shared" si="6"/>
        <v>2.0927733422405357</v>
      </c>
      <c r="CD48" s="12">
        <f t="shared" si="6"/>
        <v>3.1705253547380838</v>
      </c>
      <c r="CF48" s="13">
        <f>SUMIF(DataQ!$C:$C,DataA!$A48,DataQ!I:I)</f>
        <v>18439.849999999999</v>
      </c>
      <c r="CG48" s="13">
        <f>SUMIF(DataQ!$C:$C,DataA!$A48,DataQ!J:J)</f>
        <v>554063.69999999995</v>
      </c>
      <c r="CH48" s="13">
        <f>SUMIF(DataQ!$C:$C,DataA!$A48,DataQ!K:K)</f>
        <v>3313.3</v>
      </c>
      <c r="CI48" s="13">
        <f>SUMIF(DataQ!$C:$C,DataA!$A48,DataQ!L:L)</f>
        <v>2330.9169999999999</v>
      </c>
      <c r="CJ48" s="13">
        <f>SUMIF(DataQ!$C:$C,DataA!$A48,DataQ!M:M)</f>
        <v>1747.241</v>
      </c>
      <c r="CK48" s="14">
        <f>AVERAGEIF(DataQ!$C:$C,DataA!$A48,DataQ!N:N)</f>
        <v>513278.77500000002</v>
      </c>
      <c r="CL48" s="13">
        <f>SUMIF(DataQ!$C:$C,DataA!$A48,DataQ!O:O)</f>
        <v>-97467</v>
      </c>
      <c r="CN48" s="13">
        <f>SUMIF(DataQ!$B:$B,DataA!$A48,DataQ!P:P)</f>
        <v>-911.83910000000003</v>
      </c>
      <c r="CO48" s="13">
        <f>SUMIF(DataQ!$B:$B,DataA!$A48,DataQ!Q:Q)</f>
        <v>-29136.75</v>
      </c>
      <c r="CP48" s="13">
        <f>SUMIF(DataQ!$B:$B,DataA!$A48,DataQ!R:R)</f>
        <v>21.832999999999998</v>
      </c>
    </row>
    <row r="49" spans="1:94" x14ac:dyDescent="0.25">
      <c r="A49" s="4">
        <f t="shared" ref="A49:A94" si="9">+A48+1</f>
        <v>2015</v>
      </c>
      <c r="B49" s="4" cm="1">
        <f t="array" ref="B49">INDEX(GMWA!$A$2:$DB$600,MATCH(1,(GMWA!$DA$2:$DA$600=B$3)*(GMWA!$CZ$2:$CZ$600=B$4)*(GMWA!$DB$2:$DB$600=B$1),0),$A49-1966)</f>
        <v>52591</v>
      </c>
      <c r="C49" s="4" cm="1">
        <f t="array" ref="C49">INDEX(GMWA!$A$2:$DB$600,MATCH(1,(GMWA!$DA$2:$DA$600=C$3)*(GMWA!$CZ$2:$CZ$600=C$4)*(GMWA!$DB$2:$DB$600=C$1),0),$A49-1966)</f>
        <v>698.02499999999998</v>
      </c>
      <c r="D49" s="4" cm="1">
        <f t="array" ref="D49">INDEX(GMWA!$A$2:$DB$600,MATCH(1,(GMWA!$DA$2:$DA$600=D$3)*(GMWA!$CZ$2:$CZ$600=D$4)*(GMWA!$DB$2:$DB$600=D$1),0),$A49-1966)</f>
        <v>9593.2999999999993</v>
      </c>
      <c r="E49" s="4" cm="1">
        <f t="array" ref="E49">INDEX(GMWA!$A$2:$DB$600,MATCH(1,(GMWA!$DA$2:$DA$600=E$3)*(GMWA!$CZ$2:$CZ$600=E$4)*(GMWA!$DB$2:$DB$600=E$1),0),$A49-1966)</f>
        <v>61124</v>
      </c>
      <c r="F49" s="4" cm="1">
        <f t="array" ref="F49">INDEX(GMWA!$A$2:$DB$600,MATCH(1,(GMWA!$DA$2:$DA$600=F$3)*(GMWA!$CZ$2:$CZ$600=F$4)*(GMWA!$DB$2:$DB$600=F$1),0),$A49-1966)</f>
        <v>14805</v>
      </c>
      <c r="G49" s="4" cm="1">
        <f t="array" ref="G49">INDEX(GMWA!$A$2:$DB$600,MATCH(1,(GMWA!$DA$2:$DA$600=G$3)*(GMWA!$CZ$2:$CZ$600=G$4)*(GMWA!$DB$2:$DB$600=G$1),0),$A49-1966)</f>
        <v>25.556650000000001</v>
      </c>
      <c r="H49" s="4" cm="1">
        <f t="array" ref="H49">INDEX(GMWA!$A$2:$DB$600,MATCH(1,(GMWA!$DA$2:$DA$600=H$3)*(GMWA!$CZ$2:$CZ$600=H$4)*(GMWA!$DB$2:$DB$600=H$1),0),$A49-1966)</f>
        <v>23408.91</v>
      </c>
      <c r="I49" s="4" cm="1">
        <f t="array" ref="I49">INDEX(GMWA!$A$2:$DB$600,MATCH(1,(GMWA!$DA$2:$DA$600=I$3)*(GMWA!$CZ$2:$CZ$600=I$4)*(GMWA!$DB$2:$DB$600=I$1),0),$A49-1966)</f>
        <v>3.5786859999999998</v>
      </c>
      <c r="J49" s="4" cm="1">
        <f t="array" ref="J49">INDEX(GMWA!$A$2:$DB$600,MATCH(1,(GMWA!$DA$2:$DA$600=J$3)*(GMWA!$CZ$2:$CZ$600=J$4)*(GMWA!$DB$2:$DB$600=J$1),0),$A49-1966)</f>
        <v>14056</v>
      </c>
      <c r="K49" s="4" cm="1">
        <f t="array" ref="K49">INDEX(GMWA!$A$2:$DB$600,MATCH(1,(GMWA!$DA$2:$DA$600=K$3)*(GMWA!$CZ$2:$CZ$600=K$4)*(GMWA!$DB$2:$DB$600=K$1),0),$A49-1966)</f>
        <v>42.890630000000002</v>
      </c>
      <c r="L49" s="4" cm="1">
        <f t="array" ref="L49">INDEX(GMWA!$A$2:$DB$600,MATCH(1,(GMWA!$DA$2:$DA$600=L$3)*(GMWA!$CZ$2:$CZ$600=L$4)*(GMWA!$DB$2:$DB$600=L$1),0),$A49-1966)</f>
        <v>44.707999999999998</v>
      </c>
      <c r="M49" s="4" cm="1">
        <f t="array" ref="M49">INDEX(GMWA!$A$2:$DB$600,MATCH(1,(GMWA!$DA$2:$DA$600=M$3)*(GMWA!$CZ$2:$CZ$600=M$4)*(GMWA!$DB$2:$DB$600=M$1),0),$A49-1966)</f>
        <v>68.115989999999996</v>
      </c>
      <c r="N49" s="4" cm="1">
        <f t="array" ref="N49">INDEX(GMWA!$A$2:$DB$600,MATCH(1,(GMWA!$DA$2:$DA$600=N$3)*(GMWA!$CZ$2:$CZ$600=N$4)*(GMWA!$DB$2:$DB$600=N$1),0),$A49-1966)</f>
        <v>33.346440000000001</v>
      </c>
      <c r="O49" s="4" cm="1">
        <f t="array" ref="O49">INDEX(GMWA!$A$2:$DB$600,MATCH(1,(GMWA!$DA$2:$DA$600=O$3)*(GMWA!$CZ$2:$CZ$600=O$4)*(GMWA!$DB$2:$DB$600=O$1),0),$A49-1966)</f>
        <v>9.3710000000000004</v>
      </c>
      <c r="P49" s="4" cm="1">
        <f t="array" ref="P49">INDEX(GMWA!$A$2:$DB$600,MATCH(1,(GMWA!$DA$2:$DA$600=P$3)*(GMWA!$CZ$2:$CZ$600=P$4)*(GMWA!$DB$2:$DB$600=P$1),0),$A49-1966)</f>
        <v>12.399240000000001</v>
      </c>
      <c r="Q49" s="4" cm="1">
        <f t="array" ref="Q49">INDEX(GMWA!$A$2:$DB$600,MATCH(1,(GMWA!$DA$2:$DA$600=Q$3)*(GMWA!$CZ$2:$CZ$600=Q$4)*(GMWA!$DB$2:$DB$600=Q$1),0),$A49-1966)</f>
        <v>8.0373900000000003</v>
      </c>
      <c r="R49" s="4" cm="1">
        <f t="array" ref="R49">INDEX(GMWA!$A$2:$DB$600,MATCH(1,(GMWA!$DA$2:$DA$600=R$3)*(GMWA!$CZ$2:$CZ$600=R$4)*(GMWA!$DB$2:$DB$600=R$1),0),$A49-1966)</f>
        <v>2.5620319999999999</v>
      </c>
      <c r="S49" s="4" cm="1">
        <f t="array" ref="S49">INDEX(GMWA!$A$2:$DB$600,MATCH(1,(GMWA!$DA$2:$DA$600=S$3)*(GMWA!$CZ$2:$CZ$600=S$4)*(GMWA!$DB$2:$DB$600=S$1),0),$A49-1966)</f>
        <v>6.9189999999999996</v>
      </c>
      <c r="T49" s="4" cm="1">
        <f t="array" ref="T49">INDEX(GMWA!$A$2:$DB$600,MATCH(1,(GMWA!$DA$2:$DA$600=T$3)*(GMWA!$CZ$2:$CZ$600=T$4)*(GMWA!$DB$2:$DB$600=T$1),0),$A49-1966)</f>
        <v>6.2856319999999997</v>
      </c>
      <c r="U49" s="4" cm="1">
        <f t="array" ref="U49">INDEX(GMWA!$A$2:$DB$600,MATCH(1,(GMWA!$DA$2:$DA$600=U$3)*(GMWA!$CZ$2:$CZ$600=U$4)*(GMWA!$DB$2:$DB$600=U$1),0),$A49-1966)</f>
        <v>8.1328390000000006</v>
      </c>
      <c r="V49" s="4" cm="1">
        <f t="array" ref="V49">INDEX(GMWA!$A$2:$DB$600,MATCH(1,(GMWA!$DA$2:$DA$600=V$3)*(GMWA!$CZ$2:$CZ$600=V$4)*(GMWA!$DB$2:$DB$600=V$1),0),$A49-1966)</f>
        <v>1683930</v>
      </c>
      <c r="W49" s="4" cm="1">
        <f t="array" ref="W49">INDEX(GMWA!$A$2:$DB$600,MATCH(1,(GMWA!$DA$2:$DA$600=W$3)*(GMWA!$CZ$2:$CZ$600=W$4)*(GMWA!$DB$2:$DB$600=W$1),0),$A49-1966)</f>
        <v>25240.81</v>
      </c>
      <c r="X49" s="4" cm="1">
        <f t="array" ref="X49">INDEX(GMWA!$A$2:$DB$600,MATCH(1,(GMWA!$DA$2:$DA$600=X$3)*(GMWA!$CZ$2:$CZ$600=X$4)*(GMWA!$DB$2:$DB$600=X$1),0),$A49-1966)</f>
        <v>1171031</v>
      </c>
      <c r="Y49" s="4" cm="1">
        <f t="array" ref="Y49">INDEX(GMWA!$A$2:$DB$600,MATCH(1,(GMWA!$DA$2:$DA$600=Y$3)*(GMWA!$CZ$2:$CZ$600=Y$4)*(GMWA!$DB$2:$DB$600=Y$1),0),$A49-1966)</f>
        <v>1983658</v>
      </c>
      <c r="Z49" s="4" cm="1">
        <f t="array" ref="Z49">INDEX(GMWA!$A$2:$DB$600,MATCH(1,(GMWA!$DA$2:$DA$600=Z$3)*(GMWA!$CZ$2:$CZ$600=Z$4)*(GMWA!$DB$2:$DB$600=Z$1),0),$A49-1966)</f>
        <v>653209</v>
      </c>
      <c r="AA49" s="4" cm="1">
        <f t="array" ref="AA49">INDEX(GMWA!$A$2:$DB$600,MATCH(1,(GMWA!$DA$2:$DA$600=AA$3)*(GMWA!$CZ$2:$CZ$600=AA$4)*(GMWA!$DB$2:$DB$600=AA$1),0),$A49-1966)</f>
        <v>1187.079</v>
      </c>
      <c r="AB49" s="4" cm="1">
        <f t="array" ref="AB49">INDEX(GMWA!$A$2:$DB$600,MATCH(1,(GMWA!$DA$2:$DA$600=AB$3)*(GMWA!$CZ$2:$CZ$600=AB$4)*(GMWA!$DB$2:$DB$600=AB$1),0),$A49-1966)</f>
        <v>2386511</v>
      </c>
      <c r="AC49" s="4" cm="1">
        <f t="array" ref="AC49">INDEX(GMWA!$A$2:$DB$600,MATCH(1,(GMWA!$DA$2:$DA$600=AC$3)*(GMWA!$CZ$2:$CZ$600=AC$4)*(GMWA!$DB$2:$DB$600=AC$1),0),$A49-1966)</f>
        <v>192.2038</v>
      </c>
      <c r="AD49" s="4" cm="1">
        <f t="array" ref="AD49">INDEX(GMWA!$A$2:$DB$600,MATCH(1,(GMWA!$DA$2:$DA$600=AD$3)*(GMWA!$CZ$2:$CZ$600=AD$4)*(GMWA!$DB$2:$DB$600=AD$1),0),$A49-1966)</f>
        <v>740870.1</v>
      </c>
      <c r="AE49" s="4" cm="1">
        <f t="array" ref="AE49">INDEX(GMWA!$A$2:$DB$600,MATCH(1,(GMWA!$DA$2:$DA$600=AE$3)*(GMWA!$CZ$2:$CZ$600=AE$4)*(GMWA!$DB$2:$DB$600=AE$1),0),$A49-1966)</f>
        <v>2020.704</v>
      </c>
      <c r="AF49" s="4" cm="1">
        <f t="array" ref="AF49">INDEX(GMWA!$A$2:$DB$600,MATCH(1,(GMWA!$DA$2:$DA$600=AF$3)*(GMWA!$CZ$2:$CZ$600=AF$4)*(GMWA!$DB$2:$DB$600=AF$1),0),$A49-1966)</f>
        <v>2804.6370000000002</v>
      </c>
      <c r="AG49" s="4" cm="1">
        <f t="array" ref="AG49">INDEX(GMWA!$A$2:$DB$600,MATCH(1,(GMWA!$DA$2:$DA$600=AG$3)*(GMWA!$CZ$2:$CZ$600=AG$4)*(GMWA!$DB$2:$DB$600=AG$1),0),$A49-1966)</f>
        <v>2624.2649999999999</v>
      </c>
      <c r="AH49" s="4" cm="1">
        <f t="array" ref="AH49">INDEX(GMWA!$A$2:$DB$600,MATCH(1,(GMWA!$DA$2:$DA$600=AH$3)*(GMWA!$CZ$2:$CZ$600=AH$4)*(GMWA!$DB$2:$DB$600=AH$1),0),$A49-1966)</f>
        <v>1307.8389999999999</v>
      </c>
      <c r="AI49" s="4" cm="1">
        <f t="array" ref="AI49">INDEX(GMWA!$A$2:$DB$600,MATCH(1,(GMWA!$DA$2:$DA$600=AI$3)*(GMWA!$CZ$2:$CZ$600=AI$4)*(GMWA!$DB$2:$DB$600=AI$1),0),$A49-1966)</f>
        <v>542.62549999999999</v>
      </c>
      <c r="AJ49" s="4" cm="1">
        <f t="array" ref="AJ49">INDEX(GMWA!$A$2:$DB$600,MATCH(1,(GMWA!$DA$2:$DA$600=AJ$3)*(GMWA!$CZ$2:$CZ$600=AJ$4)*(GMWA!$DB$2:$DB$600=AJ$1),0),$A49-1966)</f>
        <v>587.07500000000005</v>
      </c>
      <c r="AK49" s="4" cm="1">
        <f t="array" ref="AK49">INDEX(GMWA!$A$2:$DB$600,MATCH(1,(GMWA!$DA$2:$DA$600=AK$3)*(GMWA!$CZ$2:$CZ$600=AK$4)*(GMWA!$DB$2:$DB$600=AK$1),0),$A49-1966)</f>
        <v>436.84699999999998</v>
      </c>
      <c r="AL49" s="4" cm="1">
        <f t="array" ref="AL49">INDEX(GMWA!$A$2:$DB$600,MATCH(1,(GMWA!$DA$2:$DA$600=AL$3)*(GMWA!$CZ$2:$CZ$600=AL$4)*(GMWA!$DB$2:$DB$600=AL$1),0),$A49-1966)</f>
        <v>143.84719999999999</v>
      </c>
      <c r="AM49" s="4" cm="1">
        <f t="array" ref="AM49">INDEX(GMWA!$A$2:$DB$600,MATCH(1,(GMWA!$DA$2:$DA$600=AM$3)*(GMWA!$CZ$2:$CZ$600=AM$4)*(GMWA!$DB$2:$DB$600=AM$1),0),$A49-1966)</f>
        <v>173.51900000000001</v>
      </c>
      <c r="AN49" s="4" cm="1">
        <f t="array" ref="AN49">INDEX(GMWA!$A$2:$DB$600,MATCH(1,(GMWA!$DA$2:$DA$600=AN$3)*(GMWA!$CZ$2:$CZ$600=AN$4)*(GMWA!$DB$2:$DB$600=AN$1),0),$A49-1966)</f>
        <v>342.66699999999997</v>
      </c>
      <c r="AO49" s="4" cm="1">
        <f t="array" ref="AO49">INDEX(GMWA!$A$2:$DB$600,MATCH(1,(GMWA!$DA$2:$DA$600=AO$3)*(GMWA!$CZ$2:$CZ$600=AO$4)*(GMWA!$DB$2:$DB$600=AO$1),0),$A49-1966)</f>
        <v>268.47699999999998</v>
      </c>
      <c r="AP49" s="4" cm="1">
        <f t="array" ref="AP49">INDEX(GMWA!$A$2:$DB$600,MATCH(1,(GMWA!$DA$2:$DA$600=AP$3)*(GMWA!$CZ$2:$CZ$600=AP$4)*(GMWA!$DB$2:$DB$600=AP$1),0),$A49-1966)</f>
        <v>1928016</v>
      </c>
      <c r="AQ49" s="4" cm="1">
        <f t="array" ref="AQ49">INDEX(GMWA!$A$2:$DB$600,MATCH(1,(GMWA!$DA$2:$DA$600=AQ$3)*(GMWA!$CZ$2:$CZ$600=AQ$4)*(GMWA!$DB$2:$DB$600=AQ$1),0),$A49-1966)</f>
        <v>18295</v>
      </c>
      <c r="AR49" s="4" cm="1">
        <f t="array" ref="AR49">INDEX(GMWA!$A$2:$DB$600,MATCH(1,(GMWA!$DA$2:$DA$600=AR$3)*(GMWA!$CZ$2:$CZ$600=AR$4)*(GMWA!$DB$2:$DB$600=AR$1),0),$A49-1966)</f>
        <v>548923.6</v>
      </c>
      <c r="AS49" s="4" cm="1">
        <f t="array" ref="AS49">INDEX(GMWA!$A$2:$DB$600,MATCH(1,(GMWA!$DA$2:$DA$600=AS$3)*(GMWA!$CZ$2:$CZ$600=AS$4)*(GMWA!$DB$2:$DB$600=AS$1),0),$A49-1966)</f>
        <v>1990441</v>
      </c>
      <c r="AT49" s="4" cm="1">
        <f t="array" ref="AT49">INDEX(GMWA!$A$2:$DB$600,MATCH(1,(GMWA!$DA$2:$DA$600=AT$3)*(GMWA!$CZ$2:$CZ$600=AT$4)*(GMWA!$DB$2:$DB$600=AT$1),0),$A49-1966)</f>
        <v>1646083</v>
      </c>
      <c r="AU49" s="4" cm="1">
        <f t="array" ref="AU49">INDEX(GMWA!$A$2:$DB$600,MATCH(1,(GMWA!$DA$2:$DA$600=AU$3)*(GMWA!$CZ$2:$CZ$600=AU$4)*(GMWA!$DB$2:$DB$600=AU$1),0),$A49-1966)</f>
        <v>2030.2059999999999</v>
      </c>
      <c r="AV49" s="4" cm="1">
        <f t="array" ref="AV49">INDEX(GMWA!$A$2:$DB$600,MATCH(1,(GMWA!$DA$2:$DA$600=AV$3)*(GMWA!$CZ$2:$CZ$600=AV$4)*(GMWA!$DB$2:$DB$600=AV$1),0),$A49-1966)</f>
        <v>4229136</v>
      </c>
      <c r="AW49" s="4" cm="1">
        <f t="array" ref="AW49">INDEX(GMWA!$A$2:$DB$600,MATCH(1,(GMWA!$DA$2:$DA$600=AW$3)*(GMWA!$CZ$2:$CZ$600=AW$4)*(GMWA!$DB$2:$DB$600=AW$1),0),$A49-1966)</f>
        <v>679.30700000000002</v>
      </c>
      <c r="AX49" s="4" cm="1">
        <f t="array" ref="AX49">INDEX(GMWA!$A$2:$DB$600,MATCH(1,(GMWA!$DA$2:$DA$600=AX$3)*(GMWA!$CZ$2:$CZ$600=AX$4)*(GMWA!$DB$2:$DB$600=AX$1),0),$A49-1966)</f>
        <v>1740776</v>
      </c>
      <c r="AY49" s="4" cm="1">
        <f t="array" ref="AY49">INDEX(GMWA!$A$2:$DB$600,MATCH(1,(GMWA!$DA$2:$DA$600=AY$3)*(GMWA!$CZ$2:$CZ$600=AY$4)*(GMWA!$DB$2:$DB$600=AY$1),0),$A49-1966)</f>
        <v>3084.3580000000002</v>
      </c>
      <c r="AZ49" s="4" cm="1">
        <f t="array" ref="AZ49">INDEX(GMWA!$A$2:$DB$600,MATCH(1,(GMWA!$DA$2:$DA$600=AZ$3)*(GMWA!$CZ$2:$CZ$600=AZ$4)*(GMWA!$DB$2:$DB$600=AZ$1),0),$A49-1966)</f>
        <v>2202.7809999999999</v>
      </c>
      <c r="BA49" s="4" cm="1">
        <f t="array" ref="BA49">INDEX(GMWA!$A$2:$DB$600,MATCH(1,(GMWA!$DA$2:$DA$600=BA$3)*(GMWA!$CZ$2:$CZ$600=BA$4)*(GMWA!$DB$2:$DB$600=BA$1),0),$A49-1966)</f>
        <v>1662.999</v>
      </c>
      <c r="BB49" s="4" cm="1">
        <f t="array" ref="BB49">INDEX(GMWA!$A$2:$DB$600,MATCH(1,(GMWA!$DA$2:$DA$600=BB$3)*(GMWA!$CZ$2:$CZ$600=BB$4)*(GMWA!$DB$2:$DB$600=BB$1),0),$A49-1966)</f>
        <v>1087.1120000000001</v>
      </c>
      <c r="BC49" s="4" cm="1">
        <f t="array" ref="BC49">INDEX(GMWA!$A$2:$DB$600,MATCH(1,(GMWA!$DA$2:$DA$600=BC$3)*(GMWA!$CZ$2:$CZ$600=BC$4)*(GMWA!$DB$2:$DB$600=BC$1),0),$A49-1966)</f>
        <v>699.21299999999997</v>
      </c>
      <c r="BD49" s="4" cm="1">
        <f t="array" ref="BD49">INDEX(GMWA!$A$2:$DB$600,MATCH(1,(GMWA!$DA$2:$DA$600=BD$3)*(GMWA!$CZ$2:$CZ$600=BD$4)*(GMWA!$DB$2:$DB$600=BD$1),0),$A49-1966)</f>
        <v>415.53800000000001</v>
      </c>
      <c r="BE49" s="4" cm="1">
        <f t="array" ref="BE49">INDEX(GMWA!$A$2:$DB$600,MATCH(1,(GMWA!$DA$2:$DA$600=BE$3)*(GMWA!$CZ$2:$CZ$600=BE$4)*(GMWA!$DB$2:$DB$600=BE$1),0),$A49-1966)</f>
        <v>341.86290000000002</v>
      </c>
      <c r="BF49" s="4" cm="1">
        <f t="array" ref="BF49">INDEX(GMWA!$A$2:$DB$600,MATCH(1,(GMWA!$DA$2:$DA$600=BF$3)*(GMWA!$CZ$2:$CZ$600=BF$4)*(GMWA!$DB$2:$DB$600=BF$1),0),$A49-1966)</f>
        <v>210.19200000000001</v>
      </c>
      <c r="BG49" s="4" cm="1">
        <f t="array" ref="BG49">INDEX(GMWA!$A$2:$DB$600,MATCH(1,(GMWA!$DA$2:$DA$600=BG$3)*(GMWA!$CZ$2:$CZ$600=BG$4)*(GMWA!$DB$2:$DB$600=BG$1),0),$A49-1966)</f>
        <v>273.02499999999998</v>
      </c>
      <c r="BH49" s="4" cm="1">
        <f t="array" ref="BH49">INDEX(GMWA!$A$2:$DB$600,MATCH(1,(GMWA!$DA$2:$DA$600=BH$3)*(GMWA!$CZ$2:$CZ$600=BH$4)*(GMWA!$DB$2:$DB$600=BH$1),0),$A49-1966)</f>
        <v>175.29599999999999</v>
      </c>
      <c r="BI49" s="4" cm="1">
        <f t="array" ref="BI49">INDEX(GMWA!$A$2:$DB$600,MATCH(1,(GMWA!$DA$2:$DA$600=BI$3)*(GMWA!$CZ$2:$CZ$600=BI$4)*(GMWA!$DB$2:$DB$600=BI$1),0),$A49-1966)</f>
        <v>179.39259999999999</v>
      </c>
      <c r="BK49" s="12">
        <f t="shared" si="8"/>
        <v>3.1231108181456477</v>
      </c>
      <c r="BL49" s="12">
        <f t="shared" si="8"/>
        <v>2.7654619641762683</v>
      </c>
      <c r="BM49" s="12">
        <f t="shared" si="8"/>
        <v>0.81921827859382024</v>
      </c>
      <c r="BN49" s="12">
        <f t="shared" si="8"/>
        <v>3.0813779391407188</v>
      </c>
      <c r="BO49" s="12">
        <f t="shared" si="8"/>
        <v>2.2665027579228085</v>
      </c>
      <c r="BP49" s="12">
        <f t="shared" si="8"/>
        <v>2.1529022078564273</v>
      </c>
      <c r="BQ49" s="12">
        <f t="shared" si="8"/>
        <v>0.98088422806347841</v>
      </c>
      <c r="BR49" s="12">
        <f t="shared" si="8"/>
        <v>1.8619226050681619</v>
      </c>
      <c r="BS49" s="12">
        <f t="shared" si="8"/>
        <v>1.8972286774699101</v>
      </c>
      <c r="BT49" s="12">
        <f t="shared" si="8"/>
        <v>2.1225587715964336</v>
      </c>
      <c r="BU49" s="12">
        <f t="shared" si="8"/>
        <v>1.5940743846708145</v>
      </c>
      <c r="BV49" s="12">
        <f t="shared" si="8"/>
        <v>2.595621631199593</v>
      </c>
      <c r="BW49" s="12">
        <f t="shared" si="8"/>
        <v>2.5497358619830117</v>
      </c>
      <c r="BX49" s="12">
        <f t="shared" si="8"/>
        <v>1.7269737599873209</v>
      </c>
      <c r="BY49" s="12">
        <f t="shared" si="8"/>
        <v>2.1120367925733508</v>
      </c>
      <c r="BZ49" s="12">
        <f t="shared" si="6"/>
        <v>1.839863842489476</v>
      </c>
      <c r="CA49" s="12">
        <f t="shared" si="6"/>
        <v>1.7810788114054357</v>
      </c>
      <c r="CB49" s="12">
        <f t="shared" si="6"/>
        <v>3.9874595865582436</v>
      </c>
      <c r="CC49" s="12">
        <f t="shared" si="6"/>
        <v>1.8343266203048441</v>
      </c>
      <c r="CD49" s="12">
        <f t="shared" si="6"/>
        <v>3.029249805383702</v>
      </c>
      <c r="CF49" s="13">
        <f>SUMIF(DataQ!$C:$C,DataA!$A49,DataQ!I:I)</f>
        <v>18883.375</v>
      </c>
      <c r="CG49" s="13">
        <f>SUMIF(DataQ!$C:$C,DataA!$A49,DataQ!J:J)</f>
        <v>564250.4</v>
      </c>
      <c r="CH49" s="13">
        <f>SUMIF(DataQ!$C:$C,DataA!$A49,DataQ!K:K)</f>
        <v>3371.79</v>
      </c>
      <c r="CI49" s="13">
        <f>SUMIF(DataQ!$C:$C,DataA!$A49,DataQ!L:L)</f>
        <v>2352.3220000000001</v>
      </c>
      <c r="CJ49" s="13">
        <f>SUMIF(DataQ!$C:$C,DataA!$A49,DataQ!M:M)</f>
        <v>1764.0140000000001</v>
      </c>
      <c r="CK49" s="14">
        <f>AVERAGEIF(DataQ!$C:$C,DataA!$A49,DataQ!N:N)</f>
        <v>515018.625</v>
      </c>
      <c r="CL49" s="13">
        <f>SUMIF(DataQ!$C:$C,DataA!$A49,DataQ!O:O)</f>
        <v>-80693</v>
      </c>
      <c r="CN49" s="13">
        <f>SUMIF(DataQ!$B:$B,DataA!$A49,DataQ!P:P)</f>
        <v>-866.12920000000008</v>
      </c>
      <c r="CO49" s="13">
        <f>SUMIF(DataQ!$B:$B,DataA!$A49,DataQ!Q:Q)</f>
        <v>-19788</v>
      </c>
      <c r="CP49" s="13">
        <f>SUMIF(DataQ!$B:$B,DataA!$A49,DataQ!R:R)</f>
        <v>28.24</v>
      </c>
    </row>
    <row r="50" spans="1:94" x14ac:dyDescent="0.25">
      <c r="A50" s="4">
        <f t="shared" si="9"/>
        <v>2016</v>
      </c>
      <c r="B50" s="4" cm="1">
        <f t="array" ref="B50">INDEX(GMWA!$A$2:$DB$600,MATCH(1,(GMWA!$DA$2:$DA$600=B$3)*(GMWA!$CZ$2:$CZ$600=B$4)*(GMWA!$DB$2:$DB$600=B$1),0),$A50-1966)</f>
        <v>56239</v>
      </c>
      <c r="C50" s="4" cm="1">
        <f t="array" ref="C50">INDEX(GMWA!$A$2:$DB$600,MATCH(1,(GMWA!$DA$2:$DA$600=C$3)*(GMWA!$CZ$2:$CZ$600=C$4)*(GMWA!$DB$2:$DB$600=C$1),0),$A50-1966)</f>
        <v>737.07500000000005</v>
      </c>
      <c r="D50" s="4" cm="1">
        <f t="array" ref="D50">INDEX(GMWA!$A$2:$DB$600,MATCH(1,(GMWA!$DA$2:$DA$600=D$3)*(GMWA!$CZ$2:$CZ$600=D$4)*(GMWA!$DB$2:$DB$600=D$1),0),$A50-1966)</f>
        <v>9420.1</v>
      </c>
      <c r="E50" s="4" cm="1">
        <f t="array" ref="E50">INDEX(GMWA!$A$2:$DB$600,MATCH(1,(GMWA!$DA$2:$DA$600=E$3)*(GMWA!$CZ$2:$CZ$600=E$4)*(GMWA!$DB$2:$DB$600=E$1),0),$A50-1966)</f>
        <v>60126</v>
      </c>
      <c r="F50" s="4" cm="1">
        <f t="array" ref="F50">INDEX(GMWA!$A$2:$DB$600,MATCH(1,(GMWA!$DA$2:$DA$600=F$3)*(GMWA!$CZ$2:$CZ$600=F$4)*(GMWA!$DB$2:$DB$600=F$1),0),$A50-1966)</f>
        <v>15487</v>
      </c>
      <c r="G50" s="4" cm="1">
        <f t="array" ref="G50">INDEX(GMWA!$A$2:$DB$600,MATCH(1,(GMWA!$DA$2:$DA$600=G$3)*(GMWA!$CZ$2:$CZ$600=G$4)*(GMWA!$DB$2:$DB$600=G$1),0),$A50-1966)</f>
        <v>22.248000000000001</v>
      </c>
      <c r="H50" s="4" cm="1">
        <f t="array" ref="H50">INDEX(GMWA!$A$2:$DB$600,MATCH(1,(GMWA!$DA$2:$DA$600=H$3)*(GMWA!$CZ$2:$CZ$600=H$4)*(GMWA!$DB$2:$DB$600=H$1),0),$A50-1966)</f>
        <v>20729.23</v>
      </c>
      <c r="I50" s="4" cm="1">
        <f t="array" ref="I50">INDEX(GMWA!$A$2:$DB$600,MATCH(1,(GMWA!$DA$2:$DA$600=I$3)*(GMWA!$CZ$2:$CZ$600=I$4)*(GMWA!$DB$2:$DB$600=I$1),0),$A50-1966)</f>
        <v>3.1840790000000001</v>
      </c>
      <c r="J50" s="4" cm="1">
        <f t="array" ref="J50">INDEX(GMWA!$A$2:$DB$600,MATCH(1,(GMWA!$DA$2:$DA$600=J$3)*(GMWA!$CZ$2:$CZ$600=J$4)*(GMWA!$DB$2:$DB$600=J$1),0),$A50-1966)</f>
        <v>13964</v>
      </c>
      <c r="K50" s="4" cm="1">
        <f t="array" ref="K50">INDEX(GMWA!$A$2:$DB$600,MATCH(1,(GMWA!$DA$2:$DA$600=K$3)*(GMWA!$CZ$2:$CZ$600=K$4)*(GMWA!$DB$2:$DB$600=K$1),0),$A50-1966)</f>
        <v>37.896619999999999</v>
      </c>
      <c r="L50" s="4" cm="1">
        <f t="array" ref="L50">INDEX(GMWA!$A$2:$DB$600,MATCH(1,(GMWA!$DA$2:$DA$600=L$3)*(GMWA!$CZ$2:$CZ$600=L$4)*(GMWA!$DB$2:$DB$600=L$1),0),$A50-1966)</f>
        <v>42.430999999999997</v>
      </c>
      <c r="M50" s="4" cm="1">
        <f t="array" ref="M50">INDEX(GMWA!$A$2:$DB$600,MATCH(1,(GMWA!$DA$2:$DA$600=M$3)*(GMWA!$CZ$2:$CZ$600=M$4)*(GMWA!$DB$2:$DB$600=M$1),0),$A50-1966)</f>
        <v>66.257999999999996</v>
      </c>
      <c r="N50" s="4" cm="1">
        <f t="array" ref="N50">INDEX(GMWA!$A$2:$DB$600,MATCH(1,(GMWA!$DA$2:$DA$600=N$3)*(GMWA!$CZ$2:$CZ$600=N$4)*(GMWA!$DB$2:$DB$600=N$1),0),$A50-1966)</f>
        <v>31.228359999999999</v>
      </c>
      <c r="O50" s="4" cm="1">
        <f t="array" ref="O50">INDEX(GMWA!$A$2:$DB$600,MATCH(1,(GMWA!$DA$2:$DA$600=O$3)*(GMWA!$CZ$2:$CZ$600=O$4)*(GMWA!$DB$2:$DB$600=O$1),0),$A50-1966)</f>
        <v>8.5559999999999992</v>
      </c>
      <c r="P50" s="4" cm="1">
        <f t="array" ref="P50">INDEX(GMWA!$A$2:$DB$600,MATCH(1,(GMWA!$DA$2:$DA$600=P$3)*(GMWA!$CZ$2:$CZ$600=P$4)*(GMWA!$DB$2:$DB$600=P$1),0),$A50-1966)</f>
        <v>11.88471</v>
      </c>
      <c r="Q50" s="4" cm="1">
        <f t="array" ref="Q50">INDEX(GMWA!$A$2:$DB$600,MATCH(1,(GMWA!$DA$2:$DA$600=Q$3)*(GMWA!$CZ$2:$CZ$600=Q$4)*(GMWA!$DB$2:$DB$600=Q$1),0),$A50-1966)</f>
        <v>7.4519970000000004</v>
      </c>
      <c r="R50" s="4" cm="1">
        <f t="array" ref="R50">INDEX(GMWA!$A$2:$DB$600,MATCH(1,(GMWA!$DA$2:$DA$600=R$3)*(GMWA!$CZ$2:$CZ$600=R$4)*(GMWA!$DB$2:$DB$600=R$1),0),$A50-1966)</f>
        <v>2.476893</v>
      </c>
      <c r="S50" s="4" cm="1">
        <f t="array" ref="S50">INDEX(GMWA!$A$2:$DB$600,MATCH(1,(GMWA!$DA$2:$DA$600=S$3)*(GMWA!$CZ$2:$CZ$600=S$4)*(GMWA!$DB$2:$DB$600=S$1),0),$A50-1966)</f>
        <v>6.2624000000000004</v>
      </c>
      <c r="T50" s="4" cm="1">
        <f t="array" ref="T50">INDEX(GMWA!$A$2:$DB$600,MATCH(1,(GMWA!$DA$2:$DA$600=T$3)*(GMWA!$CZ$2:$CZ$600=T$4)*(GMWA!$DB$2:$DB$600=T$1),0),$A50-1966)</f>
        <v>5.6040539999999996</v>
      </c>
      <c r="U50" s="4" cm="1">
        <f t="array" ref="U50">INDEX(GMWA!$A$2:$DB$600,MATCH(1,(GMWA!$DA$2:$DA$600=U$3)*(GMWA!$CZ$2:$CZ$600=U$4)*(GMWA!$DB$2:$DB$600=U$1),0),$A50-1966)</f>
        <v>7.6333000000000002</v>
      </c>
      <c r="V50" s="4" cm="1">
        <f t="array" ref="V50">INDEX(GMWA!$A$2:$DB$600,MATCH(1,(GMWA!$DA$2:$DA$600=V$3)*(GMWA!$CZ$2:$CZ$600=V$4)*(GMWA!$DB$2:$DB$600=V$1),0),$A50-1966)</f>
        <v>1749168</v>
      </c>
      <c r="W50" s="4" cm="1">
        <f t="array" ref="W50">INDEX(GMWA!$A$2:$DB$600,MATCH(1,(GMWA!$DA$2:$DA$600=W$3)*(GMWA!$CZ$2:$CZ$600=W$4)*(GMWA!$DB$2:$DB$600=W$1),0),$A50-1966)</f>
        <v>26334.1</v>
      </c>
      <c r="X50" s="4" cm="1">
        <f t="array" ref="X50">INDEX(GMWA!$A$2:$DB$600,MATCH(1,(GMWA!$DA$2:$DA$600=X$3)*(GMWA!$CZ$2:$CZ$600=X$4)*(GMWA!$DB$2:$DB$600=X$1),0),$A50-1966)</f>
        <v>1191152</v>
      </c>
      <c r="Y50" s="4" cm="1">
        <f t="array" ref="Y50">INDEX(GMWA!$A$2:$DB$600,MATCH(1,(GMWA!$DA$2:$DA$600=Y$3)*(GMWA!$CZ$2:$CZ$600=Y$4)*(GMWA!$DB$2:$DB$600=Y$1),0),$A50-1966)</f>
        <v>2014521</v>
      </c>
      <c r="Z50" s="4" cm="1">
        <f t="array" ref="Z50">INDEX(GMWA!$A$2:$DB$600,MATCH(1,(GMWA!$DA$2:$DA$600=Z$3)*(GMWA!$CZ$2:$CZ$600=Z$4)*(GMWA!$DB$2:$DB$600=Z$1),0),$A50-1966)</f>
        <v>720883</v>
      </c>
      <c r="AA50" s="4" cm="1">
        <f t="array" ref="AA50">INDEX(GMWA!$A$2:$DB$600,MATCH(1,(GMWA!$DA$2:$DA$600=AA$3)*(GMWA!$CZ$2:$CZ$600=AA$4)*(GMWA!$DB$2:$DB$600=AA$1),0),$A50-1966)</f>
        <v>1205.665</v>
      </c>
      <c r="AB50" s="4" cm="1">
        <f t="array" ref="AB50">INDEX(GMWA!$A$2:$DB$600,MATCH(1,(GMWA!$DA$2:$DA$600=AB$3)*(GMWA!$CZ$2:$CZ$600=AB$4)*(GMWA!$DB$2:$DB$600=AB$1),0),$A50-1966)</f>
        <v>2445963</v>
      </c>
      <c r="AC50" s="4" cm="1">
        <f t="array" ref="AC50">INDEX(GMWA!$A$2:$DB$600,MATCH(1,(GMWA!$DA$2:$DA$600=AC$3)*(GMWA!$CZ$2:$CZ$600=AC$4)*(GMWA!$DB$2:$DB$600=AC$1),0),$A50-1966)</f>
        <v>186.84110000000001</v>
      </c>
      <c r="AD50" s="4" cm="1">
        <f t="array" ref="AD50">INDEX(GMWA!$A$2:$DB$600,MATCH(1,(GMWA!$DA$2:$DA$600=AD$3)*(GMWA!$CZ$2:$CZ$600=AD$4)*(GMWA!$DB$2:$DB$600=AD$1),0),$A50-1966)</f>
        <v>753273.6</v>
      </c>
      <c r="AE50" s="4" cm="1">
        <f t="array" ref="AE50">INDEX(GMWA!$A$2:$DB$600,MATCH(1,(GMWA!$DA$2:$DA$600=AE$3)*(GMWA!$CZ$2:$CZ$600=AE$4)*(GMWA!$DB$2:$DB$600=AE$1),0),$A50-1966)</f>
        <v>2006.8130000000001</v>
      </c>
      <c r="AF50" s="4" cm="1">
        <f t="array" ref="AF50">INDEX(GMWA!$A$2:$DB$600,MATCH(1,(GMWA!$DA$2:$DA$600=AF$3)*(GMWA!$CZ$2:$CZ$600=AF$4)*(GMWA!$DB$2:$DB$600=AF$1),0),$A50-1966)</f>
        <v>2898.7339999999999</v>
      </c>
      <c r="AG50" s="4" cm="1">
        <f t="array" ref="AG50">INDEX(GMWA!$A$2:$DB$600,MATCH(1,(GMWA!$DA$2:$DA$600=AG$3)*(GMWA!$CZ$2:$CZ$600=AG$4)*(GMWA!$DB$2:$DB$600=AG$1),0),$A50-1966)</f>
        <v>2640.7689999999998</v>
      </c>
      <c r="AH50" s="4" cm="1">
        <f t="array" ref="AH50">INDEX(GMWA!$A$2:$DB$600,MATCH(1,(GMWA!$DA$2:$DA$600=AH$3)*(GMWA!$CZ$2:$CZ$600=AH$4)*(GMWA!$DB$2:$DB$600=AH$1),0),$A50-1966)</f>
        <v>1349.65</v>
      </c>
      <c r="AI50" s="4" cm="1">
        <f t="array" ref="AI50">INDEX(GMWA!$A$2:$DB$600,MATCH(1,(GMWA!$DA$2:$DA$600=AI$3)*(GMWA!$CZ$2:$CZ$600=AI$4)*(GMWA!$DB$2:$DB$600=AI$1),0),$A50-1966)</f>
        <v>539.29100000000005</v>
      </c>
      <c r="AJ50" s="4" cm="1">
        <f t="array" ref="AJ50">INDEX(GMWA!$A$2:$DB$600,MATCH(1,(GMWA!$DA$2:$DA$600=AJ$3)*(GMWA!$CZ$2:$CZ$600=AJ$4)*(GMWA!$DB$2:$DB$600=AJ$1),0),$A50-1966)</f>
        <v>611.65899999999999</v>
      </c>
      <c r="AK50" s="4" cm="1">
        <f t="array" ref="AK50">INDEX(GMWA!$A$2:$DB$600,MATCH(1,(GMWA!$DA$2:$DA$600=AK$3)*(GMWA!$CZ$2:$CZ$600=AK$4)*(GMWA!$DB$2:$DB$600=AK$1),0),$A50-1966)</f>
        <v>463.76299999999998</v>
      </c>
      <c r="AL50" s="4" cm="1">
        <f t="array" ref="AL50">INDEX(GMWA!$A$2:$DB$600,MATCH(1,(GMWA!$DA$2:$DA$600=AL$3)*(GMWA!$CZ$2:$CZ$600=AL$4)*(GMWA!$DB$2:$DB$600=AL$1),0),$A50-1966)</f>
        <v>147.41839999999999</v>
      </c>
      <c r="AM50" s="4" cm="1">
        <f t="array" ref="AM50">INDEX(GMWA!$A$2:$DB$600,MATCH(1,(GMWA!$DA$2:$DA$600=AM$3)*(GMWA!$CZ$2:$CZ$600=AM$4)*(GMWA!$DB$2:$DB$600=AM$1),0),$A50-1966)</f>
        <v>176.86199999999999</v>
      </c>
      <c r="AN50" s="4" cm="1">
        <f t="array" ref="AN50">INDEX(GMWA!$A$2:$DB$600,MATCH(1,(GMWA!$DA$2:$DA$600=AN$3)*(GMWA!$CZ$2:$CZ$600=AN$4)*(GMWA!$DB$2:$DB$600=AN$1),0),$A50-1966)</f>
        <v>348.79599999999999</v>
      </c>
      <c r="AO50" s="4" cm="1">
        <f t="array" ref="AO50">INDEX(GMWA!$A$2:$DB$600,MATCH(1,(GMWA!$DA$2:$DA$600=AO$3)*(GMWA!$CZ$2:$CZ$600=AO$4)*(GMWA!$DB$2:$DB$600=AO$1),0),$A50-1966)</f>
        <v>270.95499999999998</v>
      </c>
      <c r="AP50" s="4" cm="1">
        <f t="array" ref="AP50">INDEX(GMWA!$A$2:$DB$600,MATCH(1,(GMWA!$DA$2:$DA$600=AP$3)*(GMWA!$CZ$2:$CZ$600=AP$4)*(GMWA!$DB$2:$DB$600=AP$1),0),$A50-1966)</f>
        <v>2004755</v>
      </c>
      <c r="AQ50" s="4" cm="1">
        <f t="array" ref="AQ50">INDEX(GMWA!$A$2:$DB$600,MATCH(1,(GMWA!$DA$2:$DA$600=AQ$3)*(GMWA!$CZ$2:$CZ$600=AQ$4)*(GMWA!$DB$2:$DB$600=AQ$1),0),$A50-1966)</f>
        <v>18804.900000000001</v>
      </c>
      <c r="AR50" s="4" cm="1">
        <f t="array" ref="AR50">INDEX(GMWA!$A$2:$DB$600,MATCH(1,(GMWA!$DA$2:$DA$600=AR$3)*(GMWA!$CZ$2:$CZ$600=AR$4)*(GMWA!$DB$2:$DB$600=AR$1),0),$A50-1966)</f>
        <v>555772.19999999995</v>
      </c>
      <c r="AS50" s="4" cm="1">
        <f t="array" ref="AS50">INDEX(GMWA!$A$2:$DB$600,MATCH(1,(GMWA!$DA$2:$DA$600=AS$3)*(GMWA!$CZ$2:$CZ$600=AS$4)*(GMWA!$DB$2:$DB$600=AS$1),0),$A50-1966)</f>
        <v>2025535</v>
      </c>
      <c r="AT50" s="4" cm="1">
        <f t="array" ref="AT50">INDEX(GMWA!$A$2:$DB$600,MATCH(1,(GMWA!$DA$2:$DA$600=AT$3)*(GMWA!$CZ$2:$CZ$600=AT$4)*(GMWA!$DB$2:$DB$600=AT$1),0),$A50-1966)</f>
        <v>1704098</v>
      </c>
      <c r="AU50" s="4" cm="1">
        <f t="array" ref="AU50">INDEX(GMWA!$A$2:$DB$600,MATCH(1,(GMWA!$DA$2:$DA$600=AU$3)*(GMWA!$CZ$2:$CZ$600=AU$4)*(GMWA!$DB$2:$DB$600=AU$1),0),$A50-1966)</f>
        <v>2101.52</v>
      </c>
      <c r="AV50" s="4" cm="1">
        <f t="array" ref="AV50">INDEX(GMWA!$A$2:$DB$600,MATCH(1,(GMWA!$DA$2:$DA$600=AV$3)*(GMWA!$CZ$2:$CZ$600=AV$4)*(GMWA!$DB$2:$DB$600=AV$1),0),$A50-1966)</f>
        <v>4390561</v>
      </c>
      <c r="AW50" s="4" cm="1">
        <f t="array" ref="AW50">INDEX(GMWA!$A$2:$DB$600,MATCH(1,(GMWA!$DA$2:$DA$600=AW$3)*(GMWA!$CZ$2:$CZ$600=AW$4)*(GMWA!$DB$2:$DB$600=AW$1),0),$A50-1966)</f>
        <v>688.34889999999996</v>
      </c>
      <c r="AX50" s="4" cm="1">
        <f t="array" ref="AX50">INDEX(GMWA!$A$2:$DB$600,MATCH(1,(GMWA!$DA$2:$DA$600=AX$3)*(GMWA!$CZ$2:$CZ$600=AX$4)*(GMWA!$DB$2:$DB$600=AX$1),0),$A50-1966)</f>
        <v>1833027</v>
      </c>
      <c r="AY50" s="4" cm="1">
        <f t="array" ref="AY50">INDEX(GMWA!$A$2:$DB$600,MATCH(1,(GMWA!$DA$2:$DA$600=AY$3)*(GMWA!$CZ$2:$CZ$600=AY$4)*(GMWA!$DB$2:$DB$600=AY$1),0),$A50-1966)</f>
        <v>3189.9850000000001</v>
      </c>
      <c r="AZ50" s="4" cm="1">
        <f t="array" ref="AZ50">INDEX(GMWA!$A$2:$DB$600,MATCH(1,(GMWA!$DA$2:$DA$600=AZ$3)*(GMWA!$CZ$2:$CZ$600=AZ$4)*(GMWA!$DB$2:$DB$600=AZ$1),0),$A50-1966)</f>
        <v>2230.5430000000001</v>
      </c>
      <c r="BA50" s="4" cm="1">
        <f t="array" ref="BA50">INDEX(GMWA!$A$2:$DB$600,MATCH(1,(GMWA!$DA$2:$DA$600=BA$3)*(GMWA!$CZ$2:$CZ$600=BA$4)*(GMWA!$DB$2:$DB$600=BA$1),0),$A50-1966)</f>
        <v>1706.5840000000001</v>
      </c>
      <c r="BB50" s="4" cm="1">
        <f t="array" ref="BB50">INDEX(GMWA!$A$2:$DB$600,MATCH(1,(GMWA!$DA$2:$DA$600=BB$3)*(GMWA!$CZ$2:$CZ$600=BB$4)*(GMWA!$DB$2:$DB$600=BB$1),0),$A50-1966)</f>
        <v>1122.9670000000001</v>
      </c>
      <c r="BC50" s="4" cm="1">
        <f t="array" ref="BC50">INDEX(GMWA!$A$2:$DB$600,MATCH(1,(GMWA!$DA$2:$DA$600=BC$3)*(GMWA!$CZ$2:$CZ$600=BC$4)*(GMWA!$DB$2:$DB$600=BC$1),0),$A50-1966)</f>
        <v>720.32100000000003</v>
      </c>
      <c r="BD50" s="4" cm="1">
        <f t="array" ref="BD50">INDEX(GMWA!$A$2:$DB$600,MATCH(1,(GMWA!$DA$2:$DA$600=BD$3)*(GMWA!$CZ$2:$CZ$600=BD$4)*(GMWA!$DB$2:$DB$600=BD$1),0),$A50-1966)</f>
        <v>428.46699999999998</v>
      </c>
      <c r="BE50" s="4" cm="1">
        <f t="array" ref="BE50">INDEX(GMWA!$A$2:$DB$600,MATCH(1,(GMWA!$DA$2:$DA$600=BE$3)*(GMWA!$CZ$2:$CZ$600=BE$4)*(GMWA!$DB$2:$DB$600=BE$1),0),$A50-1966)</f>
        <v>355.58409999999998</v>
      </c>
      <c r="BF50" s="4" cm="1">
        <f t="array" ref="BF50">INDEX(GMWA!$A$2:$DB$600,MATCH(1,(GMWA!$DA$2:$DA$600=BF$3)*(GMWA!$CZ$2:$CZ$600=BF$4)*(GMWA!$DB$2:$DB$600=BF$1),0),$A50-1966)</f>
        <v>215.71700000000001</v>
      </c>
      <c r="BG50" s="4" cm="1">
        <f t="array" ref="BG50">INDEX(GMWA!$A$2:$DB$600,MATCH(1,(GMWA!$DA$2:$DA$600=BG$3)*(GMWA!$CZ$2:$CZ$600=BG$4)*(GMWA!$DB$2:$DB$600=BG$1),0),$A50-1966)</f>
        <v>274.74099999999999</v>
      </c>
      <c r="BH50" s="4" cm="1">
        <f t="array" ref="BH50">INDEX(GMWA!$A$2:$DB$600,MATCH(1,(GMWA!$DA$2:$DA$600=BH$3)*(GMWA!$CZ$2:$CZ$600=BH$4)*(GMWA!$DB$2:$DB$600=BH$1),0),$A50-1966)</f>
        <v>174.631</v>
      </c>
      <c r="BI50" s="4" cm="1">
        <f t="array" ref="BI50">INDEX(GMWA!$A$2:$DB$600,MATCH(1,(GMWA!$DA$2:$DA$600=BI$3)*(GMWA!$CZ$2:$CZ$600=BI$4)*(GMWA!$DB$2:$DB$600=BI$1),0),$A50-1966)</f>
        <v>186.38079999999999</v>
      </c>
      <c r="BK50" s="12">
        <f t="shared" si="8"/>
        <v>3.215185734017544</v>
      </c>
      <c r="BL50" s="12">
        <f t="shared" si="8"/>
        <v>2.7989374992879954</v>
      </c>
      <c r="BM50" s="12">
        <f t="shared" si="8"/>
        <v>0.79083945625747187</v>
      </c>
      <c r="BN50" s="12">
        <f t="shared" si="8"/>
        <v>2.9846300932082617</v>
      </c>
      <c r="BO50" s="12">
        <f t="shared" si="8"/>
        <v>2.148337524952038</v>
      </c>
      <c r="BP50" s="12">
        <f t="shared" si="8"/>
        <v>1.8452886995973177</v>
      </c>
      <c r="BQ50" s="12">
        <f t="shared" si="8"/>
        <v>0.84748747221442022</v>
      </c>
      <c r="BR50" s="12">
        <f t="shared" si="8"/>
        <v>1.7041641266295264</v>
      </c>
      <c r="BS50" s="12">
        <f t="shared" si="8"/>
        <v>1.8537753082014292</v>
      </c>
      <c r="BT50" s="12">
        <f t="shared" si="8"/>
        <v>1.8883981716283478</v>
      </c>
      <c r="BU50" s="12">
        <f t="shared" si="8"/>
        <v>1.4637769453837433</v>
      </c>
      <c r="BV50" s="12">
        <f t="shared" si="8"/>
        <v>2.5090418737875217</v>
      </c>
      <c r="BW50" s="12">
        <f t="shared" si="8"/>
        <v>2.313811728966769</v>
      </c>
      <c r="BX50" s="12">
        <f t="shared" si="8"/>
        <v>1.586527496286791</v>
      </c>
      <c r="BY50" s="12">
        <f t="shared" si="8"/>
        <v>1.9430287137113982</v>
      </c>
      <c r="BZ50" s="12">
        <f t="shared" si="6"/>
        <v>1.6068545787395718</v>
      </c>
      <c r="CA50" s="12">
        <f t="shared" si="6"/>
        <v>1.6801790007217554</v>
      </c>
      <c r="CB50" s="12">
        <f t="shared" si="6"/>
        <v>3.5408397507661347</v>
      </c>
      <c r="CC50" s="12">
        <f t="shared" si="6"/>
        <v>1.6066852830881089</v>
      </c>
      <c r="CD50" s="12">
        <f t="shared" si="6"/>
        <v>2.8171836651842557</v>
      </c>
      <c r="CF50" s="13">
        <f>SUMIF(DataQ!$C:$C,DataA!$A50,DataQ!I:I)</f>
        <v>19240.825000000001</v>
      </c>
      <c r="CG50" s="13">
        <f>SUMIF(DataQ!$C:$C,DataA!$A50,DataQ!J:J)</f>
        <v>567670.30000000005</v>
      </c>
      <c r="CH50" s="13">
        <f>SUMIF(DataQ!$C:$C,DataA!$A50,DataQ!K:K)</f>
        <v>3442.92</v>
      </c>
      <c r="CI50" s="13">
        <f>SUMIF(DataQ!$C:$C,DataA!$A50,DataQ!L:L)</f>
        <v>2371.886</v>
      </c>
      <c r="CJ50" s="13">
        <f>SUMIF(DataQ!$C:$C,DataA!$A50,DataQ!M:M)</f>
        <v>1791.1310000000001</v>
      </c>
      <c r="CK50" s="14">
        <f>AVERAGEIF(DataQ!$C:$C,DataA!$A50,DataQ!N:N)</f>
        <v>522471.9</v>
      </c>
      <c r="CL50" s="13">
        <f>SUMIF(DataQ!$C:$C,DataA!$A50,DataQ!O:O)</f>
        <v>-57164</v>
      </c>
      <c r="CN50" s="13">
        <f>SUMIF(DataQ!$B:$B,DataA!$A50,DataQ!P:P)</f>
        <v>-1012.6519</v>
      </c>
      <c r="CO50" s="13">
        <f>SUMIF(DataQ!$B:$B,DataA!$A50,DataQ!Q:Q)</f>
        <v>-19594.75</v>
      </c>
      <c r="CP50" s="13">
        <f>SUMIF(DataQ!$B:$B,DataA!$A50,DataQ!R:R)</f>
        <v>36.236000000000004</v>
      </c>
    </row>
    <row r="51" spans="1:94" x14ac:dyDescent="0.25">
      <c r="A51" s="4">
        <f t="shared" si="9"/>
        <v>2017</v>
      </c>
      <c r="B51" s="4" cm="1">
        <f t="array" ref="B51">INDEX(GMWA!$A$2:$DB$600,MATCH(1,(GMWA!$DA$2:$DA$600=B$3)*(GMWA!$CZ$2:$CZ$600=B$4)*(GMWA!$DB$2:$DB$600=B$1),0),$A51-1966)</f>
        <v>61711</v>
      </c>
      <c r="C51" s="4" cm="1">
        <f t="array" ref="C51">INDEX(GMWA!$A$2:$DB$600,MATCH(1,(GMWA!$DA$2:$DA$600=C$3)*(GMWA!$CZ$2:$CZ$600=C$4)*(GMWA!$DB$2:$DB$600=C$1),0),$A51-1966)</f>
        <v>767.65</v>
      </c>
      <c r="D51" s="4" cm="1">
        <f t="array" ref="D51">INDEX(GMWA!$A$2:$DB$600,MATCH(1,(GMWA!$DA$2:$DA$600=D$3)*(GMWA!$CZ$2:$CZ$600=D$4)*(GMWA!$DB$2:$DB$600=D$1),0),$A51-1966)</f>
        <v>9000.2009999999991</v>
      </c>
      <c r="E51" s="4" cm="1">
        <f t="array" ref="E51">INDEX(GMWA!$A$2:$DB$600,MATCH(1,(GMWA!$DA$2:$DA$600=E$3)*(GMWA!$CZ$2:$CZ$600=E$4)*(GMWA!$DB$2:$DB$600=E$1),0),$A51-1966)</f>
        <v>60874</v>
      </c>
      <c r="F51" s="4" cm="1">
        <f t="array" ref="F51">INDEX(GMWA!$A$2:$DB$600,MATCH(1,(GMWA!$DA$2:$DA$600=F$3)*(GMWA!$CZ$2:$CZ$600=F$4)*(GMWA!$DB$2:$DB$600=F$1),0),$A51-1966)</f>
        <v>16776</v>
      </c>
      <c r="G51" s="4" cm="1">
        <f t="array" ref="G51">INDEX(GMWA!$A$2:$DB$600,MATCH(1,(GMWA!$DA$2:$DA$600=G$3)*(GMWA!$CZ$2:$CZ$600=G$4)*(GMWA!$DB$2:$DB$600=G$1),0),$A51-1966)</f>
        <v>16.685310000000001</v>
      </c>
      <c r="H51" s="4" cm="1">
        <f t="array" ref="H51">INDEX(GMWA!$A$2:$DB$600,MATCH(1,(GMWA!$DA$2:$DA$600=H$3)*(GMWA!$CZ$2:$CZ$600=H$4)*(GMWA!$DB$2:$DB$600=H$1),0),$A51-1966)</f>
        <v>19535.2</v>
      </c>
      <c r="I51" s="4" cm="1">
        <f t="array" ref="I51">INDEX(GMWA!$A$2:$DB$600,MATCH(1,(GMWA!$DA$2:$DA$600=I$3)*(GMWA!$CZ$2:$CZ$600=I$4)*(GMWA!$DB$2:$DB$600=I$1),0),$A51-1966)</f>
        <v>2.7356349999999998</v>
      </c>
      <c r="J51" s="4" cm="1">
        <f t="array" ref="J51">INDEX(GMWA!$A$2:$DB$600,MATCH(1,(GMWA!$DA$2:$DA$600=J$3)*(GMWA!$CZ$2:$CZ$600=J$4)*(GMWA!$DB$2:$DB$600=J$1),0),$A51-1966)</f>
        <v>13976</v>
      </c>
      <c r="K51" s="4" cm="1">
        <f t="array" ref="K51">INDEX(GMWA!$A$2:$DB$600,MATCH(1,(GMWA!$DA$2:$DA$600=K$3)*(GMWA!$CZ$2:$CZ$600=K$4)*(GMWA!$DB$2:$DB$600=K$1),0),$A51-1966)</f>
        <v>34.551650000000002</v>
      </c>
      <c r="L51" s="4" cm="1">
        <f t="array" ref="L51">INDEX(GMWA!$A$2:$DB$600,MATCH(1,(GMWA!$DA$2:$DA$600=L$3)*(GMWA!$CZ$2:$CZ$600=L$4)*(GMWA!$DB$2:$DB$600=L$1),0),$A51-1966)</f>
        <v>41.02</v>
      </c>
      <c r="M51" s="4" cm="1">
        <f t="array" ref="M51">INDEX(GMWA!$A$2:$DB$600,MATCH(1,(GMWA!$DA$2:$DA$600=M$3)*(GMWA!$CZ$2:$CZ$600=M$4)*(GMWA!$DB$2:$DB$600=M$1),0),$A51-1966)</f>
        <v>65.332989999999995</v>
      </c>
      <c r="N51" s="4" cm="1">
        <f t="array" ref="N51">INDEX(GMWA!$A$2:$DB$600,MATCH(1,(GMWA!$DA$2:$DA$600=N$3)*(GMWA!$CZ$2:$CZ$600=N$4)*(GMWA!$DB$2:$DB$600=N$1),0),$A51-1966)</f>
        <v>29.595300000000002</v>
      </c>
      <c r="O51" s="4" cm="1">
        <f t="array" ref="O51">INDEX(GMWA!$A$2:$DB$600,MATCH(1,(GMWA!$DA$2:$DA$600=O$3)*(GMWA!$CZ$2:$CZ$600=O$4)*(GMWA!$DB$2:$DB$600=O$1),0),$A51-1966)</f>
        <v>7.6539999999999999</v>
      </c>
      <c r="P51" s="4" cm="1">
        <f t="array" ref="P51">INDEX(GMWA!$A$2:$DB$600,MATCH(1,(GMWA!$DA$2:$DA$600=P$3)*(GMWA!$CZ$2:$CZ$600=P$4)*(GMWA!$DB$2:$DB$600=P$1),0),$A51-1966)</f>
        <v>10.69937</v>
      </c>
      <c r="Q51" s="4" cm="1">
        <f t="array" ref="Q51">INDEX(GMWA!$A$2:$DB$600,MATCH(1,(GMWA!$DA$2:$DA$600=Q$3)*(GMWA!$CZ$2:$CZ$600=Q$4)*(GMWA!$DB$2:$DB$600=Q$1),0),$A51-1966)</f>
        <v>6.7772560000000004</v>
      </c>
      <c r="R51" s="4" cm="1">
        <f t="array" ref="R51">INDEX(GMWA!$A$2:$DB$600,MATCH(1,(GMWA!$DA$2:$DA$600=R$3)*(GMWA!$CZ$2:$CZ$600=R$4)*(GMWA!$DB$2:$DB$600=R$1),0),$A51-1966)</f>
        <v>2.337329</v>
      </c>
      <c r="S51" s="4" cm="1">
        <f t="array" ref="S51">INDEX(GMWA!$A$2:$DB$600,MATCH(1,(GMWA!$DA$2:$DA$600=S$3)*(GMWA!$CZ$2:$CZ$600=S$4)*(GMWA!$DB$2:$DB$600=S$1),0),$A51-1966)</f>
        <v>5.9023000000000003</v>
      </c>
      <c r="T51" s="4" cm="1">
        <f t="array" ref="T51">INDEX(GMWA!$A$2:$DB$600,MATCH(1,(GMWA!$DA$2:$DA$600=T$3)*(GMWA!$CZ$2:$CZ$600=T$4)*(GMWA!$DB$2:$DB$600=T$1),0),$A51-1966)</f>
        <v>5.5555849999999998</v>
      </c>
      <c r="U51" s="4" cm="1">
        <f t="array" ref="U51">INDEX(GMWA!$A$2:$DB$600,MATCH(1,(GMWA!$DA$2:$DA$600=U$3)*(GMWA!$CZ$2:$CZ$600=U$4)*(GMWA!$DB$2:$DB$600=U$1),0),$A51-1966)</f>
        <v>7.2993800000000002</v>
      </c>
      <c r="V51" s="4" cm="1">
        <f t="array" ref="V51">INDEX(GMWA!$A$2:$DB$600,MATCH(1,(GMWA!$DA$2:$DA$600=V$3)*(GMWA!$CZ$2:$CZ$600=V$4)*(GMWA!$DB$2:$DB$600=V$1),0),$A51-1966)</f>
        <v>1806064</v>
      </c>
      <c r="W51" s="4" cm="1">
        <f t="array" ref="W51">INDEX(GMWA!$A$2:$DB$600,MATCH(1,(GMWA!$DA$2:$DA$600=W$3)*(GMWA!$CZ$2:$CZ$600=W$4)*(GMWA!$DB$2:$DB$600=W$1),0),$A51-1966)</f>
        <v>26752.13</v>
      </c>
      <c r="X51" s="4" cm="1">
        <f t="array" ref="X51">INDEX(GMWA!$A$2:$DB$600,MATCH(1,(GMWA!$DA$2:$DA$600=X$3)*(GMWA!$CZ$2:$CZ$600=X$4)*(GMWA!$DB$2:$DB$600=X$1),0),$A51-1966)</f>
        <v>1208725</v>
      </c>
      <c r="Y51" s="4" cm="1">
        <f t="array" ref="Y51">INDEX(GMWA!$A$2:$DB$600,MATCH(1,(GMWA!$DA$2:$DA$600=Y$3)*(GMWA!$CZ$2:$CZ$600=Y$4)*(GMWA!$DB$2:$DB$600=Y$1),0),$A51-1966)</f>
        <v>2058193</v>
      </c>
      <c r="Z51" s="4" cm="1">
        <f t="array" ref="Z51">INDEX(GMWA!$A$2:$DB$600,MATCH(1,(GMWA!$DA$2:$DA$600=Z$3)*(GMWA!$CZ$2:$CZ$600=Z$4)*(GMWA!$DB$2:$DB$600=Z$1),0),$A51-1966)</f>
        <v>785554</v>
      </c>
      <c r="AA51" s="4" cm="1">
        <f t="array" ref="AA51">INDEX(GMWA!$A$2:$DB$600,MATCH(1,(GMWA!$DA$2:$DA$600=AA$3)*(GMWA!$CZ$2:$CZ$600=AA$4)*(GMWA!$DB$2:$DB$600=AA$1),0),$A51-1966)</f>
        <v>1193.7650000000001</v>
      </c>
      <c r="AB51" s="4" cm="1">
        <f t="array" ref="AB51">INDEX(GMWA!$A$2:$DB$600,MATCH(1,(GMWA!$DA$2:$DA$600=AB$3)*(GMWA!$CZ$2:$CZ$600=AB$4)*(GMWA!$DB$2:$DB$600=AB$1),0),$A51-1966)</f>
        <v>2440734</v>
      </c>
      <c r="AC51" s="4" cm="1">
        <f t="array" ref="AC51">INDEX(GMWA!$A$2:$DB$600,MATCH(1,(GMWA!$DA$2:$DA$600=AC$3)*(GMWA!$CZ$2:$CZ$600=AC$4)*(GMWA!$DB$2:$DB$600=AC$1),0),$A51-1966)</f>
        <v>187.5993</v>
      </c>
      <c r="AD51" s="4" cm="1">
        <f t="array" ref="AD51">INDEX(GMWA!$A$2:$DB$600,MATCH(1,(GMWA!$DA$2:$DA$600=AD$3)*(GMWA!$CZ$2:$CZ$600=AD$4)*(GMWA!$DB$2:$DB$600=AD$1),0),$A51-1966)</f>
        <v>763582.6</v>
      </c>
      <c r="AE51" s="4" cm="1">
        <f t="array" ref="AE51">INDEX(GMWA!$A$2:$DB$600,MATCH(1,(GMWA!$DA$2:$DA$600=AE$3)*(GMWA!$CZ$2:$CZ$600=AE$4)*(GMWA!$DB$2:$DB$600=AE$1),0),$A51-1966)</f>
        <v>1967.2650000000001</v>
      </c>
      <c r="AF51" s="4" cm="1">
        <f t="array" ref="AF51">INDEX(GMWA!$A$2:$DB$600,MATCH(1,(GMWA!$DA$2:$DA$600=AF$3)*(GMWA!$CZ$2:$CZ$600=AF$4)*(GMWA!$DB$2:$DB$600=AF$1),0),$A51-1966)</f>
        <v>2985.366</v>
      </c>
      <c r="AG51" s="4" cm="1">
        <f t="array" ref="AG51">INDEX(GMWA!$A$2:$DB$600,MATCH(1,(GMWA!$DA$2:$DA$600=AG$3)*(GMWA!$CZ$2:$CZ$600=AG$4)*(GMWA!$DB$2:$DB$600=AG$1),0),$A51-1966)</f>
        <v>2651.373</v>
      </c>
      <c r="AH51" s="4" cm="1">
        <f t="array" ref="AH51">INDEX(GMWA!$A$2:$DB$600,MATCH(1,(GMWA!$DA$2:$DA$600=AH$3)*(GMWA!$CZ$2:$CZ$600=AH$4)*(GMWA!$DB$2:$DB$600=AH$1),0),$A51-1966)</f>
        <v>1386.2239999999999</v>
      </c>
      <c r="AI51" s="4" cm="1">
        <f t="array" ref="AI51">INDEX(GMWA!$A$2:$DB$600,MATCH(1,(GMWA!$DA$2:$DA$600=AI$3)*(GMWA!$CZ$2:$CZ$600=AI$4)*(GMWA!$DB$2:$DB$600=AI$1),0),$A51-1966)</f>
        <v>514.90350000000001</v>
      </c>
      <c r="AJ51" s="4" cm="1">
        <f t="array" ref="AJ51">INDEX(GMWA!$A$2:$DB$600,MATCH(1,(GMWA!$DA$2:$DA$600=AJ$3)*(GMWA!$CZ$2:$CZ$600=AJ$4)*(GMWA!$DB$2:$DB$600=AJ$1),0),$A51-1966)</f>
        <v>576.03399999999999</v>
      </c>
      <c r="AK51" s="4" cm="1">
        <f t="array" ref="AK51">INDEX(GMWA!$A$2:$DB$600,MATCH(1,(GMWA!$DA$2:$DA$600=AK$3)*(GMWA!$CZ$2:$CZ$600=AK$4)*(GMWA!$DB$2:$DB$600=AK$1),0),$A51-1966)</f>
        <v>480.887</v>
      </c>
      <c r="AL51" s="4" cm="1">
        <f t="array" ref="AL51">INDEX(GMWA!$A$2:$DB$600,MATCH(1,(GMWA!$DA$2:$DA$600=AL$3)*(GMWA!$CZ$2:$CZ$600=AL$4)*(GMWA!$DB$2:$DB$600=AL$1),0),$A51-1966)</f>
        <v>149.1318</v>
      </c>
      <c r="AM51" s="4" cm="1">
        <f t="array" ref="AM51">INDEX(GMWA!$A$2:$DB$600,MATCH(1,(GMWA!$DA$2:$DA$600=AM$3)*(GMWA!$CZ$2:$CZ$600=AM$4)*(GMWA!$DB$2:$DB$600=AM$1),0),$A51-1966)</f>
        <v>174.828</v>
      </c>
      <c r="AN51" s="4" cm="1">
        <f t="array" ref="AN51">INDEX(GMWA!$A$2:$DB$600,MATCH(1,(GMWA!$DA$2:$DA$600=AN$3)*(GMWA!$CZ$2:$CZ$600=AN$4)*(GMWA!$DB$2:$DB$600=AN$1),0),$A51-1966)</f>
        <v>362.18099999999998</v>
      </c>
      <c r="AO51" s="4" cm="1">
        <f t="array" ref="AO51">INDEX(GMWA!$A$2:$DB$600,MATCH(1,(GMWA!$DA$2:$DA$600=AO$3)*(GMWA!$CZ$2:$CZ$600=AO$4)*(GMWA!$DB$2:$DB$600=AO$1),0),$A51-1966)</f>
        <v>283.005</v>
      </c>
      <c r="AP51" s="4" cm="1">
        <f t="array" ref="AP51">INDEX(GMWA!$A$2:$DB$600,MATCH(1,(GMWA!$DA$2:$DA$600=AP$3)*(GMWA!$CZ$2:$CZ$600=AP$4)*(GMWA!$DB$2:$DB$600=AP$1),0),$A51-1966)</f>
        <v>2097222</v>
      </c>
      <c r="AQ51" s="4" cm="1">
        <f t="array" ref="AQ51">INDEX(GMWA!$A$2:$DB$600,MATCH(1,(GMWA!$DA$2:$DA$600=AQ$3)*(GMWA!$CZ$2:$CZ$600=AQ$4)*(GMWA!$DB$2:$DB$600=AQ$1),0),$A51-1966)</f>
        <v>19612.099999999999</v>
      </c>
      <c r="AR51" s="4" cm="1">
        <f t="array" ref="AR51">INDEX(GMWA!$A$2:$DB$600,MATCH(1,(GMWA!$DA$2:$DA$600=AR$3)*(GMWA!$CZ$2:$CZ$600=AR$4)*(GMWA!$DB$2:$DB$600=AR$1),0),$A51-1966)</f>
        <v>565042.6</v>
      </c>
      <c r="AS51" s="4" cm="1">
        <f t="array" ref="AS51">INDEX(GMWA!$A$2:$DB$600,MATCH(1,(GMWA!$DA$2:$DA$600=AS$3)*(GMWA!$CZ$2:$CZ$600=AS$4)*(GMWA!$DB$2:$DB$600=AS$1),0),$A51-1966)</f>
        <v>2140641</v>
      </c>
      <c r="AT51" s="4" cm="1">
        <f t="array" ref="AT51">INDEX(GMWA!$A$2:$DB$600,MATCH(1,(GMWA!$DA$2:$DA$600=AT$3)*(GMWA!$CZ$2:$CZ$600=AT$4)*(GMWA!$DB$2:$DB$600=AT$1),0),$A51-1966)</f>
        <v>1808053</v>
      </c>
      <c r="AU51" s="4" cm="1">
        <f t="array" ref="AU51">INDEX(GMWA!$A$2:$DB$600,MATCH(1,(GMWA!$DA$2:$DA$600=AU$3)*(GMWA!$CZ$2:$CZ$600=AU$4)*(GMWA!$DB$2:$DB$600=AU$1),0),$A51-1966)</f>
        <v>2189.5889999999999</v>
      </c>
      <c r="AV51" s="4" cm="1">
        <f t="array" ref="AV51">INDEX(GMWA!$A$2:$DB$600,MATCH(1,(GMWA!$DA$2:$DA$600=AV$3)*(GMWA!$CZ$2:$CZ$600=AV$4)*(GMWA!$DB$2:$DB$600=AV$1),0),$A51-1966)</f>
        <v>4574460</v>
      </c>
      <c r="AW51" s="4" cm="1">
        <f t="array" ref="AW51">INDEX(GMWA!$A$2:$DB$600,MATCH(1,(GMWA!$DA$2:$DA$600=AW$3)*(GMWA!$CZ$2:$CZ$600=AW$4)*(GMWA!$DB$2:$DB$600=AW$1),0),$A51-1966)</f>
        <v>696.07299999999998</v>
      </c>
      <c r="AX51" s="4" cm="1">
        <f t="array" ref="AX51">INDEX(GMWA!$A$2:$DB$600,MATCH(1,(GMWA!$DA$2:$DA$600=AX$3)*(GMWA!$CZ$2:$CZ$600=AX$4)*(GMWA!$DB$2:$DB$600=AX$1),0),$A51-1966)</f>
        <v>1934234</v>
      </c>
      <c r="AY51" s="4" cm="1">
        <f t="array" ref="AY51">INDEX(GMWA!$A$2:$DB$600,MATCH(1,(GMWA!$DA$2:$DA$600=AY$3)*(GMWA!$CZ$2:$CZ$600=AY$4)*(GMWA!$DB$2:$DB$600=AY$1),0),$A51-1966)</f>
        <v>3337.2710000000002</v>
      </c>
      <c r="AZ51" s="4" cm="1">
        <f t="array" ref="AZ51">INDEX(GMWA!$A$2:$DB$600,MATCH(1,(GMWA!$DA$2:$DA$600=AZ$3)*(GMWA!$CZ$2:$CZ$600=AZ$4)*(GMWA!$DB$2:$DB$600=AZ$1),0),$A51-1966)</f>
        <v>2294.4</v>
      </c>
      <c r="BA51" s="4" cm="1">
        <f t="array" ref="BA51">INDEX(GMWA!$A$2:$DB$600,MATCH(1,(GMWA!$DA$2:$DA$600=BA$3)*(GMWA!$CZ$2:$CZ$600=BA$4)*(GMWA!$DB$2:$DB$600=BA$1),0),$A51-1966)</f>
        <v>1747.721</v>
      </c>
      <c r="BB51" s="4" cm="1">
        <f t="array" ref="BB51">INDEX(GMWA!$A$2:$DB$600,MATCH(1,(GMWA!$DA$2:$DA$600=BB$3)*(GMWA!$CZ$2:$CZ$600=BB$4)*(GMWA!$DB$2:$DB$600=BB$1),0),$A51-1966)</f>
        <v>1170.0239999999999</v>
      </c>
      <c r="BC51" s="4" cm="1">
        <f t="array" ref="BC51">INDEX(GMWA!$A$2:$DB$600,MATCH(1,(GMWA!$DA$2:$DA$600=BC$3)*(GMWA!$CZ$2:$CZ$600=BC$4)*(GMWA!$DB$2:$DB$600=BC$1),0),$A51-1966)</f>
        <v>751.09299999999996</v>
      </c>
      <c r="BD51" s="4" cm="1">
        <f t="array" ref="BD51">INDEX(GMWA!$A$2:$DB$600,MATCH(1,(GMWA!$DA$2:$DA$600=BD$3)*(GMWA!$CZ$2:$CZ$600=BD$4)*(GMWA!$DB$2:$DB$600=BD$1),0),$A51-1966)</f>
        <v>443.40699999999998</v>
      </c>
      <c r="BE51" s="4" cm="1">
        <f t="array" ref="BE51">INDEX(GMWA!$A$2:$DB$600,MATCH(1,(GMWA!$DA$2:$DA$600=BE$3)*(GMWA!$CZ$2:$CZ$600=BE$4)*(GMWA!$DB$2:$DB$600=BE$1),0),$A51-1966)</f>
        <v>367.69830000000002</v>
      </c>
      <c r="BF51" s="4" cm="1">
        <f t="array" ref="BF51">INDEX(GMWA!$A$2:$DB$600,MATCH(1,(GMWA!$DA$2:$DA$600=BF$3)*(GMWA!$CZ$2:$CZ$600=BF$4)*(GMWA!$DB$2:$DB$600=BF$1),0),$A51-1966)</f>
        <v>224.70599999999999</v>
      </c>
      <c r="BG51" s="4" cm="1">
        <f t="array" ref="BG51">INDEX(GMWA!$A$2:$DB$600,MATCH(1,(GMWA!$DA$2:$DA$600=BG$3)*(GMWA!$CZ$2:$CZ$600=BG$4)*(GMWA!$DB$2:$DB$600=BG$1),0),$A51-1966)</f>
        <v>308.12400000000002</v>
      </c>
      <c r="BH51" s="4" cm="1">
        <f t="array" ref="BH51">INDEX(GMWA!$A$2:$DB$600,MATCH(1,(GMWA!$DA$2:$DA$600=BH$3)*(GMWA!$CZ$2:$CZ$600=BH$4)*(GMWA!$DB$2:$DB$600=BH$1),0),$A51-1966)</f>
        <v>177.262</v>
      </c>
      <c r="BI51" s="4" cm="1">
        <f t="array" ref="BI51">INDEX(GMWA!$A$2:$DB$600,MATCH(1,(GMWA!$DA$2:$DA$600=BI$3)*(GMWA!$CZ$2:$CZ$600=BI$4)*(GMWA!$DB$2:$DB$600=BI$1),0),$A51-1966)</f>
        <v>195.50909999999999</v>
      </c>
      <c r="BK51" s="12">
        <f t="shared" si="8"/>
        <v>3.4168778072094899</v>
      </c>
      <c r="BL51" s="12">
        <f t="shared" si="8"/>
        <v>2.8694911395840252</v>
      </c>
      <c r="BM51" s="12">
        <f t="shared" si="8"/>
        <v>0.74460286665701458</v>
      </c>
      <c r="BN51" s="12">
        <f t="shared" si="8"/>
        <v>2.9576429421341923</v>
      </c>
      <c r="BO51" s="12">
        <f t="shared" si="8"/>
        <v>2.1355629275644961</v>
      </c>
      <c r="BP51" s="12">
        <f t="shared" si="8"/>
        <v>1.3977047408828369</v>
      </c>
      <c r="BQ51" s="12">
        <f t="shared" si="8"/>
        <v>0.80038218011467044</v>
      </c>
      <c r="BR51" s="12">
        <f t="shared" si="8"/>
        <v>1.4582330531084069</v>
      </c>
      <c r="BS51" s="12">
        <f t="shared" si="8"/>
        <v>1.8303193393877755</v>
      </c>
      <c r="BT51" s="12">
        <f t="shared" si="8"/>
        <v>1.7563292184835291</v>
      </c>
      <c r="BU51" s="12">
        <f t="shared" si="8"/>
        <v>1.3740358803577184</v>
      </c>
      <c r="BV51" s="12">
        <f t="shared" si="8"/>
        <v>2.4641191563767149</v>
      </c>
      <c r="BW51" s="12">
        <f t="shared" si="8"/>
        <v>2.1349579865880264</v>
      </c>
      <c r="BX51" s="12">
        <f t="shared" si="8"/>
        <v>1.4864921291076871</v>
      </c>
      <c r="BY51" s="12">
        <f t="shared" si="8"/>
        <v>1.8574198745212958</v>
      </c>
      <c r="BZ51" s="12">
        <f t="shared" si="6"/>
        <v>1.4093240199880639</v>
      </c>
      <c r="CA51" s="12">
        <f t="shared" si="6"/>
        <v>1.56729081255641</v>
      </c>
      <c r="CB51" s="12">
        <f t="shared" si="6"/>
        <v>3.3760610428535474</v>
      </c>
      <c r="CC51" s="12">
        <f t="shared" si="6"/>
        <v>1.5339250264370579</v>
      </c>
      <c r="CD51" s="12">
        <f t="shared" si="6"/>
        <v>2.5792406494584901</v>
      </c>
      <c r="CF51" s="13">
        <f>SUMIF(DataQ!$C:$C,DataA!$A51,DataQ!I:I)</f>
        <v>19773.55</v>
      </c>
      <c r="CG51" s="13">
        <f>SUMIF(DataQ!$C:$C,DataA!$A51,DataQ!J:J)</f>
        <v>578084</v>
      </c>
      <c r="CH51" s="13">
        <f>SUMIF(DataQ!$C:$C,DataA!$A51,DataQ!K:K)</f>
        <v>3546.21</v>
      </c>
      <c r="CI51" s="13">
        <f>SUMIF(DataQ!$C:$C,DataA!$A51,DataQ!L:L)</f>
        <v>2430.3389999999999</v>
      </c>
      <c r="CJ51" s="13">
        <f>SUMIF(DataQ!$C:$C,DataA!$A51,DataQ!M:M)</f>
        <v>1817.3720000000001</v>
      </c>
      <c r="CK51" s="14">
        <f>AVERAGEIF(DataQ!$C:$C,DataA!$A51,DataQ!N:N)</f>
        <v>538842.9</v>
      </c>
      <c r="CL51" s="13">
        <f>SUMIF(DataQ!$C:$C,DataA!$A51,DataQ!O:O)</f>
        <v>-59282</v>
      </c>
      <c r="CN51" s="13">
        <f>SUMIF(DataQ!$B:$B,DataA!$A51,DataQ!P:P)</f>
        <v>-854.10074999999995</v>
      </c>
      <c r="CO51" s="13">
        <f>SUMIF(DataQ!$B:$B,DataA!$A51,DataQ!Q:Q)</f>
        <v>-17138.25</v>
      </c>
      <c r="CP51" s="13">
        <f>SUMIF(DataQ!$B:$B,DataA!$A51,DataQ!R:R)</f>
        <v>44.573</v>
      </c>
    </row>
    <row r="52" spans="1:94" x14ac:dyDescent="0.25">
      <c r="A52" s="4">
        <f t="shared" si="9"/>
        <v>2018</v>
      </c>
      <c r="B52" s="4" cm="1">
        <f t="array" ref="B52">INDEX(GMWA!$A$2:$DB$600,MATCH(1,(GMWA!$DA$2:$DA$600=B$3)*(GMWA!$CZ$2:$CZ$600=B$4)*(GMWA!$DB$2:$DB$600=B$1),0),$A52-1966)</f>
        <v>58800</v>
      </c>
      <c r="C52" s="4" cm="1">
        <f t="array" ref="C52">INDEX(GMWA!$A$2:$DB$600,MATCH(1,(GMWA!$DA$2:$DA$600=C$3)*(GMWA!$CZ$2:$CZ$600=C$4)*(GMWA!$DB$2:$DB$600=C$1),0),$A52-1966)</f>
        <v>826.65</v>
      </c>
      <c r="D52" s="4" cm="1">
        <f t="array" ref="D52">INDEX(GMWA!$A$2:$DB$600,MATCH(1,(GMWA!$DA$2:$DA$600=D$3)*(GMWA!$CZ$2:$CZ$600=D$4)*(GMWA!$DB$2:$DB$600=D$1),0),$A52-1966)</f>
        <v>8545.2999999999993</v>
      </c>
      <c r="E52" s="4" cm="1">
        <f t="array" ref="E52">INDEX(GMWA!$A$2:$DB$600,MATCH(1,(GMWA!$DA$2:$DA$600=E$3)*(GMWA!$CZ$2:$CZ$600=E$4)*(GMWA!$DB$2:$DB$600=E$1),0),$A52-1966)</f>
        <v>65753</v>
      </c>
      <c r="F52" s="4" cm="1">
        <f t="array" ref="F52">INDEX(GMWA!$A$2:$DB$600,MATCH(1,(GMWA!$DA$2:$DA$600=F$3)*(GMWA!$CZ$2:$CZ$600=F$4)*(GMWA!$DB$2:$DB$600=F$1),0),$A52-1966)</f>
        <v>17263</v>
      </c>
      <c r="G52" s="4" cm="1">
        <f t="array" ref="G52">INDEX(GMWA!$A$2:$DB$600,MATCH(1,(GMWA!$DA$2:$DA$600=G$3)*(GMWA!$CZ$2:$CZ$600=G$4)*(GMWA!$DB$2:$DB$600=G$1),0),$A52-1966)</f>
        <v>18.036529999999999</v>
      </c>
      <c r="H52" s="4" cm="1">
        <f t="array" ref="H52">INDEX(GMWA!$A$2:$DB$600,MATCH(1,(GMWA!$DA$2:$DA$600=H$3)*(GMWA!$CZ$2:$CZ$600=H$4)*(GMWA!$DB$2:$DB$600=H$1),0),$A52-1966)</f>
        <v>21455.88</v>
      </c>
      <c r="I52" s="4" cm="1">
        <f t="array" ref="I52">INDEX(GMWA!$A$2:$DB$600,MATCH(1,(GMWA!$DA$2:$DA$600=I$3)*(GMWA!$CZ$2:$CZ$600=I$4)*(GMWA!$DB$2:$DB$600=I$1),0),$A52-1966)</f>
        <v>2.2890470000000001</v>
      </c>
      <c r="J52" s="4" cm="1">
        <f t="array" ref="J52">INDEX(GMWA!$A$2:$DB$600,MATCH(1,(GMWA!$DA$2:$DA$600=J$3)*(GMWA!$CZ$2:$CZ$600=J$4)*(GMWA!$DB$2:$DB$600=J$1),0),$A52-1966)</f>
        <v>14287</v>
      </c>
      <c r="K52" s="4" cm="1">
        <f t="array" ref="K52">INDEX(GMWA!$A$2:$DB$600,MATCH(1,(GMWA!$DA$2:$DA$600=K$3)*(GMWA!$CZ$2:$CZ$600=K$4)*(GMWA!$DB$2:$DB$600=K$1),0),$A52-1966)</f>
        <v>31.923719999999999</v>
      </c>
      <c r="L52" s="4" cm="1">
        <f t="array" ref="L52">INDEX(GMWA!$A$2:$DB$600,MATCH(1,(GMWA!$DA$2:$DA$600=L$3)*(GMWA!$CZ$2:$CZ$600=L$4)*(GMWA!$DB$2:$DB$600=L$1),0),$A52-1966)</f>
        <v>41.66</v>
      </c>
      <c r="M52" s="4" cm="1">
        <f t="array" ref="M52">INDEX(GMWA!$A$2:$DB$600,MATCH(1,(GMWA!$DA$2:$DA$600=M$3)*(GMWA!$CZ$2:$CZ$600=M$4)*(GMWA!$DB$2:$DB$600=M$1),0),$A52-1966)</f>
        <v>64.366010000000003</v>
      </c>
      <c r="N52" s="4" cm="1">
        <f t="array" ref="N52">INDEX(GMWA!$A$2:$DB$600,MATCH(1,(GMWA!$DA$2:$DA$600=N$3)*(GMWA!$CZ$2:$CZ$600=N$4)*(GMWA!$DB$2:$DB$600=N$1),0),$A52-1966)</f>
        <v>29.575410000000002</v>
      </c>
      <c r="O52" s="4" cm="1">
        <f t="array" ref="O52">INDEX(GMWA!$A$2:$DB$600,MATCH(1,(GMWA!$DA$2:$DA$600=O$3)*(GMWA!$CZ$2:$CZ$600=O$4)*(GMWA!$DB$2:$DB$600=O$1),0),$A52-1966)</f>
        <v>7.13</v>
      </c>
      <c r="P52" s="4" cm="1">
        <f t="array" ref="P52">INDEX(GMWA!$A$2:$DB$600,MATCH(1,(GMWA!$DA$2:$DA$600=P$3)*(GMWA!$CZ$2:$CZ$600=P$4)*(GMWA!$DB$2:$DB$600=P$1),0),$A52-1966)</f>
        <v>10.0082</v>
      </c>
      <c r="Q52" s="4" cm="1">
        <f t="array" ref="Q52">INDEX(GMWA!$A$2:$DB$600,MATCH(1,(GMWA!$DA$2:$DA$600=Q$3)*(GMWA!$CZ$2:$CZ$600=Q$4)*(GMWA!$DB$2:$DB$600=Q$1),0),$A52-1966)</f>
        <v>6.2522770000000003</v>
      </c>
      <c r="R52" s="4" cm="1">
        <f t="array" ref="R52">INDEX(GMWA!$A$2:$DB$600,MATCH(1,(GMWA!$DA$2:$DA$600=R$3)*(GMWA!$CZ$2:$CZ$600=R$4)*(GMWA!$DB$2:$DB$600=R$1),0),$A52-1966)</f>
        <v>2.262572</v>
      </c>
      <c r="S52" s="4" cm="1">
        <f t="array" ref="S52">INDEX(GMWA!$A$2:$DB$600,MATCH(1,(GMWA!$DA$2:$DA$600=S$3)*(GMWA!$CZ$2:$CZ$600=S$4)*(GMWA!$DB$2:$DB$600=S$1),0),$A52-1966)</f>
        <v>5.3006000000000002</v>
      </c>
      <c r="T52" s="4" cm="1">
        <f t="array" ref="T52">INDEX(GMWA!$A$2:$DB$600,MATCH(1,(GMWA!$DA$2:$DA$600=T$3)*(GMWA!$CZ$2:$CZ$600=T$4)*(GMWA!$DB$2:$DB$600=T$1),0),$A52-1966)</f>
        <v>6.0678869999999998</v>
      </c>
      <c r="U52" s="4" cm="1">
        <f t="array" ref="U52">INDEX(GMWA!$A$2:$DB$600,MATCH(1,(GMWA!$DA$2:$DA$600=U$3)*(GMWA!$CZ$2:$CZ$600=U$4)*(GMWA!$DB$2:$DB$600=U$1),0),$A52-1966)</f>
        <v>6.8058500000000004</v>
      </c>
      <c r="V52" s="4" cm="1">
        <f t="array" ref="V52">INDEX(GMWA!$A$2:$DB$600,MATCH(1,(GMWA!$DA$2:$DA$600=V$3)*(GMWA!$CZ$2:$CZ$600=V$4)*(GMWA!$DB$2:$DB$600=V$1),0),$A52-1966)</f>
        <v>1858505</v>
      </c>
      <c r="W52" s="4" cm="1">
        <f t="array" ref="W52">INDEX(GMWA!$A$2:$DB$600,MATCH(1,(GMWA!$DA$2:$DA$600=W$3)*(GMWA!$CZ$2:$CZ$600=W$4)*(GMWA!$DB$2:$DB$600=W$1),0),$A52-1966)</f>
        <v>28528.65</v>
      </c>
      <c r="X52" s="4" cm="1">
        <f t="array" ref="X52">INDEX(GMWA!$A$2:$DB$600,MATCH(1,(GMWA!$DA$2:$DA$600=X$3)*(GMWA!$CZ$2:$CZ$600=X$4)*(GMWA!$DB$2:$DB$600=X$1),0),$A52-1966)</f>
        <v>1234636</v>
      </c>
      <c r="Y52" s="4" cm="1">
        <f t="array" ref="Y52">INDEX(GMWA!$A$2:$DB$600,MATCH(1,(GMWA!$DA$2:$DA$600=Y$3)*(GMWA!$CZ$2:$CZ$600=Y$4)*(GMWA!$DB$2:$DB$600=Y$1),0),$A52-1966)</f>
        <v>2129521</v>
      </c>
      <c r="Z52" s="4" cm="1">
        <f t="array" ref="Z52">INDEX(GMWA!$A$2:$DB$600,MATCH(1,(GMWA!$DA$2:$DA$600=Z$3)*(GMWA!$CZ$2:$CZ$600=Z$4)*(GMWA!$DB$2:$DB$600=Z$1),0),$A52-1966)</f>
        <v>830031</v>
      </c>
      <c r="AA52" s="4" cm="1">
        <f t="array" ref="AA52">INDEX(GMWA!$A$2:$DB$600,MATCH(1,(GMWA!$DA$2:$DA$600=AA$3)*(GMWA!$CZ$2:$CZ$600=AA$4)*(GMWA!$DB$2:$DB$600=AA$1),0),$A52-1966)</f>
        <v>1189.866</v>
      </c>
      <c r="AB52" s="4" cm="1">
        <f t="array" ref="AB52">INDEX(GMWA!$A$2:$DB$600,MATCH(1,(GMWA!$DA$2:$DA$600=AB$3)*(GMWA!$CZ$2:$CZ$600=AB$4)*(GMWA!$DB$2:$DB$600=AB$1),0),$A52-1966)</f>
        <v>2489594</v>
      </c>
      <c r="AC52" s="4" cm="1">
        <f t="array" ref="AC52">INDEX(GMWA!$A$2:$DB$600,MATCH(1,(GMWA!$DA$2:$DA$600=AC$3)*(GMWA!$CZ$2:$CZ$600=AC$4)*(GMWA!$DB$2:$DB$600=AC$1),0),$A52-1966)</f>
        <v>179.52109999999999</v>
      </c>
      <c r="AD52" s="4" cm="1">
        <f t="array" ref="AD52">INDEX(GMWA!$A$2:$DB$600,MATCH(1,(GMWA!$DA$2:$DA$600=AD$3)*(GMWA!$CZ$2:$CZ$600=AD$4)*(GMWA!$DB$2:$DB$600=AD$1),0),$A52-1966)</f>
        <v>808652.3</v>
      </c>
      <c r="AE52" s="4" cm="1">
        <f t="array" ref="AE52">INDEX(GMWA!$A$2:$DB$600,MATCH(1,(GMWA!$DA$2:$DA$600=AE$3)*(GMWA!$CZ$2:$CZ$600=AE$4)*(GMWA!$DB$2:$DB$600=AE$1),0),$A52-1966)</f>
        <v>1914.05</v>
      </c>
      <c r="AF52" s="4" cm="1">
        <f t="array" ref="AF52">INDEX(GMWA!$A$2:$DB$600,MATCH(1,(GMWA!$DA$2:$DA$600=AF$3)*(GMWA!$CZ$2:$CZ$600=AF$4)*(GMWA!$DB$2:$DB$600=AF$1),0),$A52-1966)</f>
        <v>3009.4389999999999</v>
      </c>
      <c r="AG52" s="4" cm="1">
        <f t="array" ref="AG52">INDEX(GMWA!$A$2:$DB$600,MATCH(1,(GMWA!$DA$2:$DA$600=AG$3)*(GMWA!$CZ$2:$CZ$600=AG$4)*(GMWA!$DB$2:$DB$600=AG$1),0),$A52-1966)</f>
        <v>2613.9870000000001</v>
      </c>
      <c r="AH52" s="4" cm="1">
        <f t="array" ref="AH52">INDEX(GMWA!$A$2:$DB$600,MATCH(1,(GMWA!$DA$2:$DA$600=AH$3)*(GMWA!$CZ$2:$CZ$600=AH$4)*(GMWA!$DB$2:$DB$600=AH$1),0),$A52-1966)</f>
        <v>1415.9929999999999</v>
      </c>
      <c r="AI52" s="4" cm="1">
        <f t="array" ref="AI52">INDEX(GMWA!$A$2:$DB$600,MATCH(1,(GMWA!$DA$2:$DA$600=AI$3)*(GMWA!$CZ$2:$CZ$600=AI$4)*(GMWA!$DB$2:$DB$600=AI$1),0),$A52-1966)</f>
        <v>502.62049999999999</v>
      </c>
      <c r="AJ52" s="4" cm="1">
        <f t="array" ref="AJ52">INDEX(GMWA!$A$2:$DB$600,MATCH(1,(GMWA!$DA$2:$DA$600=AJ$3)*(GMWA!$CZ$2:$CZ$600=AJ$4)*(GMWA!$DB$2:$DB$600=AJ$1),0),$A52-1966)</f>
        <v>581.43299999999999</v>
      </c>
      <c r="AK52" s="4" cm="1">
        <f t="array" ref="AK52">INDEX(GMWA!$A$2:$DB$600,MATCH(1,(GMWA!$DA$2:$DA$600=AK$3)*(GMWA!$CZ$2:$CZ$600=AK$4)*(GMWA!$DB$2:$DB$600=AK$1),0),$A52-1966)</f>
        <v>473.59100000000001</v>
      </c>
      <c r="AL52" s="4" cm="1">
        <f t="array" ref="AL52">INDEX(GMWA!$A$2:$DB$600,MATCH(1,(GMWA!$DA$2:$DA$600=AL$3)*(GMWA!$CZ$2:$CZ$600=AL$4)*(GMWA!$DB$2:$DB$600=AL$1),0),$A52-1966)</f>
        <v>151.41130000000001</v>
      </c>
      <c r="AM52" s="4" cm="1">
        <f t="array" ref="AM52">INDEX(GMWA!$A$2:$DB$600,MATCH(1,(GMWA!$DA$2:$DA$600=AM$3)*(GMWA!$CZ$2:$CZ$600=AM$4)*(GMWA!$DB$2:$DB$600=AM$1),0),$A52-1966)</f>
        <v>176.08199999999999</v>
      </c>
      <c r="AN52" s="4" cm="1">
        <f t="array" ref="AN52">INDEX(GMWA!$A$2:$DB$600,MATCH(1,(GMWA!$DA$2:$DA$600=AN$3)*(GMWA!$CZ$2:$CZ$600=AN$4)*(GMWA!$DB$2:$DB$600=AN$1),0),$A52-1966)</f>
        <v>390.38099999999997</v>
      </c>
      <c r="AO52" s="4" cm="1">
        <f t="array" ref="AO52">INDEX(GMWA!$A$2:$DB$600,MATCH(1,(GMWA!$DA$2:$DA$600=AO$3)*(GMWA!$CZ$2:$CZ$600=AO$4)*(GMWA!$DB$2:$DB$600=AO$1),0),$A52-1966)</f>
        <v>281.52499999999998</v>
      </c>
      <c r="AP52" s="4" cm="1">
        <f t="array" ref="AP52">INDEX(GMWA!$A$2:$DB$600,MATCH(1,(GMWA!$DA$2:$DA$600=AP$3)*(GMWA!$CZ$2:$CZ$600=AP$4)*(GMWA!$DB$2:$DB$600=AP$1),0),$A52-1966)</f>
        <v>2171559</v>
      </c>
      <c r="AQ52" s="4" cm="1">
        <f t="array" ref="AQ52">INDEX(GMWA!$A$2:$DB$600,MATCH(1,(GMWA!$DA$2:$DA$600=AQ$3)*(GMWA!$CZ$2:$CZ$600=AQ$4)*(GMWA!$DB$2:$DB$600=AQ$1),0),$A52-1966)</f>
        <v>20656.53</v>
      </c>
      <c r="AR52" s="4" cm="1">
        <f t="array" ref="AR52">INDEX(GMWA!$A$2:$DB$600,MATCH(1,(GMWA!$DA$2:$DA$600=AR$3)*(GMWA!$CZ$2:$CZ$600=AR$4)*(GMWA!$DB$2:$DB$600=AR$1),0),$A52-1966)</f>
        <v>569193.4</v>
      </c>
      <c r="AS52" s="4" cm="1">
        <f t="array" ref="AS52">INDEX(GMWA!$A$2:$DB$600,MATCH(1,(GMWA!$DA$2:$DA$600=AS$3)*(GMWA!$CZ$2:$CZ$600=AS$4)*(GMWA!$DB$2:$DB$600=AS$1),0),$A52-1966)</f>
        <v>2235675</v>
      </c>
      <c r="AT52" s="4" cm="1">
        <f t="array" ref="AT52">INDEX(GMWA!$A$2:$DB$600,MATCH(1,(GMWA!$DA$2:$DA$600=AT$3)*(GMWA!$CZ$2:$CZ$600=AT$4)*(GMWA!$DB$2:$DB$600=AT$1),0),$A52-1966)</f>
        <v>1901511</v>
      </c>
      <c r="AU52" s="4" cm="1">
        <f t="array" ref="AU52">INDEX(GMWA!$A$2:$DB$600,MATCH(1,(GMWA!$DA$2:$DA$600=AU$3)*(GMWA!$CZ$2:$CZ$600=AU$4)*(GMWA!$DB$2:$DB$600=AU$1),0),$A52-1966)</f>
        <v>2243.5419999999999</v>
      </c>
      <c r="AV52" s="4" cm="1">
        <f t="array" ref="AV52">INDEX(GMWA!$A$2:$DB$600,MATCH(1,(GMWA!$DA$2:$DA$600=AV$3)*(GMWA!$CZ$2:$CZ$600=AV$4)*(GMWA!$DB$2:$DB$600=AV$1),0),$A52-1966)</f>
        <v>4775969</v>
      </c>
      <c r="AW52" s="4" cm="1">
        <f t="array" ref="AW52">INDEX(GMWA!$A$2:$DB$600,MATCH(1,(GMWA!$DA$2:$DA$600=AW$3)*(GMWA!$CZ$2:$CZ$600=AW$4)*(GMWA!$DB$2:$DB$600=AW$1),0),$A52-1966)</f>
        <v>724.83180000000004</v>
      </c>
      <c r="AX52" s="4" cm="1">
        <f t="array" ref="AX52">INDEX(GMWA!$A$2:$DB$600,MATCH(1,(GMWA!$DA$2:$DA$600=AX$3)*(GMWA!$CZ$2:$CZ$600=AX$4)*(GMWA!$DB$2:$DB$600=AX$1),0),$A52-1966)</f>
        <v>2006974</v>
      </c>
      <c r="AY52" s="4" cm="1">
        <f t="array" ref="AY52">INDEX(GMWA!$A$2:$DB$600,MATCH(1,(GMWA!$DA$2:$DA$600=AY$3)*(GMWA!$CZ$2:$CZ$600=AY$4)*(GMWA!$DB$2:$DB$600=AY$1),0),$A52-1966)</f>
        <v>3438.806</v>
      </c>
      <c r="AZ52" s="4" cm="1">
        <f t="array" ref="AZ52">INDEX(GMWA!$A$2:$DB$600,MATCH(1,(GMWA!$DA$2:$DA$600=AZ$3)*(GMWA!$CZ$2:$CZ$600=AZ$4)*(GMWA!$DB$2:$DB$600=AZ$1),0),$A52-1966)</f>
        <v>2356.9229999999998</v>
      </c>
      <c r="BA52" s="4" cm="1">
        <f t="array" ref="BA52">INDEX(GMWA!$A$2:$DB$600,MATCH(1,(GMWA!$DA$2:$DA$600=BA$3)*(GMWA!$CZ$2:$CZ$600=BA$4)*(GMWA!$DB$2:$DB$600=BA$1),0),$A52-1966)</f>
        <v>1778.4739999999999</v>
      </c>
      <c r="BB52" s="4" cm="1">
        <f t="array" ref="BB52">INDEX(GMWA!$A$2:$DB$600,MATCH(1,(GMWA!$DA$2:$DA$600=BB$3)*(GMWA!$CZ$2:$CZ$600=BB$4)*(GMWA!$DB$2:$DB$600=BB$1),0),$A52-1966)</f>
        <v>1212.2760000000001</v>
      </c>
      <c r="BC52" s="4" cm="1">
        <f t="array" ref="BC52">INDEX(GMWA!$A$2:$DB$600,MATCH(1,(GMWA!$DA$2:$DA$600=BC$3)*(GMWA!$CZ$2:$CZ$600=BC$4)*(GMWA!$DB$2:$DB$600=BC$1),0),$A52-1966)</f>
        <v>787.423</v>
      </c>
      <c r="BD52" s="4" cm="1">
        <f t="array" ref="BD52">INDEX(GMWA!$A$2:$DB$600,MATCH(1,(GMWA!$DA$2:$DA$600=BD$3)*(GMWA!$CZ$2:$CZ$600=BD$4)*(GMWA!$DB$2:$DB$600=BD$1),0),$A52-1966)</f>
        <v>459.49200000000002</v>
      </c>
      <c r="BE52" s="4" cm="1">
        <f t="array" ref="BE52">INDEX(GMWA!$A$2:$DB$600,MATCH(1,(GMWA!$DA$2:$DA$600=BE$3)*(GMWA!$CZ$2:$CZ$600=BE$4)*(GMWA!$DB$2:$DB$600=BE$1),0),$A52-1966)</f>
        <v>383.27300000000002</v>
      </c>
      <c r="BF52" s="4" cm="1">
        <f t="array" ref="BF52">INDEX(GMWA!$A$2:$DB$600,MATCH(1,(GMWA!$DA$2:$DA$600=BF$3)*(GMWA!$CZ$2:$CZ$600=BF$4)*(GMWA!$DB$2:$DB$600=BF$1),0),$A52-1966)</f>
        <v>231.905</v>
      </c>
      <c r="BG52" s="4" cm="1">
        <f t="array" ref="BG52">INDEX(GMWA!$A$2:$DB$600,MATCH(1,(GMWA!$DA$2:$DA$600=BG$3)*(GMWA!$CZ$2:$CZ$600=BG$4)*(GMWA!$DB$2:$DB$600=BG$1),0),$A52-1966)</f>
        <v>335.10399999999998</v>
      </c>
      <c r="BH52" s="4" cm="1">
        <f t="array" ref="BH52">INDEX(GMWA!$A$2:$DB$600,MATCH(1,(GMWA!$DA$2:$DA$600=BH$3)*(GMWA!$CZ$2:$CZ$600=BH$4)*(GMWA!$DB$2:$DB$600=BH$1),0),$A52-1966)</f>
        <v>180.54400000000001</v>
      </c>
      <c r="BI52" s="4" cm="1">
        <f t="array" ref="BI52">INDEX(GMWA!$A$2:$DB$600,MATCH(1,(GMWA!$DA$2:$DA$600=BI$3)*(GMWA!$CZ$2:$CZ$600=BI$4)*(GMWA!$DB$2:$DB$600=BI$1),0),$A52-1966)</f>
        <v>204.99760000000001</v>
      </c>
      <c r="BK52" s="12">
        <f t="shared" si="8"/>
        <v>3.1638332961170406</v>
      </c>
      <c r="BL52" s="12">
        <f t="shared" si="8"/>
        <v>2.8976134517406185</v>
      </c>
      <c r="BM52" s="12">
        <f t="shared" si="8"/>
        <v>0.69213112204730787</v>
      </c>
      <c r="BN52" s="12">
        <f t="shared" si="8"/>
        <v>3.0876896729358387</v>
      </c>
      <c r="BO52" s="12">
        <f t="shared" si="8"/>
        <v>2.0798018387265054</v>
      </c>
      <c r="BP52" s="12">
        <f t="shared" si="8"/>
        <v>1.515845481760131</v>
      </c>
      <c r="BQ52" s="12">
        <f t="shared" si="8"/>
        <v>0.86182244976490152</v>
      </c>
      <c r="BR52" s="12">
        <f t="shared" si="8"/>
        <v>1.2750852128245651</v>
      </c>
      <c r="BS52" s="12">
        <f t="shared" si="8"/>
        <v>1.7667667550070654</v>
      </c>
      <c r="BT52" s="12">
        <f t="shared" si="8"/>
        <v>1.6678623860400719</v>
      </c>
      <c r="BU52" s="12">
        <f t="shared" si="8"/>
        <v>1.384311162312976</v>
      </c>
      <c r="BV52" s="12">
        <f t="shared" si="8"/>
        <v>2.4623691701603718</v>
      </c>
      <c r="BW52" s="12">
        <f t="shared" si="8"/>
        <v>2.0886692236472921</v>
      </c>
      <c r="BX52" s="12">
        <f t="shared" si="8"/>
        <v>1.4185652992665441</v>
      </c>
      <c r="BY52" s="12">
        <f t="shared" si="8"/>
        <v>1.7212989286813787</v>
      </c>
      <c r="BZ52" s="12">
        <f t="shared" si="6"/>
        <v>1.3201849275007338</v>
      </c>
      <c r="CA52" s="12">
        <f t="shared" si="6"/>
        <v>1.4943217580193815</v>
      </c>
      <c r="CB52" s="12">
        <f t="shared" si="6"/>
        <v>3.0103020183778013</v>
      </c>
      <c r="CC52" s="12">
        <f t="shared" si="6"/>
        <v>1.5543499811722394</v>
      </c>
      <c r="CD52" s="12">
        <f t="shared" si="6"/>
        <v>2.4174940058609362</v>
      </c>
      <c r="CF52" s="13">
        <f>SUMIF(DataQ!$C:$C,DataA!$A52,DataQ!I:I)</f>
        <v>20290.8</v>
      </c>
      <c r="CG52" s="13">
        <f>SUMIF(DataQ!$C:$C,DataA!$A52,DataQ!J:J)</f>
        <v>581395.30000000005</v>
      </c>
      <c r="CH52" s="13">
        <f>SUMIF(DataQ!$C:$C,DataA!$A52,DataQ!K:K)</f>
        <v>3580.4700000000003</v>
      </c>
      <c r="CI52" s="13">
        <f>SUMIF(DataQ!$C:$C,DataA!$A52,DataQ!L:L)</f>
        <v>2471.4349999999999</v>
      </c>
      <c r="CJ52" s="13">
        <f>SUMIF(DataQ!$C:$C,DataA!$A52,DataQ!M:M)</f>
        <v>1828.5749999999998</v>
      </c>
      <c r="CK52" s="14">
        <f>AVERAGEIF(DataQ!$C:$C,DataA!$A52,DataQ!N:N)</f>
        <v>552252.69999999995</v>
      </c>
      <c r="CL52" s="13">
        <f>SUMIF(DataQ!$C:$C,DataA!$A52,DataQ!O:O)</f>
        <v>-44309</v>
      </c>
      <c r="CN52" s="13">
        <f>SUMIF(DataQ!$B:$B,DataA!$A52,DataQ!P:P)</f>
        <v>-1247.075</v>
      </c>
      <c r="CO52" s="13">
        <f>SUMIF(DataQ!$B:$B,DataA!$A52,DataQ!Q:Q)</f>
        <v>-13756.5</v>
      </c>
      <c r="CP52" s="13">
        <f>SUMIF(DataQ!$B:$B,DataA!$A52,DataQ!R:R)</f>
        <v>64.665999999999997</v>
      </c>
    </row>
    <row r="53" spans="1:94" x14ac:dyDescent="0.25">
      <c r="A53" s="4">
        <f t="shared" si="9"/>
        <v>2019</v>
      </c>
      <c r="B53" s="4" cm="1">
        <f t="array" ref="B53">INDEX(GMWA!$A$2:$DB$600,MATCH(1,(GMWA!$DA$2:$DA$600=B$3)*(GMWA!$CZ$2:$CZ$600=B$4)*(GMWA!$DB$2:$DB$600=B$1),0),$A53-1966)</f>
        <v>54040</v>
      </c>
      <c r="C53" s="4" cm="1">
        <f t="array" ref="C53">INDEX(GMWA!$A$2:$DB$600,MATCH(1,(GMWA!$DA$2:$DA$600=C$3)*(GMWA!$CZ$2:$CZ$600=C$4)*(GMWA!$DB$2:$DB$600=C$1),0),$A53-1966)</f>
        <v>883.25</v>
      </c>
      <c r="D53" s="4" cm="1">
        <f t="array" ref="D53">INDEX(GMWA!$A$2:$DB$600,MATCH(1,(GMWA!$DA$2:$DA$600=D$3)*(GMWA!$CZ$2:$CZ$600=D$4)*(GMWA!$DB$2:$DB$600=D$1),0),$A53-1966)</f>
        <v>8257.6990000000005</v>
      </c>
      <c r="E53" s="4" cm="1">
        <f t="array" ref="E53">INDEX(GMWA!$A$2:$DB$600,MATCH(1,(GMWA!$DA$2:$DA$600=E$3)*(GMWA!$CZ$2:$CZ$600=E$4)*(GMWA!$DB$2:$DB$600=E$1),0),$A53-1966)</f>
        <v>68439</v>
      </c>
      <c r="F53" s="4" cm="1">
        <f t="array" ref="F53">INDEX(GMWA!$A$2:$DB$600,MATCH(1,(GMWA!$DA$2:$DA$600=F$3)*(GMWA!$CZ$2:$CZ$600=F$4)*(GMWA!$DB$2:$DB$600=F$1),0),$A53-1966)</f>
        <v>16891</v>
      </c>
      <c r="G53" s="4" cm="1">
        <f t="array" ref="G53">INDEX(GMWA!$A$2:$DB$600,MATCH(1,(GMWA!$DA$2:$DA$600=G$3)*(GMWA!$CZ$2:$CZ$600=G$4)*(GMWA!$DB$2:$DB$600=G$1),0),$A53-1966)</f>
        <v>17.029710000000001</v>
      </c>
      <c r="H53" s="4" cm="1">
        <f t="array" ref="H53">INDEX(GMWA!$A$2:$DB$600,MATCH(1,(GMWA!$DA$2:$DA$600=H$3)*(GMWA!$CZ$2:$CZ$600=H$4)*(GMWA!$DB$2:$DB$600=H$1),0),$A53-1966)</f>
        <v>19972.759999999998</v>
      </c>
      <c r="I53" s="4" cm="1">
        <f t="array" ref="I53">INDEX(GMWA!$A$2:$DB$600,MATCH(1,(GMWA!$DA$2:$DA$600=I$3)*(GMWA!$CZ$2:$CZ$600=I$4)*(GMWA!$DB$2:$DB$600=I$1),0),$A53-1966)</f>
        <v>2.1049449999999998</v>
      </c>
      <c r="J53" s="4" cm="1">
        <f t="array" ref="J53">INDEX(GMWA!$A$2:$DB$600,MATCH(1,(GMWA!$DA$2:$DA$600=J$3)*(GMWA!$CZ$2:$CZ$600=J$4)*(GMWA!$DB$2:$DB$600=J$1),0),$A53-1966)</f>
        <v>13837</v>
      </c>
      <c r="K53" s="4" cm="1">
        <f t="array" ref="K53">INDEX(GMWA!$A$2:$DB$600,MATCH(1,(GMWA!$DA$2:$DA$600=K$3)*(GMWA!$CZ$2:$CZ$600=K$4)*(GMWA!$DB$2:$DB$600=K$1),0),$A53-1966)</f>
        <v>28.050550000000001</v>
      </c>
      <c r="L53" s="4" cm="1">
        <f t="array" ref="L53">INDEX(GMWA!$A$2:$DB$600,MATCH(1,(GMWA!$DA$2:$DA$600=L$3)*(GMWA!$CZ$2:$CZ$600=L$4)*(GMWA!$DB$2:$DB$600=L$1),0),$A53-1966)</f>
        <v>36.869</v>
      </c>
      <c r="M53" s="4" cm="1">
        <f t="array" ref="M53">INDEX(GMWA!$A$2:$DB$600,MATCH(1,(GMWA!$DA$2:$DA$600=M$3)*(GMWA!$CZ$2:$CZ$600=M$4)*(GMWA!$DB$2:$DB$600=M$1),0),$A53-1966)</f>
        <v>60.213999999999999</v>
      </c>
      <c r="N53" s="4" cm="1">
        <f t="array" ref="N53">INDEX(GMWA!$A$2:$DB$600,MATCH(1,(GMWA!$DA$2:$DA$600=N$3)*(GMWA!$CZ$2:$CZ$600=N$4)*(GMWA!$DB$2:$DB$600=N$1),0),$A53-1966)</f>
        <v>28.16028</v>
      </c>
      <c r="O53" s="4" cm="1">
        <f t="array" ref="O53">INDEX(GMWA!$A$2:$DB$600,MATCH(1,(GMWA!$DA$2:$DA$600=O$3)*(GMWA!$CZ$2:$CZ$600=O$4)*(GMWA!$DB$2:$DB$600=O$1),0),$A53-1966)</f>
        <v>6.4459999999999997</v>
      </c>
      <c r="P53" s="4" cm="1">
        <f t="array" ref="P53">INDEX(GMWA!$A$2:$DB$600,MATCH(1,(GMWA!$DA$2:$DA$600=P$3)*(GMWA!$CZ$2:$CZ$600=P$4)*(GMWA!$DB$2:$DB$600=P$1),0),$A53-1966)</f>
        <v>9.6302599999999998</v>
      </c>
      <c r="Q53" s="4" cm="1">
        <f t="array" ref="Q53">INDEX(GMWA!$A$2:$DB$600,MATCH(1,(GMWA!$DA$2:$DA$600=Q$3)*(GMWA!$CZ$2:$CZ$600=Q$4)*(GMWA!$DB$2:$DB$600=Q$1),0),$A53-1966)</f>
        <v>5.662223</v>
      </c>
      <c r="R53" s="4" cm="1">
        <f t="array" ref="R53">INDEX(GMWA!$A$2:$DB$600,MATCH(1,(GMWA!$DA$2:$DA$600=R$3)*(GMWA!$CZ$2:$CZ$600=R$4)*(GMWA!$DB$2:$DB$600=R$1),0),$A53-1966)</f>
        <v>2.03322</v>
      </c>
      <c r="S53" s="4" cm="1">
        <f t="array" ref="S53">INDEX(GMWA!$A$2:$DB$600,MATCH(1,(GMWA!$DA$2:$DA$600=S$3)*(GMWA!$CZ$2:$CZ$600=S$4)*(GMWA!$DB$2:$DB$600=S$1),0),$A53-1966)</f>
        <v>4.6108000000000002</v>
      </c>
      <c r="T53" s="4" cm="1">
        <f t="array" ref="T53">INDEX(GMWA!$A$2:$DB$600,MATCH(1,(GMWA!$DA$2:$DA$600=T$3)*(GMWA!$CZ$2:$CZ$600=T$4)*(GMWA!$DB$2:$DB$600=T$1),0),$A53-1966)</f>
        <v>5.4984460000000004</v>
      </c>
      <c r="U53" s="4" cm="1">
        <f t="array" ref="U53">INDEX(GMWA!$A$2:$DB$600,MATCH(1,(GMWA!$DA$2:$DA$600=U$3)*(GMWA!$CZ$2:$CZ$600=U$4)*(GMWA!$DB$2:$DB$600=U$1),0),$A53-1966)</f>
        <v>6.2269399999999999</v>
      </c>
      <c r="V53" s="4" cm="1">
        <f t="array" ref="V53">INDEX(GMWA!$A$2:$DB$600,MATCH(1,(GMWA!$DA$2:$DA$600=V$3)*(GMWA!$CZ$2:$CZ$600=V$4)*(GMWA!$DB$2:$DB$600=V$1),0),$A53-1966)</f>
        <v>1913591</v>
      </c>
      <c r="W53" s="4" cm="1">
        <f t="array" ref="W53">INDEX(GMWA!$A$2:$DB$600,MATCH(1,(GMWA!$DA$2:$DA$600=W$3)*(GMWA!$CZ$2:$CZ$600=W$4)*(GMWA!$DB$2:$DB$600=W$1),0),$A53-1966)</f>
        <v>29456.37</v>
      </c>
      <c r="X53" s="4" cm="1">
        <f t="array" ref="X53">INDEX(GMWA!$A$2:$DB$600,MATCH(1,(GMWA!$DA$2:$DA$600=X$3)*(GMWA!$CZ$2:$CZ$600=X$4)*(GMWA!$DB$2:$DB$600=X$1),0),$A53-1966)</f>
        <v>1249037</v>
      </c>
      <c r="Y53" s="4" cm="1">
        <f t="array" ref="Y53">INDEX(GMWA!$A$2:$DB$600,MATCH(1,(GMWA!$DA$2:$DA$600=Y$3)*(GMWA!$CZ$2:$CZ$600=Y$4)*(GMWA!$DB$2:$DB$600=Y$1),0),$A53-1966)</f>
        <v>2237183</v>
      </c>
      <c r="Z53" s="4" cm="1">
        <f t="array" ref="Z53">INDEX(GMWA!$A$2:$DB$600,MATCH(1,(GMWA!$DA$2:$DA$600=Z$3)*(GMWA!$CZ$2:$CZ$600=Z$4)*(GMWA!$DB$2:$DB$600=Z$1),0),$A53-1966)</f>
        <v>917102</v>
      </c>
      <c r="AA53" s="4" cm="1">
        <f t="array" ref="AA53">INDEX(GMWA!$A$2:$DB$600,MATCH(1,(GMWA!$DA$2:$DA$600=AA$3)*(GMWA!$CZ$2:$CZ$600=AA$4)*(GMWA!$DB$2:$DB$600=AA$1),0),$A53-1966)</f>
        <v>1262.0999999999999</v>
      </c>
      <c r="AB53" s="4" cm="1">
        <f t="array" ref="AB53">INDEX(GMWA!$A$2:$DB$600,MATCH(1,(GMWA!$DA$2:$DA$600=AB$3)*(GMWA!$CZ$2:$CZ$600=AB$4)*(GMWA!$DB$2:$DB$600=AB$1),0),$A53-1966)</f>
        <v>2422391</v>
      </c>
      <c r="AC53" s="4" cm="1">
        <f t="array" ref="AC53">INDEX(GMWA!$A$2:$DB$600,MATCH(1,(GMWA!$DA$2:$DA$600=AC$3)*(GMWA!$CZ$2:$CZ$600=AC$4)*(GMWA!$DB$2:$DB$600=AC$1),0),$A53-1966)</f>
        <v>178.4376</v>
      </c>
      <c r="AD53" s="4" cm="1">
        <f t="array" ref="AD53">INDEX(GMWA!$A$2:$DB$600,MATCH(1,(GMWA!$DA$2:$DA$600=AD$3)*(GMWA!$CZ$2:$CZ$600=AD$4)*(GMWA!$DB$2:$DB$600=AD$1),0),$A53-1966)</f>
        <v>883177.6</v>
      </c>
      <c r="AE53" s="4" cm="1">
        <f t="array" ref="AE53">INDEX(GMWA!$A$2:$DB$600,MATCH(1,(GMWA!$DA$2:$DA$600=AE$3)*(GMWA!$CZ$2:$CZ$600=AE$4)*(GMWA!$DB$2:$DB$600=AE$1),0),$A53-1966)</f>
        <v>1899.1679999999999</v>
      </c>
      <c r="AF53" s="4" cm="1">
        <f t="array" ref="AF53">INDEX(GMWA!$A$2:$DB$600,MATCH(1,(GMWA!$DA$2:$DA$600=AF$3)*(GMWA!$CZ$2:$CZ$600=AF$4)*(GMWA!$DB$2:$DB$600=AF$1),0),$A53-1966)</f>
        <v>3092.223</v>
      </c>
      <c r="AG53" s="4" cm="1">
        <f t="array" ref="AG53">INDEX(GMWA!$A$2:$DB$600,MATCH(1,(GMWA!$DA$2:$DA$600=AG$3)*(GMWA!$CZ$2:$CZ$600=AG$4)*(GMWA!$DB$2:$DB$600=AG$1),0),$A53-1966)</f>
        <v>2785.4549999999999</v>
      </c>
      <c r="AH53" s="4" cm="1">
        <f t="array" ref="AH53">INDEX(GMWA!$A$2:$DB$600,MATCH(1,(GMWA!$DA$2:$DA$600=AH$3)*(GMWA!$CZ$2:$CZ$600=AH$4)*(GMWA!$DB$2:$DB$600=AH$1),0),$A53-1966)</f>
        <v>1501.2550000000001</v>
      </c>
      <c r="AI53" s="4" cm="1">
        <f t="array" ref="AI53">INDEX(GMWA!$A$2:$DB$600,MATCH(1,(GMWA!$DA$2:$DA$600=AI$3)*(GMWA!$CZ$2:$CZ$600=AI$4)*(GMWA!$DB$2:$DB$600=AI$1),0),$A53-1966)</f>
        <v>496.50450000000001</v>
      </c>
      <c r="AJ53" s="4" cm="1">
        <f t="array" ref="AJ53">INDEX(GMWA!$A$2:$DB$600,MATCH(1,(GMWA!$DA$2:$DA$600=AJ$3)*(GMWA!$CZ$2:$CZ$600=AJ$4)*(GMWA!$DB$2:$DB$600=AJ$1),0),$A53-1966)</f>
        <v>610.36599999999999</v>
      </c>
      <c r="AK53" s="4" cm="1">
        <f t="array" ref="AK53">INDEX(GMWA!$A$2:$DB$600,MATCH(1,(GMWA!$DA$2:$DA$600=AK$3)*(GMWA!$CZ$2:$CZ$600=AK$4)*(GMWA!$DB$2:$DB$600=AK$1),0),$A53-1966)</f>
        <v>482.88799999999998</v>
      </c>
      <c r="AL53" s="4" cm="1">
        <f t="array" ref="AL53">INDEX(GMWA!$A$2:$DB$600,MATCH(1,(GMWA!$DA$2:$DA$600=AL$3)*(GMWA!$CZ$2:$CZ$600=AL$4)*(GMWA!$DB$2:$DB$600=AL$1),0),$A53-1966)</f>
        <v>155.9434</v>
      </c>
      <c r="AM53" s="4" cm="1">
        <f t="array" ref="AM53">INDEX(GMWA!$A$2:$DB$600,MATCH(1,(GMWA!$DA$2:$DA$600=AM$3)*(GMWA!$CZ$2:$CZ$600=AM$4)*(GMWA!$DB$2:$DB$600=AM$1),0),$A53-1966)</f>
        <v>173.553</v>
      </c>
      <c r="AN53" s="4" cm="1">
        <f t="array" ref="AN53">INDEX(GMWA!$A$2:$DB$600,MATCH(1,(GMWA!$DA$2:$DA$600=AN$3)*(GMWA!$CZ$2:$CZ$600=AN$4)*(GMWA!$DB$2:$DB$600=AN$1),0),$A53-1966)</f>
        <v>404.66899999999998</v>
      </c>
      <c r="AO53" s="4" cm="1">
        <f t="array" ref="AO53">INDEX(GMWA!$A$2:$DB$600,MATCH(1,(GMWA!$DA$2:$DA$600=AO$3)*(GMWA!$CZ$2:$CZ$600=AO$4)*(GMWA!$DB$2:$DB$600=AO$1),0),$A53-1966)</f>
        <v>290.72699999999998</v>
      </c>
      <c r="AP53" s="4" cm="1">
        <f t="array" ref="AP53">INDEX(GMWA!$A$2:$DB$600,MATCH(1,(GMWA!$DA$2:$DA$600=AP$3)*(GMWA!$CZ$2:$CZ$600=AP$4)*(GMWA!$DB$2:$DB$600=AP$1),0),$A53-1966)</f>
        <v>2252961</v>
      </c>
      <c r="AQ53" s="4" cm="1">
        <f t="array" ref="AQ53">INDEX(GMWA!$A$2:$DB$600,MATCH(1,(GMWA!$DA$2:$DA$600=AQ$3)*(GMWA!$CZ$2:$CZ$600=AQ$4)*(GMWA!$DB$2:$DB$600=AQ$1),0),$A53-1966)</f>
        <v>21539.97</v>
      </c>
      <c r="AR53" s="4" cm="1">
        <f t="array" ref="AR53">INDEX(GMWA!$A$2:$DB$600,MATCH(1,(GMWA!$DA$2:$DA$600=AR$3)*(GMWA!$CZ$2:$CZ$600=AR$4)*(GMWA!$DB$2:$DB$600=AR$1),0),$A53-1966)</f>
        <v>571842.9</v>
      </c>
      <c r="AS53" s="4" cm="1">
        <f t="array" ref="AS53">INDEX(GMWA!$A$2:$DB$600,MATCH(1,(GMWA!$DA$2:$DA$600=AS$3)*(GMWA!$CZ$2:$CZ$600=AS$4)*(GMWA!$DB$2:$DB$600=AS$1),0),$A53-1966)</f>
        <v>2313563</v>
      </c>
      <c r="AT53" s="4" cm="1">
        <f t="array" ref="AT53">INDEX(GMWA!$A$2:$DB$600,MATCH(1,(GMWA!$DA$2:$DA$600=AT$3)*(GMWA!$CZ$2:$CZ$600=AT$4)*(GMWA!$DB$2:$DB$600=AT$1),0),$A53-1966)</f>
        <v>2001638</v>
      </c>
      <c r="AU53" s="4" cm="1">
        <f t="array" ref="AU53">INDEX(GMWA!$A$2:$DB$600,MATCH(1,(GMWA!$DA$2:$DA$600=AU$3)*(GMWA!$CZ$2:$CZ$600=AU$4)*(GMWA!$DB$2:$DB$600=AU$1),0),$A53-1966)</f>
        <v>2303.6370000000002</v>
      </c>
      <c r="AV53" s="4" cm="1">
        <f t="array" ref="AV53">INDEX(GMWA!$A$2:$DB$600,MATCH(1,(GMWA!$DA$2:$DA$600=AV$3)*(GMWA!$CZ$2:$CZ$600=AV$4)*(GMWA!$DB$2:$DB$600=AV$1),0),$A53-1966)</f>
        <v>5019913</v>
      </c>
      <c r="AW53" s="4" cm="1">
        <f t="array" ref="AW53">INDEX(GMWA!$A$2:$DB$600,MATCH(1,(GMWA!$DA$2:$DA$600=AW$3)*(GMWA!$CZ$2:$CZ$600=AW$4)*(GMWA!$DB$2:$DB$600=AW$1),0),$A53-1966)</f>
        <v>732.21479999999997</v>
      </c>
      <c r="AX53" s="4" cm="1">
        <f t="array" ref="AX53">INDEX(GMWA!$A$2:$DB$600,MATCH(1,(GMWA!$DA$2:$DA$600=AX$3)*(GMWA!$CZ$2:$CZ$600=AX$4)*(GMWA!$DB$2:$DB$600=AX$1),0),$A53-1966)</f>
        <v>2040594</v>
      </c>
      <c r="AY53" s="4" cm="1">
        <f t="array" ref="AY53">INDEX(GMWA!$A$2:$DB$600,MATCH(1,(GMWA!$DA$2:$DA$600=AY$3)*(GMWA!$CZ$2:$CZ$600=AY$4)*(GMWA!$DB$2:$DB$600=AY$1),0),$A53-1966)</f>
        <v>3543.4850000000001</v>
      </c>
      <c r="AZ53" s="4" cm="1">
        <f t="array" ref="AZ53">INDEX(GMWA!$A$2:$DB$600,MATCH(1,(GMWA!$DA$2:$DA$600=AZ$3)*(GMWA!$CZ$2:$CZ$600=AZ$4)*(GMWA!$DB$2:$DB$600=AZ$1),0),$A53-1966)</f>
        <v>2435.402</v>
      </c>
      <c r="BA53" s="4" cm="1">
        <f t="array" ref="BA53">INDEX(GMWA!$A$2:$DB$600,MATCH(1,(GMWA!$DA$2:$DA$600=BA$3)*(GMWA!$CZ$2:$CZ$600=BA$4)*(GMWA!$DB$2:$DB$600=BA$1),0),$A53-1966)</f>
        <v>1804.6089999999999</v>
      </c>
      <c r="BB53" s="4" cm="1">
        <f t="array" ref="BB53">INDEX(GMWA!$A$2:$DB$600,MATCH(1,(GMWA!$DA$2:$DA$600=BB$3)*(GMWA!$CZ$2:$CZ$600=BB$4)*(GMWA!$DB$2:$DB$600=BB$1),0),$A53-1966)</f>
        <v>1253.71</v>
      </c>
      <c r="BC53" s="4" cm="1">
        <f t="array" ref="BC53">INDEX(GMWA!$A$2:$DB$600,MATCH(1,(GMWA!$DA$2:$DA$600=BC$3)*(GMWA!$CZ$2:$CZ$600=BC$4)*(GMWA!$DB$2:$DB$600=BC$1),0),$A53-1966)</f>
        <v>829.73599999999999</v>
      </c>
      <c r="BD53" s="4" cm="1">
        <f t="array" ref="BD53">INDEX(GMWA!$A$2:$DB$600,MATCH(1,(GMWA!$DA$2:$DA$600=BD$3)*(GMWA!$CZ$2:$CZ$600=BD$4)*(GMWA!$DB$2:$DB$600=BD$1),0),$A53-1966)</f>
        <v>479.44400000000002</v>
      </c>
      <c r="BE53" s="4" cm="1">
        <f t="array" ref="BE53">INDEX(GMWA!$A$2:$DB$600,MATCH(1,(GMWA!$DA$2:$DA$600=BE$3)*(GMWA!$CZ$2:$CZ$600=BE$4)*(GMWA!$DB$2:$DB$600=BE$1),0),$A53-1966)</f>
        <v>395.49110000000002</v>
      </c>
      <c r="BF53" s="4" cm="1">
        <f t="array" ref="BF53">INDEX(GMWA!$A$2:$DB$600,MATCH(1,(GMWA!$DA$2:$DA$600=BF$3)*(GMWA!$CZ$2:$CZ$600=BF$4)*(GMWA!$DB$2:$DB$600=BF$1),0),$A53-1966)</f>
        <v>238.518</v>
      </c>
      <c r="BG53" s="4" cm="1">
        <f t="array" ref="BG53">INDEX(GMWA!$A$2:$DB$600,MATCH(1,(GMWA!$DA$2:$DA$600=BG$3)*(GMWA!$CZ$2:$CZ$600=BG$4)*(GMWA!$DB$2:$DB$600=BG$1),0),$A53-1966)</f>
        <v>363.77</v>
      </c>
      <c r="BH53" s="4" cm="1">
        <f t="array" ref="BH53">INDEX(GMWA!$A$2:$DB$600,MATCH(1,(GMWA!$DA$2:$DA$600=BH$3)*(GMWA!$CZ$2:$CZ$600=BH$4)*(GMWA!$DB$2:$DB$600=BH$1),0),$A53-1966)</f>
        <v>184.58</v>
      </c>
      <c r="BI53" s="4" cm="1">
        <f t="array" ref="BI53">INDEX(GMWA!$A$2:$DB$600,MATCH(1,(GMWA!$DA$2:$DA$600=BI$3)*(GMWA!$CZ$2:$CZ$600=BI$4)*(GMWA!$DB$2:$DB$600=BI$1),0),$A53-1966)</f>
        <v>214.48990000000001</v>
      </c>
      <c r="BK53" s="12">
        <f t="shared" si="8"/>
        <v>2.8240099373377072</v>
      </c>
      <c r="BL53" s="12">
        <f t="shared" si="8"/>
        <v>2.9985025310314883</v>
      </c>
      <c r="BM53" s="12">
        <f t="shared" si="8"/>
        <v>0.66112525089328822</v>
      </c>
      <c r="BN53" s="12">
        <f t="shared" si="8"/>
        <v>3.0591596664197791</v>
      </c>
      <c r="BO53" s="12">
        <f t="shared" si="8"/>
        <v>1.8417798674520389</v>
      </c>
      <c r="BP53" s="12">
        <f t="shared" si="8"/>
        <v>1.3493154266698362</v>
      </c>
      <c r="BQ53" s="12">
        <f t="shared" si="8"/>
        <v>0.82450603556568691</v>
      </c>
      <c r="BR53" s="12">
        <f t="shared" si="8"/>
        <v>1.1796532793536787</v>
      </c>
      <c r="BS53" s="12">
        <f t="shared" si="8"/>
        <v>1.5667290474758417</v>
      </c>
      <c r="BT53" s="12">
        <f t="shared" si="8"/>
        <v>1.4769915036479133</v>
      </c>
      <c r="BU53" s="12">
        <f t="shared" si="8"/>
        <v>1.1923137496875225</v>
      </c>
      <c r="BV53" s="12">
        <f t="shared" si="8"/>
        <v>2.1617294122504225</v>
      </c>
      <c r="BW53" s="12">
        <f t="shared" si="8"/>
        <v>1.8757825952286584</v>
      </c>
      <c r="BX53" s="12">
        <f t="shared" si="8"/>
        <v>1.2982762492585664</v>
      </c>
      <c r="BY53" s="12">
        <f t="shared" si="8"/>
        <v>1.5777844768548706</v>
      </c>
      <c r="BZ53" s="12">
        <f t="shared" si="6"/>
        <v>1.1725747999536125</v>
      </c>
      <c r="CA53" s="12">
        <f t="shared" si="6"/>
        <v>1.3038192061991722</v>
      </c>
      <c r="CB53" s="12">
        <f t="shared" si="6"/>
        <v>2.6567100539892712</v>
      </c>
      <c r="CC53" s="12">
        <f t="shared" si="6"/>
        <v>1.3587514734264303</v>
      </c>
      <c r="CD53" s="12">
        <f t="shared" si="6"/>
        <v>2.1418512900418607</v>
      </c>
      <c r="CF53" s="13">
        <f>SUMIF(DataQ!$C:$C,DataA!$A53,DataQ!I:I)</f>
        <v>20785.05</v>
      </c>
      <c r="CG53" s="13">
        <f>SUMIF(DataQ!$C:$C,DataA!$A53,DataQ!J:J)</f>
        <v>576085.9</v>
      </c>
      <c r="CH53" s="13">
        <f>SUMIF(DataQ!$C:$C,DataA!$A53,DataQ!K:K)</f>
        <v>3588.22</v>
      </c>
      <c r="CI53" s="13">
        <f>SUMIF(DataQ!$C:$C,DataA!$A53,DataQ!L:L)</f>
        <v>2476.4680000000003</v>
      </c>
      <c r="CJ53" s="13">
        <f>SUMIF(DataQ!$C:$C,DataA!$A53,DataQ!M:M)</f>
        <v>1805.162</v>
      </c>
      <c r="CK53" s="14">
        <f>AVERAGEIF(DataQ!$C:$C,DataA!$A53,DataQ!N:N)</f>
        <v>559895.32499999995</v>
      </c>
      <c r="CL53" s="13">
        <f>SUMIF(DataQ!$C:$C,DataA!$A53,DataQ!O:O)</f>
        <v>-58370</v>
      </c>
      <c r="CN53" s="13">
        <f>SUMIF(DataQ!$B:$B,DataA!$A53,DataQ!P:P)</f>
        <v>-1427.6388000000002</v>
      </c>
      <c r="CO53" s="13">
        <f>SUMIF(DataQ!$B:$B,DataA!$A53,DataQ!Q:Q)</f>
        <v>-16986.25</v>
      </c>
      <c r="CP53" s="13">
        <f>SUMIF(DataQ!$B:$B,DataA!$A53,DataQ!R:R)</f>
        <v>46.949000000000005</v>
      </c>
    </row>
    <row r="54" spans="1:94" x14ac:dyDescent="0.25">
      <c r="A54" s="4">
        <f t="shared" si="9"/>
        <v>2020</v>
      </c>
      <c r="B54" s="4" cm="1">
        <f t="array" ref="B54">INDEX(GMWA!$A$2:$DB$600,MATCH(1,(GMWA!$DA$2:$DA$600=B$3)*(GMWA!$CZ$2:$CZ$600=B$4)*(GMWA!$DB$2:$DB$600=B$1),0),$A54-1966)</f>
        <v>44025</v>
      </c>
      <c r="C54" s="4" cm="1">
        <f t="array" ref="C54">INDEX(GMWA!$A$2:$DB$600,MATCH(1,(GMWA!$DA$2:$DA$600=C$3)*(GMWA!$CZ$2:$CZ$600=C$4)*(GMWA!$DB$2:$DB$600=C$1),0),$A54-1966)</f>
        <v>813.3</v>
      </c>
      <c r="D54" s="4" cm="1">
        <f t="array" ref="D54">INDEX(GMWA!$A$2:$DB$600,MATCH(1,(GMWA!$DA$2:$DA$600=D$3)*(GMWA!$CZ$2:$CZ$600=D$4)*(GMWA!$DB$2:$DB$600=D$1),0),$A54-1966)</f>
        <v>8099.1</v>
      </c>
      <c r="E54" s="4" cm="1">
        <f t="array" ref="E54">INDEX(GMWA!$A$2:$DB$600,MATCH(1,(GMWA!$DA$2:$DA$600=E$3)*(GMWA!$CZ$2:$CZ$600=E$4)*(GMWA!$DB$2:$DB$600=E$1),0),$A54-1966)</f>
        <v>65069</v>
      </c>
      <c r="F54" s="4" cm="1">
        <f t="array" ref="F54">INDEX(GMWA!$A$2:$DB$600,MATCH(1,(GMWA!$DA$2:$DA$600=F$3)*(GMWA!$CZ$2:$CZ$600=F$4)*(GMWA!$DB$2:$DB$600=F$1),0),$A54-1966)</f>
        <v>16647</v>
      </c>
      <c r="G54" s="4" cm="1">
        <f t="array" ref="G54">INDEX(GMWA!$A$2:$DB$600,MATCH(1,(GMWA!$DA$2:$DA$600=G$3)*(GMWA!$CZ$2:$CZ$600=G$4)*(GMWA!$DB$2:$DB$600=G$1),0),$A54-1966)</f>
        <v>12.07357</v>
      </c>
      <c r="H54" s="4" cm="1">
        <f t="array" ref="H54">INDEX(GMWA!$A$2:$DB$600,MATCH(1,(GMWA!$DA$2:$DA$600=H$3)*(GMWA!$CZ$2:$CZ$600=H$4)*(GMWA!$DB$2:$DB$600=H$1),0),$A54-1966)</f>
        <v>13652.19</v>
      </c>
      <c r="I54" s="4" cm="1">
        <f t="array" ref="I54">INDEX(GMWA!$A$2:$DB$600,MATCH(1,(GMWA!$DA$2:$DA$600=I$3)*(GMWA!$CZ$2:$CZ$600=I$4)*(GMWA!$DB$2:$DB$600=I$1),0),$A54-1966)</f>
        <v>1.9778210000000001</v>
      </c>
      <c r="J54" s="4" cm="1">
        <f t="array" ref="J54">INDEX(GMWA!$A$2:$DB$600,MATCH(1,(GMWA!$DA$2:$DA$600=J$3)*(GMWA!$CZ$2:$CZ$600=J$4)*(GMWA!$DB$2:$DB$600=J$1),0),$A54-1966)</f>
        <v>14452</v>
      </c>
      <c r="K54" s="4" cm="1">
        <f t="array" ref="K54">INDEX(GMWA!$A$2:$DB$600,MATCH(1,(GMWA!$DA$2:$DA$600=K$3)*(GMWA!$CZ$2:$CZ$600=K$4)*(GMWA!$DB$2:$DB$600=K$1),0),$A54-1966)</f>
        <v>22.544779999999999</v>
      </c>
      <c r="L54" s="4" cm="1">
        <f t="array" ref="L54">INDEX(GMWA!$A$2:$DB$600,MATCH(1,(GMWA!$DA$2:$DA$600=L$3)*(GMWA!$CZ$2:$CZ$600=L$4)*(GMWA!$DB$2:$DB$600=L$1),0),$A54-1966)</f>
        <v>29.724</v>
      </c>
      <c r="M54" s="4" cm="1">
        <f t="array" ref="M54">INDEX(GMWA!$A$2:$DB$600,MATCH(1,(GMWA!$DA$2:$DA$600=M$3)*(GMWA!$CZ$2:$CZ$600=M$4)*(GMWA!$DB$2:$DB$600=M$1),0),$A54-1966)</f>
        <v>57.125999999999998</v>
      </c>
      <c r="N54" s="4" cm="1">
        <f t="array" ref="N54">INDEX(GMWA!$A$2:$DB$600,MATCH(1,(GMWA!$DA$2:$DA$600=N$3)*(GMWA!$CZ$2:$CZ$600=N$4)*(GMWA!$DB$2:$DB$600=N$1),0),$A54-1966)</f>
        <v>25.129429999999999</v>
      </c>
      <c r="O54" s="4" cm="1">
        <f t="array" ref="O54">INDEX(GMWA!$A$2:$DB$600,MATCH(1,(GMWA!$DA$2:$DA$600=O$3)*(GMWA!$CZ$2:$CZ$600=O$4)*(GMWA!$DB$2:$DB$600=O$1),0),$A54-1966)</f>
        <v>5.6589999999999998</v>
      </c>
      <c r="P54" s="4" cm="1">
        <f t="array" ref="P54">INDEX(GMWA!$A$2:$DB$600,MATCH(1,(GMWA!$DA$2:$DA$600=P$3)*(GMWA!$CZ$2:$CZ$600=P$4)*(GMWA!$DB$2:$DB$600=P$1),0),$A54-1966)</f>
        <v>9.1249830000000003</v>
      </c>
      <c r="Q54" s="4" cm="1">
        <f t="array" ref="Q54">INDEX(GMWA!$A$2:$DB$600,MATCH(1,(GMWA!$DA$2:$DA$600=Q$3)*(GMWA!$CZ$2:$CZ$600=Q$4)*(GMWA!$DB$2:$DB$600=Q$1),0),$A54-1966)</f>
        <v>5.1445179999999997</v>
      </c>
      <c r="R54" s="4" cm="1">
        <f t="array" ref="R54">INDEX(GMWA!$A$2:$DB$600,MATCH(1,(GMWA!$DA$2:$DA$600=R$3)*(GMWA!$CZ$2:$CZ$600=R$4)*(GMWA!$DB$2:$DB$600=R$1),0),$A54-1966)</f>
        <v>1.5860380000000001</v>
      </c>
      <c r="S54" s="4" cm="1">
        <f t="array" ref="S54">INDEX(GMWA!$A$2:$DB$600,MATCH(1,(GMWA!$DA$2:$DA$600=S$3)*(GMWA!$CZ$2:$CZ$600=S$4)*(GMWA!$DB$2:$DB$600=S$1),0),$A54-1966)</f>
        <v>3.8186</v>
      </c>
      <c r="T54" s="4" cm="1">
        <f t="array" ref="T54">INDEX(GMWA!$A$2:$DB$600,MATCH(1,(GMWA!$DA$2:$DA$600=T$3)*(GMWA!$CZ$2:$CZ$600=T$4)*(GMWA!$DB$2:$DB$600=T$1),0),$A54-1966)</f>
        <v>4.9464560000000004</v>
      </c>
      <c r="U54" s="4" cm="1">
        <f t="array" ref="U54">INDEX(GMWA!$A$2:$DB$600,MATCH(1,(GMWA!$DA$2:$DA$600=U$3)*(GMWA!$CZ$2:$CZ$600=U$4)*(GMWA!$DB$2:$DB$600=U$1),0),$A54-1966)</f>
        <v>5.69712</v>
      </c>
      <c r="V54" s="4" cm="1">
        <f t="array" ref="V54">INDEX(GMWA!$A$2:$DB$600,MATCH(1,(GMWA!$DA$2:$DA$600=V$3)*(GMWA!$CZ$2:$CZ$600=V$4)*(GMWA!$DB$2:$DB$600=V$1),0),$A54-1966)</f>
        <v>2226431</v>
      </c>
      <c r="W54" s="4" cm="1">
        <f t="array" ref="W54">INDEX(GMWA!$A$2:$DB$600,MATCH(1,(GMWA!$DA$2:$DA$600=W$3)*(GMWA!$CZ$2:$CZ$600=W$4)*(GMWA!$DB$2:$DB$600=W$1),0),$A54-1966)</f>
        <v>34143.89</v>
      </c>
      <c r="X54" s="4" cm="1">
        <f t="array" ref="X54">INDEX(GMWA!$A$2:$DB$600,MATCH(1,(GMWA!$DA$2:$DA$600=X$3)*(GMWA!$CZ$2:$CZ$600=X$4)*(GMWA!$DB$2:$DB$600=X$1),0),$A54-1966)</f>
        <v>1297639</v>
      </c>
      <c r="Y54" s="4" cm="1">
        <f t="array" ref="Y54">INDEX(GMWA!$A$2:$DB$600,MATCH(1,(GMWA!$DA$2:$DA$600=Y$3)*(GMWA!$CZ$2:$CZ$600=Y$4)*(GMWA!$DB$2:$DB$600=Y$1),0),$A54-1966)</f>
        <v>2855359</v>
      </c>
      <c r="Z54" s="4" cm="1">
        <f t="array" ref="Z54">INDEX(GMWA!$A$2:$DB$600,MATCH(1,(GMWA!$DA$2:$DA$600=Z$3)*(GMWA!$CZ$2:$CZ$600=Z$4)*(GMWA!$DB$2:$DB$600=Z$1),0),$A54-1966)</f>
        <v>1290901</v>
      </c>
      <c r="AA54" s="4" cm="1">
        <f t="array" ref="AA54">INDEX(GMWA!$A$2:$DB$600,MATCH(1,(GMWA!$DA$2:$DA$600=AA$3)*(GMWA!$CZ$2:$CZ$600=AA$4)*(GMWA!$DB$2:$DB$600=AA$1),0),$A54-1966)</f>
        <v>1485.059</v>
      </c>
      <c r="AB54" s="4" cm="1">
        <f t="array" ref="AB54">INDEX(GMWA!$A$2:$DB$600,MATCH(1,(GMWA!$DA$2:$DA$600=AB$3)*(GMWA!$CZ$2:$CZ$600=AB$4)*(GMWA!$DB$2:$DB$600=AB$1),0),$A54-1966)</f>
        <v>2697213</v>
      </c>
      <c r="AC54" s="4" cm="1">
        <f t="array" ref="AC54">INDEX(GMWA!$A$2:$DB$600,MATCH(1,(GMWA!$DA$2:$DA$600=AC$3)*(GMWA!$CZ$2:$CZ$600=AC$4)*(GMWA!$DB$2:$DB$600=AC$1),0),$A54-1966)</f>
        <v>197.76740000000001</v>
      </c>
      <c r="AD54" s="4" cm="1">
        <f t="array" ref="AD54">INDEX(GMWA!$A$2:$DB$600,MATCH(1,(GMWA!$DA$2:$DA$600=AD$3)*(GMWA!$CZ$2:$CZ$600=AD$4)*(GMWA!$DB$2:$DB$600=AD$1),0),$A54-1966)</f>
        <v>987035.3</v>
      </c>
      <c r="AE54" s="4" cm="1">
        <f t="array" ref="AE54">INDEX(GMWA!$A$2:$DB$600,MATCH(1,(GMWA!$DA$2:$DA$600=AE$3)*(GMWA!$CZ$2:$CZ$600=AE$4)*(GMWA!$DB$2:$DB$600=AE$1),0),$A54-1966)</f>
        <v>2171.7979999999998</v>
      </c>
      <c r="AF54" s="4" cm="1">
        <f t="array" ref="AF54">INDEX(GMWA!$A$2:$DB$600,MATCH(1,(GMWA!$DA$2:$DA$600=AF$3)*(GMWA!$CZ$2:$CZ$600=AF$4)*(GMWA!$DB$2:$DB$600=AF$1),0),$A54-1966)</f>
        <v>3530.5149999999999</v>
      </c>
      <c r="AG54" s="4" cm="1">
        <f t="array" ref="AG54">INDEX(GMWA!$A$2:$DB$600,MATCH(1,(GMWA!$DA$2:$DA$600=AG$3)*(GMWA!$CZ$2:$CZ$600=AG$4)*(GMWA!$DB$2:$DB$600=AG$1),0),$A54-1966)</f>
        <v>3063.1320000000001</v>
      </c>
      <c r="AH54" s="4" cm="1">
        <f t="array" ref="AH54">INDEX(GMWA!$A$2:$DB$600,MATCH(1,(GMWA!$DA$2:$DA$600=AH$3)*(GMWA!$CZ$2:$CZ$600=AH$4)*(GMWA!$DB$2:$DB$600=AH$1),0),$A54-1966)</f>
        <v>1656.356</v>
      </c>
      <c r="AI54" s="4" cm="1">
        <f t="array" ref="AI54">INDEX(GMWA!$A$2:$DB$600,MATCH(1,(GMWA!$DA$2:$DA$600=AI$3)*(GMWA!$CZ$2:$CZ$600=AI$4)*(GMWA!$DB$2:$DB$600=AI$1),0),$A54-1966)</f>
        <v>546.36689999999999</v>
      </c>
      <c r="AJ54" s="4" cm="1">
        <f t="array" ref="AJ54">INDEX(GMWA!$A$2:$DB$600,MATCH(1,(GMWA!$DA$2:$DA$600=AJ$3)*(GMWA!$CZ$2:$CZ$600=AJ$4)*(GMWA!$DB$2:$DB$600=AJ$1),0),$A54-1966)</f>
        <v>671.71799999999996</v>
      </c>
      <c r="AK54" s="4" cm="1">
        <f t="array" ref="AK54">INDEX(GMWA!$A$2:$DB$600,MATCH(1,(GMWA!$DA$2:$DA$600=AK$3)*(GMWA!$CZ$2:$CZ$600=AK$4)*(GMWA!$DB$2:$DB$600=AK$1),0),$A54-1966)</f>
        <v>541.31799999999998</v>
      </c>
      <c r="AL54" s="4" cm="1">
        <f t="array" ref="AL54">INDEX(GMWA!$A$2:$DB$600,MATCH(1,(GMWA!$DA$2:$DA$600=AL$3)*(GMWA!$CZ$2:$CZ$600=AL$4)*(GMWA!$DB$2:$DB$600=AL$1),0),$A54-1966)</f>
        <v>178.34010000000001</v>
      </c>
      <c r="AM54" s="4" cm="1">
        <f t="array" ref="AM54">INDEX(GMWA!$A$2:$DB$600,MATCH(1,(GMWA!$DA$2:$DA$600=AM$3)*(GMWA!$CZ$2:$CZ$600=AM$4)*(GMWA!$DB$2:$DB$600=AM$1),0),$A54-1966)</f>
        <v>184.83799999999999</v>
      </c>
      <c r="AN54" s="4" cm="1">
        <f t="array" ref="AN54">INDEX(GMWA!$A$2:$DB$600,MATCH(1,(GMWA!$DA$2:$DA$600=AN$3)*(GMWA!$CZ$2:$CZ$600=AN$4)*(GMWA!$DB$2:$DB$600=AN$1),0),$A54-1966)</f>
        <v>436.86200000000002</v>
      </c>
      <c r="AO54" s="4" cm="1">
        <f t="array" ref="AO54">INDEX(GMWA!$A$2:$DB$600,MATCH(1,(GMWA!$DA$2:$DA$600=AO$3)*(GMWA!$CZ$2:$CZ$600=AO$4)*(GMWA!$DB$2:$DB$600=AO$1),0),$A54-1966)</f>
        <v>314.80500000000001</v>
      </c>
      <c r="AP54" s="4" cm="1">
        <f t="array" ref="AP54">INDEX(GMWA!$A$2:$DB$600,MATCH(1,(GMWA!$DA$2:$DA$600=AP$3)*(GMWA!$CZ$2:$CZ$600=AP$4)*(GMWA!$DB$2:$DB$600=AP$1),0),$A54-1966)</f>
        <v>2124720</v>
      </c>
      <c r="AQ54" s="4" cm="1">
        <f t="array" ref="AQ54">INDEX(GMWA!$A$2:$DB$600,MATCH(1,(GMWA!$DA$2:$DA$600=AQ$3)*(GMWA!$CZ$2:$CZ$600=AQ$4)*(GMWA!$DB$2:$DB$600=AQ$1),0),$A54-1966)</f>
        <v>21375.27</v>
      </c>
      <c r="AR54" s="4" cm="1">
        <f t="array" ref="AR54">INDEX(GMWA!$A$2:$DB$600,MATCH(1,(GMWA!$DA$2:$DA$600=AR$3)*(GMWA!$CZ$2:$CZ$600=AR$4)*(GMWA!$DB$2:$DB$600=AR$1),0),$A54-1966)</f>
        <v>553817.4</v>
      </c>
      <c r="AS54" s="4" cm="1">
        <f t="array" ref="AS54">INDEX(GMWA!$A$2:$DB$600,MATCH(1,(GMWA!$DA$2:$DA$600=AS$3)*(GMWA!$CZ$2:$CZ$600=AS$4)*(GMWA!$DB$2:$DB$600=AS$1),0),$A54-1966)</f>
        <v>2220527</v>
      </c>
      <c r="AT54" s="4" cm="1">
        <f t="array" ref="AT54">INDEX(GMWA!$A$2:$DB$600,MATCH(1,(GMWA!$DA$2:$DA$600=AT$3)*(GMWA!$CZ$2:$CZ$600=AT$4)*(GMWA!$DB$2:$DB$600=AT$1),0),$A54-1966)</f>
        <v>1979468</v>
      </c>
      <c r="AU54" s="4" cm="1">
        <f t="array" ref="AU54">INDEX(GMWA!$A$2:$DB$600,MATCH(1,(GMWA!$DA$2:$DA$600=AU$3)*(GMWA!$CZ$2:$CZ$600=AU$4)*(GMWA!$DB$2:$DB$600=AU$1),0),$A54-1966)</f>
        <v>2326.5909999999999</v>
      </c>
      <c r="AV54" s="4" cm="1">
        <f t="array" ref="AV54">INDEX(GMWA!$A$2:$DB$600,MATCH(1,(GMWA!$DA$2:$DA$600=AV$3)*(GMWA!$CZ$2:$CZ$600=AV$4)*(GMWA!$DB$2:$DB$600=AV$1),0),$A54-1966)</f>
        <v>5015223</v>
      </c>
      <c r="AW54" s="4" cm="1">
        <f t="array" ref="AW54">INDEX(GMWA!$A$2:$DB$600,MATCH(1,(GMWA!$DA$2:$DA$600=AW$3)*(GMWA!$CZ$2:$CZ$600=AW$4)*(GMWA!$DB$2:$DB$600=AW$1),0),$A54-1966)</f>
        <v>709.46529999999996</v>
      </c>
      <c r="AX54" s="4" cm="1">
        <f t="array" ref="AX54">INDEX(GMWA!$A$2:$DB$600,MATCH(1,(GMWA!$DA$2:$DA$600=AX$3)*(GMWA!$CZ$2:$CZ$600=AX$4)*(GMWA!$DB$2:$DB$600=AX$1),0),$A54-1966)</f>
        <v>2058467</v>
      </c>
      <c r="AY54" s="4" cm="1">
        <f t="array" ref="AY54">INDEX(GMWA!$A$2:$DB$600,MATCH(1,(GMWA!$DA$2:$DA$600=AY$3)*(GMWA!$CZ$2:$CZ$600=AY$4)*(GMWA!$DB$2:$DB$600=AY$1),0),$A54-1966)</f>
        <v>3443.8310000000001</v>
      </c>
      <c r="AZ54" s="4" cm="1">
        <f t="array" ref="AZ54">INDEX(GMWA!$A$2:$DB$600,MATCH(1,(GMWA!$DA$2:$DA$600=AZ$3)*(GMWA!$CZ$2:$CZ$600=AZ$4)*(GMWA!$DB$2:$DB$600=AZ$1),0),$A54-1966)</f>
        <v>2317.2289999999998</v>
      </c>
      <c r="BA54" s="4" cm="1">
        <f t="array" ref="BA54">INDEX(GMWA!$A$2:$DB$600,MATCH(1,(GMWA!$DA$2:$DA$600=BA$3)*(GMWA!$CZ$2:$CZ$600=BA$4)*(GMWA!$DB$2:$DB$600=BA$1),0),$A54-1966)</f>
        <v>1668.953</v>
      </c>
      <c r="BB54" s="4" cm="1">
        <f t="array" ref="BB54">INDEX(GMWA!$A$2:$DB$600,MATCH(1,(GMWA!$DA$2:$DA$600=BB$3)*(GMWA!$CZ$2:$CZ$600=BB$4)*(GMWA!$DB$2:$DB$600=BB$1),0),$A54-1966)</f>
        <v>1129.2139999999999</v>
      </c>
      <c r="BC54" s="4" cm="1">
        <f t="array" ref="BC54">INDEX(GMWA!$A$2:$DB$600,MATCH(1,(GMWA!$DA$2:$DA$600=BC$3)*(GMWA!$CZ$2:$CZ$600=BC$4)*(GMWA!$DB$2:$DB$600=BC$1),0),$A54-1966)</f>
        <v>816.58900000000006</v>
      </c>
      <c r="BD54" s="4" cm="1">
        <f t="array" ref="BD54">INDEX(GMWA!$A$2:$DB$600,MATCH(1,(GMWA!$DA$2:$DA$600=BD$3)*(GMWA!$CZ$2:$CZ$600=BD$4)*(GMWA!$DB$2:$DB$600=BD$1),0),$A54-1966)</f>
        <v>463.75099999999998</v>
      </c>
      <c r="BE54" s="4" cm="1">
        <f t="array" ref="BE54">INDEX(GMWA!$A$2:$DB$600,MATCH(1,(GMWA!$DA$2:$DA$600=BE$3)*(GMWA!$CZ$2:$CZ$600=BE$4)*(GMWA!$DB$2:$DB$600=BE$1),0),$A54-1966)</f>
        <v>379.798</v>
      </c>
      <c r="BF54" s="4" cm="1">
        <f t="array" ref="BF54">INDEX(GMWA!$A$2:$DB$600,MATCH(1,(GMWA!$DA$2:$DA$600=BF$3)*(GMWA!$CZ$2:$CZ$600=BF$4)*(GMWA!$DB$2:$DB$600=BF$1),0),$A54-1966)</f>
        <v>236.387</v>
      </c>
      <c r="BG54" s="4" cm="1">
        <f t="array" ref="BG54">INDEX(GMWA!$A$2:$DB$600,MATCH(1,(GMWA!$DA$2:$DA$600=BG$3)*(GMWA!$CZ$2:$CZ$600=BG$4)*(GMWA!$DB$2:$DB$600=BG$1),0),$A54-1966)</f>
        <v>383.28199999999998</v>
      </c>
      <c r="BH54" s="4" cm="1">
        <f t="array" ref="BH54">INDEX(GMWA!$A$2:$DB$600,MATCH(1,(GMWA!$DA$2:$DA$600=BH$3)*(GMWA!$CZ$2:$CZ$600=BH$4)*(GMWA!$DB$2:$DB$600=BH$1),0),$A54-1966)</f>
        <v>167.96299999999999</v>
      </c>
      <c r="BI54" s="4" cm="1">
        <f t="array" ref="BI54">INDEX(GMWA!$A$2:$DB$600,MATCH(1,(GMWA!$DA$2:$DA$600=BI$3)*(GMWA!$CZ$2:$CZ$600=BI$4)*(GMWA!$DB$2:$DB$600=BI$1),0),$A54-1966)</f>
        <v>201.03280000000001</v>
      </c>
      <c r="BK54" s="12">
        <f t="shared" si="8"/>
        <v>1.9773799412602502</v>
      </c>
      <c r="BL54" s="12">
        <f t="shared" si="8"/>
        <v>2.3819781518743177</v>
      </c>
      <c r="BM54" s="12">
        <f t="shared" si="8"/>
        <v>0.62414122880092238</v>
      </c>
      <c r="BN54" s="12">
        <f t="shared" si="8"/>
        <v>2.2788377923756697</v>
      </c>
      <c r="BO54" s="12">
        <f t="shared" si="8"/>
        <v>1.2895644205093961</v>
      </c>
      <c r="BP54" s="12">
        <f t="shared" si="8"/>
        <v>0.81300271571701865</v>
      </c>
      <c r="BQ54" s="12">
        <f t="shared" si="8"/>
        <v>0.50615913537418078</v>
      </c>
      <c r="BR54" s="12">
        <f t="shared" si="8"/>
        <v>1.0000743297429202</v>
      </c>
      <c r="BS54" s="12">
        <f t="shared" si="8"/>
        <v>1.4641826893121248</v>
      </c>
      <c r="BT54" s="12">
        <f t="shared" si="8"/>
        <v>1.0380698389076701</v>
      </c>
      <c r="BU54" s="12">
        <f t="shared" si="8"/>
        <v>0.84191683083062951</v>
      </c>
      <c r="BV54" s="12">
        <f t="shared" si="8"/>
        <v>1.8649539099196508</v>
      </c>
      <c r="BW54" s="12">
        <f t="shared" si="8"/>
        <v>1.5171515060771958</v>
      </c>
      <c r="BX54" s="12">
        <f t="shared" si="8"/>
        <v>1.03575088461618</v>
      </c>
      <c r="BY54" s="12">
        <f t="shared" si="8"/>
        <v>1.358454440702795</v>
      </c>
      <c r="BZ54" s="12">
        <f t="shared" si="8"/>
        <v>0.95036891439043214</v>
      </c>
      <c r="CA54" s="12">
        <f t="shared" ref="CA54:CD84" si="10">100*(R54/AL54)</f>
        <v>0.88933335800529434</v>
      </c>
      <c r="CB54" s="12">
        <f t="shared" si="10"/>
        <v>2.0659171815319359</v>
      </c>
      <c r="CC54" s="12">
        <f t="shared" si="10"/>
        <v>1.132269686994978</v>
      </c>
      <c r="CD54" s="12">
        <f t="shared" si="10"/>
        <v>1.8097298327536093</v>
      </c>
      <c r="CF54" s="13">
        <f>SUMIF(DataQ!$C:$C,DataA!$A54,DataQ!I:I)</f>
        <v>20377.724999999999</v>
      </c>
      <c r="CG54" s="13">
        <f>SUMIF(DataQ!$C:$C,DataA!$A54,DataQ!J:J)</f>
        <v>554148.89999999991</v>
      </c>
      <c r="CH54" s="13">
        <f>SUMIF(DataQ!$C:$C,DataA!$A54,DataQ!K:K)</f>
        <v>3438.29</v>
      </c>
      <c r="CI54" s="13">
        <f>SUMIF(DataQ!$C:$C,DataA!$A54,DataQ!L:L)</f>
        <v>2326.6099999999997</v>
      </c>
      <c r="CJ54" s="13">
        <f>SUMIF(DataQ!$C:$C,DataA!$A54,DataQ!M:M)</f>
        <v>1676.8980000000001</v>
      </c>
      <c r="CK54" s="14">
        <f>AVERAGEIF(DataQ!$C:$C,DataA!$A54,DataQ!N:N)</f>
        <v>532921.52500000002</v>
      </c>
      <c r="CL54" s="13">
        <f>SUMIF(DataQ!$C:$C,DataA!$A54,DataQ!O:O)</f>
        <v>-310974</v>
      </c>
      <c r="CN54" s="13">
        <f>SUMIF(DataQ!$B:$B,DataA!$A54,DataQ!P:P)</f>
        <v>-3183.4686999999994</v>
      </c>
      <c r="CO54" s="13">
        <f>SUMIF(DataQ!$B:$B,DataA!$A54,DataQ!Q:Q)</f>
        <v>-48973.75</v>
      </c>
      <c r="CP54" s="13">
        <f>SUMIF(DataQ!$B:$B,DataA!$A54,DataQ!R:R)</f>
        <v>-151.131</v>
      </c>
    </row>
    <row r="55" spans="1:94" x14ac:dyDescent="0.25">
      <c r="A55" s="4">
        <f t="shared" si="9"/>
        <v>2021</v>
      </c>
      <c r="B55" s="4" cm="1">
        <f t="array" ref="B55">INDEX(GMWA!$A$2:$DB$600,MATCH(1,(GMWA!$DA$2:$DA$600=B$3)*(GMWA!$CZ$2:$CZ$600=B$4)*(GMWA!$DB$2:$DB$600=B$1),0),$A55-1966)</f>
        <v>62941</v>
      </c>
      <c r="C55" s="4" cm="1">
        <f t="array" ref="C55">INDEX(GMWA!$A$2:$DB$600,MATCH(1,(GMWA!$DA$2:$DA$600=C$3)*(GMWA!$CZ$2:$CZ$600=C$4)*(GMWA!$DB$2:$DB$600=C$1),0),$A55-1966)</f>
        <v>850.82500000000005</v>
      </c>
      <c r="D55" s="4" cm="1">
        <f t="array" ref="D55">INDEX(GMWA!$A$2:$DB$600,MATCH(1,(GMWA!$DA$2:$DA$600=D$3)*(GMWA!$CZ$2:$CZ$600=D$4)*(GMWA!$DB$2:$DB$600=D$1),0),$A55-1966)</f>
        <v>7987.799</v>
      </c>
      <c r="E55" s="4" cm="1">
        <f t="array" ref="E55">INDEX(GMWA!$A$2:$DB$600,MATCH(1,(GMWA!$DA$2:$DA$600=E$3)*(GMWA!$CZ$2:$CZ$600=E$4)*(GMWA!$DB$2:$DB$600=E$1),0),$A55-1966)</f>
        <v>66656</v>
      </c>
      <c r="F55" s="4" cm="1">
        <f t="array" ref="F55">INDEX(GMWA!$A$2:$DB$600,MATCH(1,(GMWA!$DA$2:$DA$600=F$3)*(GMWA!$CZ$2:$CZ$600=F$4)*(GMWA!$DB$2:$DB$600=F$1),0),$A55-1966)</f>
        <v>17969</v>
      </c>
      <c r="G55" s="4" cm="1">
        <f t="array" ref="G55">INDEX(GMWA!$A$2:$DB$600,MATCH(1,(GMWA!$DA$2:$DA$600=G$3)*(GMWA!$CZ$2:$CZ$600=G$4)*(GMWA!$DB$2:$DB$600=G$1),0),$A55-1966)</f>
        <v>12.68403</v>
      </c>
      <c r="H55" s="4" cm="1">
        <f t="array" ref="H55">INDEX(GMWA!$A$2:$DB$600,MATCH(1,(GMWA!$DA$2:$DA$600=H$3)*(GMWA!$CZ$2:$CZ$600=H$4)*(GMWA!$DB$2:$DB$600=H$1),0),$A55-1966)</f>
        <v>12474.58</v>
      </c>
      <c r="I55" s="4" cm="1">
        <f t="array" ref="I55">INDEX(GMWA!$A$2:$DB$600,MATCH(1,(GMWA!$DA$2:$DA$600=I$3)*(GMWA!$CZ$2:$CZ$600=I$4)*(GMWA!$DB$2:$DB$600=I$1),0),$A55-1966)</f>
        <v>2.0580919999999998</v>
      </c>
      <c r="J55" s="4" cm="1">
        <f t="array" ref="J55">INDEX(GMWA!$A$2:$DB$600,MATCH(1,(GMWA!$DA$2:$DA$600=J$3)*(GMWA!$CZ$2:$CZ$600=J$4)*(GMWA!$DB$2:$DB$600=J$1),0),$A55-1966)</f>
        <v>15431</v>
      </c>
      <c r="K55" s="4" cm="1">
        <f t="array" ref="K55">INDEX(GMWA!$A$2:$DB$600,MATCH(1,(GMWA!$DA$2:$DA$600=K$3)*(GMWA!$CZ$2:$CZ$600=K$4)*(GMWA!$DB$2:$DB$600=K$1),0),$A55-1966)</f>
        <v>21.863569999999999</v>
      </c>
      <c r="L55" s="4" cm="1">
        <f t="array" ref="L55">INDEX(GMWA!$A$2:$DB$600,MATCH(1,(GMWA!$DA$2:$DA$600=L$3)*(GMWA!$CZ$2:$CZ$600=L$4)*(GMWA!$DB$2:$DB$600=L$1),0),$A55-1966)</f>
        <v>34.799999999999997</v>
      </c>
      <c r="M55" s="4" cm="1">
        <f t="array" ref="M55">INDEX(GMWA!$A$2:$DB$600,MATCH(1,(GMWA!$DA$2:$DA$600=M$3)*(GMWA!$CZ$2:$CZ$600=M$4)*(GMWA!$DB$2:$DB$600=M$1),0),$A55-1966)</f>
        <v>63.003999999999998</v>
      </c>
      <c r="N55" s="4" cm="1">
        <f t="array" ref="N55">INDEX(GMWA!$A$2:$DB$600,MATCH(1,(GMWA!$DA$2:$DA$600=N$3)*(GMWA!$CZ$2:$CZ$600=N$4)*(GMWA!$DB$2:$DB$600=N$1),0),$A55-1966)</f>
        <v>26.171289999999999</v>
      </c>
      <c r="O55" s="4" cm="1">
        <f t="array" ref="O55">INDEX(GMWA!$A$2:$DB$600,MATCH(1,(GMWA!$DA$2:$DA$600=O$3)*(GMWA!$CZ$2:$CZ$600=O$4)*(GMWA!$DB$2:$DB$600=O$1),0),$A55-1966)</f>
        <v>4.8410000000000002</v>
      </c>
      <c r="P55" s="4" cm="1">
        <f t="array" ref="P55">INDEX(GMWA!$A$2:$DB$600,MATCH(1,(GMWA!$DA$2:$DA$600=P$3)*(GMWA!$CZ$2:$CZ$600=P$4)*(GMWA!$DB$2:$DB$600=P$1),0),$A55-1966)</f>
        <v>8.5780720000000006</v>
      </c>
      <c r="Q55" s="4" cm="1">
        <f t="array" ref="Q55">INDEX(GMWA!$A$2:$DB$600,MATCH(1,(GMWA!$DA$2:$DA$600=Q$3)*(GMWA!$CZ$2:$CZ$600=Q$4)*(GMWA!$DB$2:$DB$600=Q$1),0),$A55-1966)</f>
        <v>4.4932930000000004</v>
      </c>
      <c r="R55" s="4" cm="1">
        <f t="array" ref="R55">INDEX(GMWA!$A$2:$DB$600,MATCH(1,(GMWA!$DA$2:$DA$600=R$3)*(GMWA!$CZ$2:$CZ$600=R$4)*(GMWA!$DB$2:$DB$600=R$1),0),$A55-1966)</f>
        <v>1.2668569999999999</v>
      </c>
      <c r="S55" s="4" cm="1">
        <f t="array" ref="S55">INDEX(GMWA!$A$2:$DB$600,MATCH(1,(GMWA!$DA$2:$DA$600=S$3)*(GMWA!$CZ$2:$CZ$600=S$4)*(GMWA!$DB$2:$DB$600=S$1),0),$A55-1966)</f>
        <v>3.28</v>
      </c>
      <c r="T55" s="4" cm="1">
        <f t="array" ref="T55">INDEX(GMWA!$A$2:$DB$600,MATCH(1,(GMWA!$DA$2:$DA$600=T$3)*(GMWA!$CZ$2:$CZ$600=T$4)*(GMWA!$DB$2:$DB$600=T$1),0),$A55-1966)</f>
        <v>4.5253110000000003</v>
      </c>
      <c r="U55" s="4" cm="1">
        <f t="array" ref="U55">INDEX(GMWA!$A$2:$DB$600,MATCH(1,(GMWA!$DA$2:$DA$600=U$3)*(GMWA!$CZ$2:$CZ$600=U$4)*(GMWA!$DB$2:$DB$600=U$1),0),$A55-1966)</f>
        <v>5.1177799999999998</v>
      </c>
      <c r="V55" s="4" cm="1">
        <f t="array" ref="V55">INDEX(GMWA!$A$2:$DB$600,MATCH(1,(GMWA!$DA$2:$DA$600=V$3)*(GMWA!$CZ$2:$CZ$600=V$4)*(GMWA!$DB$2:$DB$600=V$1),0),$A55-1966)</f>
        <v>2402710</v>
      </c>
      <c r="W55" s="4" cm="1">
        <f t="array" ref="W55">INDEX(GMWA!$A$2:$DB$600,MATCH(1,(GMWA!$DA$2:$DA$600=W$3)*(GMWA!$CZ$2:$CZ$600=W$4)*(GMWA!$DB$2:$DB$600=W$1),0),$A55-1966)</f>
        <v>35010.54</v>
      </c>
      <c r="X55" s="4" cm="1">
        <f t="array" ref="X55">INDEX(GMWA!$A$2:$DB$600,MATCH(1,(GMWA!$DA$2:$DA$600=X$3)*(GMWA!$CZ$2:$CZ$600=X$4)*(GMWA!$DB$2:$DB$600=X$1),0),$A55-1966)</f>
        <v>1331569</v>
      </c>
      <c r="Y55" s="4" cm="1">
        <f t="array" ref="Y55">INDEX(GMWA!$A$2:$DB$600,MATCH(1,(GMWA!$DA$2:$DA$600=Y$3)*(GMWA!$CZ$2:$CZ$600=Y$4)*(GMWA!$DB$2:$DB$600=Y$1),0),$A55-1966)</f>
        <v>2987687</v>
      </c>
      <c r="Z55" s="4" cm="1">
        <f t="array" ref="Z55">INDEX(GMWA!$A$2:$DB$600,MATCH(1,(GMWA!$DA$2:$DA$600=Z$3)*(GMWA!$CZ$2:$CZ$600=Z$4)*(GMWA!$DB$2:$DB$600=Z$1),0),$A55-1966)</f>
        <v>1359840</v>
      </c>
      <c r="AA55" s="4" cm="1">
        <f t="array" ref="AA55">INDEX(GMWA!$A$2:$DB$600,MATCH(1,(GMWA!$DA$2:$DA$600=AA$3)*(GMWA!$CZ$2:$CZ$600=AA$4)*(GMWA!$DB$2:$DB$600=AA$1),0),$A55-1966)</f>
        <v>1404.873</v>
      </c>
      <c r="AB55" s="4" cm="1">
        <f t="array" ref="AB55">INDEX(GMWA!$A$2:$DB$600,MATCH(1,(GMWA!$DA$2:$DA$600=AB$3)*(GMWA!$CZ$2:$CZ$600=AB$4)*(GMWA!$DB$2:$DB$600=AB$1),0),$A55-1966)</f>
        <v>2741127</v>
      </c>
      <c r="AC55" s="4" cm="1">
        <f t="array" ref="AC55">INDEX(GMWA!$A$2:$DB$600,MATCH(1,(GMWA!$DA$2:$DA$600=AC$3)*(GMWA!$CZ$2:$CZ$600=AC$4)*(GMWA!$DB$2:$DB$600=AC$1),0),$A55-1966)</f>
        <v>195.52879999999999</v>
      </c>
      <c r="AD55" s="4" cm="1">
        <f t="array" ref="AD55">INDEX(GMWA!$A$2:$DB$600,MATCH(1,(GMWA!$DA$2:$DA$600=AD$3)*(GMWA!$CZ$2:$CZ$600=AD$4)*(GMWA!$DB$2:$DB$600=AD$1),0),$A55-1966)</f>
        <v>1041608</v>
      </c>
      <c r="AE55" s="4" cm="1">
        <f t="array" ref="AE55">INDEX(GMWA!$A$2:$DB$600,MATCH(1,(GMWA!$DA$2:$DA$600=AE$3)*(GMWA!$CZ$2:$CZ$600=AE$4)*(GMWA!$DB$2:$DB$600=AE$1),0),$A55-1966)</f>
        <v>2319.9110000000001</v>
      </c>
      <c r="AF55" s="4" cm="1">
        <f t="array" ref="AF55">INDEX(GMWA!$A$2:$DB$600,MATCH(1,(GMWA!$DA$2:$DA$600=AF$3)*(GMWA!$CZ$2:$CZ$600=AF$4)*(GMWA!$DB$2:$DB$600=AF$1),0),$A55-1966)</f>
        <v>3613.7190000000001</v>
      </c>
      <c r="AG55" s="4" cm="1">
        <f t="array" ref="AG55">INDEX(GMWA!$A$2:$DB$600,MATCH(1,(GMWA!$DA$2:$DA$600=AG$3)*(GMWA!$CZ$2:$CZ$600=AG$4)*(GMWA!$DB$2:$DB$600=AG$1),0),$A55-1966)</f>
        <v>3138.7429999999999</v>
      </c>
      <c r="AH55" s="4" cm="1">
        <f t="array" ref="AH55">INDEX(GMWA!$A$2:$DB$600,MATCH(1,(GMWA!$DA$2:$DA$600=AH$3)*(GMWA!$CZ$2:$CZ$600=AH$4)*(GMWA!$DB$2:$DB$600=AH$1),0),$A55-1966)</f>
        <v>1721.028</v>
      </c>
      <c r="AI55" s="4" cm="1">
        <f t="array" ref="AI55">INDEX(GMWA!$A$2:$DB$600,MATCH(1,(GMWA!$DA$2:$DA$600=AI$3)*(GMWA!$CZ$2:$CZ$600=AI$4)*(GMWA!$DB$2:$DB$600=AI$1),0),$A55-1966)</f>
        <v>554.65219999999999</v>
      </c>
      <c r="AJ55" s="4" cm="1">
        <f t="array" ref="AJ55">INDEX(GMWA!$A$2:$DB$600,MATCH(1,(GMWA!$DA$2:$DA$600=AJ$3)*(GMWA!$CZ$2:$CZ$600=AJ$4)*(GMWA!$DB$2:$DB$600=AJ$1),0),$A55-1966)</f>
        <v>683.36699999999996</v>
      </c>
      <c r="AK55" s="4" cm="1">
        <f t="array" ref="AK55">INDEX(GMWA!$A$2:$DB$600,MATCH(1,(GMWA!$DA$2:$DA$600=AK$3)*(GMWA!$CZ$2:$CZ$600=AK$4)*(GMWA!$DB$2:$DB$600=AK$1),0),$A55-1966)</f>
        <v>547.35900000000004</v>
      </c>
      <c r="AL55" s="4" cm="1">
        <f t="array" ref="AL55">INDEX(GMWA!$A$2:$DB$600,MATCH(1,(GMWA!$DA$2:$DA$600=AL$3)*(GMWA!$CZ$2:$CZ$600=AL$4)*(GMWA!$DB$2:$DB$600=AL$1),0),$A55-1966)</f>
        <v>182.1848</v>
      </c>
      <c r="AM55" s="4" cm="1">
        <f t="array" ref="AM55">INDEX(GMWA!$A$2:$DB$600,MATCH(1,(GMWA!$DA$2:$DA$600=AM$3)*(GMWA!$CZ$2:$CZ$600=AM$4)*(GMWA!$DB$2:$DB$600=AM$1),0),$A55-1966)</f>
        <v>184.41300000000001</v>
      </c>
      <c r="AN55" s="4" cm="1">
        <f t="array" ref="AN55">INDEX(GMWA!$A$2:$DB$600,MATCH(1,(GMWA!$DA$2:$DA$600=AN$3)*(GMWA!$CZ$2:$CZ$600=AN$4)*(GMWA!$DB$2:$DB$600=AN$1),0),$A55-1966)</f>
        <v>449.72399999999999</v>
      </c>
      <c r="AO55" s="4" cm="1">
        <f t="array" ref="AO55">INDEX(GMWA!$A$2:$DB$600,MATCH(1,(GMWA!$DA$2:$DA$600=AO$3)*(GMWA!$CZ$2:$CZ$600=AO$4)*(GMWA!$DB$2:$DB$600=AO$1),0),$A55-1966)</f>
        <v>308.077</v>
      </c>
      <c r="AP55" s="4" cm="1">
        <f t="array" ref="AP55">INDEX(GMWA!$A$2:$DB$600,MATCH(1,(GMWA!$DA$2:$DA$600=AP$3)*(GMWA!$CZ$2:$CZ$600=AP$4)*(GMWA!$DB$2:$DB$600=AP$1),0),$A55-1966)</f>
        <v>2322652</v>
      </c>
      <c r="AQ55" s="4" cm="1">
        <f t="array" ref="AQ55">INDEX(GMWA!$A$2:$DB$600,MATCH(1,(GMWA!$DA$2:$DA$600=AQ$3)*(GMWA!$CZ$2:$CZ$600=AQ$4)*(GMWA!$DB$2:$DB$600=AQ$1),0),$A55-1966)</f>
        <v>23725.65</v>
      </c>
      <c r="AR55" s="4" cm="1">
        <f t="array" ref="AR55">INDEX(GMWA!$A$2:$DB$600,MATCH(1,(GMWA!$DA$2:$DA$600=AR$3)*(GMWA!$CZ$2:$CZ$600=AR$4)*(GMWA!$DB$2:$DB$600=AR$1),0),$A55-1966)</f>
        <v>573710</v>
      </c>
      <c r="AS55" s="4" cm="1">
        <f t="array" ref="AS55">INDEX(GMWA!$A$2:$DB$600,MATCH(1,(GMWA!$DA$2:$DA$600=AS$3)*(GMWA!$CZ$2:$CZ$600=AS$4)*(GMWA!$DB$2:$DB$600=AS$1),0),$A55-1966)</f>
        <v>2535818</v>
      </c>
      <c r="AT55" s="4" cm="1">
        <f t="array" ref="AT55">INDEX(GMWA!$A$2:$DB$600,MATCH(1,(GMWA!$DA$2:$DA$600=AT$3)*(GMWA!$CZ$2:$CZ$600=AT$4)*(GMWA!$DB$2:$DB$600=AT$1),0),$A55-1966)</f>
        <v>2208259</v>
      </c>
      <c r="AU55" s="4" cm="1">
        <f t="array" ref="AU55">INDEX(GMWA!$A$2:$DB$600,MATCH(1,(GMWA!$DA$2:$DA$600=AU$3)*(GMWA!$CZ$2:$CZ$600=AU$4)*(GMWA!$DB$2:$DB$600=AU$1),0),$A55-1966)</f>
        <v>2553.261</v>
      </c>
      <c r="AV55" s="4" cm="1">
        <f t="array" ref="AV55">INDEX(GMWA!$A$2:$DB$600,MATCH(1,(GMWA!$DA$2:$DA$600=AV$3)*(GMWA!$CZ$2:$CZ$600=AV$4)*(GMWA!$DB$2:$DB$600=AV$1),0),$A55-1966)</f>
        <v>5414384</v>
      </c>
      <c r="AW55" s="4" cm="1">
        <f t="array" ref="AW55">INDEX(GMWA!$A$2:$DB$600,MATCH(1,(GMWA!$DA$2:$DA$600=AW$3)*(GMWA!$CZ$2:$CZ$600=AW$4)*(GMWA!$DB$2:$DB$600=AW$1),0),$A55-1966)</f>
        <v>767.70699999999999</v>
      </c>
      <c r="AX55" s="4" cm="1">
        <f t="array" ref="AX55">INDEX(GMWA!$A$2:$DB$600,MATCH(1,(GMWA!$DA$2:$DA$600=AX$3)*(GMWA!$CZ$2:$CZ$600=AX$4)*(GMWA!$DB$2:$DB$600=AX$1),0),$A55-1966)</f>
        <v>2221913</v>
      </c>
      <c r="AY55" s="4" cm="1">
        <f t="array" ref="AY55">INDEX(GMWA!$A$2:$DB$600,MATCH(1,(GMWA!$DA$2:$DA$600=AY$3)*(GMWA!$CZ$2:$CZ$600=AY$4)*(GMWA!$DB$2:$DB$600=AY$1),0),$A55-1966)</f>
        <v>3673.1950000000002</v>
      </c>
      <c r="AZ55" s="4" cm="1">
        <f t="array" ref="AZ55">INDEX(GMWA!$A$2:$DB$600,MATCH(1,(GMWA!$DA$2:$DA$600=AZ$3)*(GMWA!$CZ$2:$CZ$600=AZ$4)*(GMWA!$DB$2:$DB$600=AZ$1),0),$A55-1966)</f>
        <v>2504.924</v>
      </c>
      <c r="BA55" s="4" cm="1">
        <f t="array" ref="BA55">INDEX(GMWA!$A$2:$DB$600,MATCH(1,(GMWA!$DA$2:$DA$600=BA$3)*(GMWA!$CZ$2:$CZ$600=BA$4)*(GMWA!$DB$2:$DB$600=BA$1),0),$A55-1966)</f>
        <v>1839.2</v>
      </c>
      <c r="BB55" s="4" cm="1">
        <f t="array" ref="BB55">INDEX(GMWA!$A$2:$DB$600,MATCH(1,(GMWA!$DA$2:$DA$600=BB$3)*(GMWA!$CZ$2:$CZ$600=BB$4)*(GMWA!$DB$2:$DB$600=BB$1),0),$A55-1966)</f>
        <v>1235.4739999999999</v>
      </c>
      <c r="BC55" s="4" cm="1">
        <f t="array" ref="BC55">INDEX(GMWA!$A$2:$DB$600,MATCH(1,(GMWA!$DA$2:$DA$600=BC$3)*(GMWA!$CZ$2:$CZ$600=BC$4)*(GMWA!$DB$2:$DB$600=BC$1),0),$A55-1966)</f>
        <v>891.16499999999996</v>
      </c>
      <c r="BD55" s="4" cm="1">
        <f t="array" ref="BD55">INDEX(GMWA!$A$2:$DB$600,MATCH(1,(GMWA!$DA$2:$DA$600=BD$3)*(GMWA!$CZ$2:$CZ$600=BD$4)*(GMWA!$DB$2:$DB$600=BD$1),0),$A55-1966)</f>
        <v>506.04700000000003</v>
      </c>
      <c r="BE55" s="4" cm="1">
        <f t="array" ref="BE55">INDEX(GMWA!$A$2:$DB$600,MATCH(1,(GMWA!$DA$2:$DA$600=BE$3)*(GMWA!$CZ$2:$CZ$600=BE$4)*(GMWA!$DB$2:$DB$600=BE$1),0),$A55-1966)</f>
        <v>405.9599</v>
      </c>
      <c r="BF55" s="4" cm="1">
        <f t="array" ref="BF55">INDEX(GMWA!$A$2:$DB$600,MATCH(1,(GMWA!$DA$2:$DA$600=BF$3)*(GMWA!$CZ$2:$CZ$600=BF$4)*(GMWA!$DB$2:$DB$600=BF$1),0),$A55-1966)</f>
        <v>248.76400000000001</v>
      </c>
      <c r="BG55" s="4" cm="1">
        <f t="array" ref="BG55">INDEX(GMWA!$A$2:$DB$600,MATCH(1,(GMWA!$DA$2:$DA$600=BG$3)*(GMWA!$CZ$2:$CZ$600=BG$4)*(GMWA!$DB$2:$DB$600=BG$1),0),$A55-1966)</f>
        <v>448.892</v>
      </c>
      <c r="BH55" s="4" cm="1">
        <f t="array" ref="BH55">INDEX(GMWA!$A$2:$DB$600,MATCH(1,(GMWA!$DA$2:$DA$600=BH$3)*(GMWA!$CZ$2:$CZ$600=BH$4)*(GMWA!$DB$2:$DB$600=BH$1),0),$A55-1966)</f>
        <v>183.84100000000001</v>
      </c>
      <c r="BI55" s="4" cm="1">
        <f t="array" ref="BI55">INDEX(GMWA!$A$2:$DB$600,MATCH(1,(GMWA!$DA$2:$DA$600=BI$3)*(GMWA!$CZ$2:$CZ$600=BI$4)*(GMWA!$DB$2:$DB$600=BI$1),0),$A55-1966)</f>
        <v>216.49379999999999</v>
      </c>
      <c r="BK55" s="12">
        <f t="shared" si="8"/>
        <v>2.6195837200494441</v>
      </c>
      <c r="BL55" s="12">
        <f t="shared" si="8"/>
        <v>2.4301967350403624</v>
      </c>
      <c r="BM55" s="12">
        <f t="shared" si="8"/>
        <v>0.59987871450897401</v>
      </c>
      <c r="BN55" s="12">
        <f t="shared" si="8"/>
        <v>2.2310235309120401</v>
      </c>
      <c r="BO55" s="12">
        <f t="shared" si="8"/>
        <v>1.3214054594658196</v>
      </c>
      <c r="BP55" s="12">
        <f t="shared" si="8"/>
        <v>0.90285954673482938</v>
      </c>
      <c r="BQ55" s="12">
        <f t="shared" si="8"/>
        <v>0.45508945773034226</v>
      </c>
      <c r="BR55" s="12">
        <f t="shared" si="8"/>
        <v>1.0525774208198484</v>
      </c>
      <c r="BS55" s="12">
        <f t="shared" si="8"/>
        <v>1.4814594357954241</v>
      </c>
      <c r="BT55" s="12">
        <f t="shared" si="8"/>
        <v>0.9424314122395212</v>
      </c>
      <c r="BU55" s="12">
        <f t="shared" si="8"/>
        <v>0.96299684618532855</v>
      </c>
      <c r="BV55" s="12">
        <f t="shared" si="8"/>
        <v>2.0073003747041409</v>
      </c>
      <c r="BW55" s="12">
        <f t="shared" si="8"/>
        <v>1.520677757712251</v>
      </c>
      <c r="BX55" s="12">
        <f t="shared" si="8"/>
        <v>0.8727992064216098</v>
      </c>
      <c r="BY55" s="12">
        <f t="shared" si="8"/>
        <v>1.255265764954995</v>
      </c>
      <c r="BZ55" s="12">
        <f t="shared" si="8"/>
        <v>0.82090419633184075</v>
      </c>
      <c r="CA55" s="12">
        <f t="shared" si="10"/>
        <v>0.69536920752993658</v>
      </c>
      <c r="CB55" s="12">
        <f t="shared" si="10"/>
        <v>1.7786164749773605</v>
      </c>
      <c r="CC55" s="12">
        <f t="shared" si="10"/>
        <v>1.0062418283213705</v>
      </c>
      <c r="CD55" s="12">
        <f t="shared" si="10"/>
        <v>1.661201582721203</v>
      </c>
      <c r="CF55" s="13">
        <f>SUMIF(DataQ!$C:$C,DataA!$A55,DataQ!I:I)</f>
        <v>21745.024999999998</v>
      </c>
      <c r="CG55" s="13">
        <f>SUMIF(DataQ!$C:$C,DataA!$A55,DataQ!J:J)</f>
        <v>576285</v>
      </c>
      <c r="CH55" s="13">
        <f>SUMIF(DataQ!$C:$C,DataA!$A55,DataQ!K:K)</f>
        <v>3609.28</v>
      </c>
      <c r="CI55" s="13">
        <f>SUMIF(DataQ!$C:$C,DataA!$A55,DataQ!L:L)</f>
        <v>2503.2419999999997</v>
      </c>
      <c r="CJ55" s="13">
        <f>SUMIF(DataQ!$C:$C,DataA!$A55,DataQ!M:M)</f>
        <v>1848.2859999999998</v>
      </c>
      <c r="CK55" s="14">
        <f>AVERAGEIF(DataQ!$C:$C,DataA!$A55,DataQ!N:N)</f>
        <v>570430.875</v>
      </c>
      <c r="CL55" s="13">
        <f>SUMIF(DataQ!$C:$C,DataA!$A55,DataQ!O:O)</f>
        <v>-120220</v>
      </c>
      <c r="CN55" s="13">
        <f>SUMIF(DataQ!$B:$B,DataA!$A55,DataQ!P:P)</f>
        <v>-2823.4144999999999</v>
      </c>
      <c r="CO55" s="13">
        <f>SUMIF(DataQ!$B:$B,DataA!$A55,DataQ!Q:Q)</f>
        <v>-33890.748999999996</v>
      </c>
      <c r="CP55" s="13">
        <f>SUMIF(DataQ!$B:$B,DataA!$A55,DataQ!R:R)</f>
        <v>-116.629</v>
      </c>
    </row>
    <row r="56" spans="1:94" x14ac:dyDescent="0.25">
      <c r="A56" s="4">
        <f t="shared" si="9"/>
        <v>2022</v>
      </c>
      <c r="B56" s="4" cm="1">
        <f t="array" ref="B56">INDEX(GMWA!$A$2:$DB$600,MATCH(1,(GMWA!$DA$2:$DA$600=B$3)*(GMWA!$CZ$2:$CZ$600=B$4)*(GMWA!$DB$2:$DB$600=B$1),0),$A56-1966)</f>
        <v>122527</v>
      </c>
      <c r="C56" s="4" cm="1">
        <f t="array" ref="C56">INDEX(GMWA!$A$2:$DB$600,MATCH(1,(GMWA!$DA$2:$DA$600=C$3)*(GMWA!$CZ$2:$CZ$600=C$4)*(GMWA!$DB$2:$DB$600=C$1),0),$A56-1966)</f>
        <v>966.75</v>
      </c>
      <c r="D56" s="4" cm="1">
        <f t="array" ref="D56">INDEX(GMWA!$A$2:$DB$600,MATCH(1,(GMWA!$DA$2:$DA$600=D$3)*(GMWA!$CZ$2:$CZ$600=D$4)*(GMWA!$DB$2:$DB$600=D$1),0),$A56-1966)</f>
        <v>7746.9009999999998</v>
      </c>
      <c r="E56" s="4" cm="1">
        <f t="array" ref="E56">INDEX(GMWA!$A$2:$DB$600,MATCH(1,(GMWA!$DA$2:$DA$600=E$3)*(GMWA!$CZ$2:$CZ$600=E$4)*(GMWA!$DB$2:$DB$600=E$1),0),$A56-1966)</f>
        <v>76428</v>
      </c>
      <c r="F56" s="4" cm="1">
        <f t="array" ref="F56">INDEX(GMWA!$A$2:$DB$600,MATCH(1,(GMWA!$DA$2:$DA$600=F$3)*(GMWA!$CZ$2:$CZ$600=F$4)*(GMWA!$DB$2:$DB$600=F$1),0),$A56-1966)</f>
        <v>20429</v>
      </c>
      <c r="G56" s="4" cm="1">
        <f t="array" ref="G56">INDEX(GMWA!$A$2:$DB$600,MATCH(1,(GMWA!$DA$2:$DA$600=G$3)*(GMWA!$CZ$2:$CZ$600=G$4)*(GMWA!$DB$2:$DB$600=G$1),0),$A56-1966)</f>
        <v>20.01972</v>
      </c>
      <c r="H56" s="4" cm="1">
        <f t="array" ref="H56">INDEX(GMWA!$A$2:$DB$600,MATCH(1,(GMWA!$DA$2:$DA$600=H$3)*(GMWA!$CZ$2:$CZ$600=H$4)*(GMWA!$DB$2:$DB$600=H$1),0),$A56-1966)</f>
        <v>29513.65</v>
      </c>
      <c r="I56" s="4" cm="1">
        <f t="array" ref="I56">INDEX(GMWA!$A$2:$DB$600,MATCH(1,(GMWA!$DA$2:$DA$600=I$3)*(GMWA!$CZ$2:$CZ$600=I$4)*(GMWA!$DB$2:$DB$600=I$1),0),$A56-1966)</f>
        <v>2.1826759999999998</v>
      </c>
      <c r="J56" s="4" cm="1">
        <f t="array" ref="J56">INDEX(GMWA!$A$2:$DB$600,MATCH(1,(GMWA!$DA$2:$DA$600=J$3)*(GMWA!$CZ$2:$CZ$600=J$4)*(GMWA!$DB$2:$DB$600=J$1),0),$A56-1966)</f>
        <v>18481</v>
      </c>
      <c r="K56" s="4" cm="1">
        <f t="array" ref="K56">INDEX(GMWA!$A$2:$DB$600,MATCH(1,(GMWA!$DA$2:$DA$600=K$3)*(GMWA!$CZ$2:$CZ$600=K$4)*(GMWA!$DB$2:$DB$600=K$1),0),$A56-1966)</f>
        <v>27.97064</v>
      </c>
      <c r="L56" s="4" cm="1">
        <f t="array" ref="L56">INDEX(GMWA!$A$2:$DB$600,MATCH(1,(GMWA!$DA$2:$DA$600=L$3)*(GMWA!$CZ$2:$CZ$600=L$4)*(GMWA!$DB$2:$DB$600=L$1),0),$A56-1966)</f>
        <v>50.933999999999997</v>
      </c>
      <c r="M56" s="4" cm="1">
        <f t="array" ref="M56">INDEX(GMWA!$A$2:$DB$600,MATCH(1,(GMWA!$DA$2:$DA$600=M$3)*(GMWA!$CZ$2:$CZ$600=M$4)*(GMWA!$DB$2:$DB$600=M$1),0),$A56-1966)</f>
        <v>81.613990000000001</v>
      </c>
      <c r="N56" s="4" cm="1">
        <f t="array" ref="N56">INDEX(GMWA!$A$2:$DB$600,MATCH(1,(GMWA!$DA$2:$DA$600=N$3)*(GMWA!$CZ$2:$CZ$600=N$4)*(GMWA!$DB$2:$DB$600=N$1),0),$A56-1966)</f>
        <v>31.633109999999999</v>
      </c>
      <c r="O56" s="4" cm="1">
        <f t="array" ref="O56">INDEX(GMWA!$A$2:$DB$600,MATCH(1,(GMWA!$DA$2:$DA$600=O$3)*(GMWA!$CZ$2:$CZ$600=O$4)*(GMWA!$DB$2:$DB$600=O$1),0),$A56-1966)</f>
        <v>5.65</v>
      </c>
      <c r="P56" s="4" cm="1">
        <f t="array" ref="P56">INDEX(GMWA!$A$2:$DB$600,MATCH(1,(GMWA!$DA$2:$DA$600=P$3)*(GMWA!$CZ$2:$CZ$600=P$4)*(GMWA!$DB$2:$DB$600=P$1),0),$A56-1966)</f>
        <v>8.7488460000000003</v>
      </c>
      <c r="Q56" s="4" cm="1">
        <f t="array" ref="Q56">INDEX(GMWA!$A$2:$DB$600,MATCH(1,(GMWA!$DA$2:$DA$600=Q$3)*(GMWA!$CZ$2:$CZ$600=Q$4)*(GMWA!$DB$2:$DB$600=Q$1),0),$A56-1966)</f>
        <v>4.2503970000000004</v>
      </c>
      <c r="R56" s="4" cm="1">
        <f t="array" ref="R56">INDEX(GMWA!$A$2:$DB$600,MATCH(1,(GMWA!$DA$2:$DA$600=R$3)*(GMWA!$CZ$2:$CZ$600=R$4)*(GMWA!$DB$2:$DB$600=R$1),0),$A56-1966)</f>
        <v>1.4997689999999999</v>
      </c>
      <c r="S56" s="4" cm="1">
        <f t="array" ref="S56">INDEX(GMWA!$A$2:$DB$600,MATCH(1,(GMWA!$DA$2:$DA$600=S$3)*(GMWA!$CZ$2:$CZ$600=S$4)*(GMWA!$DB$2:$DB$600=S$1),0),$A56-1966)</f>
        <v>3.3113999999999999</v>
      </c>
      <c r="T56" s="4" cm="1">
        <f t="array" ref="T56">INDEX(GMWA!$A$2:$DB$600,MATCH(1,(GMWA!$DA$2:$DA$600=T$3)*(GMWA!$CZ$2:$CZ$600=T$4)*(GMWA!$DB$2:$DB$600=T$1),0),$A56-1966)</f>
        <v>5.1533860000000002</v>
      </c>
      <c r="U56" s="4" cm="1">
        <f t="array" ref="U56">INDEX(GMWA!$A$2:$DB$600,MATCH(1,(GMWA!$DA$2:$DA$600=U$3)*(GMWA!$CZ$2:$CZ$600=U$4)*(GMWA!$DB$2:$DB$600=U$1),0),$A56-1966)</f>
        <v>4.6080199999999998</v>
      </c>
      <c r="V56" s="4" cm="1">
        <f t="array" ref="V56">INDEX(GMWA!$A$2:$DB$600,MATCH(1,(GMWA!$DA$2:$DA$600=V$3)*(GMWA!$CZ$2:$CZ$600=V$4)*(GMWA!$DB$2:$DB$600=V$1),0),$A56-1966)</f>
        <v>2516235</v>
      </c>
      <c r="W56" s="4" cm="1">
        <f t="array" ref="W56">INDEX(GMWA!$A$2:$DB$600,MATCH(1,(GMWA!$DA$2:$DA$600=W$3)*(GMWA!$CZ$2:$CZ$600=W$4)*(GMWA!$DB$2:$DB$600=W$1),0),$A56-1966)</f>
        <v>35949.129999999997</v>
      </c>
      <c r="X56" s="4" cm="1">
        <f t="array" ref="X56">INDEX(GMWA!$A$2:$DB$600,MATCH(1,(GMWA!$DA$2:$DA$600=X$3)*(GMWA!$CZ$2:$CZ$600=X$4)*(GMWA!$DB$2:$DB$600=X$1),0),$A56-1966)</f>
        <v>1345463</v>
      </c>
      <c r="Y56" s="4" cm="1">
        <f t="array" ref="Y56">INDEX(GMWA!$A$2:$DB$600,MATCH(1,(GMWA!$DA$2:$DA$600=Y$3)*(GMWA!$CZ$2:$CZ$600=Y$4)*(GMWA!$DB$2:$DB$600=Y$1),0),$A56-1966)</f>
        <v>2816866</v>
      </c>
      <c r="Z56" s="4" cm="1">
        <f t="array" ref="Z56">INDEX(GMWA!$A$2:$DB$600,MATCH(1,(GMWA!$DA$2:$DA$600=Z$3)*(GMWA!$CZ$2:$CZ$600=Z$4)*(GMWA!$DB$2:$DB$600=Z$1),0),$A56-1966)</f>
        <v>1335709</v>
      </c>
      <c r="AA56" s="4" cm="1">
        <f t="array" ref="AA56">INDEX(GMWA!$A$2:$DB$600,MATCH(1,(GMWA!$DA$2:$DA$600=AA$3)*(GMWA!$CZ$2:$CZ$600=AA$4)*(GMWA!$DB$2:$DB$600=AA$1),0),$A56-1966)</f>
        <v>1136.7729999999999</v>
      </c>
      <c r="AB56" s="4" cm="1">
        <f t="array" ref="AB56">INDEX(GMWA!$A$2:$DB$600,MATCH(1,(GMWA!$DA$2:$DA$600=AB$3)*(GMWA!$CZ$2:$CZ$600=AB$4)*(GMWA!$DB$2:$DB$600=AB$1),0),$A56-1966)</f>
        <v>2650369</v>
      </c>
      <c r="AC56" s="4" cm="1">
        <f t="array" ref="AC56">INDEX(GMWA!$A$2:$DB$600,MATCH(1,(GMWA!$DA$2:$DA$600=AC$3)*(GMWA!$CZ$2:$CZ$600=AC$4)*(GMWA!$DB$2:$DB$600=AC$1),0),$A56-1966)</f>
        <v>201.83459999999999</v>
      </c>
      <c r="AD56" s="4" cm="1">
        <f t="array" ref="AD56">INDEX(GMWA!$A$2:$DB$600,MATCH(1,(GMWA!$DA$2:$DA$600=AD$3)*(GMWA!$CZ$2:$CZ$600=AD$4)*(GMWA!$DB$2:$DB$600=AD$1),0),$A56-1966)</f>
        <v>1068922</v>
      </c>
      <c r="AE56" s="4" cm="1">
        <f t="array" ref="AE56">INDEX(GMWA!$A$2:$DB$600,MATCH(1,(GMWA!$DA$2:$DA$600=AE$3)*(GMWA!$CZ$2:$CZ$600=AE$4)*(GMWA!$DB$2:$DB$600=AE$1),0),$A56-1966)</f>
        <v>2367.6869999999999</v>
      </c>
      <c r="AF56" s="4" cm="1">
        <f t="array" ref="AF56">INDEX(GMWA!$A$2:$DB$600,MATCH(1,(GMWA!$DA$2:$DA$600=AF$3)*(GMWA!$CZ$2:$CZ$600=AF$4)*(GMWA!$DB$2:$DB$600=AF$1),0),$A56-1966)</f>
        <v>3249.9319999999998</v>
      </c>
      <c r="AG56" s="4" cm="1">
        <f t="array" ref="AG56">INDEX(GMWA!$A$2:$DB$600,MATCH(1,(GMWA!$DA$2:$DA$600=AG$3)*(GMWA!$CZ$2:$CZ$600=AG$4)*(GMWA!$DB$2:$DB$600=AG$1),0),$A56-1966)</f>
        <v>2900.47</v>
      </c>
      <c r="AH56" s="4" cm="1">
        <f t="array" ref="AH56">INDEX(GMWA!$A$2:$DB$600,MATCH(1,(GMWA!$DA$2:$DA$600=AH$3)*(GMWA!$CZ$2:$CZ$600=AH$4)*(GMWA!$DB$2:$DB$600=AH$1),0),$A56-1966)</f>
        <v>1561.47</v>
      </c>
      <c r="AI56" s="4" cm="1">
        <f t="array" ref="AI56">INDEX(GMWA!$A$2:$DB$600,MATCH(1,(GMWA!$DA$2:$DA$600=AI$3)*(GMWA!$CZ$2:$CZ$600=AI$4)*(GMWA!$DB$2:$DB$600=AI$1),0),$A56-1966)</f>
        <v>502.85489999999999</v>
      </c>
      <c r="AJ56" s="4" cm="1">
        <f t="array" ref="AJ56">INDEX(GMWA!$A$2:$DB$600,MATCH(1,(GMWA!$DA$2:$DA$600=AJ$3)*(GMWA!$CZ$2:$CZ$600=AJ$4)*(GMWA!$DB$2:$DB$600=AJ$1),0),$A56-1966)</f>
        <v>605.43399999999997</v>
      </c>
      <c r="AK56" s="4" cm="1">
        <f t="array" ref="AK56">INDEX(GMWA!$A$2:$DB$600,MATCH(1,(GMWA!$DA$2:$DA$600=AK$3)*(GMWA!$CZ$2:$CZ$600=AK$4)*(GMWA!$DB$2:$DB$600=AK$1),0),$A56-1966)</f>
        <v>497.971</v>
      </c>
      <c r="AL56" s="4" cm="1">
        <f t="array" ref="AL56">INDEX(GMWA!$A$2:$DB$600,MATCH(1,(GMWA!$DA$2:$DA$600=AL$3)*(GMWA!$CZ$2:$CZ$600=AL$4)*(GMWA!$DB$2:$DB$600=AL$1),0),$A56-1966)</f>
        <v>197.04939999999999</v>
      </c>
      <c r="AM56" s="4" cm="1">
        <f t="array" ref="AM56">INDEX(GMWA!$A$2:$DB$600,MATCH(1,(GMWA!$DA$2:$DA$600=AM$3)*(GMWA!$CZ$2:$CZ$600=AM$4)*(GMWA!$DB$2:$DB$600=AM$1),0),$A56-1966)</f>
        <v>192.959</v>
      </c>
      <c r="AN56" s="4" cm="1">
        <f t="array" ref="AN56">INDEX(GMWA!$A$2:$DB$600,MATCH(1,(GMWA!$DA$2:$DA$600=AN$3)*(GMWA!$CZ$2:$CZ$600=AN$4)*(GMWA!$DB$2:$DB$600=AN$1),0),$A56-1966)</f>
        <v>449.40899999999999</v>
      </c>
      <c r="AO56" s="4" cm="1">
        <f t="array" ref="AO56">INDEX(GMWA!$A$2:$DB$600,MATCH(1,(GMWA!$DA$2:$DA$600=AO$3)*(GMWA!$CZ$2:$CZ$600=AO$4)*(GMWA!$DB$2:$DB$600=AO$1),0),$A56-1966)</f>
        <v>278.72399999999999</v>
      </c>
      <c r="AP56" s="4" cm="1">
        <f t="array" ref="AP56">INDEX(GMWA!$A$2:$DB$600,MATCH(1,(GMWA!$DA$2:$DA$600=AP$3)*(GMWA!$CZ$2:$CZ$600=AP$4)*(GMWA!$DB$2:$DB$600=AP$1),0),$A56-1966)</f>
        <v>2580949</v>
      </c>
      <c r="AQ56" s="4" cm="1">
        <f t="array" ref="AQ56">INDEX(GMWA!$A$2:$DB$600,MATCH(1,(GMWA!$DA$2:$DA$600=AQ$3)*(GMWA!$CZ$2:$CZ$600=AQ$4)*(GMWA!$DB$2:$DB$600=AQ$1),0),$A56-1966)</f>
        <v>26054.6</v>
      </c>
      <c r="AR56" s="4" cm="1">
        <f t="array" ref="AR56">INDEX(GMWA!$A$2:$DB$600,MATCH(1,(GMWA!$DA$2:$DA$600=AR$3)*(GMWA!$CZ$2:$CZ$600=AR$4)*(GMWA!$DB$2:$DB$600=AR$1),0),$A56-1966)</f>
        <v>584975.19999999995</v>
      </c>
      <c r="AS56" s="4" cm="1">
        <f t="array" ref="AS56">INDEX(GMWA!$A$2:$DB$600,MATCH(1,(GMWA!$DA$2:$DA$600=AS$3)*(GMWA!$CZ$2:$CZ$600=AS$4)*(GMWA!$DB$2:$DB$600=AS$1),0),$A56-1966)</f>
        <v>2864159</v>
      </c>
      <c r="AT56" s="4" cm="1">
        <f t="array" ref="AT56">INDEX(GMWA!$A$2:$DB$600,MATCH(1,(GMWA!$DA$2:$DA$600=AT$3)*(GMWA!$CZ$2:$CZ$600=AT$4)*(GMWA!$DB$2:$DB$600=AT$1),0),$A56-1966)</f>
        <v>2491143</v>
      </c>
      <c r="AU56" s="4" cm="1">
        <f t="array" ref="AU56">INDEX(GMWA!$A$2:$DB$600,MATCH(1,(GMWA!$DA$2:$DA$600=AU$3)*(GMWA!$CZ$2:$CZ$600=AU$4)*(GMWA!$DB$2:$DB$600=AU$1),0),$A56-1966)</f>
        <v>2831.2689999999998</v>
      </c>
      <c r="AV56" s="4" cm="1">
        <f t="array" ref="AV56">INDEX(GMWA!$A$2:$DB$600,MATCH(1,(GMWA!$DA$2:$DA$600=AV$3)*(GMWA!$CZ$2:$CZ$600=AV$4)*(GMWA!$DB$2:$DB$600=AV$1),0),$A56-1966)</f>
        <v>5814303</v>
      </c>
      <c r="AW56" s="4" cm="1">
        <f t="array" ref="AW56">INDEX(GMWA!$A$2:$DB$600,MATCH(1,(GMWA!$DA$2:$DA$600=AW$3)*(GMWA!$CZ$2:$CZ$600=AW$4)*(GMWA!$DB$2:$DB$600=AW$1),0),$A56-1966)</f>
        <v>819.57579999999996</v>
      </c>
      <c r="AX56" s="4" cm="1">
        <f t="array" ref="AX56">INDEX(GMWA!$A$2:$DB$600,MATCH(1,(GMWA!$DA$2:$DA$600=AX$3)*(GMWA!$CZ$2:$CZ$600=AX$4)*(GMWA!$DB$2:$DB$600=AX$1),0),$A56-1966)</f>
        <v>2323782</v>
      </c>
      <c r="AY56" s="4" cm="1">
        <f t="array" ref="AY56">INDEX(GMWA!$A$2:$DB$600,MATCH(1,(GMWA!$DA$2:$DA$600=AY$3)*(GMWA!$CZ$2:$CZ$600=AY$4)*(GMWA!$DB$2:$DB$600=AY$1),0),$A56-1966)</f>
        <v>3982.7820000000002</v>
      </c>
      <c r="AZ56" s="4" cm="1">
        <f t="array" ref="AZ56">INDEX(GMWA!$A$2:$DB$600,MATCH(1,(GMWA!$DA$2:$DA$600=AZ$3)*(GMWA!$CZ$2:$CZ$600=AZ$4)*(GMWA!$DB$2:$DB$600=AZ$1),0),$A56-1966)</f>
        <v>2652.761</v>
      </c>
      <c r="BA56" s="4" cm="1">
        <f t="array" ref="BA56">INDEX(GMWA!$A$2:$DB$600,MATCH(1,(GMWA!$DA$2:$DA$600=BA$3)*(GMWA!$CZ$2:$CZ$600=BA$4)*(GMWA!$DB$2:$DB$600=BA$1),0),$A56-1966)</f>
        <v>1997.356</v>
      </c>
      <c r="BB56" s="4" cm="1">
        <f t="array" ref="BB56">INDEX(GMWA!$A$2:$DB$600,MATCH(1,(GMWA!$DA$2:$DA$600=BB$3)*(GMWA!$CZ$2:$CZ$600=BB$4)*(GMWA!$DB$2:$DB$600=BB$1),0),$A56-1966)</f>
        <v>1375.8630000000001</v>
      </c>
      <c r="BC56" s="4" cm="1">
        <f t="array" ref="BC56">INDEX(GMWA!$A$2:$DB$600,MATCH(1,(GMWA!$DA$2:$DA$600=BC$3)*(GMWA!$CZ$2:$CZ$600=BC$4)*(GMWA!$DB$2:$DB$600=BC$1),0),$A56-1966)</f>
        <v>993.505</v>
      </c>
      <c r="BD56" s="4" cm="1">
        <f t="array" ref="BD56">INDEX(GMWA!$A$2:$DB$600,MATCH(1,(GMWA!$DA$2:$DA$600=BD$3)*(GMWA!$CZ$2:$CZ$600=BD$4)*(GMWA!$DB$2:$DB$600=BD$1),0),$A56-1966)</f>
        <v>561.678</v>
      </c>
      <c r="BE56" s="4" cm="1">
        <f t="array" ref="BE56">INDEX(GMWA!$A$2:$DB$600,MATCH(1,(GMWA!$DA$2:$DA$600=BE$3)*(GMWA!$CZ$2:$CZ$600=BE$4)*(GMWA!$DB$2:$DB$600=BE$1),0),$A56-1966)</f>
        <v>449.52749999999997</v>
      </c>
      <c r="BF56" s="4" cm="1">
        <f t="array" ref="BF56">INDEX(GMWA!$A$2:$DB$600,MATCH(1,(GMWA!$DA$2:$DA$600=BF$3)*(GMWA!$CZ$2:$CZ$600=BF$4)*(GMWA!$DB$2:$DB$600=BF$1),0),$A56-1966)</f>
        <v>266.13499999999999</v>
      </c>
      <c r="BG56" s="4" cm="1">
        <f t="array" ref="BG56">INDEX(GMWA!$A$2:$DB$600,MATCH(1,(GMWA!$DA$2:$DA$600=BG$3)*(GMWA!$CZ$2:$CZ$600=BG$4)*(GMWA!$DB$2:$DB$600=BG$1),0),$A56-1966)</f>
        <v>520.89700000000005</v>
      </c>
      <c r="BH56" s="4" cm="1">
        <f t="array" ref="BH56">INDEX(GMWA!$A$2:$DB$600,MATCH(1,(GMWA!$DA$2:$DA$600=BH$3)*(GMWA!$CZ$2:$CZ$600=BH$4)*(GMWA!$DB$2:$DB$600=BH$1),0),$A56-1966)</f>
        <v>206.28700000000001</v>
      </c>
      <c r="BI56" s="4" cm="1">
        <f t="array" ref="BI56">INDEX(GMWA!$A$2:$DB$600,MATCH(1,(GMWA!$DA$2:$DA$600=BI$3)*(GMWA!$CZ$2:$CZ$600=BI$4)*(GMWA!$DB$2:$DB$600=BI$1),0),$A56-1966)</f>
        <v>243.9572</v>
      </c>
      <c r="BK56" s="12">
        <f t="shared" si="8"/>
        <v>4.8694577414271718</v>
      </c>
      <c r="BL56" s="12">
        <f t="shared" si="8"/>
        <v>2.6892166792353533</v>
      </c>
      <c r="BM56" s="12">
        <f t="shared" si="8"/>
        <v>0.57577956435814293</v>
      </c>
      <c r="BN56" s="12">
        <f t="shared" si="8"/>
        <v>2.7132281052772833</v>
      </c>
      <c r="BO56" s="12">
        <f t="shared" si="8"/>
        <v>1.5294499026359785</v>
      </c>
      <c r="BP56" s="12">
        <f t="shared" si="8"/>
        <v>1.7611009409970153</v>
      </c>
      <c r="BQ56" s="12">
        <f t="shared" si="8"/>
        <v>1.1135675824762514</v>
      </c>
      <c r="BR56" s="12">
        <f t="shared" si="8"/>
        <v>1.081418151298142</v>
      </c>
      <c r="BS56" s="12">
        <f t="shared" si="8"/>
        <v>1.7289381264488894</v>
      </c>
      <c r="BT56" s="12">
        <f t="shared" si="8"/>
        <v>1.1813487171235049</v>
      </c>
      <c r="BU56" s="12">
        <f t="shared" si="8"/>
        <v>1.5672327913322495</v>
      </c>
      <c r="BV56" s="12">
        <f t="shared" si="8"/>
        <v>2.8138194844283859</v>
      </c>
      <c r="BW56" s="12">
        <f t="shared" si="8"/>
        <v>2.0258544832753751</v>
      </c>
      <c r="BX56" s="12">
        <f t="shared" ref="BX56:BZ84" si="11">100*(O56/AI56)</f>
        <v>1.1235845568970293</v>
      </c>
      <c r="BY56" s="12">
        <f t="shared" si="11"/>
        <v>1.4450536309490383</v>
      </c>
      <c r="BZ56" s="12">
        <f t="shared" si="11"/>
        <v>0.85354307780975203</v>
      </c>
      <c r="CA56" s="12">
        <f t="shared" si="10"/>
        <v>0.76111320308511465</v>
      </c>
      <c r="CB56" s="12">
        <f t="shared" si="10"/>
        <v>1.7161158588093843</v>
      </c>
      <c r="CC56" s="12">
        <f t="shared" si="10"/>
        <v>1.146702892020409</v>
      </c>
      <c r="CD56" s="12">
        <f t="shared" si="10"/>
        <v>1.6532555502934803</v>
      </c>
      <c r="CF56" s="13">
        <f>SUMIF(DataQ!$C:$C,DataA!$A56,DataQ!I:I)</f>
        <v>22202.625</v>
      </c>
      <c r="CG56" s="13">
        <f>SUMIF(DataQ!$C:$C,DataA!$A56,DataQ!J:J)</f>
        <v>584285.30000000005</v>
      </c>
      <c r="CH56" s="13">
        <f>SUMIF(DataQ!$C:$C,DataA!$A56,DataQ!K:K)</f>
        <v>3640.96</v>
      </c>
      <c r="CI56" s="13">
        <f>SUMIF(DataQ!$C:$C,DataA!$A56,DataQ!L:L)</f>
        <v>2552.8540000000003</v>
      </c>
      <c r="CJ56" s="13">
        <f>SUMIF(DataQ!$C:$C,DataA!$A56,DataQ!M:M)</f>
        <v>1915.9070000000002</v>
      </c>
      <c r="CK56" s="14">
        <f>AVERAGEIF(DataQ!$C:$C,DataA!$A56,DataQ!N:N)</f>
        <v>594743.32499999995</v>
      </c>
      <c r="CL56" s="13">
        <f>SUMIF(DataQ!$C:$C,DataA!$A56,DataQ!O:O)</f>
        <v>-127360</v>
      </c>
      <c r="CN56" s="13">
        <f>SUMIF(DataQ!$B:$B,DataA!$A56,DataQ!P:P)</f>
        <v>-1056.4203</v>
      </c>
      <c r="CO56" s="13">
        <f>SUMIF(DataQ!$B:$B,DataA!$A56,DataQ!Q:Q)</f>
        <v>-23587.25</v>
      </c>
      <c r="CP56" s="13">
        <f>SUMIF(DataQ!$B:$B,DataA!$A56,DataQ!R:R)</f>
        <v>-76.13900000000001</v>
      </c>
    </row>
    <row r="57" spans="1:94" x14ac:dyDescent="0.25">
      <c r="A57" s="4">
        <f t="shared" si="9"/>
        <v>2023</v>
      </c>
      <c r="B57" s="4" cm="1">
        <f t="array" ref="B57">INDEX(GMWA!$A$2:$DB$600,MATCH(1,(GMWA!$DA$2:$DA$600=B$3)*(GMWA!$CZ$2:$CZ$600=B$4)*(GMWA!$DB$2:$DB$600=B$1),0),$A57-1966)</f>
        <v>128049</v>
      </c>
      <c r="C57" s="4" cm="1">
        <f t="array" ref="C57">INDEX(GMWA!$A$2:$DB$600,MATCH(1,(GMWA!$DA$2:$DA$600=C$3)*(GMWA!$CZ$2:$CZ$600=C$4)*(GMWA!$DB$2:$DB$600=C$1),0),$A57-1966)</f>
        <v>1218.5</v>
      </c>
      <c r="D57" s="4" cm="1">
        <f t="array" ref="D57">INDEX(GMWA!$A$2:$DB$600,MATCH(1,(GMWA!$DA$2:$DA$600=D$3)*(GMWA!$CZ$2:$CZ$600=D$4)*(GMWA!$DB$2:$DB$600=D$1),0),$A57-1966)</f>
        <v>7706.4</v>
      </c>
      <c r="E57" s="4" cm="1">
        <f t="array" ref="E57">INDEX(GMWA!$A$2:$DB$600,MATCH(1,(GMWA!$DA$2:$DA$600=E$3)*(GMWA!$CZ$2:$CZ$600=E$4)*(GMWA!$DB$2:$DB$600=E$1),0),$A57-1966)</f>
        <v>93195</v>
      </c>
      <c r="F57" s="4" cm="1">
        <f t="array" ref="F57">INDEX(GMWA!$A$2:$DB$600,MATCH(1,(GMWA!$DA$2:$DA$600=F$3)*(GMWA!$CZ$2:$CZ$600=F$4)*(GMWA!$DB$2:$DB$600=F$1),0),$A57-1966)</f>
        <v>22625</v>
      </c>
      <c r="G57" s="4" cm="1">
        <f t="array" ref="G57">INDEX(GMWA!$A$2:$DB$600,MATCH(1,(GMWA!$DA$2:$DA$600=G$3)*(GMWA!$CZ$2:$CZ$600=G$4)*(GMWA!$DB$2:$DB$600=G$1),0),$A57-1966)</f>
        <v>19.077220000000001</v>
      </c>
      <c r="H57" s="4" cm="1">
        <f t="array" ref="H57">INDEX(GMWA!$A$2:$DB$600,MATCH(1,(GMWA!$DA$2:$DA$600=H$3)*(GMWA!$CZ$2:$CZ$600=H$4)*(GMWA!$DB$2:$DB$600=H$1),0),$A57-1966)</f>
        <v>44135.78</v>
      </c>
      <c r="I57" s="4" cm="1">
        <f t="array" ref="I57">INDEX(GMWA!$A$2:$DB$600,MATCH(1,(GMWA!$DA$2:$DA$600=I$3)*(GMWA!$CZ$2:$CZ$600=I$4)*(GMWA!$DB$2:$DB$600=I$1),0),$A57-1966)</f>
        <v>2.2221989999999998</v>
      </c>
      <c r="J57" s="4" cm="1">
        <f t="array" ref="J57">INDEX(GMWA!$A$2:$DB$600,MATCH(1,(GMWA!$DA$2:$DA$600=J$3)*(GMWA!$CZ$2:$CZ$600=J$4)*(GMWA!$DB$2:$DB$600=J$1),0),$A57-1966)</f>
        <v>22362</v>
      </c>
      <c r="K57" s="4" cm="1">
        <f t="array" ref="K57">INDEX(GMWA!$A$2:$DB$600,MATCH(1,(GMWA!$DA$2:$DA$600=K$3)*(GMWA!$CZ$2:$CZ$600=K$4)*(GMWA!$DB$2:$DB$600=K$1),0),$A57-1966)</f>
        <v>36.773580000000003</v>
      </c>
      <c r="L57" s="4" cm="1">
        <f t="array" ref="L57">INDEX(GMWA!$A$2:$DB$600,MATCH(1,(GMWA!$DA$2:$DA$600=L$3)*(GMWA!$CZ$2:$CZ$600=L$4)*(GMWA!$DB$2:$DB$600=L$1),0),$A57-1966)</f>
        <v>52.887999999999998</v>
      </c>
      <c r="M57" s="4" cm="1">
        <f t="array" ref="M57">INDEX(GMWA!$A$2:$DB$600,MATCH(1,(GMWA!$DA$2:$DA$600=M$3)*(GMWA!$CZ$2:$CZ$600=M$4)*(GMWA!$DB$2:$DB$600=M$1),0),$A57-1966)</f>
        <v>77.778999999999996</v>
      </c>
      <c r="N57" s="4" cm="1">
        <f t="array" ref="N57">INDEX(GMWA!$A$2:$DB$600,MATCH(1,(GMWA!$DA$2:$DA$600=N$3)*(GMWA!$CZ$2:$CZ$600=N$4)*(GMWA!$DB$2:$DB$600=N$1),0),$A57-1966)</f>
        <v>35.3568</v>
      </c>
      <c r="O57" s="4" cm="1">
        <f t="array" ref="O57">INDEX(GMWA!$A$2:$DB$600,MATCH(1,(GMWA!$DA$2:$DA$600=O$3)*(GMWA!$CZ$2:$CZ$600=O$4)*(GMWA!$DB$2:$DB$600=O$1),0),$A57-1966)</f>
        <v>7.125</v>
      </c>
      <c r="P57" s="4" cm="1">
        <f t="array" ref="P57">INDEX(GMWA!$A$2:$DB$600,MATCH(1,(GMWA!$DA$2:$DA$600=P$3)*(GMWA!$CZ$2:$CZ$600=P$4)*(GMWA!$DB$2:$DB$600=P$1),0),$A57-1966)</f>
        <v>11.664070000000001</v>
      </c>
      <c r="Q57" s="4" cm="1">
        <f t="array" ref="Q57">INDEX(GMWA!$A$2:$DB$600,MATCH(1,(GMWA!$DA$2:$DA$600=Q$3)*(GMWA!$CZ$2:$CZ$600=Q$4)*(GMWA!$DB$2:$DB$600=Q$1),0),$A57-1966)</f>
        <v>5.7120389999999999</v>
      </c>
      <c r="R57" s="4" cm="1">
        <f t="array" ref="R57">INDEX(GMWA!$A$2:$DB$600,MATCH(1,(GMWA!$DA$2:$DA$600=R$3)*(GMWA!$CZ$2:$CZ$600=R$4)*(GMWA!$DB$2:$DB$600=R$1),0),$A57-1966)</f>
        <v>3.1803840000000001</v>
      </c>
      <c r="S57" s="4" cm="1">
        <f t="array" ref="S57">INDEX(GMWA!$A$2:$DB$600,MATCH(1,(GMWA!$DA$2:$DA$600=S$3)*(GMWA!$CZ$2:$CZ$600=S$4)*(GMWA!$DB$2:$DB$600=S$1),0),$A57-1966)</f>
        <v>3.4327999999999999</v>
      </c>
      <c r="T57" s="4" cm="1">
        <f t="array" ref="T57">INDEX(GMWA!$A$2:$DB$600,MATCH(1,(GMWA!$DA$2:$DA$600=T$3)*(GMWA!$CZ$2:$CZ$600=T$4)*(GMWA!$DB$2:$DB$600=T$1),0),$A57-1966)</f>
        <v>7.6008690000000003</v>
      </c>
      <c r="U57" s="4" cm="1">
        <f t="array" ref="U57">INDEX(GMWA!$A$2:$DB$600,MATCH(1,(GMWA!$DA$2:$DA$600=U$3)*(GMWA!$CZ$2:$CZ$600=U$4)*(GMWA!$DB$2:$DB$600=U$1),0),$A57-1966)</f>
        <v>5.5532899999999996</v>
      </c>
      <c r="V57" s="4" cm="1">
        <f t="array" ref="V57">INDEX(GMWA!$A$2:$DB$600,MATCH(1,(GMWA!$DA$2:$DA$600=V$3)*(GMWA!$CZ$2:$CZ$600=V$4)*(GMWA!$DB$2:$DB$600=V$1),0),$A57-1966)</f>
        <v>2720318</v>
      </c>
      <c r="W57" s="4" cm="1">
        <f t="array" ref="W57">INDEX(GMWA!$A$2:$DB$600,MATCH(1,(GMWA!$DA$2:$DA$600=W$3)*(GMWA!$CZ$2:$CZ$600=W$4)*(GMWA!$DB$2:$DB$600=W$1),0),$A57-1966)</f>
        <v>38451.96</v>
      </c>
      <c r="X57" s="4" cm="1">
        <f t="array" ref="X57">INDEX(GMWA!$A$2:$DB$600,MATCH(1,(GMWA!$DA$2:$DA$600=X$3)*(GMWA!$CZ$2:$CZ$600=X$4)*(GMWA!$DB$2:$DB$600=X$1),0),$A57-1966)</f>
        <v>1341028</v>
      </c>
      <c r="Y57" s="4" cm="1">
        <f t="array" ref="Y57">INDEX(GMWA!$A$2:$DB$600,MATCH(1,(GMWA!$DA$2:$DA$600=Y$3)*(GMWA!$CZ$2:$CZ$600=Y$4)*(GMWA!$DB$2:$DB$600=Y$1),0),$A57-1966)</f>
        <v>3052045</v>
      </c>
      <c r="Z57" s="4" cm="1">
        <f t="array" ref="Z57">INDEX(GMWA!$A$2:$DB$600,MATCH(1,(GMWA!$DA$2:$DA$600=Z$3)*(GMWA!$CZ$2:$CZ$600=Z$4)*(GMWA!$DB$2:$DB$600=Z$1),0),$A57-1966)</f>
        <v>1412950</v>
      </c>
      <c r="AA57" s="4" cm="1">
        <f t="array" ref="AA57">INDEX(GMWA!$A$2:$DB$600,MATCH(1,(GMWA!$DA$2:$DA$600=AA$3)*(GMWA!$CZ$2:$CZ$600=AA$4)*(GMWA!$DB$2:$DB$600=AA$1),0),$A57-1966)</f>
        <v>1135.7059999999999</v>
      </c>
      <c r="AB57" s="4" cm="1">
        <f t="array" ref="AB57">INDEX(GMWA!$A$2:$DB$600,MATCH(1,(GMWA!$DA$2:$DA$600=AB$3)*(GMWA!$CZ$2:$CZ$600=AB$4)*(GMWA!$DB$2:$DB$600=AB$1),0),$A57-1966)</f>
        <v>2634372</v>
      </c>
      <c r="AC57" s="4" cm="1">
        <f t="array" ref="AC57">INDEX(GMWA!$A$2:$DB$600,MATCH(1,(GMWA!$DA$2:$DA$600=AC$3)*(GMWA!$CZ$2:$CZ$600=AC$4)*(GMWA!$DB$2:$DB$600=AC$1),0),$A57-1966)</f>
        <v>209.07429999999999</v>
      </c>
      <c r="AD57" s="4" cm="1">
        <f t="array" ref="AD57">INDEX(GMWA!$A$2:$DB$600,MATCH(1,(GMWA!$DA$2:$DA$600=AD$3)*(GMWA!$CZ$2:$CZ$600=AD$4)*(GMWA!$DB$2:$DB$600=AD$1),0),$A57-1966)</f>
        <v>1176975</v>
      </c>
      <c r="AE57" s="4" cm="1">
        <f t="array" ref="AE57">INDEX(GMWA!$A$2:$DB$600,MATCH(1,(GMWA!$DA$2:$DA$600=AE$3)*(GMWA!$CZ$2:$CZ$600=AE$4)*(GMWA!$DB$2:$DB$600=AE$1),0),$A57-1966)</f>
        <v>2445.6909999999998</v>
      </c>
      <c r="AF57" s="4" cm="1">
        <f t="array" ref="AF57">INDEX(GMWA!$A$2:$DB$600,MATCH(1,(GMWA!$DA$2:$DA$600=AF$3)*(GMWA!$CZ$2:$CZ$600=AF$4)*(GMWA!$DB$2:$DB$600=AF$1),0),$A57-1966)</f>
        <v>3469.3220000000001</v>
      </c>
      <c r="AG57" s="4" cm="1">
        <f t="array" ref="AG57">INDEX(GMWA!$A$2:$DB$600,MATCH(1,(GMWA!$DA$2:$DA$600=AG$3)*(GMWA!$CZ$2:$CZ$600=AG$4)*(GMWA!$DB$2:$DB$600=AG$1),0),$A57-1966)</f>
        <v>3161.1109999999999</v>
      </c>
      <c r="AH57" s="4" cm="1">
        <f t="array" ref="AH57">INDEX(GMWA!$A$2:$DB$600,MATCH(1,(GMWA!$DA$2:$DA$600=AH$3)*(GMWA!$CZ$2:$CZ$600=AH$4)*(GMWA!$DB$2:$DB$600=AH$1),0),$A57-1966)</f>
        <v>1665.6590000000001</v>
      </c>
      <c r="AI57" s="4" cm="1">
        <f t="array" ref="AI57">INDEX(GMWA!$A$2:$DB$600,MATCH(1,(GMWA!$DA$2:$DA$600=AI$3)*(GMWA!$CZ$2:$CZ$600=AI$4)*(GMWA!$DB$2:$DB$600=AI$1),0),$A57-1966)</f>
        <v>510.3211</v>
      </c>
      <c r="AJ57" s="4" cm="1">
        <f t="array" ref="AJ57">INDEX(GMWA!$A$2:$DB$600,MATCH(1,(GMWA!$DA$2:$DA$600=AJ$3)*(GMWA!$CZ$2:$CZ$600=AJ$4)*(GMWA!$DB$2:$DB$600=AJ$1),0),$A57-1966)</f>
        <v>663.22500000000002</v>
      </c>
      <c r="AK57" s="4" cm="1">
        <f t="array" ref="AK57">INDEX(GMWA!$A$2:$DB$600,MATCH(1,(GMWA!$DA$2:$DA$600=AK$3)*(GMWA!$CZ$2:$CZ$600=AK$4)*(GMWA!$DB$2:$DB$600=AK$1),0),$A57-1966)</f>
        <v>534.96900000000005</v>
      </c>
      <c r="AL57" s="4" cm="1">
        <f t="array" ref="AL57">INDEX(GMWA!$A$2:$DB$600,MATCH(1,(GMWA!$DA$2:$DA$600=AL$3)*(GMWA!$CZ$2:$CZ$600=AL$4)*(GMWA!$DB$2:$DB$600=AL$1),0),$A57-1966)</f>
        <v>210.36750000000001</v>
      </c>
      <c r="AM57" s="4" cm="1">
        <f t="array" ref="AM57">INDEX(GMWA!$A$2:$DB$600,MATCH(1,(GMWA!$DA$2:$DA$600=AM$3)*(GMWA!$CZ$2:$CZ$600=AM$4)*(GMWA!$DB$2:$DB$600=AM$1),0),$A57-1966)</f>
        <v>193.10499999999999</v>
      </c>
      <c r="AN57" s="4" cm="1">
        <f t="array" ref="AN57">INDEX(GMWA!$A$2:$DB$600,MATCH(1,(GMWA!$DA$2:$DA$600=AN$3)*(GMWA!$CZ$2:$CZ$600=AN$4)*(GMWA!$DB$2:$DB$600=AN$1),0),$A57-1966)</f>
        <v>463.149</v>
      </c>
      <c r="AO57" s="4" cm="1">
        <f t="array" ref="AO57">INDEX(GMWA!$A$2:$DB$600,MATCH(1,(GMWA!$DA$2:$DA$600=AO$3)*(GMWA!$CZ$2:$CZ$600=AO$4)*(GMWA!$DB$2:$DB$600=AO$1),0),$A57-1966)</f>
        <v>280.55700000000002</v>
      </c>
      <c r="AP57" s="4" cm="1">
        <f t="array" ref="AP57">INDEX(GMWA!$A$2:$DB$600,MATCH(1,(GMWA!$DA$2:$DA$600=AP$3)*(GMWA!$CZ$2:$CZ$600=AP$4)*(GMWA!$DB$2:$DB$600=AP$1),0),$A57-1966)</f>
        <v>2752164</v>
      </c>
      <c r="AQ57" s="4" cm="1">
        <f t="array" ref="AQ57">INDEX(GMWA!$A$2:$DB$600,MATCH(1,(GMWA!$DA$2:$DA$600=AQ$3)*(GMWA!$CZ$2:$CZ$600=AQ$4)*(GMWA!$DB$2:$DB$600=AQ$1),0),$A57-1966)</f>
        <v>27811.5</v>
      </c>
      <c r="AR57" s="4" cm="1">
        <f t="array" ref="AR57">INDEX(GMWA!$A$2:$DB$600,MATCH(1,(GMWA!$DA$2:$DA$600=AR$3)*(GMWA!$CZ$2:$CZ$600=AR$4)*(GMWA!$DB$2:$DB$600=AR$1),0),$A57-1966)</f>
        <v>616014.1</v>
      </c>
      <c r="AS57" s="4" cm="1">
        <f t="array" ref="AS57">INDEX(GMWA!$A$2:$DB$600,MATCH(1,(GMWA!$DA$2:$DA$600=AS$3)*(GMWA!$CZ$2:$CZ$600=AS$4)*(GMWA!$DB$2:$DB$600=AS$1),0),$A57-1966)</f>
        <v>2965201</v>
      </c>
      <c r="AT57" s="4" cm="1">
        <f t="array" ref="AT57">INDEX(GMWA!$A$2:$DB$600,MATCH(1,(GMWA!$DA$2:$DA$600=AT$3)*(GMWA!$CZ$2:$CZ$600=AT$4)*(GMWA!$DB$2:$DB$600=AT$1),0),$A57-1966)</f>
        <v>2629518</v>
      </c>
      <c r="AU57" s="4" cm="1">
        <f t="array" ref="AU57">INDEX(GMWA!$A$2:$DB$600,MATCH(1,(GMWA!$DA$2:$DA$600=AU$3)*(GMWA!$CZ$2:$CZ$600=AU$4)*(GMWA!$DB$2:$DB$600=AU$1),0),$A57-1966)</f>
        <v>2787.93</v>
      </c>
      <c r="AV57" s="4" cm="1">
        <f t="array" ref="AV57">INDEX(GMWA!$A$2:$DB$600,MATCH(1,(GMWA!$DA$2:$DA$600=AV$3)*(GMWA!$CZ$2:$CZ$600=AV$4)*(GMWA!$DB$2:$DB$600=AV$1),0),$A57-1966)</f>
        <v>6143841</v>
      </c>
      <c r="AW57" s="4" cm="1">
        <f t="array" ref="AW57">INDEX(GMWA!$A$2:$DB$600,MATCH(1,(GMWA!$DA$2:$DA$600=AW$3)*(GMWA!$CZ$2:$CZ$600=AW$4)*(GMWA!$DB$2:$DB$600=AW$1),0),$A57-1966)</f>
        <v>834.41750000000002</v>
      </c>
      <c r="AX57" s="4" cm="1">
        <f t="array" ref="AX57">INDEX(GMWA!$A$2:$DB$600,MATCH(1,(GMWA!$DA$2:$DA$600=AX$3)*(GMWA!$CZ$2:$CZ$600=AX$4)*(GMWA!$DB$2:$DB$600=AX$1),0),$A57-1966)</f>
        <v>2408687</v>
      </c>
      <c r="AY57" s="4" cm="1">
        <f t="array" ref="AY57">INDEX(GMWA!$A$2:$DB$600,MATCH(1,(GMWA!$DA$2:$DA$600=AY$3)*(GMWA!$CZ$2:$CZ$600=AY$4)*(GMWA!$DB$2:$DB$600=AY$1),0),$A57-1966)</f>
        <v>4220.7809999999999</v>
      </c>
      <c r="AZ57" s="4" cm="1">
        <f t="array" ref="AZ57">INDEX(GMWA!$A$2:$DB$600,MATCH(1,(GMWA!$DA$2:$DA$600=AZ$3)*(GMWA!$CZ$2:$CZ$600=AZ$4)*(GMWA!$DB$2:$DB$600=AZ$1),0),$A57-1966)</f>
        <v>2830.2420000000002</v>
      </c>
      <c r="BA57" s="4" cm="1">
        <f t="array" ref="BA57">INDEX(GMWA!$A$2:$DB$600,MATCH(1,(GMWA!$DA$2:$DA$600=BA$3)*(GMWA!$CZ$2:$CZ$600=BA$4)*(GMWA!$DB$2:$DB$600=BA$1),0),$A57-1966)</f>
        <v>2144.0279999999998</v>
      </c>
      <c r="BB57" s="4" cm="1">
        <f t="array" ref="BB57">INDEX(GMWA!$A$2:$DB$600,MATCH(1,(GMWA!$DA$2:$DA$600=BB$3)*(GMWA!$CZ$2:$CZ$600=BB$4)*(GMWA!$DB$2:$DB$600=BB$1),0),$A57-1966)</f>
        <v>1497.761</v>
      </c>
      <c r="BC57" s="4" cm="1">
        <f t="array" ref="BC57">INDEX(GMWA!$A$2:$DB$600,MATCH(1,(GMWA!$DA$2:$DA$600=BC$3)*(GMWA!$CZ$2:$CZ$600=BC$4)*(GMWA!$DB$2:$DB$600=BC$1),0),$A57-1966)</f>
        <v>1050.0139999999999</v>
      </c>
      <c r="BD57" s="4" cm="1">
        <f t="array" ref="BD57">INDEX(GMWA!$A$2:$DB$600,MATCH(1,(GMWA!$DA$2:$DA$600=BD$3)*(GMWA!$CZ$2:$CZ$600=BD$4)*(GMWA!$DB$2:$DB$600=BD$1),0),$A57-1966)</f>
        <v>601.86699999999996</v>
      </c>
      <c r="BE57" s="4" cm="1">
        <f t="array" ref="BE57">INDEX(GMWA!$A$2:$DB$600,MATCH(1,(GMWA!$DA$2:$DA$600=BE$3)*(GMWA!$CZ$2:$CZ$600=BE$4)*(GMWA!$DB$2:$DB$600=BE$1),0),$A57-1966)</f>
        <v>478.45960000000002</v>
      </c>
      <c r="BF57" s="4" cm="1">
        <f t="array" ref="BF57">INDEX(GMWA!$A$2:$DB$600,MATCH(1,(GMWA!$DA$2:$DA$600=BF$3)*(GMWA!$CZ$2:$CZ$600=BF$4)*(GMWA!$DB$2:$DB$600=BF$1),0),$A57-1966)</f>
        <v>273.005</v>
      </c>
      <c r="BG57" s="4" cm="1">
        <f t="array" ref="BG57">INDEX(GMWA!$A$2:$DB$600,MATCH(1,(GMWA!$DA$2:$DA$600=BG$3)*(GMWA!$CZ$2:$CZ$600=BG$4)*(GMWA!$DB$2:$DB$600=BG$1),0),$A57-1966)</f>
        <v>525.19000000000005</v>
      </c>
      <c r="BH57" s="4" cm="1">
        <f t="array" ref="BH57">INDEX(GMWA!$A$2:$DB$600,MATCH(1,(GMWA!$DA$2:$DA$600=BH$3)*(GMWA!$CZ$2:$CZ$600=BH$4)*(GMWA!$DB$2:$DB$600=BH$1),0),$A57-1966)</f>
        <v>223.989</v>
      </c>
      <c r="BI57" s="4" cm="1">
        <f t="array" ref="BI57">INDEX(GMWA!$A$2:$DB$600,MATCH(1,(GMWA!$DA$2:$DA$600=BI$3)*(GMWA!$CZ$2:$CZ$600=BI$4)*(GMWA!$DB$2:$DB$600=BI$1),0),$A57-1966)</f>
        <v>270.3526</v>
      </c>
      <c r="BK57" s="12">
        <f t="shared" ref="BK57:BW76" si="12">100*(B57/V57)</f>
        <v>4.7071335042447249</v>
      </c>
      <c r="BL57" s="12">
        <f t="shared" si="12"/>
        <v>3.1688891801614272</v>
      </c>
      <c r="BM57" s="12">
        <f t="shared" si="12"/>
        <v>0.574663616270503</v>
      </c>
      <c r="BN57" s="12">
        <f t="shared" si="12"/>
        <v>3.0535264060654415</v>
      </c>
      <c r="BO57" s="12">
        <f t="shared" si="12"/>
        <v>1.6012597756466966</v>
      </c>
      <c r="BP57" s="12">
        <f t="shared" si="12"/>
        <v>1.6797674750331515</v>
      </c>
      <c r="BQ57" s="12">
        <f t="shared" si="12"/>
        <v>1.6753814571366532</v>
      </c>
      <c r="BR57" s="12">
        <f t="shared" si="12"/>
        <v>1.0628752553518055</v>
      </c>
      <c r="BS57" s="12">
        <f t="shared" si="12"/>
        <v>1.8999553941247689</v>
      </c>
      <c r="BT57" s="12">
        <f t="shared" si="12"/>
        <v>1.503606956070902</v>
      </c>
      <c r="BU57" s="12">
        <f t="shared" si="12"/>
        <v>1.5244477162973054</v>
      </c>
      <c r="BV57" s="12">
        <f t="shared" si="12"/>
        <v>2.4604956928117994</v>
      </c>
      <c r="BW57" s="12">
        <f t="shared" si="12"/>
        <v>2.1226913792078692</v>
      </c>
      <c r="BX57" s="12">
        <f t="shared" si="11"/>
        <v>1.3961797777908851</v>
      </c>
      <c r="BY57" s="12">
        <f t="shared" si="11"/>
        <v>1.7586897357608655</v>
      </c>
      <c r="BZ57" s="12">
        <f t="shared" si="11"/>
        <v>1.0677327097457983</v>
      </c>
      <c r="CA57" s="12">
        <f t="shared" si="10"/>
        <v>1.5118228813861456</v>
      </c>
      <c r="CB57" s="12">
        <f t="shared" si="10"/>
        <v>1.7776857150255041</v>
      </c>
      <c r="CC57" s="12">
        <f t="shared" si="10"/>
        <v>1.6411282330308392</v>
      </c>
      <c r="CD57" s="12">
        <f t="shared" si="10"/>
        <v>1.9793803041806119</v>
      </c>
      <c r="CF57" s="13">
        <f>SUMIF(DataQ!$C:$C,DataA!$A57,DataQ!I:I)</f>
        <v>22884.35</v>
      </c>
      <c r="CG57" s="13">
        <f>SUMIF(DataQ!$C:$C,DataA!$A57,DataQ!J:J)</f>
        <v>584040.9</v>
      </c>
      <c r="CH57" s="13">
        <f>SUMIF(DataQ!$C:$C,DataA!$A57,DataQ!K:K)</f>
        <v>3615.6299999999997</v>
      </c>
      <c r="CI57" s="13">
        <f>SUMIF(DataQ!$C:$C,DataA!$A57,DataQ!L:L)</f>
        <v>2596.0499999999997</v>
      </c>
      <c r="CJ57" s="13">
        <f>SUMIF(DataQ!$C:$C,DataA!$A57,DataQ!M:M)</f>
        <v>1928.2959999999998</v>
      </c>
      <c r="CK57" s="14">
        <f>AVERAGEIF(DataQ!$C:$C,DataA!$A57,DataQ!N:N)</f>
        <v>603254.02500000002</v>
      </c>
      <c r="CL57" s="13">
        <f>SUMIF(DataQ!$C:$C,DataA!$A57,DataQ!O:O)</f>
        <v>-134979</v>
      </c>
      <c r="CN57" s="13">
        <f>SUMIF(DataQ!$B:$B,DataA!$A57,DataQ!P:P)</f>
        <v>-2202.4569000000001</v>
      </c>
      <c r="CO57" s="13">
        <f>SUMIF(DataQ!$B:$B,DataA!$A57,DataQ!Q:Q)</f>
        <v>-13346</v>
      </c>
      <c r="CP57" s="13">
        <f>SUMIF(DataQ!$B:$B,DataA!$A57,DataQ!R:R)</f>
        <v>-105.248</v>
      </c>
    </row>
    <row r="58" spans="1:94" x14ac:dyDescent="0.25">
      <c r="A58" s="4">
        <f t="shared" si="9"/>
        <v>2024</v>
      </c>
      <c r="B58" s="4" cm="1">
        <f t="array" ref="B58">INDEX(GMWA!$A$2:$DB$600,MATCH(1,(GMWA!$DA$2:$DA$600=B$3)*(GMWA!$CZ$2:$CZ$600=B$4)*(GMWA!$DB$2:$DB$600=B$1),0),$A58-1966)</f>
        <v>124620</v>
      </c>
      <c r="C58" s="4" cm="1">
        <f t="array" ref="C58">INDEX(GMWA!$A$2:$DB$600,MATCH(1,(GMWA!$DA$2:$DA$600=C$3)*(GMWA!$CZ$2:$CZ$600=C$4)*(GMWA!$DB$2:$DB$600=C$1),0),$A58-1966)</f>
        <v>1397.625</v>
      </c>
      <c r="D58" s="4" cm="1">
        <f t="array" ref="D58">INDEX(GMWA!$A$2:$DB$600,MATCH(1,(GMWA!$DA$2:$DA$600=D$3)*(GMWA!$CZ$2:$CZ$600=D$4)*(GMWA!$DB$2:$DB$600=D$1),0),$A58-1966)</f>
        <v>7995.9219999999996</v>
      </c>
      <c r="E58" s="4" cm="1">
        <f t="array" ref="E58">INDEX(GMWA!$A$2:$DB$600,MATCH(1,(GMWA!$DA$2:$DA$600=E$3)*(GMWA!$CZ$2:$CZ$600=E$4)*(GMWA!$DB$2:$DB$600=E$1),0),$A58-1966)</f>
        <v>106510</v>
      </c>
      <c r="F58" s="4" cm="1">
        <f t="array" ref="F58">INDEX(GMWA!$A$2:$DB$600,MATCH(1,(GMWA!$DA$2:$DA$600=F$3)*(GMWA!$CZ$2:$CZ$600=F$4)*(GMWA!$DB$2:$DB$600=F$1),0),$A58-1966)</f>
        <v>23013</v>
      </c>
      <c r="G58" s="4" cm="1">
        <f t="array" ref="G58">INDEX(GMWA!$A$2:$DB$600,MATCH(1,(GMWA!$DA$2:$DA$600=G$3)*(GMWA!$CZ$2:$CZ$600=G$4)*(GMWA!$DB$2:$DB$600=G$1),0),$A58-1966)</f>
        <v>22.9145</v>
      </c>
      <c r="H58" s="4" cm="1">
        <f t="array" ref="H58">INDEX(GMWA!$A$2:$DB$600,MATCH(1,(GMWA!$DA$2:$DA$600=H$3)*(GMWA!$CZ$2:$CZ$600=H$4)*(GMWA!$DB$2:$DB$600=H$1),0),$A58-1966)</f>
        <v>43427.49</v>
      </c>
      <c r="I58" s="4" cm="1">
        <f t="array" ref="I58">INDEX(GMWA!$A$2:$DB$600,MATCH(1,(GMWA!$DA$2:$DA$600=I$3)*(GMWA!$CZ$2:$CZ$600=I$4)*(GMWA!$DB$2:$DB$600=I$1),0),$A58-1966)</f>
        <v>2.2748699999999999</v>
      </c>
      <c r="J58" s="4" cm="1">
        <f t="array" ref="J58">INDEX(GMWA!$A$2:$DB$600,MATCH(1,(GMWA!$DA$2:$DA$600=J$3)*(GMWA!$CZ$2:$CZ$600=J$4)*(GMWA!$DB$2:$DB$600=J$1),0),$A58-1966)</f>
        <v>26310</v>
      </c>
      <c r="K58" s="4" cm="1">
        <f t="array" ref="K58">INDEX(GMWA!$A$2:$DB$600,MATCH(1,(GMWA!$DA$2:$DA$600=K$3)*(GMWA!$CZ$2:$CZ$600=K$4)*(GMWA!$DB$2:$DB$600=K$1),0),$A58-1966)</f>
        <v>45.892609999999998</v>
      </c>
      <c r="L58" s="4" cm="1">
        <f t="array" ref="L58">INDEX(GMWA!$A$2:$DB$600,MATCH(1,(GMWA!$DA$2:$DA$600=L$3)*(GMWA!$CZ$2:$CZ$600=L$4)*(GMWA!$DB$2:$DB$600=L$1),0),$A58-1966)</f>
        <v>60.165999999999997</v>
      </c>
      <c r="M58" s="4" cm="1">
        <f t="array" ref="M58">INDEX(GMWA!$A$2:$DB$600,MATCH(1,(GMWA!$DA$2:$DA$600=M$3)*(GMWA!$CZ$2:$CZ$600=M$4)*(GMWA!$DB$2:$DB$600=M$1),0),$A58-1966)</f>
        <v>85.483000000000004</v>
      </c>
      <c r="N58" s="4" cm="1">
        <f t="array" ref="N58">INDEX(GMWA!$A$2:$DB$600,MATCH(1,(GMWA!$DA$2:$DA$600=N$3)*(GMWA!$CZ$2:$CZ$600=N$4)*(GMWA!$DB$2:$DB$600=N$1),0),$A58-1966)</f>
        <v>38.750790000000002</v>
      </c>
      <c r="O58" s="4" cm="1">
        <f t="array" ref="O58">INDEX(GMWA!$A$2:$DB$600,MATCH(1,(GMWA!$DA$2:$DA$600=O$3)*(GMWA!$CZ$2:$CZ$600=O$4)*(GMWA!$DB$2:$DB$600=O$1),0),$A58-1966)</f>
        <v>7.9279999999999999</v>
      </c>
      <c r="P58" s="4" cm="1">
        <f t="array" ref="P58">INDEX(GMWA!$A$2:$DB$600,MATCH(1,(GMWA!$DA$2:$DA$600=P$3)*(GMWA!$CZ$2:$CZ$600=P$4)*(GMWA!$DB$2:$DB$600=P$1),0),$A58-1966)</f>
        <v>13.51116</v>
      </c>
      <c r="Q58" s="4" cm="1">
        <f t="array" ref="Q58">INDEX(GMWA!$A$2:$DB$600,MATCH(1,(GMWA!$DA$2:$DA$600=Q$3)*(GMWA!$CZ$2:$CZ$600=Q$4)*(GMWA!$DB$2:$DB$600=Q$1),0),$A58-1966)</f>
        <v>7.328538</v>
      </c>
      <c r="R58" s="4" cm="1">
        <f t="array" ref="R58">INDEX(GMWA!$A$2:$DB$600,MATCH(1,(GMWA!$DA$2:$DA$600=R$3)*(GMWA!$CZ$2:$CZ$600=R$4)*(GMWA!$DB$2:$DB$600=R$1),0),$A58-1966)</f>
        <v>4.3478310000000002</v>
      </c>
      <c r="S58" s="4" cm="1">
        <f t="array" ref="S58">INDEX(GMWA!$A$2:$DB$600,MATCH(1,(GMWA!$DA$2:$DA$600=S$3)*(GMWA!$CZ$2:$CZ$600=S$4)*(GMWA!$DB$2:$DB$600=S$1),0),$A58-1966)</f>
        <v>3.3441999999999998</v>
      </c>
      <c r="T58" s="4" cm="1">
        <f t="array" ref="T58">INDEX(GMWA!$A$2:$DB$600,MATCH(1,(GMWA!$DA$2:$DA$600=T$3)*(GMWA!$CZ$2:$CZ$600=T$4)*(GMWA!$DB$2:$DB$600=T$1),0),$A58-1966)</f>
        <v>8.2335790000000006</v>
      </c>
      <c r="U58" s="4" cm="1">
        <f t="array" ref="U58">INDEX(GMWA!$A$2:$DB$600,MATCH(1,(GMWA!$DA$2:$DA$600=U$3)*(GMWA!$CZ$2:$CZ$600=U$4)*(GMWA!$DB$2:$DB$600=U$1),0),$A58-1966)</f>
        <v>5.9347899999999996</v>
      </c>
      <c r="V58" s="4" cm="1">
        <f t="array" ref="V58">INDEX(GMWA!$A$2:$DB$600,MATCH(1,(GMWA!$DA$2:$DA$600=V$3)*(GMWA!$CZ$2:$CZ$600=V$4)*(GMWA!$DB$2:$DB$600=V$1),0),$A58-1966)</f>
        <v>2887047</v>
      </c>
      <c r="W58" s="4" cm="1">
        <f t="array" ref="W58">INDEX(GMWA!$A$2:$DB$600,MATCH(1,(GMWA!$DA$2:$DA$600=W$3)*(GMWA!$CZ$2:$CZ$600=W$4)*(GMWA!$DB$2:$DB$600=W$1),0),$A58-1966)</f>
        <v>40399.57</v>
      </c>
      <c r="X58" s="4" cm="1">
        <f t="array" ref="X58">INDEX(GMWA!$A$2:$DB$600,MATCH(1,(GMWA!$DA$2:$DA$600=X$3)*(GMWA!$CZ$2:$CZ$600=X$4)*(GMWA!$DB$2:$DB$600=X$1),0),$A58-1966)</f>
        <v>1349678</v>
      </c>
      <c r="Y58" s="4" cm="1">
        <f t="array" ref="Y58">INDEX(GMWA!$A$2:$DB$600,MATCH(1,(GMWA!$DA$2:$DA$600=Y$3)*(GMWA!$CZ$2:$CZ$600=Y$4)*(GMWA!$DB$2:$DB$600=Y$1),0),$A58-1966)</f>
        <v>3312928</v>
      </c>
      <c r="Z58" s="4" cm="1">
        <f t="array" ref="Z58">INDEX(GMWA!$A$2:$DB$600,MATCH(1,(GMWA!$DA$2:$DA$600=Z$3)*(GMWA!$CZ$2:$CZ$600=Z$4)*(GMWA!$DB$2:$DB$600=Z$1),0),$A58-1966)</f>
        <v>1551408</v>
      </c>
      <c r="AA58" s="4" cm="1">
        <f t="array" ref="AA58">INDEX(GMWA!$A$2:$DB$600,MATCH(1,(GMWA!$DA$2:$DA$600=AA$3)*(GMWA!$CZ$2:$CZ$600=AA$4)*(GMWA!$DB$2:$DB$600=AA$1),0),$A58-1966)</f>
        <v>1128.1379999999999</v>
      </c>
      <c r="AB58" s="4" cm="1">
        <f t="array" ref="AB58">INDEX(GMWA!$A$2:$DB$600,MATCH(1,(GMWA!$DA$2:$DA$600=AB$3)*(GMWA!$CZ$2:$CZ$600=AB$4)*(GMWA!$DB$2:$DB$600=AB$1),0),$A58-1966)</f>
        <v>3005688</v>
      </c>
      <c r="AC58" s="4" cm="1">
        <f t="array" ref="AC58">INDEX(GMWA!$A$2:$DB$600,MATCH(1,(GMWA!$DA$2:$DA$600=AC$3)*(GMWA!$CZ$2:$CZ$600=AC$4)*(GMWA!$DB$2:$DB$600=AC$1),0),$A58-1966)</f>
        <v>210.80690000000001</v>
      </c>
      <c r="AD58" s="4" cm="1">
        <f t="array" ref="AD58">INDEX(GMWA!$A$2:$DB$600,MATCH(1,(GMWA!$DA$2:$DA$600=AD$3)*(GMWA!$CZ$2:$CZ$600=AD$4)*(GMWA!$DB$2:$DB$600=AD$1),0),$A58-1966)</f>
        <v>1253190</v>
      </c>
      <c r="AE58" s="4" cm="1">
        <f t="array" ref="AE58">INDEX(GMWA!$A$2:$DB$600,MATCH(1,(GMWA!$DA$2:$DA$600=AE$3)*(GMWA!$CZ$2:$CZ$600=AE$4)*(GMWA!$DB$2:$DB$600=AE$1),0),$A58-1966)</f>
        <v>2508.9850000000001</v>
      </c>
      <c r="AF58" s="4" cm="1">
        <f t="array" ref="AF58">INDEX(GMWA!$A$2:$DB$600,MATCH(1,(GMWA!$DA$2:$DA$600=AF$3)*(GMWA!$CZ$2:$CZ$600=AF$4)*(GMWA!$DB$2:$DB$600=AF$1),0),$A58-1966)</f>
        <v>3566.116</v>
      </c>
      <c r="AG58" s="4" cm="1">
        <f t="array" ref="AG58">INDEX(GMWA!$A$2:$DB$600,MATCH(1,(GMWA!$DA$2:$DA$600=AG$3)*(GMWA!$CZ$2:$CZ$600=AG$4)*(GMWA!$DB$2:$DB$600=AG$1),0),$A58-1966)</f>
        <v>3257.4279999999999</v>
      </c>
      <c r="AH58" s="4" cm="1">
        <f t="array" ref="AH58">INDEX(GMWA!$A$2:$DB$600,MATCH(1,(GMWA!$DA$2:$DA$600=AH$3)*(GMWA!$CZ$2:$CZ$600=AH$4)*(GMWA!$DB$2:$DB$600=AH$1),0),$A58-1966)</f>
        <v>1736.3689999999999</v>
      </c>
      <c r="AI58" s="4" cm="1">
        <f t="array" ref="AI58">INDEX(GMWA!$A$2:$DB$600,MATCH(1,(GMWA!$DA$2:$DA$600=AI$3)*(GMWA!$CZ$2:$CZ$600=AI$4)*(GMWA!$DB$2:$DB$600=AI$1),0),$A58-1966)</f>
        <v>514.72360000000003</v>
      </c>
      <c r="AJ58" s="4" cm="1">
        <f t="array" ref="AJ58">INDEX(GMWA!$A$2:$DB$600,MATCH(1,(GMWA!$DA$2:$DA$600=AJ$3)*(GMWA!$CZ$2:$CZ$600=AJ$4)*(GMWA!$DB$2:$DB$600=AJ$1),0),$A58-1966)</f>
        <v>684.303</v>
      </c>
      <c r="AK58" s="4" cm="1">
        <f t="array" ref="AK58">INDEX(GMWA!$A$2:$DB$600,MATCH(1,(GMWA!$DA$2:$DA$600=AK$3)*(GMWA!$CZ$2:$CZ$600=AK$4)*(GMWA!$DB$2:$DB$600=AK$1),0),$A58-1966)</f>
        <v>569.29600000000005</v>
      </c>
      <c r="AL58" s="4" cm="1">
        <f t="array" ref="AL58">INDEX(GMWA!$A$2:$DB$600,MATCH(1,(GMWA!$DA$2:$DA$600=AL$3)*(GMWA!$CZ$2:$CZ$600=AL$4)*(GMWA!$DB$2:$DB$600=AL$1),0),$A58-1966)</f>
        <v>227.2679</v>
      </c>
      <c r="AM58" s="4" cm="1">
        <f t="array" ref="AM58">INDEX(GMWA!$A$2:$DB$600,MATCH(1,(GMWA!$DA$2:$DA$600=AM$3)*(GMWA!$CZ$2:$CZ$600=AM$4)*(GMWA!$DB$2:$DB$600=AM$1),0),$A58-1966)</f>
        <v>176.17</v>
      </c>
      <c r="AN58" s="4" cm="1">
        <f t="array" ref="AN58">INDEX(GMWA!$A$2:$DB$600,MATCH(1,(GMWA!$DA$2:$DA$600=AN$3)*(GMWA!$CZ$2:$CZ$600=AN$4)*(GMWA!$DB$2:$DB$600=AN$1),0),$A58-1966)</f>
        <v>463.63499999999999</v>
      </c>
      <c r="AO58" s="4" cm="1">
        <f t="array" ref="AO58">INDEX(GMWA!$A$2:$DB$600,MATCH(1,(GMWA!$DA$2:$DA$600=AO$3)*(GMWA!$CZ$2:$CZ$600=AO$4)*(GMWA!$DB$2:$DB$600=AO$1),0),$A58-1966)</f>
        <v>287.476</v>
      </c>
      <c r="AP58" s="4" cm="1">
        <f t="array" ref="AP58">INDEX(GMWA!$A$2:$DB$600,MATCH(1,(GMWA!$DA$2:$DA$600=AP$3)*(GMWA!$CZ$2:$CZ$600=AP$4)*(GMWA!$DB$2:$DB$600=AP$1),0),$A58-1966)</f>
        <v>2890716</v>
      </c>
      <c r="AQ58" s="4" cm="1">
        <f t="array" ref="AQ58">INDEX(GMWA!$A$2:$DB$600,MATCH(1,(GMWA!$DA$2:$DA$600=AQ$3)*(GMWA!$CZ$2:$CZ$600=AQ$4)*(GMWA!$DB$2:$DB$600=AQ$1),0),$A58-1966)</f>
        <v>29298.02</v>
      </c>
      <c r="AR58" s="4" cm="1">
        <f t="array" ref="AR58">INDEX(GMWA!$A$2:$DB$600,MATCH(1,(GMWA!$DA$2:$DA$600=AR$3)*(GMWA!$CZ$2:$CZ$600=AR$4)*(GMWA!$DB$2:$DB$600=AR$1),0),$A58-1966)</f>
        <v>634131.5</v>
      </c>
      <c r="AS58" s="4" cm="1">
        <f t="array" ref="AS58">INDEX(GMWA!$A$2:$DB$600,MATCH(1,(GMWA!$DA$2:$DA$600=AS$3)*(GMWA!$CZ$2:$CZ$600=AS$4)*(GMWA!$DB$2:$DB$600=AS$1),0),$A58-1966)</f>
        <v>3108551</v>
      </c>
      <c r="AT58" s="4" cm="1">
        <f t="array" ref="AT58">INDEX(GMWA!$A$2:$DB$600,MATCH(1,(GMWA!$DA$2:$DA$600=AT$3)*(GMWA!$CZ$2:$CZ$600=AT$4)*(GMWA!$DB$2:$DB$600=AT$1),0),$A58-1966)</f>
        <v>2726024</v>
      </c>
      <c r="AU58" s="4" cm="1">
        <f t="array" ref="AU58">INDEX(GMWA!$A$2:$DB$600,MATCH(1,(GMWA!$DA$2:$DA$600=AU$3)*(GMWA!$CZ$2:$CZ$600=AU$4)*(GMWA!$DB$2:$DB$600=AU$1),0),$A58-1966)</f>
        <v>2926.877</v>
      </c>
      <c r="AV58" s="4" cm="1">
        <f t="array" ref="AV58">INDEX(GMWA!$A$2:$DB$600,MATCH(1,(GMWA!$DA$2:$DA$600=AV$3)*(GMWA!$CZ$2:$CZ$600=AV$4)*(GMWA!$DB$2:$DB$600=AV$1),0),$A58-1966)</f>
        <v>6390996</v>
      </c>
      <c r="AW58" s="4" cm="1">
        <f t="array" ref="AW58">INDEX(GMWA!$A$2:$DB$600,MATCH(1,(GMWA!$DA$2:$DA$600=AW$3)*(GMWA!$CZ$2:$CZ$600=AW$4)*(GMWA!$DB$2:$DB$600=AW$1),0),$A58-1966)</f>
        <v>854.19449999999995</v>
      </c>
      <c r="AX58" s="4" cm="1">
        <f t="array" ref="AX58">INDEX(GMWA!$A$2:$DB$600,MATCH(1,(GMWA!$DA$2:$DA$600=AX$3)*(GMWA!$CZ$2:$CZ$600=AX$4)*(GMWA!$DB$2:$DB$600=AX$1),0),$A58-1966)</f>
        <v>2556857</v>
      </c>
      <c r="AY58" s="4" cm="1">
        <f t="array" ref="AY58">INDEX(GMWA!$A$2:$DB$600,MATCH(1,(GMWA!$DA$2:$DA$600=AY$3)*(GMWA!$CZ$2:$CZ$600=AY$4)*(GMWA!$DB$2:$DB$600=AY$1),0),$A58-1966)</f>
        <v>4331.4189999999999</v>
      </c>
      <c r="AZ58" s="4" cm="1">
        <f t="array" ref="AZ58">INDEX(GMWA!$A$2:$DB$600,MATCH(1,(GMWA!$DA$2:$DA$600=AZ$3)*(GMWA!$CZ$2:$CZ$600=AZ$4)*(GMWA!$DB$2:$DB$600=AZ$1),0),$A58-1966)</f>
        <v>2921.288</v>
      </c>
      <c r="BA58" s="4" cm="1">
        <f t="array" ref="BA58">INDEX(GMWA!$A$2:$DB$600,MATCH(1,(GMWA!$DA$2:$DA$600=BA$3)*(GMWA!$CZ$2:$CZ$600=BA$4)*(GMWA!$DB$2:$DB$600=BA$1),0),$A58-1966)</f>
        <v>2199.105</v>
      </c>
      <c r="BB58" s="4" cm="1">
        <f t="array" ref="BB58">INDEX(GMWA!$A$2:$DB$600,MATCH(1,(GMWA!$DA$2:$DA$600=BB$3)*(GMWA!$CZ$2:$CZ$600=BB$4)*(GMWA!$DB$2:$DB$600=BB$1),0),$A58-1966)</f>
        <v>1594.33</v>
      </c>
      <c r="BC58" s="4" cm="1">
        <f t="array" ref="BC58">INDEX(GMWA!$A$2:$DB$600,MATCH(1,(GMWA!$DA$2:$DA$600=BC$3)*(GMWA!$CZ$2:$CZ$600=BC$4)*(GMWA!$DB$2:$DB$600=BC$1),0),$A58-1966)</f>
        <v>1121.421</v>
      </c>
      <c r="BD58" s="4" cm="1">
        <f t="array" ref="BD58">INDEX(GMWA!$A$2:$DB$600,MATCH(1,(GMWA!$DA$2:$DA$600=BD$3)*(GMWA!$CZ$2:$CZ$600=BD$4)*(GMWA!$DB$2:$DB$600=BD$1),0),$A58-1966)</f>
        <v>619.91499999999996</v>
      </c>
      <c r="BE58" s="4" cm="1">
        <f t="array" ref="BE58">INDEX(GMWA!$A$2:$DB$600,MATCH(1,(GMWA!$DA$2:$DA$600=BE$3)*(GMWA!$CZ$2:$CZ$600=BE$4)*(GMWA!$DB$2:$DB$600=BE$1),0),$A58-1966)</f>
        <v>493.82040000000001</v>
      </c>
      <c r="BF58" s="4" cm="1">
        <f t="array" ref="BF58">INDEX(GMWA!$A$2:$DB$600,MATCH(1,(GMWA!$DA$2:$DA$600=BF$3)*(GMWA!$CZ$2:$CZ$600=BF$4)*(GMWA!$DB$2:$DB$600=BF$1),0),$A58-1966)</f>
        <v>275.99</v>
      </c>
      <c r="BG58" s="4" cm="1">
        <f t="array" ref="BG58">INDEX(GMWA!$A$2:$DB$600,MATCH(1,(GMWA!$DA$2:$DA$600=BG$3)*(GMWA!$CZ$2:$CZ$600=BG$4)*(GMWA!$DB$2:$DB$600=BG$1),0),$A58-1966)</f>
        <v>562.85199999999998</v>
      </c>
      <c r="BH58" s="4" cm="1">
        <f t="array" ref="BH58">INDEX(GMWA!$A$2:$DB$600,MATCH(1,(GMWA!$DA$2:$DA$600=BH$3)*(GMWA!$CZ$2:$CZ$600=BH$4)*(GMWA!$DB$2:$DB$600=BH$1),0),$A58-1966)</f>
        <v>236.233</v>
      </c>
      <c r="BI58" s="4" cm="1">
        <f t="array" ref="BI58">INDEX(GMWA!$A$2:$DB$600,MATCH(1,(GMWA!$DA$2:$DA$600=BI$3)*(GMWA!$CZ$2:$CZ$600=BI$4)*(GMWA!$DB$2:$DB$600=BI$1),0),$A58-1966)</f>
        <v>289.78429999999997</v>
      </c>
      <c r="BK58" s="12">
        <f t="shared" si="12"/>
        <v>4.316521345166878</v>
      </c>
      <c r="BL58" s="12">
        <f t="shared" si="12"/>
        <v>3.4595046432424899</v>
      </c>
      <c r="BM58" s="12">
        <f t="shared" si="12"/>
        <v>0.59243182447961651</v>
      </c>
      <c r="BN58" s="12">
        <f t="shared" si="12"/>
        <v>3.2149808266282878</v>
      </c>
      <c r="BO58" s="12">
        <f t="shared" si="12"/>
        <v>1.4833622103276509</v>
      </c>
      <c r="BP58" s="12">
        <f t="shared" si="12"/>
        <v>2.031178809684631</v>
      </c>
      <c r="BQ58" s="12">
        <f t="shared" si="12"/>
        <v>1.4448435765788066</v>
      </c>
      <c r="BR58" s="12">
        <f t="shared" si="12"/>
        <v>1.0791250191525987</v>
      </c>
      <c r="BS58" s="12">
        <f t="shared" si="12"/>
        <v>2.0994422234457666</v>
      </c>
      <c r="BT58" s="12">
        <f t="shared" si="12"/>
        <v>1.8291305049651552</v>
      </c>
      <c r="BU58" s="12">
        <f t="shared" si="12"/>
        <v>1.6871576807933337</v>
      </c>
      <c r="BV58" s="12">
        <f t="shared" si="12"/>
        <v>2.6242483333476598</v>
      </c>
      <c r="BW58" s="12">
        <f t="shared" si="12"/>
        <v>2.2317139962761372</v>
      </c>
      <c r="BX58" s="12">
        <f t="shared" si="11"/>
        <v>1.5402441232537227</v>
      </c>
      <c r="BY58" s="12">
        <f t="shared" si="11"/>
        <v>1.9744411466850211</v>
      </c>
      <c r="BZ58" s="12">
        <f t="shared" si="11"/>
        <v>1.2872983474326183</v>
      </c>
      <c r="CA58" s="12">
        <f t="shared" si="10"/>
        <v>1.913086273952459</v>
      </c>
      <c r="CB58" s="12">
        <f t="shared" si="10"/>
        <v>1.8982800703865585</v>
      </c>
      <c r="CC58" s="12">
        <f t="shared" si="10"/>
        <v>1.7758752035545204</v>
      </c>
      <c r="CD58" s="12">
        <f t="shared" si="10"/>
        <v>2.064447119063852</v>
      </c>
      <c r="CF58" s="13">
        <f>SUMIF(DataQ!$C:$C,DataA!$A58,DataQ!I:I)</f>
        <v>23474.95</v>
      </c>
      <c r="CG58" s="13">
        <f>SUMIF(DataQ!$C:$C,DataA!$A58,DataQ!J:J)</f>
        <v>586775.19999999995</v>
      </c>
      <c r="CH58" s="13">
        <f>SUMIF(DataQ!$C:$C,DataA!$A58,DataQ!K:K)</f>
        <v>3605.5699999999997</v>
      </c>
      <c r="CI58" s="13">
        <f>SUMIF(DataQ!$C:$C,DataA!$A58,DataQ!L:L)</f>
        <v>2617.9110000000001</v>
      </c>
      <c r="CJ58" s="13">
        <f>SUMIF(DataQ!$C:$C,DataA!$A58,DataQ!M:M)</f>
        <v>1940.0410000000002</v>
      </c>
      <c r="CK58" s="14">
        <f>AVERAGEIF(DataQ!$C:$C,DataA!$A58,DataQ!N:N)</f>
        <v>618760.60000000009</v>
      </c>
      <c r="CL58" s="13">
        <f>SUMIF(DataQ!$C:$C,DataA!$A58,DataQ!O:O)</f>
        <v>-151853.99</v>
      </c>
      <c r="CN58" s="13">
        <f>SUMIF(DataQ!$B:$B,DataA!$A58,DataQ!P:P)</f>
        <v>-2344.7516000000001</v>
      </c>
      <c r="CO58" s="13">
        <f>SUMIF(DataQ!$B:$B,DataA!$A58,DataQ!Q:Q)</f>
        <v>-8650.75</v>
      </c>
      <c r="CP58" s="13">
        <f>SUMIF(DataQ!$B:$B,DataA!$A58,DataQ!R:R)</f>
        <v>-115.29399999999998</v>
      </c>
    </row>
    <row r="59" spans="1:94" x14ac:dyDescent="0.25">
      <c r="A59" s="4">
        <f t="shared" si="9"/>
        <v>2025</v>
      </c>
      <c r="B59" s="4" cm="1">
        <f t="array" ref="B59">INDEX(GMWA!$A$2:$DB$600,MATCH(1,(GMWA!$DA$2:$DA$600=B$3)*(GMWA!$CZ$2:$CZ$600=B$4)*(GMWA!$DB$2:$DB$600=B$1),0),$A59-1966)</f>
        <v>133616</v>
      </c>
      <c r="C59" s="4" cm="1">
        <f t="array" ref="C59">INDEX(GMWA!$A$2:$DB$600,MATCH(1,(GMWA!$DA$2:$DA$600=C$3)*(GMWA!$CZ$2:$CZ$600=C$4)*(GMWA!$DB$2:$DB$600=C$1),0),$A59-1966)</f>
        <v>1453.175</v>
      </c>
      <c r="D59" s="4" cm="1">
        <f t="array" ref="D59">INDEX(GMWA!$A$2:$DB$600,MATCH(1,(GMWA!$DA$2:$DA$600=D$3)*(GMWA!$CZ$2:$CZ$600=D$4)*(GMWA!$DB$2:$DB$600=D$1),0),$A59-1966)</f>
        <v>8216.6849999999995</v>
      </c>
      <c r="E59" s="4" cm="1">
        <f t="array" ref="E59">INDEX(GMWA!$A$2:$DB$600,MATCH(1,(GMWA!$DA$2:$DA$600=E$3)*(GMWA!$CZ$2:$CZ$600=E$4)*(GMWA!$DB$2:$DB$600=E$1),0),$A59-1966)</f>
        <v>108646</v>
      </c>
      <c r="F59" s="4" cm="1">
        <f t="array" ref="F59">INDEX(GMWA!$A$2:$DB$600,MATCH(1,(GMWA!$DA$2:$DA$600=F$3)*(GMWA!$CZ$2:$CZ$600=F$4)*(GMWA!$DB$2:$DB$600=F$1),0),$A59-1966)</f>
        <v>25258</v>
      </c>
      <c r="G59" s="4" cm="1">
        <f t="array" ref="G59">INDEX(GMWA!$A$2:$DB$600,MATCH(1,(GMWA!$DA$2:$DA$600=G$3)*(GMWA!$CZ$2:$CZ$600=G$4)*(GMWA!$DB$2:$DB$600=G$1),0),$A59-1966)</f>
        <v>24.687339999999999</v>
      </c>
      <c r="H59" s="4" cm="1">
        <f t="array" ref="H59">INDEX(GMWA!$A$2:$DB$600,MATCH(1,(GMWA!$DA$2:$DA$600=H$3)*(GMWA!$CZ$2:$CZ$600=H$4)*(GMWA!$DB$2:$DB$600=H$1),0),$A59-1966)</f>
        <v>40037.769999999997</v>
      </c>
      <c r="I59" s="4" cm="1">
        <f t="array" ref="I59">INDEX(GMWA!$A$2:$DB$600,MATCH(1,(GMWA!$DA$2:$DA$600=I$3)*(GMWA!$CZ$2:$CZ$600=I$4)*(GMWA!$DB$2:$DB$600=I$1),0),$A59-1966)</f>
        <v>2.3104589999999998</v>
      </c>
      <c r="J59" s="4" cm="1">
        <f t="array" ref="J59">INDEX(GMWA!$A$2:$DB$600,MATCH(1,(GMWA!$DA$2:$DA$600=J$3)*(GMWA!$CZ$2:$CZ$600=J$4)*(GMWA!$DB$2:$DB$600=J$1),0),$A59-1966)</f>
        <v>28949</v>
      </c>
      <c r="K59" s="4" cm="1">
        <f t="array" ref="K59">INDEX(GMWA!$A$2:$DB$600,MATCH(1,(GMWA!$DA$2:$DA$600=K$3)*(GMWA!$CZ$2:$CZ$600=K$4)*(GMWA!$DB$2:$DB$600=K$1),0),$A59-1966)</f>
        <v>49.369059999999998</v>
      </c>
      <c r="L59" s="4" cm="1">
        <f t="array" ref="L59">INDEX(GMWA!$A$2:$DB$600,MATCH(1,(GMWA!$DA$2:$DA$600=L$3)*(GMWA!$CZ$2:$CZ$600=L$4)*(GMWA!$DB$2:$DB$600=L$1),0),$A59-1966)</f>
        <v>64.989999999999995</v>
      </c>
      <c r="M59" s="4" cm="1">
        <f t="array" ref="M59">INDEX(GMWA!$A$2:$DB$600,MATCH(1,(GMWA!$DA$2:$DA$600=M$3)*(GMWA!$CZ$2:$CZ$600=M$4)*(GMWA!$DB$2:$DB$600=M$1),0),$A59-1966)</f>
        <v>87.146010000000004</v>
      </c>
      <c r="N59" s="4" cm="1">
        <f t="array" ref="N59">INDEX(GMWA!$A$2:$DB$600,MATCH(1,(GMWA!$DA$2:$DA$600=N$3)*(GMWA!$CZ$2:$CZ$600=N$4)*(GMWA!$DB$2:$DB$600=N$1),0),$A59-1966)</f>
        <v>40.37867</v>
      </c>
      <c r="O59" s="4" cm="1">
        <f t="array" ref="O59">INDEX(GMWA!$A$2:$DB$600,MATCH(1,(GMWA!$DA$2:$DA$600=O$3)*(GMWA!$CZ$2:$CZ$600=O$4)*(GMWA!$DB$2:$DB$600=O$1),0),$A59-1966)</f>
        <v>8.3879999999999999</v>
      </c>
      <c r="P59" s="4" cm="1">
        <f t="array" ref="P59">INDEX(GMWA!$A$2:$DB$600,MATCH(1,(GMWA!$DA$2:$DA$600=P$3)*(GMWA!$CZ$2:$CZ$600=P$4)*(GMWA!$DB$2:$DB$600=P$1),0),$A59-1966)</f>
        <v>14.273260000000001</v>
      </c>
      <c r="Q59" s="4" cm="1">
        <f t="array" ref="Q59">INDEX(GMWA!$A$2:$DB$600,MATCH(1,(GMWA!$DA$2:$DA$600=Q$3)*(GMWA!$CZ$2:$CZ$600=Q$4)*(GMWA!$DB$2:$DB$600=Q$1),0),$A59-1966)</f>
        <v>8.2631230000000002</v>
      </c>
      <c r="R59" s="4" cm="1">
        <f t="array" ref="R59">INDEX(GMWA!$A$2:$DB$600,MATCH(1,(GMWA!$DA$2:$DA$600=R$3)*(GMWA!$CZ$2:$CZ$600=R$4)*(GMWA!$DB$2:$DB$600=R$1),0),$A59-1966)</f>
        <v>4.61043</v>
      </c>
      <c r="S59" s="4" cm="1">
        <f t="array" ref="S59">INDEX(GMWA!$A$2:$DB$600,MATCH(1,(GMWA!$DA$2:$DA$600=S$3)*(GMWA!$CZ$2:$CZ$600=S$4)*(GMWA!$DB$2:$DB$600=S$1),0),$A59-1966)</f>
        <v>3.1902400000000002</v>
      </c>
      <c r="T59" s="4" cm="1">
        <f t="array" ref="T59">INDEX(GMWA!$A$2:$DB$600,MATCH(1,(GMWA!$DA$2:$DA$600=T$3)*(GMWA!$CZ$2:$CZ$600=T$4)*(GMWA!$DB$2:$DB$600=T$1),0),$A59-1966)</f>
        <v>7.844544</v>
      </c>
      <c r="U59" s="4" cm="1">
        <f t="array" ref="U59">INDEX(GMWA!$A$2:$DB$600,MATCH(1,(GMWA!$DA$2:$DA$600=U$3)*(GMWA!$CZ$2:$CZ$600=U$4)*(GMWA!$DB$2:$DB$600=U$1),0),$A59-1966)</f>
        <v>5.9645400000000004</v>
      </c>
      <c r="V59" s="4" cm="1">
        <f t="array" ref="V59">INDEX(GMWA!$A$2:$DB$600,MATCH(1,(GMWA!$DA$2:$DA$600=V$3)*(GMWA!$CZ$2:$CZ$600=V$4)*(GMWA!$DB$2:$DB$600=V$1),0),$A59-1966)</f>
        <v>3107182</v>
      </c>
      <c r="W59" s="4" cm="1">
        <f t="array" ref="W59">INDEX(GMWA!$A$2:$DB$600,MATCH(1,(GMWA!$DA$2:$DA$600=W$3)*(GMWA!$CZ$2:$CZ$600=W$4)*(GMWA!$DB$2:$DB$600=W$1),0),$A59-1966)</f>
        <v>42255.02</v>
      </c>
      <c r="X59" s="4" cm="1">
        <f t="array" ref="X59">INDEX(GMWA!$A$2:$DB$600,MATCH(1,(GMWA!$DA$2:$DA$600=X$3)*(GMWA!$CZ$2:$CZ$600=X$4)*(GMWA!$DB$2:$DB$600=X$1),0),$A59-1966)</f>
        <v>1361907</v>
      </c>
      <c r="Y59" s="4" cm="1">
        <f t="array" ref="Y59">INDEX(GMWA!$A$2:$DB$600,MATCH(1,(GMWA!$DA$2:$DA$600=Y$3)*(GMWA!$CZ$2:$CZ$600=Y$4)*(GMWA!$DB$2:$DB$600=Y$1),0),$A59-1966)</f>
        <v>3487820</v>
      </c>
      <c r="Z59" s="4" cm="1">
        <f t="array" ref="Z59">INDEX(GMWA!$A$2:$DB$600,MATCH(1,(GMWA!$DA$2:$DA$600=Z$3)*(GMWA!$CZ$2:$CZ$600=Z$4)*(GMWA!$DB$2:$DB$600=Z$1),0),$A59-1966)</f>
        <v>1710902</v>
      </c>
      <c r="AA59" s="4" cm="1">
        <f t="array" ref="AA59">INDEX(GMWA!$A$2:$DB$600,MATCH(1,(GMWA!$DA$2:$DA$600=AA$3)*(GMWA!$CZ$2:$CZ$600=AA$4)*(GMWA!$DB$2:$DB$600=AA$1),0),$A59-1966)</f>
        <v>1073.2090000000001</v>
      </c>
      <c r="AB59" s="4" cm="1">
        <f t="array" ref="AB59">INDEX(GMWA!$A$2:$DB$600,MATCH(1,(GMWA!$DA$2:$DA$600=AB$3)*(GMWA!$CZ$2:$CZ$600=AB$4)*(GMWA!$DB$2:$DB$600=AB$1),0),$A59-1966)</f>
        <v>3085760</v>
      </c>
      <c r="AC59" s="4" cm="1">
        <f t="array" ref="AC59">INDEX(GMWA!$A$2:$DB$600,MATCH(1,(GMWA!$DA$2:$DA$600=AC$3)*(GMWA!$CZ$2:$CZ$600=AC$4)*(GMWA!$DB$2:$DB$600=AC$1),0),$A59-1966)</f>
        <v>206.81209999999999</v>
      </c>
      <c r="AD59" s="4" cm="1">
        <f t="array" ref="AD59">INDEX(GMWA!$A$2:$DB$600,MATCH(1,(GMWA!$DA$2:$DA$600=AD$3)*(GMWA!$CZ$2:$CZ$600=AD$4)*(GMWA!$DB$2:$DB$600=AD$1),0),$A59-1966)</f>
        <v>1340006</v>
      </c>
      <c r="AE59" s="4" cm="1">
        <f t="array" ref="AE59">INDEX(GMWA!$A$2:$DB$600,MATCH(1,(GMWA!$DA$2:$DA$600=AE$3)*(GMWA!$CZ$2:$CZ$600=AE$4)*(GMWA!$DB$2:$DB$600=AE$1),0),$A59-1966)</f>
        <v>2661.549</v>
      </c>
      <c r="AF59" s="4" cm="1">
        <f t="array" ref="AF59">INDEX(GMWA!$A$2:$DB$600,MATCH(1,(GMWA!$DA$2:$DA$600=AF$3)*(GMWA!$CZ$2:$CZ$600=AF$4)*(GMWA!$DB$2:$DB$600=AF$1),0),$A59-1966)</f>
        <v>3703.152</v>
      </c>
      <c r="AG59" s="4" cm="1">
        <f t="array" ref="AG59">INDEX(GMWA!$A$2:$DB$600,MATCH(1,(GMWA!$DA$2:$DA$600=AG$3)*(GMWA!$CZ$2:$CZ$600=AG$4)*(GMWA!$DB$2:$DB$600=AG$1),0),$A59-1966)</f>
        <v>3372.2910000000002</v>
      </c>
      <c r="AH59" s="4" cm="1">
        <f t="array" ref="AH59">INDEX(GMWA!$A$2:$DB$600,MATCH(1,(GMWA!$DA$2:$DA$600=AH$3)*(GMWA!$CZ$2:$CZ$600=AH$4)*(GMWA!$DB$2:$DB$600=AH$1),0),$A59-1966)</f>
        <v>1790.8240000000001</v>
      </c>
      <c r="AI59" s="4" cm="1">
        <f t="array" ref="AI59">INDEX(GMWA!$A$2:$DB$600,MATCH(1,(GMWA!$DA$2:$DA$600=AI$3)*(GMWA!$CZ$2:$CZ$600=AI$4)*(GMWA!$DB$2:$DB$600=AI$1),0),$A59-1966)</f>
        <v>536.32910000000004</v>
      </c>
      <c r="AJ59" s="4" cm="1">
        <f t="array" ref="AJ59">INDEX(GMWA!$A$2:$DB$600,MATCH(1,(GMWA!$DA$2:$DA$600=AJ$3)*(GMWA!$CZ$2:$CZ$600=AJ$4)*(GMWA!$DB$2:$DB$600=AJ$1),0),$A59-1966)</f>
        <v>737.36900000000003</v>
      </c>
      <c r="AK59" s="4" cm="1">
        <f t="array" ref="AK59">INDEX(GMWA!$A$2:$DB$600,MATCH(1,(GMWA!$DA$2:$DA$600=AK$3)*(GMWA!$CZ$2:$CZ$600=AK$4)*(GMWA!$DB$2:$DB$600=AK$1),0),$A59-1966)</f>
        <v>595.32100000000003</v>
      </c>
      <c r="AL59" s="4" cm="1">
        <f t="array" ref="AL59">INDEX(GMWA!$A$2:$DB$600,MATCH(1,(GMWA!$DA$2:$DA$600=AL$3)*(GMWA!$CZ$2:$CZ$600=AL$4)*(GMWA!$DB$2:$DB$600=AL$1),0),$A59-1966)</f>
        <v>248.28739999999999</v>
      </c>
      <c r="AM59" s="4" cm="1">
        <f t="array" ref="AM59">INDEX(GMWA!$A$2:$DB$600,MATCH(1,(GMWA!$DA$2:$DA$600=AM$3)*(GMWA!$CZ$2:$CZ$600=AM$4)*(GMWA!$DB$2:$DB$600=AM$1),0),$A59-1966)</f>
        <v>167.33600000000001</v>
      </c>
      <c r="AN59" s="4" cm="1">
        <f t="array" ref="AN59">INDEX(GMWA!$A$2:$DB$600,MATCH(1,(GMWA!$DA$2:$DA$600=AN$3)*(GMWA!$CZ$2:$CZ$600=AN$4)*(GMWA!$DB$2:$DB$600=AN$1),0),$A59-1966)</f>
        <v>470.18599999999998</v>
      </c>
      <c r="AO59" s="4" cm="1">
        <f t="array" ref="AO59">INDEX(GMWA!$A$2:$DB$600,MATCH(1,(GMWA!$DA$2:$DA$600=AO$3)*(GMWA!$CZ$2:$CZ$600=AO$4)*(GMWA!$DB$2:$DB$600=AO$1),0),$A59-1966)</f>
        <v>293.20999999999998</v>
      </c>
      <c r="AP59" s="4" cm="1">
        <f t="array" ref="AP59">INDEX(GMWA!$A$2:$DB$600,MATCH(1,(GMWA!$DA$2:$DA$600=AP$3)*(GMWA!$CZ$2:$CZ$600=AP$4)*(GMWA!$DB$2:$DB$600=AP$1),0),$A59-1966)</f>
        <v>3036899</v>
      </c>
      <c r="AQ59" s="4" cm="1">
        <f t="array" ref="AQ59">INDEX(GMWA!$A$2:$DB$600,MATCH(1,(GMWA!$DA$2:$DA$600=AQ$3)*(GMWA!$CZ$2:$CZ$600=AQ$4)*(GMWA!$DB$2:$DB$600=AQ$1),0),$A59-1966)</f>
        <v>30762.07</v>
      </c>
      <c r="AR59" s="4" cm="1">
        <f t="array" ref="AR59">INDEX(GMWA!$A$2:$DB$600,MATCH(1,(GMWA!$DA$2:$DA$600=AR$3)*(GMWA!$CZ$2:$CZ$600=AR$4)*(GMWA!$DB$2:$DB$600=AR$1),0),$A59-1966)</f>
        <v>663759</v>
      </c>
      <c r="AS59" s="4" cm="1">
        <f t="array" ref="AS59">INDEX(GMWA!$A$2:$DB$600,MATCH(1,(GMWA!$DA$2:$DA$600=AS$3)*(GMWA!$CZ$2:$CZ$600=AS$4)*(GMWA!$DB$2:$DB$600=AS$1),0),$A59-1966)</f>
        <v>3245257</v>
      </c>
      <c r="AT59" s="4" cm="1">
        <f t="array" ref="AT59">INDEX(GMWA!$A$2:$DB$600,MATCH(1,(GMWA!$DA$2:$DA$600=AT$3)*(GMWA!$CZ$2:$CZ$600=AT$4)*(GMWA!$DB$2:$DB$600=AT$1),0),$A59-1966)</f>
        <v>2854421</v>
      </c>
      <c r="AU59" s="4" cm="1">
        <f t="array" ref="AU59">INDEX(GMWA!$A$2:$DB$600,MATCH(1,(GMWA!$DA$2:$DA$600=AU$3)*(GMWA!$CZ$2:$CZ$600=AU$4)*(GMWA!$DB$2:$DB$600=AU$1),0),$A59-1966)</f>
        <v>3062.77</v>
      </c>
      <c r="AV59" s="4" cm="1">
        <f t="array" ref="AV59">INDEX(GMWA!$A$2:$DB$600,MATCH(1,(GMWA!$DA$2:$DA$600=AV$3)*(GMWA!$CZ$2:$CZ$600=AV$4)*(GMWA!$DB$2:$DB$600=AV$1),0),$A59-1966)</f>
        <v>6569448</v>
      </c>
      <c r="AW59" s="4" cm="1">
        <f t="array" ref="AW59">INDEX(GMWA!$A$2:$DB$600,MATCH(1,(GMWA!$DA$2:$DA$600=AW$3)*(GMWA!$CZ$2:$CZ$600=AW$4)*(GMWA!$DB$2:$DB$600=AW$1),0),$A59-1966)</f>
        <v>867.55679999999995</v>
      </c>
      <c r="AX59" s="4" cm="1">
        <f t="array" ref="AX59">INDEX(GMWA!$A$2:$DB$600,MATCH(1,(GMWA!$DA$2:$DA$600=AX$3)*(GMWA!$CZ$2:$CZ$600=AX$4)*(GMWA!$DB$2:$DB$600=AX$1),0),$A59-1966)</f>
        <v>2662277</v>
      </c>
      <c r="AY59" s="4" cm="1">
        <f t="array" ref="AY59">INDEX(GMWA!$A$2:$DB$600,MATCH(1,(GMWA!$DA$2:$DA$600=AY$3)*(GMWA!$CZ$2:$CZ$600=AY$4)*(GMWA!$DB$2:$DB$600=AY$1),0),$A59-1966)</f>
        <v>4477.5</v>
      </c>
      <c r="AZ59" s="4" cm="1">
        <f t="array" ref="AZ59">INDEX(GMWA!$A$2:$DB$600,MATCH(1,(GMWA!$DA$2:$DA$600=AZ$3)*(GMWA!$CZ$2:$CZ$600=AZ$4)*(GMWA!$DB$2:$DB$600=AZ$1),0),$A59-1966)</f>
        <v>2984.1970000000001</v>
      </c>
      <c r="BA59" s="4" cm="1">
        <f t="array" ref="BA59">INDEX(GMWA!$A$2:$DB$600,MATCH(1,(GMWA!$DA$2:$DA$600=BA$3)*(GMWA!$CZ$2:$CZ$600=BA$4)*(GMWA!$DB$2:$DB$600=BA$1),0),$A59-1966)</f>
        <v>2257.828</v>
      </c>
      <c r="BB59" s="4" cm="1">
        <f t="array" ref="BB59">INDEX(GMWA!$A$2:$DB$600,MATCH(1,(GMWA!$DA$2:$DA$600=BB$3)*(GMWA!$CZ$2:$CZ$600=BB$4)*(GMWA!$DB$2:$DB$600=BB$1),0),$A59-1966)</f>
        <v>1687.152</v>
      </c>
      <c r="BC59" s="4" cm="1">
        <f t="array" ref="BC59">INDEX(GMWA!$A$2:$DB$600,MATCH(1,(GMWA!$DA$2:$DA$600=BC$3)*(GMWA!$CZ$2:$CZ$600=BC$4)*(GMWA!$DB$2:$DB$600=BC$1),0),$A59-1966)</f>
        <v>1179.3599999999999</v>
      </c>
      <c r="BD59" s="4" cm="1">
        <f t="array" ref="BD59">INDEX(GMWA!$A$2:$DB$600,MATCH(1,(GMWA!$DA$2:$DA$600=BD$3)*(GMWA!$CZ$2:$CZ$600=BD$4)*(GMWA!$DB$2:$DB$600=BD$1),0),$A59-1966)</f>
        <v>642.01499999999999</v>
      </c>
      <c r="BE59" s="4" cm="1">
        <f t="array" ref="BE59">INDEX(GMWA!$A$2:$DB$600,MATCH(1,(GMWA!$DA$2:$DA$600=BE$3)*(GMWA!$CZ$2:$CZ$600=BE$4)*(GMWA!$DB$2:$DB$600=BE$1),0),$A59-1966)</f>
        <v>513.10429999999997</v>
      </c>
      <c r="BF59" s="4" cm="1">
        <f t="array" ref="BF59">INDEX(GMWA!$A$2:$DB$600,MATCH(1,(GMWA!$DA$2:$DA$600=BF$3)*(GMWA!$CZ$2:$CZ$600=BF$4)*(GMWA!$DB$2:$DB$600=BF$1),0),$A59-1966)</f>
        <v>280.57</v>
      </c>
      <c r="BG59" s="4" cm="1">
        <f t="array" ref="BG59">INDEX(GMWA!$A$2:$DB$600,MATCH(1,(GMWA!$DA$2:$DA$600=BG$3)*(GMWA!$CZ$2:$CZ$600=BG$4)*(GMWA!$DB$2:$DB$600=BG$1),0),$A59-1966)</f>
        <v>639.649</v>
      </c>
      <c r="BH59" s="4" cm="1">
        <f t="array" ref="BH59">INDEX(GMWA!$A$2:$DB$600,MATCH(1,(GMWA!$DA$2:$DA$600=BH$3)*(GMWA!$CZ$2:$CZ$600=BH$4)*(GMWA!$DB$2:$DB$600=BH$1),0),$A59-1966)</f>
        <v>247.751</v>
      </c>
      <c r="BI59" s="4" cm="1">
        <f t="array" ref="BI59">INDEX(GMWA!$A$2:$DB$600,MATCH(1,(GMWA!$DA$2:$DA$600=BI$3)*(GMWA!$CZ$2:$CZ$600=BI$4)*(GMWA!$DB$2:$DB$600=BI$1),0),$A59-1966)</f>
        <v>306.73809999999997</v>
      </c>
      <c r="BK59" s="12">
        <f t="shared" si="12"/>
        <v>4.3002308844477088</v>
      </c>
      <c r="BL59" s="12">
        <f t="shared" si="12"/>
        <v>3.4390588384528042</v>
      </c>
      <c r="BM59" s="12">
        <f t="shared" si="12"/>
        <v>0.6033220330022534</v>
      </c>
      <c r="BN59" s="12">
        <f t="shared" si="12"/>
        <v>3.1150116691801757</v>
      </c>
      <c r="BO59" s="12">
        <f t="shared" si="12"/>
        <v>1.4762972981503324</v>
      </c>
      <c r="BP59" s="12">
        <f t="shared" si="12"/>
        <v>2.3003291996246769</v>
      </c>
      <c r="BQ59" s="12">
        <f t="shared" si="12"/>
        <v>1.2975011018355282</v>
      </c>
      <c r="BR59" s="12">
        <f t="shared" si="12"/>
        <v>1.1171778633842024</v>
      </c>
      <c r="BS59" s="12">
        <f t="shared" si="12"/>
        <v>2.1603634610591298</v>
      </c>
      <c r="BT59" s="12">
        <f t="shared" si="12"/>
        <v>1.854899534068319</v>
      </c>
      <c r="BU59" s="12">
        <f t="shared" si="12"/>
        <v>1.7549914235224477</v>
      </c>
      <c r="BV59" s="12">
        <f t="shared" si="12"/>
        <v>2.5841782337289398</v>
      </c>
      <c r="BW59" s="12">
        <f t="shared" si="12"/>
        <v>2.2547536776366632</v>
      </c>
      <c r="BX59" s="12">
        <f t="shared" si="11"/>
        <v>1.5639651102280296</v>
      </c>
      <c r="BY59" s="12">
        <f t="shared" si="11"/>
        <v>1.9357011211482988</v>
      </c>
      <c r="BZ59" s="12">
        <f t="shared" si="11"/>
        <v>1.3880113417803168</v>
      </c>
      <c r="CA59" s="12">
        <f t="shared" si="10"/>
        <v>1.8568924560811384</v>
      </c>
      <c r="CB59" s="12">
        <f t="shared" si="10"/>
        <v>1.9064875460152029</v>
      </c>
      <c r="CC59" s="12">
        <f t="shared" si="10"/>
        <v>1.6683916577694784</v>
      </c>
      <c r="CD59" s="12">
        <f t="shared" si="10"/>
        <v>2.0342212066437027</v>
      </c>
      <c r="CF59" s="13">
        <f>SUMIF(DataQ!$C:$C,DataA!$A59,DataQ!I:I)</f>
        <v>24007</v>
      </c>
      <c r="CG59" s="13">
        <f>SUMIF(DataQ!$C:$C,DataA!$A59,DataQ!J:J)</f>
        <v>592041.30000000005</v>
      </c>
      <c r="CH59" s="13">
        <f>SUMIF(DataQ!$C:$C,DataA!$A59,DataQ!K:K)</f>
        <v>3618.25</v>
      </c>
      <c r="CI59" s="13">
        <f>SUMIF(DataQ!$C:$C,DataA!$A59,DataQ!L:L)</f>
        <v>2645.5950000000003</v>
      </c>
      <c r="CJ59" s="13">
        <f>SUMIF(DataQ!$C:$C,DataA!$A59,DataQ!M:M)</f>
        <v>1953.4070000000002</v>
      </c>
      <c r="CK59" s="14">
        <f>AVERAGEIF(DataQ!$C:$C,DataA!$A59,DataQ!N:N)</f>
        <v>625373.9</v>
      </c>
      <c r="CL59" s="13">
        <f>SUMIF(DataQ!$C:$C,DataA!$A59,DataQ!O:O)</f>
        <v>-132028</v>
      </c>
      <c r="CN59" s="13">
        <f>SUMIF(DataQ!$B:$B,DataA!$A59,DataQ!P:P)</f>
        <v>-2278.5416</v>
      </c>
      <c r="CO59" s="13">
        <f>SUMIF(DataQ!$B:$B,DataA!$A59,DataQ!Q:Q)</f>
        <v>-12229.043</v>
      </c>
      <c r="CP59" s="13">
        <f>SUMIF(DataQ!$B:$B,DataA!$A59,DataQ!R:R)</f>
        <v>-123.614</v>
      </c>
    </row>
    <row r="60" spans="1:94" x14ac:dyDescent="0.25">
      <c r="A60" s="4">
        <f t="shared" si="9"/>
        <v>2026</v>
      </c>
      <c r="B60" s="4" cm="1">
        <f t="array" ref="B60">INDEX(GMWA!$A$2:$DB$600,MATCH(1,(GMWA!$DA$2:$DA$600=B$3)*(GMWA!$CZ$2:$CZ$600=B$4)*(GMWA!$DB$2:$DB$600=B$1),0),$A60-1966)</f>
        <v>143532.4</v>
      </c>
      <c r="C60" s="4" cm="1">
        <f t="array" ref="C60">INDEX(GMWA!$A$2:$DB$600,MATCH(1,(GMWA!$DA$2:$DA$600=C$3)*(GMWA!$CZ$2:$CZ$600=C$4)*(GMWA!$DB$2:$DB$600=C$1),0),$A60-1966)</f>
        <v>1558.347</v>
      </c>
      <c r="D60" s="4" cm="1">
        <f t="array" ref="D60">INDEX(GMWA!$A$2:$DB$600,MATCH(1,(GMWA!$DA$2:$DA$600=D$3)*(GMWA!$CZ$2:$CZ$600=D$4)*(GMWA!$DB$2:$DB$600=D$1),0),$A60-1966)</f>
        <v>10452.73</v>
      </c>
      <c r="E60" s="4" cm="1">
        <f t="array" ref="E60">INDEX(GMWA!$A$2:$DB$600,MATCH(1,(GMWA!$DA$2:$DA$600=E$3)*(GMWA!$CZ$2:$CZ$600=E$4)*(GMWA!$DB$2:$DB$600=E$1),0),$A60-1966)</f>
        <v>109466</v>
      </c>
      <c r="F60" s="4" cm="1">
        <f t="array" ref="F60">INDEX(GMWA!$A$2:$DB$600,MATCH(1,(GMWA!$DA$2:$DA$600=F$3)*(GMWA!$CZ$2:$CZ$600=F$4)*(GMWA!$DB$2:$DB$600=F$1),0),$A60-1966)</f>
        <v>38896.06</v>
      </c>
      <c r="G60" s="4" cm="1">
        <f t="array" ref="G60">INDEX(GMWA!$A$2:$DB$600,MATCH(1,(GMWA!$DA$2:$DA$600=G$3)*(GMWA!$CZ$2:$CZ$600=G$4)*(GMWA!$DB$2:$DB$600=G$1),0),$A60-1966)</f>
        <v>25.09928</v>
      </c>
      <c r="H60" s="4" cm="1">
        <f t="array" ref="H60">INDEX(GMWA!$A$2:$DB$600,MATCH(1,(GMWA!$DA$2:$DA$600=H$3)*(GMWA!$CZ$2:$CZ$600=H$4)*(GMWA!$DB$2:$DB$600=H$1),0),$A60-1966)</f>
        <v>42655.72</v>
      </c>
      <c r="I60" s="4" cm="1">
        <f t="array" ref="I60">INDEX(GMWA!$A$2:$DB$600,MATCH(1,(GMWA!$DA$2:$DA$600=I$3)*(GMWA!$CZ$2:$CZ$600=I$4)*(GMWA!$DB$2:$DB$600=I$1),0),$A60-1966)</f>
        <v>2.3425769999999999</v>
      </c>
      <c r="J60" s="4" cm="1">
        <f t="array" ref="J60">INDEX(GMWA!$A$2:$DB$600,MATCH(1,(GMWA!$DA$2:$DA$600=J$3)*(GMWA!$CZ$2:$CZ$600=J$4)*(GMWA!$DB$2:$DB$600=J$1),0),$A60-1966)</f>
        <v>32833.129999999997</v>
      </c>
      <c r="K60" s="4" cm="1">
        <f t="array" ref="K60">INDEX(GMWA!$A$2:$DB$600,MATCH(1,(GMWA!$DA$2:$DA$600=K$3)*(GMWA!$CZ$2:$CZ$600=K$4)*(GMWA!$DB$2:$DB$600=K$1),0),$A60-1966)</f>
        <v>55.091149999999999</v>
      </c>
      <c r="L60" s="4" cm="1">
        <f t="array" ref="L60">INDEX(GMWA!$A$2:$DB$600,MATCH(1,(GMWA!$DA$2:$DA$600=L$3)*(GMWA!$CZ$2:$CZ$600=L$4)*(GMWA!$DB$2:$DB$600=L$1),0),$A60-1966)</f>
        <v>74.67886</v>
      </c>
      <c r="M60" s="4" cm="1">
        <f t="array" ref="M60">INDEX(GMWA!$A$2:$DB$600,MATCH(1,(GMWA!$DA$2:$DA$600=M$3)*(GMWA!$CZ$2:$CZ$600=M$4)*(GMWA!$DB$2:$DB$600=M$1),0),$A60-1966)</f>
        <v>94.991990000000001</v>
      </c>
      <c r="N60" s="4" cm="1">
        <f t="array" ref="N60">INDEX(GMWA!$A$2:$DB$600,MATCH(1,(GMWA!$DA$2:$DA$600=N$3)*(GMWA!$CZ$2:$CZ$600=N$4)*(GMWA!$DB$2:$DB$600=N$1),0),$A60-1966)</f>
        <v>42.793669999999999</v>
      </c>
      <c r="O60" s="4" cm="1">
        <f t="array" ref="O60">INDEX(GMWA!$A$2:$DB$600,MATCH(1,(GMWA!$DA$2:$DA$600=O$3)*(GMWA!$CZ$2:$CZ$600=O$4)*(GMWA!$DB$2:$DB$600=O$1),0),$A60-1966)</f>
        <v>9.4024999999999999</v>
      </c>
      <c r="P60" s="4" cm="1">
        <f t="array" ref="P60">INDEX(GMWA!$A$2:$DB$600,MATCH(1,(GMWA!$DA$2:$DA$600=P$3)*(GMWA!$CZ$2:$CZ$600=P$4)*(GMWA!$DB$2:$DB$600=P$1),0),$A60-1966)</f>
        <v>16.581800000000001</v>
      </c>
      <c r="Q60" s="4" cm="1">
        <f t="array" ref="Q60">INDEX(GMWA!$A$2:$DB$600,MATCH(1,(GMWA!$DA$2:$DA$600=Q$3)*(GMWA!$CZ$2:$CZ$600=Q$4)*(GMWA!$DB$2:$DB$600=Q$1),0),$A60-1966)</f>
        <v>9.0311319999999995</v>
      </c>
      <c r="R60" s="4" cm="1">
        <f t="array" ref="R60">INDEX(GMWA!$A$2:$DB$600,MATCH(1,(GMWA!$DA$2:$DA$600=R$3)*(GMWA!$CZ$2:$CZ$600=R$4)*(GMWA!$DB$2:$DB$600=R$1),0),$A60-1966)</f>
        <v>5.0548950000000001</v>
      </c>
      <c r="S60" s="4" cm="1">
        <f t="array" ref="S60">INDEX(GMWA!$A$2:$DB$600,MATCH(1,(GMWA!$DA$2:$DA$600=S$3)*(GMWA!$CZ$2:$CZ$600=S$4)*(GMWA!$DB$2:$DB$600=S$1),0),$A60-1966)</f>
        <v>3.2751999999999999</v>
      </c>
      <c r="T60" s="4" cm="1">
        <f t="array" ref="T60">INDEX(GMWA!$A$2:$DB$600,MATCH(1,(GMWA!$DA$2:$DA$600=T$3)*(GMWA!$CZ$2:$CZ$600=T$4)*(GMWA!$DB$2:$DB$600=T$1),0),$A60-1966)</f>
        <v>8.0700009999999995</v>
      </c>
      <c r="U60" s="4" cm="1">
        <f t="array" ref="U60">INDEX(GMWA!$A$2:$DB$600,MATCH(1,(GMWA!$DA$2:$DA$600=U$3)*(GMWA!$CZ$2:$CZ$600=U$4)*(GMWA!$DB$2:$DB$600=U$1),0),$A60-1966)</f>
        <v>6.1441100000000004</v>
      </c>
      <c r="V60" s="4" cm="1">
        <f t="array" ref="V60">INDEX(GMWA!$A$2:$DB$600,MATCH(1,(GMWA!$DA$2:$DA$600=V$3)*(GMWA!$CZ$2:$CZ$600=V$4)*(GMWA!$DB$2:$DB$600=V$1),0),$A60-1966)</f>
        <v>3234077</v>
      </c>
      <c r="W60" s="4" cm="1">
        <f t="array" ref="W60">INDEX(GMWA!$A$2:$DB$600,MATCH(1,(GMWA!$DA$2:$DA$600=W$3)*(GMWA!$CZ$2:$CZ$600=W$4)*(GMWA!$DB$2:$DB$600=W$1),0),$A60-1966)</f>
        <v>45024.38</v>
      </c>
      <c r="X60" s="4" cm="1">
        <f t="array" ref="X60">INDEX(GMWA!$A$2:$DB$600,MATCH(1,(GMWA!$DA$2:$DA$600=X$3)*(GMWA!$CZ$2:$CZ$600=X$4)*(GMWA!$DB$2:$DB$600=X$1),0),$A60-1966)</f>
        <v>1381460</v>
      </c>
      <c r="Y60" s="4" cm="1">
        <f t="array" ref="Y60">INDEX(GMWA!$A$2:$DB$600,MATCH(1,(GMWA!$DA$2:$DA$600=Y$3)*(GMWA!$CZ$2:$CZ$600=Y$4)*(GMWA!$DB$2:$DB$600=Y$1),0),$A60-1966)</f>
        <v>3597586</v>
      </c>
      <c r="Z60" s="4" cm="1">
        <f t="array" ref="Z60">INDEX(GMWA!$A$2:$DB$600,MATCH(1,(GMWA!$DA$2:$DA$600=Z$3)*(GMWA!$CZ$2:$CZ$600=Z$4)*(GMWA!$DB$2:$DB$600=Z$1),0),$A60-1966)</f>
        <v>1838626</v>
      </c>
      <c r="AA60" s="4" cm="1">
        <f t="array" ref="AA60">INDEX(GMWA!$A$2:$DB$600,MATCH(1,(GMWA!$DA$2:$DA$600=AA$3)*(GMWA!$CZ$2:$CZ$600=AA$4)*(GMWA!$DB$2:$DB$600=AA$1),0),$A60-1966)</f>
        <v>1019.699</v>
      </c>
      <c r="AB60" s="4" cm="1">
        <f t="array" ref="AB60">INDEX(GMWA!$A$2:$DB$600,MATCH(1,(GMWA!$DA$2:$DA$600=AB$3)*(GMWA!$CZ$2:$CZ$600=AB$4)*(GMWA!$DB$2:$DB$600=AB$1),0),$A60-1966)</f>
        <v>3207362</v>
      </c>
      <c r="AC60" s="4" cm="1">
        <f t="array" ref="AC60">INDEX(GMWA!$A$2:$DB$600,MATCH(1,(GMWA!$DA$2:$DA$600=AC$3)*(GMWA!$CZ$2:$CZ$600=AC$4)*(GMWA!$DB$2:$DB$600=AC$1),0),$A60-1966)</f>
        <v>206.3314</v>
      </c>
      <c r="AD60" s="4" cm="1">
        <f t="array" ref="AD60">INDEX(GMWA!$A$2:$DB$600,MATCH(1,(GMWA!$DA$2:$DA$600=AD$3)*(GMWA!$CZ$2:$CZ$600=AD$4)*(GMWA!$DB$2:$DB$600=AD$1),0),$A60-1966)</f>
        <v>1402987</v>
      </c>
      <c r="AE60" s="4" cm="1">
        <f t="array" ref="AE60">INDEX(GMWA!$A$2:$DB$600,MATCH(1,(GMWA!$DA$2:$DA$600=AE$3)*(GMWA!$CZ$2:$CZ$600=AE$4)*(GMWA!$DB$2:$DB$600=AE$1),0),$A60-1966)</f>
        <v>2810.1210000000001</v>
      </c>
      <c r="AF60" s="4" cm="1">
        <f t="array" ref="AF60">INDEX(GMWA!$A$2:$DB$600,MATCH(1,(GMWA!$DA$2:$DA$600=AF$3)*(GMWA!$CZ$2:$CZ$600=AF$4)*(GMWA!$DB$2:$DB$600=AF$1),0),$A60-1966)</f>
        <v>3860.1869999999999</v>
      </c>
      <c r="AG60" s="4" cm="1">
        <f t="array" ref="AG60">INDEX(GMWA!$A$2:$DB$600,MATCH(1,(GMWA!$DA$2:$DA$600=AG$3)*(GMWA!$CZ$2:$CZ$600=AG$4)*(GMWA!$DB$2:$DB$600=AG$1),0),$A60-1966)</f>
        <v>3483.0369999999998</v>
      </c>
      <c r="AH60" s="4" cm="1">
        <f t="array" ref="AH60">INDEX(GMWA!$A$2:$DB$600,MATCH(1,(GMWA!$DA$2:$DA$600=AH$3)*(GMWA!$CZ$2:$CZ$600=AH$4)*(GMWA!$DB$2:$DB$600=AH$1),0),$A60-1966)</f>
        <v>1831.104</v>
      </c>
      <c r="AI60" s="4" cm="1">
        <f t="array" ref="AI60">INDEX(GMWA!$A$2:$DB$600,MATCH(1,(GMWA!$DA$2:$DA$600=AI$3)*(GMWA!$CZ$2:$CZ$600=AI$4)*(GMWA!$DB$2:$DB$600=AI$1),0),$A60-1966)</f>
        <v>563.14779999999996</v>
      </c>
      <c r="AJ60" s="4" cm="1">
        <f t="array" ref="AJ60">INDEX(GMWA!$A$2:$DB$600,MATCH(1,(GMWA!$DA$2:$DA$600=AJ$3)*(GMWA!$CZ$2:$CZ$600=AJ$4)*(GMWA!$DB$2:$DB$600=AJ$1),0),$A60-1966)</f>
        <v>769.49649999999997</v>
      </c>
      <c r="AK60" s="4" cm="1">
        <f t="array" ref="AK60">INDEX(GMWA!$A$2:$DB$600,MATCH(1,(GMWA!$DA$2:$DA$600=AK$3)*(GMWA!$CZ$2:$CZ$600=AK$4)*(GMWA!$DB$2:$DB$600=AK$1),0),$A60-1966)</f>
        <v>616.64559999999994</v>
      </c>
      <c r="AL60" s="4" cm="1">
        <f t="array" ref="AL60">INDEX(GMWA!$A$2:$DB$600,MATCH(1,(GMWA!$DA$2:$DA$600=AL$3)*(GMWA!$CZ$2:$CZ$600=AL$4)*(GMWA!$DB$2:$DB$600=AL$1),0),$A60-1966)</f>
        <v>261.23390000000001</v>
      </c>
      <c r="AM60" s="4" cm="1">
        <f t="array" ref="AM60">INDEX(GMWA!$A$2:$DB$600,MATCH(1,(GMWA!$DA$2:$DA$600=AM$3)*(GMWA!$CZ$2:$CZ$600=AM$4)*(GMWA!$DB$2:$DB$600=AM$1),0),$A60-1966)</f>
        <v>164.53620000000001</v>
      </c>
      <c r="AN60" s="4" cm="1">
        <f t="array" ref="AN60">INDEX(GMWA!$A$2:$DB$600,MATCH(1,(GMWA!$DA$2:$DA$600=AN$3)*(GMWA!$CZ$2:$CZ$600=AN$4)*(GMWA!$DB$2:$DB$600=AN$1),0),$A60-1966)</f>
        <v>468.6816</v>
      </c>
      <c r="AO60" s="4" cm="1">
        <f t="array" ref="AO60">INDEX(GMWA!$A$2:$DB$600,MATCH(1,(GMWA!$DA$2:$DA$600=AO$3)*(GMWA!$CZ$2:$CZ$600=AO$4)*(GMWA!$DB$2:$DB$600=AO$1),0),$A60-1966)</f>
        <v>294.72289999999998</v>
      </c>
      <c r="AP60" s="4" cm="1">
        <f t="array" ref="AP60">INDEX(GMWA!$A$2:$DB$600,MATCH(1,(GMWA!$DA$2:$DA$600=AP$3)*(GMWA!$CZ$2:$CZ$600=AP$4)*(GMWA!$DB$2:$DB$600=AP$1),0),$A60-1966)</f>
        <v>3142664</v>
      </c>
      <c r="AQ60" s="4" cm="1">
        <f t="array" ref="AQ60">INDEX(GMWA!$A$2:$DB$600,MATCH(1,(GMWA!$DA$2:$DA$600=AQ$3)*(GMWA!$CZ$2:$CZ$600=AQ$4)*(GMWA!$DB$2:$DB$600=AQ$1),0),$A60-1966)</f>
        <v>32367.96</v>
      </c>
      <c r="AR60" s="4" cm="1">
        <f t="array" ref="AR60">INDEX(GMWA!$A$2:$DB$600,MATCH(1,(GMWA!$DA$2:$DA$600=AR$3)*(GMWA!$CZ$2:$CZ$600=AR$4)*(GMWA!$DB$2:$DB$600=AR$1),0),$A60-1966)</f>
        <v>685907.8</v>
      </c>
      <c r="AS60" s="4" cm="1">
        <f t="array" ref="AS60">INDEX(GMWA!$A$2:$DB$600,MATCH(1,(GMWA!$DA$2:$DA$600=AS$3)*(GMWA!$CZ$2:$CZ$600=AS$4)*(GMWA!$DB$2:$DB$600=AS$1),0),$A60-1966)</f>
        <v>3391432</v>
      </c>
      <c r="AT60" s="4" cm="1">
        <f t="array" ref="AT60">INDEX(GMWA!$A$2:$DB$600,MATCH(1,(GMWA!$DA$2:$DA$600=AT$3)*(GMWA!$CZ$2:$CZ$600=AT$4)*(GMWA!$DB$2:$DB$600=AT$1),0),$A60-1966)</f>
        <v>3012719</v>
      </c>
      <c r="AU60" s="4" cm="1">
        <f t="array" ref="AU60">INDEX(GMWA!$A$2:$DB$600,MATCH(1,(GMWA!$DA$2:$DA$600=AU$3)*(GMWA!$CZ$2:$CZ$600=AU$4)*(GMWA!$DB$2:$DB$600=AU$1),0),$A60-1966)</f>
        <v>3168.7359999999999</v>
      </c>
      <c r="AV60" s="4" cm="1">
        <f t="array" ref="AV60">INDEX(GMWA!$A$2:$DB$600,MATCH(1,(GMWA!$DA$2:$DA$600=AV$3)*(GMWA!$CZ$2:$CZ$600=AV$4)*(GMWA!$DB$2:$DB$600=AV$1),0),$A60-1966)</f>
        <v>6841530</v>
      </c>
      <c r="AW60" s="4" cm="1">
        <f t="array" ref="AW60">INDEX(GMWA!$A$2:$DB$600,MATCH(1,(GMWA!$DA$2:$DA$600=AW$3)*(GMWA!$CZ$2:$CZ$600=AW$4)*(GMWA!$DB$2:$DB$600=AW$1),0),$A60-1966)</f>
        <v>879.61829999999998</v>
      </c>
      <c r="AX60" s="4" cm="1">
        <f t="array" ref="AX60">INDEX(GMWA!$A$2:$DB$600,MATCH(1,(GMWA!$DA$2:$DA$600=AX$3)*(GMWA!$CZ$2:$CZ$600=AX$4)*(GMWA!$DB$2:$DB$600=AX$1),0),$A60-1966)</f>
        <v>2845734</v>
      </c>
      <c r="AY60" s="4" cm="1">
        <f t="array" ref="AY60">INDEX(GMWA!$A$2:$DB$600,MATCH(1,(GMWA!$DA$2:$DA$600=AY$3)*(GMWA!$CZ$2:$CZ$600=AY$4)*(GMWA!$DB$2:$DB$600=AY$1),0),$A60-1966)</f>
        <v>4617.5280000000002</v>
      </c>
      <c r="AZ60" s="4" cm="1">
        <f t="array" ref="AZ60">INDEX(GMWA!$A$2:$DB$600,MATCH(1,(GMWA!$DA$2:$DA$600=AZ$3)*(GMWA!$CZ$2:$CZ$600=AZ$4)*(GMWA!$DB$2:$DB$600=AZ$1),0),$A60-1966)</f>
        <v>3060.5880000000002</v>
      </c>
      <c r="BA60" s="4" cm="1">
        <f t="array" ref="BA60">INDEX(GMWA!$A$2:$DB$600,MATCH(1,(GMWA!$DA$2:$DA$600=BA$3)*(GMWA!$CZ$2:$CZ$600=BA$4)*(GMWA!$DB$2:$DB$600=BA$1),0),$A60-1966)</f>
        <v>2304.5740000000001</v>
      </c>
      <c r="BB60" s="4" cm="1">
        <f t="array" ref="BB60">INDEX(GMWA!$A$2:$DB$600,MATCH(1,(GMWA!$DA$2:$DA$600=BB$3)*(GMWA!$CZ$2:$CZ$600=BB$4)*(GMWA!$DB$2:$DB$600=BB$1),0),$A60-1966)</f>
        <v>1776.03</v>
      </c>
      <c r="BC60" s="4" cm="1">
        <f t="array" ref="BC60">INDEX(GMWA!$A$2:$DB$600,MATCH(1,(GMWA!$DA$2:$DA$600=BC$3)*(GMWA!$CZ$2:$CZ$600=BC$4)*(GMWA!$DB$2:$DB$600=BC$1),0),$A60-1966)</f>
        <v>1219.1669999999999</v>
      </c>
      <c r="BD60" s="4" cm="1">
        <f t="array" ref="BD60">INDEX(GMWA!$A$2:$DB$600,MATCH(1,(GMWA!$DA$2:$DA$600=BD$3)*(GMWA!$CZ$2:$CZ$600=BD$4)*(GMWA!$DB$2:$DB$600=BD$1),0),$A60-1966)</f>
        <v>652.82590000000005</v>
      </c>
      <c r="BE60" s="4" cm="1">
        <f t="array" ref="BE60">INDEX(GMWA!$A$2:$DB$600,MATCH(1,(GMWA!$DA$2:$DA$600=BE$3)*(GMWA!$CZ$2:$CZ$600=BE$4)*(GMWA!$DB$2:$DB$600=BE$1),0),$A60-1966)</f>
        <v>529.49</v>
      </c>
      <c r="BF60" s="4" cm="1">
        <f t="array" ref="BF60">INDEX(GMWA!$A$2:$DB$600,MATCH(1,(GMWA!$DA$2:$DA$600=BF$3)*(GMWA!$CZ$2:$CZ$600=BF$4)*(GMWA!$DB$2:$DB$600=BF$1),0),$A60-1966)</f>
        <v>289.96660000000003</v>
      </c>
      <c r="BG60" s="4" cm="1">
        <f t="array" ref="BG60">INDEX(GMWA!$A$2:$DB$600,MATCH(1,(GMWA!$DA$2:$DA$600=BG$3)*(GMWA!$CZ$2:$CZ$600=BG$4)*(GMWA!$DB$2:$DB$600=BG$1),0),$A60-1966)</f>
        <v>618.67999999999995</v>
      </c>
      <c r="BH60" s="4" cm="1">
        <f t="array" ref="BH60">INDEX(GMWA!$A$2:$DB$600,MATCH(1,(GMWA!$DA$2:$DA$600=BH$3)*(GMWA!$CZ$2:$CZ$600=BH$4)*(GMWA!$DB$2:$DB$600=BH$1),0),$A60-1966)</f>
        <v>256.6893</v>
      </c>
      <c r="BI60" s="4" cm="1">
        <f t="array" ref="BI60">INDEX(GMWA!$A$2:$DB$600,MATCH(1,(GMWA!$DA$2:$DA$600=BI$3)*(GMWA!$CZ$2:$CZ$600=BI$4)*(GMWA!$DB$2:$DB$600=BI$1),0),$A60-1966)</f>
        <v>321.27760000000001</v>
      </c>
      <c r="BK60" s="12">
        <f t="shared" si="12"/>
        <v>4.4381256228593191</v>
      </c>
      <c r="BL60" s="12">
        <f t="shared" si="12"/>
        <v>3.4611181764190868</v>
      </c>
      <c r="BM60" s="12">
        <f t="shared" si="12"/>
        <v>0.75664369580009549</v>
      </c>
      <c r="BN60" s="12">
        <f t="shared" si="12"/>
        <v>3.0427625635634561</v>
      </c>
      <c r="BO60" s="12">
        <f t="shared" si="12"/>
        <v>2.1154960280122221</v>
      </c>
      <c r="BP60" s="12">
        <f t="shared" si="12"/>
        <v>2.4614400916348846</v>
      </c>
      <c r="BQ60" s="12">
        <f t="shared" si="12"/>
        <v>1.3299315761675794</v>
      </c>
      <c r="BR60" s="12">
        <f t="shared" si="12"/>
        <v>1.1353468255437611</v>
      </c>
      <c r="BS60" s="12">
        <f t="shared" si="12"/>
        <v>2.3402305224496023</v>
      </c>
      <c r="BT60" s="12">
        <f t="shared" si="12"/>
        <v>1.9604547277501574</v>
      </c>
      <c r="BU60" s="12">
        <f t="shared" si="12"/>
        <v>1.9345917697769566</v>
      </c>
      <c r="BV60" s="12">
        <f t="shared" si="12"/>
        <v>2.7272747892141256</v>
      </c>
      <c r="BW60" s="12">
        <f t="shared" si="12"/>
        <v>2.3370420249204851</v>
      </c>
      <c r="BX60" s="12">
        <f t="shared" si="11"/>
        <v>1.6696327322951454</v>
      </c>
      <c r="BY60" s="12">
        <f t="shared" si="11"/>
        <v>2.1548895933899637</v>
      </c>
      <c r="BZ60" s="12">
        <f t="shared" si="11"/>
        <v>1.4645579243571996</v>
      </c>
      <c r="CA60" s="12">
        <f t="shared" si="10"/>
        <v>1.93500728657345</v>
      </c>
      <c r="CB60" s="12">
        <f t="shared" si="10"/>
        <v>1.9905649942079613</v>
      </c>
      <c r="CC60" s="12">
        <f t="shared" si="10"/>
        <v>1.7218514658992372</v>
      </c>
      <c r="CD60" s="12">
        <f t="shared" si="10"/>
        <v>2.0847073641037057</v>
      </c>
      <c r="CF60" s="13">
        <f>SUMIF(DataQ!$C:$C,DataA!$A60,DataQ!I:I)</f>
        <v>24503.160000000003</v>
      </c>
      <c r="CG60" s="13">
        <f>SUMIF(DataQ!$C:$C,DataA!$A60,DataQ!J:J)</f>
        <v>593935.30000000005</v>
      </c>
      <c r="CH60" s="13">
        <f>SUMIF(DataQ!$C:$C,DataA!$A60,DataQ!K:K)</f>
        <v>3635.3615</v>
      </c>
      <c r="CI60" s="13">
        <f>SUMIF(DataQ!$C:$C,DataA!$A60,DataQ!L:L)</f>
        <v>2657.89</v>
      </c>
      <c r="CJ60" s="13">
        <f>SUMIF(DataQ!$C:$C,DataA!$A60,DataQ!M:M)</f>
        <v>1959.2912000000001</v>
      </c>
      <c r="CK60" s="14">
        <f>AVERAGEIF(DataQ!$C:$C,DataA!$A60,DataQ!N:N)</f>
        <v>634123.75</v>
      </c>
      <c r="CL60" s="13">
        <f>SUMIF(DataQ!$C:$C,DataA!$A60,DataQ!O:O)</f>
        <v>-140694.06200000001</v>
      </c>
      <c r="CN60" s="13">
        <f>SUMIF(DataQ!$B:$B,DataA!$A60,DataQ!P:P)</f>
        <v>-2769.3608999999997</v>
      </c>
      <c r="CO60" s="13">
        <f>SUMIF(DataQ!$B:$B,DataA!$A60,DataQ!Q:Q)</f>
        <v>-19552.535</v>
      </c>
      <c r="CP60" s="13">
        <f>SUMIF(DataQ!$B:$B,DataA!$A60,DataQ!R:R)</f>
        <v>-148.57205999999999</v>
      </c>
    </row>
    <row r="61" spans="1:94" x14ac:dyDescent="0.25">
      <c r="A61" s="4">
        <f t="shared" si="9"/>
        <v>2027</v>
      </c>
      <c r="B61" s="4" cm="1">
        <f t="array" ref="B61">INDEX(GMWA!$A$2:$DB$600,MATCH(1,(GMWA!$DA$2:$DA$600=B$3)*(GMWA!$CZ$2:$CZ$600=B$4)*(GMWA!$DB$2:$DB$600=B$1),0),$A61-1966)</f>
        <v>148923</v>
      </c>
      <c r="C61" s="4" cm="1">
        <f t="array" ref="C61">INDEX(GMWA!$A$2:$DB$600,MATCH(1,(GMWA!$DA$2:$DA$600=C$3)*(GMWA!$CZ$2:$CZ$600=C$4)*(GMWA!$DB$2:$DB$600=C$1),0),$A61-1966)</f>
        <v>1687.232</v>
      </c>
      <c r="D61" s="4" cm="1">
        <f t="array" ref="D61">INDEX(GMWA!$A$2:$DB$600,MATCH(1,(GMWA!$DA$2:$DA$600=D$3)*(GMWA!$CZ$2:$CZ$600=D$4)*(GMWA!$DB$2:$DB$600=D$1),0),$A61-1966)</f>
        <v>13177.96</v>
      </c>
      <c r="E61" s="4" cm="1">
        <f t="array" ref="E61">INDEX(GMWA!$A$2:$DB$600,MATCH(1,(GMWA!$DA$2:$DA$600=E$3)*(GMWA!$CZ$2:$CZ$600=E$4)*(GMWA!$DB$2:$DB$600=E$1),0),$A61-1966)</f>
        <v>113158.6</v>
      </c>
      <c r="F61" s="4" cm="1">
        <f t="array" ref="F61">INDEX(GMWA!$A$2:$DB$600,MATCH(1,(GMWA!$DA$2:$DA$600=F$3)*(GMWA!$CZ$2:$CZ$600=F$4)*(GMWA!$DB$2:$DB$600=F$1),0),$A61-1966)</f>
        <v>50795.08</v>
      </c>
      <c r="G61" s="4" cm="1">
        <f t="array" ref="G61">INDEX(GMWA!$A$2:$DB$600,MATCH(1,(GMWA!$DA$2:$DA$600=G$3)*(GMWA!$CZ$2:$CZ$600=G$4)*(GMWA!$DB$2:$DB$600=G$1),0),$A61-1966)</f>
        <v>24.854890000000001</v>
      </c>
      <c r="H61" s="4" cm="1">
        <f t="array" ref="H61">INDEX(GMWA!$A$2:$DB$600,MATCH(1,(GMWA!$DA$2:$DA$600=H$3)*(GMWA!$CZ$2:$CZ$600=H$4)*(GMWA!$DB$2:$DB$600=H$1),0),$A61-1966)</f>
        <v>45135.16</v>
      </c>
      <c r="I61" s="4" cm="1">
        <f t="array" ref="I61">INDEX(GMWA!$A$2:$DB$600,MATCH(1,(GMWA!$DA$2:$DA$600=I$3)*(GMWA!$CZ$2:$CZ$600=I$4)*(GMWA!$DB$2:$DB$600=I$1),0),$A61-1966)</f>
        <v>2.3860199999999998</v>
      </c>
      <c r="J61" s="4" cm="1">
        <f t="array" ref="J61">INDEX(GMWA!$A$2:$DB$600,MATCH(1,(GMWA!$DA$2:$DA$600=J$3)*(GMWA!$CZ$2:$CZ$600=J$4)*(GMWA!$DB$2:$DB$600=J$1),0),$A61-1966)</f>
        <v>35102.46</v>
      </c>
      <c r="K61" s="4" cm="1">
        <f t="array" ref="K61">INDEX(GMWA!$A$2:$DB$600,MATCH(1,(GMWA!$DA$2:$DA$600=K$3)*(GMWA!$CZ$2:$CZ$600=K$4)*(GMWA!$DB$2:$DB$600=K$1),0),$A61-1966)</f>
        <v>61.848399999999998</v>
      </c>
      <c r="L61" s="4" cm="1">
        <f t="array" ref="L61">INDEX(GMWA!$A$2:$DB$600,MATCH(1,(GMWA!$DA$2:$DA$600=L$3)*(GMWA!$CZ$2:$CZ$600=L$4)*(GMWA!$DB$2:$DB$600=L$1),0),$A61-1966)</f>
        <v>85.349980000000002</v>
      </c>
      <c r="M61" s="4" cm="1">
        <f t="array" ref="M61">INDEX(GMWA!$A$2:$DB$600,MATCH(1,(GMWA!$DA$2:$DA$600=M$3)*(GMWA!$CZ$2:$CZ$600=M$4)*(GMWA!$DB$2:$DB$600=M$1),0),$A61-1966)</f>
        <v>100.2004</v>
      </c>
      <c r="N61" s="4" cm="1">
        <f t="array" ref="N61">INDEX(GMWA!$A$2:$DB$600,MATCH(1,(GMWA!$DA$2:$DA$600=N$3)*(GMWA!$CZ$2:$CZ$600=N$4)*(GMWA!$DB$2:$DB$600=N$1),0),$A61-1966)</f>
        <v>45.60528</v>
      </c>
      <c r="O61" s="4" cm="1">
        <f t="array" ref="O61">INDEX(GMWA!$A$2:$DB$600,MATCH(1,(GMWA!$DA$2:$DA$600=O$3)*(GMWA!$CZ$2:$CZ$600=O$4)*(GMWA!$DB$2:$DB$600=O$1),0),$A61-1966)</f>
        <v>10.7738</v>
      </c>
      <c r="P61" s="4" cm="1">
        <f t="array" ref="P61">INDEX(GMWA!$A$2:$DB$600,MATCH(1,(GMWA!$DA$2:$DA$600=P$3)*(GMWA!$CZ$2:$CZ$600=P$4)*(GMWA!$DB$2:$DB$600=P$1),0),$A61-1966)</f>
        <v>18.2043</v>
      </c>
      <c r="Q61" s="4" cm="1">
        <f t="array" ref="Q61">INDEX(GMWA!$A$2:$DB$600,MATCH(1,(GMWA!$DA$2:$DA$600=Q$3)*(GMWA!$CZ$2:$CZ$600=Q$4)*(GMWA!$DB$2:$DB$600=Q$1),0),$A61-1966)</f>
        <v>10.145049999999999</v>
      </c>
      <c r="R61" s="4" cm="1">
        <f t="array" ref="R61">INDEX(GMWA!$A$2:$DB$600,MATCH(1,(GMWA!$DA$2:$DA$600=R$3)*(GMWA!$CZ$2:$CZ$600=R$4)*(GMWA!$DB$2:$DB$600=R$1),0),$A61-1966)</f>
        <v>5.5894469999999998</v>
      </c>
      <c r="S61" s="4" cm="1">
        <f t="array" ref="S61">INDEX(GMWA!$A$2:$DB$600,MATCH(1,(GMWA!$DA$2:$DA$600=S$3)*(GMWA!$CZ$2:$CZ$600=S$4)*(GMWA!$DB$2:$DB$600=S$1),0),$A61-1966)</f>
        <v>3.5180799999999999</v>
      </c>
      <c r="T61" s="4" cm="1">
        <f t="array" ref="T61">INDEX(GMWA!$A$2:$DB$600,MATCH(1,(GMWA!$DA$2:$DA$600=T$3)*(GMWA!$CZ$2:$CZ$600=T$4)*(GMWA!$DB$2:$DB$600=T$1),0),$A61-1966)</f>
        <v>8.5619999999999994</v>
      </c>
      <c r="U61" s="4" cm="1">
        <f t="array" ref="U61">INDEX(GMWA!$A$2:$DB$600,MATCH(1,(GMWA!$DA$2:$DA$600=U$3)*(GMWA!$CZ$2:$CZ$600=U$4)*(GMWA!$DB$2:$DB$600=U$1),0),$A61-1966)</f>
        <v>6.4946599999999997</v>
      </c>
      <c r="V61" s="4" cm="1">
        <f t="array" ref="V61">INDEX(GMWA!$A$2:$DB$600,MATCH(1,(GMWA!$DA$2:$DA$600=V$3)*(GMWA!$CZ$2:$CZ$600=V$4)*(GMWA!$DB$2:$DB$600=V$1),0),$A61-1966)</f>
        <v>3356604</v>
      </c>
      <c r="W61" s="4" cm="1">
        <f t="array" ref="W61">INDEX(GMWA!$A$2:$DB$600,MATCH(1,(GMWA!$DA$2:$DA$600=W$3)*(GMWA!$CZ$2:$CZ$600=W$4)*(GMWA!$DB$2:$DB$600=W$1),0),$A61-1966)</f>
        <v>47711.65</v>
      </c>
      <c r="X61" s="4" cm="1">
        <f t="array" ref="X61">INDEX(GMWA!$A$2:$DB$600,MATCH(1,(GMWA!$DA$2:$DA$600=X$3)*(GMWA!$CZ$2:$CZ$600=X$4)*(GMWA!$DB$2:$DB$600=X$1),0),$A61-1966)</f>
        <v>1404922</v>
      </c>
      <c r="Y61" s="4" cm="1">
        <f t="array" ref="Y61">INDEX(GMWA!$A$2:$DB$600,MATCH(1,(GMWA!$DA$2:$DA$600=Y$3)*(GMWA!$CZ$2:$CZ$600=Y$4)*(GMWA!$DB$2:$DB$600=Y$1),0),$A61-1966)</f>
        <v>3714944</v>
      </c>
      <c r="Z61" s="4" cm="1">
        <f t="array" ref="Z61">INDEX(GMWA!$A$2:$DB$600,MATCH(1,(GMWA!$DA$2:$DA$600=Z$3)*(GMWA!$CZ$2:$CZ$600=Z$4)*(GMWA!$DB$2:$DB$600=Z$1),0),$A61-1966)</f>
        <v>1912662</v>
      </c>
      <c r="AA61" s="4" cm="1">
        <f t="array" ref="AA61">INDEX(GMWA!$A$2:$DB$600,MATCH(1,(GMWA!$DA$2:$DA$600=AA$3)*(GMWA!$CZ$2:$CZ$600=AA$4)*(GMWA!$DB$2:$DB$600=AA$1),0),$A61-1966)</f>
        <v>963.08230000000003</v>
      </c>
      <c r="AB61" s="4" cm="1">
        <f t="array" ref="AB61">INDEX(GMWA!$A$2:$DB$600,MATCH(1,(GMWA!$DA$2:$DA$600=AB$3)*(GMWA!$CZ$2:$CZ$600=AB$4)*(GMWA!$DB$2:$DB$600=AB$1),0),$A61-1966)</f>
        <v>3303433</v>
      </c>
      <c r="AC61" s="4" cm="1">
        <f t="array" ref="AC61">INDEX(GMWA!$A$2:$DB$600,MATCH(1,(GMWA!$DA$2:$DA$600=AC$3)*(GMWA!$CZ$2:$CZ$600=AC$4)*(GMWA!$DB$2:$DB$600=AC$1),0),$A61-1966)</f>
        <v>206.1268</v>
      </c>
      <c r="AD61" s="4" cm="1">
        <f t="array" ref="AD61">INDEX(GMWA!$A$2:$DB$600,MATCH(1,(GMWA!$DA$2:$DA$600=AD$3)*(GMWA!$CZ$2:$CZ$600=AD$4)*(GMWA!$DB$2:$DB$600=AD$1),0),$A61-1966)</f>
        <v>1471271</v>
      </c>
      <c r="AE61" s="4" cm="1">
        <f t="array" ref="AE61">INDEX(GMWA!$A$2:$DB$600,MATCH(1,(GMWA!$DA$2:$DA$600=AE$3)*(GMWA!$CZ$2:$CZ$600=AE$4)*(GMWA!$DB$2:$DB$600=AE$1),0),$A61-1966)</f>
        <v>2967.0219999999999</v>
      </c>
      <c r="AF61" s="4" cm="1">
        <f t="array" ref="AF61">INDEX(GMWA!$A$2:$DB$600,MATCH(1,(GMWA!$DA$2:$DA$600=AF$3)*(GMWA!$CZ$2:$CZ$600=AF$4)*(GMWA!$DB$2:$DB$600=AF$1),0),$A61-1966)</f>
        <v>4021.259</v>
      </c>
      <c r="AG61" s="4" cm="1">
        <f t="array" ref="AG61">INDEX(GMWA!$A$2:$DB$600,MATCH(1,(GMWA!$DA$2:$DA$600=AG$3)*(GMWA!$CZ$2:$CZ$600=AG$4)*(GMWA!$DB$2:$DB$600=AG$1),0),$A61-1966)</f>
        <v>3576.02</v>
      </c>
      <c r="AH61" s="4" cm="1">
        <f t="array" ref="AH61">INDEX(GMWA!$A$2:$DB$600,MATCH(1,(GMWA!$DA$2:$DA$600=AH$3)*(GMWA!$CZ$2:$CZ$600=AH$4)*(GMWA!$DB$2:$DB$600=AH$1),0),$A61-1966)</f>
        <v>1871.1110000000001</v>
      </c>
      <c r="AI61" s="4" cm="1">
        <f t="array" ref="AI61">INDEX(GMWA!$A$2:$DB$600,MATCH(1,(GMWA!$DA$2:$DA$600=AI$3)*(GMWA!$CZ$2:$CZ$600=AI$4)*(GMWA!$DB$2:$DB$600=AI$1),0),$A61-1966)</f>
        <v>586.73109999999997</v>
      </c>
      <c r="AJ61" s="4" cm="1">
        <f t="array" ref="AJ61">INDEX(GMWA!$A$2:$DB$600,MATCH(1,(GMWA!$DA$2:$DA$600=AJ$3)*(GMWA!$CZ$2:$CZ$600=AJ$4)*(GMWA!$DB$2:$DB$600=AJ$1),0),$A61-1966)</f>
        <v>798.79139999999995</v>
      </c>
      <c r="AK61" s="4" cm="1">
        <f t="array" ref="AK61">INDEX(GMWA!$A$2:$DB$600,MATCH(1,(GMWA!$DA$2:$DA$600=AK$3)*(GMWA!$CZ$2:$CZ$600=AK$4)*(GMWA!$DB$2:$DB$600=AK$1),0),$A61-1966)</f>
        <v>637.37509999999997</v>
      </c>
      <c r="AL61" s="4" cm="1">
        <f t="array" ref="AL61">INDEX(GMWA!$A$2:$DB$600,MATCH(1,(GMWA!$DA$2:$DA$600=AL$3)*(GMWA!$CZ$2:$CZ$600=AL$4)*(GMWA!$DB$2:$DB$600=AL$1),0),$A61-1966)</f>
        <v>272.53539999999998</v>
      </c>
      <c r="AM61" s="4" cm="1">
        <f t="array" ref="AM61">INDEX(GMWA!$A$2:$DB$600,MATCH(1,(GMWA!$DA$2:$DA$600=AM$3)*(GMWA!$CZ$2:$CZ$600=AM$4)*(GMWA!$DB$2:$DB$600=AM$1),0),$A61-1966)</f>
        <v>161.4248</v>
      </c>
      <c r="AN61" s="4" cm="1">
        <f t="array" ref="AN61">INDEX(GMWA!$A$2:$DB$600,MATCH(1,(GMWA!$DA$2:$DA$600=AN$3)*(GMWA!$CZ$2:$CZ$600=AN$4)*(GMWA!$DB$2:$DB$600=AN$1),0),$A61-1966)</f>
        <v>469.15989999999999</v>
      </c>
      <c r="AO61" s="4" cm="1">
        <f t="array" ref="AO61">INDEX(GMWA!$A$2:$DB$600,MATCH(1,(GMWA!$DA$2:$DA$600=AO$3)*(GMWA!$CZ$2:$CZ$600=AO$4)*(GMWA!$DB$2:$DB$600=AO$1),0),$A61-1966)</f>
        <v>297.44139999999999</v>
      </c>
      <c r="AP61" s="4" cm="1">
        <f t="array" ref="AP61">INDEX(GMWA!$A$2:$DB$600,MATCH(1,(GMWA!$DA$2:$DA$600=AP$3)*(GMWA!$CZ$2:$CZ$600=AP$4)*(GMWA!$DB$2:$DB$600=AP$1),0),$A61-1966)</f>
        <v>3249114</v>
      </c>
      <c r="AQ61" s="4" cm="1">
        <f t="array" ref="AQ61">INDEX(GMWA!$A$2:$DB$600,MATCH(1,(GMWA!$DA$2:$DA$600=AQ$3)*(GMWA!$CZ$2:$CZ$600=AQ$4)*(GMWA!$DB$2:$DB$600=AQ$1),0),$A61-1966)</f>
        <v>33884.230000000003</v>
      </c>
      <c r="AR61" s="4" cm="1">
        <f t="array" ref="AR61">INDEX(GMWA!$A$2:$DB$600,MATCH(1,(GMWA!$DA$2:$DA$600=AR$3)*(GMWA!$CZ$2:$CZ$600=AR$4)*(GMWA!$DB$2:$DB$600=AR$1),0),$A61-1966)</f>
        <v>700640.1</v>
      </c>
      <c r="AS61" s="4" cm="1">
        <f t="array" ref="AS61">INDEX(GMWA!$A$2:$DB$600,MATCH(1,(GMWA!$DA$2:$DA$600=AS$3)*(GMWA!$CZ$2:$CZ$600=AS$4)*(GMWA!$DB$2:$DB$600=AS$1),0),$A61-1966)</f>
        <v>3485411</v>
      </c>
      <c r="AT61" s="4" cm="1">
        <f t="array" ref="AT61">INDEX(GMWA!$A$2:$DB$600,MATCH(1,(GMWA!$DA$2:$DA$600=AT$3)*(GMWA!$CZ$2:$CZ$600=AT$4)*(GMWA!$DB$2:$DB$600=AT$1),0),$A61-1966)</f>
        <v>3143020</v>
      </c>
      <c r="AU61" s="4" cm="1">
        <f t="array" ref="AU61">INDEX(GMWA!$A$2:$DB$600,MATCH(1,(GMWA!$DA$2:$DA$600=AU$3)*(GMWA!$CZ$2:$CZ$600=AU$4)*(GMWA!$DB$2:$DB$600=AU$1),0),$A61-1966)</f>
        <v>3259.9789999999998</v>
      </c>
      <c r="AV61" s="4" cm="1">
        <f t="array" ref="AV61">INDEX(GMWA!$A$2:$DB$600,MATCH(1,(GMWA!$DA$2:$DA$600=AV$3)*(GMWA!$CZ$2:$CZ$600=AV$4)*(GMWA!$DB$2:$DB$600=AV$1),0),$A61-1966)</f>
        <v>7179498</v>
      </c>
      <c r="AW61" s="4" cm="1">
        <f t="array" ref="AW61">INDEX(GMWA!$A$2:$DB$600,MATCH(1,(GMWA!$DA$2:$DA$600=AW$3)*(GMWA!$CZ$2:$CZ$600=AW$4)*(GMWA!$DB$2:$DB$600=AW$1),0),$A61-1966)</f>
        <v>895.92930000000001</v>
      </c>
      <c r="AX61" s="4" cm="1">
        <f t="array" ref="AX61">INDEX(GMWA!$A$2:$DB$600,MATCH(1,(GMWA!$DA$2:$DA$600=AX$3)*(GMWA!$CZ$2:$CZ$600=AX$4)*(GMWA!$DB$2:$DB$600=AX$1),0),$A61-1966)</f>
        <v>2906638</v>
      </c>
      <c r="AY61" s="4" cm="1">
        <f t="array" ref="AY61">INDEX(GMWA!$A$2:$DB$600,MATCH(1,(GMWA!$DA$2:$DA$600=AY$3)*(GMWA!$CZ$2:$CZ$600=AY$4)*(GMWA!$DB$2:$DB$600=AY$1),0),$A61-1966)</f>
        <v>4844.3019999999997</v>
      </c>
      <c r="AZ61" s="4" cm="1">
        <f t="array" ref="AZ61">INDEX(GMWA!$A$2:$DB$600,MATCH(1,(GMWA!$DA$2:$DA$600=AZ$3)*(GMWA!$CZ$2:$CZ$600=AZ$4)*(GMWA!$DB$2:$DB$600=AZ$1),0),$A61-1966)</f>
        <v>3162.7150000000001</v>
      </c>
      <c r="BA61" s="4" cm="1">
        <f t="array" ref="BA61">INDEX(GMWA!$A$2:$DB$600,MATCH(1,(GMWA!$DA$2:$DA$600=BA$3)*(GMWA!$CZ$2:$CZ$600=BA$4)*(GMWA!$DB$2:$DB$600=BA$1),0),$A61-1966)</f>
        <v>2356.1149999999998</v>
      </c>
      <c r="BB61" s="4" cm="1">
        <f t="array" ref="BB61">INDEX(GMWA!$A$2:$DB$600,MATCH(1,(GMWA!$DA$2:$DA$600=BB$3)*(GMWA!$CZ$2:$CZ$600=BB$4)*(GMWA!$DB$2:$DB$600=BB$1),0),$A61-1966)</f>
        <v>1849.3589999999999</v>
      </c>
      <c r="BC61" s="4" cm="1">
        <f t="array" ref="BC61">INDEX(GMWA!$A$2:$DB$600,MATCH(1,(GMWA!$DA$2:$DA$600=BC$3)*(GMWA!$CZ$2:$CZ$600=BC$4)*(GMWA!$DB$2:$DB$600=BC$1),0),$A61-1966)</f>
        <v>1269.8630000000001</v>
      </c>
      <c r="BD61" s="4" cm="1">
        <f t="array" ref="BD61">INDEX(GMWA!$A$2:$DB$600,MATCH(1,(GMWA!$DA$2:$DA$600=BD$3)*(GMWA!$CZ$2:$CZ$600=BD$4)*(GMWA!$DB$2:$DB$600=BD$1),0),$A61-1966)</f>
        <v>675.53440000000001</v>
      </c>
      <c r="BE61" s="4" cm="1">
        <f t="array" ref="BE61">INDEX(GMWA!$A$2:$DB$600,MATCH(1,(GMWA!$DA$2:$DA$600=BE$3)*(GMWA!$CZ$2:$CZ$600=BE$4)*(GMWA!$DB$2:$DB$600=BE$1),0),$A61-1966)</f>
        <v>546.52940000000001</v>
      </c>
      <c r="BF61" s="4" cm="1">
        <f t="array" ref="BF61">INDEX(GMWA!$A$2:$DB$600,MATCH(1,(GMWA!$DA$2:$DA$600=BF$3)*(GMWA!$CZ$2:$CZ$600=BF$4)*(GMWA!$DB$2:$DB$600=BF$1),0),$A61-1966)</f>
        <v>293.71749999999997</v>
      </c>
      <c r="BG61" s="4" cm="1">
        <f t="array" ref="BG61">INDEX(GMWA!$A$2:$DB$600,MATCH(1,(GMWA!$DA$2:$DA$600=BG$3)*(GMWA!$CZ$2:$CZ$600=BG$4)*(GMWA!$DB$2:$DB$600=BG$1),0),$A61-1966)</f>
        <v>657.44849999999997</v>
      </c>
      <c r="BH61" s="4" cm="1">
        <f t="array" ref="BH61">INDEX(GMWA!$A$2:$DB$600,MATCH(1,(GMWA!$DA$2:$DA$600=BH$3)*(GMWA!$CZ$2:$CZ$600=BH$4)*(GMWA!$DB$2:$DB$600=BH$1),0),$A61-1966)</f>
        <v>268.89609999999999</v>
      </c>
      <c r="BI61" s="4" cm="1">
        <f t="array" ref="BI61">INDEX(GMWA!$A$2:$DB$600,MATCH(1,(GMWA!$DA$2:$DA$600=BI$3)*(GMWA!$CZ$2:$CZ$600=BI$4)*(GMWA!$DB$2:$DB$600=BI$1),0),$A61-1966)</f>
        <v>335.45299999999997</v>
      </c>
      <c r="BK61" s="12">
        <f t="shared" si="12"/>
        <v>4.4367163954997375</v>
      </c>
      <c r="BL61" s="12">
        <f t="shared" si="12"/>
        <v>3.5363103141475927</v>
      </c>
      <c r="BM61" s="12">
        <f t="shared" si="12"/>
        <v>0.93798516928341924</v>
      </c>
      <c r="BN61" s="12">
        <f t="shared" si="12"/>
        <v>3.0460378406780833</v>
      </c>
      <c r="BO61" s="12">
        <f t="shared" si="12"/>
        <v>2.6557269397311183</v>
      </c>
      <c r="BP61" s="12">
        <f t="shared" si="12"/>
        <v>2.5807649045154291</v>
      </c>
      <c r="BQ61" s="12">
        <f t="shared" si="12"/>
        <v>1.3663107440047977</v>
      </c>
      <c r="BR61" s="12">
        <f t="shared" si="12"/>
        <v>1.1575496247940587</v>
      </c>
      <c r="BS61" s="12">
        <f t="shared" si="12"/>
        <v>2.3858595731173931</v>
      </c>
      <c r="BT61" s="12">
        <f t="shared" si="12"/>
        <v>2.0845278531807314</v>
      </c>
      <c r="BU61" s="12">
        <f t="shared" si="12"/>
        <v>2.1224691073119137</v>
      </c>
      <c r="BV61" s="12">
        <f t="shared" si="12"/>
        <v>2.8020089373101942</v>
      </c>
      <c r="BW61" s="12">
        <f t="shared" si="12"/>
        <v>2.4373369618371119</v>
      </c>
      <c r="BX61" s="12">
        <f t="shared" si="11"/>
        <v>1.8362415082479864</v>
      </c>
      <c r="BY61" s="12">
        <f t="shared" si="11"/>
        <v>2.2789804697446669</v>
      </c>
      <c r="BZ61" s="12">
        <f t="shared" si="11"/>
        <v>1.5916922389970993</v>
      </c>
      <c r="CA61" s="12">
        <f t="shared" si="10"/>
        <v>2.0509067812841928</v>
      </c>
      <c r="CB61" s="12">
        <f t="shared" si="10"/>
        <v>2.1793925097011115</v>
      </c>
      <c r="CC61" s="12">
        <f t="shared" si="10"/>
        <v>1.82496415401231</v>
      </c>
      <c r="CD61" s="12">
        <f t="shared" si="10"/>
        <v>2.1835090878404957</v>
      </c>
      <c r="CF61" s="13">
        <f>SUMIF(DataQ!$C:$C,DataA!$A61,DataQ!I:I)</f>
        <v>25166.527999999998</v>
      </c>
      <c r="CG61" s="13">
        <f>SUMIF(DataQ!$C:$C,DataA!$A61,DataQ!J:J)</f>
        <v>597794.5</v>
      </c>
      <c r="CH61" s="13">
        <f>SUMIF(DataQ!$C:$C,DataA!$A61,DataQ!K:K)</f>
        <v>3709.1419000000001</v>
      </c>
      <c r="CI61" s="13">
        <f>SUMIF(DataQ!$C:$C,DataA!$A61,DataQ!L:L)</f>
        <v>2684.3</v>
      </c>
      <c r="CJ61" s="13">
        <f>SUMIF(DataQ!$C:$C,DataA!$A61,DataQ!M:M)</f>
        <v>1975.8827999999999</v>
      </c>
      <c r="CK61" s="14">
        <f>AVERAGEIF(DataQ!$C:$C,DataA!$A61,DataQ!N:N)</f>
        <v>648352.07499999995</v>
      </c>
      <c r="CL61" s="13">
        <f>SUMIF(DataQ!$C:$C,DataA!$A61,DataQ!O:O)</f>
        <v>-115803.776</v>
      </c>
      <c r="CN61" s="13">
        <f>SUMIF(DataQ!$B:$B,DataA!$A61,DataQ!P:P)</f>
        <v>-2687.2687000000001</v>
      </c>
      <c r="CO61" s="13">
        <f>SUMIF(DataQ!$B:$B,DataA!$A61,DataQ!Q:Q)</f>
        <v>-23462.161</v>
      </c>
      <c r="CP61" s="13">
        <f>SUMIF(DataQ!$B:$B,DataA!$A61,DataQ!R:R)</f>
        <v>-156.9007</v>
      </c>
    </row>
    <row r="62" spans="1:94" x14ac:dyDescent="0.25">
      <c r="A62" s="4">
        <f t="shared" si="9"/>
        <v>2028</v>
      </c>
      <c r="B62" s="4" cm="1">
        <f t="array" ref="B62">INDEX(GMWA!$A$2:$DB$600,MATCH(1,(GMWA!$DA$2:$DA$600=B$3)*(GMWA!$CZ$2:$CZ$600=B$4)*(GMWA!$DB$2:$DB$600=B$1),0),$A62-1966)</f>
        <v>146851</v>
      </c>
      <c r="C62" s="4" cm="1">
        <f t="array" ref="C62">INDEX(GMWA!$A$2:$DB$600,MATCH(1,(GMWA!$DA$2:$DA$600=C$3)*(GMWA!$CZ$2:$CZ$600=C$4)*(GMWA!$DB$2:$DB$600=C$1),0),$A62-1966)</f>
        <v>1791.72</v>
      </c>
      <c r="D62" s="4" cm="1">
        <f t="array" ref="D62">INDEX(GMWA!$A$2:$DB$600,MATCH(1,(GMWA!$DA$2:$DA$600=D$3)*(GMWA!$CZ$2:$CZ$600=D$4)*(GMWA!$DB$2:$DB$600=D$1),0),$A62-1966)</f>
        <v>15586.17</v>
      </c>
      <c r="E62" s="4" cm="1">
        <f t="array" ref="E62">INDEX(GMWA!$A$2:$DB$600,MATCH(1,(GMWA!$DA$2:$DA$600=E$3)*(GMWA!$CZ$2:$CZ$600=E$4)*(GMWA!$DB$2:$DB$600=E$1),0),$A62-1966)</f>
        <v>117433.2</v>
      </c>
      <c r="F62" s="4" cm="1">
        <f t="array" ref="F62">INDEX(GMWA!$A$2:$DB$600,MATCH(1,(GMWA!$DA$2:$DA$600=F$3)*(GMWA!$CZ$2:$CZ$600=F$4)*(GMWA!$DB$2:$DB$600=F$1),0),$A62-1966)</f>
        <v>56896.46</v>
      </c>
      <c r="G62" s="4" cm="1">
        <f t="array" ref="G62">INDEX(GMWA!$A$2:$DB$600,MATCH(1,(GMWA!$DA$2:$DA$600=G$3)*(GMWA!$CZ$2:$CZ$600=G$4)*(GMWA!$DB$2:$DB$600=G$1),0),$A62-1966)</f>
        <v>24.260190000000001</v>
      </c>
      <c r="H62" s="4" cm="1">
        <f t="array" ref="H62">INDEX(GMWA!$A$2:$DB$600,MATCH(1,(GMWA!$DA$2:$DA$600=H$3)*(GMWA!$CZ$2:$CZ$600=H$4)*(GMWA!$DB$2:$DB$600=H$1),0),$A62-1966)</f>
        <v>47614.6</v>
      </c>
      <c r="I62" s="4" cm="1">
        <f t="array" ref="I62">INDEX(GMWA!$A$2:$DB$600,MATCH(1,(GMWA!$DA$2:$DA$600=I$3)*(GMWA!$CZ$2:$CZ$600=I$4)*(GMWA!$DB$2:$DB$600=I$1),0),$A62-1966)</f>
        <v>2.443486</v>
      </c>
      <c r="J62" s="4" cm="1">
        <f t="array" ref="J62">INDEX(GMWA!$A$2:$DB$600,MATCH(1,(GMWA!$DA$2:$DA$600=J$3)*(GMWA!$CZ$2:$CZ$600=J$4)*(GMWA!$DB$2:$DB$600=J$1),0),$A62-1966)</f>
        <v>36216.14</v>
      </c>
      <c r="K62" s="4" cm="1">
        <f t="array" ref="K62">INDEX(GMWA!$A$2:$DB$600,MATCH(1,(GMWA!$DA$2:$DA$600=K$3)*(GMWA!$CZ$2:$CZ$600=K$4)*(GMWA!$DB$2:$DB$600=K$1),0),$A62-1966)</f>
        <v>67.915679999999995</v>
      </c>
      <c r="L62" s="4" cm="1">
        <f t="array" ref="L62">INDEX(GMWA!$A$2:$DB$600,MATCH(1,(GMWA!$DA$2:$DA$600=L$3)*(GMWA!$CZ$2:$CZ$600=L$4)*(GMWA!$DB$2:$DB$600=L$1),0),$A62-1966)</f>
        <v>95.787629999999993</v>
      </c>
      <c r="M62" s="4" cm="1">
        <f t="array" ref="M62">INDEX(GMWA!$A$2:$DB$600,MATCH(1,(GMWA!$DA$2:$DA$600=M$3)*(GMWA!$CZ$2:$CZ$600=M$4)*(GMWA!$DB$2:$DB$600=M$1),0),$A62-1966)</f>
        <v>103.7379</v>
      </c>
      <c r="N62" s="4" cm="1">
        <f t="array" ref="N62">INDEX(GMWA!$A$2:$DB$600,MATCH(1,(GMWA!$DA$2:$DA$600=N$3)*(GMWA!$CZ$2:$CZ$600=N$4)*(GMWA!$DB$2:$DB$600=N$1),0),$A62-1966)</f>
        <v>48.273580000000003</v>
      </c>
      <c r="O62" s="4" cm="1">
        <f t="array" ref="O62">INDEX(GMWA!$A$2:$DB$600,MATCH(1,(GMWA!$DA$2:$DA$600=O$3)*(GMWA!$CZ$2:$CZ$600=O$4)*(GMWA!$DB$2:$DB$600=O$1),0),$A62-1966)</f>
        <v>11.964499999999999</v>
      </c>
      <c r="P62" s="4" cm="1">
        <f t="array" ref="P62">INDEX(GMWA!$A$2:$DB$600,MATCH(1,(GMWA!$DA$2:$DA$600=P$3)*(GMWA!$CZ$2:$CZ$600=P$4)*(GMWA!$DB$2:$DB$600=P$1),0),$A62-1966)</f>
        <v>19.6829</v>
      </c>
      <c r="Q62" s="4" cm="1">
        <f t="array" ref="Q62">INDEX(GMWA!$A$2:$DB$600,MATCH(1,(GMWA!$DA$2:$DA$600=Q$3)*(GMWA!$CZ$2:$CZ$600=Q$4)*(GMWA!$DB$2:$DB$600=Q$1),0),$A62-1966)</f>
        <v>11.13185</v>
      </c>
      <c r="R62" s="4" cm="1">
        <f t="array" ref="R62">INDEX(GMWA!$A$2:$DB$600,MATCH(1,(GMWA!$DA$2:$DA$600=R$3)*(GMWA!$CZ$2:$CZ$600=R$4)*(GMWA!$DB$2:$DB$600=R$1),0),$A62-1966)</f>
        <v>6.0496749999999997</v>
      </c>
      <c r="S62" s="4" cm="1">
        <f t="array" ref="S62">INDEX(GMWA!$A$2:$DB$600,MATCH(1,(GMWA!$DA$2:$DA$600=S$3)*(GMWA!$CZ$2:$CZ$600=S$4)*(GMWA!$DB$2:$DB$600=S$1),0),$A62-1966)</f>
        <v>3.7367699999999999</v>
      </c>
      <c r="T62" s="4" cm="1">
        <f t="array" ref="T62">INDEX(GMWA!$A$2:$DB$600,MATCH(1,(GMWA!$DA$2:$DA$600=T$3)*(GMWA!$CZ$2:$CZ$600=T$4)*(GMWA!$DB$2:$DB$600=T$1),0),$A62-1966)</f>
        <v>9.0619999999999994</v>
      </c>
      <c r="U62" s="4" cm="1">
        <f t="array" ref="U62">INDEX(GMWA!$A$2:$DB$600,MATCH(1,(GMWA!$DA$2:$DA$600=U$3)*(GMWA!$CZ$2:$CZ$600=U$4)*(GMWA!$DB$2:$DB$600=U$1),0),$A62-1966)</f>
        <v>6.84307</v>
      </c>
      <c r="V62" s="4" cm="1">
        <f t="array" ref="V62">INDEX(GMWA!$A$2:$DB$600,MATCH(1,(GMWA!$DA$2:$DA$600=V$3)*(GMWA!$CZ$2:$CZ$600=V$4)*(GMWA!$DB$2:$DB$600=V$1),0),$A62-1966)</f>
        <v>3457068</v>
      </c>
      <c r="W62" s="4" cm="1">
        <f t="array" ref="W62">INDEX(GMWA!$A$2:$DB$600,MATCH(1,(GMWA!$DA$2:$DA$600=W$3)*(GMWA!$CZ$2:$CZ$600=W$4)*(GMWA!$DB$2:$DB$600=W$1),0),$A62-1966)</f>
        <v>50451.86</v>
      </c>
      <c r="X62" s="4" cm="1">
        <f t="array" ref="X62">INDEX(GMWA!$A$2:$DB$600,MATCH(1,(GMWA!$DA$2:$DA$600=X$3)*(GMWA!$CZ$2:$CZ$600=X$4)*(GMWA!$DB$2:$DB$600=X$1),0),$A62-1966)</f>
        <v>1429820</v>
      </c>
      <c r="Y62" s="4" cm="1">
        <f t="array" ref="Y62">INDEX(GMWA!$A$2:$DB$600,MATCH(1,(GMWA!$DA$2:$DA$600=Y$3)*(GMWA!$CZ$2:$CZ$600=Y$4)*(GMWA!$DB$2:$DB$600=Y$1),0),$A62-1966)</f>
        <v>3828859</v>
      </c>
      <c r="Z62" s="4" cm="1">
        <f t="array" ref="Z62">INDEX(GMWA!$A$2:$DB$600,MATCH(1,(GMWA!$DA$2:$DA$600=Z$3)*(GMWA!$CZ$2:$CZ$600=Z$4)*(GMWA!$DB$2:$DB$600=Z$1),0),$A62-1966)</f>
        <v>1961838</v>
      </c>
      <c r="AA62" s="4" cm="1">
        <f t="array" ref="AA62">INDEX(GMWA!$A$2:$DB$600,MATCH(1,(GMWA!$DA$2:$DA$600=AA$3)*(GMWA!$CZ$2:$CZ$600=AA$4)*(GMWA!$DB$2:$DB$600=AA$1),0),$A62-1966)</f>
        <v>900.57370000000003</v>
      </c>
      <c r="AB62" s="4" cm="1">
        <f t="array" ref="AB62">INDEX(GMWA!$A$2:$DB$600,MATCH(1,(GMWA!$DA$2:$DA$600=AB$3)*(GMWA!$CZ$2:$CZ$600=AB$4)*(GMWA!$DB$2:$DB$600=AB$1),0),$A62-1966)</f>
        <v>3368835</v>
      </c>
      <c r="AC62" s="4" cm="1">
        <f t="array" ref="AC62">INDEX(GMWA!$A$2:$DB$600,MATCH(1,(GMWA!$DA$2:$DA$600=AC$3)*(GMWA!$CZ$2:$CZ$600=AC$4)*(GMWA!$DB$2:$DB$600=AC$1),0),$A62-1966)</f>
        <v>206.05109999999999</v>
      </c>
      <c r="AD62" s="4" cm="1">
        <f t="array" ref="AD62">INDEX(GMWA!$A$2:$DB$600,MATCH(1,(GMWA!$DA$2:$DA$600=AD$3)*(GMWA!$CZ$2:$CZ$600=AD$4)*(GMWA!$DB$2:$DB$600=AD$1),0),$A62-1966)</f>
        <v>1530802</v>
      </c>
      <c r="AE62" s="4" cm="1">
        <f t="array" ref="AE62">INDEX(GMWA!$A$2:$DB$600,MATCH(1,(GMWA!$DA$2:$DA$600=AE$3)*(GMWA!$CZ$2:$CZ$600=AE$4)*(GMWA!$DB$2:$DB$600=AE$1),0),$A62-1966)</f>
        <v>3158.375</v>
      </c>
      <c r="AF62" s="4" cm="1">
        <f t="array" ref="AF62">INDEX(GMWA!$A$2:$DB$600,MATCH(1,(GMWA!$DA$2:$DA$600=AF$3)*(GMWA!$CZ$2:$CZ$600=AF$4)*(GMWA!$DB$2:$DB$600=AF$1),0),$A62-1966)</f>
        <v>4182.84</v>
      </c>
      <c r="AG62" s="4" cm="1">
        <f t="array" ref="AG62">INDEX(GMWA!$A$2:$DB$600,MATCH(1,(GMWA!$DA$2:$DA$600=AG$3)*(GMWA!$CZ$2:$CZ$600=AG$4)*(GMWA!$DB$2:$DB$600=AG$1),0),$A62-1966)</f>
        <v>3648.181</v>
      </c>
      <c r="AH62" s="4" cm="1">
        <f t="array" ref="AH62">INDEX(GMWA!$A$2:$DB$600,MATCH(1,(GMWA!$DA$2:$DA$600=AH$3)*(GMWA!$CZ$2:$CZ$600=AH$4)*(GMWA!$DB$2:$DB$600=AH$1),0),$A62-1966)</f>
        <v>1912.702</v>
      </c>
      <c r="AI62" s="4" cm="1">
        <f t="array" ref="AI62">INDEX(GMWA!$A$2:$DB$600,MATCH(1,(GMWA!$DA$2:$DA$600=AI$3)*(GMWA!$CZ$2:$CZ$600=AI$4)*(GMWA!$DB$2:$DB$600=AI$1),0),$A62-1966)</f>
        <v>604.01099999999997</v>
      </c>
      <c r="AJ62" s="4" cm="1">
        <f t="array" ref="AJ62">INDEX(GMWA!$A$2:$DB$600,MATCH(1,(GMWA!$DA$2:$DA$600=AJ$3)*(GMWA!$CZ$2:$CZ$600=AJ$4)*(GMWA!$DB$2:$DB$600=AJ$1),0),$A62-1966)</f>
        <v>824.31849999999997</v>
      </c>
      <c r="AK62" s="4" cm="1">
        <f t="array" ref="AK62">INDEX(GMWA!$A$2:$DB$600,MATCH(1,(GMWA!$DA$2:$DA$600=AK$3)*(GMWA!$CZ$2:$CZ$600=AK$4)*(GMWA!$DB$2:$DB$600=AK$1),0),$A62-1966)</f>
        <v>656.55340000000001</v>
      </c>
      <c r="AL62" s="4" cm="1">
        <f t="array" ref="AL62">INDEX(GMWA!$A$2:$DB$600,MATCH(1,(GMWA!$DA$2:$DA$600=AL$3)*(GMWA!$CZ$2:$CZ$600=AL$4)*(GMWA!$DB$2:$DB$600=AL$1),0),$A62-1966)</f>
        <v>282.67189999999999</v>
      </c>
      <c r="AM62" s="4" cm="1">
        <f t="array" ref="AM62">INDEX(GMWA!$A$2:$DB$600,MATCH(1,(GMWA!$DA$2:$DA$600=AM$3)*(GMWA!$CZ$2:$CZ$600=AM$4)*(GMWA!$DB$2:$DB$600=AM$1),0),$A62-1966)</f>
        <v>157.9838</v>
      </c>
      <c r="AN62" s="4" cm="1">
        <f t="array" ref="AN62">INDEX(GMWA!$A$2:$DB$600,MATCH(1,(GMWA!$DA$2:$DA$600=AN$3)*(GMWA!$CZ$2:$CZ$600=AN$4)*(GMWA!$DB$2:$DB$600=AN$1),0),$A62-1966)</f>
        <v>470.59359999999998</v>
      </c>
      <c r="AO62" s="4" cm="1">
        <f t="array" ref="AO62">INDEX(GMWA!$A$2:$DB$600,MATCH(1,(GMWA!$DA$2:$DA$600=AO$3)*(GMWA!$CZ$2:$CZ$600=AO$4)*(GMWA!$DB$2:$DB$600=AO$1),0),$A62-1966)</f>
        <v>300.70330000000001</v>
      </c>
      <c r="AP62" s="4" cm="1">
        <f t="array" ref="AP62">INDEX(GMWA!$A$2:$DB$600,MATCH(1,(GMWA!$DA$2:$DA$600=AP$3)*(GMWA!$CZ$2:$CZ$600=AP$4)*(GMWA!$DB$2:$DB$600=AP$1),0),$A62-1966)</f>
        <v>3379789</v>
      </c>
      <c r="AQ62" s="4" cm="1">
        <f t="array" ref="AQ62">INDEX(GMWA!$A$2:$DB$600,MATCH(1,(GMWA!$DA$2:$DA$600=AQ$3)*(GMWA!$CZ$2:$CZ$600=AQ$4)*(GMWA!$DB$2:$DB$600=AQ$1),0),$A62-1966)</f>
        <v>35399.82</v>
      </c>
      <c r="AR62" s="4" cm="1">
        <f t="array" ref="AR62">INDEX(GMWA!$A$2:$DB$600,MATCH(1,(GMWA!$DA$2:$DA$600=AR$3)*(GMWA!$CZ$2:$CZ$600=AR$4)*(GMWA!$DB$2:$DB$600=AR$1),0),$A62-1966)</f>
        <v>708972.5</v>
      </c>
      <c r="AS62" s="4" cm="1">
        <f t="array" ref="AS62">INDEX(GMWA!$A$2:$DB$600,MATCH(1,(GMWA!$DA$2:$DA$600=AS$3)*(GMWA!$CZ$2:$CZ$600=AS$4)*(GMWA!$DB$2:$DB$600=AS$1),0),$A62-1966)</f>
        <v>3612780</v>
      </c>
      <c r="AT62" s="4" cm="1">
        <f t="array" ref="AT62">INDEX(GMWA!$A$2:$DB$600,MATCH(1,(GMWA!$DA$2:$DA$600=AT$3)*(GMWA!$CZ$2:$CZ$600=AT$4)*(GMWA!$DB$2:$DB$600=AT$1),0),$A62-1966)</f>
        <v>3281794</v>
      </c>
      <c r="AU62" s="4" cm="1">
        <f t="array" ref="AU62">INDEX(GMWA!$A$2:$DB$600,MATCH(1,(GMWA!$DA$2:$DA$600=AU$3)*(GMWA!$CZ$2:$CZ$600=AU$4)*(GMWA!$DB$2:$DB$600=AU$1),0),$A62-1966)</f>
        <v>3384.6590000000001</v>
      </c>
      <c r="AV62" s="4" cm="1">
        <f t="array" ref="AV62">INDEX(GMWA!$A$2:$DB$600,MATCH(1,(GMWA!$DA$2:$DA$600=AV$3)*(GMWA!$CZ$2:$CZ$600=AV$4)*(GMWA!$DB$2:$DB$600=AV$1),0),$A62-1966)</f>
        <v>7459500</v>
      </c>
      <c r="AW62" s="4" cm="1">
        <f t="array" ref="AW62">INDEX(GMWA!$A$2:$DB$600,MATCH(1,(GMWA!$DA$2:$DA$600=AW$3)*(GMWA!$CZ$2:$CZ$600=AW$4)*(GMWA!$DB$2:$DB$600=AW$1),0),$A62-1966)</f>
        <v>917.50760000000002</v>
      </c>
      <c r="AX62" s="4" cm="1">
        <f t="array" ref="AX62">INDEX(GMWA!$A$2:$DB$600,MATCH(1,(GMWA!$DA$2:$DA$600=AX$3)*(GMWA!$CZ$2:$CZ$600=AX$4)*(GMWA!$DB$2:$DB$600=AX$1),0),$A62-1966)</f>
        <v>3001960</v>
      </c>
      <c r="AY62" s="4" cm="1">
        <f t="array" ref="AY62">INDEX(GMWA!$A$2:$DB$600,MATCH(1,(GMWA!$DA$2:$DA$600=AY$3)*(GMWA!$CZ$2:$CZ$600=AY$4)*(GMWA!$DB$2:$DB$600=AY$1),0),$A62-1966)</f>
        <v>5080.2349999999997</v>
      </c>
      <c r="AZ62" s="4" cm="1">
        <f t="array" ref="AZ62">INDEX(GMWA!$A$2:$DB$600,MATCH(1,(GMWA!$DA$2:$DA$600=AZ$3)*(GMWA!$CZ$2:$CZ$600=AZ$4)*(GMWA!$DB$2:$DB$600=AZ$1),0),$A62-1966)</f>
        <v>3275.011</v>
      </c>
      <c r="BA62" s="4" cm="1">
        <f t="array" ref="BA62">INDEX(GMWA!$A$2:$DB$600,MATCH(1,(GMWA!$DA$2:$DA$600=BA$3)*(GMWA!$CZ$2:$CZ$600=BA$4)*(GMWA!$DB$2:$DB$600=BA$1),0),$A62-1966)</f>
        <v>2413.3409999999999</v>
      </c>
      <c r="BB62" s="4" cm="1">
        <f t="array" ref="BB62">INDEX(GMWA!$A$2:$DB$600,MATCH(1,(GMWA!$DA$2:$DA$600=BB$3)*(GMWA!$CZ$2:$CZ$600=BB$4)*(GMWA!$DB$2:$DB$600=BB$1),0),$A62-1966)</f>
        <v>1917.26</v>
      </c>
      <c r="BC62" s="4" cm="1">
        <f t="array" ref="BC62">INDEX(GMWA!$A$2:$DB$600,MATCH(1,(GMWA!$DA$2:$DA$600=BC$3)*(GMWA!$CZ$2:$CZ$600=BC$4)*(GMWA!$DB$2:$DB$600=BC$1),0),$A62-1966)</f>
        <v>1323.9949999999999</v>
      </c>
      <c r="BD62" s="4" cm="1">
        <f t="array" ref="BD62">INDEX(GMWA!$A$2:$DB$600,MATCH(1,(GMWA!$DA$2:$DA$600=BD$3)*(GMWA!$CZ$2:$CZ$600=BD$4)*(GMWA!$DB$2:$DB$600=BD$1),0),$A62-1966)</f>
        <v>699.87990000000002</v>
      </c>
      <c r="BE62" s="4" cm="1">
        <f t="array" ref="BE62">INDEX(GMWA!$A$2:$DB$600,MATCH(1,(GMWA!$DA$2:$DA$600=BE$3)*(GMWA!$CZ$2:$CZ$600=BE$4)*(GMWA!$DB$2:$DB$600=BE$1),0),$A62-1966)</f>
        <v>568.09059999999999</v>
      </c>
      <c r="BF62" s="4" cm="1">
        <f t="array" ref="BF62">INDEX(GMWA!$A$2:$DB$600,MATCH(1,(GMWA!$DA$2:$DA$600=BF$3)*(GMWA!$CZ$2:$CZ$600=BF$4)*(GMWA!$DB$2:$DB$600=BF$1),0),$A62-1966)</f>
        <v>305.05070000000001</v>
      </c>
      <c r="BG62" s="4" cm="1">
        <f t="array" ref="BG62">INDEX(GMWA!$A$2:$DB$600,MATCH(1,(GMWA!$DA$2:$DA$600=BG$3)*(GMWA!$CZ$2:$CZ$600=BG$4)*(GMWA!$DB$2:$DB$600=BG$1),0),$A62-1966)</f>
        <v>696.97590000000002</v>
      </c>
      <c r="BH62" s="4" cm="1">
        <f t="array" ref="BH62">INDEX(GMWA!$A$2:$DB$600,MATCH(1,(GMWA!$DA$2:$DA$600=BH$3)*(GMWA!$CZ$2:$CZ$600=BH$4)*(GMWA!$DB$2:$DB$600=BH$1),0),$A62-1966)</f>
        <v>278.47149999999999</v>
      </c>
      <c r="BI62" s="4" cm="1">
        <f t="array" ref="BI62">INDEX(GMWA!$A$2:$DB$600,MATCH(1,(GMWA!$DA$2:$DA$600=BI$3)*(GMWA!$CZ$2:$CZ$600=BI$4)*(GMWA!$DB$2:$DB$600=BI$1),0),$A62-1966)</f>
        <v>346.52629999999999</v>
      </c>
      <c r="BK62" s="12">
        <f t="shared" si="12"/>
        <v>4.2478481765472944</v>
      </c>
      <c r="BL62" s="12">
        <f t="shared" si="12"/>
        <v>3.5513457779356399</v>
      </c>
      <c r="BM62" s="12">
        <f t="shared" si="12"/>
        <v>1.0900791708047166</v>
      </c>
      <c r="BN62" s="12">
        <f t="shared" si="12"/>
        <v>3.0670547021971819</v>
      </c>
      <c r="BO62" s="12">
        <f t="shared" si="12"/>
        <v>2.9001609714971366</v>
      </c>
      <c r="BP62" s="12">
        <f t="shared" si="12"/>
        <v>2.6938594809064487</v>
      </c>
      <c r="BQ62" s="12">
        <f t="shared" si="12"/>
        <v>1.4133847457652273</v>
      </c>
      <c r="BR62" s="12">
        <f t="shared" si="12"/>
        <v>1.1858640890536378</v>
      </c>
      <c r="BS62" s="12">
        <f t="shared" si="12"/>
        <v>2.3658278471023686</v>
      </c>
      <c r="BT62" s="12">
        <f t="shared" si="12"/>
        <v>2.1503361697075238</v>
      </c>
      <c r="BU62" s="12">
        <f t="shared" si="12"/>
        <v>2.2900142008778723</v>
      </c>
      <c r="BV62" s="12">
        <f t="shared" si="12"/>
        <v>2.8435513479183183</v>
      </c>
      <c r="BW62" s="12">
        <f t="shared" si="12"/>
        <v>2.5238421876486772</v>
      </c>
      <c r="BX62" s="12">
        <f t="shared" si="11"/>
        <v>1.9808414085173944</v>
      </c>
      <c r="BY62" s="12">
        <f t="shared" si="11"/>
        <v>2.3877785103694751</v>
      </c>
      <c r="BZ62" s="12">
        <f t="shared" si="11"/>
        <v>1.6954980356510225</v>
      </c>
      <c r="CA62" s="12">
        <f t="shared" si="10"/>
        <v>2.1401755887302558</v>
      </c>
      <c r="CB62" s="12">
        <f t="shared" si="10"/>
        <v>2.3652868205474231</v>
      </c>
      <c r="CC62" s="12">
        <f t="shared" si="10"/>
        <v>1.9256530475552578</v>
      </c>
      <c r="CD62" s="12">
        <f t="shared" si="10"/>
        <v>2.2756883612517718</v>
      </c>
      <c r="CF62" s="13">
        <f>SUMIF(DataQ!$C:$C,DataA!$A62,DataQ!I:I)</f>
        <v>25809.538</v>
      </c>
      <c r="CG62" s="13">
        <f>SUMIF(DataQ!$C:$C,DataA!$A62,DataQ!J:J)</f>
        <v>601033.6</v>
      </c>
      <c r="CH62" s="13">
        <f>SUMIF(DataQ!$C:$C,DataA!$A62,DataQ!K:K)</f>
        <v>3777.0367999999999</v>
      </c>
      <c r="CI62" s="13">
        <f>SUMIF(DataQ!$C:$C,DataA!$A62,DataQ!L:L)</f>
        <v>2720.0099999999998</v>
      </c>
      <c r="CJ62" s="13">
        <f>SUMIF(DataQ!$C:$C,DataA!$A62,DataQ!M:M)</f>
        <v>1993.075</v>
      </c>
      <c r="CK62" s="14">
        <f>AVERAGEIF(DataQ!$C:$C,DataA!$A62,DataQ!N:N)</f>
        <v>662578.55000000005</v>
      </c>
      <c r="CL62" s="13">
        <f>SUMIF(DataQ!$C:$C,DataA!$A62,DataQ!O:O)</f>
        <v>-92178.131000000008</v>
      </c>
      <c r="CN62" s="13">
        <f>SUMIF(DataQ!$B:$B,DataA!$A62,DataQ!P:P)</f>
        <v>-2740.2058999999999</v>
      </c>
      <c r="CO62" s="13">
        <f>SUMIF(DataQ!$B:$B,DataA!$A62,DataQ!Q:Q)</f>
        <v>-24898.101999999999</v>
      </c>
      <c r="CP62" s="13">
        <f>SUMIF(DataQ!$B:$B,DataA!$A62,DataQ!R:R)</f>
        <v>-191.35291000000001</v>
      </c>
    </row>
    <row r="63" spans="1:94" x14ac:dyDescent="0.25">
      <c r="A63" s="4">
        <f t="shared" si="9"/>
        <v>2029</v>
      </c>
      <c r="B63" s="4" cm="1">
        <f t="array" ref="B63">INDEX(GMWA!$A$2:$DB$600,MATCH(1,(GMWA!$DA$2:$DA$600=B$3)*(GMWA!$CZ$2:$CZ$600=B$4)*(GMWA!$DB$2:$DB$600=B$1),0),$A63-1966)</f>
        <v>151619.6</v>
      </c>
      <c r="C63" s="4" cm="1">
        <f t="array" ref="C63">INDEX(GMWA!$A$2:$DB$600,MATCH(1,(GMWA!$DA$2:$DA$600=C$3)*(GMWA!$CZ$2:$CZ$600=C$4)*(GMWA!$DB$2:$DB$600=C$1),0),$A63-1966)</f>
        <v>1897.191</v>
      </c>
      <c r="D63" s="4" cm="1">
        <f t="array" ref="D63">INDEX(GMWA!$A$2:$DB$600,MATCH(1,(GMWA!$DA$2:$DA$600=D$3)*(GMWA!$CZ$2:$CZ$600=D$4)*(GMWA!$DB$2:$DB$600=D$1),0),$A63-1966)</f>
        <v>17770.689999999999</v>
      </c>
      <c r="E63" s="4" cm="1">
        <f t="array" ref="E63">INDEX(GMWA!$A$2:$DB$600,MATCH(1,(GMWA!$DA$2:$DA$600=E$3)*(GMWA!$CZ$2:$CZ$600=E$4)*(GMWA!$DB$2:$DB$600=E$1),0),$A63-1966)</f>
        <v>121313.2</v>
      </c>
      <c r="F63" s="4" cm="1">
        <f t="array" ref="F63">INDEX(GMWA!$A$2:$DB$600,MATCH(1,(GMWA!$DA$2:$DA$600=F$3)*(GMWA!$CZ$2:$CZ$600=F$4)*(GMWA!$DB$2:$DB$600=F$1),0),$A63-1966)</f>
        <v>60044.160000000003</v>
      </c>
      <c r="G63" s="4" cm="1">
        <f t="array" ref="G63">INDEX(GMWA!$A$2:$DB$600,MATCH(1,(GMWA!$DA$2:$DA$600=G$3)*(GMWA!$CZ$2:$CZ$600=G$4)*(GMWA!$DB$2:$DB$600=G$1),0),$A63-1966)</f>
        <v>23.703060000000001</v>
      </c>
      <c r="H63" s="4" cm="1">
        <f t="array" ref="H63">INDEX(GMWA!$A$2:$DB$600,MATCH(1,(GMWA!$DA$2:$DA$600=H$3)*(GMWA!$CZ$2:$CZ$600=H$4)*(GMWA!$DB$2:$DB$600=H$1),0),$A63-1966)</f>
        <v>50094.04</v>
      </c>
      <c r="I63" s="4" cm="1">
        <f t="array" ref="I63">INDEX(GMWA!$A$2:$DB$600,MATCH(1,(GMWA!$DA$2:$DA$600=I$3)*(GMWA!$CZ$2:$CZ$600=I$4)*(GMWA!$DB$2:$DB$600=I$1),0),$A63-1966)</f>
        <v>2.5106139999999999</v>
      </c>
      <c r="J63" s="4" cm="1">
        <f t="array" ref="J63">INDEX(GMWA!$A$2:$DB$600,MATCH(1,(GMWA!$DA$2:$DA$600=J$3)*(GMWA!$CZ$2:$CZ$600=J$4)*(GMWA!$DB$2:$DB$600=J$1),0),$A63-1966)</f>
        <v>37094.31</v>
      </c>
      <c r="K63" s="4" cm="1">
        <f t="array" ref="K63">INDEX(GMWA!$A$2:$DB$600,MATCH(1,(GMWA!$DA$2:$DA$600=K$3)*(GMWA!$CZ$2:$CZ$600=K$4)*(GMWA!$DB$2:$DB$600=K$1),0),$A63-1966)</f>
        <v>74.507620000000003</v>
      </c>
      <c r="L63" s="4" cm="1">
        <f t="array" ref="L63">INDEX(GMWA!$A$2:$DB$600,MATCH(1,(GMWA!$DA$2:$DA$600=L$3)*(GMWA!$CZ$2:$CZ$600=L$4)*(GMWA!$DB$2:$DB$600=L$1),0),$A63-1966)</f>
        <v>105.59739999999999</v>
      </c>
      <c r="M63" s="4" cm="1">
        <f t="array" ref="M63">INDEX(GMWA!$A$2:$DB$600,MATCH(1,(GMWA!$DA$2:$DA$600=M$3)*(GMWA!$CZ$2:$CZ$600=M$4)*(GMWA!$DB$2:$DB$600=M$1),0),$A63-1966)</f>
        <v>106.92789999999999</v>
      </c>
      <c r="N63" s="4" cm="1">
        <f t="array" ref="N63">INDEX(GMWA!$A$2:$DB$600,MATCH(1,(GMWA!$DA$2:$DA$600=N$3)*(GMWA!$CZ$2:$CZ$600=N$4)*(GMWA!$DB$2:$DB$600=N$1),0),$A63-1966)</f>
        <v>50.941870000000002</v>
      </c>
      <c r="O63" s="4" cm="1">
        <f t="array" ref="O63">INDEX(GMWA!$A$2:$DB$600,MATCH(1,(GMWA!$DA$2:$DA$600=O$3)*(GMWA!$CZ$2:$CZ$600=O$4)*(GMWA!$DB$2:$DB$600=O$1),0),$A63-1966)</f>
        <v>12.9514</v>
      </c>
      <c r="P63" s="4" cm="1">
        <f t="array" ref="P63">INDEX(GMWA!$A$2:$DB$600,MATCH(1,(GMWA!$DA$2:$DA$600=P$3)*(GMWA!$CZ$2:$CZ$600=P$4)*(GMWA!$DB$2:$DB$600=P$1),0),$A63-1966)</f>
        <v>20.994900000000001</v>
      </c>
      <c r="Q63" s="4" cm="1">
        <f t="array" ref="Q63">INDEX(GMWA!$A$2:$DB$600,MATCH(1,(GMWA!$DA$2:$DA$600=Q$3)*(GMWA!$CZ$2:$CZ$600=Q$4)*(GMWA!$DB$2:$DB$600=Q$1),0),$A63-1966)</f>
        <v>12.01282</v>
      </c>
      <c r="R63" s="4" cm="1">
        <f t="array" ref="R63">INDEX(GMWA!$A$2:$DB$600,MATCH(1,(GMWA!$DA$2:$DA$600=R$3)*(GMWA!$CZ$2:$CZ$600=R$4)*(GMWA!$DB$2:$DB$600=R$1),0),$A63-1966)</f>
        <v>6.4727600000000001</v>
      </c>
      <c r="S63" s="4" cm="1">
        <f t="array" ref="S63">INDEX(GMWA!$A$2:$DB$600,MATCH(1,(GMWA!$DA$2:$DA$600=S$3)*(GMWA!$CZ$2:$CZ$600=S$4)*(GMWA!$DB$2:$DB$600=S$1),0),$A63-1966)</f>
        <v>3.9166799999999999</v>
      </c>
      <c r="T63" s="4" cm="1">
        <f t="array" ref="T63">INDEX(GMWA!$A$2:$DB$600,MATCH(1,(GMWA!$DA$2:$DA$600=T$3)*(GMWA!$CZ$2:$CZ$600=T$4)*(GMWA!$DB$2:$DB$600=T$1),0),$A63-1966)</f>
        <v>9.5589999999999993</v>
      </c>
      <c r="U63" s="4" cm="1">
        <f t="array" ref="U63">INDEX(GMWA!$A$2:$DB$600,MATCH(1,(GMWA!$DA$2:$DA$600=U$3)*(GMWA!$CZ$2:$CZ$600=U$4)*(GMWA!$DB$2:$DB$600=U$1),0),$A63-1966)</f>
        <v>7.1925699999999999</v>
      </c>
      <c r="V63" s="4" cm="1">
        <f t="array" ref="V63">INDEX(GMWA!$A$2:$DB$600,MATCH(1,(GMWA!$DA$2:$DA$600=V$3)*(GMWA!$CZ$2:$CZ$600=V$4)*(GMWA!$DB$2:$DB$600=V$1),0),$A63-1966)</f>
        <v>3549024</v>
      </c>
      <c r="W63" s="4" cm="1">
        <f t="array" ref="W63">INDEX(GMWA!$A$2:$DB$600,MATCH(1,(GMWA!$DA$2:$DA$600=W$3)*(GMWA!$CZ$2:$CZ$600=W$4)*(GMWA!$DB$2:$DB$600=W$1),0),$A63-1966)</f>
        <v>53208.7</v>
      </c>
      <c r="X63" s="4" cm="1">
        <f t="array" ref="X63">INDEX(GMWA!$A$2:$DB$600,MATCH(1,(GMWA!$DA$2:$DA$600=X$3)*(GMWA!$CZ$2:$CZ$600=X$4)*(GMWA!$DB$2:$DB$600=X$1),0),$A63-1966)</f>
        <v>1453749</v>
      </c>
      <c r="Y63" s="4" cm="1">
        <f t="array" ref="Y63">INDEX(GMWA!$A$2:$DB$600,MATCH(1,(GMWA!$DA$2:$DA$600=Y$3)*(GMWA!$CZ$2:$CZ$600=Y$4)*(GMWA!$DB$2:$DB$600=Y$1),0),$A63-1966)</f>
        <v>3928759</v>
      </c>
      <c r="Z63" s="4" cm="1">
        <f t="array" ref="Z63">INDEX(GMWA!$A$2:$DB$600,MATCH(1,(GMWA!$DA$2:$DA$600=Z$3)*(GMWA!$CZ$2:$CZ$600=Z$4)*(GMWA!$DB$2:$DB$600=Z$1),0),$A63-1966)</f>
        <v>2018115</v>
      </c>
      <c r="AA63" s="4" cm="1">
        <f t="array" ref="AA63">INDEX(GMWA!$A$2:$DB$600,MATCH(1,(GMWA!$DA$2:$DA$600=AA$3)*(GMWA!$CZ$2:$CZ$600=AA$4)*(GMWA!$DB$2:$DB$600=AA$1),0),$A63-1966)</f>
        <v>839.21519999999998</v>
      </c>
      <c r="AB63" s="4" cm="1">
        <f t="array" ref="AB63">INDEX(GMWA!$A$2:$DB$600,MATCH(1,(GMWA!$DA$2:$DA$600=AB$3)*(GMWA!$CZ$2:$CZ$600=AB$4)*(GMWA!$DB$2:$DB$600=AB$1),0),$A63-1966)</f>
        <v>3417441</v>
      </c>
      <c r="AC63" s="4" cm="1">
        <f t="array" ref="AC63">INDEX(GMWA!$A$2:$DB$600,MATCH(1,(GMWA!$DA$2:$DA$600=AC$3)*(GMWA!$CZ$2:$CZ$600=AC$4)*(GMWA!$DB$2:$DB$600=AC$1),0),$A63-1966)</f>
        <v>206.69909999999999</v>
      </c>
      <c r="AD63" s="4" cm="1">
        <f t="array" ref="AD63">INDEX(GMWA!$A$2:$DB$600,MATCH(1,(GMWA!$DA$2:$DA$600=AD$3)*(GMWA!$CZ$2:$CZ$600=AD$4)*(GMWA!$DB$2:$DB$600=AD$1),0),$A63-1966)</f>
        <v>1581906</v>
      </c>
      <c r="AE63" s="4" cm="1">
        <f t="array" ref="AE63">INDEX(GMWA!$A$2:$DB$600,MATCH(1,(GMWA!$DA$2:$DA$600=AE$3)*(GMWA!$CZ$2:$CZ$600=AE$4)*(GMWA!$DB$2:$DB$600=AE$1),0),$A63-1966)</f>
        <v>3366.4940000000001</v>
      </c>
      <c r="AF63" s="4" cm="1">
        <f t="array" ref="AF63">INDEX(GMWA!$A$2:$DB$600,MATCH(1,(GMWA!$DA$2:$DA$600=AF$3)*(GMWA!$CZ$2:$CZ$600=AF$4)*(GMWA!$DB$2:$DB$600=AF$1),0),$A63-1966)</f>
        <v>4343.4530000000004</v>
      </c>
      <c r="AG63" s="4" cm="1">
        <f t="array" ref="AG63">INDEX(GMWA!$A$2:$DB$600,MATCH(1,(GMWA!$DA$2:$DA$600=AG$3)*(GMWA!$CZ$2:$CZ$600=AG$4)*(GMWA!$DB$2:$DB$600=AG$1),0),$A63-1966)</f>
        <v>3712.8519999999999</v>
      </c>
      <c r="AH63" s="4" cm="1">
        <f t="array" ref="AH63">INDEX(GMWA!$A$2:$DB$600,MATCH(1,(GMWA!$DA$2:$DA$600=AH$3)*(GMWA!$CZ$2:$CZ$600=AH$4)*(GMWA!$DB$2:$DB$600=AH$1),0),$A63-1966)</f>
        <v>1956.713</v>
      </c>
      <c r="AI63" s="4" cm="1">
        <f t="array" ref="AI63">INDEX(GMWA!$A$2:$DB$600,MATCH(1,(GMWA!$DA$2:$DA$600=AI$3)*(GMWA!$CZ$2:$CZ$600=AI$4)*(GMWA!$DB$2:$DB$600=AI$1),0),$A63-1966)</f>
        <v>618.56209999999999</v>
      </c>
      <c r="AJ63" s="4" cm="1">
        <f t="array" ref="AJ63">INDEX(GMWA!$A$2:$DB$600,MATCH(1,(GMWA!$DA$2:$DA$600=AJ$3)*(GMWA!$CZ$2:$CZ$600=AJ$4)*(GMWA!$DB$2:$DB$600=AJ$1),0),$A63-1966)</f>
        <v>847.39940000000001</v>
      </c>
      <c r="AK63" s="4" cm="1">
        <f t="array" ref="AK63">INDEX(GMWA!$A$2:$DB$600,MATCH(1,(GMWA!$DA$2:$DA$600=AK$3)*(GMWA!$CZ$2:$CZ$600=AK$4)*(GMWA!$DB$2:$DB$600=AK$1),0),$A63-1966)</f>
        <v>673.7758</v>
      </c>
      <c r="AL63" s="4" cm="1">
        <f t="array" ref="AL63">INDEX(GMWA!$A$2:$DB$600,MATCH(1,(GMWA!$DA$2:$DA$600=AL$3)*(GMWA!$CZ$2:$CZ$600=AL$4)*(GMWA!$DB$2:$DB$600=AL$1),0),$A63-1966)</f>
        <v>292.97449999999998</v>
      </c>
      <c r="AM63" s="4" cm="1">
        <f t="array" ref="AM63">INDEX(GMWA!$A$2:$DB$600,MATCH(1,(GMWA!$DA$2:$DA$600=AM$3)*(GMWA!$CZ$2:$CZ$600=AM$4)*(GMWA!$DB$2:$DB$600=AM$1),0),$A63-1966)</f>
        <v>154.36439999999999</v>
      </c>
      <c r="AN63" s="4" cm="1">
        <f t="array" ref="AN63">INDEX(GMWA!$A$2:$DB$600,MATCH(1,(GMWA!$DA$2:$DA$600=AN$3)*(GMWA!$CZ$2:$CZ$600=AN$4)*(GMWA!$DB$2:$DB$600=AN$1),0),$A63-1966)</f>
        <v>472.99639999999999</v>
      </c>
      <c r="AO63" s="4" cm="1">
        <f t="array" ref="AO63">INDEX(GMWA!$A$2:$DB$600,MATCH(1,(GMWA!$DA$2:$DA$600=AO$3)*(GMWA!$CZ$2:$CZ$600=AO$4)*(GMWA!$DB$2:$DB$600=AO$1),0),$A63-1966)</f>
        <v>304.5711</v>
      </c>
      <c r="AP63" s="4" cm="1">
        <f t="array" ref="AP63">INDEX(GMWA!$A$2:$DB$600,MATCH(1,(GMWA!$DA$2:$DA$600=AP$3)*(GMWA!$CZ$2:$CZ$600=AP$4)*(GMWA!$DB$2:$DB$600=AP$1),0),$A63-1966)</f>
        <v>3504596</v>
      </c>
      <c r="AQ63" s="4" cm="1">
        <f t="array" ref="AQ63">INDEX(GMWA!$A$2:$DB$600,MATCH(1,(GMWA!$DA$2:$DA$600=AQ$3)*(GMWA!$CZ$2:$CZ$600=AQ$4)*(GMWA!$DB$2:$DB$600=AQ$1),0),$A63-1966)</f>
        <v>36959.339999999997</v>
      </c>
      <c r="AR63" s="4" cm="1">
        <f t="array" ref="AR63">INDEX(GMWA!$A$2:$DB$600,MATCH(1,(GMWA!$DA$2:$DA$600=AR$3)*(GMWA!$CZ$2:$CZ$600=AR$4)*(GMWA!$DB$2:$DB$600=AR$1),0),$A63-1966)</f>
        <v>718012.5</v>
      </c>
      <c r="AS63" s="4" cm="1">
        <f t="array" ref="AS63">INDEX(GMWA!$A$2:$DB$600,MATCH(1,(GMWA!$DA$2:$DA$600=AS$3)*(GMWA!$CZ$2:$CZ$600=AS$4)*(GMWA!$DB$2:$DB$600=AS$1),0),$A63-1966)</f>
        <v>3745678</v>
      </c>
      <c r="AT63" s="4" cm="1">
        <f t="array" ref="AT63">INDEX(GMWA!$A$2:$DB$600,MATCH(1,(GMWA!$DA$2:$DA$600=AT$3)*(GMWA!$CZ$2:$CZ$600=AT$4)*(GMWA!$DB$2:$DB$600=AT$1),0),$A63-1966)</f>
        <v>3434377</v>
      </c>
      <c r="AU63" s="4" cm="1">
        <f t="array" ref="AU63">INDEX(GMWA!$A$2:$DB$600,MATCH(1,(GMWA!$DA$2:$DA$600=AU$3)*(GMWA!$CZ$2:$CZ$600=AU$4)*(GMWA!$DB$2:$DB$600=AU$1),0),$A63-1966)</f>
        <v>3512.9450000000002</v>
      </c>
      <c r="AV63" s="4" cm="1">
        <f t="array" ref="AV63">INDEX(GMWA!$A$2:$DB$600,MATCH(1,(GMWA!$DA$2:$DA$600=AV$3)*(GMWA!$CZ$2:$CZ$600=AV$4)*(GMWA!$DB$2:$DB$600=AV$1),0),$A63-1966)</f>
        <v>7727738</v>
      </c>
      <c r="AW63" s="4" cm="1">
        <f t="array" ref="AW63">INDEX(GMWA!$A$2:$DB$600,MATCH(1,(GMWA!$DA$2:$DA$600=AW$3)*(GMWA!$CZ$2:$CZ$600=AW$4)*(GMWA!$DB$2:$DB$600=AW$1),0),$A63-1966)</f>
        <v>942.71469999999999</v>
      </c>
      <c r="AX63" s="4" cm="1">
        <f t="array" ref="AX63">INDEX(GMWA!$A$2:$DB$600,MATCH(1,(GMWA!$DA$2:$DA$600=AX$3)*(GMWA!$CZ$2:$CZ$600=AX$4)*(GMWA!$DB$2:$DB$600=AX$1),0),$A63-1966)</f>
        <v>3115986</v>
      </c>
      <c r="AY63" s="4" cm="1">
        <f t="array" ref="AY63">INDEX(GMWA!$A$2:$DB$600,MATCH(1,(GMWA!$DA$2:$DA$600=AY$3)*(GMWA!$CZ$2:$CZ$600=AY$4)*(GMWA!$DB$2:$DB$600=AY$1),0),$A63-1966)</f>
        <v>5284.2960000000003</v>
      </c>
      <c r="AZ63" s="4" cm="1">
        <f t="array" ref="AZ63">INDEX(GMWA!$A$2:$DB$600,MATCH(1,(GMWA!$DA$2:$DA$600=AZ$3)*(GMWA!$CZ$2:$CZ$600=AZ$4)*(GMWA!$DB$2:$DB$600=AZ$1),0),$A63-1966)</f>
        <v>3393.6610000000001</v>
      </c>
      <c r="BA63" s="4" cm="1">
        <f t="array" ref="BA63">INDEX(GMWA!$A$2:$DB$600,MATCH(1,(GMWA!$DA$2:$DA$600=BA$3)*(GMWA!$CZ$2:$CZ$600=BA$4)*(GMWA!$DB$2:$DB$600=BA$1),0),$A63-1966)</f>
        <v>2472.9749999999999</v>
      </c>
      <c r="BB63" s="4" cm="1">
        <f t="array" ref="BB63">INDEX(GMWA!$A$2:$DB$600,MATCH(1,(GMWA!$DA$2:$DA$600=BB$3)*(GMWA!$CZ$2:$CZ$600=BB$4)*(GMWA!$DB$2:$DB$600=BB$1),0),$A63-1966)</f>
        <v>1977.38</v>
      </c>
      <c r="BC63" s="4" cm="1">
        <f t="array" ref="BC63">INDEX(GMWA!$A$2:$DB$600,MATCH(1,(GMWA!$DA$2:$DA$600=BC$3)*(GMWA!$CZ$2:$CZ$600=BC$4)*(GMWA!$DB$2:$DB$600=BC$1),0),$A63-1966)</f>
        <v>1370.865</v>
      </c>
      <c r="BD63" s="4" cm="1">
        <f t="array" ref="BD63">INDEX(GMWA!$A$2:$DB$600,MATCH(1,(GMWA!$DA$2:$DA$600=BD$3)*(GMWA!$CZ$2:$CZ$600=BD$4)*(GMWA!$DB$2:$DB$600=BD$1),0),$A63-1966)</f>
        <v>725.99839999999995</v>
      </c>
      <c r="BE63" s="4" cm="1">
        <f t="array" ref="BE63">INDEX(GMWA!$A$2:$DB$600,MATCH(1,(GMWA!$DA$2:$DA$600=BE$3)*(GMWA!$CZ$2:$CZ$600=BE$4)*(GMWA!$DB$2:$DB$600=BE$1),0),$A63-1966)</f>
        <v>589.66719999999998</v>
      </c>
      <c r="BF63" s="4" cm="1">
        <f t="array" ref="BF63">INDEX(GMWA!$A$2:$DB$600,MATCH(1,(GMWA!$DA$2:$DA$600=BF$3)*(GMWA!$CZ$2:$CZ$600=BF$4)*(GMWA!$DB$2:$DB$600=BF$1),0),$A63-1966)</f>
        <v>315.23289999999997</v>
      </c>
      <c r="BG63" s="4" cm="1">
        <f t="array" ref="BG63">INDEX(GMWA!$A$2:$DB$600,MATCH(1,(GMWA!$DA$2:$DA$600=BG$3)*(GMWA!$CZ$2:$CZ$600=BG$4)*(GMWA!$DB$2:$DB$600=BG$1),0),$A63-1966)</f>
        <v>735.02279999999996</v>
      </c>
      <c r="BH63" s="4" cm="1">
        <f t="array" ref="BH63">INDEX(GMWA!$A$2:$DB$600,MATCH(1,(GMWA!$DA$2:$DA$600=BH$3)*(GMWA!$CZ$2:$CZ$600=BH$4)*(GMWA!$DB$2:$DB$600=BH$1),0),$A63-1966)</f>
        <v>288.71039999999999</v>
      </c>
      <c r="BI63" s="4" cm="1">
        <f t="array" ref="BI63">INDEX(GMWA!$A$2:$DB$600,MATCH(1,(GMWA!$DA$2:$DA$600=BI$3)*(GMWA!$CZ$2:$CZ$600=BI$4)*(GMWA!$DB$2:$DB$600=BI$1),0),$A63-1966)</f>
        <v>356.98140000000001</v>
      </c>
      <c r="BK63" s="12">
        <f t="shared" si="12"/>
        <v>4.2721491880584637</v>
      </c>
      <c r="BL63" s="12">
        <f t="shared" si="12"/>
        <v>3.5655654056573458</v>
      </c>
      <c r="BM63" s="12">
        <f t="shared" si="12"/>
        <v>1.2224042802437007</v>
      </c>
      <c r="BN63" s="12">
        <f t="shared" si="12"/>
        <v>3.0878249340313317</v>
      </c>
      <c r="BO63" s="12">
        <f t="shared" si="12"/>
        <v>2.9752595862971143</v>
      </c>
      <c r="BP63" s="12">
        <f t="shared" si="12"/>
        <v>2.8244316833155549</v>
      </c>
      <c r="BQ63" s="12">
        <f t="shared" si="12"/>
        <v>1.4658348161680042</v>
      </c>
      <c r="BR63" s="12">
        <f t="shared" si="12"/>
        <v>1.2146226084196787</v>
      </c>
      <c r="BS63" s="12">
        <f t="shared" si="12"/>
        <v>2.3449124031389981</v>
      </c>
      <c r="BT63" s="12">
        <f t="shared" si="12"/>
        <v>2.2132111330066233</v>
      </c>
      <c r="BU63" s="12">
        <f t="shared" si="12"/>
        <v>2.4311855106985152</v>
      </c>
      <c r="BV63" s="12">
        <f t="shared" si="12"/>
        <v>2.8799397336602697</v>
      </c>
      <c r="BW63" s="12">
        <f t="shared" si="12"/>
        <v>2.6034410769489447</v>
      </c>
      <c r="BX63" s="12">
        <f t="shared" si="11"/>
        <v>2.0937913913574726</v>
      </c>
      <c r="BY63" s="12">
        <f t="shared" si="11"/>
        <v>2.4775684287716042</v>
      </c>
      <c r="BZ63" s="12">
        <f t="shared" si="11"/>
        <v>1.7829105764855313</v>
      </c>
      <c r="CA63" s="12">
        <f t="shared" si="10"/>
        <v>2.2093253849737775</v>
      </c>
      <c r="CB63" s="12">
        <f t="shared" si="10"/>
        <v>2.5372948685059509</v>
      </c>
      <c r="CC63" s="12">
        <f t="shared" si="10"/>
        <v>2.0209456139623891</v>
      </c>
      <c r="CD63" s="12">
        <f t="shared" si="10"/>
        <v>2.3615405401234719</v>
      </c>
      <c r="CF63" s="13">
        <f>SUMIF(DataQ!$C:$C,DataA!$A63,DataQ!I:I)</f>
        <v>26471.641</v>
      </c>
      <c r="CG63" s="13">
        <f>SUMIF(DataQ!$C:$C,DataA!$A63,DataQ!J:J)</f>
        <v>603667</v>
      </c>
      <c r="CH63" s="13">
        <f>SUMIF(DataQ!$C:$C,DataA!$A63,DataQ!K:K)</f>
        <v>3827.4592000000002</v>
      </c>
      <c r="CI63" s="13">
        <f>SUMIF(DataQ!$C:$C,DataA!$A63,DataQ!L:L)</f>
        <v>2756.01</v>
      </c>
      <c r="CJ63" s="13">
        <f>SUMIF(DataQ!$C:$C,DataA!$A63,DataQ!M:M)</f>
        <v>2007.8893</v>
      </c>
      <c r="CK63" s="14">
        <f>AVERAGEIF(DataQ!$C:$C,DataA!$A63,DataQ!N:N)</f>
        <v>674447.07499999995</v>
      </c>
      <c r="CL63" s="13">
        <f>SUMIF(DataQ!$C:$C,DataA!$A63,DataQ!O:O)</f>
        <v>-89268.991000000009</v>
      </c>
      <c r="CN63" s="13">
        <f>SUMIF(DataQ!$B:$B,DataA!$A63,DataQ!P:P)</f>
        <v>-2756.8431</v>
      </c>
      <c r="CO63" s="13">
        <f>SUMIF(DataQ!$B:$B,DataA!$A63,DataQ!Q:Q)</f>
        <v>-23929.127999999997</v>
      </c>
      <c r="CP63" s="13">
        <f>SUMIF(DataQ!$B:$B,DataA!$A63,DataQ!R:R)</f>
        <v>-208.11963</v>
      </c>
    </row>
    <row r="64" spans="1:94" x14ac:dyDescent="0.25">
      <c r="A64" s="4">
        <f t="shared" si="9"/>
        <v>2030</v>
      </c>
      <c r="B64" s="4" cm="1">
        <f t="array" ref="B64">INDEX(GMWA!$A$2:$DB$600,MATCH(1,(GMWA!$DA$2:$DA$600=B$3)*(GMWA!$CZ$2:$CZ$600=B$4)*(GMWA!$DB$2:$DB$600=B$1),0),$A64-1966)</f>
        <v>150562.1</v>
      </c>
      <c r="C64" s="4" cm="1">
        <f t="array" ref="C64">INDEX(GMWA!$A$2:$DB$600,MATCH(1,(GMWA!$DA$2:$DA$600=C$3)*(GMWA!$CZ$2:$CZ$600=C$4)*(GMWA!$DB$2:$DB$600=C$1),0),$A64-1966)</f>
        <v>2004.9949999999999</v>
      </c>
      <c r="D64" s="4" cm="1">
        <f t="array" ref="D64">INDEX(GMWA!$A$2:$DB$600,MATCH(1,(GMWA!$DA$2:$DA$600=D$3)*(GMWA!$CZ$2:$CZ$600=D$4)*(GMWA!$DB$2:$DB$600=D$1),0),$A64-1966)</f>
        <v>19706.990000000002</v>
      </c>
      <c r="E64" s="4" cm="1">
        <f t="array" ref="E64">INDEX(GMWA!$A$2:$DB$600,MATCH(1,(GMWA!$DA$2:$DA$600=E$3)*(GMWA!$CZ$2:$CZ$600=E$4)*(GMWA!$DB$2:$DB$600=E$1),0),$A64-1966)</f>
        <v>124732.1</v>
      </c>
      <c r="F64" s="4" cm="1">
        <f t="array" ref="F64">INDEX(GMWA!$A$2:$DB$600,MATCH(1,(GMWA!$DA$2:$DA$600=F$3)*(GMWA!$CZ$2:$CZ$600=F$4)*(GMWA!$DB$2:$DB$600=F$1),0),$A64-1966)</f>
        <v>61242.96</v>
      </c>
      <c r="G64" s="4" cm="1">
        <f t="array" ref="G64">INDEX(GMWA!$A$2:$DB$600,MATCH(1,(GMWA!$DA$2:$DA$600=G$3)*(GMWA!$CZ$2:$CZ$600=G$4)*(GMWA!$DB$2:$DB$600=G$1),0),$A64-1966)</f>
        <v>23.11673</v>
      </c>
      <c r="H64" s="4" cm="1">
        <f t="array" ref="H64">INDEX(GMWA!$A$2:$DB$600,MATCH(1,(GMWA!$DA$2:$DA$600=H$3)*(GMWA!$CZ$2:$CZ$600=H$4)*(GMWA!$DB$2:$DB$600=H$1),0),$A64-1966)</f>
        <v>52652.83</v>
      </c>
      <c r="I64" s="4" cm="1">
        <f t="array" ref="I64">INDEX(GMWA!$A$2:$DB$600,MATCH(1,(GMWA!$DA$2:$DA$600=I$3)*(GMWA!$CZ$2:$CZ$600=I$4)*(GMWA!$DB$2:$DB$600=I$1),0),$A64-1966)</f>
        <v>2.5804740000000002</v>
      </c>
      <c r="J64" s="4" cm="1">
        <f t="array" ref="J64">INDEX(GMWA!$A$2:$DB$600,MATCH(1,(GMWA!$DA$2:$DA$600=J$3)*(GMWA!$CZ$2:$CZ$600=J$4)*(GMWA!$DB$2:$DB$600=J$1),0),$A64-1966)</f>
        <v>36379.550000000003</v>
      </c>
      <c r="K64" s="4" cm="1">
        <f t="array" ref="K64">INDEX(GMWA!$A$2:$DB$600,MATCH(1,(GMWA!$DA$2:$DA$600=K$3)*(GMWA!$CZ$2:$CZ$600=K$4)*(GMWA!$DB$2:$DB$600=K$1),0),$A64-1966)</f>
        <v>81.186000000000007</v>
      </c>
      <c r="L64" s="4" cm="1">
        <f t="array" ref="L64">INDEX(GMWA!$A$2:$DB$600,MATCH(1,(GMWA!$DA$2:$DA$600=L$3)*(GMWA!$CZ$2:$CZ$600=L$4)*(GMWA!$DB$2:$DB$600=L$1),0),$A64-1966)</f>
        <v>114.77290000000001</v>
      </c>
      <c r="M64" s="4" cm="1">
        <f t="array" ref="M64">INDEX(GMWA!$A$2:$DB$600,MATCH(1,(GMWA!$DA$2:$DA$600=M$3)*(GMWA!$CZ$2:$CZ$600=M$4)*(GMWA!$DB$2:$DB$600=M$1),0),$A64-1966)</f>
        <v>110.17100000000001</v>
      </c>
      <c r="N64" s="4" cm="1">
        <f t="array" ref="N64">INDEX(GMWA!$A$2:$DB$600,MATCH(1,(GMWA!$DA$2:$DA$600=N$3)*(GMWA!$CZ$2:$CZ$600=N$4)*(GMWA!$DB$2:$DB$600=N$1),0),$A64-1966)</f>
        <v>53.610169999999997</v>
      </c>
      <c r="O64" s="4" cm="1">
        <f t="array" ref="O64">INDEX(GMWA!$A$2:$DB$600,MATCH(1,(GMWA!$DA$2:$DA$600=O$3)*(GMWA!$CZ$2:$CZ$600=O$4)*(GMWA!$DB$2:$DB$600=O$1),0),$A64-1966)</f>
        <v>13.8507</v>
      </c>
      <c r="P64" s="4" cm="1">
        <f t="array" ref="P64">INDEX(GMWA!$A$2:$DB$600,MATCH(1,(GMWA!$DA$2:$DA$600=P$3)*(GMWA!$CZ$2:$CZ$600=P$4)*(GMWA!$DB$2:$DB$600=P$1),0),$A64-1966)</f>
        <v>22.2225</v>
      </c>
      <c r="Q64" s="4" cm="1">
        <f t="array" ref="Q64">INDEX(GMWA!$A$2:$DB$600,MATCH(1,(GMWA!$DA$2:$DA$600=Q$3)*(GMWA!$CZ$2:$CZ$600=Q$4)*(GMWA!$DB$2:$DB$600=Q$1),0),$A64-1966)</f>
        <v>12.798500000000001</v>
      </c>
      <c r="R64" s="4" cm="1">
        <f t="array" ref="R64">INDEX(GMWA!$A$2:$DB$600,MATCH(1,(GMWA!$DA$2:$DA$600=R$3)*(GMWA!$CZ$2:$CZ$600=R$4)*(GMWA!$DB$2:$DB$600=R$1),0),$A64-1966)</f>
        <v>6.8819999999999997</v>
      </c>
      <c r="S64" s="4" cm="1">
        <f t="array" ref="S64">INDEX(GMWA!$A$2:$DB$600,MATCH(1,(GMWA!$DA$2:$DA$600=S$3)*(GMWA!$CZ$2:$CZ$600=S$4)*(GMWA!$DB$2:$DB$600=S$1),0),$A64-1966)</f>
        <v>4.06454</v>
      </c>
      <c r="T64" s="4" cm="1">
        <f t="array" ref="T64">INDEX(GMWA!$A$2:$DB$600,MATCH(1,(GMWA!$DA$2:$DA$600=T$3)*(GMWA!$CZ$2:$CZ$600=T$4)*(GMWA!$DB$2:$DB$600=T$1),0),$A64-1966)</f>
        <v>10.071</v>
      </c>
      <c r="U64" s="4" cm="1">
        <f t="array" ref="U64">INDEX(GMWA!$A$2:$DB$600,MATCH(1,(GMWA!$DA$2:$DA$600=U$3)*(GMWA!$CZ$2:$CZ$600=U$4)*(GMWA!$DB$2:$DB$600=U$1),0),$A64-1966)</f>
        <v>7.55084</v>
      </c>
      <c r="V64" s="4" cm="1">
        <f t="array" ref="V64">INDEX(GMWA!$A$2:$DB$600,MATCH(1,(GMWA!$DA$2:$DA$600=V$3)*(GMWA!$CZ$2:$CZ$600=V$4)*(GMWA!$DB$2:$DB$600=V$1),0),$A64-1966)</f>
        <v>3634071</v>
      </c>
      <c r="W64" s="4" cm="1">
        <f t="array" ref="W64">INDEX(GMWA!$A$2:$DB$600,MATCH(1,(GMWA!$DA$2:$DA$600=W$3)*(GMWA!$CZ$2:$CZ$600=W$4)*(GMWA!$DB$2:$DB$600=W$1),0),$A64-1966)</f>
        <v>56108.61</v>
      </c>
      <c r="X64" s="4" cm="1">
        <f t="array" ref="X64">INDEX(GMWA!$A$2:$DB$600,MATCH(1,(GMWA!$DA$2:$DA$600=X$3)*(GMWA!$CZ$2:$CZ$600=X$4)*(GMWA!$DB$2:$DB$600=X$1),0),$A64-1966)</f>
        <v>1474432</v>
      </c>
      <c r="Y64" s="4" cm="1">
        <f t="array" ref="Y64">INDEX(GMWA!$A$2:$DB$600,MATCH(1,(GMWA!$DA$2:$DA$600=Y$3)*(GMWA!$CZ$2:$CZ$600=Y$4)*(GMWA!$DB$2:$DB$600=Y$1),0),$A64-1966)</f>
        <v>4017143</v>
      </c>
      <c r="Z64" s="4" cm="1">
        <f t="array" ref="Z64">INDEX(GMWA!$A$2:$DB$600,MATCH(1,(GMWA!$DA$2:$DA$600=Z$3)*(GMWA!$CZ$2:$CZ$600=Z$4)*(GMWA!$DB$2:$DB$600=Z$1),0),$A64-1966)</f>
        <v>2079723</v>
      </c>
      <c r="AA64" s="4" cm="1">
        <f t="array" ref="AA64">INDEX(GMWA!$A$2:$DB$600,MATCH(1,(GMWA!$DA$2:$DA$600=AA$3)*(GMWA!$CZ$2:$CZ$600=AA$4)*(GMWA!$DB$2:$DB$600=AA$1),0),$A64-1966)</f>
        <v>782.97760000000005</v>
      </c>
      <c r="AB64" s="4" cm="1">
        <f t="array" ref="AB64">INDEX(GMWA!$A$2:$DB$600,MATCH(1,(GMWA!$DA$2:$DA$600=AB$3)*(GMWA!$CZ$2:$CZ$600=AB$4)*(GMWA!$DB$2:$DB$600=AB$1),0),$A64-1966)</f>
        <v>3463398</v>
      </c>
      <c r="AC64" s="4" cm="1">
        <f t="array" ref="AC64">INDEX(GMWA!$A$2:$DB$600,MATCH(1,(GMWA!$DA$2:$DA$600=AC$3)*(GMWA!$CZ$2:$CZ$600=AC$4)*(GMWA!$DB$2:$DB$600=AC$1),0),$A64-1966)</f>
        <v>208.24299999999999</v>
      </c>
      <c r="AD64" s="4" cm="1">
        <f t="array" ref="AD64">INDEX(GMWA!$A$2:$DB$600,MATCH(1,(GMWA!$DA$2:$DA$600=AD$3)*(GMWA!$CZ$2:$CZ$600=AD$4)*(GMWA!$DB$2:$DB$600=AD$1),0),$A64-1966)</f>
        <v>1623455</v>
      </c>
      <c r="AE64" s="4" cm="1">
        <f t="array" ref="AE64">INDEX(GMWA!$A$2:$DB$600,MATCH(1,(GMWA!$DA$2:$DA$600=AE$3)*(GMWA!$CZ$2:$CZ$600=AE$4)*(GMWA!$DB$2:$DB$600=AE$1),0),$A64-1966)</f>
        <v>3560.8560000000002</v>
      </c>
      <c r="AF64" s="4" cm="1">
        <f t="array" ref="AF64">INDEX(GMWA!$A$2:$DB$600,MATCH(1,(GMWA!$DA$2:$DA$600=AF$3)*(GMWA!$CZ$2:$CZ$600=AF$4)*(GMWA!$DB$2:$DB$600=AF$1),0),$A64-1966)</f>
        <v>4502.6989999999996</v>
      </c>
      <c r="AG64" s="4" cm="1">
        <f t="array" ref="AG64">INDEX(GMWA!$A$2:$DB$600,MATCH(1,(GMWA!$DA$2:$DA$600=AG$3)*(GMWA!$CZ$2:$CZ$600=AG$4)*(GMWA!$DB$2:$DB$600=AG$1),0),$A64-1966)</f>
        <v>3782.0650000000001</v>
      </c>
      <c r="AH64" s="4" cm="1">
        <f t="array" ref="AH64">INDEX(GMWA!$A$2:$DB$600,MATCH(1,(GMWA!$DA$2:$DA$600=AH$3)*(GMWA!$CZ$2:$CZ$600=AH$4)*(GMWA!$DB$2:$DB$600=AH$1),0),$A64-1966)</f>
        <v>2002.5830000000001</v>
      </c>
      <c r="AI64" s="4" cm="1">
        <f t="array" ref="AI64">INDEX(GMWA!$A$2:$DB$600,MATCH(1,(GMWA!$DA$2:$DA$600=AI$3)*(GMWA!$CZ$2:$CZ$600=AI$4)*(GMWA!$DB$2:$DB$600=AI$1),0),$A64-1966)</f>
        <v>634.16250000000002</v>
      </c>
      <c r="AJ64" s="4" cm="1">
        <f t="array" ref="AJ64">INDEX(GMWA!$A$2:$DB$600,MATCH(1,(GMWA!$DA$2:$DA$600=AJ$3)*(GMWA!$CZ$2:$CZ$600=AJ$4)*(GMWA!$DB$2:$DB$600=AJ$1),0),$A64-1966)</f>
        <v>870.46699999999998</v>
      </c>
      <c r="AK64" s="4" cm="1">
        <f t="array" ref="AK64">INDEX(GMWA!$A$2:$DB$600,MATCH(1,(GMWA!$DA$2:$DA$600=AK$3)*(GMWA!$CZ$2:$CZ$600=AK$4)*(GMWA!$DB$2:$DB$600=AK$1),0),$A64-1966)</f>
        <v>688.86890000000005</v>
      </c>
      <c r="AL64" s="4" cm="1">
        <f t="array" ref="AL64">INDEX(GMWA!$A$2:$DB$600,MATCH(1,(GMWA!$DA$2:$DA$600=AL$3)*(GMWA!$CZ$2:$CZ$600=AL$4)*(GMWA!$DB$2:$DB$600=AL$1),0),$A64-1966)</f>
        <v>302.73489999999998</v>
      </c>
      <c r="AM64" s="4" cm="1">
        <f t="array" ref="AM64">INDEX(GMWA!$A$2:$DB$600,MATCH(1,(GMWA!$DA$2:$DA$600=AM$3)*(GMWA!$CZ$2:$CZ$600=AM$4)*(GMWA!$DB$2:$DB$600=AM$1),0),$A64-1966)</f>
        <v>150.77690000000001</v>
      </c>
      <c r="AN64" s="4" cm="1">
        <f t="array" ref="AN64">INDEX(GMWA!$A$2:$DB$600,MATCH(1,(GMWA!$DA$2:$DA$600=AN$3)*(GMWA!$CZ$2:$CZ$600=AN$4)*(GMWA!$DB$2:$DB$600=AN$1),0),$A64-1966)</f>
        <v>476.53199999999998</v>
      </c>
      <c r="AO64" s="4" cm="1">
        <f t="array" ref="AO64">INDEX(GMWA!$A$2:$DB$600,MATCH(1,(GMWA!$DA$2:$DA$600=AO$3)*(GMWA!$CZ$2:$CZ$600=AO$4)*(GMWA!$DB$2:$DB$600=AO$1),0),$A64-1966)</f>
        <v>309.20609999999999</v>
      </c>
      <c r="AP64" s="4" cm="1">
        <f t="array" ref="AP64">INDEX(GMWA!$A$2:$DB$600,MATCH(1,(GMWA!$DA$2:$DA$600=AP$3)*(GMWA!$CZ$2:$CZ$600=AP$4)*(GMWA!$DB$2:$DB$600=AP$1),0),$A64-1966)</f>
        <v>3627263</v>
      </c>
      <c r="AQ64" s="4" cm="1">
        <f t="array" ref="AQ64">INDEX(GMWA!$A$2:$DB$600,MATCH(1,(GMWA!$DA$2:$DA$600=AQ$3)*(GMWA!$CZ$2:$CZ$600=AQ$4)*(GMWA!$DB$2:$DB$600=AQ$1),0),$A64-1966)</f>
        <v>38596.99</v>
      </c>
      <c r="AR64" s="4" cm="1">
        <f t="array" ref="AR64">INDEX(GMWA!$A$2:$DB$600,MATCH(1,(GMWA!$DA$2:$DA$600=AR$3)*(GMWA!$CZ$2:$CZ$600=AR$4)*(GMWA!$DB$2:$DB$600=AR$1),0),$A64-1966)</f>
        <v>729647.9</v>
      </c>
      <c r="AS64" s="4" cm="1">
        <f t="array" ref="AS64">INDEX(GMWA!$A$2:$DB$600,MATCH(1,(GMWA!$DA$2:$DA$600=AS$3)*(GMWA!$CZ$2:$CZ$600=AS$4)*(GMWA!$DB$2:$DB$600=AS$1),0),$A64-1966)</f>
        <v>3885966</v>
      </c>
      <c r="AT64" s="4" cm="1">
        <f t="array" ref="AT64">INDEX(GMWA!$A$2:$DB$600,MATCH(1,(GMWA!$DA$2:$DA$600=AT$3)*(GMWA!$CZ$2:$CZ$600=AT$4)*(GMWA!$DB$2:$DB$600=AT$1),0),$A64-1966)</f>
        <v>3602475</v>
      </c>
      <c r="AU64" s="4" cm="1">
        <f t="array" ref="AU64">INDEX(GMWA!$A$2:$DB$600,MATCH(1,(GMWA!$DA$2:$DA$600=AU$3)*(GMWA!$CZ$2:$CZ$600=AU$4)*(GMWA!$DB$2:$DB$600=AU$1),0),$A64-1966)</f>
        <v>3644.723</v>
      </c>
      <c r="AV64" s="4" cm="1">
        <f t="array" ref="AV64">INDEX(GMWA!$A$2:$DB$600,MATCH(1,(GMWA!$DA$2:$DA$600=AV$3)*(GMWA!$CZ$2:$CZ$600=AV$4)*(GMWA!$DB$2:$DB$600=AV$1),0),$A64-1966)</f>
        <v>8005602</v>
      </c>
      <c r="AW64" s="4" cm="1">
        <f t="array" ref="AW64">INDEX(GMWA!$A$2:$DB$600,MATCH(1,(GMWA!$DA$2:$DA$600=AW$3)*(GMWA!$CZ$2:$CZ$600=AW$4)*(GMWA!$DB$2:$DB$600=AW$1),0),$A64-1966)</f>
        <v>968.94579999999996</v>
      </c>
      <c r="AX64" s="4" cm="1">
        <f t="array" ref="AX64">INDEX(GMWA!$A$2:$DB$600,MATCH(1,(GMWA!$DA$2:$DA$600=AX$3)*(GMWA!$CZ$2:$CZ$600=AX$4)*(GMWA!$DB$2:$DB$600=AX$1),0),$A64-1966)</f>
        <v>3232541</v>
      </c>
      <c r="AY64" s="4" cm="1">
        <f t="array" ref="AY64">INDEX(GMWA!$A$2:$DB$600,MATCH(1,(GMWA!$DA$2:$DA$600=AY$3)*(GMWA!$CZ$2:$CZ$600=AY$4)*(GMWA!$DB$2:$DB$600=AY$1),0),$A64-1966)</f>
        <v>5480.9780000000001</v>
      </c>
      <c r="AZ64" s="4" cm="1">
        <f t="array" ref="AZ64">INDEX(GMWA!$A$2:$DB$600,MATCH(1,(GMWA!$DA$2:$DA$600=AZ$3)*(GMWA!$CZ$2:$CZ$600=AZ$4)*(GMWA!$DB$2:$DB$600=AZ$1),0),$A64-1966)</f>
        <v>3513.8739999999998</v>
      </c>
      <c r="BA64" s="4" cm="1">
        <f t="array" ref="BA64">INDEX(GMWA!$A$2:$DB$600,MATCH(1,(GMWA!$DA$2:$DA$600=BA$3)*(GMWA!$CZ$2:$CZ$600=BA$4)*(GMWA!$DB$2:$DB$600=BA$1),0),$A64-1966)</f>
        <v>2531.4029999999998</v>
      </c>
      <c r="BB64" s="4" cm="1">
        <f t="array" ref="BB64">INDEX(GMWA!$A$2:$DB$600,MATCH(1,(GMWA!$DA$2:$DA$600=BB$3)*(GMWA!$CZ$2:$CZ$600=BB$4)*(GMWA!$DB$2:$DB$600=BB$1),0),$A64-1966)</f>
        <v>2035.2919999999999</v>
      </c>
      <c r="BC64" s="4" cm="1">
        <f t="array" ref="BC64">INDEX(GMWA!$A$2:$DB$600,MATCH(1,(GMWA!$DA$2:$DA$600=BC$3)*(GMWA!$CZ$2:$CZ$600=BC$4)*(GMWA!$DB$2:$DB$600=BC$1),0),$A64-1966)</f>
        <v>1417.7280000000001</v>
      </c>
      <c r="BD64" s="4" cm="1">
        <f t="array" ref="BD64">INDEX(GMWA!$A$2:$DB$600,MATCH(1,(GMWA!$DA$2:$DA$600=BD$3)*(GMWA!$CZ$2:$CZ$600=BD$4)*(GMWA!$DB$2:$DB$600=BD$1),0),$A64-1966)</f>
        <v>753.10799999999995</v>
      </c>
      <c r="BE64" s="4" cm="1">
        <f t="array" ref="BE64">INDEX(GMWA!$A$2:$DB$600,MATCH(1,(GMWA!$DA$2:$DA$600=BE$3)*(GMWA!$CZ$2:$CZ$600=BE$4)*(GMWA!$DB$2:$DB$600=BE$1),0),$A64-1966)</f>
        <v>611.66769999999997</v>
      </c>
      <c r="BF64" s="4" cm="1">
        <f t="array" ref="BF64">INDEX(GMWA!$A$2:$DB$600,MATCH(1,(GMWA!$DA$2:$DA$600=BF$3)*(GMWA!$CZ$2:$CZ$600=BF$4)*(GMWA!$DB$2:$DB$600=BF$1),0),$A64-1966)</f>
        <v>324.23829999999998</v>
      </c>
      <c r="BG64" s="4" cm="1">
        <f t="array" ref="BG64">INDEX(GMWA!$A$2:$DB$600,MATCH(1,(GMWA!$DA$2:$DA$600=BG$3)*(GMWA!$CZ$2:$CZ$600=BG$4)*(GMWA!$DB$2:$DB$600=BG$1),0),$A64-1966)</f>
        <v>772.55730000000005</v>
      </c>
      <c r="BH64" s="4" cm="1">
        <f t="array" ref="BH64">INDEX(GMWA!$A$2:$DB$600,MATCH(1,(GMWA!$DA$2:$DA$600=BH$3)*(GMWA!$CZ$2:$CZ$600=BH$4)*(GMWA!$DB$2:$DB$600=BH$1),0),$A64-1966)</f>
        <v>298.84410000000003</v>
      </c>
      <c r="BI64" s="4" cm="1">
        <f t="array" ref="BI64">INDEX(GMWA!$A$2:$DB$600,MATCH(1,(GMWA!$DA$2:$DA$600=BI$3)*(GMWA!$CZ$2:$CZ$600=BI$4)*(GMWA!$DB$2:$DB$600=BI$1),0),$A64-1966)</f>
        <v>367.75940000000003</v>
      </c>
      <c r="BK64" s="12">
        <f t="shared" si="12"/>
        <v>4.1430698519649178</v>
      </c>
      <c r="BL64" s="12">
        <f t="shared" si="12"/>
        <v>3.5734176982819568</v>
      </c>
      <c r="BM64" s="12">
        <f t="shared" si="12"/>
        <v>1.3365818159128398</v>
      </c>
      <c r="BN64" s="12">
        <f t="shared" si="12"/>
        <v>3.1049952665364415</v>
      </c>
      <c r="BO64" s="12">
        <f t="shared" si="12"/>
        <v>2.9447652403709532</v>
      </c>
      <c r="BP64" s="12">
        <f t="shared" si="12"/>
        <v>2.9524126871573335</v>
      </c>
      <c r="BQ64" s="12">
        <f t="shared" si="12"/>
        <v>1.5202650691604025</v>
      </c>
      <c r="BR64" s="12">
        <f t="shared" si="12"/>
        <v>1.2391648218667615</v>
      </c>
      <c r="BS64" s="12">
        <f t="shared" si="12"/>
        <v>2.2408720906954613</v>
      </c>
      <c r="BT64" s="12">
        <f t="shared" si="12"/>
        <v>2.2799574035007311</v>
      </c>
      <c r="BU64" s="12">
        <f t="shared" si="12"/>
        <v>2.548980067288531</v>
      </c>
      <c r="BV64" s="12">
        <f t="shared" si="12"/>
        <v>2.9129853664598575</v>
      </c>
      <c r="BW64" s="12">
        <f t="shared" si="12"/>
        <v>2.6770510885191769</v>
      </c>
      <c r="BX64" s="12">
        <f t="shared" si="11"/>
        <v>2.184093193779197</v>
      </c>
      <c r="BY64" s="12">
        <f t="shared" si="11"/>
        <v>2.5529399736003775</v>
      </c>
      <c r="BZ64" s="12">
        <f t="shared" si="11"/>
        <v>1.8579006832795035</v>
      </c>
      <c r="CA64" s="12">
        <f t="shared" si="10"/>
        <v>2.2732760576993272</v>
      </c>
      <c r="CB64" s="12">
        <f t="shared" si="10"/>
        <v>2.6957312426505653</v>
      </c>
      <c r="CC64" s="12">
        <f t="shared" si="10"/>
        <v>2.1133942736269549</v>
      </c>
      <c r="CD64" s="12">
        <f t="shared" si="10"/>
        <v>2.4420087443294292</v>
      </c>
      <c r="CF64" s="13">
        <f>SUMIF(DataQ!$C:$C,DataA!$A64,DataQ!I:I)</f>
        <v>27154.98</v>
      </c>
      <c r="CG64" s="13">
        <f>SUMIF(DataQ!$C:$C,DataA!$A64,DataQ!J:J)</f>
        <v>606067.4</v>
      </c>
      <c r="CH64" s="13">
        <f>SUMIF(DataQ!$C:$C,DataA!$A64,DataQ!K:K)</f>
        <v>3872.1211999999996</v>
      </c>
      <c r="CI64" s="13">
        <f>SUMIF(DataQ!$C:$C,DataA!$A64,DataQ!L:L)</f>
        <v>2794.25</v>
      </c>
      <c r="CJ64" s="13">
        <f>SUMIF(DataQ!$C:$C,DataA!$A64,DataQ!M:M)</f>
        <v>2019.4634000000001</v>
      </c>
      <c r="CK64" s="14">
        <f>AVERAGEIF(DataQ!$C:$C,DataA!$A64,DataQ!N:N)</f>
        <v>686708.45</v>
      </c>
      <c r="CL64" s="13">
        <f>SUMIF(DataQ!$C:$C,DataA!$A64,DataQ!O:O)</f>
        <v>-81444.87</v>
      </c>
      <c r="CN64" s="13">
        <f>SUMIF(DataQ!$B:$B,DataA!$A64,DataQ!P:P)</f>
        <v>-2899.9140000000002</v>
      </c>
      <c r="CO64" s="13">
        <f>SUMIF(DataQ!$B:$B,DataA!$A64,DataQ!Q:Q)</f>
        <v>-20683.375</v>
      </c>
      <c r="CP64" s="13">
        <f>SUMIF(DataQ!$B:$B,DataA!$A64,DataQ!R:R)</f>
        <v>-194.36157000000003</v>
      </c>
    </row>
    <row r="65" spans="1:94" x14ac:dyDescent="0.25">
      <c r="A65" s="4">
        <f t="shared" si="9"/>
        <v>2031</v>
      </c>
      <c r="B65" s="4" cm="1">
        <f t="array" ref="B65">INDEX(GMWA!$A$2:$DB$600,MATCH(1,(GMWA!$DA$2:$DA$600=B$3)*(GMWA!$CZ$2:$CZ$600=B$4)*(GMWA!$DB$2:$DB$600=B$1),0),$A65-1966)</f>
        <v>147799.79999999999</v>
      </c>
      <c r="C65" s="4" cm="1">
        <f t="array" ref="C65">INDEX(GMWA!$A$2:$DB$600,MATCH(1,(GMWA!$DA$2:$DA$600=C$3)*(GMWA!$CZ$2:$CZ$600=C$4)*(GMWA!$DB$2:$DB$600=C$1),0),$A65-1966)</f>
        <v>2118.2829999999999</v>
      </c>
      <c r="D65" s="4" cm="1">
        <f t="array" ref="D65">INDEX(GMWA!$A$2:$DB$600,MATCH(1,(GMWA!$DA$2:$DA$600=D$3)*(GMWA!$CZ$2:$CZ$600=D$4)*(GMWA!$DB$2:$DB$600=D$1),0),$A65-1966)</f>
        <v>21430.54</v>
      </c>
      <c r="E65" s="4" cm="1">
        <f t="array" ref="E65">INDEX(GMWA!$A$2:$DB$600,MATCH(1,(GMWA!$DA$2:$DA$600=E$3)*(GMWA!$CZ$2:$CZ$600=E$4)*(GMWA!$DB$2:$DB$600=E$1),0),$A65-1966)</f>
        <v>127935.2</v>
      </c>
      <c r="F65" s="4" cm="1">
        <f t="array" ref="F65">INDEX(GMWA!$A$2:$DB$600,MATCH(1,(GMWA!$DA$2:$DA$600=F$3)*(GMWA!$CZ$2:$CZ$600=F$4)*(GMWA!$DB$2:$DB$600=F$1),0),$A65-1966)</f>
        <v>60365.82</v>
      </c>
      <c r="G65" s="4" cm="1">
        <f t="array" ref="G65">INDEX(GMWA!$A$2:$DB$600,MATCH(1,(GMWA!$DA$2:$DA$600=G$3)*(GMWA!$CZ$2:$CZ$600=G$4)*(GMWA!$DB$2:$DB$600=G$1),0),$A65-1966)</f>
        <v>22.61337</v>
      </c>
      <c r="H65" s="4" cm="1">
        <f t="array" ref="H65">INDEX(GMWA!$A$2:$DB$600,MATCH(1,(GMWA!$DA$2:$DA$600=H$3)*(GMWA!$CZ$2:$CZ$600=H$4)*(GMWA!$DB$2:$DB$600=H$1),0),$A65-1966)</f>
        <v>55418.48</v>
      </c>
      <c r="I65" s="4" cm="1">
        <f t="array" ref="I65">INDEX(GMWA!$A$2:$DB$600,MATCH(1,(GMWA!$DA$2:$DA$600=I$3)*(GMWA!$CZ$2:$CZ$600=I$4)*(GMWA!$DB$2:$DB$600=I$1),0),$A65-1966)</f>
        <v>2.6546460000000001</v>
      </c>
      <c r="J65" s="4" cm="1">
        <f t="array" ref="J65">INDEX(GMWA!$A$2:$DB$600,MATCH(1,(GMWA!$DA$2:$DA$600=J$3)*(GMWA!$CZ$2:$CZ$600=J$4)*(GMWA!$DB$2:$DB$600=J$1),0),$A65-1966)</f>
        <v>35182.589999999997</v>
      </c>
      <c r="K65" s="4" cm="1">
        <f t="array" ref="K65">INDEX(GMWA!$A$2:$DB$600,MATCH(1,(GMWA!$DA$2:$DA$600=K$3)*(GMWA!$CZ$2:$CZ$600=K$4)*(GMWA!$DB$2:$DB$600=K$1),0),$A65-1966)</f>
        <v>87.291139999999999</v>
      </c>
      <c r="L65" s="4" cm="1">
        <f t="array" ref="L65">INDEX(GMWA!$A$2:$DB$600,MATCH(1,(GMWA!$DA$2:$DA$600=L$3)*(GMWA!$CZ$2:$CZ$600=L$4)*(GMWA!$DB$2:$DB$600=L$1),0),$A65-1966)</f>
        <v>123.4188</v>
      </c>
      <c r="M65" s="4" cm="1">
        <f t="array" ref="M65">INDEX(GMWA!$A$2:$DB$600,MATCH(1,(GMWA!$DA$2:$DA$600=M$3)*(GMWA!$CZ$2:$CZ$600=M$4)*(GMWA!$DB$2:$DB$600=M$1),0),$A65-1966)</f>
        <v>113.4739</v>
      </c>
      <c r="N65" s="4" cm="1">
        <f t="array" ref="N65">INDEX(GMWA!$A$2:$DB$600,MATCH(1,(GMWA!$DA$2:$DA$600=N$3)*(GMWA!$CZ$2:$CZ$600=N$4)*(GMWA!$DB$2:$DB$600=N$1),0),$A65-1966)</f>
        <v>56.268689999999999</v>
      </c>
      <c r="O65" s="4" cm="1">
        <f t="array" ref="O65">INDEX(GMWA!$A$2:$DB$600,MATCH(1,(GMWA!$DA$2:$DA$600=O$3)*(GMWA!$CZ$2:$CZ$600=O$4)*(GMWA!$DB$2:$DB$600=O$1),0),$A65-1966)</f>
        <v>14.735799999999999</v>
      </c>
      <c r="P65" s="4" cm="1">
        <f t="array" ref="P65">INDEX(GMWA!$A$2:$DB$600,MATCH(1,(GMWA!$DA$2:$DA$600=P$3)*(GMWA!$CZ$2:$CZ$600=P$4)*(GMWA!$DB$2:$DB$600=P$1),0),$A65-1966)</f>
        <v>23.364799999999999</v>
      </c>
      <c r="Q65" s="4" cm="1">
        <f t="array" ref="Q65">INDEX(GMWA!$A$2:$DB$600,MATCH(1,(GMWA!$DA$2:$DA$600=Q$3)*(GMWA!$CZ$2:$CZ$600=Q$4)*(GMWA!$DB$2:$DB$600=Q$1),0),$A65-1966)</f>
        <v>13.488020000000001</v>
      </c>
      <c r="R65" s="4" cm="1">
        <f t="array" ref="R65">INDEX(GMWA!$A$2:$DB$600,MATCH(1,(GMWA!$DA$2:$DA$600=R$3)*(GMWA!$CZ$2:$CZ$600=R$4)*(GMWA!$DB$2:$DB$600=R$1),0),$A65-1966)</f>
        <v>7.2808580000000003</v>
      </c>
      <c r="S65" s="4" cm="1">
        <f t="array" ref="S65">INDEX(GMWA!$A$2:$DB$600,MATCH(1,(GMWA!$DA$2:$DA$600=S$3)*(GMWA!$CZ$2:$CZ$600=S$4)*(GMWA!$DB$2:$DB$600=S$1),0),$A65-1966)</f>
        <v>4.1809900000000004</v>
      </c>
      <c r="T65" s="4" cm="1">
        <f t="array" ref="T65">INDEX(GMWA!$A$2:$DB$600,MATCH(1,(GMWA!$DA$2:$DA$600=T$3)*(GMWA!$CZ$2:$CZ$600=T$4)*(GMWA!$DB$2:$DB$600=T$1),0),$A65-1966)</f>
        <v>10.596</v>
      </c>
      <c r="U65" s="4" cm="1">
        <f t="array" ref="U65">INDEX(GMWA!$A$2:$DB$600,MATCH(1,(GMWA!$DA$2:$DA$600=U$3)*(GMWA!$CZ$2:$CZ$600=U$4)*(GMWA!$DB$2:$DB$600=U$1),0),$A65-1966)</f>
        <v>7.9166499999999997</v>
      </c>
      <c r="V65" s="4" cm="1">
        <f t="array" ref="V65">INDEX(GMWA!$A$2:$DB$600,MATCH(1,(GMWA!$DA$2:$DA$600=V$3)*(GMWA!$CZ$2:$CZ$600=V$4)*(GMWA!$DB$2:$DB$600=V$1),0),$A65-1966)</f>
        <v>3724772</v>
      </c>
      <c r="W65" s="4" cm="1">
        <f t="array" ref="W65">INDEX(GMWA!$A$2:$DB$600,MATCH(1,(GMWA!$DA$2:$DA$600=W$3)*(GMWA!$CZ$2:$CZ$600=W$4)*(GMWA!$DB$2:$DB$600=W$1),0),$A65-1966)</f>
        <v>59127.64</v>
      </c>
      <c r="X65" s="4" cm="1">
        <f t="array" ref="X65">INDEX(GMWA!$A$2:$DB$600,MATCH(1,(GMWA!$DA$2:$DA$600=X$3)*(GMWA!$CZ$2:$CZ$600=X$4)*(GMWA!$DB$2:$DB$600=X$1),0),$A65-1966)</f>
        <v>1495804</v>
      </c>
      <c r="Y65" s="4" cm="1">
        <f t="array" ref="Y65">INDEX(GMWA!$A$2:$DB$600,MATCH(1,(GMWA!$DA$2:$DA$600=Y$3)*(GMWA!$CZ$2:$CZ$600=Y$4)*(GMWA!$DB$2:$DB$600=Y$1),0),$A65-1966)</f>
        <v>4103367</v>
      </c>
      <c r="Z65" s="4" cm="1">
        <f t="array" ref="Z65">INDEX(GMWA!$A$2:$DB$600,MATCH(1,(GMWA!$DA$2:$DA$600=Z$3)*(GMWA!$CZ$2:$CZ$600=Z$4)*(GMWA!$DB$2:$DB$600=Z$1),0),$A65-1966)</f>
        <v>2144371</v>
      </c>
      <c r="AA65" s="4" cm="1">
        <f t="array" ref="AA65">INDEX(GMWA!$A$2:$DB$600,MATCH(1,(GMWA!$DA$2:$DA$600=AA$3)*(GMWA!$CZ$2:$CZ$600=AA$4)*(GMWA!$DB$2:$DB$600=AA$1),0),$A65-1966)</f>
        <v>736.63390000000004</v>
      </c>
      <c r="AB65" s="4" cm="1">
        <f t="array" ref="AB65">INDEX(GMWA!$A$2:$DB$600,MATCH(1,(GMWA!$DA$2:$DA$600=AB$3)*(GMWA!$CZ$2:$CZ$600=AB$4)*(GMWA!$DB$2:$DB$600=AB$1),0),$A65-1966)</f>
        <v>3512305</v>
      </c>
      <c r="AC65" s="4" cm="1">
        <f t="array" ref="AC65">INDEX(GMWA!$A$2:$DB$600,MATCH(1,(GMWA!$DA$2:$DA$600=AC$3)*(GMWA!$CZ$2:$CZ$600=AC$4)*(GMWA!$DB$2:$DB$600=AC$1),0),$A65-1966)</f>
        <v>210.60919999999999</v>
      </c>
      <c r="AD65" s="4" cm="1">
        <f t="array" ref="AD65">INDEX(GMWA!$A$2:$DB$600,MATCH(1,(GMWA!$DA$2:$DA$600=AD$3)*(GMWA!$CZ$2:$CZ$600=AD$4)*(GMWA!$DB$2:$DB$600=AD$1),0),$A65-1966)</f>
        <v>1656016</v>
      </c>
      <c r="AE65" s="4" cm="1">
        <f t="array" ref="AE65">INDEX(GMWA!$A$2:$DB$600,MATCH(1,(GMWA!$DA$2:$DA$600=AE$3)*(GMWA!$CZ$2:$CZ$600=AE$4)*(GMWA!$DB$2:$DB$600=AE$1),0),$A65-1966)</f>
        <v>3734.9209999999998</v>
      </c>
      <c r="AF65" s="4" cm="1">
        <f t="array" ref="AF65">INDEX(GMWA!$A$2:$DB$600,MATCH(1,(GMWA!$DA$2:$DA$600=AF$3)*(GMWA!$CZ$2:$CZ$600=AF$4)*(GMWA!$DB$2:$DB$600=AF$1),0),$A65-1966)</f>
        <v>4661.6139999999996</v>
      </c>
      <c r="AG65" s="4" cm="1">
        <f t="array" ref="AG65">INDEX(GMWA!$A$2:$DB$600,MATCH(1,(GMWA!$DA$2:$DA$600=AG$3)*(GMWA!$CZ$2:$CZ$600=AG$4)*(GMWA!$DB$2:$DB$600=AG$1),0),$A65-1966)</f>
        <v>3847.529</v>
      </c>
      <c r="AH65" s="4" cm="1">
        <f t="array" ref="AH65">INDEX(GMWA!$A$2:$DB$600,MATCH(1,(GMWA!$DA$2:$DA$600=AH$3)*(GMWA!$CZ$2:$CZ$600=AH$4)*(GMWA!$DB$2:$DB$600=AH$1),0),$A65-1966)</f>
        <v>2050.8249999999998</v>
      </c>
      <c r="AI65" s="4" cm="1">
        <f t="array" ref="AI65">INDEX(GMWA!$A$2:$DB$600,MATCH(1,(GMWA!$DA$2:$DA$600=AI$3)*(GMWA!$CZ$2:$CZ$600=AI$4)*(GMWA!$DB$2:$DB$600=AI$1),0),$A65-1966)</f>
        <v>650.82839999999999</v>
      </c>
      <c r="AJ65" s="4" cm="1">
        <f t="array" ref="AJ65">INDEX(GMWA!$A$2:$DB$600,MATCH(1,(GMWA!$DA$2:$DA$600=AJ$3)*(GMWA!$CZ$2:$CZ$600=AJ$4)*(GMWA!$DB$2:$DB$600=AJ$1),0),$A65-1966)</f>
        <v>890.38</v>
      </c>
      <c r="AK65" s="4" cm="1">
        <f t="array" ref="AK65">INDEX(GMWA!$A$2:$DB$600,MATCH(1,(GMWA!$DA$2:$DA$600=AK$3)*(GMWA!$CZ$2:$CZ$600=AK$4)*(GMWA!$DB$2:$DB$600=AK$1),0),$A65-1966)</f>
        <v>702.12090000000001</v>
      </c>
      <c r="AL65" s="4" cm="1">
        <f t="array" ref="AL65">INDEX(GMWA!$A$2:$DB$600,MATCH(1,(GMWA!$DA$2:$DA$600=AL$3)*(GMWA!$CZ$2:$CZ$600=AL$4)*(GMWA!$DB$2:$DB$600=AL$1),0),$A65-1966)</f>
        <v>312.66410000000002</v>
      </c>
      <c r="AM65" s="4" cm="1">
        <f t="array" ref="AM65">INDEX(GMWA!$A$2:$DB$600,MATCH(1,(GMWA!$DA$2:$DA$600=AM$3)*(GMWA!$CZ$2:$CZ$600=AM$4)*(GMWA!$DB$2:$DB$600=AM$1),0),$A65-1966)</f>
        <v>147.0213</v>
      </c>
      <c r="AN65" s="4" cm="1">
        <f t="array" ref="AN65">INDEX(GMWA!$A$2:$DB$600,MATCH(1,(GMWA!$DA$2:$DA$600=AN$3)*(GMWA!$CZ$2:$CZ$600=AN$4)*(GMWA!$DB$2:$DB$600=AN$1),0),$A65-1966)</f>
        <v>480.58350000000002</v>
      </c>
      <c r="AO65" s="4" cm="1">
        <f t="array" ref="AO65">INDEX(GMWA!$A$2:$DB$600,MATCH(1,(GMWA!$DA$2:$DA$600=AO$3)*(GMWA!$CZ$2:$CZ$600=AO$4)*(GMWA!$DB$2:$DB$600=AO$1),0),$A65-1966)</f>
        <v>314.5668</v>
      </c>
      <c r="AP65" s="4" cm="1">
        <f t="array" ref="AP65">INDEX(GMWA!$A$2:$DB$600,MATCH(1,(GMWA!$DA$2:$DA$600=AP$3)*(GMWA!$CZ$2:$CZ$600=AP$4)*(GMWA!$DB$2:$DB$600=AP$1),0),$A65-1966)</f>
        <v>3759589</v>
      </c>
      <c r="AQ65" s="4" cm="1">
        <f t="array" ref="AQ65">INDEX(GMWA!$A$2:$DB$600,MATCH(1,(GMWA!$DA$2:$DA$600=AQ$3)*(GMWA!$CZ$2:$CZ$600=AQ$4)*(GMWA!$DB$2:$DB$600=AQ$1),0),$A65-1966)</f>
        <v>40267.589999999997</v>
      </c>
      <c r="AR65" s="4" cm="1">
        <f t="array" ref="AR65">INDEX(GMWA!$A$2:$DB$600,MATCH(1,(GMWA!$DA$2:$DA$600=AR$3)*(GMWA!$CZ$2:$CZ$600=AR$4)*(GMWA!$DB$2:$DB$600=AR$1),0),$A65-1966)</f>
        <v>742861.1</v>
      </c>
      <c r="AS65" s="4" cm="1">
        <f t="array" ref="AS65">INDEX(GMWA!$A$2:$DB$600,MATCH(1,(GMWA!$DA$2:$DA$600=AS$3)*(GMWA!$CZ$2:$CZ$600=AS$4)*(GMWA!$DB$2:$DB$600=AS$1),0),$A65-1966)</f>
        <v>4033893</v>
      </c>
      <c r="AT65" s="4" cm="1">
        <f t="array" ref="AT65">INDEX(GMWA!$A$2:$DB$600,MATCH(1,(GMWA!$DA$2:$DA$600=AT$3)*(GMWA!$CZ$2:$CZ$600=AT$4)*(GMWA!$DB$2:$DB$600=AT$1),0),$A65-1966)</f>
        <v>3783926</v>
      </c>
      <c r="AU65" s="4" cm="1">
        <f t="array" ref="AU65">INDEX(GMWA!$A$2:$DB$600,MATCH(1,(GMWA!$DA$2:$DA$600=AU$3)*(GMWA!$CZ$2:$CZ$600=AU$4)*(GMWA!$DB$2:$DB$600=AU$1),0),$A65-1966)</f>
        <v>3778.4360000000001</v>
      </c>
      <c r="AV65" s="4" cm="1">
        <f t="array" ref="AV65">INDEX(GMWA!$A$2:$DB$600,MATCH(1,(GMWA!$DA$2:$DA$600=AV$3)*(GMWA!$CZ$2:$CZ$600=AV$4)*(GMWA!$DB$2:$DB$600=AV$1),0),$A65-1966)</f>
        <v>8295273</v>
      </c>
      <c r="AW65" s="4" cm="1">
        <f t="array" ref="AW65">INDEX(GMWA!$A$2:$DB$600,MATCH(1,(GMWA!$DA$2:$DA$600=AW$3)*(GMWA!$CZ$2:$CZ$600=AW$4)*(GMWA!$DB$2:$DB$600=AW$1),0),$A65-1966)</f>
        <v>996.79669999999999</v>
      </c>
      <c r="AX65" s="4" cm="1">
        <f t="array" ref="AX65">INDEX(GMWA!$A$2:$DB$600,MATCH(1,(GMWA!$DA$2:$DA$600=AX$3)*(GMWA!$CZ$2:$CZ$600=AX$4)*(GMWA!$DB$2:$DB$600=AX$1),0),$A65-1966)</f>
        <v>3351012</v>
      </c>
      <c r="AY65" s="4" cm="1">
        <f t="array" ref="AY65">INDEX(GMWA!$A$2:$DB$600,MATCH(1,(GMWA!$DA$2:$DA$600=AY$3)*(GMWA!$CZ$2:$CZ$600=AY$4)*(GMWA!$DB$2:$DB$600=AY$1),0),$A65-1966)</f>
        <v>5653.2070000000003</v>
      </c>
      <c r="AZ65" s="4" cm="1">
        <f t="array" ref="AZ65">INDEX(GMWA!$A$2:$DB$600,MATCH(1,(GMWA!$DA$2:$DA$600=AZ$3)*(GMWA!$CZ$2:$CZ$600=AZ$4)*(GMWA!$DB$2:$DB$600=AZ$1),0),$A65-1966)</f>
        <v>3638.377</v>
      </c>
      <c r="BA65" s="4" cm="1">
        <f t="array" ref="BA65">INDEX(GMWA!$A$2:$DB$600,MATCH(1,(GMWA!$DA$2:$DA$600=BA$3)*(GMWA!$CZ$2:$CZ$600=BA$4)*(GMWA!$DB$2:$DB$600=BA$1),0),$A65-1966)</f>
        <v>2593.0970000000002</v>
      </c>
      <c r="BB65" s="4" cm="1">
        <f t="array" ref="BB65">INDEX(GMWA!$A$2:$DB$600,MATCH(1,(GMWA!$DA$2:$DA$600=BB$3)*(GMWA!$CZ$2:$CZ$600=BB$4)*(GMWA!$DB$2:$DB$600=BB$1),0),$A65-1966)</f>
        <v>2094.9479999999999</v>
      </c>
      <c r="BC65" s="4" cm="1">
        <f t="array" ref="BC65">INDEX(GMWA!$A$2:$DB$600,MATCH(1,(GMWA!$DA$2:$DA$600=BC$3)*(GMWA!$CZ$2:$CZ$600=BC$4)*(GMWA!$DB$2:$DB$600=BC$1),0),$A65-1966)</f>
        <v>1468.0170000000001</v>
      </c>
      <c r="BD65" s="4" cm="1">
        <f t="array" ref="BD65">INDEX(GMWA!$A$2:$DB$600,MATCH(1,(GMWA!$DA$2:$DA$600=BD$3)*(GMWA!$CZ$2:$CZ$600=BD$4)*(GMWA!$DB$2:$DB$600=BD$1),0),$A65-1966)</f>
        <v>782.06240000000003</v>
      </c>
      <c r="BE65" s="4" cm="1">
        <f t="array" ref="BE65">INDEX(GMWA!$A$2:$DB$600,MATCH(1,(GMWA!$DA$2:$DA$600=BE$3)*(GMWA!$CZ$2:$CZ$600=BE$4)*(GMWA!$DB$2:$DB$600=BE$1),0),$A65-1966)</f>
        <v>634.12459999999999</v>
      </c>
      <c r="BF65" s="4" cm="1">
        <f t="array" ref="BF65">INDEX(GMWA!$A$2:$DB$600,MATCH(1,(GMWA!$DA$2:$DA$600=BF$3)*(GMWA!$CZ$2:$CZ$600=BF$4)*(GMWA!$DB$2:$DB$600=BF$1),0),$A65-1966)</f>
        <v>333.48509999999999</v>
      </c>
      <c r="BG65" s="4" cm="1">
        <f t="array" ref="BG65">INDEX(GMWA!$A$2:$DB$600,MATCH(1,(GMWA!$DA$2:$DA$600=BG$3)*(GMWA!$CZ$2:$CZ$600=BG$4)*(GMWA!$DB$2:$DB$600=BG$1),0),$A65-1966)</f>
        <v>809.12750000000005</v>
      </c>
      <c r="BH65" s="4" cm="1">
        <f t="array" ref="BH65">INDEX(GMWA!$A$2:$DB$600,MATCH(1,(GMWA!$DA$2:$DA$600=BH$3)*(GMWA!$CZ$2:$CZ$600=BH$4)*(GMWA!$DB$2:$DB$600=BH$1),0),$A65-1966)</f>
        <v>308.67419999999998</v>
      </c>
      <c r="BI65" s="4" cm="1">
        <f t="array" ref="BI65">INDEX(GMWA!$A$2:$DB$600,MATCH(1,(GMWA!$DA$2:$DA$600=BI$3)*(GMWA!$CZ$2:$CZ$600=BI$4)*(GMWA!$DB$2:$DB$600=BI$1),0),$A65-1966)</f>
        <v>379.09190000000001</v>
      </c>
      <c r="BK65" s="12">
        <f t="shared" si="12"/>
        <v>3.968022740720774</v>
      </c>
      <c r="BL65" s="12">
        <f t="shared" si="12"/>
        <v>3.5825596962774089</v>
      </c>
      <c r="BM65" s="12">
        <f t="shared" si="12"/>
        <v>1.4327104353244142</v>
      </c>
      <c r="BN65" s="12">
        <f t="shared" si="12"/>
        <v>3.1178103250330764</v>
      </c>
      <c r="BO65" s="12">
        <f t="shared" si="12"/>
        <v>2.8150828378111807</v>
      </c>
      <c r="BP65" s="12">
        <f t="shared" si="12"/>
        <v>3.0698247799890823</v>
      </c>
      <c r="BQ65" s="12">
        <f t="shared" si="12"/>
        <v>1.5778379155568778</v>
      </c>
      <c r="BR65" s="12">
        <f t="shared" si="12"/>
        <v>1.2604606066591584</v>
      </c>
      <c r="BS65" s="12">
        <f t="shared" si="12"/>
        <v>2.1245320093525666</v>
      </c>
      <c r="BT65" s="12">
        <f t="shared" si="12"/>
        <v>2.3371616160020521</v>
      </c>
      <c r="BU65" s="12">
        <f t="shared" si="12"/>
        <v>2.6475551171761542</v>
      </c>
      <c r="BV65" s="12">
        <f t="shared" si="12"/>
        <v>2.9492669191057428</v>
      </c>
      <c r="BW65" s="12">
        <f t="shared" si="12"/>
        <v>2.743709970377775</v>
      </c>
      <c r="BX65" s="12">
        <f t="shared" si="11"/>
        <v>2.2641605682849733</v>
      </c>
      <c r="BY65" s="12">
        <f t="shared" si="11"/>
        <v>2.6241380084907564</v>
      </c>
      <c r="BZ65" s="12">
        <f t="shared" si="11"/>
        <v>1.9210395246744543</v>
      </c>
      <c r="CA65" s="12">
        <f t="shared" si="10"/>
        <v>2.3286517383991319</v>
      </c>
      <c r="CB65" s="12">
        <f t="shared" si="10"/>
        <v>2.8437988237078575</v>
      </c>
      <c r="CC65" s="12">
        <f t="shared" si="10"/>
        <v>2.2048197659719904</v>
      </c>
      <c r="CD65" s="12">
        <f t="shared" si="10"/>
        <v>2.5166832609162819</v>
      </c>
      <c r="CF65" s="13">
        <f>SUMIF(DataQ!$C:$C,DataA!$A65,DataQ!I:I)</f>
        <v>27822.59</v>
      </c>
      <c r="CG65" s="13">
        <f>SUMIF(DataQ!$C:$C,DataA!$A65,DataQ!J:J)</f>
        <v>608126</v>
      </c>
      <c r="CH65" s="13">
        <f>SUMIF(DataQ!$C:$C,DataA!$A65,DataQ!K:K)</f>
        <v>3907.8789999999999</v>
      </c>
      <c r="CI65" s="13">
        <f>SUMIF(DataQ!$C:$C,DataA!$A65,DataQ!L:L)</f>
        <v>2830.5899999999997</v>
      </c>
      <c r="CJ65" s="13">
        <f>SUMIF(DataQ!$C:$C,DataA!$A65,DataQ!M:M)</f>
        <v>2030.0531000000001</v>
      </c>
      <c r="CK65" s="14">
        <f>AVERAGEIF(DataQ!$C:$C,DataA!$A65,DataQ!N:N)</f>
        <v>699782.6</v>
      </c>
      <c r="CL65" s="13">
        <f>SUMIF(DataQ!$C:$C,DataA!$A65,DataQ!O:O)</f>
        <v>-92369.079999999987</v>
      </c>
      <c r="CN65" s="13">
        <f>SUMIF(DataQ!$B:$B,DataA!$A65,DataQ!P:P)</f>
        <v>-3019.0204000000003</v>
      </c>
      <c r="CO65" s="13">
        <f>SUMIF(DataQ!$B:$B,DataA!$A65,DataQ!Q:Q)</f>
        <v>-21372.258999999998</v>
      </c>
      <c r="CP65" s="13">
        <f>SUMIF(DataQ!$B:$B,DataA!$A65,DataQ!R:R)</f>
        <v>-174.06585999999999</v>
      </c>
    </row>
    <row r="66" spans="1:94" x14ac:dyDescent="0.25">
      <c r="A66" s="4">
        <f t="shared" si="9"/>
        <v>2032</v>
      </c>
      <c r="B66" s="4" cm="1">
        <f t="array" ref="B66">INDEX(GMWA!$A$2:$DB$600,MATCH(1,(GMWA!$DA$2:$DA$600=B$3)*(GMWA!$CZ$2:$CZ$600=B$4)*(GMWA!$DB$2:$DB$600=B$1),0),$A66-1966)</f>
        <v>146512.6</v>
      </c>
      <c r="C66" s="4" cm="1">
        <f t="array" ref="C66">INDEX(GMWA!$A$2:$DB$600,MATCH(1,(GMWA!$DA$2:$DA$600=C$3)*(GMWA!$CZ$2:$CZ$600=C$4)*(GMWA!$DB$2:$DB$600=C$1),0),$A66-1966)</f>
        <v>2237.1610000000001</v>
      </c>
      <c r="D66" s="4" cm="1">
        <f t="array" ref="D66">INDEX(GMWA!$A$2:$DB$600,MATCH(1,(GMWA!$DA$2:$DA$600=D$3)*(GMWA!$CZ$2:$CZ$600=D$4)*(GMWA!$DB$2:$DB$600=D$1),0),$A66-1966)</f>
        <v>23032.06</v>
      </c>
      <c r="E66" s="4" cm="1">
        <f t="array" ref="E66">INDEX(GMWA!$A$2:$DB$600,MATCH(1,(GMWA!$DA$2:$DA$600=E$3)*(GMWA!$CZ$2:$CZ$600=E$4)*(GMWA!$DB$2:$DB$600=E$1),0),$A66-1966)</f>
        <v>131091.1</v>
      </c>
      <c r="F66" s="4" cm="1">
        <f t="array" ref="F66">INDEX(GMWA!$A$2:$DB$600,MATCH(1,(GMWA!$DA$2:$DA$600=F$3)*(GMWA!$CZ$2:$CZ$600=F$4)*(GMWA!$DB$2:$DB$600=F$1),0),$A66-1966)</f>
        <v>60051.519999999997</v>
      </c>
      <c r="G66" s="4" cm="1">
        <f t="array" ref="G66">INDEX(GMWA!$A$2:$DB$600,MATCH(1,(GMWA!$DA$2:$DA$600=G$3)*(GMWA!$CZ$2:$CZ$600=G$4)*(GMWA!$DB$2:$DB$600=G$1),0),$A66-1966)</f>
        <v>22.257999999999999</v>
      </c>
      <c r="H66" s="4" cm="1">
        <f t="array" ref="H66">INDEX(GMWA!$A$2:$DB$600,MATCH(1,(GMWA!$DA$2:$DA$600=H$3)*(GMWA!$CZ$2:$CZ$600=H$4)*(GMWA!$DB$2:$DB$600=H$1),0),$A66-1966)</f>
        <v>57996.23</v>
      </c>
      <c r="I66" s="4" cm="1">
        <f t="array" ref="I66">INDEX(GMWA!$A$2:$DB$600,MATCH(1,(GMWA!$DA$2:$DA$600=I$3)*(GMWA!$CZ$2:$CZ$600=I$4)*(GMWA!$DB$2:$DB$600=I$1),0),$A66-1966)</f>
        <v>2.730674</v>
      </c>
      <c r="J66" s="4" cm="1">
        <f t="array" ref="J66">INDEX(GMWA!$A$2:$DB$600,MATCH(1,(GMWA!$DA$2:$DA$600=J$3)*(GMWA!$CZ$2:$CZ$600=J$4)*(GMWA!$DB$2:$DB$600=J$1),0),$A66-1966)</f>
        <v>35663.769999999997</v>
      </c>
      <c r="K66" s="4" cm="1">
        <f t="array" ref="K66">INDEX(GMWA!$A$2:$DB$600,MATCH(1,(GMWA!$DA$2:$DA$600=K$3)*(GMWA!$CZ$2:$CZ$600=K$4)*(GMWA!$DB$2:$DB$600=K$1),0),$A66-1966)</f>
        <v>92.677940000000007</v>
      </c>
      <c r="L66" s="4" cm="1">
        <f t="array" ref="L66">INDEX(GMWA!$A$2:$DB$600,MATCH(1,(GMWA!$DA$2:$DA$600=L$3)*(GMWA!$CZ$2:$CZ$600=L$4)*(GMWA!$DB$2:$DB$600=L$1),0),$A66-1966)</f>
        <v>131.53919999999999</v>
      </c>
      <c r="M66" s="4" cm="1">
        <f t="array" ref="M66">INDEX(GMWA!$A$2:$DB$600,MATCH(1,(GMWA!$DA$2:$DA$600=M$3)*(GMWA!$CZ$2:$CZ$600=M$4)*(GMWA!$DB$2:$DB$600=M$1),0),$A66-1966)</f>
        <v>116.5363</v>
      </c>
      <c r="N66" s="4" cm="1">
        <f t="array" ref="N66">INDEX(GMWA!$A$2:$DB$600,MATCH(1,(GMWA!$DA$2:$DA$600=N$3)*(GMWA!$CZ$2:$CZ$600=N$4)*(GMWA!$DB$2:$DB$600=N$1),0),$A66-1966)</f>
        <v>58.787999999999997</v>
      </c>
      <c r="O66" s="4" cm="1">
        <f t="array" ref="O66">INDEX(GMWA!$A$2:$DB$600,MATCH(1,(GMWA!$DA$2:$DA$600=O$3)*(GMWA!$CZ$2:$CZ$600=O$4)*(GMWA!$DB$2:$DB$600=O$1),0),$A66-1966)</f>
        <v>15.604100000000001</v>
      </c>
      <c r="P66" s="4" cm="1">
        <f t="array" ref="P66">INDEX(GMWA!$A$2:$DB$600,MATCH(1,(GMWA!$DA$2:$DA$600=P$3)*(GMWA!$CZ$2:$CZ$600=P$4)*(GMWA!$DB$2:$DB$600=P$1),0),$A66-1966)</f>
        <v>24.347300000000001</v>
      </c>
      <c r="Q66" s="4" cm="1">
        <f t="array" ref="Q66">INDEX(GMWA!$A$2:$DB$600,MATCH(1,(GMWA!$DA$2:$DA$600=Q$3)*(GMWA!$CZ$2:$CZ$600=Q$4)*(GMWA!$DB$2:$DB$600=Q$1),0),$A66-1966)</f>
        <v>14.103569999999999</v>
      </c>
      <c r="R66" s="4" cm="1">
        <f t="array" ref="R66">INDEX(GMWA!$A$2:$DB$600,MATCH(1,(GMWA!$DA$2:$DA$600=R$3)*(GMWA!$CZ$2:$CZ$600=R$4)*(GMWA!$DB$2:$DB$600=R$1),0),$A66-1966)</f>
        <v>7.6710159999999998</v>
      </c>
      <c r="S66" s="4" cm="1">
        <f t="array" ref="S66">INDEX(GMWA!$A$2:$DB$600,MATCH(1,(GMWA!$DA$2:$DA$600=S$3)*(GMWA!$CZ$2:$CZ$600=S$4)*(GMWA!$DB$2:$DB$600=S$1),0),$A66-1966)</f>
        <v>4.2695800000000004</v>
      </c>
      <c r="T66" s="4" cm="1">
        <f t="array" ref="T66">INDEX(GMWA!$A$2:$DB$600,MATCH(1,(GMWA!$DA$2:$DA$600=T$3)*(GMWA!$CZ$2:$CZ$600=T$4)*(GMWA!$DB$2:$DB$600=T$1),0),$A66-1966)</f>
        <v>11.108000000000001</v>
      </c>
      <c r="U66" s="4" cm="1">
        <f t="array" ref="U66">INDEX(GMWA!$A$2:$DB$600,MATCH(1,(GMWA!$DA$2:$DA$600=U$3)*(GMWA!$CZ$2:$CZ$600=U$4)*(GMWA!$DB$2:$DB$600=U$1),0),$A66-1966)</f>
        <v>8.2810190000000006</v>
      </c>
      <c r="V66" s="4" cm="1">
        <f t="array" ref="V66">INDEX(GMWA!$A$2:$DB$600,MATCH(1,(GMWA!$DA$2:$DA$600=V$3)*(GMWA!$CZ$2:$CZ$600=V$4)*(GMWA!$DB$2:$DB$600=V$1),0),$A66-1966)</f>
        <v>3826878</v>
      </c>
      <c r="W66" s="4" cm="1">
        <f t="array" ref="W66">INDEX(GMWA!$A$2:$DB$600,MATCH(1,(GMWA!$DA$2:$DA$600=W$3)*(GMWA!$CZ$2:$CZ$600=W$4)*(GMWA!$DB$2:$DB$600=W$1),0),$A66-1966)</f>
        <v>62347.88</v>
      </c>
      <c r="X66" s="4" cm="1">
        <f t="array" ref="X66">INDEX(GMWA!$A$2:$DB$600,MATCH(1,(GMWA!$DA$2:$DA$600=X$3)*(GMWA!$CZ$2:$CZ$600=X$4)*(GMWA!$DB$2:$DB$600=X$1),0),$A66-1966)</f>
        <v>1518754</v>
      </c>
      <c r="Y66" s="4" cm="1">
        <f t="array" ref="Y66">INDEX(GMWA!$A$2:$DB$600,MATCH(1,(GMWA!$DA$2:$DA$600=Y$3)*(GMWA!$CZ$2:$CZ$600=Y$4)*(GMWA!$DB$2:$DB$600=Y$1),0),$A66-1966)</f>
        <v>4188262</v>
      </c>
      <c r="Z66" s="4" cm="1">
        <f t="array" ref="Z66">INDEX(GMWA!$A$2:$DB$600,MATCH(1,(GMWA!$DA$2:$DA$600=Z$3)*(GMWA!$CZ$2:$CZ$600=Z$4)*(GMWA!$DB$2:$DB$600=Z$1),0),$A66-1966)</f>
        <v>2211039</v>
      </c>
      <c r="AA66" s="4" cm="1">
        <f t="array" ref="AA66">INDEX(GMWA!$A$2:$DB$600,MATCH(1,(GMWA!$DA$2:$DA$600=AA$3)*(GMWA!$CZ$2:$CZ$600=AA$4)*(GMWA!$DB$2:$DB$600=AA$1),0),$A66-1966)</f>
        <v>703.0729</v>
      </c>
      <c r="AB66" s="4" cm="1">
        <f t="array" ref="AB66">INDEX(GMWA!$A$2:$DB$600,MATCH(1,(GMWA!$DA$2:$DA$600=AB$3)*(GMWA!$CZ$2:$CZ$600=AB$4)*(GMWA!$DB$2:$DB$600=AB$1),0),$A66-1966)</f>
        <v>3563553</v>
      </c>
      <c r="AC66" s="4" cm="1">
        <f t="array" ref="AC66">INDEX(GMWA!$A$2:$DB$600,MATCH(1,(GMWA!$DA$2:$DA$600=AC$3)*(GMWA!$CZ$2:$CZ$600=AC$4)*(GMWA!$DB$2:$DB$600=AC$1),0),$A66-1966)</f>
        <v>214.21780000000001</v>
      </c>
      <c r="AD66" s="4" cm="1">
        <f t="array" ref="AD66">INDEX(GMWA!$A$2:$DB$600,MATCH(1,(GMWA!$DA$2:$DA$600=AD$3)*(GMWA!$CZ$2:$CZ$600=AD$4)*(GMWA!$DB$2:$DB$600=AD$1),0),$A66-1966)</f>
        <v>1680831</v>
      </c>
      <c r="AE66" s="4" cm="1">
        <f t="array" ref="AE66">INDEX(GMWA!$A$2:$DB$600,MATCH(1,(GMWA!$DA$2:$DA$600=AE$3)*(GMWA!$CZ$2:$CZ$600=AE$4)*(GMWA!$DB$2:$DB$600=AE$1),0),$A66-1966)</f>
        <v>3885.1109999999999</v>
      </c>
      <c r="AF66" s="4" cm="1">
        <f t="array" ref="AF66">INDEX(GMWA!$A$2:$DB$600,MATCH(1,(GMWA!$DA$2:$DA$600=AF$3)*(GMWA!$CZ$2:$CZ$600=AF$4)*(GMWA!$DB$2:$DB$600=AF$1),0),$A66-1966)</f>
        <v>4817.25</v>
      </c>
      <c r="AG66" s="4" cm="1">
        <f t="array" ref="AG66">INDEX(GMWA!$A$2:$DB$600,MATCH(1,(GMWA!$DA$2:$DA$600=AG$3)*(GMWA!$CZ$2:$CZ$600=AG$4)*(GMWA!$DB$2:$DB$600=AG$1),0),$A66-1966)</f>
        <v>3909.643</v>
      </c>
      <c r="AH66" s="4" cm="1">
        <f t="array" ref="AH66">INDEX(GMWA!$A$2:$DB$600,MATCH(1,(GMWA!$DA$2:$DA$600=AH$3)*(GMWA!$CZ$2:$CZ$600=AH$4)*(GMWA!$DB$2:$DB$600=AH$1),0),$A66-1966)</f>
        <v>2102.85</v>
      </c>
      <c r="AI66" s="4" cm="1">
        <f t="array" ref="AI66">INDEX(GMWA!$A$2:$DB$600,MATCH(1,(GMWA!$DA$2:$DA$600=AI$3)*(GMWA!$CZ$2:$CZ$600=AI$4)*(GMWA!$DB$2:$DB$600=AI$1),0),$A66-1966)</f>
        <v>668.25840000000005</v>
      </c>
      <c r="AJ66" s="4" cm="1">
        <f t="array" ref="AJ66">INDEX(GMWA!$A$2:$DB$600,MATCH(1,(GMWA!$DA$2:$DA$600=AJ$3)*(GMWA!$CZ$2:$CZ$600=AJ$4)*(GMWA!$DB$2:$DB$600=AJ$1),0),$A66-1966)</f>
        <v>906.96259999999995</v>
      </c>
      <c r="AK66" s="4" cm="1">
        <f t="array" ref="AK66">INDEX(GMWA!$A$2:$DB$600,MATCH(1,(GMWA!$DA$2:$DA$600=AK$3)*(GMWA!$CZ$2:$CZ$600=AK$4)*(GMWA!$DB$2:$DB$600=AK$1),0),$A66-1966)</f>
        <v>714.80790000000002</v>
      </c>
      <c r="AL66" s="4" cm="1">
        <f t="array" ref="AL66">INDEX(GMWA!$A$2:$DB$600,MATCH(1,(GMWA!$DA$2:$DA$600=AL$3)*(GMWA!$CZ$2:$CZ$600=AL$4)*(GMWA!$DB$2:$DB$600=AL$1),0),$A66-1966)</f>
        <v>322.75760000000002</v>
      </c>
      <c r="AM66" s="4" cm="1">
        <f t="array" ref="AM66">INDEX(GMWA!$A$2:$DB$600,MATCH(1,(GMWA!$DA$2:$DA$600=AM$3)*(GMWA!$CZ$2:$CZ$600=AM$4)*(GMWA!$DB$2:$DB$600=AM$1),0),$A66-1966)</f>
        <v>143.32419999999999</v>
      </c>
      <c r="AN66" s="4" cm="1">
        <f t="array" ref="AN66">INDEX(GMWA!$A$2:$DB$600,MATCH(1,(GMWA!$DA$2:$DA$600=AN$3)*(GMWA!$CZ$2:$CZ$600=AN$4)*(GMWA!$DB$2:$DB$600=AN$1),0),$A66-1966)</f>
        <v>484.99450000000002</v>
      </c>
      <c r="AO66" s="4" cm="1">
        <f t="array" ref="AO66">INDEX(GMWA!$A$2:$DB$600,MATCH(1,(GMWA!$DA$2:$DA$600=AO$3)*(GMWA!$CZ$2:$CZ$600=AO$4)*(GMWA!$DB$2:$DB$600=AO$1),0),$A66-1966)</f>
        <v>320.53699999999998</v>
      </c>
      <c r="AP66" s="4" cm="1">
        <f t="array" ref="AP66">INDEX(GMWA!$A$2:$DB$600,MATCH(1,(GMWA!$DA$2:$DA$600=AP$3)*(GMWA!$CZ$2:$CZ$600=AP$4)*(GMWA!$DB$2:$DB$600=AP$1),0),$A66-1966)</f>
        <v>3896800</v>
      </c>
      <c r="AQ66" s="4" cm="1">
        <f t="array" ref="AQ66">INDEX(GMWA!$A$2:$DB$600,MATCH(1,(GMWA!$DA$2:$DA$600=AQ$3)*(GMWA!$CZ$2:$CZ$600=AQ$4)*(GMWA!$DB$2:$DB$600=AQ$1),0),$A66-1966)</f>
        <v>41960.2</v>
      </c>
      <c r="AR66" s="4" cm="1">
        <f t="array" ref="AR66">INDEX(GMWA!$A$2:$DB$600,MATCH(1,(GMWA!$DA$2:$DA$600=AR$3)*(GMWA!$CZ$2:$CZ$600=AR$4)*(GMWA!$DB$2:$DB$600=AR$1),0),$A66-1966)</f>
        <v>756002.3</v>
      </c>
      <c r="AS66" s="4" cm="1">
        <f t="array" ref="AS66">INDEX(GMWA!$A$2:$DB$600,MATCH(1,(GMWA!$DA$2:$DA$600=AS$3)*(GMWA!$CZ$2:$CZ$600=AS$4)*(GMWA!$DB$2:$DB$600=AS$1),0),$A66-1966)</f>
        <v>4186554</v>
      </c>
      <c r="AT66" s="4" cm="1">
        <f t="array" ref="AT66">INDEX(GMWA!$A$2:$DB$600,MATCH(1,(GMWA!$DA$2:$DA$600=AT$3)*(GMWA!$CZ$2:$CZ$600=AT$4)*(GMWA!$DB$2:$DB$600=AT$1),0),$A66-1966)</f>
        <v>3970471</v>
      </c>
      <c r="AU66" s="4" cm="1">
        <f t="array" ref="AU66">INDEX(GMWA!$A$2:$DB$600,MATCH(1,(GMWA!$DA$2:$DA$600=AU$3)*(GMWA!$CZ$2:$CZ$600=AU$4)*(GMWA!$DB$2:$DB$600=AU$1),0),$A66-1966)</f>
        <v>3912.8939999999998</v>
      </c>
      <c r="AV66" s="4" cm="1">
        <f t="array" ref="AV66">INDEX(GMWA!$A$2:$DB$600,MATCH(1,(GMWA!$DA$2:$DA$600=AV$3)*(GMWA!$CZ$2:$CZ$600=AV$4)*(GMWA!$DB$2:$DB$600=AV$1),0),$A66-1966)</f>
        <v>8595968</v>
      </c>
      <c r="AW66" s="4" cm="1">
        <f t="array" ref="AW66">INDEX(GMWA!$A$2:$DB$600,MATCH(1,(GMWA!$DA$2:$DA$600=AW$3)*(GMWA!$CZ$2:$CZ$600=AW$4)*(GMWA!$DB$2:$DB$600=AW$1),0),$A66-1966)</f>
        <v>1025.345</v>
      </c>
      <c r="AX66" s="4" cm="1">
        <f t="array" ref="AX66">INDEX(GMWA!$A$2:$DB$600,MATCH(1,(GMWA!$DA$2:$DA$600=AX$3)*(GMWA!$CZ$2:$CZ$600=AX$4)*(GMWA!$DB$2:$DB$600=AX$1),0),$A66-1966)</f>
        <v>3472321</v>
      </c>
      <c r="AY66" s="4" cm="1">
        <f t="array" ref="AY66">INDEX(GMWA!$A$2:$DB$600,MATCH(1,(GMWA!$DA$2:$DA$600=AY$3)*(GMWA!$CZ$2:$CZ$600=AY$4)*(GMWA!$DB$2:$DB$600=AY$1),0),$A66-1966)</f>
        <v>5814.7809999999999</v>
      </c>
      <c r="AZ66" s="4" cm="1">
        <f t="array" ref="AZ66">INDEX(GMWA!$A$2:$DB$600,MATCH(1,(GMWA!$DA$2:$DA$600=AZ$3)*(GMWA!$CZ$2:$CZ$600=AZ$4)*(GMWA!$DB$2:$DB$600=AZ$1),0),$A66-1966)</f>
        <v>3763.5729999999999</v>
      </c>
      <c r="BA66" s="4" cm="1">
        <f t="array" ref="BA66">INDEX(GMWA!$A$2:$DB$600,MATCH(1,(GMWA!$DA$2:$DA$600=BA$3)*(GMWA!$CZ$2:$CZ$600=BA$4)*(GMWA!$DB$2:$DB$600=BA$1),0),$A66-1966)</f>
        <v>2656.002</v>
      </c>
      <c r="BB66" s="4" cm="1">
        <f t="array" ref="BB66">INDEX(GMWA!$A$2:$DB$600,MATCH(1,(GMWA!$DA$2:$DA$600=BB$3)*(GMWA!$CZ$2:$CZ$600=BB$4)*(GMWA!$DB$2:$DB$600=BB$1),0),$A66-1966)</f>
        <v>2157.7649999999999</v>
      </c>
      <c r="BC66" s="4" cm="1">
        <f t="array" ref="BC66">INDEX(GMWA!$A$2:$DB$600,MATCH(1,(GMWA!$DA$2:$DA$600=BC$3)*(GMWA!$CZ$2:$CZ$600=BC$4)*(GMWA!$DB$2:$DB$600=BC$1),0),$A66-1966)</f>
        <v>1517.675</v>
      </c>
      <c r="BD66" s="4" cm="1">
        <f t="array" ref="BD66">INDEX(GMWA!$A$2:$DB$600,MATCH(1,(GMWA!$DA$2:$DA$600=BD$3)*(GMWA!$CZ$2:$CZ$600=BD$4)*(GMWA!$DB$2:$DB$600=BD$1),0),$A66-1966)</f>
        <v>811.14260000000002</v>
      </c>
      <c r="BE66" s="4" cm="1">
        <f t="array" ref="BE66">INDEX(GMWA!$A$2:$DB$600,MATCH(1,(GMWA!$DA$2:$DA$600=BE$3)*(GMWA!$CZ$2:$CZ$600=BE$4)*(GMWA!$DB$2:$DB$600=BE$1),0),$A66-1966)</f>
        <v>657.14869999999996</v>
      </c>
      <c r="BF66" s="4" cm="1">
        <f t="array" ref="BF66">INDEX(GMWA!$A$2:$DB$600,MATCH(1,(GMWA!$DA$2:$DA$600=BF$3)*(GMWA!$CZ$2:$CZ$600=BF$4)*(GMWA!$DB$2:$DB$600=BF$1),0),$A66-1966)</f>
        <v>342.68239999999997</v>
      </c>
      <c r="BG66" s="4" cm="1">
        <f t="array" ref="BG66">INDEX(GMWA!$A$2:$DB$600,MATCH(1,(GMWA!$DA$2:$DA$600=BG$3)*(GMWA!$CZ$2:$CZ$600=BG$4)*(GMWA!$DB$2:$DB$600=BG$1),0),$A66-1966)</f>
        <v>846.2894</v>
      </c>
      <c r="BH66" s="4" cm="1">
        <f t="array" ref="BH66">INDEX(GMWA!$A$2:$DB$600,MATCH(1,(GMWA!$DA$2:$DA$600=BH$3)*(GMWA!$CZ$2:$CZ$600=BH$4)*(GMWA!$DB$2:$DB$600=BH$1),0),$A66-1966)</f>
        <v>318.48840000000001</v>
      </c>
      <c r="BI66" s="4" cm="1">
        <f t="array" ref="BI66">INDEX(GMWA!$A$2:$DB$600,MATCH(1,(GMWA!$DA$2:$DA$600=BI$3)*(GMWA!$CZ$2:$CZ$600=BI$4)*(GMWA!$DB$2:$DB$600=BI$1),0),$A66-1966)</f>
        <v>391.13650000000001</v>
      </c>
      <c r="BK66" s="12">
        <f t="shared" si="12"/>
        <v>3.8285150454234493</v>
      </c>
      <c r="BL66" s="12">
        <f t="shared" si="12"/>
        <v>3.5881909697651309</v>
      </c>
      <c r="BM66" s="12">
        <f t="shared" si="12"/>
        <v>1.516510244582072</v>
      </c>
      <c r="BN66" s="12">
        <f t="shared" si="12"/>
        <v>3.1299641712958746</v>
      </c>
      <c r="BO66" s="12">
        <f t="shared" si="12"/>
        <v>2.7159864660912811</v>
      </c>
      <c r="BP66" s="12">
        <f t="shared" si="12"/>
        <v>3.1658168022121171</v>
      </c>
      <c r="BQ66" s="12">
        <f t="shared" si="12"/>
        <v>1.6274833010762011</v>
      </c>
      <c r="BR66" s="12">
        <f t="shared" si="12"/>
        <v>1.2747185341274161</v>
      </c>
      <c r="BS66" s="12">
        <f t="shared" si="12"/>
        <v>2.12179392217302</v>
      </c>
      <c r="BT66" s="12">
        <f t="shared" si="12"/>
        <v>2.3854644050067044</v>
      </c>
      <c r="BU66" s="12">
        <f t="shared" si="12"/>
        <v>2.7305869531371632</v>
      </c>
      <c r="BV66" s="12">
        <f t="shared" si="12"/>
        <v>2.9807401852291884</v>
      </c>
      <c r="BW66" s="12">
        <f t="shared" si="12"/>
        <v>2.795634496041087</v>
      </c>
      <c r="BX66" s="12">
        <f t="shared" si="11"/>
        <v>2.3350398588330501</v>
      </c>
      <c r="BY66" s="12">
        <f t="shared" si="11"/>
        <v>2.6844877616783758</v>
      </c>
      <c r="BZ66" s="12">
        <f t="shared" si="11"/>
        <v>1.9730573766742083</v>
      </c>
      <c r="CA66" s="12">
        <f t="shared" si="10"/>
        <v>2.3767111913088952</v>
      </c>
      <c r="CB66" s="12">
        <f t="shared" si="10"/>
        <v>2.9789665667068093</v>
      </c>
      <c r="CC66" s="12">
        <f t="shared" si="10"/>
        <v>2.2903352512244983</v>
      </c>
      <c r="CD66" s="12">
        <f t="shared" si="10"/>
        <v>2.5834830300402141</v>
      </c>
      <c r="CF66" s="13">
        <f>SUMIF(DataQ!$C:$C,DataA!$A66,DataQ!I:I)</f>
        <v>28470.315000000002</v>
      </c>
      <c r="CG66" s="13">
        <f>SUMIF(DataQ!$C:$C,DataA!$A66,DataQ!J:J)</f>
        <v>609912.9</v>
      </c>
      <c r="CH66" s="13">
        <f>SUMIF(DataQ!$C:$C,DataA!$A66,DataQ!K:K)</f>
        <v>3937.9625999999998</v>
      </c>
      <c r="CI66" s="13">
        <f>SUMIF(DataQ!$C:$C,DataA!$A66,DataQ!L:L)</f>
        <v>2863.92</v>
      </c>
      <c r="CJ66" s="13">
        <f>SUMIF(DataQ!$C:$C,DataA!$A66,DataQ!M:M)</f>
        <v>2039.133</v>
      </c>
      <c r="CK66" s="14">
        <f>AVERAGEIF(DataQ!$C:$C,DataA!$A66,DataQ!N:N)</f>
        <v>712714.1</v>
      </c>
      <c r="CL66" s="13">
        <f>SUMIF(DataQ!$C:$C,DataA!$A66,DataQ!O:O)</f>
        <v>-103910.598</v>
      </c>
      <c r="CN66" s="13">
        <f>SUMIF(DataQ!$B:$B,DataA!$A66,DataQ!P:P)</f>
        <v>-3220.2424000000001</v>
      </c>
      <c r="CO66" s="13">
        <f>SUMIF(DataQ!$B:$B,DataA!$A66,DataQ!Q:Q)</f>
        <v>-22949.462</v>
      </c>
      <c r="CP66" s="13">
        <f>SUMIF(DataQ!$B:$B,DataA!$A66,DataQ!R:R)</f>
        <v>-150.18957</v>
      </c>
    </row>
    <row r="67" spans="1:94" x14ac:dyDescent="0.25">
      <c r="A67" s="4">
        <f t="shared" si="9"/>
        <v>2033</v>
      </c>
      <c r="B67" s="4" cm="1">
        <f t="array" ref="B67">INDEX(GMWA!$A$2:$DB$600,MATCH(1,(GMWA!$DA$2:$DA$600=B$3)*(GMWA!$CZ$2:$CZ$600=B$4)*(GMWA!$DB$2:$DB$600=B$1),0),$A67-1966)</f>
        <v>145570.4</v>
      </c>
      <c r="C67" s="4" cm="1">
        <f t="array" ref="C67">INDEX(GMWA!$A$2:$DB$600,MATCH(1,(GMWA!$DA$2:$DA$600=C$3)*(GMWA!$CZ$2:$CZ$600=C$4)*(GMWA!$DB$2:$DB$600=C$1),0),$A67-1966)</f>
        <v>2365.576</v>
      </c>
      <c r="D67" s="4" cm="1">
        <f t="array" ref="D67">INDEX(GMWA!$A$2:$DB$600,MATCH(1,(GMWA!$DA$2:$DA$600=D$3)*(GMWA!$CZ$2:$CZ$600=D$4)*(GMWA!$DB$2:$DB$600=D$1),0),$A67-1966)</f>
        <v>24535.47</v>
      </c>
      <c r="E67" s="4" cm="1">
        <f t="array" ref="E67">INDEX(GMWA!$A$2:$DB$600,MATCH(1,(GMWA!$DA$2:$DA$600=E$3)*(GMWA!$CZ$2:$CZ$600=E$4)*(GMWA!$DB$2:$DB$600=E$1),0),$A67-1966)</f>
        <v>134231</v>
      </c>
      <c r="F67" s="4" cm="1">
        <f t="array" ref="F67">INDEX(GMWA!$A$2:$DB$600,MATCH(1,(GMWA!$DA$2:$DA$600=F$3)*(GMWA!$CZ$2:$CZ$600=F$4)*(GMWA!$DB$2:$DB$600=F$1),0),$A67-1966)</f>
        <v>62081.04</v>
      </c>
      <c r="G67" s="4" cm="1">
        <f t="array" ref="G67">INDEX(GMWA!$A$2:$DB$600,MATCH(1,(GMWA!$DA$2:$DA$600=G$3)*(GMWA!$CZ$2:$CZ$600=G$4)*(GMWA!$DB$2:$DB$600=G$1),0),$A67-1966)</f>
        <v>22.06561</v>
      </c>
      <c r="H67" s="4" cm="1">
        <f t="array" ref="H67">INDEX(GMWA!$A$2:$DB$600,MATCH(1,(GMWA!$DA$2:$DA$600=H$3)*(GMWA!$CZ$2:$CZ$600=H$4)*(GMWA!$DB$2:$DB$600=H$1),0),$A67-1966)</f>
        <v>60389.59</v>
      </c>
      <c r="I67" s="4" cm="1">
        <f t="array" ref="I67">INDEX(GMWA!$A$2:$DB$600,MATCH(1,(GMWA!$DA$2:$DA$600=I$3)*(GMWA!$CZ$2:$CZ$600=I$4)*(GMWA!$DB$2:$DB$600=I$1),0),$A67-1966)</f>
        <v>2.808716</v>
      </c>
      <c r="J67" s="4" cm="1">
        <f t="array" ref="J67">INDEX(GMWA!$A$2:$DB$600,MATCH(1,(GMWA!$DA$2:$DA$600=J$3)*(GMWA!$CZ$2:$CZ$600=J$4)*(GMWA!$DB$2:$DB$600=J$1),0),$A67-1966)</f>
        <v>36204.26</v>
      </c>
      <c r="K67" s="4" cm="1">
        <f t="array" ref="K67">INDEX(GMWA!$A$2:$DB$600,MATCH(1,(GMWA!$DA$2:$DA$600=K$3)*(GMWA!$CZ$2:$CZ$600=K$4)*(GMWA!$DB$2:$DB$600=K$1),0),$A67-1966)</f>
        <v>97.31232</v>
      </c>
      <c r="L67" s="4" cm="1">
        <f t="array" ref="L67">INDEX(GMWA!$A$2:$DB$600,MATCH(1,(GMWA!$DA$2:$DA$600=L$3)*(GMWA!$CZ$2:$CZ$600=L$4)*(GMWA!$DB$2:$DB$600=L$1),0),$A67-1966)</f>
        <v>139.10050000000001</v>
      </c>
      <c r="M67" s="4" cm="1">
        <f t="array" ref="M67">INDEX(GMWA!$A$2:$DB$600,MATCH(1,(GMWA!$DA$2:$DA$600=M$3)*(GMWA!$CZ$2:$CZ$600=M$4)*(GMWA!$DB$2:$DB$600=M$1),0),$A67-1966)</f>
        <v>119.351</v>
      </c>
      <c r="N67" s="4" cm="1">
        <f t="array" ref="N67">INDEX(GMWA!$A$2:$DB$600,MATCH(1,(GMWA!$DA$2:$DA$600=N$3)*(GMWA!$CZ$2:$CZ$600=N$4)*(GMWA!$DB$2:$DB$600=N$1),0),$A67-1966)</f>
        <v>61.231000000000002</v>
      </c>
      <c r="O67" s="4" cm="1">
        <f t="array" ref="O67">INDEX(GMWA!$A$2:$DB$600,MATCH(1,(GMWA!$DA$2:$DA$600=O$3)*(GMWA!$CZ$2:$CZ$600=O$4)*(GMWA!$DB$2:$DB$600=O$1),0),$A67-1966)</f>
        <v>16.4374</v>
      </c>
      <c r="P67" s="4" cm="1">
        <f t="array" ref="P67">INDEX(GMWA!$A$2:$DB$600,MATCH(1,(GMWA!$DA$2:$DA$600=P$3)*(GMWA!$CZ$2:$CZ$600=P$4)*(GMWA!$DB$2:$DB$600=P$1),0),$A67-1966)</f>
        <v>25.2178</v>
      </c>
      <c r="Q67" s="4" cm="1">
        <f t="array" ref="Q67">INDEX(GMWA!$A$2:$DB$600,MATCH(1,(GMWA!$DA$2:$DA$600=Q$3)*(GMWA!$CZ$2:$CZ$600=Q$4)*(GMWA!$DB$2:$DB$600=Q$1),0),$A67-1966)</f>
        <v>14.67381</v>
      </c>
      <c r="R67" s="4" cm="1">
        <f t="array" ref="R67">INDEX(GMWA!$A$2:$DB$600,MATCH(1,(GMWA!$DA$2:$DA$600=R$3)*(GMWA!$CZ$2:$CZ$600=R$4)*(GMWA!$DB$2:$DB$600=R$1),0),$A67-1966)</f>
        <v>8.0540830000000003</v>
      </c>
      <c r="S67" s="4" cm="1">
        <f t="array" ref="S67">INDEX(GMWA!$A$2:$DB$600,MATCH(1,(GMWA!$DA$2:$DA$600=S$3)*(GMWA!$CZ$2:$CZ$600=S$4)*(GMWA!$DB$2:$DB$600=S$1),0),$A67-1966)</f>
        <v>4.3393300000000004</v>
      </c>
      <c r="T67" s="4" cm="1">
        <f t="array" ref="T67">INDEX(GMWA!$A$2:$DB$600,MATCH(1,(GMWA!$DA$2:$DA$600=T$3)*(GMWA!$CZ$2:$CZ$600=T$4)*(GMWA!$DB$2:$DB$600=T$1),0),$A67-1966)</f>
        <v>11.59</v>
      </c>
      <c r="U67" s="4" cm="1">
        <f t="array" ref="U67">INDEX(GMWA!$A$2:$DB$600,MATCH(1,(GMWA!$DA$2:$DA$600=U$3)*(GMWA!$CZ$2:$CZ$600=U$4)*(GMWA!$DB$2:$DB$600=U$1),0),$A67-1966)</f>
        <v>8.6420300000000001</v>
      </c>
      <c r="V67" s="4" cm="1">
        <f t="array" ref="V67">INDEX(GMWA!$A$2:$DB$600,MATCH(1,(GMWA!$DA$2:$DA$600=V$3)*(GMWA!$CZ$2:$CZ$600=V$4)*(GMWA!$DB$2:$DB$600=V$1),0),$A67-1966)</f>
        <v>3941032</v>
      </c>
      <c r="W67" s="4" cm="1">
        <f t="array" ref="W67">INDEX(GMWA!$A$2:$DB$600,MATCH(1,(GMWA!$DA$2:$DA$600=W$3)*(GMWA!$CZ$2:$CZ$600=W$4)*(GMWA!$DB$2:$DB$600=W$1),0),$A67-1966)</f>
        <v>65856.800000000003</v>
      </c>
      <c r="X67" s="4" cm="1">
        <f t="array" ref="X67">INDEX(GMWA!$A$2:$DB$600,MATCH(1,(GMWA!$DA$2:$DA$600=X$3)*(GMWA!$CZ$2:$CZ$600=X$4)*(GMWA!$DB$2:$DB$600=X$1),0),$A67-1966)</f>
        <v>1543178</v>
      </c>
      <c r="Y67" s="4" cm="1">
        <f t="array" ref="Y67">INDEX(GMWA!$A$2:$DB$600,MATCH(1,(GMWA!$DA$2:$DA$600=Y$3)*(GMWA!$CZ$2:$CZ$600=Y$4)*(GMWA!$DB$2:$DB$600=Y$1),0),$A67-1966)</f>
        <v>4273108</v>
      </c>
      <c r="Z67" s="4" cm="1">
        <f t="array" ref="Z67">INDEX(GMWA!$A$2:$DB$600,MATCH(1,(GMWA!$DA$2:$DA$600=Z$3)*(GMWA!$CZ$2:$CZ$600=Z$4)*(GMWA!$DB$2:$DB$600=Z$1),0),$A67-1966)</f>
        <v>2280995</v>
      </c>
      <c r="AA67" s="4" cm="1">
        <f t="array" ref="AA67">INDEX(GMWA!$A$2:$DB$600,MATCH(1,(GMWA!$DA$2:$DA$600=AA$3)*(GMWA!$CZ$2:$CZ$600=AA$4)*(GMWA!$DB$2:$DB$600=AA$1),0),$A67-1966)</f>
        <v>685.46810000000005</v>
      </c>
      <c r="AB67" s="4" cm="1">
        <f t="array" ref="AB67">INDEX(GMWA!$A$2:$DB$600,MATCH(1,(GMWA!$DA$2:$DA$600=AB$3)*(GMWA!$CZ$2:$CZ$600=AB$4)*(GMWA!$DB$2:$DB$600=AB$1),0),$A67-1966)</f>
        <v>3616567</v>
      </c>
      <c r="AC67" s="4" cm="1">
        <f t="array" ref="AC67">INDEX(GMWA!$A$2:$DB$600,MATCH(1,(GMWA!$DA$2:$DA$600=AC$3)*(GMWA!$CZ$2:$CZ$600=AC$4)*(GMWA!$DB$2:$DB$600=AC$1),0),$A67-1966)</f>
        <v>219.37989999999999</v>
      </c>
      <c r="AD67" s="4" cm="1">
        <f t="array" ref="AD67">INDEX(GMWA!$A$2:$DB$600,MATCH(1,(GMWA!$DA$2:$DA$600=AD$3)*(GMWA!$CZ$2:$CZ$600=AD$4)*(GMWA!$DB$2:$DB$600=AD$1),0),$A67-1966)</f>
        <v>1700150</v>
      </c>
      <c r="AE67" s="4" cm="1">
        <f t="array" ref="AE67">INDEX(GMWA!$A$2:$DB$600,MATCH(1,(GMWA!$DA$2:$DA$600=AE$3)*(GMWA!$CZ$2:$CZ$600=AE$4)*(GMWA!$DB$2:$DB$600=AE$1),0),$A67-1966)</f>
        <v>4018.2860000000001</v>
      </c>
      <c r="AF67" s="4" cm="1">
        <f t="array" ref="AF67">INDEX(GMWA!$A$2:$DB$600,MATCH(1,(GMWA!$DA$2:$DA$600=AF$3)*(GMWA!$CZ$2:$CZ$600=AF$4)*(GMWA!$DB$2:$DB$600=AF$1),0),$A67-1966)</f>
        <v>4966.6469999999999</v>
      </c>
      <c r="AG67" s="4" cm="1">
        <f t="array" ref="AG67">INDEX(GMWA!$A$2:$DB$600,MATCH(1,(GMWA!$DA$2:$DA$600=AG$3)*(GMWA!$CZ$2:$CZ$600=AG$4)*(GMWA!$DB$2:$DB$600=AG$1),0),$A67-1966)</f>
        <v>3968.3829999999998</v>
      </c>
      <c r="AH67" s="4" cm="1">
        <f t="array" ref="AH67">INDEX(GMWA!$A$2:$DB$600,MATCH(1,(GMWA!$DA$2:$DA$600=AH$3)*(GMWA!$CZ$2:$CZ$600=AH$4)*(GMWA!$DB$2:$DB$600=AH$1),0),$A67-1966)</f>
        <v>2158.4110000000001</v>
      </c>
      <c r="AI67" s="4" cm="1">
        <f t="array" ref="AI67">INDEX(GMWA!$A$2:$DB$600,MATCH(1,(GMWA!$DA$2:$DA$600=AI$3)*(GMWA!$CZ$2:$CZ$600=AI$4)*(GMWA!$DB$2:$DB$600=AI$1),0),$A67-1966)</f>
        <v>684.48540000000003</v>
      </c>
      <c r="AJ67" s="4" cm="1">
        <f t="array" ref="AJ67">INDEX(GMWA!$A$2:$DB$600,MATCH(1,(GMWA!$DA$2:$DA$600=AJ$3)*(GMWA!$CZ$2:$CZ$600=AJ$4)*(GMWA!$DB$2:$DB$600=AJ$1),0),$A67-1966)</f>
        <v>923.35900000000004</v>
      </c>
      <c r="AK67" s="4" cm="1">
        <f t="array" ref="AK67">INDEX(GMWA!$A$2:$DB$600,MATCH(1,(GMWA!$DA$2:$DA$600=AK$3)*(GMWA!$CZ$2:$CZ$600=AK$4)*(GMWA!$DB$2:$DB$600=AK$1),0),$A67-1966)</f>
        <v>727.92930000000001</v>
      </c>
      <c r="AL67" s="4" cm="1">
        <f t="array" ref="AL67">INDEX(GMWA!$A$2:$DB$600,MATCH(1,(GMWA!$DA$2:$DA$600=AL$3)*(GMWA!$CZ$2:$CZ$600=AL$4)*(GMWA!$DB$2:$DB$600=AL$1),0),$A67-1966)</f>
        <v>333.01749999999998</v>
      </c>
      <c r="AM67" s="4" cm="1">
        <f t="array" ref="AM67">INDEX(GMWA!$A$2:$DB$600,MATCH(1,(GMWA!$DA$2:$DA$600=AM$3)*(GMWA!$CZ$2:$CZ$600=AM$4)*(GMWA!$DB$2:$DB$600=AM$1),0),$A67-1966)</f>
        <v>139.7764</v>
      </c>
      <c r="AN67" s="4" cm="1">
        <f t="array" ref="AN67">INDEX(GMWA!$A$2:$DB$600,MATCH(1,(GMWA!$DA$2:$DA$600=AN$3)*(GMWA!$CZ$2:$CZ$600=AN$4)*(GMWA!$DB$2:$DB$600=AN$1),0),$A67-1966)</f>
        <v>489.81569999999999</v>
      </c>
      <c r="AO67" s="4" cm="1">
        <f t="array" ref="AO67">INDEX(GMWA!$A$2:$DB$600,MATCH(1,(GMWA!$DA$2:$DA$600=AO$3)*(GMWA!$CZ$2:$CZ$600=AO$4)*(GMWA!$DB$2:$DB$600=AO$1),0),$A67-1966)</f>
        <v>326.98669999999998</v>
      </c>
      <c r="AP67" s="4" cm="1">
        <f t="array" ref="AP67">INDEX(GMWA!$A$2:$DB$600,MATCH(1,(GMWA!$DA$2:$DA$600=AP$3)*(GMWA!$CZ$2:$CZ$600=AP$4)*(GMWA!$DB$2:$DB$600=AP$1),0),$A67-1966)</f>
        <v>4036202</v>
      </c>
      <c r="AQ67" s="4" cm="1">
        <f t="array" ref="AQ67">INDEX(GMWA!$A$2:$DB$600,MATCH(1,(GMWA!$DA$2:$DA$600=AQ$3)*(GMWA!$CZ$2:$CZ$600=AQ$4)*(GMWA!$DB$2:$DB$600=AQ$1),0),$A67-1966)</f>
        <v>43665.97</v>
      </c>
      <c r="AR67" s="4" cm="1">
        <f t="array" ref="AR67">INDEX(GMWA!$A$2:$DB$600,MATCH(1,(GMWA!$DA$2:$DA$600=AR$3)*(GMWA!$CZ$2:$CZ$600=AR$4)*(GMWA!$DB$2:$DB$600=AR$1),0),$A67-1966)</f>
        <v>768923.1</v>
      </c>
      <c r="AS67" s="4" cm="1">
        <f t="array" ref="AS67">INDEX(GMWA!$A$2:$DB$600,MATCH(1,(GMWA!$DA$2:$DA$600=AS$3)*(GMWA!$CZ$2:$CZ$600=AS$4)*(GMWA!$DB$2:$DB$600=AS$1),0),$A67-1966)</f>
        <v>4343336</v>
      </c>
      <c r="AT67" s="4" cm="1">
        <f t="array" ref="AT67">INDEX(GMWA!$A$2:$DB$600,MATCH(1,(GMWA!$DA$2:$DA$600=AT$3)*(GMWA!$CZ$2:$CZ$600=AT$4)*(GMWA!$DB$2:$DB$600=AT$1),0),$A67-1966)</f>
        <v>4162205</v>
      </c>
      <c r="AU67" s="4" cm="1">
        <f t="array" ref="AU67">INDEX(GMWA!$A$2:$DB$600,MATCH(1,(GMWA!$DA$2:$DA$600=AU$3)*(GMWA!$CZ$2:$CZ$600=AU$4)*(GMWA!$DB$2:$DB$600=AU$1),0),$A67-1966)</f>
        <v>4047.8629999999998</v>
      </c>
      <c r="AV67" s="4" cm="1">
        <f t="array" ref="AV67">INDEX(GMWA!$A$2:$DB$600,MATCH(1,(GMWA!$DA$2:$DA$600=AV$3)*(GMWA!$CZ$2:$CZ$600=AV$4)*(GMWA!$DB$2:$DB$600=AV$1),0),$A67-1966)</f>
        <v>8908126</v>
      </c>
      <c r="AW67" s="4" cm="1">
        <f t="array" ref="AW67">INDEX(GMWA!$A$2:$DB$600,MATCH(1,(GMWA!$DA$2:$DA$600=AW$3)*(GMWA!$CZ$2:$CZ$600=AW$4)*(GMWA!$DB$2:$DB$600=AW$1),0),$A67-1966)</f>
        <v>1054.6469999999999</v>
      </c>
      <c r="AX67" s="4" cm="1">
        <f t="array" ref="AX67">INDEX(GMWA!$A$2:$DB$600,MATCH(1,(GMWA!$DA$2:$DA$600=AX$3)*(GMWA!$CZ$2:$CZ$600=AX$4)*(GMWA!$DB$2:$DB$600=AX$1),0),$A67-1966)</f>
        <v>3594302</v>
      </c>
      <c r="AY67" s="4" cm="1">
        <f t="array" ref="AY67">INDEX(GMWA!$A$2:$DB$600,MATCH(1,(GMWA!$DA$2:$DA$600=AY$3)*(GMWA!$CZ$2:$CZ$600=AY$4)*(GMWA!$DB$2:$DB$600=AY$1),0),$A67-1966)</f>
        <v>5975.107</v>
      </c>
      <c r="AZ67" s="4" cm="1">
        <f t="array" ref="AZ67">INDEX(GMWA!$A$2:$DB$600,MATCH(1,(GMWA!$DA$2:$DA$600=AZ$3)*(GMWA!$CZ$2:$CZ$600=AZ$4)*(GMWA!$DB$2:$DB$600=AZ$1),0),$A67-1966)</f>
        <v>3883.8429999999998</v>
      </c>
      <c r="BA67" s="4" cm="1">
        <f t="array" ref="BA67">INDEX(GMWA!$A$2:$DB$600,MATCH(1,(GMWA!$DA$2:$DA$600=BA$3)*(GMWA!$CZ$2:$CZ$600=BA$4)*(GMWA!$DB$2:$DB$600=BA$1),0),$A67-1966)</f>
        <v>2719.1239999999998</v>
      </c>
      <c r="BB67" s="4" cm="1">
        <f t="array" ref="BB67">INDEX(GMWA!$A$2:$DB$600,MATCH(1,(GMWA!$DA$2:$DA$600=BB$3)*(GMWA!$CZ$2:$CZ$600=BB$4)*(GMWA!$DB$2:$DB$600=BB$1),0),$A67-1966)</f>
        <v>2222.3440000000001</v>
      </c>
      <c r="BC67" s="4" cm="1">
        <f t="array" ref="BC67">INDEX(GMWA!$A$2:$DB$600,MATCH(1,(GMWA!$DA$2:$DA$600=BC$3)*(GMWA!$CZ$2:$CZ$600=BC$4)*(GMWA!$DB$2:$DB$600=BC$1),0),$A67-1966)</f>
        <v>1567.7909999999999</v>
      </c>
      <c r="BD67" s="4" cm="1">
        <f t="array" ref="BD67">INDEX(GMWA!$A$2:$DB$600,MATCH(1,(GMWA!$DA$2:$DA$600=BD$3)*(GMWA!$CZ$2:$CZ$600=BD$4)*(GMWA!$DB$2:$DB$600=BD$1),0),$A67-1966)</f>
        <v>841.47879999999998</v>
      </c>
      <c r="BE67" s="4" cm="1">
        <f t="array" ref="BE67">INDEX(GMWA!$A$2:$DB$600,MATCH(1,(GMWA!$DA$2:$DA$600=BE$3)*(GMWA!$CZ$2:$CZ$600=BE$4)*(GMWA!$DB$2:$DB$600=BE$1),0),$A67-1966)</f>
        <v>680.64919999999995</v>
      </c>
      <c r="BF67" s="4" cm="1">
        <f t="array" ref="BF67">INDEX(GMWA!$A$2:$DB$600,MATCH(1,(GMWA!$DA$2:$DA$600=BF$3)*(GMWA!$CZ$2:$CZ$600=BF$4)*(GMWA!$DB$2:$DB$600=BF$1),0),$A67-1966)</f>
        <v>352.03710000000001</v>
      </c>
      <c r="BG67" s="4" cm="1">
        <f t="array" ref="BG67">INDEX(GMWA!$A$2:$DB$600,MATCH(1,(GMWA!$DA$2:$DA$600=BG$3)*(GMWA!$CZ$2:$CZ$600=BG$4)*(GMWA!$DB$2:$DB$600=BG$1),0),$A67-1966)</f>
        <v>884.23440000000005</v>
      </c>
      <c r="BH67" s="4" cm="1">
        <f t="array" ref="BH67">INDEX(GMWA!$A$2:$DB$600,MATCH(1,(GMWA!$DA$2:$DA$600=BH$3)*(GMWA!$CZ$2:$CZ$600=BH$4)*(GMWA!$DB$2:$DB$600=BH$1),0),$A67-1966)</f>
        <v>328.26029999999997</v>
      </c>
      <c r="BI67" s="4" cm="1">
        <f t="array" ref="BI67">INDEX(GMWA!$A$2:$DB$600,MATCH(1,(GMWA!$DA$2:$DA$600=BI$3)*(GMWA!$CZ$2:$CZ$600=BI$4)*(GMWA!$DB$2:$DB$600=BI$1),0),$A67-1966)</f>
        <v>403.79570000000001</v>
      </c>
      <c r="BK67" s="12">
        <f t="shared" si="12"/>
        <v>3.6937127128122782</v>
      </c>
      <c r="BL67" s="12">
        <f t="shared" si="12"/>
        <v>3.5919996112778025</v>
      </c>
      <c r="BM67" s="12">
        <f t="shared" si="12"/>
        <v>1.5899312976208839</v>
      </c>
      <c r="BN67" s="12">
        <f t="shared" si="12"/>
        <v>3.1412966861591141</v>
      </c>
      <c r="BO67" s="12">
        <f t="shared" si="12"/>
        <v>2.7216648874723535</v>
      </c>
      <c r="BP67" s="12">
        <f t="shared" si="12"/>
        <v>3.2190571669199484</v>
      </c>
      <c r="BQ67" s="12">
        <f t="shared" si="12"/>
        <v>1.6698042646520856</v>
      </c>
      <c r="BR67" s="12">
        <f t="shared" si="12"/>
        <v>1.2802977848016159</v>
      </c>
      <c r="BS67" s="12">
        <f t="shared" si="12"/>
        <v>2.129474458136047</v>
      </c>
      <c r="BT67" s="12">
        <f t="shared" si="12"/>
        <v>2.421737029171144</v>
      </c>
      <c r="BU67" s="12">
        <f t="shared" si="12"/>
        <v>2.800692298043328</v>
      </c>
      <c r="BV67" s="12">
        <f t="shared" si="12"/>
        <v>3.0075474065885275</v>
      </c>
      <c r="BW67" s="12">
        <f t="shared" si="12"/>
        <v>2.8368554459739133</v>
      </c>
      <c r="BX67" s="12">
        <f t="shared" si="11"/>
        <v>2.4014244861906477</v>
      </c>
      <c r="BY67" s="12">
        <f t="shared" si="11"/>
        <v>2.7310937565995457</v>
      </c>
      <c r="BZ67" s="12">
        <f t="shared" si="11"/>
        <v>2.015829009767844</v>
      </c>
      <c r="CA67" s="12">
        <f t="shared" si="10"/>
        <v>2.4185164443310039</v>
      </c>
      <c r="CB67" s="12">
        <f t="shared" si="10"/>
        <v>3.10447972619126</v>
      </c>
      <c r="CC67" s="12">
        <f t="shared" si="10"/>
        <v>2.3661961019216005</v>
      </c>
      <c r="CD67" s="12">
        <f t="shared" si="10"/>
        <v>2.6429301252925579</v>
      </c>
      <c r="CF67" s="13">
        <f>SUMIF(DataQ!$C:$C,DataA!$A67,DataQ!I:I)</f>
        <v>29091.53</v>
      </c>
      <c r="CG67" s="13">
        <f>SUMIF(DataQ!$C:$C,DataA!$A67,DataQ!J:J)</f>
        <v>611502.60000000009</v>
      </c>
      <c r="CH67" s="13">
        <f>SUMIF(DataQ!$C:$C,DataA!$A67,DataQ!K:K)</f>
        <v>3966.8118999999997</v>
      </c>
      <c r="CI67" s="13">
        <f>SUMIF(DataQ!$C:$C,DataA!$A67,DataQ!L:L)</f>
        <v>2892.1899999999996</v>
      </c>
      <c r="CJ67" s="13">
        <f>SUMIF(DataQ!$C:$C,DataA!$A67,DataQ!M:M)</f>
        <v>2047.441</v>
      </c>
      <c r="CK67" s="14">
        <f>AVERAGEIF(DataQ!$C:$C,DataA!$A67,DataQ!N:N)</f>
        <v>725658.625</v>
      </c>
      <c r="CL67" s="13">
        <f>SUMIF(DataQ!$C:$C,DataA!$A67,DataQ!O:O)</f>
        <v>-116109.086</v>
      </c>
      <c r="CN67" s="13">
        <f>SUMIF(DataQ!$B:$B,DataA!$A67,DataQ!P:P)</f>
        <v>-3508.9317999999994</v>
      </c>
      <c r="CO67" s="13">
        <f>SUMIF(DataQ!$B:$B,DataA!$A67,DataQ!Q:Q)</f>
        <v>-24424.038999999997</v>
      </c>
      <c r="CP67" s="13">
        <f>SUMIF(DataQ!$B:$B,DataA!$A67,DataQ!R:R)</f>
        <v>-133.17492000000001</v>
      </c>
    </row>
    <row r="68" spans="1:94" x14ac:dyDescent="0.25">
      <c r="A68" s="4">
        <f t="shared" si="9"/>
        <v>2034</v>
      </c>
      <c r="B68" s="4" cm="1">
        <f t="array" ref="B68">INDEX(GMWA!$A$2:$DB$600,MATCH(1,(GMWA!$DA$2:$DA$600=B$3)*(GMWA!$CZ$2:$CZ$600=B$4)*(GMWA!$DB$2:$DB$600=B$1),0),$A68-1966)</f>
        <v>144993.4</v>
      </c>
      <c r="C68" s="4" cm="1">
        <f t="array" ref="C68">INDEX(GMWA!$A$2:$DB$600,MATCH(1,(GMWA!$DA$2:$DA$600=C$3)*(GMWA!$CZ$2:$CZ$600=C$4)*(GMWA!$DB$2:$DB$600=C$1),0),$A68-1966)</f>
        <v>2501.04</v>
      </c>
      <c r="D68" s="4" cm="1">
        <f t="array" ref="D68">INDEX(GMWA!$A$2:$DB$600,MATCH(1,(GMWA!$DA$2:$DA$600=D$3)*(GMWA!$CZ$2:$CZ$600=D$4)*(GMWA!$DB$2:$DB$600=D$1),0),$A68-1966)</f>
        <v>25954.33</v>
      </c>
      <c r="E68" s="4" cm="1">
        <f t="array" ref="E68">INDEX(GMWA!$A$2:$DB$600,MATCH(1,(GMWA!$DA$2:$DA$600=E$3)*(GMWA!$CZ$2:$CZ$600=E$4)*(GMWA!$DB$2:$DB$600=E$1),0),$A68-1966)</f>
        <v>137378.20000000001</v>
      </c>
      <c r="F68" s="4" cm="1">
        <f t="array" ref="F68">INDEX(GMWA!$A$2:$DB$600,MATCH(1,(GMWA!$DA$2:$DA$600=F$3)*(GMWA!$CZ$2:$CZ$600=F$4)*(GMWA!$DB$2:$DB$600=F$1),0),$A68-1966)</f>
        <v>65103.41</v>
      </c>
      <c r="G68" s="4" cm="1">
        <f t="array" ref="G68">INDEX(GMWA!$A$2:$DB$600,MATCH(1,(GMWA!$DA$2:$DA$600=G$3)*(GMWA!$CZ$2:$CZ$600=G$4)*(GMWA!$DB$2:$DB$600=G$1),0),$A68-1966)</f>
        <v>22.087679999999999</v>
      </c>
      <c r="H68" s="4" cm="1">
        <f t="array" ref="H68">INDEX(GMWA!$A$2:$DB$600,MATCH(1,(GMWA!$DA$2:$DA$600=H$3)*(GMWA!$CZ$2:$CZ$600=H$4)*(GMWA!$DB$2:$DB$600=H$1),0),$A68-1966)</f>
        <v>62632.68</v>
      </c>
      <c r="I68" s="4" cm="1">
        <f t="array" ref="I68">INDEX(GMWA!$A$2:$DB$600,MATCH(1,(GMWA!$DA$2:$DA$600=I$3)*(GMWA!$CZ$2:$CZ$600=I$4)*(GMWA!$DB$2:$DB$600=I$1),0),$A68-1966)</f>
        <v>2.8888989999999999</v>
      </c>
      <c r="J68" s="4" cm="1">
        <f t="array" ref="J68">INDEX(GMWA!$A$2:$DB$600,MATCH(1,(GMWA!$DA$2:$DA$600=J$3)*(GMWA!$CZ$2:$CZ$600=J$4)*(GMWA!$DB$2:$DB$600=J$1),0),$A68-1966)</f>
        <v>36690.959999999999</v>
      </c>
      <c r="K68" s="4" cm="1">
        <f t="array" ref="K68">INDEX(GMWA!$A$2:$DB$600,MATCH(1,(GMWA!$DA$2:$DA$600=K$3)*(GMWA!$CZ$2:$CZ$600=K$4)*(GMWA!$DB$2:$DB$600=K$1),0),$A68-1966)</f>
        <v>101.3999</v>
      </c>
      <c r="L68" s="4" cm="1">
        <f t="array" ref="L68">INDEX(GMWA!$A$2:$DB$600,MATCH(1,(GMWA!$DA$2:$DA$600=L$3)*(GMWA!$CZ$2:$CZ$600=L$4)*(GMWA!$DB$2:$DB$600=L$1),0),$A68-1966)</f>
        <v>146.09139999999999</v>
      </c>
      <c r="M68" s="4" cm="1">
        <f t="array" ref="M68">INDEX(GMWA!$A$2:$DB$600,MATCH(1,(GMWA!$DA$2:$DA$600=M$3)*(GMWA!$CZ$2:$CZ$600=M$4)*(GMWA!$DB$2:$DB$600=M$1),0),$A68-1966)</f>
        <v>121.9311</v>
      </c>
      <c r="N68" s="4" cm="1">
        <f t="array" ref="N68">INDEX(GMWA!$A$2:$DB$600,MATCH(1,(GMWA!$DA$2:$DA$600=N$3)*(GMWA!$CZ$2:$CZ$600=N$4)*(GMWA!$DB$2:$DB$600=N$1),0),$A68-1966)</f>
        <v>63.640999999999998</v>
      </c>
      <c r="O68" s="4" cm="1">
        <f t="array" ref="O68">INDEX(GMWA!$A$2:$DB$600,MATCH(1,(GMWA!$DA$2:$DA$600=O$3)*(GMWA!$CZ$2:$CZ$600=O$4)*(GMWA!$DB$2:$DB$600=O$1),0),$A68-1966)</f>
        <v>17.174499999999998</v>
      </c>
      <c r="P68" s="4" cm="1">
        <f t="array" ref="P68">INDEX(GMWA!$A$2:$DB$600,MATCH(1,(GMWA!$DA$2:$DA$600=P$3)*(GMWA!$CZ$2:$CZ$600=P$4)*(GMWA!$DB$2:$DB$600=P$1),0),$A68-1966)</f>
        <v>26.067</v>
      </c>
      <c r="Q68" s="4" cm="1">
        <f t="array" ref="Q68">INDEX(GMWA!$A$2:$DB$600,MATCH(1,(GMWA!$DA$2:$DA$600=Q$3)*(GMWA!$CZ$2:$CZ$600=Q$4)*(GMWA!$DB$2:$DB$600=Q$1),0),$A68-1966)</f>
        <v>15.22978</v>
      </c>
      <c r="R68" s="4" cm="1">
        <f t="array" ref="R68">INDEX(GMWA!$A$2:$DB$600,MATCH(1,(GMWA!$DA$2:$DA$600=R$3)*(GMWA!$CZ$2:$CZ$600=R$4)*(GMWA!$DB$2:$DB$600=R$1),0),$A68-1966)</f>
        <v>8.4316300000000002</v>
      </c>
      <c r="S68" s="4" cm="1">
        <f t="array" ref="S68">INDEX(GMWA!$A$2:$DB$600,MATCH(1,(GMWA!$DA$2:$DA$600=S$3)*(GMWA!$CZ$2:$CZ$600=S$4)*(GMWA!$DB$2:$DB$600=S$1),0),$A68-1966)</f>
        <v>4.3954800000000001</v>
      </c>
      <c r="T68" s="4" cm="1">
        <f t="array" ref="T68">INDEX(GMWA!$A$2:$DB$600,MATCH(1,(GMWA!$DA$2:$DA$600=T$3)*(GMWA!$CZ$2:$CZ$600=T$4)*(GMWA!$DB$2:$DB$600=T$1),0),$A68-1966)</f>
        <v>12.06</v>
      </c>
      <c r="U68" s="4" cm="1">
        <f t="array" ref="U68">INDEX(GMWA!$A$2:$DB$600,MATCH(1,(GMWA!$DA$2:$DA$600=U$3)*(GMWA!$CZ$2:$CZ$600=U$4)*(GMWA!$DB$2:$DB$600=U$1),0),$A68-1966)</f>
        <v>8.9975799999999992</v>
      </c>
      <c r="V68" s="4" cm="1">
        <f t="array" ref="V68">INDEX(GMWA!$A$2:$DB$600,MATCH(1,(GMWA!$DA$2:$DA$600=V$3)*(GMWA!$CZ$2:$CZ$600=V$4)*(GMWA!$DB$2:$DB$600=V$1),0),$A68-1966)</f>
        <v>4068014</v>
      </c>
      <c r="W68" s="4" cm="1">
        <f t="array" ref="W68">INDEX(GMWA!$A$2:$DB$600,MATCH(1,(GMWA!$DA$2:$DA$600=W$3)*(GMWA!$CZ$2:$CZ$600=W$4)*(GMWA!$DB$2:$DB$600=W$1),0),$A68-1966)</f>
        <v>69485.16</v>
      </c>
      <c r="X68" s="4" cm="1">
        <f t="array" ref="X68">INDEX(GMWA!$A$2:$DB$600,MATCH(1,(GMWA!$DA$2:$DA$600=X$3)*(GMWA!$CZ$2:$CZ$600=X$4)*(GMWA!$DB$2:$DB$600=X$1),0),$A68-1966)</f>
        <v>1568947</v>
      </c>
      <c r="Y68" s="4" cm="1">
        <f t="array" ref="Y68">INDEX(GMWA!$A$2:$DB$600,MATCH(1,(GMWA!$DA$2:$DA$600=Y$3)*(GMWA!$CZ$2:$CZ$600=Y$4)*(GMWA!$DB$2:$DB$600=Y$1),0),$A68-1966)</f>
        <v>4357728</v>
      </c>
      <c r="Z68" s="4" cm="1">
        <f t="array" ref="Z68">INDEX(GMWA!$A$2:$DB$600,MATCH(1,(GMWA!$DA$2:$DA$600=Z$3)*(GMWA!$CZ$2:$CZ$600=Z$4)*(GMWA!$DB$2:$DB$600=Z$1),0),$A68-1966)</f>
        <v>2354404</v>
      </c>
      <c r="AA68" s="4" cm="1">
        <f t="array" ref="AA68">INDEX(GMWA!$A$2:$DB$600,MATCH(1,(GMWA!$DA$2:$DA$600=AA$3)*(GMWA!$CZ$2:$CZ$600=AA$4)*(GMWA!$DB$2:$DB$600=AA$1),0),$A68-1966)</f>
        <v>685.84699999999998</v>
      </c>
      <c r="AB68" s="4" cm="1">
        <f t="array" ref="AB68">INDEX(GMWA!$A$2:$DB$600,MATCH(1,(GMWA!$DA$2:$DA$600=AB$3)*(GMWA!$CZ$2:$CZ$600=AB$4)*(GMWA!$DB$2:$DB$600=AB$1),0),$A68-1966)</f>
        <v>3671423</v>
      </c>
      <c r="AC68" s="4" cm="1">
        <f t="array" ref="AC68">INDEX(GMWA!$A$2:$DB$600,MATCH(1,(GMWA!$DA$2:$DA$600=AC$3)*(GMWA!$CZ$2:$CZ$600=AC$4)*(GMWA!$DB$2:$DB$600=AC$1),0),$A68-1966)</f>
        <v>226.27670000000001</v>
      </c>
      <c r="AD68" s="4" cm="1">
        <f t="array" ref="AD68">INDEX(GMWA!$A$2:$DB$600,MATCH(1,(GMWA!$DA$2:$DA$600=AD$3)*(GMWA!$CZ$2:$CZ$600=AD$4)*(GMWA!$DB$2:$DB$600=AD$1),0),$A68-1966)</f>
        <v>1715217</v>
      </c>
      <c r="AE68" s="4" cm="1">
        <f t="array" ref="AE68">INDEX(GMWA!$A$2:$DB$600,MATCH(1,(GMWA!$DA$2:$DA$600=AE$3)*(GMWA!$CZ$2:$CZ$600=AE$4)*(GMWA!$DB$2:$DB$600=AE$1),0),$A68-1966)</f>
        <v>4138.7139999999999</v>
      </c>
      <c r="AF68" s="4" cm="1">
        <f t="array" ref="AF68">INDEX(GMWA!$A$2:$DB$600,MATCH(1,(GMWA!$DA$2:$DA$600=AF$3)*(GMWA!$CZ$2:$CZ$600=AF$4)*(GMWA!$DB$2:$DB$600=AF$1),0),$A68-1966)</f>
        <v>5109.5060000000003</v>
      </c>
      <c r="AG68" s="4" cm="1">
        <f t="array" ref="AG68">INDEX(GMWA!$A$2:$DB$600,MATCH(1,(GMWA!$DA$2:$DA$600=AG$3)*(GMWA!$CZ$2:$CZ$600=AG$4)*(GMWA!$DB$2:$DB$600=AG$1),0),$A68-1966)</f>
        <v>4022.5569999999998</v>
      </c>
      <c r="AH68" s="4" cm="1">
        <f t="array" ref="AH68">INDEX(GMWA!$A$2:$DB$600,MATCH(1,(GMWA!$DA$2:$DA$600=AH$3)*(GMWA!$CZ$2:$CZ$600=AH$4)*(GMWA!$DB$2:$DB$600=AH$1),0),$A68-1966)</f>
        <v>2215.6</v>
      </c>
      <c r="AI68" s="4" cm="1">
        <f t="array" ref="AI68">INDEX(GMWA!$A$2:$DB$600,MATCH(1,(GMWA!$DA$2:$DA$600=AI$3)*(GMWA!$CZ$2:$CZ$600=AI$4)*(GMWA!$DB$2:$DB$600=AI$1),0),$A68-1966)</f>
        <v>697.68020000000001</v>
      </c>
      <c r="AJ68" s="4" cm="1">
        <f t="array" ref="AJ68">INDEX(GMWA!$A$2:$DB$600,MATCH(1,(GMWA!$DA$2:$DA$600=AJ$3)*(GMWA!$CZ$2:$CZ$600=AJ$4)*(GMWA!$DB$2:$DB$600=AJ$1),0),$A68-1966)</f>
        <v>940.5634</v>
      </c>
      <c r="AK68" s="4" cm="1">
        <f t="array" ref="AK68">INDEX(GMWA!$A$2:$DB$600,MATCH(1,(GMWA!$DA$2:$DA$600=AK$3)*(GMWA!$CZ$2:$CZ$600=AK$4)*(GMWA!$DB$2:$DB$600=AK$1),0),$A68-1966)</f>
        <v>741.50760000000002</v>
      </c>
      <c r="AL68" s="4" cm="1">
        <f t="array" ref="AL68">INDEX(GMWA!$A$2:$DB$600,MATCH(1,(GMWA!$DA$2:$DA$600=AL$3)*(GMWA!$CZ$2:$CZ$600=AL$4)*(GMWA!$DB$2:$DB$600=AL$1),0),$A68-1966)</f>
        <v>343.44830000000002</v>
      </c>
      <c r="AM68" s="4" cm="1">
        <f t="array" ref="AM68">INDEX(GMWA!$A$2:$DB$600,MATCH(1,(GMWA!$DA$2:$DA$600=AM$3)*(GMWA!$CZ$2:$CZ$600=AM$4)*(GMWA!$DB$2:$DB$600=AM$1),0),$A68-1966)</f>
        <v>136.52430000000001</v>
      </c>
      <c r="AN68" s="4" cm="1">
        <f t="array" ref="AN68">INDEX(GMWA!$A$2:$DB$600,MATCH(1,(GMWA!$DA$2:$DA$600=AN$3)*(GMWA!$CZ$2:$CZ$600=AN$4)*(GMWA!$DB$2:$DB$600=AN$1),0),$A68-1966)</f>
        <v>495.16879999999998</v>
      </c>
      <c r="AO68" s="4" cm="1">
        <f t="array" ref="AO68">INDEX(GMWA!$A$2:$DB$600,MATCH(1,(GMWA!$DA$2:$DA$600=AO$3)*(GMWA!$CZ$2:$CZ$600=AO$4)*(GMWA!$DB$2:$DB$600=AO$1),0),$A68-1966)</f>
        <v>333.7473</v>
      </c>
      <c r="AP68" s="4" cm="1">
        <f t="array" ref="AP68">INDEX(GMWA!$A$2:$DB$600,MATCH(1,(GMWA!$DA$2:$DA$600=AP$3)*(GMWA!$CZ$2:$CZ$600=AP$4)*(GMWA!$DB$2:$DB$600=AP$1),0),$A68-1966)</f>
        <v>4180885</v>
      </c>
      <c r="AQ68" s="4" cm="1">
        <f t="array" ref="AQ68">INDEX(GMWA!$A$2:$DB$600,MATCH(1,(GMWA!$DA$2:$DA$600=AQ$3)*(GMWA!$CZ$2:$CZ$600=AQ$4)*(GMWA!$DB$2:$DB$600=AQ$1),0),$A68-1966)</f>
        <v>45388.21</v>
      </c>
      <c r="AR68" s="4" cm="1">
        <f t="array" ref="AR68">INDEX(GMWA!$A$2:$DB$600,MATCH(1,(GMWA!$DA$2:$DA$600=AR$3)*(GMWA!$CZ$2:$CZ$600=AR$4)*(GMWA!$DB$2:$DB$600=AR$1),0),$A68-1966)</f>
        <v>781923.6</v>
      </c>
      <c r="AS68" s="4" cm="1">
        <f t="array" ref="AS68">INDEX(GMWA!$A$2:$DB$600,MATCH(1,(GMWA!$DA$2:$DA$600=AS$3)*(GMWA!$CZ$2:$CZ$600=AS$4)*(GMWA!$DB$2:$DB$600=AS$1),0),$A68-1966)</f>
        <v>4507450</v>
      </c>
      <c r="AT68" s="4" cm="1">
        <f t="array" ref="AT68">INDEX(GMWA!$A$2:$DB$600,MATCH(1,(GMWA!$DA$2:$DA$600=AT$3)*(GMWA!$CZ$2:$CZ$600=AT$4)*(GMWA!$DB$2:$DB$600=AT$1),0),$A68-1966)</f>
        <v>4361719</v>
      </c>
      <c r="AU68" s="4" cm="1">
        <f t="array" ref="AU68">INDEX(GMWA!$A$2:$DB$600,MATCH(1,(GMWA!$DA$2:$DA$600=AU$3)*(GMWA!$CZ$2:$CZ$600=AU$4)*(GMWA!$DB$2:$DB$600=AU$1),0),$A68-1966)</f>
        <v>4185.4080000000004</v>
      </c>
      <c r="AV68" s="4" cm="1">
        <f t="array" ref="AV68">INDEX(GMWA!$A$2:$DB$600,MATCH(1,(GMWA!$DA$2:$DA$600=AV$3)*(GMWA!$CZ$2:$CZ$600=AV$4)*(GMWA!$DB$2:$DB$600=AV$1),0),$A68-1966)</f>
        <v>9227803</v>
      </c>
      <c r="AW68" s="4" cm="1">
        <f t="array" ref="AW68">INDEX(GMWA!$A$2:$DB$600,MATCH(1,(GMWA!$DA$2:$DA$600=AW$3)*(GMWA!$CZ$2:$CZ$600=AW$4)*(GMWA!$DB$2:$DB$600=AW$1),0),$A68-1966)</f>
        <v>1084.7560000000001</v>
      </c>
      <c r="AX68" s="4" cm="1">
        <f t="array" ref="AX68">INDEX(GMWA!$A$2:$DB$600,MATCH(1,(GMWA!$DA$2:$DA$600=AX$3)*(GMWA!$CZ$2:$CZ$600=AX$4)*(GMWA!$DB$2:$DB$600=AX$1),0),$A68-1966)</f>
        <v>3717495</v>
      </c>
      <c r="AY68" s="4" cm="1">
        <f t="array" ref="AY68">INDEX(GMWA!$A$2:$DB$600,MATCH(1,(GMWA!$DA$2:$DA$600=AY$3)*(GMWA!$CZ$2:$CZ$600=AY$4)*(GMWA!$DB$2:$DB$600=AY$1),0),$A68-1966)</f>
        <v>6137.6310000000003</v>
      </c>
      <c r="AZ68" s="4" cm="1">
        <f t="array" ref="AZ68">INDEX(GMWA!$A$2:$DB$600,MATCH(1,(GMWA!$DA$2:$DA$600=AZ$3)*(GMWA!$CZ$2:$CZ$600=AZ$4)*(GMWA!$DB$2:$DB$600=AZ$1),0),$A68-1966)</f>
        <v>4002.15</v>
      </c>
      <c r="BA68" s="4" cm="1">
        <f t="array" ref="BA68">INDEX(GMWA!$A$2:$DB$600,MATCH(1,(GMWA!$DA$2:$DA$600=BA$3)*(GMWA!$CZ$2:$CZ$600=BA$4)*(GMWA!$DB$2:$DB$600=BA$1),0),$A68-1966)</f>
        <v>2783.3670000000002</v>
      </c>
      <c r="BB68" s="4" cm="1">
        <f t="array" ref="BB68">INDEX(GMWA!$A$2:$DB$600,MATCH(1,(GMWA!$DA$2:$DA$600=BB$3)*(GMWA!$CZ$2:$CZ$600=BB$4)*(GMWA!$DB$2:$DB$600=BB$1),0),$A68-1966)</f>
        <v>2287.44</v>
      </c>
      <c r="BC68" s="4" cm="1">
        <f t="array" ref="BC68">INDEX(GMWA!$A$2:$DB$600,MATCH(1,(GMWA!$DA$2:$DA$600=BC$3)*(GMWA!$CZ$2:$CZ$600=BC$4)*(GMWA!$DB$2:$DB$600=BC$1),0),$A68-1966)</f>
        <v>1615.836</v>
      </c>
      <c r="BD68" s="4" cm="1">
        <f t="array" ref="BD68">INDEX(GMWA!$A$2:$DB$600,MATCH(1,(GMWA!$DA$2:$DA$600=BD$3)*(GMWA!$CZ$2:$CZ$600=BD$4)*(GMWA!$DB$2:$DB$600=BD$1),0),$A68-1966)</f>
        <v>873.00310000000002</v>
      </c>
      <c r="BE68" s="4" cm="1">
        <f t="array" ref="BE68">INDEX(GMWA!$A$2:$DB$600,MATCH(1,(GMWA!$DA$2:$DA$600=BE$3)*(GMWA!$CZ$2:$CZ$600=BE$4)*(GMWA!$DB$2:$DB$600=BE$1),0),$A68-1966)</f>
        <v>704.32870000000003</v>
      </c>
      <c r="BF68" s="4" cm="1">
        <f t="array" ref="BF68">INDEX(GMWA!$A$2:$DB$600,MATCH(1,(GMWA!$DA$2:$DA$600=BF$3)*(GMWA!$CZ$2:$CZ$600=BF$4)*(GMWA!$DB$2:$DB$600=BF$1),0),$A68-1966)</f>
        <v>361.42790000000002</v>
      </c>
      <c r="BG68" s="4" cm="1">
        <f t="array" ref="BG68">INDEX(GMWA!$A$2:$DB$600,MATCH(1,(GMWA!$DA$2:$DA$600=BG$3)*(GMWA!$CZ$2:$CZ$600=BG$4)*(GMWA!$DB$2:$DB$600=BG$1),0),$A68-1966)</f>
        <v>923.774</v>
      </c>
      <c r="BH68" s="4" cm="1">
        <f t="array" ref="BH68">INDEX(GMWA!$A$2:$DB$600,MATCH(1,(GMWA!$DA$2:$DA$600=BH$3)*(GMWA!$CZ$2:$CZ$600=BH$4)*(GMWA!$DB$2:$DB$600=BH$1),0),$A68-1966)</f>
        <v>338.05180000000001</v>
      </c>
      <c r="BI68" s="4" cm="1">
        <f t="array" ref="BI68">INDEX(GMWA!$A$2:$DB$600,MATCH(1,(GMWA!$DA$2:$DA$600=BI$3)*(GMWA!$CZ$2:$CZ$600=BI$4)*(GMWA!$DB$2:$DB$600=BI$1),0),$A68-1966)</f>
        <v>416.97070000000002</v>
      </c>
      <c r="BK68" s="12">
        <f t="shared" si="12"/>
        <v>3.5642306049094228</v>
      </c>
      <c r="BL68" s="12">
        <f t="shared" si="12"/>
        <v>3.5993872648490695</v>
      </c>
      <c r="BM68" s="12">
        <f t="shared" si="12"/>
        <v>1.65425154578198</v>
      </c>
      <c r="BN68" s="12">
        <f t="shared" si="12"/>
        <v>3.1525189272942233</v>
      </c>
      <c r="BO68" s="12">
        <f t="shared" si="12"/>
        <v>2.7651758151956929</v>
      </c>
      <c r="BP68" s="12">
        <f t="shared" si="12"/>
        <v>3.2204966997012452</v>
      </c>
      <c r="BQ68" s="12">
        <f t="shared" si="12"/>
        <v>1.7059510712876178</v>
      </c>
      <c r="BR68" s="12">
        <f t="shared" si="12"/>
        <v>1.2767107704858698</v>
      </c>
      <c r="BS68" s="12">
        <f t="shared" si="12"/>
        <v>2.139143910070854</v>
      </c>
      <c r="BT68" s="12">
        <f t="shared" si="12"/>
        <v>2.4500339960673778</v>
      </c>
      <c r="BU68" s="12">
        <f t="shared" si="12"/>
        <v>2.8592079155988852</v>
      </c>
      <c r="BV68" s="12">
        <f t="shared" si="12"/>
        <v>3.0311838962132795</v>
      </c>
      <c r="BW68" s="12">
        <f t="shared" si="12"/>
        <v>2.8724047662032857</v>
      </c>
      <c r="BX68" s="12">
        <f t="shared" si="11"/>
        <v>2.4616579343945832</v>
      </c>
      <c r="BY68" s="12">
        <f t="shared" si="11"/>
        <v>2.7714240209644561</v>
      </c>
      <c r="BZ68" s="12">
        <f t="shared" si="11"/>
        <v>2.0538939857123513</v>
      </c>
      <c r="CA68" s="12">
        <f t="shared" si="10"/>
        <v>2.4549924981430977</v>
      </c>
      <c r="CB68" s="12">
        <f t="shared" si="10"/>
        <v>3.2195587159209018</v>
      </c>
      <c r="CC68" s="12">
        <f t="shared" si="10"/>
        <v>2.435533094976905</v>
      </c>
      <c r="CD68" s="12">
        <f t="shared" si="10"/>
        <v>2.6959259295880447</v>
      </c>
      <c r="CF68" s="13">
        <f>SUMIF(DataQ!$C:$C,DataA!$A68,DataQ!I:I)</f>
        <v>29687.712000000003</v>
      </c>
      <c r="CG68" s="13">
        <f>SUMIF(DataQ!$C:$C,DataA!$A68,DataQ!J:J)</f>
        <v>612812.30000000005</v>
      </c>
      <c r="CH68" s="13">
        <f>SUMIF(DataQ!$C:$C,DataA!$A68,DataQ!K:K)</f>
        <v>3994.3266000000003</v>
      </c>
      <c r="CI68" s="13">
        <f>SUMIF(DataQ!$C:$C,DataA!$A68,DataQ!L:L)</f>
        <v>2917.84</v>
      </c>
      <c r="CJ68" s="13">
        <f>SUMIF(DataQ!$C:$C,DataA!$A68,DataQ!M:M)</f>
        <v>2055.174</v>
      </c>
      <c r="CK68" s="14">
        <f>AVERAGEIF(DataQ!$C:$C,DataA!$A68,DataQ!N:N)</f>
        <v>739002.22499999998</v>
      </c>
      <c r="CL68" s="13">
        <f>SUMIF(DataQ!$C:$C,DataA!$A68,DataQ!O:O)</f>
        <v>-129087.22600000001</v>
      </c>
      <c r="CN68" s="13">
        <f>SUMIF(DataQ!$B:$B,DataA!$A68,DataQ!P:P)</f>
        <v>-3628.3498999999997</v>
      </c>
      <c r="CO68" s="13">
        <f>SUMIF(DataQ!$B:$B,DataA!$A68,DataQ!Q:Q)</f>
        <v>-25769.11</v>
      </c>
      <c r="CP68" s="13">
        <f>SUMIF(DataQ!$B:$B,DataA!$A68,DataQ!R:R)</f>
        <v>-120.4273</v>
      </c>
    </row>
    <row r="69" spans="1:94" x14ac:dyDescent="0.25">
      <c r="A69" s="4">
        <f t="shared" si="9"/>
        <v>2035</v>
      </c>
      <c r="B69" s="4" cm="1">
        <f t="array" ref="B69">INDEX(GMWA!$A$2:$DB$600,MATCH(1,(GMWA!$DA$2:$DA$600=B$3)*(GMWA!$CZ$2:$CZ$600=B$4)*(GMWA!$DB$2:$DB$600=B$1),0),$A69-1966)</f>
        <v>144805.20000000001</v>
      </c>
      <c r="C69" s="4" cm="1">
        <f t="array" ref="C69">INDEX(GMWA!$A$2:$DB$600,MATCH(1,(GMWA!$DA$2:$DA$600=C$3)*(GMWA!$CZ$2:$CZ$600=C$4)*(GMWA!$DB$2:$DB$600=C$1),0),$A69-1966)</f>
        <v>2638.8090000000002</v>
      </c>
      <c r="D69" s="4" cm="1">
        <f t="array" ref="D69">INDEX(GMWA!$A$2:$DB$600,MATCH(1,(GMWA!$DA$2:$DA$600=D$3)*(GMWA!$CZ$2:$CZ$600=D$4)*(GMWA!$DB$2:$DB$600=D$1),0),$A69-1966)</f>
        <v>27295.919999999998</v>
      </c>
      <c r="E69" s="4" cm="1">
        <f t="array" ref="E69">INDEX(GMWA!$A$2:$DB$600,MATCH(1,(GMWA!$DA$2:$DA$600=E$3)*(GMWA!$CZ$2:$CZ$600=E$4)*(GMWA!$DB$2:$DB$600=E$1),0),$A69-1966)</f>
        <v>140524.70000000001</v>
      </c>
      <c r="F69" s="4" cm="1">
        <f t="array" ref="F69">INDEX(GMWA!$A$2:$DB$600,MATCH(1,(GMWA!$DA$2:$DA$600=F$3)*(GMWA!$CZ$2:$CZ$600=F$4)*(GMWA!$DB$2:$DB$600=F$1),0),$A69-1966)</f>
        <v>68287.31</v>
      </c>
      <c r="G69" s="4" cm="1">
        <f t="array" ref="G69">INDEX(GMWA!$A$2:$DB$600,MATCH(1,(GMWA!$DA$2:$DA$600=G$3)*(GMWA!$CZ$2:$CZ$600=G$4)*(GMWA!$DB$2:$DB$600=G$1),0),$A69-1966)</f>
        <v>22.364170000000001</v>
      </c>
      <c r="H69" s="4" cm="1">
        <f t="array" ref="H69">INDEX(GMWA!$A$2:$DB$600,MATCH(1,(GMWA!$DA$2:$DA$600=H$3)*(GMWA!$CZ$2:$CZ$600=H$4)*(GMWA!$DB$2:$DB$600=H$1),0),$A69-1966)</f>
        <v>64760.92</v>
      </c>
      <c r="I69" s="4" cm="1">
        <f t="array" ref="I69">INDEX(GMWA!$A$2:$DB$600,MATCH(1,(GMWA!$DA$2:$DA$600=I$3)*(GMWA!$CZ$2:$CZ$600=I$4)*(GMWA!$DB$2:$DB$600=I$1),0),$A69-1966)</f>
        <v>2.9708990000000002</v>
      </c>
      <c r="J69" s="4" cm="1">
        <f t="array" ref="J69">INDEX(GMWA!$A$2:$DB$600,MATCH(1,(GMWA!$DA$2:$DA$600=J$3)*(GMWA!$CZ$2:$CZ$600=J$4)*(GMWA!$DB$2:$DB$600=J$1),0),$A69-1966)</f>
        <v>37085.15</v>
      </c>
      <c r="K69" s="4" cm="1">
        <f t="array" ref="K69">INDEX(GMWA!$A$2:$DB$600,MATCH(1,(GMWA!$DA$2:$DA$600=K$3)*(GMWA!$CZ$2:$CZ$600=K$4)*(GMWA!$DB$2:$DB$600=K$1),0),$A69-1966)</f>
        <v>105.0609</v>
      </c>
      <c r="L69" s="4" cm="1">
        <f t="array" ref="L69">INDEX(GMWA!$A$2:$DB$600,MATCH(1,(GMWA!$DA$2:$DA$600=L$3)*(GMWA!$CZ$2:$CZ$600=L$4)*(GMWA!$DB$2:$DB$600=L$1),0),$A69-1966)</f>
        <v>152.65029999999999</v>
      </c>
      <c r="M69" s="4" cm="1">
        <f t="array" ref="M69">INDEX(GMWA!$A$2:$DB$600,MATCH(1,(GMWA!$DA$2:$DA$600=M$3)*(GMWA!$CZ$2:$CZ$600=M$4)*(GMWA!$DB$2:$DB$600=M$1),0),$A69-1966)</f>
        <v>124.3058</v>
      </c>
      <c r="N69" s="4" cm="1">
        <f t="array" ref="N69">INDEX(GMWA!$A$2:$DB$600,MATCH(1,(GMWA!$DA$2:$DA$600=N$3)*(GMWA!$CZ$2:$CZ$600=N$4)*(GMWA!$DB$2:$DB$600=N$1),0),$A69-1966)</f>
        <v>66.022000000000006</v>
      </c>
      <c r="O69" s="4" cm="1">
        <f t="array" ref="O69">INDEX(GMWA!$A$2:$DB$600,MATCH(1,(GMWA!$DA$2:$DA$600=O$3)*(GMWA!$CZ$2:$CZ$600=O$4)*(GMWA!$DB$2:$DB$600=O$1),0),$A69-1966)</f>
        <v>17.783999999999999</v>
      </c>
      <c r="P69" s="4" cm="1">
        <f t="array" ref="P69">INDEX(GMWA!$A$2:$DB$600,MATCH(1,(GMWA!$DA$2:$DA$600=P$3)*(GMWA!$CZ$2:$CZ$600=P$4)*(GMWA!$DB$2:$DB$600=P$1),0),$A69-1966)</f>
        <v>26.910599999999999</v>
      </c>
      <c r="Q69" s="4" cm="1">
        <f t="array" ref="Q69">INDEX(GMWA!$A$2:$DB$600,MATCH(1,(GMWA!$DA$2:$DA$600=Q$3)*(GMWA!$CZ$2:$CZ$600=Q$4)*(GMWA!$DB$2:$DB$600=Q$1),0),$A69-1966)</f>
        <v>15.77999</v>
      </c>
      <c r="R69" s="4" cm="1">
        <f t="array" ref="R69">INDEX(GMWA!$A$2:$DB$600,MATCH(1,(GMWA!$DA$2:$DA$600=R$3)*(GMWA!$CZ$2:$CZ$600=R$4)*(GMWA!$DB$2:$DB$600=R$1),0),$A69-1966)</f>
        <v>8.805078</v>
      </c>
      <c r="S69" s="4" cm="1">
        <f t="array" ref="S69">INDEX(GMWA!$A$2:$DB$600,MATCH(1,(GMWA!$DA$2:$DA$600=S$3)*(GMWA!$CZ$2:$CZ$600=S$4)*(GMWA!$DB$2:$DB$600=S$1),0),$A69-1966)</f>
        <v>4.4456100000000003</v>
      </c>
      <c r="T69" s="4" cm="1">
        <f t="array" ref="T69">INDEX(GMWA!$A$2:$DB$600,MATCH(1,(GMWA!$DA$2:$DA$600=T$3)*(GMWA!$CZ$2:$CZ$600=T$4)*(GMWA!$DB$2:$DB$600=T$1),0),$A69-1966)</f>
        <v>12.53</v>
      </c>
      <c r="U69" s="4" cm="1">
        <f t="array" ref="U69">INDEX(GMWA!$A$2:$DB$600,MATCH(1,(GMWA!$DA$2:$DA$600=U$3)*(GMWA!$CZ$2:$CZ$600=U$4)*(GMWA!$DB$2:$DB$600=U$1),0),$A69-1966)</f>
        <v>9.3441500000000008</v>
      </c>
      <c r="V69" s="4" cm="1">
        <f t="array" ref="V69">INDEX(GMWA!$A$2:$DB$600,MATCH(1,(GMWA!$DA$2:$DA$600=V$3)*(GMWA!$CZ$2:$CZ$600=V$4)*(GMWA!$DB$2:$DB$600=V$1),0),$A69-1966)</f>
        <v>4208649</v>
      </c>
      <c r="W69" s="4" cm="1">
        <f t="array" ref="W69">INDEX(GMWA!$A$2:$DB$600,MATCH(1,(GMWA!$DA$2:$DA$600=W$3)*(GMWA!$CZ$2:$CZ$600=W$4)*(GMWA!$DB$2:$DB$600=W$1),0),$A69-1966)</f>
        <v>73187.02</v>
      </c>
      <c r="X69" s="4" cm="1">
        <f t="array" ref="X69">INDEX(GMWA!$A$2:$DB$600,MATCH(1,(GMWA!$DA$2:$DA$600=X$3)*(GMWA!$CZ$2:$CZ$600=X$4)*(GMWA!$DB$2:$DB$600=X$1),0),$A69-1966)</f>
        <v>1595493</v>
      </c>
      <c r="Y69" s="4" cm="1">
        <f t="array" ref="Y69">INDEX(GMWA!$A$2:$DB$600,MATCH(1,(GMWA!$DA$2:$DA$600=Y$3)*(GMWA!$CZ$2:$CZ$600=Y$4)*(GMWA!$DB$2:$DB$600=Y$1),0),$A69-1966)</f>
        <v>4441995</v>
      </c>
      <c r="Z69" s="4" cm="1">
        <f t="array" ref="Z69">INDEX(GMWA!$A$2:$DB$600,MATCH(1,(GMWA!$DA$2:$DA$600=Z$3)*(GMWA!$CZ$2:$CZ$600=Z$4)*(GMWA!$DB$2:$DB$600=Z$1),0),$A69-1966)</f>
        <v>2431416</v>
      </c>
      <c r="AA69" s="4" cm="1">
        <f t="array" ref="AA69">INDEX(GMWA!$A$2:$DB$600,MATCH(1,(GMWA!$DA$2:$DA$600=AA$3)*(GMWA!$CZ$2:$CZ$600=AA$4)*(GMWA!$DB$2:$DB$600=AA$1),0),$A69-1966)</f>
        <v>706.21050000000002</v>
      </c>
      <c r="AB69" s="4" cm="1">
        <f t="array" ref="AB69">INDEX(GMWA!$A$2:$DB$600,MATCH(1,(GMWA!$DA$2:$DA$600=AB$3)*(GMWA!$CZ$2:$CZ$600=AB$4)*(GMWA!$DB$2:$DB$600=AB$1),0),$A69-1966)</f>
        <v>3728265</v>
      </c>
      <c r="AC69" s="4" cm="1">
        <f t="array" ref="AC69">INDEX(GMWA!$A$2:$DB$600,MATCH(1,(GMWA!$DA$2:$DA$600=AC$3)*(GMWA!$CZ$2:$CZ$600=AC$4)*(GMWA!$DB$2:$DB$600=AC$1),0),$A69-1966)</f>
        <v>234.81450000000001</v>
      </c>
      <c r="AD69" s="4" cm="1">
        <f t="array" ref="AD69">INDEX(GMWA!$A$2:$DB$600,MATCH(1,(GMWA!$DA$2:$DA$600=AD$3)*(GMWA!$CZ$2:$CZ$600=AD$4)*(GMWA!$DB$2:$DB$600=AD$1),0),$A69-1966)</f>
        <v>1727241</v>
      </c>
      <c r="AE69" s="4" cm="1">
        <f t="array" ref="AE69">INDEX(GMWA!$A$2:$DB$600,MATCH(1,(GMWA!$DA$2:$DA$600=AE$3)*(GMWA!$CZ$2:$CZ$600=AE$4)*(GMWA!$DB$2:$DB$600=AE$1),0),$A69-1966)</f>
        <v>4248.3969999999999</v>
      </c>
      <c r="AF69" s="4" cm="1">
        <f t="array" ref="AF69">INDEX(GMWA!$A$2:$DB$600,MATCH(1,(GMWA!$DA$2:$DA$600=AF$3)*(GMWA!$CZ$2:$CZ$600=AF$4)*(GMWA!$DB$2:$DB$600=AF$1),0),$A69-1966)</f>
        <v>5247.9880000000003</v>
      </c>
      <c r="AG69" s="4" cm="1">
        <f t="array" ref="AG69">INDEX(GMWA!$A$2:$DB$600,MATCH(1,(GMWA!$DA$2:$DA$600=AG$3)*(GMWA!$CZ$2:$CZ$600=AG$4)*(GMWA!$DB$2:$DB$600=AG$1),0),$A69-1966)</f>
        <v>4073.4879999999998</v>
      </c>
      <c r="AH69" s="4" cm="1">
        <f t="array" ref="AH69">INDEX(GMWA!$A$2:$DB$600,MATCH(1,(GMWA!$DA$2:$DA$600=AH$3)*(GMWA!$CZ$2:$CZ$600=AH$4)*(GMWA!$DB$2:$DB$600=AH$1),0),$A69-1966)</f>
        <v>2274.4749999999999</v>
      </c>
      <c r="AI69" s="4" cm="1">
        <f t="array" ref="AI69">INDEX(GMWA!$A$2:$DB$600,MATCH(1,(GMWA!$DA$2:$DA$600=AI$3)*(GMWA!$CZ$2:$CZ$600=AI$4)*(GMWA!$DB$2:$DB$600=AI$1),0),$A69-1966)</f>
        <v>707.40260000000001</v>
      </c>
      <c r="AJ69" s="4" cm="1">
        <f t="array" ref="AJ69">INDEX(GMWA!$A$2:$DB$600,MATCH(1,(GMWA!$DA$2:$DA$600=AJ$3)*(GMWA!$CZ$2:$CZ$600=AJ$4)*(GMWA!$DB$2:$DB$600=AJ$1),0),$A69-1966)</f>
        <v>958.43989999999997</v>
      </c>
      <c r="AK69" s="4" cm="1">
        <f t="array" ref="AK69">INDEX(GMWA!$A$2:$DB$600,MATCH(1,(GMWA!$DA$2:$DA$600=AK$3)*(GMWA!$CZ$2:$CZ$600=AK$4)*(GMWA!$DB$2:$DB$600=AK$1),0),$A69-1966)</f>
        <v>755.54340000000002</v>
      </c>
      <c r="AL69" s="4" cm="1">
        <f t="array" ref="AL69">INDEX(GMWA!$A$2:$DB$600,MATCH(1,(GMWA!$DA$2:$DA$600=AL$3)*(GMWA!$CZ$2:$CZ$600=AL$4)*(GMWA!$DB$2:$DB$600=AL$1),0),$A69-1966)</f>
        <v>354.05509999999998</v>
      </c>
      <c r="AM69" s="4" cm="1">
        <f t="array" ref="AM69">INDEX(GMWA!$A$2:$DB$600,MATCH(1,(GMWA!$DA$2:$DA$600=AM$3)*(GMWA!$CZ$2:$CZ$600=AM$4)*(GMWA!$DB$2:$DB$600=AM$1),0),$A69-1966)</f>
        <v>133.73500000000001</v>
      </c>
      <c r="AN69" s="4" cm="1">
        <f t="array" ref="AN69">INDEX(GMWA!$A$2:$DB$600,MATCH(1,(GMWA!$DA$2:$DA$600=AN$3)*(GMWA!$CZ$2:$CZ$600=AN$4)*(GMWA!$DB$2:$DB$600=AN$1),0),$A69-1966)</f>
        <v>501.0394</v>
      </c>
      <c r="AO69" s="4" cm="1">
        <f t="array" ref="AO69">INDEX(GMWA!$A$2:$DB$600,MATCH(1,(GMWA!$DA$2:$DA$600=AO$3)*(GMWA!$CZ$2:$CZ$600=AO$4)*(GMWA!$DB$2:$DB$600=AO$1),0),$A69-1966)</f>
        <v>340.68819999999999</v>
      </c>
      <c r="AP69" s="4" cm="1">
        <f t="array" ref="AP69">INDEX(GMWA!$A$2:$DB$600,MATCH(1,(GMWA!$DA$2:$DA$600=AP$3)*(GMWA!$CZ$2:$CZ$600=AP$4)*(GMWA!$DB$2:$DB$600=AP$1),0),$A69-1966)</f>
        <v>4332098</v>
      </c>
      <c r="AQ69" s="4" cm="1">
        <f t="array" ref="AQ69">INDEX(GMWA!$A$2:$DB$600,MATCH(1,(GMWA!$DA$2:$DA$600=AQ$3)*(GMWA!$CZ$2:$CZ$600=AQ$4)*(GMWA!$DB$2:$DB$600=AQ$1),0),$A69-1966)</f>
        <v>47123.79</v>
      </c>
      <c r="AR69" s="4" cm="1">
        <f t="array" ref="AR69">INDEX(GMWA!$A$2:$DB$600,MATCH(1,(GMWA!$DA$2:$DA$600=AR$3)*(GMWA!$CZ$2:$CZ$600=AR$4)*(GMWA!$DB$2:$DB$600=AR$1),0),$A69-1966)</f>
        <v>794915.2</v>
      </c>
      <c r="AS69" s="4" cm="1">
        <f t="array" ref="AS69">INDEX(GMWA!$A$2:$DB$600,MATCH(1,(GMWA!$DA$2:$DA$600=AS$3)*(GMWA!$CZ$2:$CZ$600=AS$4)*(GMWA!$DB$2:$DB$600=AS$1),0),$A69-1966)</f>
        <v>4678970</v>
      </c>
      <c r="AT69" s="4" cm="1">
        <f t="array" ref="AT69">INDEX(GMWA!$A$2:$DB$600,MATCH(1,(GMWA!$DA$2:$DA$600=AT$3)*(GMWA!$CZ$2:$CZ$600=AT$4)*(GMWA!$DB$2:$DB$600=AT$1),0),$A69-1966)</f>
        <v>4568914</v>
      </c>
      <c r="AU69" s="4" cm="1">
        <f t="array" ref="AU69">INDEX(GMWA!$A$2:$DB$600,MATCH(1,(GMWA!$DA$2:$DA$600=AU$3)*(GMWA!$CZ$2:$CZ$600=AU$4)*(GMWA!$DB$2:$DB$600=AU$1),0),$A69-1966)</f>
        <v>4324.5619999999999</v>
      </c>
      <c r="AV69" s="4" cm="1">
        <f t="array" ref="AV69">INDEX(GMWA!$A$2:$DB$600,MATCH(1,(GMWA!$DA$2:$DA$600=AV$3)*(GMWA!$CZ$2:$CZ$600=AV$4)*(GMWA!$DB$2:$DB$600=AV$1),0),$A69-1966)</f>
        <v>9549326</v>
      </c>
      <c r="AW69" s="4" cm="1">
        <f t="array" ref="AW69">INDEX(GMWA!$A$2:$DB$600,MATCH(1,(GMWA!$DA$2:$DA$600=AW$3)*(GMWA!$CZ$2:$CZ$600=AW$4)*(GMWA!$DB$2:$DB$600=AW$1),0),$A69-1966)</f>
        <v>1115.546</v>
      </c>
      <c r="AX69" s="4" cm="1">
        <f t="array" ref="AX69">INDEX(GMWA!$A$2:$DB$600,MATCH(1,(GMWA!$DA$2:$DA$600=AX$3)*(GMWA!$CZ$2:$CZ$600=AX$4)*(GMWA!$DB$2:$DB$600=AX$1),0),$A69-1966)</f>
        <v>3841846</v>
      </c>
      <c r="AY69" s="4" cm="1">
        <f t="array" ref="AY69">INDEX(GMWA!$A$2:$DB$600,MATCH(1,(GMWA!$DA$2:$DA$600=AY$3)*(GMWA!$CZ$2:$CZ$600=AY$4)*(GMWA!$DB$2:$DB$600=AY$1),0),$A69-1966)</f>
        <v>6302.3040000000001</v>
      </c>
      <c r="AZ69" s="4" cm="1">
        <f t="array" ref="AZ69">INDEX(GMWA!$A$2:$DB$600,MATCH(1,(GMWA!$DA$2:$DA$600=AZ$3)*(GMWA!$CZ$2:$CZ$600=AZ$4)*(GMWA!$DB$2:$DB$600=AZ$1),0),$A69-1966)</f>
        <v>4120.1570000000002</v>
      </c>
      <c r="BA69" s="4" cm="1">
        <f t="array" ref="BA69">INDEX(GMWA!$A$2:$DB$600,MATCH(1,(GMWA!$DA$2:$DA$600=BA$3)*(GMWA!$CZ$2:$CZ$600=BA$4)*(GMWA!$DB$2:$DB$600=BA$1),0),$A69-1966)</f>
        <v>2846.9110000000001</v>
      </c>
      <c r="BB69" s="4" cm="1">
        <f t="array" ref="BB69">INDEX(GMWA!$A$2:$DB$600,MATCH(1,(GMWA!$DA$2:$DA$600=BB$3)*(GMWA!$CZ$2:$CZ$600=BB$4)*(GMWA!$DB$2:$DB$600=BB$1),0),$A69-1966)</f>
        <v>2354.9369999999999</v>
      </c>
      <c r="BC69" s="4" cm="1">
        <f t="array" ref="BC69">INDEX(GMWA!$A$2:$DB$600,MATCH(1,(GMWA!$DA$2:$DA$600=BC$3)*(GMWA!$CZ$2:$CZ$600=BC$4)*(GMWA!$DB$2:$DB$600=BC$1),0),$A69-1966)</f>
        <v>1662.835</v>
      </c>
      <c r="BD69" s="4" cm="1">
        <f t="array" ref="BD69">INDEX(GMWA!$A$2:$DB$600,MATCH(1,(GMWA!$DA$2:$DA$600=BD$3)*(GMWA!$CZ$2:$CZ$600=BD$4)*(GMWA!$DB$2:$DB$600=BD$1),0),$A69-1966)</f>
        <v>905.18200000000002</v>
      </c>
      <c r="BE69" s="4" cm="1">
        <f t="array" ref="BE69">INDEX(GMWA!$A$2:$DB$600,MATCH(1,(GMWA!$DA$2:$DA$600=BE$3)*(GMWA!$CZ$2:$CZ$600=BE$4)*(GMWA!$DB$2:$DB$600=BE$1),0),$A69-1966)</f>
        <v>728.05129999999997</v>
      </c>
      <c r="BF69" s="4" cm="1">
        <f t="array" ref="BF69">INDEX(GMWA!$A$2:$DB$600,MATCH(1,(GMWA!$DA$2:$DA$600=BF$3)*(GMWA!$CZ$2:$CZ$600=BF$4)*(GMWA!$DB$2:$DB$600=BF$1),0),$A69-1966)</f>
        <v>371.03019999999998</v>
      </c>
      <c r="BG69" s="4" cm="1">
        <f t="array" ref="BG69">INDEX(GMWA!$A$2:$DB$600,MATCH(1,(GMWA!$DA$2:$DA$600=BG$3)*(GMWA!$CZ$2:$CZ$600=BG$4)*(GMWA!$DB$2:$DB$600=BG$1),0),$A69-1966)</f>
        <v>965.07809999999995</v>
      </c>
      <c r="BH69" s="4" cm="1">
        <f t="array" ref="BH69">INDEX(GMWA!$A$2:$DB$600,MATCH(1,(GMWA!$DA$2:$DA$600=BH$3)*(GMWA!$CZ$2:$CZ$600=BH$4)*(GMWA!$DB$2:$DB$600=BH$1),0),$A69-1966)</f>
        <v>347.67559999999997</v>
      </c>
      <c r="BI69" s="4" cm="1">
        <f t="array" ref="BI69">INDEX(GMWA!$A$2:$DB$600,MATCH(1,(GMWA!$DA$2:$DA$600=BI$3)*(GMWA!$CZ$2:$CZ$600=BI$4)*(GMWA!$DB$2:$DB$600=BI$1),0),$A69-1966)</f>
        <v>430.13780000000003</v>
      </c>
      <c r="BK69" s="12">
        <f t="shared" si="12"/>
        <v>3.4406575601814269</v>
      </c>
      <c r="BL69" s="12">
        <f t="shared" si="12"/>
        <v>3.6055696761529572</v>
      </c>
      <c r="BM69" s="12">
        <f t="shared" si="12"/>
        <v>1.7108141496076761</v>
      </c>
      <c r="BN69" s="12">
        <f t="shared" si="12"/>
        <v>3.1635492610865166</v>
      </c>
      <c r="BO69" s="12">
        <f t="shared" si="12"/>
        <v>2.8085407844646904</v>
      </c>
      <c r="BP69" s="12">
        <f t="shared" si="12"/>
        <v>3.1667852573701474</v>
      </c>
      <c r="BQ69" s="12">
        <f t="shared" si="12"/>
        <v>1.7370256674351208</v>
      </c>
      <c r="BR69" s="12">
        <f t="shared" si="12"/>
        <v>1.2652110495731739</v>
      </c>
      <c r="BS69" s="12">
        <f t="shared" si="12"/>
        <v>2.1470744383673153</v>
      </c>
      <c r="BT69" s="12">
        <f t="shared" si="12"/>
        <v>2.4729539165007415</v>
      </c>
      <c r="BU69" s="12">
        <f t="shared" si="12"/>
        <v>2.9087395016909334</v>
      </c>
      <c r="BV69" s="12">
        <f t="shared" si="12"/>
        <v>3.0515813474840239</v>
      </c>
      <c r="BW69" s="12">
        <f t="shared" si="12"/>
        <v>2.9027357961727436</v>
      </c>
      <c r="BX69" s="12">
        <f t="shared" si="11"/>
        <v>2.513985670960214</v>
      </c>
      <c r="BY69" s="12">
        <f t="shared" si="11"/>
        <v>2.8077503868526343</v>
      </c>
      <c r="BZ69" s="12">
        <f t="shared" si="11"/>
        <v>2.088561689507181</v>
      </c>
      <c r="CA69" s="12">
        <f t="shared" si="10"/>
        <v>2.4869230806165481</v>
      </c>
      <c r="CB69" s="12">
        <f t="shared" si="10"/>
        <v>3.3241933674804649</v>
      </c>
      <c r="CC69" s="12">
        <f t="shared" si="10"/>
        <v>2.5008013341864932</v>
      </c>
      <c r="CD69" s="12">
        <f t="shared" si="10"/>
        <v>2.7427278080074395</v>
      </c>
      <c r="CF69" s="13">
        <f>SUMIF(DataQ!$C:$C,DataA!$A69,DataQ!I:I)</f>
        <v>30262.120999999999</v>
      </c>
      <c r="CG69" s="13">
        <f>SUMIF(DataQ!$C:$C,DataA!$A69,DataQ!J:J)</f>
        <v>613695.80000000005</v>
      </c>
      <c r="CH69" s="13">
        <f>SUMIF(DataQ!$C:$C,DataA!$A69,DataQ!K:K)</f>
        <v>4021.386</v>
      </c>
      <c r="CI69" s="13">
        <f>SUMIF(DataQ!$C:$C,DataA!$A69,DataQ!L:L)</f>
        <v>2942.0884999999998</v>
      </c>
      <c r="CJ69" s="13">
        <f>SUMIF(DataQ!$C:$C,DataA!$A69,DataQ!M:M)</f>
        <v>2061.2732000000001</v>
      </c>
      <c r="CK69" s="14">
        <f>AVERAGEIF(DataQ!$C:$C,DataA!$A69,DataQ!N:N)</f>
        <v>752606.65</v>
      </c>
      <c r="CL69" s="13">
        <f>SUMIF(DataQ!$C:$C,DataA!$A69,DataQ!O:O)</f>
        <v>-142186.35</v>
      </c>
      <c r="CN69" s="13">
        <f>SUMIF(DataQ!$B:$B,DataA!$A69,DataQ!P:P)</f>
        <v>-3701.8579000000004</v>
      </c>
      <c r="CO69" s="13">
        <f>SUMIF(DataQ!$B:$B,DataA!$A69,DataQ!Q:Q)</f>
        <v>-26545.898999999998</v>
      </c>
      <c r="CP69" s="13">
        <f>SUMIF(DataQ!$B:$B,DataA!$A69,DataQ!R:R)</f>
        <v>-109.68402</v>
      </c>
    </row>
    <row r="70" spans="1:94" x14ac:dyDescent="0.25">
      <c r="A70" s="4">
        <f t="shared" si="9"/>
        <v>2036</v>
      </c>
      <c r="B70" s="4" cm="1">
        <f t="array" ref="B70">INDEX(GMWA!$A$2:$DB$600,MATCH(1,(GMWA!$DA$2:$DA$600=B$3)*(GMWA!$CZ$2:$CZ$600=B$4)*(GMWA!$DB$2:$DB$600=B$1),0),$A70-1966)</f>
        <v>145000.4</v>
      </c>
      <c r="C70" s="4" cm="1">
        <f t="array" ref="C70">INDEX(GMWA!$A$2:$DB$600,MATCH(1,(GMWA!$DA$2:$DA$600=C$3)*(GMWA!$CZ$2:$CZ$600=C$4)*(GMWA!$DB$2:$DB$600=C$1),0),$A70-1966)</f>
        <v>2778.694</v>
      </c>
      <c r="D70" s="4" cm="1">
        <f t="array" ref="D70">INDEX(GMWA!$A$2:$DB$600,MATCH(1,(GMWA!$DA$2:$DA$600=D$3)*(GMWA!$CZ$2:$CZ$600=D$4)*(GMWA!$DB$2:$DB$600=D$1),0),$A70-1966)</f>
        <v>28561.59</v>
      </c>
      <c r="E70" s="4" cm="1">
        <f t="array" ref="E70">INDEX(GMWA!$A$2:$DB$600,MATCH(1,(GMWA!$DA$2:$DA$600=E$3)*(GMWA!$CZ$2:$CZ$600=E$4)*(GMWA!$DB$2:$DB$600=E$1),0),$A70-1966)</f>
        <v>143679.70000000001</v>
      </c>
      <c r="F70" s="4" cm="1">
        <f t="array" ref="F70">INDEX(GMWA!$A$2:$DB$600,MATCH(1,(GMWA!$DA$2:$DA$600=F$3)*(GMWA!$CZ$2:$CZ$600=F$4)*(GMWA!$DB$2:$DB$600=F$1),0),$A70-1966)</f>
        <v>71627.73</v>
      </c>
      <c r="G70" s="4" cm="1">
        <f t="array" ref="G70">INDEX(GMWA!$A$2:$DB$600,MATCH(1,(GMWA!$DA$2:$DA$600=G$3)*(GMWA!$CZ$2:$CZ$600=G$4)*(GMWA!$DB$2:$DB$600=G$1),0),$A70-1966)</f>
        <v>22.93206</v>
      </c>
      <c r="H70" s="4" cm="1">
        <f t="array" ref="H70">INDEX(GMWA!$A$2:$DB$600,MATCH(1,(GMWA!$DA$2:$DA$600=H$3)*(GMWA!$CZ$2:$CZ$600=H$4)*(GMWA!$DB$2:$DB$600=H$1),0),$A70-1966)</f>
        <v>66803.899999999994</v>
      </c>
      <c r="I70" s="4" cm="1">
        <f t="array" ref="I70">INDEX(GMWA!$A$2:$DB$600,MATCH(1,(GMWA!$DA$2:$DA$600=I$3)*(GMWA!$CZ$2:$CZ$600=I$4)*(GMWA!$DB$2:$DB$600=I$1),0),$A70-1966)</f>
        <v>3.0549110000000002</v>
      </c>
      <c r="J70" s="4" cm="1">
        <f t="array" ref="J70">INDEX(GMWA!$A$2:$DB$600,MATCH(1,(GMWA!$DA$2:$DA$600=J$3)*(GMWA!$CZ$2:$CZ$600=J$4)*(GMWA!$DB$2:$DB$600=J$1),0),$A70-1966)</f>
        <v>37421.18</v>
      </c>
      <c r="K70" s="4" cm="1">
        <f t="array" ref="K70">INDEX(GMWA!$A$2:$DB$600,MATCH(1,(GMWA!$DA$2:$DA$600=K$3)*(GMWA!$CZ$2:$CZ$600=K$4)*(GMWA!$DB$2:$DB$600=K$1),0),$A70-1966)</f>
        <v>108.3565</v>
      </c>
      <c r="L70" s="4" cm="1">
        <f t="array" ref="L70">INDEX(GMWA!$A$2:$DB$600,MATCH(1,(GMWA!$DA$2:$DA$600=L$3)*(GMWA!$CZ$2:$CZ$600=L$4)*(GMWA!$DB$2:$DB$600=L$1),0),$A70-1966)</f>
        <v>158.9615</v>
      </c>
      <c r="M70" s="4" cm="1">
        <f t="array" ref="M70">INDEX(GMWA!$A$2:$DB$600,MATCH(1,(GMWA!$DA$2:$DA$600=M$3)*(GMWA!$CZ$2:$CZ$600=M$4)*(GMWA!$DB$2:$DB$600=M$1),0),$A70-1966)</f>
        <v>126.5402</v>
      </c>
      <c r="N70" s="4" cm="1">
        <f t="array" ref="N70">INDEX(GMWA!$A$2:$DB$600,MATCH(1,(GMWA!$DA$2:$DA$600=N$3)*(GMWA!$CZ$2:$CZ$600=N$4)*(GMWA!$DB$2:$DB$600=N$1),0),$A70-1966)</f>
        <v>68.382000000000005</v>
      </c>
      <c r="O70" s="4" cm="1">
        <f t="array" ref="O70">INDEX(GMWA!$A$2:$DB$600,MATCH(1,(GMWA!$DA$2:$DA$600=O$3)*(GMWA!$CZ$2:$CZ$600=O$4)*(GMWA!$DB$2:$DB$600=O$1),0),$A70-1966)</f>
        <v>18.264800000000001</v>
      </c>
      <c r="P70" s="4" cm="1">
        <f t="array" ref="P70">INDEX(GMWA!$A$2:$DB$600,MATCH(1,(GMWA!$DA$2:$DA$600=P$3)*(GMWA!$CZ$2:$CZ$600=P$4)*(GMWA!$DB$2:$DB$600=P$1),0),$A70-1966)</f>
        <v>27.748699999999999</v>
      </c>
      <c r="Q70" s="4" cm="1">
        <f t="array" ref="Q70">INDEX(GMWA!$A$2:$DB$600,MATCH(1,(GMWA!$DA$2:$DA$600=Q$3)*(GMWA!$CZ$2:$CZ$600=Q$4)*(GMWA!$DB$2:$DB$600=Q$1),0),$A70-1966)</f>
        <v>16.32677</v>
      </c>
      <c r="R70" s="4" cm="1">
        <f t="array" ref="R70">INDEX(GMWA!$A$2:$DB$600,MATCH(1,(GMWA!$DA$2:$DA$600=R$3)*(GMWA!$CZ$2:$CZ$600=R$4)*(GMWA!$DB$2:$DB$600=R$1),0),$A70-1966)</f>
        <v>9.1757589999999993</v>
      </c>
      <c r="S70" s="4" cm="1">
        <f t="array" ref="S70">INDEX(GMWA!$A$2:$DB$600,MATCH(1,(GMWA!$DA$2:$DA$600=S$3)*(GMWA!$CZ$2:$CZ$600=S$4)*(GMWA!$DB$2:$DB$600=S$1),0),$A70-1966)</f>
        <v>4.4972300000000001</v>
      </c>
      <c r="T70" s="4" cm="1">
        <f t="array" ref="T70">INDEX(GMWA!$A$2:$DB$600,MATCH(1,(GMWA!$DA$2:$DA$600=T$3)*(GMWA!$CZ$2:$CZ$600=T$4)*(GMWA!$DB$2:$DB$600=T$1),0),$A70-1966)</f>
        <v>12.997999999999999</v>
      </c>
      <c r="U70" s="4" cm="1">
        <f t="array" ref="U70">INDEX(GMWA!$A$2:$DB$600,MATCH(1,(GMWA!$DA$2:$DA$600=U$3)*(GMWA!$CZ$2:$CZ$600=U$4)*(GMWA!$DB$2:$DB$600=U$1),0),$A70-1966)</f>
        <v>9.681419</v>
      </c>
      <c r="V70" s="4" cm="1">
        <f t="array" ref="V70">INDEX(GMWA!$A$2:$DB$600,MATCH(1,(GMWA!$DA$2:$DA$600=V$3)*(GMWA!$CZ$2:$CZ$600=V$4)*(GMWA!$DB$2:$DB$600=V$1),0),$A70-1966)</f>
        <v>4361094</v>
      </c>
      <c r="W70" s="4" cm="1">
        <f t="array" ref="W70">INDEX(GMWA!$A$2:$DB$600,MATCH(1,(GMWA!$DA$2:$DA$600=W$3)*(GMWA!$CZ$2:$CZ$600=W$4)*(GMWA!$DB$2:$DB$600=W$1),0),$A70-1966)</f>
        <v>76962.080000000002</v>
      </c>
      <c r="X70" s="4" cm="1">
        <f t="array" ref="X70">INDEX(GMWA!$A$2:$DB$600,MATCH(1,(GMWA!$DA$2:$DA$600=X$3)*(GMWA!$CZ$2:$CZ$600=X$4)*(GMWA!$DB$2:$DB$600=X$1),0),$A70-1966)</f>
        <v>1622557</v>
      </c>
      <c r="Y70" s="4" cm="1">
        <f t="array" ref="Y70">INDEX(GMWA!$A$2:$DB$600,MATCH(1,(GMWA!$DA$2:$DA$600=Y$3)*(GMWA!$CZ$2:$CZ$600=Y$4)*(GMWA!$DB$2:$DB$600=Y$1),0),$A70-1966)</f>
        <v>4526946</v>
      </c>
      <c r="Z70" s="4" cm="1">
        <f t="array" ref="Z70">INDEX(GMWA!$A$2:$DB$600,MATCH(1,(GMWA!$DA$2:$DA$600=Z$3)*(GMWA!$CZ$2:$CZ$600=Z$4)*(GMWA!$DB$2:$DB$600=Z$1),0),$A70-1966)</f>
        <v>2512250</v>
      </c>
      <c r="AA70" s="4" cm="1">
        <f t="array" ref="AA70">INDEX(GMWA!$A$2:$DB$600,MATCH(1,(GMWA!$DA$2:$DA$600=AA$3)*(GMWA!$CZ$2:$CZ$600=AA$4)*(GMWA!$DB$2:$DB$600=AA$1),0),$A70-1966)</f>
        <v>734.11220000000003</v>
      </c>
      <c r="AB70" s="4" cm="1">
        <f t="array" ref="AB70">INDEX(GMWA!$A$2:$DB$600,MATCH(1,(GMWA!$DA$2:$DA$600=AB$3)*(GMWA!$CZ$2:$CZ$600=AB$4)*(GMWA!$DB$2:$DB$600=AB$1),0),$A70-1966)</f>
        <v>3787103</v>
      </c>
      <c r="AC70" s="4" cm="1">
        <f t="array" ref="AC70">INDEX(GMWA!$A$2:$DB$600,MATCH(1,(GMWA!$DA$2:$DA$600=AC$3)*(GMWA!$CZ$2:$CZ$600=AC$4)*(GMWA!$DB$2:$DB$600=AC$1),0),$A70-1966)</f>
        <v>244.42429999999999</v>
      </c>
      <c r="AD70" s="4" cm="1">
        <f t="array" ref="AD70">INDEX(GMWA!$A$2:$DB$600,MATCH(1,(GMWA!$DA$2:$DA$600=AD$3)*(GMWA!$CZ$2:$CZ$600=AD$4)*(GMWA!$DB$2:$DB$600=AD$1),0),$A70-1966)</f>
        <v>1739277</v>
      </c>
      <c r="AE70" s="4" cm="1">
        <f t="array" ref="AE70">INDEX(GMWA!$A$2:$DB$600,MATCH(1,(GMWA!$DA$2:$DA$600=AE$3)*(GMWA!$CZ$2:$CZ$600=AE$4)*(GMWA!$DB$2:$DB$600=AE$1),0),$A70-1966)</f>
        <v>4349.2209999999995</v>
      </c>
      <c r="AF70" s="4" cm="1">
        <f t="array" ref="AF70">INDEX(GMWA!$A$2:$DB$600,MATCH(1,(GMWA!$DA$2:$DA$600=AF$3)*(GMWA!$CZ$2:$CZ$600=AF$4)*(GMWA!$DB$2:$DB$600=AF$1),0),$A70-1966)</f>
        <v>5386.7759999999998</v>
      </c>
      <c r="AG70" s="4" cm="1">
        <f t="array" ref="AG70">INDEX(GMWA!$A$2:$DB$600,MATCH(1,(GMWA!$DA$2:$DA$600=AG$3)*(GMWA!$CZ$2:$CZ$600=AG$4)*(GMWA!$DB$2:$DB$600=AG$1),0),$A70-1966)</f>
        <v>4124.75</v>
      </c>
      <c r="AH70" s="4" cm="1">
        <f t="array" ref="AH70">INDEX(GMWA!$A$2:$DB$600,MATCH(1,(GMWA!$DA$2:$DA$600=AH$3)*(GMWA!$CZ$2:$CZ$600=AH$4)*(GMWA!$DB$2:$DB$600=AH$1),0),$A70-1966)</f>
        <v>2335.107</v>
      </c>
      <c r="AI70" s="4" cm="1">
        <f t="array" ref="AI70">INDEX(GMWA!$A$2:$DB$600,MATCH(1,(GMWA!$DA$2:$DA$600=AI$3)*(GMWA!$CZ$2:$CZ$600=AI$4)*(GMWA!$DB$2:$DB$600=AI$1),0),$A70-1966)</f>
        <v>714.41160000000002</v>
      </c>
      <c r="AJ70" s="4" cm="1">
        <f t="array" ref="AJ70">INDEX(GMWA!$A$2:$DB$600,MATCH(1,(GMWA!$DA$2:$DA$600=AJ$3)*(GMWA!$CZ$2:$CZ$600=AJ$4)*(GMWA!$DB$2:$DB$600=AJ$1),0),$A70-1966)</f>
        <v>976.97260000000006</v>
      </c>
      <c r="AK70" s="4" cm="1">
        <f t="array" ref="AK70">INDEX(GMWA!$A$2:$DB$600,MATCH(1,(GMWA!$DA$2:$DA$600=AK$3)*(GMWA!$CZ$2:$CZ$600=AK$4)*(GMWA!$DB$2:$DB$600=AK$1),0),$A70-1966)</f>
        <v>770.03449999999998</v>
      </c>
      <c r="AL70" s="4" cm="1">
        <f t="array" ref="AL70">INDEX(GMWA!$A$2:$DB$600,MATCH(1,(GMWA!$DA$2:$DA$600=AL$3)*(GMWA!$CZ$2:$CZ$600=AL$4)*(GMWA!$DB$2:$DB$600=AL$1),0),$A70-1966)</f>
        <v>364.84879999999998</v>
      </c>
      <c r="AM70" s="4" cm="1">
        <f t="array" ref="AM70">INDEX(GMWA!$A$2:$DB$600,MATCH(1,(GMWA!$DA$2:$DA$600=AM$3)*(GMWA!$CZ$2:$CZ$600=AM$4)*(GMWA!$DB$2:$DB$600=AM$1),0),$A70-1966)</f>
        <v>131.5975</v>
      </c>
      <c r="AN70" s="4" cm="1">
        <f t="array" ref="AN70">INDEX(GMWA!$A$2:$DB$600,MATCH(1,(GMWA!$DA$2:$DA$600=AN$3)*(GMWA!$CZ$2:$CZ$600=AN$4)*(GMWA!$DB$2:$DB$600=AN$1),0),$A70-1966)</f>
        <v>507.32369999999997</v>
      </c>
      <c r="AO70" s="4" cm="1">
        <f t="array" ref="AO70">INDEX(GMWA!$A$2:$DB$600,MATCH(1,(GMWA!$DA$2:$DA$600=AO$3)*(GMWA!$CZ$2:$CZ$600=AO$4)*(GMWA!$DB$2:$DB$600=AO$1),0),$A70-1966)</f>
        <v>347.79849999999999</v>
      </c>
      <c r="AP70" s="4" cm="1">
        <f t="array" ref="AP70">INDEX(GMWA!$A$2:$DB$600,MATCH(1,(GMWA!$DA$2:$DA$600=AP$3)*(GMWA!$CZ$2:$CZ$600=AP$4)*(GMWA!$DB$2:$DB$600=AP$1),0),$A70-1966)</f>
        <v>4489132</v>
      </c>
      <c r="AQ70" s="4" cm="1">
        <f t="array" ref="AQ70">INDEX(GMWA!$A$2:$DB$600,MATCH(1,(GMWA!$DA$2:$DA$600=AQ$3)*(GMWA!$CZ$2:$CZ$600=AQ$4)*(GMWA!$DB$2:$DB$600=AQ$1),0),$A70-1966)</f>
        <v>48892.29</v>
      </c>
      <c r="AR70" s="4" cm="1">
        <f t="array" ref="AR70">INDEX(GMWA!$A$2:$DB$600,MATCH(1,(GMWA!$DA$2:$DA$600=AR$3)*(GMWA!$CZ$2:$CZ$600=AR$4)*(GMWA!$DB$2:$DB$600=AR$1),0),$A70-1966)</f>
        <v>807779.2</v>
      </c>
      <c r="AS70" s="4" cm="1">
        <f t="array" ref="AS70">INDEX(GMWA!$A$2:$DB$600,MATCH(1,(GMWA!$DA$2:$DA$600=AS$3)*(GMWA!$CZ$2:$CZ$600=AS$4)*(GMWA!$DB$2:$DB$600=AS$1),0),$A70-1966)</f>
        <v>4859409</v>
      </c>
      <c r="AT70" s="4" cm="1">
        <f t="array" ref="AT70">INDEX(GMWA!$A$2:$DB$600,MATCH(1,(GMWA!$DA$2:$DA$600=AT$3)*(GMWA!$CZ$2:$CZ$600=AT$4)*(GMWA!$DB$2:$DB$600=AT$1),0),$A70-1966)</f>
        <v>4779232</v>
      </c>
      <c r="AU70" s="4" cm="1">
        <f t="array" ref="AU70">INDEX(GMWA!$A$2:$DB$600,MATCH(1,(GMWA!$DA$2:$DA$600=AU$3)*(GMWA!$CZ$2:$CZ$600=AU$4)*(GMWA!$DB$2:$DB$600=AU$1),0),$A70-1966)</f>
        <v>4470.3469999999998</v>
      </c>
      <c r="AV70" s="4" cm="1">
        <f t="array" ref="AV70">INDEX(GMWA!$A$2:$DB$600,MATCH(1,(GMWA!$DA$2:$DA$600=AV$3)*(GMWA!$CZ$2:$CZ$600=AV$4)*(GMWA!$DB$2:$DB$600=AV$1),0),$A70-1966)</f>
        <v>9877634</v>
      </c>
      <c r="AW70" s="4" cm="1">
        <f t="array" ref="AW70">INDEX(GMWA!$A$2:$DB$600,MATCH(1,(GMWA!$DA$2:$DA$600=AW$3)*(GMWA!$CZ$2:$CZ$600=AW$4)*(GMWA!$DB$2:$DB$600=AW$1),0),$A70-1966)</f>
        <v>1147.0930000000001</v>
      </c>
      <c r="AX70" s="4" cm="1">
        <f t="array" ref="AX70">INDEX(GMWA!$A$2:$DB$600,MATCH(1,(GMWA!$DA$2:$DA$600=AX$3)*(GMWA!$CZ$2:$CZ$600=AX$4)*(GMWA!$DB$2:$DB$600=AX$1),0),$A70-1966)</f>
        <v>3967153</v>
      </c>
      <c r="AY70" s="4" cm="1">
        <f t="array" ref="AY70">INDEX(GMWA!$A$2:$DB$600,MATCH(1,(GMWA!$DA$2:$DA$600=AY$3)*(GMWA!$CZ$2:$CZ$600=AY$4)*(GMWA!$DB$2:$DB$600=AY$1),0),$A70-1966)</f>
        <v>6474.634</v>
      </c>
      <c r="AZ70" s="4" cm="1">
        <f t="array" ref="AZ70">INDEX(GMWA!$A$2:$DB$600,MATCH(1,(GMWA!$DA$2:$DA$600=AZ$3)*(GMWA!$CZ$2:$CZ$600=AZ$4)*(GMWA!$DB$2:$DB$600=AZ$1),0),$A70-1966)</f>
        <v>4234.4790000000003</v>
      </c>
      <c r="BA70" s="4" cm="1">
        <f t="array" ref="BA70">INDEX(GMWA!$A$2:$DB$600,MATCH(1,(GMWA!$DA$2:$DA$600=BA$3)*(GMWA!$CZ$2:$CZ$600=BA$4)*(GMWA!$DB$2:$DB$600=BA$1),0),$A70-1966)</f>
        <v>2910.2829999999999</v>
      </c>
      <c r="BB70" s="4" cm="1">
        <f t="array" ref="BB70">INDEX(GMWA!$A$2:$DB$600,MATCH(1,(GMWA!$DA$2:$DA$600=BB$3)*(GMWA!$CZ$2:$CZ$600=BB$4)*(GMWA!$DB$2:$DB$600=BB$1),0),$A70-1966)</f>
        <v>2425.23</v>
      </c>
      <c r="BC70" s="4" cm="1">
        <f t="array" ref="BC70">INDEX(GMWA!$A$2:$DB$600,MATCH(1,(GMWA!$DA$2:$DA$600=BC$3)*(GMWA!$CZ$2:$CZ$600=BC$4)*(GMWA!$DB$2:$DB$600=BC$1),0),$A70-1966)</f>
        <v>1711.5</v>
      </c>
      <c r="BD70" s="4" cm="1">
        <f t="array" ref="BD70">INDEX(GMWA!$A$2:$DB$600,MATCH(1,(GMWA!$DA$2:$DA$600=BD$3)*(GMWA!$CZ$2:$CZ$600=BD$4)*(GMWA!$DB$2:$DB$600=BD$1),0),$A70-1966)</f>
        <v>936.03819999999996</v>
      </c>
      <c r="BE70" s="4" cm="1">
        <f t="array" ref="BE70">INDEX(GMWA!$A$2:$DB$600,MATCH(1,(GMWA!$DA$2:$DA$600=BE$3)*(GMWA!$CZ$2:$CZ$600=BE$4)*(GMWA!$DB$2:$DB$600=BE$1),0),$A70-1966)</f>
        <v>751.66010000000006</v>
      </c>
      <c r="BF70" s="4" cm="1">
        <f t="array" ref="BF70">INDEX(GMWA!$A$2:$DB$600,MATCH(1,(GMWA!$DA$2:$DA$600=BF$3)*(GMWA!$CZ$2:$CZ$600=BF$4)*(GMWA!$DB$2:$DB$600=BF$1),0),$A70-1966)</f>
        <v>380.28359999999998</v>
      </c>
      <c r="BG70" s="4" cm="1">
        <f t="array" ref="BG70">INDEX(GMWA!$A$2:$DB$600,MATCH(1,(GMWA!$DA$2:$DA$600=BG$3)*(GMWA!$CZ$2:$CZ$600=BG$4)*(GMWA!$DB$2:$DB$600=BG$1),0),$A70-1966)</f>
        <v>1007.746</v>
      </c>
      <c r="BH70" s="4" cm="1">
        <f t="array" ref="BH70">INDEX(GMWA!$A$2:$DB$600,MATCH(1,(GMWA!$DA$2:$DA$600=BH$3)*(GMWA!$CZ$2:$CZ$600=BH$4)*(GMWA!$DB$2:$DB$600=BH$1),0),$A70-1966)</f>
        <v>357.14609999999999</v>
      </c>
      <c r="BI70" s="4" cm="1">
        <f t="array" ref="BI70">INDEX(GMWA!$A$2:$DB$600,MATCH(1,(GMWA!$DA$2:$DA$600=BI$3)*(GMWA!$CZ$2:$CZ$600=BI$4)*(GMWA!$DB$2:$DB$600=BI$1),0),$A70-1966)</f>
        <v>443.49209999999999</v>
      </c>
      <c r="BK70" s="12">
        <f t="shared" si="12"/>
        <v>3.3248629816280046</v>
      </c>
      <c r="BL70" s="12">
        <f t="shared" si="12"/>
        <v>3.6104715465070587</v>
      </c>
      <c r="BM70" s="12">
        <f t="shared" si="12"/>
        <v>1.76028268960659</v>
      </c>
      <c r="BN70" s="12">
        <f t="shared" si="12"/>
        <v>3.1738770464679726</v>
      </c>
      <c r="BO70" s="12">
        <f t="shared" si="12"/>
        <v>2.8511386207582845</v>
      </c>
      <c r="BP70" s="12">
        <f t="shared" si="12"/>
        <v>3.1237813511340637</v>
      </c>
      <c r="BQ70" s="12">
        <f t="shared" si="12"/>
        <v>1.7639842380838333</v>
      </c>
      <c r="BR70" s="12">
        <f t="shared" si="12"/>
        <v>1.2498393163036574</v>
      </c>
      <c r="BS70" s="12">
        <f t="shared" si="12"/>
        <v>2.1515365292589967</v>
      </c>
      <c r="BT70" s="12">
        <f t="shared" si="12"/>
        <v>2.4914001840789424</v>
      </c>
      <c r="BU70" s="12">
        <f t="shared" si="12"/>
        <v>2.9509580498613643</v>
      </c>
      <c r="BV70" s="12">
        <f t="shared" si="12"/>
        <v>3.0678271410388507</v>
      </c>
      <c r="BW70" s="12">
        <f t="shared" si="12"/>
        <v>2.928431116861026</v>
      </c>
      <c r="BX70" s="12">
        <f t="shared" si="11"/>
        <v>2.5566214210407558</v>
      </c>
      <c r="BY70" s="12">
        <f t="shared" si="11"/>
        <v>2.8402741284658339</v>
      </c>
      <c r="BZ70" s="12">
        <f t="shared" si="11"/>
        <v>2.1202647413849638</v>
      </c>
      <c r="CA70" s="12">
        <f t="shared" si="10"/>
        <v>2.5149483840977411</v>
      </c>
      <c r="CB70" s="12">
        <f t="shared" si="10"/>
        <v>3.417412944774787</v>
      </c>
      <c r="CC70" s="12">
        <f t="shared" si="10"/>
        <v>2.5620723021613223</v>
      </c>
      <c r="CD70" s="12">
        <f t="shared" si="10"/>
        <v>2.7836287390543664</v>
      </c>
      <c r="CF70" s="13">
        <f>SUMIF(DataQ!$C:$C,DataA!$A70,DataQ!I:I)</f>
        <v>30828.11</v>
      </c>
      <c r="CG70" s="13">
        <f>SUMIF(DataQ!$C:$C,DataA!$A70,DataQ!J:J)</f>
        <v>614326.19999999995</v>
      </c>
      <c r="CH70" s="13">
        <f>SUMIF(DataQ!$C:$C,DataA!$A70,DataQ!K:K)</f>
        <v>4050.8219999999997</v>
      </c>
      <c r="CI70" s="13">
        <f>SUMIF(DataQ!$C:$C,DataA!$A70,DataQ!L:L)</f>
        <v>2963.6839</v>
      </c>
      <c r="CJ70" s="13">
        <f>SUMIF(DataQ!$C:$C,DataA!$A70,DataQ!M:M)</f>
        <v>2066.1623</v>
      </c>
      <c r="CK70" s="14">
        <f>AVERAGEIF(DataQ!$C:$C,DataA!$A70,DataQ!N:N)</f>
        <v>766645.375</v>
      </c>
      <c r="CL70" s="13">
        <f>SUMIF(DataQ!$C:$C,DataA!$A70,DataQ!O:O)</f>
        <v>-154119.652</v>
      </c>
      <c r="CN70" s="13">
        <f>SUMIF(DataQ!$B:$B,DataA!$A70,DataQ!P:P)</f>
        <v>-3775.0595000000003</v>
      </c>
      <c r="CO70" s="13">
        <f>SUMIF(DataQ!$B:$B,DataA!$A70,DataQ!Q:Q)</f>
        <v>-27064.437999999998</v>
      </c>
      <c r="CP70" s="13">
        <f>SUMIF(DataQ!$B:$B,DataA!$A70,DataQ!R:R)</f>
        <v>-100.82317999999999</v>
      </c>
    </row>
    <row r="71" spans="1:94" x14ac:dyDescent="0.25">
      <c r="A71" s="4">
        <f t="shared" si="9"/>
        <v>2037</v>
      </c>
      <c r="B71" s="4" cm="1">
        <f t="array" ref="B71">INDEX(GMWA!$A$2:$DB$600,MATCH(1,(GMWA!$DA$2:$DA$600=B$3)*(GMWA!$CZ$2:$CZ$600=B$4)*(GMWA!$DB$2:$DB$600=B$1),0),$A71-1966)</f>
        <v>145552.70000000001</v>
      </c>
      <c r="C71" s="4" cm="1">
        <f t="array" ref="C71">INDEX(GMWA!$A$2:$DB$600,MATCH(1,(GMWA!$DA$2:$DA$600=C$3)*(GMWA!$CZ$2:$CZ$600=C$4)*(GMWA!$DB$2:$DB$600=C$1),0),$A71-1966)</f>
        <v>2920.748</v>
      </c>
      <c r="D71" s="4" cm="1">
        <f t="array" ref="D71">INDEX(GMWA!$A$2:$DB$600,MATCH(1,(GMWA!$DA$2:$DA$600=D$3)*(GMWA!$CZ$2:$CZ$600=D$4)*(GMWA!$DB$2:$DB$600=D$1),0),$A71-1966)</f>
        <v>29757.88</v>
      </c>
      <c r="E71" s="4" cm="1">
        <f t="array" ref="E71">INDEX(GMWA!$A$2:$DB$600,MATCH(1,(GMWA!$DA$2:$DA$600=E$3)*(GMWA!$CZ$2:$CZ$600=E$4)*(GMWA!$DB$2:$DB$600=E$1),0),$A71-1966)</f>
        <v>146878.39999999999</v>
      </c>
      <c r="F71" s="4" cm="1">
        <f t="array" ref="F71">INDEX(GMWA!$A$2:$DB$600,MATCH(1,(GMWA!$DA$2:$DA$600=F$3)*(GMWA!$CZ$2:$CZ$600=F$4)*(GMWA!$DB$2:$DB$600=F$1),0),$A71-1966)</f>
        <v>75133.97</v>
      </c>
      <c r="G71" s="4" cm="1">
        <f t="array" ref="G71">INDEX(GMWA!$A$2:$DB$600,MATCH(1,(GMWA!$DA$2:$DA$600=G$3)*(GMWA!$CZ$2:$CZ$600=G$4)*(GMWA!$DB$2:$DB$600=G$1),0),$A71-1966)</f>
        <v>23.682079999999999</v>
      </c>
      <c r="H71" s="4" cm="1">
        <f t="array" ref="H71">INDEX(GMWA!$A$2:$DB$600,MATCH(1,(GMWA!$DA$2:$DA$600=H$3)*(GMWA!$CZ$2:$CZ$600=H$4)*(GMWA!$DB$2:$DB$600=H$1),0),$A71-1966)</f>
        <v>68784.100000000006</v>
      </c>
      <c r="I71" s="4" cm="1">
        <f t="array" ref="I71">INDEX(GMWA!$A$2:$DB$600,MATCH(1,(GMWA!$DA$2:$DA$600=I$3)*(GMWA!$CZ$2:$CZ$600=I$4)*(GMWA!$DB$2:$DB$600=I$1),0),$A71-1966)</f>
        <v>3.140577</v>
      </c>
      <c r="J71" s="4" cm="1">
        <f t="array" ref="J71">INDEX(GMWA!$A$2:$DB$600,MATCH(1,(GMWA!$DA$2:$DA$600=J$3)*(GMWA!$CZ$2:$CZ$600=J$4)*(GMWA!$DB$2:$DB$600=J$1),0),$A71-1966)</f>
        <v>37777.120000000003</v>
      </c>
      <c r="K71" s="4" cm="1">
        <f t="array" ref="K71">INDEX(GMWA!$A$2:$DB$600,MATCH(1,(GMWA!$DA$2:$DA$600=K$3)*(GMWA!$CZ$2:$CZ$600=K$4)*(GMWA!$DB$2:$DB$600=K$1),0),$A71-1966)</f>
        <v>111.3656</v>
      </c>
      <c r="L71" s="4" cm="1">
        <f t="array" ref="L71">INDEX(GMWA!$A$2:$DB$600,MATCH(1,(GMWA!$DA$2:$DA$600=L$3)*(GMWA!$CZ$2:$CZ$600=L$4)*(GMWA!$DB$2:$DB$600=L$1),0),$A71-1966)</f>
        <v>165.1721</v>
      </c>
      <c r="M71" s="4" cm="1">
        <f t="array" ref="M71">INDEX(GMWA!$A$2:$DB$600,MATCH(1,(GMWA!$DA$2:$DA$600=M$3)*(GMWA!$CZ$2:$CZ$600=M$4)*(GMWA!$DB$2:$DB$600=M$1),0),$A71-1966)</f>
        <v>128.7303</v>
      </c>
      <c r="N71" s="4" cm="1">
        <f t="array" ref="N71">INDEX(GMWA!$A$2:$DB$600,MATCH(1,(GMWA!$DA$2:$DA$600=N$3)*(GMWA!$CZ$2:$CZ$600=N$4)*(GMWA!$DB$2:$DB$600=N$1),0),$A71-1966)</f>
        <v>70.736999999999995</v>
      </c>
      <c r="O71" s="4" cm="1">
        <f t="array" ref="O71">INDEX(GMWA!$A$2:$DB$600,MATCH(1,(GMWA!$DA$2:$DA$600=O$3)*(GMWA!$CZ$2:$CZ$600=O$4)*(GMWA!$DB$2:$DB$600=O$1),0),$A71-1966)</f>
        <v>18.670300000000001</v>
      </c>
      <c r="P71" s="4" cm="1">
        <f t="array" ref="P71">INDEX(GMWA!$A$2:$DB$600,MATCH(1,(GMWA!$DA$2:$DA$600=P$3)*(GMWA!$CZ$2:$CZ$600=P$4)*(GMWA!$DB$2:$DB$600=P$1),0),$A71-1966)</f>
        <v>28.5837</v>
      </c>
      <c r="Q71" s="4" cm="1">
        <f t="array" ref="Q71">INDEX(GMWA!$A$2:$DB$600,MATCH(1,(GMWA!$DA$2:$DA$600=Q$3)*(GMWA!$CZ$2:$CZ$600=Q$4)*(GMWA!$DB$2:$DB$600=Q$1),0),$A71-1966)</f>
        <v>16.872019999999999</v>
      </c>
      <c r="R71" s="4" cm="1">
        <f t="array" ref="R71">INDEX(GMWA!$A$2:$DB$600,MATCH(1,(GMWA!$DA$2:$DA$600=R$3)*(GMWA!$CZ$2:$CZ$600=R$4)*(GMWA!$DB$2:$DB$600=R$1),0),$A71-1966)</f>
        <v>9.5449090000000005</v>
      </c>
      <c r="S71" s="4" cm="1">
        <f t="array" ref="S71">INDEX(GMWA!$A$2:$DB$600,MATCH(1,(GMWA!$DA$2:$DA$600=S$3)*(GMWA!$CZ$2:$CZ$600=S$4)*(GMWA!$DB$2:$DB$600=S$1),0),$A71-1966)</f>
        <v>4.5581100000000001</v>
      </c>
      <c r="T71" s="4" cm="1">
        <f t="array" ref="T71">INDEX(GMWA!$A$2:$DB$600,MATCH(1,(GMWA!$DA$2:$DA$600=T$3)*(GMWA!$CZ$2:$CZ$600=T$4)*(GMWA!$DB$2:$DB$600=T$1),0),$A71-1966)</f>
        <v>13.465999999999999</v>
      </c>
      <c r="U71" s="4" cm="1">
        <f t="array" ref="U71">INDEX(GMWA!$A$2:$DB$600,MATCH(1,(GMWA!$DA$2:$DA$600=U$3)*(GMWA!$CZ$2:$CZ$600=U$4)*(GMWA!$DB$2:$DB$600=U$1),0),$A71-1966)</f>
        <v>10.01079</v>
      </c>
      <c r="V71" s="4" cm="1">
        <f t="array" ref="V71">INDEX(GMWA!$A$2:$DB$600,MATCH(1,(GMWA!$DA$2:$DA$600=V$3)*(GMWA!$CZ$2:$CZ$600=V$4)*(GMWA!$DB$2:$DB$600=V$1),0),$A71-1966)</f>
        <v>4526023</v>
      </c>
      <c r="W71" s="4" cm="1">
        <f t="array" ref="W71">INDEX(GMWA!$A$2:$DB$600,MATCH(1,(GMWA!$DA$2:$DA$600=W$3)*(GMWA!$CZ$2:$CZ$600=W$4)*(GMWA!$DB$2:$DB$600=W$1),0),$A71-1966)</f>
        <v>80807.460000000006</v>
      </c>
      <c r="X71" s="4" cm="1">
        <f t="array" ref="X71">INDEX(GMWA!$A$2:$DB$600,MATCH(1,(GMWA!$DA$2:$DA$600=X$3)*(GMWA!$CZ$2:$CZ$600=X$4)*(GMWA!$DB$2:$DB$600=X$1),0),$A71-1966)</f>
        <v>1650059</v>
      </c>
      <c r="Y71" s="4" cm="1">
        <f t="array" ref="Y71">INDEX(GMWA!$A$2:$DB$600,MATCH(1,(GMWA!$DA$2:$DA$600=Y$3)*(GMWA!$CZ$2:$CZ$600=Y$4)*(GMWA!$DB$2:$DB$600=Y$1),0),$A71-1966)</f>
        <v>4613313</v>
      </c>
      <c r="Z71" s="4" cm="1">
        <f t="array" ref="Z71">INDEX(GMWA!$A$2:$DB$600,MATCH(1,(GMWA!$DA$2:$DA$600=Z$3)*(GMWA!$CZ$2:$CZ$600=Z$4)*(GMWA!$DB$2:$DB$600=Z$1),0),$A71-1966)</f>
        <v>2597083</v>
      </c>
      <c r="AA71" s="4" cm="1">
        <f t="array" ref="AA71">INDEX(GMWA!$A$2:$DB$600,MATCH(1,(GMWA!$DA$2:$DA$600=AA$3)*(GMWA!$CZ$2:$CZ$600=AA$4)*(GMWA!$DB$2:$DB$600=AA$1),0),$A71-1966)</f>
        <v>761.5933</v>
      </c>
      <c r="AB71" s="4" cm="1">
        <f t="array" ref="AB71">INDEX(GMWA!$A$2:$DB$600,MATCH(1,(GMWA!$DA$2:$DA$600=AB$3)*(GMWA!$CZ$2:$CZ$600=AB$4)*(GMWA!$DB$2:$DB$600=AB$1),0),$A71-1966)</f>
        <v>3847913</v>
      </c>
      <c r="AC71" s="4" cm="1">
        <f t="array" ref="AC71">INDEX(GMWA!$A$2:$DB$600,MATCH(1,(GMWA!$DA$2:$DA$600=AC$3)*(GMWA!$CZ$2:$CZ$600=AC$4)*(GMWA!$DB$2:$DB$600=AC$1),0),$A71-1966)</f>
        <v>254.65209999999999</v>
      </c>
      <c r="AD71" s="4" cm="1">
        <f t="array" ref="AD71">INDEX(GMWA!$A$2:$DB$600,MATCH(1,(GMWA!$DA$2:$DA$600=AD$3)*(GMWA!$CZ$2:$CZ$600=AD$4)*(GMWA!$DB$2:$DB$600=AD$1),0),$A71-1966)</f>
        <v>1752481</v>
      </c>
      <c r="AE71" s="4" cm="1">
        <f t="array" ref="AE71">INDEX(GMWA!$A$2:$DB$600,MATCH(1,(GMWA!$DA$2:$DA$600=AE$3)*(GMWA!$CZ$2:$CZ$600=AE$4)*(GMWA!$DB$2:$DB$600=AE$1),0),$A71-1966)</f>
        <v>4447.2860000000001</v>
      </c>
      <c r="AF71" s="4" cm="1">
        <f t="array" ref="AF71">INDEX(GMWA!$A$2:$DB$600,MATCH(1,(GMWA!$DA$2:$DA$600=AF$3)*(GMWA!$CZ$2:$CZ$600=AF$4)*(GMWA!$DB$2:$DB$600=AF$1),0),$A71-1966)</f>
        <v>5529.1279999999997</v>
      </c>
      <c r="AG71" s="4" cm="1">
        <f t="array" ref="AG71">INDEX(GMWA!$A$2:$DB$600,MATCH(1,(GMWA!$DA$2:$DA$600=AG$3)*(GMWA!$CZ$2:$CZ$600=AG$4)*(GMWA!$DB$2:$DB$600=AG$1),0),$A71-1966)</f>
        <v>4177.1360000000004</v>
      </c>
      <c r="AH71" s="4" cm="1">
        <f t="array" ref="AH71">INDEX(GMWA!$A$2:$DB$600,MATCH(1,(GMWA!$DA$2:$DA$600=AH$3)*(GMWA!$CZ$2:$CZ$600=AH$4)*(GMWA!$DB$2:$DB$600=AH$1),0),$A71-1966)</f>
        <v>2397.54</v>
      </c>
      <c r="AI71" s="4" cm="1">
        <f t="array" ref="AI71">INDEX(GMWA!$A$2:$DB$600,MATCH(1,(GMWA!$DA$2:$DA$600=AI$3)*(GMWA!$CZ$2:$CZ$600=AI$4)*(GMWA!$DB$2:$DB$600=AI$1),0),$A71-1966)</f>
        <v>721.18349999999998</v>
      </c>
      <c r="AJ71" s="4" cm="1">
        <f t="array" ref="AJ71">INDEX(GMWA!$A$2:$DB$600,MATCH(1,(GMWA!$DA$2:$DA$600=AJ$3)*(GMWA!$CZ$2:$CZ$600=AJ$4)*(GMWA!$DB$2:$DB$600=AJ$1),0),$A71-1966)</f>
        <v>996.15049999999997</v>
      </c>
      <c r="AK71" s="4" cm="1">
        <f t="array" ref="AK71">INDEX(GMWA!$A$2:$DB$600,MATCH(1,(GMWA!$DA$2:$DA$600=AK$3)*(GMWA!$CZ$2:$CZ$600=AK$4)*(GMWA!$DB$2:$DB$600=AK$1),0),$A71-1966)</f>
        <v>784.9846</v>
      </c>
      <c r="AL71" s="4" cm="1">
        <f t="array" ref="AL71">INDEX(GMWA!$A$2:$DB$600,MATCH(1,(GMWA!$DA$2:$DA$600=AL$3)*(GMWA!$CZ$2:$CZ$600=AL$4)*(GMWA!$DB$2:$DB$600=AL$1),0),$A71-1966)</f>
        <v>375.82690000000002</v>
      </c>
      <c r="AM71" s="4" cm="1">
        <f t="array" ref="AM71">INDEX(GMWA!$A$2:$DB$600,MATCH(1,(GMWA!$DA$2:$DA$600=AM$3)*(GMWA!$CZ$2:$CZ$600=AM$4)*(GMWA!$DB$2:$DB$600=AM$1),0),$A71-1966)</f>
        <v>130.28729999999999</v>
      </c>
      <c r="AN71" s="4" cm="1">
        <f t="array" ref="AN71">INDEX(GMWA!$A$2:$DB$600,MATCH(1,(GMWA!$DA$2:$DA$600=AN$3)*(GMWA!$CZ$2:$CZ$600=AN$4)*(GMWA!$DB$2:$DB$600=AN$1),0),$A71-1966)</f>
        <v>514.02599999999995</v>
      </c>
      <c r="AO71" s="4" cm="1">
        <f t="array" ref="AO71">INDEX(GMWA!$A$2:$DB$600,MATCH(1,(GMWA!$DA$2:$DA$600=AO$3)*(GMWA!$CZ$2:$CZ$600=AO$4)*(GMWA!$DB$2:$DB$600=AO$1),0),$A71-1966)</f>
        <v>355.06979999999999</v>
      </c>
      <c r="AP71" s="4" cm="1">
        <f t="array" ref="AP71">INDEX(GMWA!$A$2:$DB$600,MATCH(1,(GMWA!$DA$2:$DA$600=AP$3)*(GMWA!$CZ$2:$CZ$600=AP$4)*(GMWA!$DB$2:$DB$600=AP$1),0),$A71-1966)</f>
        <v>4651519</v>
      </c>
      <c r="AQ71" s="4" cm="1">
        <f t="array" ref="AQ71">INDEX(GMWA!$A$2:$DB$600,MATCH(1,(GMWA!$DA$2:$DA$600=AQ$3)*(GMWA!$CZ$2:$CZ$600=AQ$4)*(GMWA!$DB$2:$DB$600=AQ$1),0),$A71-1966)</f>
        <v>50706.32</v>
      </c>
      <c r="AR71" s="4" cm="1">
        <f t="array" ref="AR71">INDEX(GMWA!$A$2:$DB$600,MATCH(1,(GMWA!$DA$2:$DA$600=AR$3)*(GMWA!$CZ$2:$CZ$600=AR$4)*(GMWA!$DB$2:$DB$600=AR$1),0),$A71-1966)</f>
        <v>820865.4</v>
      </c>
      <c r="AS71" s="4" cm="1">
        <f t="array" ref="AS71">INDEX(GMWA!$A$2:$DB$600,MATCH(1,(GMWA!$DA$2:$DA$600=AS$3)*(GMWA!$CZ$2:$CZ$600=AS$4)*(GMWA!$DB$2:$DB$600=AS$1),0),$A71-1966)</f>
        <v>5047646</v>
      </c>
      <c r="AT71" s="4" cm="1">
        <f t="array" ref="AT71">INDEX(GMWA!$A$2:$DB$600,MATCH(1,(GMWA!$DA$2:$DA$600=AT$3)*(GMWA!$CZ$2:$CZ$600=AT$4)*(GMWA!$DB$2:$DB$600=AT$1),0),$A71-1966)</f>
        <v>5000100</v>
      </c>
      <c r="AU71" s="4" cm="1">
        <f t="array" ref="AU71">INDEX(GMWA!$A$2:$DB$600,MATCH(1,(GMWA!$DA$2:$DA$600=AU$3)*(GMWA!$CZ$2:$CZ$600=AU$4)*(GMWA!$DB$2:$DB$600=AU$1),0),$A71-1966)</f>
        <v>4625.7610000000004</v>
      </c>
      <c r="AV71" s="4" cm="1">
        <f t="array" ref="AV71">INDEX(GMWA!$A$2:$DB$600,MATCH(1,(GMWA!$DA$2:$DA$600=AV$3)*(GMWA!$CZ$2:$CZ$600=AV$4)*(GMWA!$DB$2:$DB$600=AV$1),0),$A71-1966)</f>
        <v>10207040</v>
      </c>
      <c r="AW71" s="4" cm="1">
        <f t="array" ref="AW71">INDEX(GMWA!$A$2:$DB$600,MATCH(1,(GMWA!$DA$2:$DA$600=AW$3)*(GMWA!$CZ$2:$CZ$600=AW$4)*(GMWA!$DB$2:$DB$600=AW$1),0),$A71-1966)</f>
        <v>1179.26</v>
      </c>
      <c r="AX71" s="4" cm="1">
        <f t="array" ref="AX71">INDEX(GMWA!$A$2:$DB$600,MATCH(1,(GMWA!$DA$2:$DA$600=AX$3)*(GMWA!$CZ$2:$CZ$600=AX$4)*(GMWA!$DB$2:$DB$600=AX$1),0),$A71-1966)</f>
        <v>4093420</v>
      </c>
      <c r="AY71" s="4" cm="1">
        <f t="array" ref="AY71">INDEX(GMWA!$A$2:$DB$600,MATCH(1,(GMWA!$DA$2:$DA$600=AY$3)*(GMWA!$CZ$2:$CZ$600=AY$4)*(GMWA!$DB$2:$DB$600=AY$1),0),$A71-1966)</f>
        <v>6654.192</v>
      </c>
      <c r="AZ71" s="4" cm="1">
        <f t="array" ref="AZ71">INDEX(GMWA!$A$2:$DB$600,MATCH(1,(GMWA!$DA$2:$DA$600=AZ$3)*(GMWA!$CZ$2:$CZ$600=AZ$4)*(GMWA!$DB$2:$DB$600=AZ$1),0),$A71-1966)</f>
        <v>4344.1869999999999</v>
      </c>
      <c r="BA71" s="4" cm="1">
        <f t="array" ref="BA71">INDEX(GMWA!$A$2:$DB$600,MATCH(1,(GMWA!$DA$2:$DA$600=BA$3)*(GMWA!$CZ$2:$CZ$600=BA$4)*(GMWA!$DB$2:$DB$600=BA$1),0),$A71-1966)</f>
        <v>2974.0419999999999</v>
      </c>
      <c r="BB71" s="4" cm="1">
        <f t="array" ref="BB71">INDEX(GMWA!$A$2:$DB$600,MATCH(1,(GMWA!$DA$2:$DA$600=BB$3)*(GMWA!$CZ$2:$CZ$600=BB$4)*(GMWA!$DB$2:$DB$600=BB$1),0),$A71-1966)</f>
        <v>2497.2739999999999</v>
      </c>
      <c r="BC71" s="4" cm="1">
        <f t="array" ref="BC71">INDEX(GMWA!$A$2:$DB$600,MATCH(1,(GMWA!$DA$2:$DA$600=BC$3)*(GMWA!$CZ$2:$CZ$600=BC$4)*(GMWA!$DB$2:$DB$600=BC$1),0),$A71-1966)</f>
        <v>1760.2539999999999</v>
      </c>
      <c r="BD71" s="4" cm="1">
        <f t="array" ref="BD71">INDEX(GMWA!$A$2:$DB$600,MATCH(1,(GMWA!$DA$2:$DA$600=BD$3)*(GMWA!$CZ$2:$CZ$600=BD$4)*(GMWA!$DB$2:$DB$600=BD$1),0),$A71-1966)</f>
        <v>966.17399999999998</v>
      </c>
      <c r="BE71" s="4" cm="1">
        <f t="array" ref="BE71">INDEX(GMWA!$A$2:$DB$600,MATCH(1,(GMWA!$DA$2:$DA$600=BE$3)*(GMWA!$CZ$2:$CZ$600=BE$4)*(GMWA!$DB$2:$DB$600=BE$1),0),$A71-1966)</f>
        <v>775.46119999999996</v>
      </c>
      <c r="BF71" s="4" cm="1">
        <f t="array" ref="BF71">INDEX(GMWA!$A$2:$DB$600,MATCH(1,(GMWA!$DA$2:$DA$600=BF$3)*(GMWA!$CZ$2:$CZ$600=BF$4)*(GMWA!$DB$2:$DB$600=BF$1),0),$A71-1966)</f>
        <v>389.20800000000003</v>
      </c>
      <c r="BG71" s="4" cm="1">
        <f t="array" ref="BG71">INDEX(GMWA!$A$2:$DB$600,MATCH(1,(GMWA!$DA$2:$DA$600=BG$3)*(GMWA!$CZ$2:$CZ$600=BG$4)*(GMWA!$DB$2:$DB$600=BG$1),0),$A71-1966)</f>
        <v>1050.9860000000001</v>
      </c>
      <c r="BH71" s="4" cm="1">
        <f t="array" ref="BH71">INDEX(GMWA!$A$2:$DB$600,MATCH(1,(GMWA!$DA$2:$DA$600=BH$3)*(GMWA!$CZ$2:$CZ$600=BH$4)*(GMWA!$DB$2:$DB$600=BH$1),0),$A71-1966)</f>
        <v>366.66800000000001</v>
      </c>
      <c r="BI71" s="4" cm="1">
        <f t="array" ref="BI71">INDEX(GMWA!$A$2:$DB$600,MATCH(1,(GMWA!$DA$2:$DA$600=BI$3)*(GMWA!$CZ$2:$CZ$600=BI$4)*(GMWA!$DB$2:$DB$600=BI$1),0),$A71-1966)</f>
        <v>456.87549999999999</v>
      </c>
      <c r="BK71" s="12">
        <f t="shared" si="12"/>
        <v>3.2159072103698989</v>
      </c>
      <c r="BL71" s="12">
        <f t="shared" si="12"/>
        <v>3.614453418038384</v>
      </c>
      <c r="BM71" s="12">
        <f t="shared" si="12"/>
        <v>1.8034433920241639</v>
      </c>
      <c r="BN71" s="12">
        <f t="shared" si="12"/>
        <v>3.183794379440545</v>
      </c>
      <c r="BO71" s="12">
        <f t="shared" si="12"/>
        <v>2.8930138158849759</v>
      </c>
      <c r="BP71" s="12">
        <f t="shared" si="12"/>
        <v>3.1095441622188638</v>
      </c>
      <c r="BQ71" s="12">
        <f t="shared" si="12"/>
        <v>1.7875690016900072</v>
      </c>
      <c r="BR71" s="12">
        <f t="shared" si="12"/>
        <v>1.2332814062793906</v>
      </c>
      <c r="BS71" s="12">
        <f t="shared" si="12"/>
        <v>2.1556364947751221</v>
      </c>
      <c r="BT71" s="12">
        <f t="shared" si="12"/>
        <v>2.5041249876891212</v>
      </c>
      <c r="BU71" s="12">
        <f t="shared" si="12"/>
        <v>2.9873083061198802</v>
      </c>
      <c r="BV71" s="12">
        <f t="shared" si="12"/>
        <v>3.0817837867859699</v>
      </c>
      <c r="BW71" s="12">
        <f t="shared" si="12"/>
        <v>2.9503991591381165</v>
      </c>
      <c r="BX71" s="12">
        <f t="shared" si="11"/>
        <v>2.5888418134912961</v>
      </c>
      <c r="BY71" s="12">
        <f t="shared" si="11"/>
        <v>2.8694158161844019</v>
      </c>
      <c r="BZ71" s="12">
        <f t="shared" si="11"/>
        <v>2.149344076304172</v>
      </c>
      <c r="CA71" s="12">
        <f t="shared" si="10"/>
        <v>2.5397088393619511</v>
      </c>
      <c r="CB71" s="12">
        <f t="shared" si="10"/>
        <v>3.498506761595336</v>
      </c>
      <c r="CC71" s="12">
        <f t="shared" si="10"/>
        <v>2.6197118433697906</v>
      </c>
      <c r="CD71" s="12">
        <f t="shared" si="10"/>
        <v>2.8193864980913612</v>
      </c>
      <c r="CF71" s="13">
        <f>SUMIF(DataQ!$C:$C,DataA!$A71,DataQ!I:I)</f>
        <v>31390.907999999999</v>
      </c>
      <c r="CG71" s="13">
        <f>SUMIF(DataQ!$C:$C,DataA!$A71,DataQ!J:J)</f>
        <v>614951.9</v>
      </c>
      <c r="CH71" s="13">
        <f>SUMIF(DataQ!$C:$C,DataA!$A71,DataQ!K:K)</f>
        <v>4081.8419999999996</v>
      </c>
      <c r="CI71" s="13">
        <f>SUMIF(DataQ!$C:$C,DataA!$A71,DataQ!L:L)</f>
        <v>2981.2469999999998</v>
      </c>
      <c r="CJ71" s="13">
        <f>SUMIF(DataQ!$C:$C,DataA!$A71,DataQ!M:M)</f>
        <v>2070.6276000000003</v>
      </c>
      <c r="CK71" s="14">
        <f>AVERAGEIF(DataQ!$C:$C,DataA!$A71,DataQ!N:N)</f>
        <v>780859.125</v>
      </c>
      <c r="CL71" s="13">
        <f>SUMIF(DataQ!$C:$C,DataA!$A71,DataQ!O:O)</f>
        <v>-166733.83749999999</v>
      </c>
      <c r="CN71" s="13">
        <f>SUMIF(DataQ!$B:$B,DataA!$A71,DataQ!P:P)</f>
        <v>-3845.3876</v>
      </c>
      <c r="CO71" s="13">
        <f>SUMIF(DataQ!$B:$B,DataA!$A71,DataQ!Q:Q)</f>
        <v>-27501.61</v>
      </c>
      <c r="CP71" s="13">
        <f>SUMIF(DataQ!$B:$B,DataA!$A71,DataQ!R:R)</f>
        <v>-98.065010000000001</v>
      </c>
    </row>
    <row r="72" spans="1:94" x14ac:dyDescent="0.25">
      <c r="A72" s="4">
        <f t="shared" si="9"/>
        <v>2038</v>
      </c>
      <c r="B72" s="4" cm="1">
        <f t="array" ref="B72">INDEX(GMWA!$A$2:$DB$600,MATCH(1,(GMWA!$DA$2:$DA$600=B$3)*(GMWA!$CZ$2:$CZ$600=B$4)*(GMWA!$DB$2:$DB$600=B$1),0),$A72-1966)</f>
        <v>146482.5</v>
      </c>
      <c r="C72" s="4" cm="1">
        <f t="array" ref="C72">INDEX(GMWA!$A$2:$DB$600,MATCH(1,(GMWA!$DA$2:$DA$600=C$3)*(GMWA!$CZ$2:$CZ$600=C$4)*(GMWA!$DB$2:$DB$600=C$1),0),$A72-1966)</f>
        <v>3064.9609999999998</v>
      </c>
      <c r="D72" s="4" cm="1">
        <f t="array" ref="D72">INDEX(GMWA!$A$2:$DB$600,MATCH(1,(GMWA!$DA$2:$DA$600=D$3)*(GMWA!$CZ$2:$CZ$600=D$4)*(GMWA!$DB$2:$DB$600=D$1),0),$A72-1966)</f>
        <v>30893.48</v>
      </c>
      <c r="E72" s="4" cm="1">
        <f t="array" ref="E72">INDEX(GMWA!$A$2:$DB$600,MATCH(1,(GMWA!$DA$2:$DA$600=E$3)*(GMWA!$CZ$2:$CZ$600=E$4)*(GMWA!$DB$2:$DB$600=E$1),0),$A72-1966)</f>
        <v>150141.29999999999</v>
      </c>
      <c r="F72" s="4" cm="1">
        <f t="array" ref="F72">INDEX(GMWA!$A$2:$DB$600,MATCH(1,(GMWA!$DA$2:$DA$600=F$3)*(GMWA!$CZ$2:$CZ$600=F$4)*(GMWA!$DB$2:$DB$600=F$1),0),$A72-1966)</f>
        <v>78813.119999999995</v>
      </c>
      <c r="G72" s="4" cm="1">
        <f t="array" ref="G72">INDEX(GMWA!$A$2:$DB$600,MATCH(1,(GMWA!$DA$2:$DA$600=G$3)*(GMWA!$CZ$2:$CZ$600=G$4)*(GMWA!$DB$2:$DB$600=G$1),0),$A72-1966)</f>
        <v>24.460429999999999</v>
      </c>
      <c r="H72" s="4" cm="1">
        <f t="array" ref="H72">INDEX(GMWA!$A$2:$DB$600,MATCH(1,(GMWA!$DA$2:$DA$600=H$3)*(GMWA!$CZ$2:$CZ$600=H$4)*(GMWA!$DB$2:$DB$600=H$1),0),$A72-1966)</f>
        <v>70719.88</v>
      </c>
      <c r="I72" s="4" cm="1">
        <f t="array" ref="I72">INDEX(GMWA!$A$2:$DB$600,MATCH(1,(GMWA!$DA$2:$DA$600=I$3)*(GMWA!$CZ$2:$CZ$600=I$4)*(GMWA!$DB$2:$DB$600=I$1),0),$A72-1966)</f>
        <v>3.2276189999999998</v>
      </c>
      <c r="J72" s="4" cm="1">
        <f t="array" ref="J72">INDEX(GMWA!$A$2:$DB$600,MATCH(1,(GMWA!$DA$2:$DA$600=J$3)*(GMWA!$CZ$2:$CZ$600=J$4)*(GMWA!$DB$2:$DB$600=J$1),0),$A72-1966)</f>
        <v>38166.43</v>
      </c>
      <c r="K72" s="4" cm="1">
        <f t="array" ref="K72">INDEX(GMWA!$A$2:$DB$600,MATCH(1,(GMWA!$DA$2:$DA$600=K$3)*(GMWA!$CZ$2:$CZ$600=K$4)*(GMWA!$DB$2:$DB$600=K$1),0),$A72-1966)</f>
        <v>114.27549999999999</v>
      </c>
      <c r="L72" s="4" cm="1">
        <f t="array" ref="L72">INDEX(GMWA!$A$2:$DB$600,MATCH(1,(GMWA!$DA$2:$DA$600=L$3)*(GMWA!$CZ$2:$CZ$600=L$4)*(GMWA!$DB$2:$DB$600=L$1),0),$A72-1966)</f>
        <v>171.3339</v>
      </c>
      <c r="M72" s="4" cm="1">
        <f t="array" ref="M72">INDEX(GMWA!$A$2:$DB$600,MATCH(1,(GMWA!$DA$2:$DA$600=M$3)*(GMWA!$CZ$2:$CZ$600=M$4)*(GMWA!$DB$2:$DB$600=M$1),0),$A72-1966)</f>
        <v>130.89750000000001</v>
      </c>
      <c r="N72" s="4" cm="1">
        <f t="array" ref="N72">INDEX(GMWA!$A$2:$DB$600,MATCH(1,(GMWA!$DA$2:$DA$600=N$3)*(GMWA!$CZ$2:$CZ$600=N$4)*(GMWA!$DB$2:$DB$600=N$1),0),$A72-1966)</f>
        <v>73.090999999999994</v>
      </c>
      <c r="O72" s="4" cm="1">
        <f t="array" ref="O72">INDEX(GMWA!$A$2:$DB$600,MATCH(1,(GMWA!$DA$2:$DA$600=O$3)*(GMWA!$CZ$2:$CZ$600=O$4)*(GMWA!$DB$2:$DB$600=O$1),0),$A72-1966)</f>
        <v>19.056100000000001</v>
      </c>
      <c r="P72" s="4" cm="1">
        <f t="array" ref="P72">INDEX(GMWA!$A$2:$DB$600,MATCH(1,(GMWA!$DA$2:$DA$600=P$3)*(GMWA!$CZ$2:$CZ$600=P$4)*(GMWA!$DB$2:$DB$600=P$1),0),$A72-1966)</f>
        <v>29.417400000000001</v>
      </c>
      <c r="Q72" s="4" cm="1">
        <f t="array" ref="Q72">INDEX(GMWA!$A$2:$DB$600,MATCH(1,(GMWA!$DA$2:$DA$600=Q$3)*(GMWA!$CZ$2:$CZ$600=Q$4)*(GMWA!$DB$2:$DB$600=Q$1),0),$A72-1966)</f>
        <v>17.4178</v>
      </c>
      <c r="R72" s="4" cm="1">
        <f t="array" ref="R72">INDEX(GMWA!$A$2:$DB$600,MATCH(1,(GMWA!$DA$2:$DA$600=R$3)*(GMWA!$CZ$2:$CZ$600=R$4)*(GMWA!$DB$2:$DB$600=R$1),0),$A72-1966)</f>
        <v>9.9132850000000001</v>
      </c>
      <c r="S72" s="4" cm="1">
        <f t="array" ref="S72">INDEX(GMWA!$A$2:$DB$600,MATCH(1,(GMWA!$DA$2:$DA$600=S$3)*(GMWA!$CZ$2:$CZ$600=S$4)*(GMWA!$DB$2:$DB$600=S$1),0),$A72-1966)</f>
        <v>4.6356999999999999</v>
      </c>
      <c r="T72" s="4" cm="1">
        <f t="array" ref="T72">INDEX(GMWA!$A$2:$DB$600,MATCH(1,(GMWA!$DA$2:$DA$600=T$3)*(GMWA!$CZ$2:$CZ$600=T$4)*(GMWA!$DB$2:$DB$600=T$1),0),$A72-1966)</f>
        <v>13.932</v>
      </c>
      <c r="U72" s="4" cm="1">
        <f t="array" ref="U72">INDEX(GMWA!$A$2:$DB$600,MATCH(1,(GMWA!$DA$2:$DA$600=U$3)*(GMWA!$CZ$2:$CZ$600=U$4)*(GMWA!$DB$2:$DB$600=U$1),0),$A72-1966)</f>
        <v>10.33372</v>
      </c>
      <c r="V72" s="4" cm="1">
        <f t="array" ref="V72">INDEX(GMWA!$A$2:$DB$600,MATCH(1,(GMWA!$DA$2:$DA$600=V$3)*(GMWA!$CZ$2:$CZ$600=V$4)*(GMWA!$DB$2:$DB$600=V$1),0),$A72-1966)</f>
        <v>4704160</v>
      </c>
      <c r="W72" s="4" cm="1">
        <f t="array" ref="W72">INDEX(GMWA!$A$2:$DB$600,MATCH(1,(GMWA!$DA$2:$DA$600=W$3)*(GMWA!$CZ$2:$CZ$600=W$4)*(GMWA!$DB$2:$DB$600=W$1),0),$A72-1966)</f>
        <v>84718.8</v>
      </c>
      <c r="X72" s="4" cm="1">
        <f t="array" ref="X72">INDEX(GMWA!$A$2:$DB$600,MATCH(1,(GMWA!$DA$2:$DA$600=X$3)*(GMWA!$CZ$2:$CZ$600=X$4)*(GMWA!$DB$2:$DB$600=X$1),0),$A72-1966)</f>
        <v>1678009</v>
      </c>
      <c r="Y72" s="4" cm="1">
        <f t="array" ref="Y72">INDEX(GMWA!$A$2:$DB$600,MATCH(1,(GMWA!$DA$2:$DA$600=Y$3)*(GMWA!$CZ$2:$CZ$600=Y$4)*(GMWA!$DB$2:$DB$600=Y$1),0),$A72-1966)</f>
        <v>4701546</v>
      </c>
      <c r="Z72" s="4" cm="1">
        <f t="array" ref="Z72">INDEX(GMWA!$A$2:$DB$600,MATCH(1,(GMWA!$DA$2:$DA$600=Z$3)*(GMWA!$CZ$2:$CZ$600=Z$4)*(GMWA!$DB$2:$DB$600=Z$1),0),$A72-1966)</f>
        <v>2686062</v>
      </c>
      <c r="AA72" s="4" cm="1">
        <f t="array" ref="AA72">INDEX(GMWA!$A$2:$DB$600,MATCH(1,(GMWA!$DA$2:$DA$600=AA$3)*(GMWA!$CZ$2:$CZ$600=AA$4)*(GMWA!$DB$2:$DB$600=AA$1),0),$A72-1966)</f>
        <v>788.64279999999997</v>
      </c>
      <c r="AB72" s="4" cm="1">
        <f t="array" ref="AB72">INDEX(GMWA!$A$2:$DB$600,MATCH(1,(GMWA!$DA$2:$DA$600=AB$3)*(GMWA!$CZ$2:$CZ$600=AB$4)*(GMWA!$DB$2:$DB$600=AB$1),0),$A72-1966)</f>
        <v>3910703</v>
      </c>
      <c r="AC72" s="4" cm="1">
        <f t="array" ref="AC72">INDEX(GMWA!$A$2:$DB$600,MATCH(1,(GMWA!$DA$2:$DA$600=AC$3)*(GMWA!$CZ$2:$CZ$600=AC$4)*(GMWA!$DB$2:$DB$600=AC$1),0),$A72-1966)</f>
        <v>265.67430000000002</v>
      </c>
      <c r="AD72" s="4" cm="1">
        <f t="array" ref="AD72">INDEX(GMWA!$A$2:$DB$600,MATCH(1,(GMWA!$DA$2:$DA$600=AD$3)*(GMWA!$CZ$2:$CZ$600=AD$4)*(GMWA!$DB$2:$DB$600=AD$1),0),$A72-1966)</f>
        <v>1766858</v>
      </c>
      <c r="AE72" s="4" cm="1">
        <f t="array" ref="AE72">INDEX(GMWA!$A$2:$DB$600,MATCH(1,(GMWA!$DA$2:$DA$600=AE$3)*(GMWA!$CZ$2:$CZ$600=AE$4)*(GMWA!$DB$2:$DB$600=AE$1),0),$A72-1966)</f>
        <v>4548.085</v>
      </c>
      <c r="AF72" s="4" cm="1">
        <f t="array" ref="AF72">INDEX(GMWA!$A$2:$DB$600,MATCH(1,(GMWA!$DA$2:$DA$600=AF$3)*(GMWA!$CZ$2:$CZ$600=AF$4)*(GMWA!$DB$2:$DB$600=AF$1),0),$A72-1966)</f>
        <v>5675.0330000000004</v>
      </c>
      <c r="AG72" s="4" cm="1">
        <f t="array" ref="AG72">INDEX(GMWA!$A$2:$DB$600,MATCH(1,(GMWA!$DA$2:$DA$600=AG$3)*(GMWA!$CZ$2:$CZ$600=AG$4)*(GMWA!$DB$2:$DB$600=AG$1),0),$A72-1966)</f>
        <v>4230.6729999999998</v>
      </c>
      <c r="AH72" s="4" cm="1">
        <f t="array" ref="AH72">INDEX(GMWA!$A$2:$DB$600,MATCH(1,(GMWA!$DA$2:$DA$600=AH$3)*(GMWA!$CZ$2:$CZ$600=AH$4)*(GMWA!$DB$2:$DB$600=AH$1),0),$A72-1966)</f>
        <v>2461.8180000000002</v>
      </c>
      <c r="AI72" s="4" cm="1">
        <f t="array" ref="AI72">INDEX(GMWA!$A$2:$DB$600,MATCH(1,(GMWA!$DA$2:$DA$600=AI$3)*(GMWA!$CZ$2:$CZ$600=AI$4)*(GMWA!$DB$2:$DB$600=AI$1),0),$A72-1966)</f>
        <v>728.12829999999997</v>
      </c>
      <c r="AJ72" s="4" cm="1">
        <f t="array" ref="AJ72">INDEX(GMWA!$A$2:$DB$600,MATCH(1,(GMWA!$DA$2:$DA$600=AJ$3)*(GMWA!$CZ$2:$CZ$600=AJ$4)*(GMWA!$DB$2:$DB$600=AJ$1),0),$A72-1966)</f>
        <v>1015.957</v>
      </c>
      <c r="AK72" s="4" cm="1">
        <f t="array" ref="AK72">INDEX(GMWA!$A$2:$DB$600,MATCH(1,(GMWA!$DA$2:$DA$600=AK$3)*(GMWA!$CZ$2:$CZ$600=AK$4)*(GMWA!$DB$2:$DB$600=AK$1),0),$A72-1966)</f>
        <v>800.40700000000004</v>
      </c>
      <c r="AL72" s="4" cm="1">
        <f t="array" ref="AL72">INDEX(GMWA!$A$2:$DB$600,MATCH(1,(GMWA!$DA$2:$DA$600=AL$3)*(GMWA!$CZ$2:$CZ$600=AL$4)*(GMWA!$DB$2:$DB$600=AL$1),0),$A72-1966)</f>
        <v>386.99360000000001</v>
      </c>
      <c r="AM72" s="4" cm="1">
        <f t="array" ref="AM72">INDEX(GMWA!$A$2:$DB$600,MATCH(1,(GMWA!$DA$2:$DA$600=AM$3)*(GMWA!$CZ$2:$CZ$600=AM$4)*(GMWA!$DB$2:$DB$600=AM$1),0),$A72-1966)</f>
        <v>129.98589999999999</v>
      </c>
      <c r="AN72" s="4" cm="1">
        <f t="array" ref="AN72">INDEX(GMWA!$A$2:$DB$600,MATCH(1,(GMWA!$DA$2:$DA$600=AN$3)*(GMWA!$CZ$2:$CZ$600=AN$4)*(GMWA!$DB$2:$DB$600=AN$1),0),$A72-1966)</f>
        <v>521.02530000000002</v>
      </c>
      <c r="AO72" s="4" cm="1">
        <f t="array" ref="AO72">INDEX(GMWA!$A$2:$DB$600,MATCH(1,(GMWA!$DA$2:$DA$600=AO$3)*(GMWA!$CZ$2:$CZ$600=AO$4)*(GMWA!$DB$2:$DB$600=AO$1),0),$A72-1966)</f>
        <v>362.50360000000001</v>
      </c>
      <c r="AP72" s="4" cm="1">
        <f t="array" ref="AP72">INDEX(GMWA!$A$2:$DB$600,MATCH(1,(GMWA!$DA$2:$DA$600=AP$3)*(GMWA!$CZ$2:$CZ$600=AP$4)*(GMWA!$DB$2:$DB$600=AP$1),0),$A72-1966)</f>
        <v>4819858</v>
      </c>
      <c r="AQ72" s="4" cm="1">
        <f t="array" ref="AQ72">INDEX(GMWA!$A$2:$DB$600,MATCH(1,(GMWA!$DA$2:$DA$600=AQ$3)*(GMWA!$CZ$2:$CZ$600=AQ$4)*(GMWA!$DB$2:$DB$600=AQ$1),0),$A72-1966)</f>
        <v>52571.28</v>
      </c>
      <c r="AR72" s="4" cm="1">
        <f t="array" ref="AR72">INDEX(GMWA!$A$2:$DB$600,MATCH(1,(GMWA!$DA$2:$DA$600=AR$3)*(GMWA!$CZ$2:$CZ$600=AR$4)*(GMWA!$DB$2:$DB$600=AR$1),0),$A72-1966)</f>
        <v>834268.6</v>
      </c>
      <c r="AS72" s="4" cm="1">
        <f t="array" ref="AS72">INDEX(GMWA!$A$2:$DB$600,MATCH(1,(GMWA!$DA$2:$DA$600=AS$3)*(GMWA!$CZ$2:$CZ$600=AS$4)*(GMWA!$DB$2:$DB$600=AS$1),0),$A72-1966)</f>
        <v>5240824</v>
      </c>
      <c r="AT72" s="4" cm="1">
        <f t="array" ref="AT72">INDEX(GMWA!$A$2:$DB$600,MATCH(1,(GMWA!$DA$2:$DA$600=AT$3)*(GMWA!$CZ$2:$CZ$600=AT$4)*(GMWA!$DB$2:$DB$600=AT$1),0),$A72-1966)</f>
        <v>5225228</v>
      </c>
      <c r="AU72" s="4" cm="1">
        <f t="array" ref="AU72">INDEX(GMWA!$A$2:$DB$600,MATCH(1,(GMWA!$DA$2:$DA$600=AU$3)*(GMWA!$CZ$2:$CZ$600=AU$4)*(GMWA!$DB$2:$DB$600=AU$1),0),$A72-1966)</f>
        <v>4785.2629999999999</v>
      </c>
      <c r="AV72" s="4" cm="1">
        <f t="array" ref="AV72">INDEX(GMWA!$A$2:$DB$600,MATCH(1,(GMWA!$DA$2:$DA$600=AV$3)*(GMWA!$CZ$2:$CZ$600=AV$4)*(GMWA!$DB$2:$DB$600=AV$1),0),$A72-1966)</f>
        <v>10537410</v>
      </c>
      <c r="AW72" s="4" cm="1">
        <f t="array" ref="AW72">INDEX(GMWA!$A$2:$DB$600,MATCH(1,(GMWA!$DA$2:$DA$600=AW$3)*(GMWA!$CZ$2:$CZ$600=AW$4)*(GMWA!$DB$2:$DB$600=AW$1),0),$A72-1966)</f>
        <v>1211.943</v>
      </c>
      <c r="AX72" s="4" cm="1">
        <f t="array" ref="AX72">INDEX(GMWA!$A$2:$DB$600,MATCH(1,(GMWA!$DA$2:$DA$600=AX$3)*(GMWA!$CZ$2:$CZ$600=AX$4)*(GMWA!$DB$2:$DB$600=AX$1),0),$A72-1966)</f>
        <v>4220462</v>
      </c>
      <c r="AY72" s="4" cm="1">
        <f t="array" ref="AY72">INDEX(GMWA!$A$2:$DB$600,MATCH(1,(GMWA!$DA$2:$DA$600=AY$3)*(GMWA!$CZ$2:$CZ$600=AY$4)*(GMWA!$DB$2:$DB$600=AY$1),0),$A72-1966)</f>
        <v>6839.6719999999996</v>
      </c>
      <c r="AZ72" s="4" cm="1">
        <f t="array" ref="AZ72">INDEX(GMWA!$A$2:$DB$600,MATCH(1,(GMWA!$DA$2:$DA$600=AZ$3)*(GMWA!$CZ$2:$CZ$600=AZ$4)*(GMWA!$DB$2:$DB$600=AZ$1),0),$A72-1966)</f>
        <v>4453.2190000000001</v>
      </c>
      <c r="BA72" s="4" cm="1">
        <f t="array" ref="BA72">INDEX(GMWA!$A$2:$DB$600,MATCH(1,(GMWA!$DA$2:$DA$600=BA$3)*(GMWA!$CZ$2:$CZ$600=BA$4)*(GMWA!$DB$2:$DB$600=BA$1),0),$A72-1966)</f>
        <v>3039.5030000000002</v>
      </c>
      <c r="BB72" s="4" cm="1">
        <f t="array" ref="BB72">INDEX(GMWA!$A$2:$DB$600,MATCH(1,(GMWA!$DA$2:$DA$600=BB$3)*(GMWA!$CZ$2:$CZ$600=BB$4)*(GMWA!$DB$2:$DB$600=BB$1),0),$A72-1966)</f>
        <v>2571.0880000000002</v>
      </c>
      <c r="BC72" s="4" cm="1">
        <f t="array" ref="BC72">INDEX(GMWA!$A$2:$DB$600,MATCH(1,(GMWA!$DA$2:$DA$600=BC$3)*(GMWA!$CZ$2:$CZ$600=BC$4)*(GMWA!$DB$2:$DB$600=BC$1),0),$A72-1966)</f>
        <v>1809.2360000000001</v>
      </c>
      <c r="BD72" s="4" cm="1">
        <f t="array" ref="BD72">INDEX(GMWA!$A$2:$DB$600,MATCH(1,(GMWA!$DA$2:$DA$600=BD$3)*(GMWA!$CZ$2:$CZ$600=BD$4)*(GMWA!$DB$2:$DB$600=BD$1),0),$A72-1966)</f>
        <v>996.45910000000003</v>
      </c>
      <c r="BE72" s="4" cm="1">
        <f t="array" ref="BE72">INDEX(GMWA!$A$2:$DB$600,MATCH(1,(GMWA!$DA$2:$DA$600=BE$3)*(GMWA!$CZ$2:$CZ$600=BE$4)*(GMWA!$DB$2:$DB$600=BE$1),0),$A72-1966)</f>
        <v>799.96479999999997</v>
      </c>
      <c r="BF72" s="4" cm="1">
        <f t="array" ref="BF72">INDEX(GMWA!$A$2:$DB$600,MATCH(1,(GMWA!$DA$2:$DA$600=BF$3)*(GMWA!$CZ$2:$CZ$600=BF$4)*(GMWA!$DB$2:$DB$600=BF$1),0),$A72-1966)</f>
        <v>398.23399999999998</v>
      </c>
      <c r="BG72" s="4" cm="1">
        <f t="array" ref="BG72">INDEX(GMWA!$A$2:$DB$600,MATCH(1,(GMWA!$DA$2:$DA$600=BG$3)*(GMWA!$CZ$2:$CZ$600=BG$4)*(GMWA!$DB$2:$DB$600=BG$1),0),$A72-1966)</f>
        <v>1093.7860000000001</v>
      </c>
      <c r="BH72" s="4" cm="1">
        <f t="array" ref="BH72">INDEX(GMWA!$A$2:$DB$600,MATCH(1,(GMWA!$DA$2:$DA$600=BH$3)*(GMWA!$CZ$2:$CZ$600=BH$4)*(GMWA!$DB$2:$DB$600=BH$1),0),$A72-1966)</f>
        <v>376.28919999999999</v>
      </c>
      <c r="BI72" s="4" cm="1">
        <f t="array" ref="BI72">INDEX(GMWA!$A$2:$DB$600,MATCH(1,(GMWA!$DA$2:$DA$600=BI$3)*(GMWA!$CZ$2:$CZ$600=BI$4)*(GMWA!$DB$2:$DB$600=BI$1),0),$A72-1966)</f>
        <v>470.32459999999998</v>
      </c>
      <c r="BK72" s="12">
        <f t="shared" si="12"/>
        <v>3.1138928097683753</v>
      </c>
      <c r="BL72" s="12">
        <f t="shared" si="12"/>
        <v>3.6178050208454318</v>
      </c>
      <c r="BM72" s="12">
        <f t="shared" si="12"/>
        <v>1.8410795174519328</v>
      </c>
      <c r="BN72" s="12">
        <f t="shared" si="12"/>
        <v>3.1934453050124358</v>
      </c>
      <c r="BO72" s="12">
        <f t="shared" si="12"/>
        <v>2.9341511848944664</v>
      </c>
      <c r="BP72" s="12">
        <f t="shared" si="12"/>
        <v>3.1015854072337947</v>
      </c>
      <c r="BQ72" s="12">
        <f t="shared" si="12"/>
        <v>1.8083674469782034</v>
      </c>
      <c r="BR72" s="12">
        <f t="shared" si="12"/>
        <v>1.2148781421462294</v>
      </c>
      <c r="BS72" s="12">
        <f t="shared" si="12"/>
        <v>2.1601300161076895</v>
      </c>
      <c r="BT72" s="12">
        <f t="shared" si="12"/>
        <v>2.5126069543555141</v>
      </c>
      <c r="BU72" s="12">
        <f t="shared" si="12"/>
        <v>3.0190820035760142</v>
      </c>
      <c r="BV72" s="12">
        <f t="shared" si="12"/>
        <v>3.094011283783928</v>
      </c>
      <c r="BW72" s="12">
        <f t="shared" si="12"/>
        <v>2.968984709673907</v>
      </c>
      <c r="BX72" s="12">
        <f t="shared" si="11"/>
        <v>2.6171349197662011</v>
      </c>
      <c r="BY72" s="12">
        <f t="shared" si="11"/>
        <v>2.8955359331152795</v>
      </c>
      <c r="BZ72" s="12">
        <f t="shared" si="11"/>
        <v>2.1761179000183652</v>
      </c>
      <c r="CA72" s="12">
        <f t="shared" si="10"/>
        <v>2.5616147140417826</v>
      </c>
      <c r="CB72" s="12">
        <f t="shared" si="10"/>
        <v>3.5663098843797676</v>
      </c>
      <c r="CC72" s="12">
        <f t="shared" si="10"/>
        <v>2.6739584430928787</v>
      </c>
      <c r="CD72" s="12">
        <f t="shared" si="10"/>
        <v>2.8506530693764143</v>
      </c>
      <c r="CF72" s="13">
        <f>SUMIF(DataQ!$C:$C,DataA!$A72,DataQ!I:I)</f>
        <v>31953.128000000001</v>
      </c>
      <c r="CG72" s="13">
        <f>SUMIF(DataQ!$C:$C,DataA!$A72,DataQ!J:J)</f>
        <v>615567.79999999993</v>
      </c>
      <c r="CH72" s="13">
        <f>SUMIF(DataQ!$C:$C,DataA!$A72,DataQ!K:K)</f>
        <v>4113.6550000000007</v>
      </c>
      <c r="CI72" s="13">
        <f>SUMIF(DataQ!$C:$C,DataA!$A72,DataQ!L:L)</f>
        <v>2996.0097999999998</v>
      </c>
      <c r="CJ72" s="13">
        <f>SUMIF(DataQ!$C:$C,DataA!$A72,DataQ!M:M)</f>
        <v>2075.0165999999999</v>
      </c>
      <c r="CK72" s="14">
        <f>AVERAGEIF(DataQ!$C:$C,DataA!$A72,DataQ!N:N)</f>
        <v>795074.7</v>
      </c>
      <c r="CL72" s="13">
        <f>SUMIF(DataQ!$C:$C,DataA!$A72,DataQ!O:O)</f>
        <v>-180078.06200000001</v>
      </c>
      <c r="CN72" s="13">
        <f>SUMIF(DataQ!$B:$B,DataA!$A72,DataQ!P:P)</f>
        <v>-3911.3333000000002</v>
      </c>
      <c r="CO72" s="13">
        <f>SUMIF(DataQ!$B:$B,DataA!$A72,DataQ!Q:Q)</f>
        <v>-27950.350999999999</v>
      </c>
      <c r="CP72" s="13">
        <f>SUMIF(DataQ!$B:$B,DataA!$A72,DataQ!R:R)</f>
        <v>-100.79932000000001</v>
      </c>
    </row>
    <row r="73" spans="1:94" x14ac:dyDescent="0.25">
      <c r="A73" s="4">
        <f t="shared" si="9"/>
        <v>2039</v>
      </c>
      <c r="B73" s="4" cm="1">
        <f t="array" ref="B73">INDEX(GMWA!$A$2:$DB$600,MATCH(1,(GMWA!$DA$2:$DA$600=B$3)*(GMWA!$CZ$2:$CZ$600=B$4)*(GMWA!$DB$2:$DB$600=B$1),0),$A73-1966)</f>
        <v>147811.70000000001</v>
      </c>
      <c r="C73" s="4" cm="1">
        <f t="array" ref="C73">INDEX(GMWA!$A$2:$DB$600,MATCH(1,(GMWA!$DA$2:$DA$600=C$3)*(GMWA!$CZ$2:$CZ$600=C$4)*(GMWA!$DB$2:$DB$600=C$1),0),$A73-1966)</f>
        <v>3211.252</v>
      </c>
      <c r="D73" s="4" cm="1">
        <f t="array" ref="D73">INDEX(GMWA!$A$2:$DB$600,MATCH(1,(GMWA!$DA$2:$DA$600=D$3)*(GMWA!$CZ$2:$CZ$600=D$4)*(GMWA!$DB$2:$DB$600=D$1),0),$A73-1966)</f>
        <v>31976.82</v>
      </c>
      <c r="E73" s="4" cm="1">
        <f t="array" ref="E73">INDEX(GMWA!$A$2:$DB$600,MATCH(1,(GMWA!$DA$2:$DA$600=E$3)*(GMWA!$CZ$2:$CZ$600=E$4)*(GMWA!$DB$2:$DB$600=E$1),0),$A73-1966)</f>
        <v>153478.70000000001</v>
      </c>
      <c r="F73" s="4" cm="1">
        <f t="array" ref="F73">INDEX(GMWA!$A$2:$DB$600,MATCH(1,(GMWA!$DA$2:$DA$600=F$3)*(GMWA!$CZ$2:$CZ$600=F$4)*(GMWA!$DB$2:$DB$600=F$1),0),$A73-1966)</f>
        <v>82672.2</v>
      </c>
      <c r="G73" s="4" cm="1">
        <f t="array" ref="G73">INDEX(GMWA!$A$2:$DB$600,MATCH(1,(GMWA!$DA$2:$DA$600=G$3)*(GMWA!$CZ$2:$CZ$600=G$4)*(GMWA!$DB$2:$DB$600=G$1),0),$A73-1966)</f>
        <v>25.24484</v>
      </c>
      <c r="H73" s="4" cm="1">
        <f t="array" ref="H73">INDEX(GMWA!$A$2:$DB$600,MATCH(1,(GMWA!$DA$2:$DA$600=H$3)*(GMWA!$CZ$2:$CZ$600=H$4)*(GMWA!$DB$2:$DB$600=H$1),0),$A73-1966)</f>
        <v>72627.19</v>
      </c>
      <c r="I73" s="4" cm="1">
        <f t="array" ref="I73">INDEX(GMWA!$A$2:$DB$600,MATCH(1,(GMWA!$DA$2:$DA$600=I$3)*(GMWA!$CZ$2:$CZ$600=I$4)*(GMWA!$DB$2:$DB$600=I$1),0),$A73-1966)</f>
        <v>3.315798</v>
      </c>
      <c r="J73" s="4" cm="1">
        <f t="array" ref="J73">INDEX(GMWA!$A$2:$DB$600,MATCH(1,(GMWA!$DA$2:$DA$600=J$3)*(GMWA!$CZ$2:$CZ$600=J$4)*(GMWA!$DB$2:$DB$600=J$1),0),$A73-1966)</f>
        <v>38589.25</v>
      </c>
      <c r="K73" s="4" cm="1">
        <f t="array" ref="K73">INDEX(GMWA!$A$2:$DB$600,MATCH(1,(GMWA!$DA$2:$DA$600=K$3)*(GMWA!$CZ$2:$CZ$600=K$4)*(GMWA!$DB$2:$DB$600=K$1),0),$A73-1966)</f>
        <v>117.2072</v>
      </c>
      <c r="L73" s="4" cm="1">
        <f t="array" ref="L73">INDEX(GMWA!$A$2:$DB$600,MATCH(1,(GMWA!$DA$2:$DA$600=L$3)*(GMWA!$CZ$2:$CZ$600=L$4)*(GMWA!$DB$2:$DB$600=L$1),0),$A73-1966)</f>
        <v>177.46340000000001</v>
      </c>
      <c r="M73" s="4" cm="1">
        <f t="array" ref="M73">INDEX(GMWA!$A$2:$DB$600,MATCH(1,(GMWA!$DA$2:$DA$600=M$3)*(GMWA!$CZ$2:$CZ$600=M$4)*(GMWA!$DB$2:$DB$600=M$1),0),$A73-1966)</f>
        <v>133.05099999999999</v>
      </c>
      <c r="N73" s="4" cm="1">
        <f t="array" ref="N73">INDEX(GMWA!$A$2:$DB$600,MATCH(1,(GMWA!$DA$2:$DA$600=N$3)*(GMWA!$CZ$2:$CZ$600=N$4)*(GMWA!$DB$2:$DB$600=N$1),0),$A73-1966)</f>
        <v>75.459000000000003</v>
      </c>
      <c r="O73" s="4" cm="1">
        <f t="array" ref="O73">INDEX(GMWA!$A$2:$DB$600,MATCH(1,(GMWA!$DA$2:$DA$600=O$3)*(GMWA!$CZ$2:$CZ$600=O$4)*(GMWA!$DB$2:$DB$600=O$1),0),$A73-1966)</f>
        <v>19.424700000000001</v>
      </c>
      <c r="P73" s="4" cm="1">
        <f t="array" ref="P73">INDEX(GMWA!$A$2:$DB$600,MATCH(1,(GMWA!$DA$2:$DA$600=P$3)*(GMWA!$CZ$2:$CZ$600=P$4)*(GMWA!$DB$2:$DB$600=P$1),0),$A73-1966)</f>
        <v>30.2516</v>
      </c>
      <c r="Q73" s="4" cm="1">
        <f t="array" ref="Q73">INDEX(GMWA!$A$2:$DB$600,MATCH(1,(GMWA!$DA$2:$DA$600=Q$3)*(GMWA!$CZ$2:$CZ$600=Q$4)*(GMWA!$DB$2:$DB$600=Q$1),0),$A73-1966)</f>
        <v>17.966049999999999</v>
      </c>
      <c r="R73" s="4" cm="1">
        <f t="array" ref="R73">INDEX(GMWA!$A$2:$DB$600,MATCH(1,(GMWA!$DA$2:$DA$600=R$3)*(GMWA!$CZ$2:$CZ$600=R$4)*(GMWA!$DB$2:$DB$600=R$1),0),$A73-1966)</f>
        <v>10.281879999999999</v>
      </c>
      <c r="S73" s="4" cm="1">
        <f t="array" ref="S73">INDEX(GMWA!$A$2:$DB$600,MATCH(1,(GMWA!$DA$2:$DA$600=S$3)*(GMWA!$CZ$2:$CZ$600=S$4)*(GMWA!$DB$2:$DB$600=S$1),0),$A73-1966)</f>
        <v>4.7362500000000001</v>
      </c>
      <c r="T73" s="4" cm="1">
        <f t="array" ref="T73">INDEX(GMWA!$A$2:$DB$600,MATCH(1,(GMWA!$DA$2:$DA$600=T$3)*(GMWA!$CZ$2:$CZ$600=T$4)*(GMWA!$DB$2:$DB$600=T$1),0),$A73-1966)</f>
        <v>14.393000000000001</v>
      </c>
      <c r="U73" s="4" cm="1">
        <f t="array" ref="U73">INDEX(GMWA!$A$2:$DB$600,MATCH(1,(GMWA!$DA$2:$DA$600=U$3)*(GMWA!$CZ$2:$CZ$600=U$4)*(GMWA!$DB$2:$DB$600=U$1),0),$A73-1966)</f>
        <v>10.651719999999999</v>
      </c>
      <c r="V73" s="4" cm="1">
        <f t="array" ref="V73">INDEX(GMWA!$A$2:$DB$600,MATCH(1,(GMWA!$DA$2:$DA$600=V$3)*(GMWA!$CZ$2:$CZ$600=V$4)*(GMWA!$DB$2:$DB$600=V$1),0),$A73-1966)</f>
        <v>4896270</v>
      </c>
      <c r="W73" s="4" cm="1">
        <f t="array" ref="W73">INDEX(GMWA!$A$2:$DB$600,MATCH(1,(GMWA!$DA$2:$DA$600=W$3)*(GMWA!$CZ$2:$CZ$600=W$4)*(GMWA!$DB$2:$DB$600=W$1),0),$A73-1966)</f>
        <v>88692.01</v>
      </c>
      <c r="X73" s="4" cm="1">
        <f t="array" ref="X73">INDEX(GMWA!$A$2:$DB$600,MATCH(1,(GMWA!$DA$2:$DA$600=X$3)*(GMWA!$CZ$2:$CZ$600=X$4)*(GMWA!$DB$2:$DB$600=X$1),0),$A73-1966)</f>
        <v>1706422</v>
      </c>
      <c r="Y73" s="4" cm="1">
        <f t="array" ref="Y73">INDEX(GMWA!$A$2:$DB$600,MATCH(1,(GMWA!$DA$2:$DA$600=Y$3)*(GMWA!$CZ$2:$CZ$600=Y$4)*(GMWA!$DB$2:$DB$600=Y$1),0),$A73-1966)</f>
        <v>4791922</v>
      </c>
      <c r="Z73" s="4" cm="1">
        <f t="array" ref="Z73">INDEX(GMWA!$A$2:$DB$600,MATCH(1,(GMWA!$DA$2:$DA$600=Z$3)*(GMWA!$CZ$2:$CZ$600=Z$4)*(GMWA!$DB$2:$DB$600=Z$1),0),$A73-1966)</f>
        <v>2779381</v>
      </c>
      <c r="AA73" s="4" cm="1">
        <f t="array" ref="AA73">INDEX(GMWA!$A$2:$DB$600,MATCH(1,(GMWA!$DA$2:$DA$600=AA$3)*(GMWA!$CZ$2:$CZ$600=AA$4)*(GMWA!$DB$2:$DB$600=AA$1),0),$A73-1966)</f>
        <v>815.25409999999999</v>
      </c>
      <c r="AB73" s="4" cm="1">
        <f t="array" ref="AB73">INDEX(GMWA!$A$2:$DB$600,MATCH(1,(GMWA!$DA$2:$DA$600=AB$3)*(GMWA!$CZ$2:$CZ$600=AB$4)*(GMWA!$DB$2:$DB$600=AB$1),0),$A73-1966)</f>
        <v>3975503</v>
      </c>
      <c r="AC73" s="4" cm="1">
        <f t="array" ref="AC73">INDEX(GMWA!$A$2:$DB$600,MATCH(1,(GMWA!$DA$2:$DA$600=AC$3)*(GMWA!$CZ$2:$CZ$600=AC$4)*(GMWA!$DB$2:$DB$600=AC$1),0),$A73-1966)</f>
        <v>277.3614</v>
      </c>
      <c r="AD73" s="4" cm="1">
        <f t="array" ref="AD73">INDEX(GMWA!$A$2:$DB$600,MATCH(1,(GMWA!$DA$2:$DA$600=AD$3)*(GMWA!$CZ$2:$CZ$600=AD$4)*(GMWA!$DB$2:$DB$600=AD$1),0),$A73-1966)</f>
        <v>1782414</v>
      </c>
      <c r="AE73" s="4" cm="1">
        <f t="array" ref="AE73">INDEX(GMWA!$A$2:$DB$600,MATCH(1,(GMWA!$DA$2:$DA$600=AE$3)*(GMWA!$CZ$2:$CZ$600=AE$4)*(GMWA!$DB$2:$DB$600=AE$1),0),$A73-1966)</f>
        <v>4651.7529999999997</v>
      </c>
      <c r="AF73" s="4" cm="1">
        <f t="array" ref="AF73">INDEX(GMWA!$A$2:$DB$600,MATCH(1,(GMWA!$DA$2:$DA$600=AF$3)*(GMWA!$CZ$2:$CZ$600=AF$4)*(GMWA!$DB$2:$DB$600=AF$1),0),$A73-1966)</f>
        <v>5824.52</v>
      </c>
      <c r="AG73" s="4" cm="1">
        <f t="array" ref="AG73">INDEX(GMWA!$A$2:$DB$600,MATCH(1,(GMWA!$DA$2:$DA$600=AG$3)*(GMWA!$CZ$2:$CZ$600=AG$4)*(GMWA!$DB$2:$DB$600=AG$1),0),$A73-1966)</f>
        <v>4285.3810000000003</v>
      </c>
      <c r="AH73" s="4" cm="1">
        <f t="array" ref="AH73">INDEX(GMWA!$A$2:$DB$600,MATCH(1,(GMWA!$DA$2:$DA$600=AH$3)*(GMWA!$CZ$2:$CZ$600=AH$4)*(GMWA!$DB$2:$DB$600=AH$1),0),$A73-1966)</f>
        <v>2527.91</v>
      </c>
      <c r="AI73" s="4" cm="1">
        <f t="array" ref="AI73">INDEX(GMWA!$A$2:$DB$600,MATCH(1,(GMWA!$DA$2:$DA$600=AI$3)*(GMWA!$CZ$2:$CZ$600=AI$4)*(GMWA!$DB$2:$DB$600=AI$1),0),$A73-1966)</f>
        <v>735.0575</v>
      </c>
      <c r="AJ73" s="4" cm="1">
        <f t="array" ref="AJ73">INDEX(GMWA!$A$2:$DB$600,MATCH(1,(GMWA!$DA$2:$DA$600=AJ$3)*(GMWA!$CZ$2:$CZ$600=AJ$4)*(GMWA!$DB$2:$DB$600=AJ$1),0),$A73-1966)</f>
        <v>1036.3869999999999</v>
      </c>
      <c r="AK73" s="4" cm="1">
        <f t="array" ref="AK73">INDEX(GMWA!$A$2:$DB$600,MATCH(1,(GMWA!$DA$2:$DA$600=AK$3)*(GMWA!$CZ$2:$CZ$600=AK$4)*(GMWA!$DB$2:$DB$600=AK$1),0),$A73-1966)</f>
        <v>816.3116</v>
      </c>
      <c r="AL73" s="4" cm="1">
        <f t="array" ref="AL73">INDEX(GMWA!$A$2:$DB$600,MATCH(1,(GMWA!$DA$2:$DA$600=AL$3)*(GMWA!$CZ$2:$CZ$600=AL$4)*(GMWA!$DB$2:$DB$600=AL$1),0),$A73-1966)</f>
        <v>398.34649999999999</v>
      </c>
      <c r="AM73" s="4" cm="1">
        <f t="array" ref="AM73">INDEX(GMWA!$A$2:$DB$600,MATCH(1,(GMWA!$DA$2:$DA$600=AM$3)*(GMWA!$CZ$2:$CZ$600=AM$4)*(GMWA!$DB$2:$DB$600=AM$1),0),$A73-1966)</f>
        <v>130.792</v>
      </c>
      <c r="AN73" s="4" cm="1">
        <f t="array" ref="AN73">INDEX(GMWA!$A$2:$DB$600,MATCH(1,(GMWA!$DA$2:$DA$600=AN$3)*(GMWA!$CZ$2:$CZ$600=AN$4)*(GMWA!$DB$2:$DB$600=AN$1),0),$A73-1966)</f>
        <v>528.29139999999995</v>
      </c>
      <c r="AO73" s="4" cm="1">
        <f t="array" ref="AO73">INDEX(GMWA!$A$2:$DB$600,MATCH(1,(GMWA!$DA$2:$DA$600=AO$3)*(GMWA!$CZ$2:$CZ$600=AO$4)*(GMWA!$DB$2:$DB$600=AO$1),0),$A73-1966)</f>
        <v>370.10629999999998</v>
      </c>
      <c r="AP73" s="4" cm="1">
        <f t="array" ref="AP73">INDEX(GMWA!$A$2:$DB$600,MATCH(1,(GMWA!$DA$2:$DA$600=AP$3)*(GMWA!$CZ$2:$CZ$600=AP$4)*(GMWA!$DB$2:$DB$600=AP$1),0),$A73-1966)</f>
        <v>4994597</v>
      </c>
      <c r="AQ73" s="4" cm="1">
        <f t="array" ref="AQ73">INDEX(GMWA!$A$2:$DB$600,MATCH(1,(GMWA!$DA$2:$DA$600=AQ$3)*(GMWA!$CZ$2:$CZ$600=AQ$4)*(GMWA!$DB$2:$DB$600=AQ$1),0),$A73-1966)</f>
        <v>54492.480000000003</v>
      </c>
      <c r="AR73" s="4" cm="1">
        <f t="array" ref="AR73">INDEX(GMWA!$A$2:$DB$600,MATCH(1,(GMWA!$DA$2:$DA$600=AR$3)*(GMWA!$CZ$2:$CZ$600=AR$4)*(GMWA!$DB$2:$DB$600=AR$1),0),$A73-1966)</f>
        <v>848196.4</v>
      </c>
      <c r="AS73" s="4" cm="1">
        <f t="array" ref="AS73">INDEX(GMWA!$A$2:$DB$600,MATCH(1,(GMWA!$DA$2:$DA$600=AS$3)*(GMWA!$CZ$2:$CZ$600=AS$4)*(GMWA!$DB$2:$DB$600=AS$1),0),$A73-1966)</f>
        <v>5441644</v>
      </c>
      <c r="AT73" s="4" cm="1">
        <f t="array" ref="AT73">INDEX(GMWA!$A$2:$DB$600,MATCH(1,(GMWA!$DA$2:$DA$600=AT$3)*(GMWA!$CZ$2:$CZ$600=AT$4)*(GMWA!$DB$2:$DB$600=AT$1),0),$A73-1966)</f>
        <v>5456784</v>
      </c>
      <c r="AU73" s="4" cm="1">
        <f t="array" ref="AU73">INDEX(GMWA!$A$2:$DB$600,MATCH(1,(GMWA!$DA$2:$DA$600=AU$3)*(GMWA!$CZ$2:$CZ$600=AU$4)*(GMWA!$DB$2:$DB$600=AU$1),0),$A73-1966)</f>
        <v>4947.1639999999998</v>
      </c>
      <c r="AV73" s="4" cm="1">
        <f t="array" ref="AV73">INDEX(GMWA!$A$2:$DB$600,MATCH(1,(GMWA!$DA$2:$DA$600=AV$3)*(GMWA!$CZ$2:$CZ$600=AV$4)*(GMWA!$DB$2:$DB$600=AV$1),0),$A73-1966)</f>
        <v>10873970</v>
      </c>
      <c r="AW73" s="4" cm="1">
        <f t="array" ref="AW73">INDEX(GMWA!$A$2:$DB$600,MATCH(1,(GMWA!$DA$2:$DA$600=AW$3)*(GMWA!$CZ$2:$CZ$600=AW$4)*(GMWA!$DB$2:$DB$600=AW$1),0),$A73-1966)</f>
        <v>1245.0540000000001</v>
      </c>
      <c r="AX73" s="4" cm="1">
        <f t="array" ref="AX73">INDEX(GMWA!$A$2:$DB$600,MATCH(1,(GMWA!$DA$2:$DA$600=AX$3)*(GMWA!$CZ$2:$CZ$600=AX$4)*(GMWA!$DB$2:$DB$600=AX$1),0),$A73-1966)</f>
        <v>4347947</v>
      </c>
      <c r="AY73" s="4" cm="1">
        <f t="array" ref="AY73">INDEX(GMWA!$A$2:$DB$600,MATCH(1,(GMWA!$DA$2:$DA$600=AY$3)*(GMWA!$CZ$2:$CZ$600=AY$4)*(GMWA!$DB$2:$DB$600=AY$1),0),$A73-1966)</f>
        <v>7034.2860000000001</v>
      </c>
      <c r="AZ73" s="4" cm="1">
        <f t="array" ref="AZ73">INDEX(GMWA!$A$2:$DB$600,MATCH(1,(GMWA!$DA$2:$DA$600=AZ$3)*(GMWA!$CZ$2:$CZ$600=AZ$4)*(GMWA!$DB$2:$DB$600=AZ$1),0),$A73-1966)</f>
        <v>4562.549</v>
      </c>
      <c r="BA73" s="4" cm="1">
        <f t="array" ref="BA73">INDEX(GMWA!$A$2:$DB$600,MATCH(1,(GMWA!$DA$2:$DA$600=BA$3)*(GMWA!$CZ$2:$CZ$600=BA$4)*(GMWA!$DB$2:$DB$600=BA$1),0),$A73-1966)</f>
        <v>3105.5810000000001</v>
      </c>
      <c r="BB73" s="4" cm="1">
        <f t="array" ref="BB73">INDEX(GMWA!$A$2:$DB$600,MATCH(1,(GMWA!$DA$2:$DA$600=BB$3)*(GMWA!$CZ$2:$CZ$600=BB$4)*(GMWA!$DB$2:$DB$600=BB$1),0),$A73-1966)</f>
        <v>2643.6480000000001</v>
      </c>
      <c r="BC73" s="4" cm="1">
        <f t="array" ref="BC73">INDEX(GMWA!$A$2:$DB$600,MATCH(1,(GMWA!$DA$2:$DA$600=BC$3)*(GMWA!$CZ$2:$CZ$600=BC$4)*(GMWA!$DB$2:$DB$600=BC$1),0),$A73-1966)</f>
        <v>1860.4169999999999</v>
      </c>
      <c r="BD73" s="4" cm="1">
        <f t="array" ref="BD73">INDEX(GMWA!$A$2:$DB$600,MATCH(1,(GMWA!$DA$2:$DA$600=BD$3)*(GMWA!$CZ$2:$CZ$600=BD$4)*(GMWA!$DB$2:$DB$600=BD$1),0),$A73-1966)</f>
        <v>1027.2850000000001</v>
      </c>
      <c r="BE73" s="4" cm="1">
        <f t="array" ref="BE73">INDEX(GMWA!$A$2:$DB$600,MATCH(1,(GMWA!$DA$2:$DA$600=BE$3)*(GMWA!$CZ$2:$CZ$600=BE$4)*(GMWA!$DB$2:$DB$600=BE$1),0),$A73-1966)</f>
        <v>824.96839999999997</v>
      </c>
      <c r="BF73" s="4" cm="1">
        <f t="array" ref="BF73">INDEX(GMWA!$A$2:$DB$600,MATCH(1,(GMWA!$DA$2:$DA$600=BF$3)*(GMWA!$CZ$2:$CZ$600=BF$4)*(GMWA!$DB$2:$DB$600=BF$1),0),$A73-1966)</f>
        <v>407.52789999999999</v>
      </c>
      <c r="BG73" s="4" cm="1">
        <f t="array" ref="BG73">INDEX(GMWA!$A$2:$DB$600,MATCH(1,(GMWA!$DA$2:$DA$600=BG$3)*(GMWA!$CZ$2:$CZ$600=BG$4)*(GMWA!$DB$2:$DB$600=BG$1),0),$A73-1966)</f>
        <v>1136.875</v>
      </c>
      <c r="BH73" s="4" cm="1">
        <f t="array" ref="BH73">INDEX(GMWA!$A$2:$DB$600,MATCH(1,(GMWA!$DA$2:$DA$600=BH$3)*(GMWA!$CZ$2:$CZ$600=BH$4)*(GMWA!$DB$2:$DB$600=BH$1),0),$A73-1966)</f>
        <v>385.98039999999997</v>
      </c>
      <c r="BI73" s="4" cm="1">
        <f t="array" ref="BI73">INDEX(GMWA!$A$2:$DB$600,MATCH(1,(GMWA!$DA$2:$DA$600=BI$3)*(GMWA!$CZ$2:$CZ$600=BI$4)*(GMWA!$DB$2:$DB$600=BI$1),0),$A73-1966)</f>
        <v>484.01350000000002</v>
      </c>
      <c r="BK73" s="12">
        <f t="shared" si="12"/>
        <v>3.0188633388273116</v>
      </c>
      <c r="BL73" s="12">
        <f t="shared" si="12"/>
        <v>3.6206778942094107</v>
      </c>
      <c r="BM73" s="12">
        <f t="shared" si="12"/>
        <v>1.8739104395044133</v>
      </c>
      <c r="BN73" s="12">
        <f t="shared" si="12"/>
        <v>3.2028630683053692</v>
      </c>
      <c r="BO73" s="12">
        <f t="shared" si="12"/>
        <v>2.9744824477104794</v>
      </c>
      <c r="BP73" s="12">
        <f t="shared" si="12"/>
        <v>3.0965609372587024</v>
      </c>
      <c r="BQ73" s="12">
        <f t="shared" si="12"/>
        <v>1.8268679460184032</v>
      </c>
      <c r="BR73" s="12">
        <f t="shared" si="12"/>
        <v>1.1954792555849516</v>
      </c>
      <c r="BS73" s="12">
        <f t="shared" si="12"/>
        <v>2.1649992650416792</v>
      </c>
      <c r="BT73" s="12">
        <f t="shared" si="12"/>
        <v>2.5196350709076771</v>
      </c>
      <c r="BU73" s="12">
        <f t="shared" si="12"/>
        <v>3.0468330437529616</v>
      </c>
      <c r="BV73" s="12">
        <f t="shared" si="12"/>
        <v>3.1047647805410996</v>
      </c>
      <c r="BW73" s="12">
        <f t="shared" si="12"/>
        <v>2.9850350684953186</v>
      </c>
      <c r="BX73" s="12">
        <f t="shared" si="11"/>
        <v>2.6426095917666306</v>
      </c>
      <c r="BY73" s="12">
        <f t="shared" si="11"/>
        <v>2.9189482307284829</v>
      </c>
      <c r="BZ73" s="12">
        <f t="shared" si="11"/>
        <v>2.2008813791204238</v>
      </c>
      <c r="CA73" s="12">
        <f t="shared" si="10"/>
        <v>2.5811397865928281</v>
      </c>
      <c r="CB73" s="12">
        <f t="shared" si="10"/>
        <v>3.6212077191265521</v>
      </c>
      <c r="CC73" s="12">
        <f t="shared" si="10"/>
        <v>2.7244433659150995</v>
      </c>
      <c r="CD73" s="12">
        <f t="shared" si="10"/>
        <v>2.8780163969108332</v>
      </c>
      <c r="CF73" s="13">
        <f>SUMIF(DataQ!$C:$C,DataA!$A73,DataQ!I:I)</f>
        <v>32517.267999999996</v>
      </c>
      <c r="CG73" s="13">
        <f>SUMIF(DataQ!$C:$C,DataA!$A73,DataQ!J:J)</f>
        <v>616259.5</v>
      </c>
      <c r="CH73" s="13">
        <f>SUMIF(DataQ!$C:$C,DataA!$A73,DataQ!K:K)</f>
        <v>4148.4070000000002</v>
      </c>
      <c r="CI73" s="13">
        <f>SUMIF(DataQ!$C:$C,DataA!$A73,DataQ!L:L)</f>
        <v>3010.7806</v>
      </c>
      <c r="CJ73" s="13">
        <f>SUMIF(DataQ!$C:$C,DataA!$A73,DataQ!M:M)</f>
        <v>2078.6471999999999</v>
      </c>
      <c r="CK73" s="14">
        <f>AVERAGEIF(DataQ!$C:$C,DataA!$A73,DataQ!N:N)</f>
        <v>809641.89999999991</v>
      </c>
      <c r="CL73" s="13">
        <f>SUMIF(DataQ!$C:$C,DataA!$A73,DataQ!O:O)</f>
        <v>-194197.522</v>
      </c>
      <c r="CN73" s="13">
        <f>SUMIF(DataQ!$B:$B,DataA!$A73,DataQ!P:P)</f>
        <v>-3973.2177999999999</v>
      </c>
      <c r="CO73" s="13">
        <f>SUMIF(DataQ!$B:$B,DataA!$A73,DataQ!Q:Q)</f>
        <v>-28412.945</v>
      </c>
      <c r="CP73" s="13">
        <f>SUMIF(DataQ!$B:$B,DataA!$A73,DataQ!R:R)</f>
        <v>-103.66813999999999</v>
      </c>
    </row>
    <row r="74" spans="1:94" x14ac:dyDescent="0.25">
      <c r="A74" s="4">
        <f t="shared" si="9"/>
        <v>2040</v>
      </c>
      <c r="B74" s="4" cm="1">
        <f t="array" ref="B74">INDEX(GMWA!$A$2:$DB$600,MATCH(1,(GMWA!$DA$2:$DA$600=B$3)*(GMWA!$CZ$2:$CZ$600=B$4)*(GMWA!$DB$2:$DB$600=B$1),0),$A74-1966)</f>
        <v>149563.70000000001</v>
      </c>
      <c r="C74" s="4" cm="1">
        <f t="array" ref="C74">INDEX(GMWA!$A$2:$DB$600,MATCH(1,(GMWA!$DA$2:$DA$600=C$3)*(GMWA!$CZ$2:$CZ$600=C$4)*(GMWA!$DB$2:$DB$600=C$1),0),$A74-1966)</f>
        <v>3359.4279999999999</v>
      </c>
      <c r="D74" s="4" cm="1">
        <f t="array" ref="D74">INDEX(GMWA!$A$2:$DB$600,MATCH(1,(GMWA!$DA$2:$DA$600=D$3)*(GMWA!$CZ$2:$CZ$600=D$4)*(GMWA!$DB$2:$DB$600=D$1),0),$A74-1966)</f>
        <v>33015.49</v>
      </c>
      <c r="E74" s="4" cm="1">
        <f t="array" ref="E74">INDEX(GMWA!$A$2:$DB$600,MATCH(1,(GMWA!$DA$2:$DA$600=E$3)*(GMWA!$CZ$2:$CZ$600=E$4)*(GMWA!$DB$2:$DB$600=E$1),0),$A74-1966)</f>
        <v>156905.9</v>
      </c>
      <c r="F74" s="4" cm="1">
        <f t="array" ref="F74">INDEX(GMWA!$A$2:$DB$600,MATCH(1,(GMWA!$DA$2:$DA$600=F$3)*(GMWA!$CZ$2:$CZ$600=F$4)*(GMWA!$DB$2:$DB$600=F$1),0),$A74-1966)</f>
        <v>86719.54</v>
      </c>
      <c r="G74" s="4" cm="1">
        <f t="array" ref="G74">INDEX(GMWA!$A$2:$DB$600,MATCH(1,(GMWA!$DA$2:$DA$600=G$3)*(GMWA!$CZ$2:$CZ$600=G$4)*(GMWA!$DB$2:$DB$600=G$1),0),$A74-1966)</f>
        <v>26.031849999999999</v>
      </c>
      <c r="H74" s="4" cm="1">
        <f t="array" ref="H74">INDEX(GMWA!$A$2:$DB$600,MATCH(1,(GMWA!$DA$2:$DA$600=H$3)*(GMWA!$CZ$2:$CZ$600=H$4)*(GMWA!$DB$2:$DB$600=H$1),0),$A74-1966)</f>
        <v>74520.009999999995</v>
      </c>
      <c r="I74" s="4" cm="1">
        <f t="array" ref="I74">INDEX(GMWA!$A$2:$DB$600,MATCH(1,(GMWA!$DA$2:$DA$600=I$3)*(GMWA!$CZ$2:$CZ$600=I$4)*(GMWA!$DB$2:$DB$600=I$1),0),$A74-1966)</f>
        <v>3.4046310000000002</v>
      </c>
      <c r="J74" s="4" cm="1">
        <f t="array" ref="J74">INDEX(GMWA!$A$2:$DB$600,MATCH(1,(GMWA!$DA$2:$DA$600=J$3)*(GMWA!$CZ$2:$CZ$600=J$4)*(GMWA!$DB$2:$DB$600=J$1),0),$A74-1966)</f>
        <v>39045.81</v>
      </c>
      <c r="K74" s="4" cm="1">
        <f t="array" ref="K74">INDEX(GMWA!$A$2:$DB$600,MATCH(1,(GMWA!$DA$2:$DA$600=K$3)*(GMWA!$CZ$2:$CZ$600=K$4)*(GMWA!$DB$2:$DB$600=K$1),0),$A74-1966)</f>
        <v>120.1742</v>
      </c>
      <c r="L74" s="4" cm="1">
        <f t="array" ref="L74">INDEX(GMWA!$A$2:$DB$600,MATCH(1,(GMWA!$DA$2:$DA$600=L$3)*(GMWA!$CZ$2:$CZ$600=L$4)*(GMWA!$DB$2:$DB$600=L$1),0),$A74-1966)</f>
        <v>183.58369999999999</v>
      </c>
      <c r="M74" s="4" cm="1">
        <f t="array" ref="M74">INDEX(GMWA!$A$2:$DB$600,MATCH(1,(GMWA!$DA$2:$DA$600=M$3)*(GMWA!$CZ$2:$CZ$600=M$4)*(GMWA!$DB$2:$DB$600=M$1),0),$A74-1966)</f>
        <v>135.19820000000001</v>
      </c>
      <c r="N74" s="4" cm="1">
        <f t="array" ref="N74">INDEX(GMWA!$A$2:$DB$600,MATCH(1,(GMWA!$DA$2:$DA$600=N$3)*(GMWA!$CZ$2:$CZ$600=N$4)*(GMWA!$DB$2:$DB$600=N$1),0),$A74-1966)</f>
        <v>77.844999999999999</v>
      </c>
      <c r="O74" s="4" cm="1">
        <f t="array" ref="O74">INDEX(GMWA!$A$2:$DB$600,MATCH(1,(GMWA!$DA$2:$DA$600=O$3)*(GMWA!$CZ$2:$CZ$600=O$4)*(GMWA!$DB$2:$DB$600=O$1),0),$A74-1966)</f>
        <v>19.779499999999999</v>
      </c>
      <c r="P74" s="4" cm="1">
        <f t="array" ref="P74">INDEX(GMWA!$A$2:$DB$600,MATCH(1,(GMWA!$DA$2:$DA$600=P$3)*(GMWA!$CZ$2:$CZ$600=P$4)*(GMWA!$DB$2:$DB$600=P$1),0),$A74-1966)</f>
        <v>31.088100000000001</v>
      </c>
      <c r="Q74" s="4" cm="1">
        <f t="array" ref="Q74">INDEX(GMWA!$A$2:$DB$600,MATCH(1,(GMWA!$DA$2:$DA$600=Q$3)*(GMWA!$CZ$2:$CZ$600=Q$4)*(GMWA!$DB$2:$DB$600=Q$1),0),$A74-1966)</f>
        <v>18.518409999999999</v>
      </c>
      <c r="R74" s="4" cm="1">
        <f t="array" ref="R74">INDEX(GMWA!$A$2:$DB$600,MATCH(1,(GMWA!$DA$2:$DA$600=R$3)*(GMWA!$CZ$2:$CZ$600=R$4)*(GMWA!$DB$2:$DB$600=R$1),0),$A74-1966)</f>
        <v>10.651450000000001</v>
      </c>
      <c r="S74" s="4" cm="1">
        <f t="array" ref="S74">INDEX(GMWA!$A$2:$DB$600,MATCH(1,(GMWA!$DA$2:$DA$600=S$3)*(GMWA!$CZ$2:$CZ$600=S$4)*(GMWA!$DB$2:$DB$600=S$1),0),$A74-1966)</f>
        <v>4.86388</v>
      </c>
      <c r="T74" s="4" cm="1">
        <f t="array" ref="T74">INDEX(GMWA!$A$2:$DB$600,MATCH(1,(GMWA!$DA$2:$DA$600=T$3)*(GMWA!$CZ$2:$CZ$600=T$4)*(GMWA!$DB$2:$DB$600=T$1),0),$A74-1966)</f>
        <v>14.848000000000001</v>
      </c>
      <c r="U74" s="4" cm="1">
        <f t="array" ref="U74">INDEX(GMWA!$A$2:$DB$600,MATCH(1,(GMWA!$DA$2:$DA$600=U$3)*(GMWA!$CZ$2:$CZ$600=U$4)*(GMWA!$DB$2:$DB$600=U$1),0),$A74-1966)</f>
        <v>10.96621</v>
      </c>
      <c r="V74" s="4" cm="1">
        <f t="array" ref="V74">INDEX(GMWA!$A$2:$DB$600,MATCH(1,(GMWA!$DA$2:$DA$600=V$3)*(GMWA!$CZ$2:$CZ$600=V$4)*(GMWA!$DB$2:$DB$600=V$1),0),$A74-1966)</f>
        <v>5103209</v>
      </c>
      <c r="W74" s="4" cm="1">
        <f t="array" ref="W74">INDEX(GMWA!$A$2:$DB$600,MATCH(1,(GMWA!$DA$2:$DA$600=W$3)*(GMWA!$CZ$2:$CZ$600=W$4)*(GMWA!$DB$2:$DB$600=W$1),0),$A74-1966)</f>
        <v>92723.14</v>
      </c>
      <c r="X74" s="4" cm="1">
        <f t="array" ref="X74">INDEX(GMWA!$A$2:$DB$600,MATCH(1,(GMWA!$DA$2:$DA$600=X$3)*(GMWA!$CZ$2:$CZ$600=X$4)*(GMWA!$DB$2:$DB$600=X$1),0),$A74-1966)</f>
        <v>1735316</v>
      </c>
      <c r="Y74" s="4" cm="1">
        <f t="array" ref="Y74">INDEX(GMWA!$A$2:$DB$600,MATCH(1,(GMWA!$DA$2:$DA$600=Y$3)*(GMWA!$CZ$2:$CZ$600=Y$4)*(GMWA!$DB$2:$DB$600=Y$1),0),$A74-1966)</f>
        <v>4885081</v>
      </c>
      <c r="Z74" s="4" cm="1">
        <f t="array" ref="Z74">INDEX(GMWA!$A$2:$DB$600,MATCH(1,(GMWA!$DA$2:$DA$600=Z$3)*(GMWA!$CZ$2:$CZ$600=Z$4)*(GMWA!$DB$2:$DB$600=Z$1),0),$A74-1966)</f>
        <v>2877247</v>
      </c>
      <c r="AA74" s="4" cm="1">
        <f t="array" ref="AA74">INDEX(GMWA!$A$2:$DB$600,MATCH(1,(GMWA!$DA$2:$DA$600=AA$3)*(GMWA!$CZ$2:$CZ$600=AA$4)*(GMWA!$DB$2:$DB$600=AA$1),0),$A74-1966)</f>
        <v>841.40949999999998</v>
      </c>
      <c r="AB74" s="4" cm="1">
        <f t="array" ref="AB74">INDEX(GMWA!$A$2:$DB$600,MATCH(1,(GMWA!$DA$2:$DA$600=AB$3)*(GMWA!$CZ$2:$CZ$600=AB$4)*(GMWA!$DB$2:$DB$600=AB$1),0),$A74-1966)</f>
        <v>4042373</v>
      </c>
      <c r="AC74" s="4" cm="1">
        <f t="array" ref="AC74">INDEX(GMWA!$A$2:$DB$600,MATCH(1,(GMWA!$DA$2:$DA$600=AC$3)*(GMWA!$CZ$2:$CZ$600=AC$4)*(GMWA!$DB$2:$DB$600=AC$1),0),$A74-1966)</f>
        <v>289.83440000000002</v>
      </c>
      <c r="AD74" s="4" cm="1">
        <f t="array" ref="AD74">INDEX(GMWA!$A$2:$DB$600,MATCH(1,(GMWA!$DA$2:$DA$600=AD$3)*(GMWA!$CZ$2:$CZ$600=AD$4)*(GMWA!$DB$2:$DB$600=AD$1),0),$A74-1966)</f>
        <v>1799161</v>
      </c>
      <c r="AE74" s="4" cm="1">
        <f t="array" ref="AE74">INDEX(GMWA!$A$2:$DB$600,MATCH(1,(GMWA!$DA$2:$DA$600=AE$3)*(GMWA!$CZ$2:$CZ$600=AE$4)*(GMWA!$DB$2:$DB$600=AE$1),0),$A74-1966)</f>
        <v>4758.4229999999998</v>
      </c>
      <c r="AF74" s="4" cm="1">
        <f t="array" ref="AF74">INDEX(GMWA!$A$2:$DB$600,MATCH(1,(GMWA!$DA$2:$DA$600=AF$3)*(GMWA!$CZ$2:$CZ$600=AF$4)*(GMWA!$DB$2:$DB$600=AF$1),0),$A74-1966)</f>
        <v>5977.78</v>
      </c>
      <c r="AG74" s="4" cm="1">
        <f t="array" ref="AG74">INDEX(GMWA!$A$2:$DB$600,MATCH(1,(GMWA!$DA$2:$DA$600=AG$3)*(GMWA!$CZ$2:$CZ$600=AG$4)*(GMWA!$DB$2:$DB$600=AG$1),0),$A74-1966)</f>
        <v>4341.2529999999997</v>
      </c>
      <c r="AH74" s="4" cm="1">
        <f t="array" ref="AH74">INDEX(GMWA!$A$2:$DB$600,MATCH(1,(GMWA!$DA$2:$DA$600=AH$3)*(GMWA!$CZ$2:$CZ$600=AH$4)*(GMWA!$DB$2:$DB$600=AH$1),0),$A74-1966)</f>
        <v>2595.817</v>
      </c>
      <c r="AI74" s="4" cm="1">
        <f t="array" ref="AI74">INDEX(GMWA!$A$2:$DB$600,MATCH(1,(GMWA!$DA$2:$DA$600=AI$3)*(GMWA!$CZ$2:$CZ$600=AI$4)*(GMWA!$DB$2:$DB$600=AI$1),0),$A74-1966)</f>
        <v>742.1798</v>
      </c>
      <c r="AJ74" s="4" cm="1">
        <f t="array" ref="AJ74">INDEX(GMWA!$A$2:$DB$600,MATCH(1,(GMWA!$DA$2:$DA$600=AJ$3)*(GMWA!$CZ$2:$CZ$600=AJ$4)*(GMWA!$DB$2:$DB$600=AJ$1),0),$A74-1966)</f>
        <v>1057.4269999999999</v>
      </c>
      <c r="AK74" s="4" cm="1">
        <f t="array" ref="AK74">INDEX(GMWA!$A$2:$DB$600,MATCH(1,(GMWA!$DA$2:$DA$600=AK$3)*(GMWA!$CZ$2:$CZ$600=AK$4)*(GMWA!$DB$2:$DB$600=AK$1),0),$A74-1966)</f>
        <v>832.70690000000002</v>
      </c>
      <c r="AL74" s="4" cm="1">
        <f t="array" ref="AL74">INDEX(GMWA!$A$2:$DB$600,MATCH(1,(GMWA!$DA$2:$DA$600=AL$3)*(GMWA!$CZ$2:$CZ$600=AL$4)*(GMWA!$DB$2:$DB$600=AL$1),0),$A74-1966)</f>
        <v>409.77390000000003</v>
      </c>
      <c r="AM74" s="4" cm="1">
        <f t="array" ref="AM74">INDEX(GMWA!$A$2:$DB$600,MATCH(1,(GMWA!$DA$2:$DA$600=AM$3)*(GMWA!$CZ$2:$CZ$600=AM$4)*(GMWA!$DB$2:$DB$600=AM$1),0),$A74-1966)</f>
        <v>132.7792</v>
      </c>
      <c r="AN74" s="4" cm="1">
        <f t="array" ref="AN74">INDEX(GMWA!$A$2:$DB$600,MATCH(1,(GMWA!$DA$2:$DA$600=AN$3)*(GMWA!$CZ$2:$CZ$600=AN$4)*(GMWA!$DB$2:$DB$600=AN$1),0),$A74-1966)</f>
        <v>535.79280000000006</v>
      </c>
      <c r="AO74" s="4" cm="1">
        <f t="array" ref="AO74">INDEX(GMWA!$A$2:$DB$600,MATCH(1,(GMWA!$DA$2:$DA$600=AO$3)*(GMWA!$CZ$2:$CZ$600=AO$4)*(GMWA!$DB$2:$DB$600=AO$1),0),$A74-1966)</f>
        <v>377.8845</v>
      </c>
      <c r="AP74" s="4" cm="1">
        <f t="array" ref="AP74">INDEX(GMWA!$A$2:$DB$600,MATCH(1,(GMWA!$DA$2:$DA$600=AP$3)*(GMWA!$CZ$2:$CZ$600=AP$4)*(GMWA!$DB$2:$DB$600=AP$1),0),$A74-1966)</f>
        <v>5177042</v>
      </c>
      <c r="AQ74" s="4" cm="1">
        <f t="array" ref="AQ74">INDEX(GMWA!$A$2:$DB$600,MATCH(1,(GMWA!$DA$2:$DA$600=AQ$3)*(GMWA!$CZ$2:$CZ$600=AQ$4)*(GMWA!$DB$2:$DB$600=AQ$1),0),$A74-1966)</f>
        <v>56471.54</v>
      </c>
      <c r="AR74" s="4" cm="1">
        <f t="array" ref="AR74">INDEX(GMWA!$A$2:$DB$600,MATCH(1,(GMWA!$DA$2:$DA$600=AR$3)*(GMWA!$CZ$2:$CZ$600=AR$4)*(GMWA!$DB$2:$DB$600=AR$1),0),$A74-1966)</f>
        <v>862580</v>
      </c>
      <c r="AS74" s="4" cm="1">
        <f t="array" ref="AS74">INDEX(GMWA!$A$2:$DB$600,MATCH(1,(GMWA!$DA$2:$DA$600=AS$3)*(GMWA!$CZ$2:$CZ$600=AS$4)*(GMWA!$DB$2:$DB$600=AS$1),0),$A74-1966)</f>
        <v>5651602</v>
      </c>
      <c r="AT74" s="4" cm="1">
        <f t="array" ref="AT74">INDEX(GMWA!$A$2:$DB$600,MATCH(1,(GMWA!$DA$2:$DA$600=AT$3)*(GMWA!$CZ$2:$CZ$600=AT$4)*(GMWA!$DB$2:$DB$600=AT$1),0),$A74-1966)</f>
        <v>5696750</v>
      </c>
      <c r="AU74" s="4" cm="1">
        <f t="array" ref="AU74">INDEX(GMWA!$A$2:$DB$600,MATCH(1,(GMWA!$DA$2:$DA$600=AU$3)*(GMWA!$CZ$2:$CZ$600=AU$4)*(GMWA!$DB$2:$DB$600=AU$1),0),$A74-1966)</f>
        <v>5115.6220000000003</v>
      </c>
      <c r="AV74" s="4" cm="1">
        <f t="array" ref="AV74">INDEX(GMWA!$A$2:$DB$600,MATCH(1,(GMWA!$DA$2:$DA$600=AV$3)*(GMWA!$CZ$2:$CZ$600=AV$4)*(GMWA!$DB$2:$DB$600=AV$1),0),$A74-1966)</f>
        <v>11219840</v>
      </c>
      <c r="AW74" s="4" cm="1">
        <f t="array" ref="AW74">INDEX(GMWA!$A$2:$DB$600,MATCH(1,(GMWA!$DA$2:$DA$600=AW$3)*(GMWA!$CZ$2:$CZ$600=AW$4)*(GMWA!$DB$2:$DB$600=AW$1),0),$A74-1966)</f>
        <v>1278.4100000000001</v>
      </c>
      <c r="AX74" s="4" cm="1">
        <f t="array" ref="AX74">INDEX(GMWA!$A$2:$DB$600,MATCH(1,(GMWA!$DA$2:$DA$600=AX$3)*(GMWA!$CZ$2:$CZ$600=AX$4)*(GMWA!$DB$2:$DB$600=AX$1),0),$A74-1966)</f>
        <v>4475711</v>
      </c>
      <c r="AY74" s="4" cm="1">
        <f t="array" ref="AY74">INDEX(GMWA!$A$2:$DB$600,MATCH(1,(GMWA!$DA$2:$DA$600=AY$3)*(GMWA!$CZ$2:$CZ$600=AY$4)*(GMWA!$DB$2:$DB$600=AY$1),0),$A74-1966)</f>
        <v>7237.89</v>
      </c>
      <c r="AZ74" s="4" cm="1">
        <f t="array" ref="AZ74">INDEX(GMWA!$A$2:$DB$600,MATCH(1,(GMWA!$DA$2:$DA$600=AZ$3)*(GMWA!$CZ$2:$CZ$600=AZ$4)*(GMWA!$DB$2:$DB$600=AZ$1),0),$A74-1966)</f>
        <v>4677.8329999999996</v>
      </c>
      <c r="BA74" s="4" cm="1">
        <f t="array" ref="BA74">INDEX(GMWA!$A$2:$DB$600,MATCH(1,(GMWA!$DA$2:$DA$600=BA$3)*(GMWA!$CZ$2:$CZ$600=BA$4)*(GMWA!$DB$2:$DB$600=BA$1),0),$A74-1966)</f>
        <v>3171.1350000000002</v>
      </c>
      <c r="BB74" s="4" cm="1">
        <f t="array" ref="BB74">INDEX(GMWA!$A$2:$DB$600,MATCH(1,(GMWA!$DA$2:$DA$600=BB$3)*(GMWA!$CZ$2:$CZ$600=BB$4)*(GMWA!$DB$2:$DB$600=BB$1),0),$A74-1966)</f>
        <v>2716.2730000000001</v>
      </c>
      <c r="BC74" s="4" cm="1">
        <f t="array" ref="BC74">INDEX(GMWA!$A$2:$DB$600,MATCH(1,(GMWA!$DA$2:$DA$600=BC$3)*(GMWA!$CZ$2:$CZ$600=BC$4)*(GMWA!$DB$2:$DB$600=BC$1),0),$A74-1966)</f>
        <v>1912.3009999999999</v>
      </c>
      <c r="BD74" s="4" cm="1">
        <f t="array" ref="BD74">INDEX(GMWA!$A$2:$DB$600,MATCH(1,(GMWA!$DA$2:$DA$600=BD$3)*(GMWA!$CZ$2:$CZ$600=BD$4)*(GMWA!$DB$2:$DB$600=BD$1),0),$A74-1966)</f>
        <v>1058.3969999999999</v>
      </c>
      <c r="BE74" s="4" cm="1">
        <f t="array" ref="BE74">INDEX(GMWA!$A$2:$DB$600,MATCH(1,(GMWA!$DA$2:$DA$600=BE$3)*(GMWA!$CZ$2:$CZ$600=BE$4)*(GMWA!$DB$2:$DB$600=BE$1),0),$A74-1966)</f>
        <v>850.42079999999999</v>
      </c>
      <c r="BF74" s="4" cm="1">
        <f t="array" ref="BF74">INDEX(GMWA!$A$2:$DB$600,MATCH(1,(GMWA!$DA$2:$DA$600=BF$3)*(GMWA!$CZ$2:$CZ$600=BF$4)*(GMWA!$DB$2:$DB$600=BF$1),0),$A74-1966)</f>
        <v>416.96839999999997</v>
      </c>
      <c r="BG74" s="4" cm="1">
        <f t="array" ref="BG74">INDEX(GMWA!$A$2:$DB$600,MATCH(1,(GMWA!$DA$2:$DA$600=BG$3)*(GMWA!$CZ$2:$CZ$600=BG$4)*(GMWA!$DB$2:$DB$600=BG$1),0),$A74-1966)</f>
        <v>1180.2159999999999</v>
      </c>
      <c r="BH74" s="4" cm="1">
        <f t="array" ref="BH74">INDEX(GMWA!$A$2:$DB$600,MATCH(1,(GMWA!$DA$2:$DA$600=BH$3)*(GMWA!$CZ$2:$CZ$600=BH$4)*(GMWA!$DB$2:$DB$600=BH$1),0),$A74-1966)</f>
        <v>395.72410000000002</v>
      </c>
      <c r="BI74" s="4" cm="1">
        <f t="array" ref="BI74">INDEX(GMWA!$A$2:$DB$600,MATCH(1,(GMWA!$DA$2:$DA$600=BI$3)*(GMWA!$CZ$2:$CZ$600=BI$4)*(GMWA!$DB$2:$DB$600=BI$1),0),$A74-1966)</f>
        <v>497.90890000000002</v>
      </c>
      <c r="BK74" s="12">
        <f t="shared" si="12"/>
        <v>2.9307774774656496</v>
      </c>
      <c r="BL74" s="12">
        <f t="shared" si="12"/>
        <v>3.6230740244560313</v>
      </c>
      <c r="BM74" s="12">
        <f t="shared" si="12"/>
        <v>1.9025635676729769</v>
      </c>
      <c r="BN74" s="12">
        <f t="shared" si="12"/>
        <v>3.2119406003708022</v>
      </c>
      <c r="BO74" s="12">
        <f t="shared" si="12"/>
        <v>3.0139762071174281</v>
      </c>
      <c r="BP74" s="12">
        <f t="shared" si="12"/>
        <v>3.0938383747747085</v>
      </c>
      <c r="BQ74" s="12">
        <f t="shared" si="12"/>
        <v>1.8434718913865691</v>
      </c>
      <c r="BR74" s="12">
        <f t="shared" si="12"/>
        <v>1.1746814732826745</v>
      </c>
      <c r="BS74" s="12">
        <f t="shared" si="12"/>
        <v>2.1702232318286132</v>
      </c>
      <c r="BT74" s="12">
        <f t="shared" si="12"/>
        <v>2.5255047733251121</v>
      </c>
      <c r="BU74" s="12">
        <f t="shared" si="12"/>
        <v>3.0711016464306145</v>
      </c>
      <c r="BV74" s="12">
        <f t="shared" si="12"/>
        <v>3.1142667796601584</v>
      </c>
      <c r="BW74" s="12">
        <f t="shared" si="12"/>
        <v>2.9988631710170632</v>
      </c>
      <c r="BX74" s="12">
        <f t="shared" si="11"/>
        <v>2.6650550176655305</v>
      </c>
      <c r="BY74" s="12">
        <f t="shared" si="11"/>
        <v>2.9399759983431482</v>
      </c>
      <c r="BZ74" s="12">
        <f t="shared" si="11"/>
        <v>2.2238809357770424</v>
      </c>
      <c r="CA74" s="12">
        <f t="shared" si="10"/>
        <v>2.5993480795140926</v>
      </c>
      <c r="CB74" s="12">
        <f t="shared" si="10"/>
        <v>3.6631339848409992</v>
      </c>
      <c r="CC74" s="12">
        <f t="shared" si="10"/>
        <v>2.7712205165877557</v>
      </c>
      <c r="CD74" s="12">
        <f t="shared" si="10"/>
        <v>2.9020004789823348</v>
      </c>
      <c r="CF74" s="13">
        <f>SUMIF(DataQ!$C:$C,DataA!$A74,DataQ!I:I)</f>
        <v>33083.167000000001</v>
      </c>
      <c r="CG74" s="13">
        <f>SUMIF(DataQ!$C:$C,DataA!$A74,DataQ!J:J)</f>
        <v>616975.39999999991</v>
      </c>
      <c r="CH74" s="13">
        <f>SUMIF(DataQ!$C:$C,DataA!$A74,DataQ!K:K)</f>
        <v>4185.2939999999999</v>
      </c>
      <c r="CI74" s="13">
        <f>SUMIF(DataQ!$C:$C,DataA!$A74,DataQ!L:L)</f>
        <v>3026.0108</v>
      </c>
      <c r="CJ74" s="13">
        <f>SUMIF(DataQ!$C:$C,DataA!$A74,DataQ!M:M)</f>
        <v>2081.1610000000001</v>
      </c>
      <c r="CK74" s="14">
        <f>AVERAGEIF(DataQ!$C:$C,DataA!$A74,DataQ!N:N)</f>
        <v>824703.82499999995</v>
      </c>
      <c r="CL74" s="13">
        <f>SUMIF(DataQ!$C:$C,DataA!$A74,DataQ!O:O)</f>
        <v>-207219.815</v>
      </c>
      <c r="CN74" s="13">
        <f>SUMIF(DataQ!$B:$B,DataA!$A74,DataQ!P:P)</f>
        <v>-4031.1319999999996</v>
      </c>
      <c r="CO74" s="13">
        <f>SUMIF(DataQ!$B:$B,DataA!$A74,DataQ!Q:Q)</f>
        <v>-28894.476999999999</v>
      </c>
      <c r="CP74" s="13">
        <f>SUMIF(DataQ!$B:$B,DataA!$A74,DataQ!R:R)</f>
        <v>-106.66955</v>
      </c>
    </row>
    <row r="75" spans="1:94" x14ac:dyDescent="0.25">
      <c r="A75" s="4">
        <f t="shared" si="9"/>
        <v>2041</v>
      </c>
      <c r="B75" s="4" cm="1">
        <f t="array" ref="B75">INDEX(GMWA!$A$2:$DB$600,MATCH(1,(GMWA!$DA$2:$DA$600=B$3)*(GMWA!$CZ$2:$CZ$600=B$4)*(GMWA!$DB$2:$DB$600=B$1),0),$A75-1966)</f>
        <v>151677.20000000001</v>
      </c>
      <c r="C75" s="4" cm="1">
        <f t="array" ref="C75">INDEX(GMWA!$A$2:$DB$600,MATCH(1,(GMWA!$DA$2:$DA$600=C$3)*(GMWA!$CZ$2:$CZ$600=C$4)*(GMWA!$DB$2:$DB$600=C$1),0),$A75-1966)</f>
        <v>3509.252</v>
      </c>
      <c r="D75" s="4" cm="1">
        <f t="array" ref="D75">INDEX(GMWA!$A$2:$DB$600,MATCH(1,(GMWA!$DA$2:$DA$600=D$3)*(GMWA!$CZ$2:$CZ$600=D$4)*(GMWA!$DB$2:$DB$600=D$1),0),$A75-1966)</f>
        <v>34016.14</v>
      </c>
      <c r="E75" s="4" cm="1">
        <f t="array" ref="E75">INDEX(GMWA!$A$2:$DB$600,MATCH(1,(GMWA!$DA$2:$DA$600=E$3)*(GMWA!$CZ$2:$CZ$600=E$4)*(GMWA!$DB$2:$DB$600=E$1),0),$A75-1966)</f>
        <v>160441.70000000001</v>
      </c>
      <c r="F75" s="4" cm="1">
        <f t="array" ref="F75">INDEX(GMWA!$A$2:$DB$600,MATCH(1,(GMWA!$DA$2:$DA$600=F$3)*(GMWA!$CZ$2:$CZ$600=F$4)*(GMWA!$DB$2:$DB$600=F$1),0),$A75-1966)</f>
        <v>90964.08</v>
      </c>
      <c r="G75" s="4" cm="1">
        <f t="array" ref="G75">INDEX(GMWA!$A$2:$DB$600,MATCH(1,(GMWA!$DA$2:$DA$600=G$3)*(GMWA!$CZ$2:$CZ$600=G$4)*(GMWA!$DB$2:$DB$600=G$1),0),$A75-1966)</f>
        <v>26.822669999999999</v>
      </c>
      <c r="H75" s="4" cm="1">
        <f t="array" ref="H75">INDEX(GMWA!$A$2:$DB$600,MATCH(1,(GMWA!$DA$2:$DA$600=H$3)*(GMWA!$CZ$2:$CZ$600=H$4)*(GMWA!$DB$2:$DB$600=H$1),0),$A75-1966)</f>
        <v>76410.98</v>
      </c>
      <c r="I75" s="4" cm="1">
        <f t="array" ref="I75">INDEX(GMWA!$A$2:$DB$600,MATCH(1,(GMWA!$DA$2:$DA$600=I$3)*(GMWA!$CZ$2:$CZ$600=I$4)*(GMWA!$DB$2:$DB$600=I$1),0),$A75-1966)</f>
        <v>3.4946579999999998</v>
      </c>
      <c r="J75" s="4" cm="1">
        <f t="array" ref="J75">INDEX(GMWA!$A$2:$DB$600,MATCH(1,(GMWA!$DA$2:$DA$600=J$3)*(GMWA!$CZ$2:$CZ$600=J$4)*(GMWA!$DB$2:$DB$600=J$1),0),$A75-1966)</f>
        <v>39535.67</v>
      </c>
      <c r="K75" s="4" cm="1">
        <f t="array" ref="K75">INDEX(GMWA!$A$2:$DB$600,MATCH(1,(GMWA!$DA$2:$DA$600=K$3)*(GMWA!$CZ$2:$CZ$600=K$4)*(GMWA!$DB$2:$DB$600=K$1),0),$A75-1966)</f>
        <v>123.1855</v>
      </c>
      <c r="L75" s="4" cm="1">
        <f t="array" ref="L75">INDEX(GMWA!$A$2:$DB$600,MATCH(1,(GMWA!$DA$2:$DA$600=L$3)*(GMWA!$CZ$2:$CZ$600=L$4)*(GMWA!$DB$2:$DB$600=L$1),0),$A75-1966)</f>
        <v>189.7148</v>
      </c>
      <c r="M75" s="4" cm="1">
        <f t="array" ref="M75">INDEX(GMWA!$A$2:$DB$600,MATCH(1,(GMWA!$DA$2:$DA$600=M$3)*(GMWA!$CZ$2:$CZ$600=M$4)*(GMWA!$DB$2:$DB$600=M$1),0),$A75-1966)</f>
        <v>137.34520000000001</v>
      </c>
      <c r="N75" s="4" cm="1">
        <f t="array" ref="N75">INDEX(GMWA!$A$2:$DB$600,MATCH(1,(GMWA!$DA$2:$DA$600=N$3)*(GMWA!$CZ$2:$CZ$600=N$4)*(GMWA!$DB$2:$DB$600=N$1),0),$A75-1966)</f>
        <v>80.257000000000005</v>
      </c>
      <c r="O75" s="4" cm="1">
        <f t="array" ref="O75">INDEX(GMWA!$A$2:$DB$600,MATCH(1,(GMWA!$DA$2:$DA$600=O$3)*(GMWA!$CZ$2:$CZ$600=O$4)*(GMWA!$DB$2:$DB$600=O$1),0),$A75-1966)</f>
        <v>20.125699999999998</v>
      </c>
      <c r="P75" s="4" cm="1">
        <f t="array" ref="P75">INDEX(GMWA!$A$2:$DB$600,MATCH(1,(GMWA!$DA$2:$DA$600=P$3)*(GMWA!$CZ$2:$CZ$600=P$4)*(GMWA!$DB$2:$DB$600=P$1),0),$A75-1966)</f>
        <v>31.9284</v>
      </c>
      <c r="Q75" s="4" cm="1">
        <f t="array" ref="Q75">INDEX(GMWA!$A$2:$DB$600,MATCH(1,(GMWA!$DA$2:$DA$600=Q$3)*(GMWA!$CZ$2:$CZ$600=Q$4)*(GMWA!$DB$2:$DB$600=Q$1),0),$A75-1966)</f>
        <v>19.076360000000001</v>
      </c>
      <c r="R75" s="4" cm="1">
        <f t="array" ref="R75">INDEX(GMWA!$A$2:$DB$600,MATCH(1,(GMWA!$DA$2:$DA$600=R$3)*(GMWA!$CZ$2:$CZ$600=R$4)*(GMWA!$DB$2:$DB$600=R$1),0),$A75-1966)</f>
        <v>11.02237</v>
      </c>
      <c r="S75" s="4" cm="1">
        <f t="array" ref="S75">INDEX(GMWA!$A$2:$DB$600,MATCH(1,(GMWA!$DA$2:$DA$600=S$3)*(GMWA!$CZ$2:$CZ$600=S$4)*(GMWA!$DB$2:$DB$600=S$1),0),$A75-1966)</f>
        <v>5.0210100000000004</v>
      </c>
      <c r="T75" s="4" cm="1">
        <f t="array" ref="T75">INDEX(GMWA!$A$2:$DB$600,MATCH(1,(GMWA!$DA$2:$DA$600=T$3)*(GMWA!$CZ$2:$CZ$600=T$4)*(GMWA!$DB$2:$DB$600=T$1),0),$A75-1966)</f>
        <v>15.297000000000001</v>
      </c>
      <c r="U75" s="4" cm="1">
        <f t="array" ref="U75">INDEX(GMWA!$A$2:$DB$600,MATCH(1,(GMWA!$DA$2:$DA$600=U$3)*(GMWA!$CZ$2:$CZ$600=U$4)*(GMWA!$DB$2:$DB$600=U$1),0),$A75-1966)</f>
        <v>11.27848</v>
      </c>
      <c r="V75" s="4" cm="1">
        <f t="array" ref="V75">INDEX(GMWA!$A$2:$DB$600,MATCH(1,(GMWA!$DA$2:$DA$600=V$3)*(GMWA!$CZ$2:$CZ$600=V$4)*(GMWA!$DB$2:$DB$600=V$1),0),$A75-1966)</f>
        <v>5317905</v>
      </c>
      <c r="W75" s="4" cm="1">
        <f t="array" ref="W75">INDEX(GMWA!$A$2:$DB$600,MATCH(1,(GMWA!$DA$2:$DA$600=W$3)*(GMWA!$CZ$2:$CZ$600=W$4)*(GMWA!$DB$2:$DB$600=W$1),0),$A75-1966)</f>
        <v>96807.7</v>
      </c>
      <c r="X75" s="4" cm="1">
        <f t="array" ref="X75">INDEX(GMWA!$A$2:$DB$600,MATCH(1,(GMWA!$DA$2:$DA$600=X$3)*(GMWA!$CZ$2:$CZ$600=X$4)*(GMWA!$DB$2:$DB$600=X$1),0),$A75-1966)</f>
        <v>1764701</v>
      </c>
      <c r="Y75" s="4" cm="1">
        <f t="array" ref="Y75">INDEX(GMWA!$A$2:$DB$600,MATCH(1,(GMWA!$DA$2:$DA$600=Y$3)*(GMWA!$CZ$2:$CZ$600=Y$4)*(GMWA!$DB$2:$DB$600=Y$1),0),$A75-1966)</f>
        <v>4981553</v>
      </c>
      <c r="Z75" s="4" cm="1">
        <f t="array" ref="Z75">INDEX(GMWA!$A$2:$DB$600,MATCH(1,(GMWA!$DA$2:$DA$600=Z$3)*(GMWA!$CZ$2:$CZ$600=Z$4)*(GMWA!$DB$2:$DB$600=Z$1),0),$A75-1966)</f>
        <v>2979863</v>
      </c>
      <c r="AA75" s="4" cm="1">
        <f t="array" ref="AA75">INDEX(GMWA!$A$2:$DB$600,MATCH(1,(GMWA!$DA$2:$DA$600=AA$3)*(GMWA!$CZ$2:$CZ$600=AA$4)*(GMWA!$DB$2:$DB$600=AA$1),0),$A75-1966)</f>
        <v>867.09479999999996</v>
      </c>
      <c r="AB75" s="4" cm="1">
        <f t="array" ref="AB75">INDEX(GMWA!$A$2:$DB$600,MATCH(1,(GMWA!$DA$2:$DA$600=AB$3)*(GMWA!$CZ$2:$CZ$600=AB$4)*(GMWA!$DB$2:$DB$600=AB$1),0),$A75-1966)</f>
        <v>4111421</v>
      </c>
      <c r="AC75" s="4" cm="1">
        <f t="array" ref="AC75">INDEX(GMWA!$A$2:$DB$600,MATCH(1,(GMWA!$DA$2:$DA$600=AC$3)*(GMWA!$CZ$2:$CZ$600=AC$4)*(GMWA!$DB$2:$DB$600=AC$1),0),$A75-1966)</f>
        <v>303.1223</v>
      </c>
      <c r="AD75" s="4" cm="1">
        <f t="array" ref="AD75">INDEX(GMWA!$A$2:$DB$600,MATCH(1,(GMWA!$DA$2:$DA$600=AD$3)*(GMWA!$CZ$2:$CZ$600=AD$4)*(GMWA!$DB$2:$DB$600=AD$1),0),$A75-1966)</f>
        <v>1816910</v>
      </c>
      <c r="AE75" s="4" cm="1">
        <f t="array" ref="AE75">INDEX(GMWA!$A$2:$DB$600,MATCH(1,(GMWA!$DA$2:$DA$600=AE$3)*(GMWA!$CZ$2:$CZ$600=AE$4)*(GMWA!$DB$2:$DB$600=AE$1),0),$A75-1966)</f>
        <v>4868.2240000000002</v>
      </c>
      <c r="AF75" s="4" cm="1">
        <f t="array" ref="AF75">INDEX(GMWA!$A$2:$DB$600,MATCH(1,(GMWA!$DA$2:$DA$600=AF$3)*(GMWA!$CZ$2:$CZ$600=AF$4)*(GMWA!$DB$2:$DB$600=AF$1),0),$A75-1966)</f>
        <v>6134.8869999999997</v>
      </c>
      <c r="AG75" s="4" cm="1">
        <f t="array" ref="AG75">INDEX(GMWA!$A$2:$DB$600,MATCH(1,(GMWA!$DA$2:$DA$600=AG$3)*(GMWA!$CZ$2:$CZ$600=AG$4)*(GMWA!$DB$2:$DB$600=AG$1),0),$A75-1966)</f>
        <v>4398.2889999999998</v>
      </c>
      <c r="AH75" s="4" cm="1">
        <f t="array" ref="AH75">INDEX(GMWA!$A$2:$DB$600,MATCH(1,(GMWA!$DA$2:$DA$600=AH$3)*(GMWA!$CZ$2:$CZ$600=AH$4)*(GMWA!$DB$2:$DB$600=AH$1),0),$A75-1966)</f>
        <v>2665.5610000000001</v>
      </c>
      <c r="AI75" s="4" cm="1">
        <f t="array" ref="AI75">INDEX(GMWA!$A$2:$DB$600,MATCH(1,(GMWA!$DA$2:$DA$600=AI$3)*(GMWA!$CZ$2:$CZ$600=AI$4)*(GMWA!$DB$2:$DB$600=AI$1),0),$A75-1966)</f>
        <v>749.5009</v>
      </c>
      <c r="AJ75" s="4" cm="1">
        <f t="array" ref="AJ75">INDEX(GMWA!$A$2:$DB$600,MATCH(1,(GMWA!$DA$2:$DA$600=AJ$3)*(GMWA!$CZ$2:$CZ$600=AJ$4)*(GMWA!$DB$2:$DB$600=AJ$1),0),$A75-1966)</f>
        <v>1079.078</v>
      </c>
      <c r="AK75" s="4" cm="1">
        <f t="array" ref="AK75">INDEX(GMWA!$A$2:$DB$600,MATCH(1,(GMWA!$DA$2:$DA$600=AK$3)*(GMWA!$CZ$2:$CZ$600=AK$4)*(GMWA!$DB$2:$DB$600=AK$1),0),$A75-1966)</f>
        <v>849.60260000000005</v>
      </c>
      <c r="AL75" s="4" cm="1">
        <f t="array" ref="AL75">INDEX(GMWA!$A$2:$DB$600,MATCH(1,(GMWA!$DA$2:$DA$600=AL$3)*(GMWA!$CZ$2:$CZ$600=AL$4)*(GMWA!$DB$2:$DB$600=AL$1),0),$A75-1966)</f>
        <v>421.25599999999997</v>
      </c>
      <c r="AM75" s="4" cm="1">
        <f t="array" ref="AM75">INDEX(GMWA!$A$2:$DB$600,MATCH(1,(GMWA!$DA$2:$DA$600=AM$3)*(GMWA!$CZ$2:$CZ$600=AM$4)*(GMWA!$DB$2:$DB$600=AM$1),0),$A75-1966)</f>
        <v>135.97200000000001</v>
      </c>
      <c r="AN75" s="4" cm="1">
        <f t="array" ref="AN75">INDEX(GMWA!$A$2:$DB$600,MATCH(1,(GMWA!$DA$2:$DA$600=AN$3)*(GMWA!$CZ$2:$CZ$600=AN$4)*(GMWA!$DB$2:$DB$600=AN$1),0),$A75-1966)</f>
        <v>543.52020000000005</v>
      </c>
      <c r="AO75" s="4" cm="1">
        <f t="array" ref="AO75">INDEX(GMWA!$A$2:$DB$600,MATCH(1,(GMWA!$DA$2:$DA$600=AO$3)*(GMWA!$CZ$2:$CZ$600=AO$4)*(GMWA!$DB$2:$DB$600=AO$1),0),$A75-1966)</f>
        <v>385.84769999999997</v>
      </c>
      <c r="AP75" s="4" cm="1">
        <f t="array" ref="AP75">INDEX(GMWA!$A$2:$DB$600,MATCH(1,(GMWA!$DA$2:$DA$600=AP$3)*(GMWA!$CZ$2:$CZ$600=AP$4)*(GMWA!$DB$2:$DB$600=AP$1),0),$A75-1966)</f>
        <v>5367722</v>
      </c>
      <c r="AQ75" s="4" cm="1">
        <f t="array" ref="AQ75">INDEX(GMWA!$A$2:$DB$600,MATCH(1,(GMWA!$DA$2:$DA$600=AQ$3)*(GMWA!$CZ$2:$CZ$600=AQ$4)*(GMWA!$DB$2:$DB$600=AQ$1),0),$A75-1966)</f>
        <v>58513.88</v>
      </c>
      <c r="AR75" s="4" cm="1">
        <f t="array" ref="AR75">INDEX(GMWA!$A$2:$DB$600,MATCH(1,(GMWA!$DA$2:$DA$600=AR$3)*(GMWA!$CZ$2:$CZ$600=AR$4)*(GMWA!$DB$2:$DB$600=AR$1),0),$A75-1966)</f>
        <v>877218.9</v>
      </c>
      <c r="AS75" s="4" cm="1">
        <f t="array" ref="AS75">INDEX(GMWA!$A$2:$DB$600,MATCH(1,(GMWA!$DA$2:$DA$600=AS$3)*(GMWA!$CZ$2:$CZ$600=AS$4)*(GMWA!$DB$2:$DB$600=AS$1),0),$A75-1966)</f>
        <v>5872078</v>
      </c>
      <c r="AT75" s="4" cm="1">
        <f t="array" ref="AT75">INDEX(GMWA!$A$2:$DB$600,MATCH(1,(GMWA!$DA$2:$DA$600=AT$3)*(GMWA!$CZ$2:$CZ$600=AT$4)*(GMWA!$DB$2:$DB$600=AT$1),0),$A75-1966)</f>
        <v>5945487</v>
      </c>
      <c r="AU75" s="4" cm="1">
        <f t="array" ref="AU75">INDEX(GMWA!$A$2:$DB$600,MATCH(1,(GMWA!$DA$2:$DA$600=AU$3)*(GMWA!$CZ$2:$CZ$600=AU$4)*(GMWA!$DB$2:$DB$600=AU$1),0),$A75-1966)</f>
        <v>5289.3959999999997</v>
      </c>
      <c r="AV75" s="4" cm="1">
        <f t="array" ref="AV75">INDEX(GMWA!$A$2:$DB$600,MATCH(1,(GMWA!$DA$2:$DA$600=AV$3)*(GMWA!$CZ$2:$CZ$600=AV$4)*(GMWA!$DB$2:$DB$600=AV$1),0),$A75-1966)</f>
        <v>11583650</v>
      </c>
      <c r="AW75" s="4" cm="1">
        <f t="array" ref="AW75">INDEX(GMWA!$A$2:$DB$600,MATCH(1,(GMWA!$DA$2:$DA$600=AW$3)*(GMWA!$CZ$2:$CZ$600=AW$4)*(GMWA!$DB$2:$DB$600=AW$1),0),$A75-1966)</f>
        <v>1312.213</v>
      </c>
      <c r="AX75" s="4" cm="1">
        <f t="array" ref="AX75">INDEX(GMWA!$A$2:$DB$600,MATCH(1,(GMWA!$DA$2:$DA$600=AX$3)*(GMWA!$CZ$2:$CZ$600=AX$4)*(GMWA!$DB$2:$DB$600=AX$1),0),$A75-1966)</f>
        <v>4603590</v>
      </c>
      <c r="AY75" s="4" cm="1">
        <f t="array" ref="AY75">INDEX(GMWA!$A$2:$DB$600,MATCH(1,(GMWA!$DA$2:$DA$600=AY$3)*(GMWA!$CZ$2:$CZ$600=AY$4)*(GMWA!$DB$2:$DB$600=AY$1),0),$A75-1966)</f>
        <v>7450.317</v>
      </c>
      <c r="AZ75" s="4" cm="1">
        <f t="array" ref="AZ75">INDEX(GMWA!$A$2:$DB$600,MATCH(1,(GMWA!$DA$2:$DA$600=AZ$3)*(GMWA!$CZ$2:$CZ$600=AZ$4)*(GMWA!$DB$2:$DB$600=AZ$1),0),$A75-1966)</f>
        <v>4795.0209999999997</v>
      </c>
      <c r="BA75" s="4" cm="1">
        <f t="array" ref="BA75">INDEX(GMWA!$A$2:$DB$600,MATCH(1,(GMWA!$DA$2:$DA$600=BA$3)*(GMWA!$CZ$2:$CZ$600=BA$4)*(GMWA!$DB$2:$DB$600=BA$1),0),$A75-1966)</f>
        <v>3237.1390000000001</v>
      </c>
      <c r="BB75" s="4" cm="1">
        <f t="array" ref="BB75">INDEX(GMWA!$A$2:$DB$600,MATCH(1,(GMWA!$DA$2:$DA$600=BB$3)*(GMWA!$CZ$2:$CZ$600=BB$4)*(GMWA!$DB$2:$DB$600=BB$1),0),$A75-1966)</f>
        <v>2789.7379999999998</v>
      </c>
      <c r="BC75" s="4" cm="1">
        <f t="array" ref="BC75">INDEX(GMWA!$A$2:$DB$600,MATCH(1,(GMWA!$DA$2:$DA$600=BC$3)*(GMWA!$CZ$2:$CZ$600=BC$4)*(GMWA!$DB$2:$DB$600=BC$1),0),$A75-1966)</f>
        <v>1965.6089999999999</v>
      </c>
      <c r="BD75" s="4" cm="1">
        <f t="array" ref="BD75">INDEX(GMWA!$A$2:$DB$600,MATCH(1,(GMWA!$DA$2:$DA$600=BD$3)*(GMWA!$CZ$2:$CZ$600=BD$4)*(GMWA!$DB$2:$DB$600=BD$1),0),$A75-1966)</f>
        <v>1090.126</v>
      </c>
      <c r="BE75" s="4" cm="1">
        <f t="array" ref="BE75">INDEX(GMWA!$A$2:$DB$600,MATCH(1,(GMWA!$DA$2:$DA$600=BE$3)*(GMWA!$CZ$2:$CZ$600=BE$4)*(GMWA!$DB$2:$DB$600=BE$1),0),$A75-1966)</f>
        <v>876.38070000000005</v>
      </c>
      <c r="BF75" s="4" cm="1">
        <f t="array" ref="BF75">INDEX(GMWA!$A$2:$DB$600,MATCH(1,(GMWA!$DA$2:$DA$600=BF$3)*(GMWA!$CZ$2:$CZ$600=BF$4)*(GMWA!$DB$2:$DB$600=BF$1),0),$A75-1966)</f>
        <v>426.6841</v>
      </c>
      <c r="BG75" s="4" cm="1">
        <f t="array" ref="BG75">INDEX(GMWA!$A$2:$DB$600,MATCH(1,(GMWA!$DA$2:$DA$600=BG$3)*(GMWA!$CZ$2:$CZ$600=BG$4)*(GMWA!$DB$2:$DB$600=BG$1),0),$A75-1966)</f>
        <v>1224.3230000000001</v>
      </c>
      <c r="BH75" s="4" cm="1">
        <f t="array" ref="BH75">INDEX(GMWA!$A$2:$DB$600,MATCH(1,(GMWA!$DA$2:$DA$600=BH$3)*(GMWA!$CZ$2:$CZ$600=BH$4)*(GMWA!$DB$2:$DB$600=BH$1),0),$A75-1966)</f>
        <v>405.51530000000002</v>
      </c>
      <c r="BI75" s="4" cm="1">
        <f t="array" ref="BI75">INDEX(GMWA!$A$2:$DB$600,MATCH(1,(GMWA!$DA$2:$DA$600=BI$3)*(GMWA!$CZ$2:$CZ$600=BI$4)*(GMWA!$DB$2:$DB$600=BI$1),0),$A75-1966)</f>
        <v>512.32209999999998</v>
      </c>
      <c r="BK75" s="12">
        <f t="shared" si="12"/>
        <v>2.8521983751120037</v>
      </c>
      <c r="BL75" s="12">
        <f t="shared" si="12"/>
        <v>3.6249719805346059</v>
      </c>
      <c r="BM75" s="12">
        <f t="shared" si="12"/>
        <v>1.9275865996562589</v>
      </c>
      <c r="BN75" s="12">
        <f t="shared" si="12"/>
        <v>3.2207165114975194</v>
      </c>
      <c r="BO75" s="12">
        <f t="shared" si="12"/>
        <v>3.0526262448978358</v>
      </c>
      <c r="BP75" s="12">
        <f t="shared" si="12"/>
        <v>3.093395324248283</v>
      </c>
      <c r="BQ75" s="12">
        <f t="shared" si="12"/>
        <v>1.8585053683385866</v>
      </c>
      <c r="BR75" s="12">
        <f t="shared" si="12"/>
        <v>1.152887134994687</v>
      </c>
      <c r="BS75" s="12">
        <f t="shared" si="12"/>
        <v>2.1759839507735657</v>
      </c>
      <c r="BT75" s="12">
        <f t="shared" si="12"/>
        <v>2.5303991763731495</v>
      </c>
      <c r="BU75" s="12">
        <f t="shared" si="12"/>
        <v>3.0923927368181352</v>
      </c>
      <c r="BV75" s="12">
        <f t="shared" si="12"/>
        <v>3.122696121150748</v>
      </c>
      <c r="BW75" s="12">
        <f t="shared" si="12"/>
        <v>3.0108858885615448</v>
      </c>
      <c r="BX75" s="12">
        <f t="shared" si="11"/>
        <v>2.6852135868015634</v>
      </c>
      <c r="BY75" s="12">
        <f t="shared" si="11"/>
        <v>2.9588593224956861</v>
      </c>
      <c r="BZ75" s="12">
        <f t="shared" si="11"/>
        <v>2.2453274036590756</v>
      </c>
      <c r="CA75" s="12">
        <f t="shared" si="10"/>
        <v>2.6165490817934942</v>
      </c>
      <c r="CB75" s="12">
        <f t="shared" si="10"/>
        <v>3.6926793751654752</v>
      </c>
      <c r="CC75" s="12">
        <f t="shared" si="10"/>
        <v>2.8144308160027909</v>
      </c>
      <c r="CD75" s="12">
        <f t="shared" si="10"/>
        <v>2.9230393235465706</v>
      </c>
      <c r="CF75" s="13">
        <f>SUMIF(DataQ!$C:$C,DataA!$A75,DataQ!I:I)</f>
        <v>33652.796000000002</v>
      </c>
      <c r="CG75" s="13">
        <f>SUMIF(DataQ!$C:$C,DataA!$A75,DataQ!J:J)</f>
        <v>617675.30000000005</v>
      </c>
      <c r="CH75" s="13">
        <f>SUMIF(DataQ!$C:$C,DataA!$A75,DataQ!K:K)</f>
        <v>4223.9670000000006</v>
      </c>
      <c r="CI75" s="13">
        <f>SUMIF(DataQ!$C:$C,DataA!$A75,DataQ!L:L)</f>
        <v>3041.1693</v>
      </c>
      <c r="CJ75" s="13">
        <f>SUMIF(DataQ!$C:$C,DataA!$A75,DataQ!M:M)</f>
        <v>2083.3105000000005</v>
      </c>
      <c r="CK75" s="14">
        <f>AVERAGEIF(DataQ!$C:$C,DataA!$A75,DataQ!N:N)</f>
        <v>840307.47499999998</v>
      </c>
      <c r="CL75" s="13">
        <f>SUMIF(DataQ!$C:$C,DataA!$A75,DataQ!O:O)</f>
        <v>-214811.245</v>
      </c>
      <c r="CN75" s="13">
        <f>SUMIF(DataQ!$B:$B,DataA!$A75,DataQ!P:P)</f>
        <v>-4084.5609999999997</v>
      </c>
      <c r="CO75" s="13">
        <f>SUMIF(DataQ!$B:$B,DataA!$A75,DataQ!Q:Q)</f>
        <v>-29384.5</v>
      </c>
      <c r="CP75" s="13">
        <f>SUMIF(DataQ!$B:$B,DataA!$A75,DataQ!R:R)</f>
        <v>-109.80127</v>
      </c>
    </row>
    <row r="76" spans="1:94" x14ac:dyDescent="0.25">
      <c r="A76" s="4">
        <f t="shared" si="9"/>
        <v>2042</v>
      </c>
      <c r="B76" s="4" cm="1">
        <f t="array" ref="B76">INDEX(GMWA!$A$2:$DB$600,MATCH(1,(GMWA!$DA$2:$DA$600=B$3)*(GMWA!$CZ$2:$CZ$600=B$4)*(GMWA!$DB$2:$DB$600=B$1),0),$A76-1966)</f>
        <v>154019.5</v>
      </c>
      <c r="C76" s="4" cm="1">
        <f t="array" ref="C76">INDEX(GMWA!$A$2:$DB$600,MATCH(1,(GMWA!$DA$2:$DA$600=C$3)*(GMWA!$CZ$2:$CZ$600=C$4)*(GMWA!$DB$2:$DB$600=C$1),0),$A76-1966)</f>
        <v>3660.5839999999998</v>
      </c>
      <c r="D76" s="4" cm="1">
        <f t="array" ref="D76">INDEX(GMWA!$A$2:$DB$600,MATCH(1,(GMWA!$DA$2:$DA$600=D$3)*(GMWA!$CZ$2:$CZ$600=D$4)*(GMWA!$DB$2:$DB$600=D$1),0),$A76-1966)</f>
        <v>34984.53</v>
      </c>
      <c r="E76" s="4" cm="1">
        <f t="array" ref="E76">INDEX(GMWA!$A$2:$DB$600,MATCH(1,(GMWA!$DA$2:$DA$600=E$3)*(GMWA!$CZ$2:$CZ$600=E$4)*(GMWA!$DB$2:$DB$600=E$1),0),$A76-1966)</f>
        <v>164103.29999999999</v>
      </c>
      <c r="F76" s="4" cm="1">
        <f t="array" ref="F76">INDEX(GMWA!$A$2:$DB$600,MATCH(1,(GMWA!$DA$2:$DA$600=F$3)*(GMWA!$CZ$2:$CZ$600=F$4)*(GMWA!$DB$2:$DB$600=F$1),0),$A76-1966)</f>
        <v>95413.83</v>
      </c>
      <c r="G76" s="4" cm="1">
        <f t="array" ref="G76">INDEX(GMWA!$A$2:$DB$600,MATCH(1,(GMWA!$DA$2:$DA$600=G$3)*(GMWA!$CZ$2:$CZ$600=G$4)*(GMWA!$DB$2:$DB$600=G$1),0),$A76-1966)</f>
        <v>27.608979999999999</v>
      </c>
      <c r="H76" s="4" cm="1">
        <f t="array" ref="H76">INDEX(GMWA!$A$2:$DB$600,MATCH(1,(GMWA!$DA$2:$DA$600=H$3)*(GMWA!$CZ$2:$CZ$600=H$4)*(GMWA!$DB$2:$DB$600=H$1),0),$A76-1966)</f>
        <v>78311.7</v>
      </c>
      <c r="I76" s="4" cm="1">
        <f t="array" ref="I76">INDEX(GMWA!$A$2:$DB$600,MATCH(1,(GMWA!$DA$2:$DA$600=I$3)*(GMWA!$CZ$2:$CZ$600=I$4)*(GMWA!$DB$2:$DB$600=I$1),0),$A76-1966)</f>
        <v>3.586103</v>
      </c>
      <c r="J76" s="4" cm="1">
        <f t="array" ref="J76">INDEX(GMWA!$A$2:$DB$600,MATCH(1,(GMWA!$DA$2:$DA$600=J$3)*(GMWA!$CZ$2:$CZ$600=J$4)*(GMWA!$DB$2:$DB$600=J$1),0),$A76-1966)</f>
        <v>40047.980000000003</v>
      </c>
      <c r="K76" s="4" cm="1">
        <f t="array" ref="K76">INDEX(GMWA!$A$2:$DB$600,MATCH(1,(GMWA!$DA$2:$DA$600=K$3)*(GMWA!$CZ$2:$CZ$600=K$4)*(GMWA!$DB$2:$DB$600=K$1),0),$A76-1966)</f>
        <v>126.24939999999999</v>
      </c>
      <c r="L76" s="4" cm="1">
        <f t="array" ref="L76">INDEX(GMWA!$A$2:$DB$600,MATCH(1,(GMWA!$DA$2:$DA$600=L$3)*(GMWA!$CZ$2:$CZ$600=L$4)*(GMWA!$DB$2:$DB$600=L$1),0),$A76-1966)</f>
        <v>195.8758</v>
      </c>
      <c r="M76" s="4" cm="1">
        <f t="array" ref="M76">INDEX(GMWA!$A$2:$DB$600,MATCH(1,(GMWA!$DA$2:$DA$600=M$3)*(GMWA!$CZ$2:$CZ$600=M$4)*(GMWA!$DB$2:$DB$600=M$1),0),$A76-1966)</f>
        <v>139.49770000000001</v>
      </c>
      <c r="N76" s="4" cm="1">
        <f t="array" ref="N76">INDEX(GMWA!$A$2:$DB$600,MATCH(1,(GMWA!$DA$2:$DA$600=N$3)*(GMWA!$CZ$2:$CZ$600=N$4)*(GMWA!$DB$2:$DB$600=N$1),0),$A76-1966)</f>
        <v>82.694000000000003</v>
      </c>
      <c r="O76" s="4" cm="1">
        <f t="array" ref="O76">INDEX(GMWA!$A$2:$DB$600,MATCH(1,(GMWA!$DA$2:$DA$600=O$3)*(GMWA!$CZ$2:$CZ$600=O$4)*(GMWA!$DB$2:$DB$600=O$1),0),$A76-1966)</f>
        <v>20.465299999999999</v>
      </c>
      <c r="P76" s="4" cm="1">
        <f t="array" ref="P76">INDEX(GMWA!$A$2:$DB$600,MATCH(1,(GMWA!$DA$2:$DA$600=P$3)*(GMWA!$CZ$2:$CZ$600=P$4)*(GMWA!$DB$2:$DB$600=P$1),0),$A76-1966)</f>
        <v>32.7744</v>
      </c>
      <c r="Q76" s="4" cm="1">
        <f t="array" ref="Q76">INDEX(GMWA!$A$2:$DB$600,MATCH(1,(GMWA!$DA$2:$DA$600=Q$3)*(GMWA!$CZ$2:$CZ$600=Q$4)*(GMWA!$DB$2:$DB$600=Q$1),0),$A76-1966)</f>
        <v>19.641259999999999</v>
      </c>
      <c r="R76" s="4" cm="1">
        <f t="array" ref="R76">INDEX(GMWA!$A$2:$DB$600,MATCH(1,(GMWA!$DA$2:$DA$600=R$3)*(GMWA!$CZ$2:$CZ$600=R$4)*(GMWA!$DB$2:$DB$600=R$1),0),$A76-1966)</f>
        <v>11.394690000000001</v>
      </c>
      <c r="S76" s="4" cm="1">
        <f t="array" ref="S76">INDEX(GMWA!$A$2:$DB$600,MATCH(1,(GMWA!$DA$2:$DA$600=S$3)*(GMWA!$CZ$2:$CZ$600=S$4)*(GMWA!$DB$2:$DB$600=S$1),0),$A76-1966)</f>
        <v>5.2103799999999998</v>
      </c>
      <c r="T76" s="4" cm="1">
        <f t="array" ref="T76">INDEX(GMWA!$A$2:$DB$600,MATCH(1,(GMWA!$DA$2:$DA$600=T$3)*(GMWA!$CZ$2:$CZ$600=T$4)*(GMWA!$DB$2:$DB$600=T$1),0),$A76-1966)</f>
        <v>15.742000000000001</v>
      </c>
      <c r="U76" s="4" cm="1">
        <f t="array" ref="U76">INDEX(GMWA!$A$2:$DB$600,MATCH(1,(GMWA!$DA$2:$DA$600=U$3)*(GMWA!$CZ$2:$CZ$600=U$4)*(GMWA!$DB$2:$DB$600=U$1),0),$A76-1966)</f>
        <v>11.58989</v>
      </c>
      <c r="V76" s="4" cm="1">
        <f t="array" ref="V76">INDEX(GMWA!$A$2:$DB$600,MATCH(1,(GMWA!$DA$2:$DA$600=V$3)*(GMWA!$CZ$2:$CZ$600=V$4)*(GMWA!$DB$2:$DB$600=V$1),0),$A76-1966)</f>
        <v>5540525</v>
      </c>
      <c r="W76" s="4" cm="1">
        <f t="array" ref="W76">INDEX(GMWA!$A$2:$DB$600,MATCH(1,(GMWA!$DA$2:$DA$600=W$3)*(GMWA!$CZ$2:$CZ$600=W$4)*(GMWA!$DB$2:$DB$600=W$1),0),$A76-1966)</f>
        <v>100940.4</v>
      </c>
      <c r="X76" s="4" cm="1">
        <f t="array" ref="X76">INDEX(GMWA!$A$2:$DB$600,MATCH(1,(GMWA!$DA$2:$DA$600=X$3)*(GMWA!$CZ$2:$CZ$600=X$4)*(GMWA!$DB$2:$DB$600=X$1),0),$A76-1966)</f>
        <v>1794587</v>
      </c>
      <c r="Y76" s="4" cm="1">
        <f t="array" ref="Y76">INDEX(GMWA!$A$2:$DB$600,MATCH(1,(GMWA!$DA$2:$DA$600=Y$3)*(GMWA!$CZ$2:$CZ$600=Y$4)*(GMWA!$DB$2:$DB$600=Y$1),0),$A76-1966)</f>
        <v>5081648</v>
      </c>
      <c r="Z76" s="4" cm="1">
        <f t="array" ref="Z76">INDEX(GMWA!$A$2:$DB$600,MATCH(1,(GMWA!$DA$2:$DA$600=Z$3)*(GMWA!$CZ$2:$CZ$600=Z$4)*(GMWA!$DB$2:$DB$600=Z$1),0),$A76-1966)</f>
        <v>3087413</v>
      </c>
      <c r="AA76" s="4" cm="1">
        <f t="array" ref="AA76">INDEX(GMWA!$A$2:$DB$600,MATCH(1,(GMWA!$DA$2:$DA$600=AA$3)*(GMWA!$CZ$2:$CZ$600=AA$4)*(GMWA!$DB$2:$DB$600=AA$1),0),$A76-1966)</f>
        <v>892.29359999999997</v>
      </c>
      <c r="AB76" s="4" cm="1">
        <f t="array" ref="AB76">INDEX(GMWA!$A$2:$DB$600,MATCH(1,(GMWA!$DA$2:$DA$600=AB$3)*(GMWA!$CZ$2:$CZ$600=AB$4)*(GMWA!$DB$2:$DB$600=AB$1),0),$A76-1966)</f>
        <v>4182739</v>
      </c>
      <c r="AC76" s="4" cm="1">
        <f t="array" ref="AC76">INDEX(GMWA!$A$2:$DB$600,MATCH(1,(GMWA!$DA$2:$DA$600=AC$3)*(GMWA!$CZ$2:$CZ$600=AC$4)*(GMWA!$DB$2:$DB$600=AC$1),0),$A76-1966)</f>
        <v>317.25940000000003</v>
      </c>
      <c r="AD76" s="4" cm="1">
        <f t="array" ref="AD76">INDEX(GMWA!$A$2:$DB$600,MATCH(1,(GMWA!$DA$2:$DA$600=AD$3)*(GMWA!$CZ$2:$CZ$600=AD$4)*(GMWA!$DB$2:$DB$600=AD$1),0),$A76-1966)</f>
        <v>1835179</v>
      </c>
      <c r="AE76" s="4" cm="1">
        <f t="array" ref="AE76">INDEX(GMWA!$A$2:$DB$600,MATCH(1,(GMWA!$DA$2:$DA$600=AE$3)*(GMWA!$CZ$2:$CZ$600=AE$4)*(GMWA!$DB$2:$DB$600=AE$1),0),$A76-1966)</f>
        <v>4981.2759999999998</v>
      </c>
      <c r="AF76" s="4" cm="1">
        <f t="array" ref="AF76">INDEX(GMWA!$A$2:$DB$600,MATCH(1,(GMWA!$DA$2:$DA$600=AF$3)*(GMWA!$CZ$2:$CZ$600=AF$4)*(GMWA!$DB$2:$DB$600=AF$1),0),$A76-1966)</f>
        <v>6296.009</v>
      </c>
      <c r="AG76" s="4" cm="1">
        <f t="array" ref="AG76">INDEX(GMWA!$A$2:$DB$600,MATCH(1,(GMWA!$DA$2:$DA$600=AG$3)*(GMWA!$CZ$2:$CZ$600=AG$4)*(GMWA!$DB$2:$DB$600=AG$1),0),$A76-1966)</f>
        <v>4456.5069999999996</v>
      </c>
      <c r="AH76" s="4" cm="1">
        <f t="array" ref="AH76">INDEX(GMWA!$A$2:$DB$600,MATCH(1,(GMWA!$DA$2:$DA$600=AH$3)*(GMWA!$CZ$2:$CZ$600=AH$4)*(GMWA!$DB$2:$DB$600=AH$1),0),$A76-1966)</f>
        <v>2737.1219999999998</v>
      </c>
      <c r="AI76" s="4" cm="1">
        <f t="array" ref="AI76">INDEX(GMWA!$A$2:$DB$600,MATCH(1,(GMWA!$DA$2:$DA$600=AI$3)*(GMWA!$CZ$2:$CZ$600=AI$4)*(GMWA!$DB$2:$DB$600=AI$1),0),$A76-1966)</f>
        <v>757.02620000000002</v>
      </c>
      <c r="AJ76" s="4" cm="1">
        <f t="array" ref="AJ76">INDEX(GMWA!$A$2:$DB$600,MATCH(1,(GMWA!$DA$2:$DA$600=AJ$3)*(GMWA!$CZ$2:$CZ$600=AJ$4)*(GMWA!$DB$2:$DB$600=AJ$1),0),$A76-1966)</f>
        <v>1101.357</v>
      </c>
      <c r="AK76" s="4" cm="1">
        <f t="array" ref="AK76">INDEX(GMWA!$A$2:$DB$600,MATCH(1,(GMWA!$DA$2:$DA$600=AK$3)*(GMWA!$CZ$2:$CZ$600=AK$4)*(GMWA!$DB$2:$DB$600=AK$1),0),$A76-1966)</f>
        <v>867.0086</v>
      </c>
      <c r="AL76" s="4" cm="1">
        <f t="array" ref="AL76">INDEX(GMWA!$A$2:$DB$600,MATCH(1,(GMWA!$DA$2:$DA$600=AL$3)*(GMWA!$CZ$2:$CZ$600=AL$4)*(GMWA!$DB$2:$DB$600=AL$1),0),$A76-1966)</f>
        <v>432.80369999999999</v>
      </c>
      <c r="AM76" s="4" cm="1">
        <f t="array" ref="AM76">INDEX(GMWA!$A$2:$DB$600,MATCH(1,(GMWA!$DA$2:$DA$600=AM$3)*(GMWA!$CZ$2:$CZ$600=AM$4)*(GMWA!$DB$2:$DB$600=AM$1),0),$A76-1966)</f>
        <v>140.46289999999999</v>
      </c>
      <c r="AN76" s="4" cm="1">
        <f t="array" ref="AN76">INDEX(GMWA!$A$2:$DB$600,MATCH(1,(GMWA!$DA$2:$DA$600=AN$3)*(GMWA!$CZ$2:$CZ$600=AN$4)*(GMWA!$DB$2:$DB$600=AN$1),0),$A76-1966)</f>
        <v>551.47799999999995</v>
      </c>
      <c r="AO76" s="4" cm="1">
        <f t="array" ref="AO76">INDEX(GMWA!$A$2:$DB$600,MATCH(1,(GMWA!$DA$2:$DA$600=AO$3)*(GMWA!$CZ$2:$CZ$600=AO$4)*(GMWA!$DB$2:$DB$600=AO$1),0),$A76-1966)</f>
        <v>394.00920000000002</v>
      </c>
      <c r="AP76" s="4" cm="1">
        <f t="array" ref="AP76">INDEX(GMWA!$A$2:$DB$600,MATCH(1,(GMWA!$DA$2:$DA$600=AP$3)*(GMWA!$CZ$2:$CZ$600=AP$4)*(GMWA!$DB$2:$DB$600=AP$1),0),$A76-1966)</f>
        <v>5566168</v>
      </c>
      <c r="AQ76" s="4" cm="1">
        <f t="array" ref="AQ76">INDEX(GMWA!$A$2:$DB$600,MATCH(1,(GMWA!$DA$2:$DA$600=AQ$3)*(GMWA!$CZ$2:$CZ$600=AQ$4)*(GMWA!$DB$2:$DB$600=AQ$1),0),$A76-1966)</f>
        <v>60622.42</v>
      </c>
      <c r="AR76" s="4" cm="1">
        <f t="array" ref="AR76">INDEX(GMWA!$A$2:$DB$600,MATCH(1,(GMWA!$DA$2:$DA$600=AR$3)*(GMWA!$CZ$2:$CZ$600=AR$4)*(GMWA!$DB$2:$DB$600=AR$1),0),$A76-1966)</f>
        <v>892214</v>
      </c>
      <c r="AS76" s="4" cm="1">
        <f t="array" ref="AS76">INDEX(GMWA!$A$2:$DB$600,MATCH(1,(GMWA!$DA$2:$DA$600=AS$3)*(GMWA!$CZ$2:$CZ$600=AS$4)*(GMWA!$DB$2:$DB$600=AS$1),0),$A76-1966)</f>
        <v>6101916</v>
      </c>
      <c r="AT76" s="4" cm="1">
        <f t="array" ref="AT76">INDEX(GMWA!$A$2:$DB$600,MATCH(1,(GMWA!$DA$2:$DA$600=AT$3)*(GMWA!$CZ$2:$CZ$600=AT$4)*(GMWA!$DB$2:$DB$600=AT$1),0),$A76-1966)</f>
        <v>6202854</v>
      </c>
      <c r="AU76" s="4" cm="1">
        <f t="array" ref="AU76">INDEX(GMWA!$A$2:$DB$600,MATCH(1,(GMWA!$DA$2:$DA$600=AU$3)*(GMWA!$CZ$2:$CZ$600=AU$4)*(GMWA!$DB$2:$DB$600=AU$1),0),$A76-1966)</f>
        <v>5469.1059999999998</v>
      </c>
      <c r="AV76" s="4" cm="1">
        <f t="array" ref="AV76">INDEX(GMWA!$A$2:$DB$600,MATCH(1,(GMWA!$DA$2:$DA$600=AV$3)*(GMWA!$CZ$2:$CZ$600=AV$4)*(GMWA!$DB$2:$DB$600=AV$1),0),$A76-1966)</f>
        <v>11964050</v>
      </c>
      <c r="AW76" s="4" cm="1">
        <f t="array" ref="AW76">INDEX(GMWA!$A$2:$DB$600,MATCH(1,(GMWA!$DA$2:$DA$600=AW$3)*(GMWA!$CZ$2:$CZ$600=AW$4)*(GMWA!$DB$2:$DB$600=AW$1),0),$A76-1966)</f>
        <v>1346.55</v>
      </c>
      <c r="AX76" s="4" cm="1">
        <f t="array" ref="AX76">INDEX(GMWA!$A$2:$DB$600,MATCH(1,(GMWA!$DA$2:$DA$600=AX$3)*(GMWA!$CZ$2:$CZ$600=AX$4)*(GMWA!$DB$2:$DB$600=AX$1),0),$A76-1966)</f>
        <v>4731673</v>
      </c>
      <c r="AY76" s="4" cm="1">
        <f t="array" ref="AY76">INDEX(GMWA!$A$2:$DB$600,MATCH(1,(GMWA!$DA$2:$DA$600=AY$3)*(GMWA!$CZ$2:$CZ$600=AY$4)*(GMWA!$DB$2:$DB$600=AY$1),0),$A76-1966)</f>
        <v>7670.8069999999998</v>
      </c>
      <c r="AZ76" s="4" cm="1">
        <f t="array" ref="AZ76">INDEX(GMWA!$A$2:$DB$600,MATCH(1,(GMWA!$DA$2:$DA$600=AZ$3)*(GMWA!$CZ$2:$CZ$600=AZ$4)*(GMWA!$DB$2:$DB$600=AZ$1),0),$A76-1966)</f>
        <v>4917.299</v>
      </c>
      <c r="BA76" s="4" cm="1">
        <f t="array" ref="BA76">INDEX(GMWA!$A$2:$DB$600,MATCH(1,(GMWA!$DA$2:$DA$600=BA$3)*(GMWA!$CZ$2:$CZ$600=BA$4)*(GMWA!$DB$2:$DB$600=BA$1),0),$A76-1966)</f>
        <v>3304.1350000000002</v>
      </c>
      <c r="BB76" s="4" cm="1">
        <f t="array" ref="BB76">INDEX(GMWA!$A$2:$DB$600,MATCH(1,(GMWA!$DA$2:$DA$600=BB$3)*(GMWA!$CZ$2:$CZ$600=BB$4)*(GMWA!$DB$2:$DB$600=BB$1),0),$A76-1966)</f>
        <v>2862.4290000000001</v>
      </c>
      <c r="BC76" s="4" cm="1">
        <f t="array" ref="BC76">INDEX(GMWA!$A$2:$DB$600,MATCH(1,(GMWA!$DA$2:$DA$600=BC$3)*(GMWA!$CZ$2:$CZ$600=BC$4)*(GMWA!$DB$2:$DB$600=BC$1),0),$A76-1966)</f>
        <v>2021.4659999999999</v>
      </c>
      <c r="BD76" s="4" cm="1">
        <f t="array" ref="BD76">INDEX(GMWA!$A$2:$DB$600,MATCH(1,(GMWA!$DA$2:$DA$600=BD$3)*(GMWA!$CZ$2:$CZ$600=BD$4)*(GMWA!$DB$2:$DB$600=BD$1),0),$A76-1966)</f>
        <v>1122.5920000000001</v>
      </c>
      <c r="BE76" s="4" cm="1">
        <f t="array" ref="BE76">INDEX(GMWA!$A$2:$DB$600,MATCH(1,(GMWA!$DA$2:$DA$600=BE$3)*(GMWA!$CZ$2:$CZ$600=BE$4)*(GMWA!$DB$2:$DB$600=BE$1),0),$A76-1966)</f>
        <v>902.83749999999998</v>
      </c>
      <c r="BF76" s="4" cm="1">
        <f t="array" ref="BF76">INDEX(GMWA!$A$2:$DB$600,MATCH(1,(GMWA!$DA$2:$DA$600=BF$3)*(GMWA!$CZ$2:$CZ$600=BF$4)*(GMWA!$DB$2:$DB$600=BF$1),0),$A76-1966)</f>
        <v>436.76479999999998</v>
      </c>
      <c r="BG76" s="4" cm="1">
        <f t="array" ref="BG76">INDEX(GMWA!$A$2:$DB$600,MATCH(1,(GMWA!$DA$2:$DA$600=BG$3)*(GMWA!$CZ$2:$CZ$600=BG$4)*(GMWA!$DB$2:$DB$600=BG$1),0),$A76-1966)</f>
        <v>1269.546</v>
      </c>
      <c r="BH76" s="4" cm="1">
        <f t="array" ref="BH76">INDEX(GMWA!$A$2:$DB$600,MATCH(1,(GMWA!$DA$2:$DA$600=BH$3)*(GMWA!$CZ$2:$CZ$600=BH$4)*(GMWA!$DB$2:$DB$600=BH$1),0),$A76-1966)</f>
        <v>415.3569</v>
      </c>
      <c r="BI76" s="4" cm="1">
        <f t="array" ref="BI76">INDEX(GMWA!$A$2:$DB$600,MATCH(1,(GMWA!$DA$2:$DA$600=BI$3)*(GMWA!$CZ$2:$CZ$600=BI$4)*(GMWA!$DB$2:$DB$600=BI$1),0),$A76-1966)</f>
        <v>526.98030000000006</v>
      </c>
      <c r="BK76" s="12">
        <f t="shared" si="12"/>
        <v>2.7798719435432564</v>
      </c>
      <c r="BL76" s="12">
        <f t="shared" si="12"/>
        <v>3.6264805766571167</v>
      </c>
      <c r="BM76" s="12">
        <f t="shared" si="12"/>
        <v>1.9494474216073112</v>
      </c>
      <c r="BN76" s="12">
        <f t="shared" si="12"/>
        <v>3.2293322953498551</v>
      </c>
      <c r="BO76" s="12">
        <f t="shared" si="12"/>
        <v>3.0904135598314832</v>
      </c>
      <c r="BP76" s="12">
        <f t="shared" si="12"/>
        <v>3.094158693954546</v>
      </c>
      <c r="BQ76" s="12">
        <f t="shared" si="12"/>
        <v>1.8722588237037978</v>
      </c>
      <c r="BR76" s="12">
        <f t="shared" si="12"/>
        <v>1.1303378245057514</v>
      </c>
      <c r="BS76" s="12">
        <f t="shared" ref="BS76:CD91" si="13">100*(J76/AD76)</f>
        <v>2.1822383538608499</v>
      </c>
      <c r="BT76" s="12">
        <f t="shared" si="13"/>
        <v>2.5344791173988348</v>
      </c>
      <c r="BU76" s="12">
        <f t="shared" si="13"/>
        <v>3.1111105463794604</v>
      </c>
      <c r="BV76" s="12">
        <f t="shared" si="13"/>
        <v>3.130202645255578</v>
      </c>
      <c r="BW76" s="12">
        <f t="shared" si="13"/>
        <v>3.021202562399484</v>
      </c>
      <c r="BX76" s="12">
        <f t="shared" si="11"/>
        <v>2.7033806755961685</v>
      </c>
      <c r="BY76" s="12">
        <f t="shared" si="11"/>
        <v>2.9758198295375617</v>
      </c>
      <c r="BZ76" s="12">
        <f t="shared" si="11"/>
        <v>2.2654054411917022</v>
      </c>
      <c r="CA76" s="12">
        <f t="shared" si="10"/>
        <v>2.6327616884975797</v>
      </c>
      <c r="CB76" s="12">
        <f t="shared" si="10"/>
        <v>3.7094350180723881</v>
      </c>
      <c r="CC76" s="12">
        <f t="shared" si="10"/>
        <v>2.8545109687059145</v>
      </c>
      <c r="CD76" s="12">
        <f t="shared" si="10"/>
        <v>2.9415277612807009</v>
      </c>
      <c r="CF76" s="13">
        <f>SUMIF(DataQ!$C:$C,DataA!$A76,DataQ!I:I)</f>
        <v>34225.945</v>
      </c>
      <c r="CG76" s="13">
        <f>SUMIF(DataQ!$C:$C,DataA!$A76,DataQ!J:J)</f>
        <v>618422.30000000005</v>
      </c>
      <c r="CH76" s="13">
        <f>SUMIF(DataQ!$C:$C,DataA!$A76,DataQ!K:K)</f>
        <v>4263.8399999999992</v>
      </c>
      <c r="CI76" s="13">
        <f>SUMIF(DataQ!$C:$C,DataA!$A76,DataQ!L:L)</f>
        <v>3057.6626000000001</v>
      </c>
      <c r="CJ76" s="13">
        <f>SUMIF(DataQ!$C:$C,DataA!$A76,DataQ!M:M)</f>
        <v>2085.2519000000002</v>
      </c>
      <c r="CK76" s="14">
        <f>AVERAGEIF(DataQ!$C:$C,DataA!$A76,DataQ!N:N)</f>
        <v>856238.55</v>
      </c>
      <c r="CL76" s="13">
        <f>SUMIF(DataQ!$C:$C,DataA!$A76,DataQ!O:O)</f>
        <v>-222770.818</v>
      </c>
      <c r="CN76" s="13">
        <f>SUMIF(DataQ!$B:$B,DataA!$A76,DataQ!P:P)</f>
        <v>-4132.6820000000007</v>
      </c>
      <c r="CO76" s="13">
        <f>SUMIF(DataQ!$B:$B,DataA!$A76,DataQ!Q:Q)</f>
        <v>-29885.906999999999</v>
      </c>
      <c r="CP76" s="13">
        <f>SUMIF(DataQ!$B:$B,DataA!$A76,DataQ!R:R)</f>
        <v>-113.05175</v>
      </c>
    </row>
    <row r="77" spans="1:94" x14ac:dyDescent="0.25">
      <c r="A77" s="4">
        <f t="shared" si="9"/>
        <v>2043</v>
      </c>
      <c r="B77" s="4" cm="1">
        <f t="array" ref="B77">INDEX(GMWA!$A$2:$DB$600,MATCH(1,(GMWA!$DA$2:$DA$600=B$3)*(GMWA!$CZ$2:$CZ$600=B$4)*(GMWA!$DB$2:$DB$600=B$1),0),$A77-1966)</f>
        <v>156599.20000000001</v>
      </c>
      <c r="C77" s="4" cm="1">
        <f t="array" ref="C77">INDEX(GMWA!$A$2:$DB$600,MATCH(1,(GMWA!$DA$2:$DA$600=C$3)*(GMWA!$CZ$2:$CZ$600=C$4)*(GMWA!$DB$2:$DB$600=C$1),0),$A77-1966)</f>
        <v>3813.3090000000002</v>
      </c>
      <c r="D77" s="4" cm="1">
        <f t="array" ref="D77">INDEX(GMWA!$A$2:$DB$600,MATCH(1,(GMWA!$DA$2:$DA$600=D$3)*(GMWA!$CZ$2:$CZ$600=D$4)*(GMWA!$DB$2:$DB$600=D$1),0),$A77-1966)</f>
        <v>35925.769999999997</v>
      </c>
      <c r="E77" s="4" cm="1">
        <f t="array" ref="E77">INDEX(GMWA!$A$2:$DB$600,MATCH(1,(GMWA!$DA$2:$DA$600=E$3)*(GMWA!$CZ$2:$CZ$600=E$4)*(GMWA!$DB$2:$DB$600=E$1),0),$A77-1966)</f>
        <v>167898.5</v>
      </c>
      <c r="F77" s="4" cm="1">
        <f t="array" ref="F77">INDEX(GMWA!$A$2:$DB$600,MATCH(1,(GMWA!$DA$2:$DA$600=F$3)*(GMWA!$CZ$2:$CZ$600=F$4)*(GMWA!$DB$2:$DB$600=F$1),0),$A77-1966)</f>
        <v>100077.6</v>
      </c>
      <c r="G77" s="4" cm="1">
        <f t="array" ref="G77">INDEX(GMWA!$A$2:$DB$600,MATCH(1,(GMWA!$DA$2:$DA$600=G$3)*(GMWA!$CZ$2:$CZ$600=G$4)*(GMWA!$DB$2:$DB$600=G$1),0),$A77-1966)</f>
        <v>28.393609999999999</v>
      </c>
      <c r="H77" s="4" cm="1">
        <f t="array" ref="H77">INDEX(GMWA!$A$2:$DB$600,MATCH(1,(GMWA!$DA$2:$DA$600=H$3)*(GMWA!$CZ$2:$CZ$600=H$4)*(GMWA!$DB$2:$DB$600=H$1),0),$A77-1966)</f>
        <v>80231.58</v>
      </c>
      <c r="I77" s="4" cm="1">
        <f t="array" ref="I77">INDEX(GMWA!$A$2:$DB$600,MATCH(1,(GMWA!$DA$2:$DA$600=I$3)*(GMWA!$CZ$2:$CZ$600=I$4)*(GMWA!$DB$2:$DB$600=I$1),0),$A77-1966)</f>
        <v>3.6786240000000001</v>
      </c>
      <c r="J77" s="4" cm="1">
        <f t="array" ref="J77">INDEX(GMWA!$A$2:$DB$600,MATCH(1,(GMWA!$DA$2:$DA$600=J$3)*(GMWA!$CZ$2:$CZ$600=J$4)*(GMWA!$DB$2:$DB$600=J$1),0),$A77-1966)</f>
        <v>40574.620000000003</v>
      </c>
      <c r="K77" s="4" cm="1">
        <f t="array" ref="K77">INDEX(GMWA!$A$2:$DB$600,MATCH(1,(GMWA!$DA$2:$DA$600=K$3)*(GMWA!$CZ$2:$CZ$600=K$4)*(GMWA!$DB$2:$DB$600=K$1),0),$A77-1966)</f>
        <v>129.37289999999999</v>
      </c>
      <c r="L77" s="4" cm="1">
        <f t="array" ref="L77">INDEX(GMWA!$A$2:$DB$600,MATCH(1,(GMWA!$DA$2:$DA$600=L$3)*(GMWA!$CZ$2:$CZ$600=L$4)*(GMWA!$DB$2:$DB$600=L$1),0),$A77-1966)</f>
        <v>202.08369999999999</v>
      </c>
      <c r="M77" s="4" cm="1">
        <f t="array" ref="M77">INDEX(GMWA!$A$2:$DB$600,MATCH(1,(GMWA!$DA$2:$DA$600=M$3)*(GMWA!$CZ$2:$CZ$600=M$4)*(GMWA!$DB$2:$DB$600=M$1),0),$A77-1966)</f>
        <v>141.6609</v>
      </c>
      <c r="N77" s="4" cm="1">
        <f t="array" ref="N77">INDEX(GMWA!$A$2:$DB$600,MATCH(1,(GMWA!$DA$2:$DA$600=N$3)*(GMWA!$CZ$2:$CZ$600=N$4)*(GMWA!$DB$2:$DB$600=N$1),0),$A77-1966)</f>
        <v>85.158000000000001</v>
      </c>
      <c r="O77" s="4" cm="1">
        <f t="array" ref="O77">INDEX(GMWA!$A$2:$DB$600,MATCH(1,(GMWA!$DA$2:$DA$600=O$3)*(GMWA!$CZ$2:$CZ$600=O$4)*(GMWA!$DB$2:$DB$600=O$1),0),$A77-1966)</f>
        <v>20.8003</v>
      </c>
      <c r="P77" s="4" cm="1">
        <f t="array" ref="P77">INDEX(GMWA!$A$2:$DB$600,MATCH(1,(GMWA!$DA$2:$DA$600=P$3)*(GMWA!$CZ$2:$CZ$600=P$4)*(GMWA!$DB$2:$DB$600=P$1),0),$A77-1966)</f>
        <v>33.627899999999997</v>
      </c>
      <c r="Q77" s="4" cm="1">
        <f t="array" ref="Q77">INDEX(GMWA!$A$2:$DB$600,MATCH(1,(GMWA!$DA$2:$DA$600=Q$3)*(GMWA!$CZ$2:$CZ$600=Q$4)*(GMWA!$DB$2:$DB$600=Q$1),0),$A77-1966)</f>
        <v>20.21433</v>
      </c>
      <c r="R77" s="4" cm="1">
        <f t="array" ref="R77">INDEX(GMWA!$A$2:$DB$600,MATCH(1,(GMWA!$DA$2:$DA$600=R$3)*(GMWA!$CZ$2:$CZ$600=R$4)*(GMWA!$DB$2:$DB$600=R$1),0),$A77-1966)</f>
        <v>11.768610000000001</v>
      </c>
      <c r="S77" s="4" cm="1">
        <f t="array" ref="S77">INDEX(GMWA!$A$2:$DB$600,MATCH(1,(GMWA!$DA$2:$DA$600=S$3)*(GMWA!$CZ$2:$CZ$600=S$4)*(GMWA!$DB$2:$DB$600=S$1),0),$A77-1966)</f>
        <v>5.4359299999999999</v>
      </c>
      <c r="T77" s="4" cm="1">
        <f t="array" ref="T77">INDEX(GMWA!$A$2:$DB$600,MATCH(1,(GMWA!$DA$2:$DA$600=T$3)*(GMWA!$CZ$2:$CZ$600=T$4)*(GMWA!$DB$2:$DB$600=T$1),0),$A77-1966)</f>
        <v>16.184000000000001</v>
      </c>
      <c r="U77" s="4" cm="1">
        <f t="array" ref="U77">INDEX(GMWA!$A$2:$DB$600,MATCH(1,(GMWA!$DA$2:$DA$600=U$3)*(GMWA!$CZ$2:$CZ$600=U$4)*(GMWA!$DB$2:$DB$600=U$1),0),$A77-1966)</f>
        <v>11.901680000000001</v>
      </c>
      <c r="V77" s="4" cm="1">
        <f t="array" ref="V77">INDEX(GMWA!$A$2:$DB$600,MATCH(1,(GMWA!$DA$2:$DA$600=V$3)*(GMWA!$CZ$2:$CZ$600=V$4)*(GMWA!$DB$2:$DB$600=V$1),0),$A77-1966)</f>
        <v>5771310</v>
      </c>
      <c r="W77" s="4" cm="1">
        <f t="array" ref="W77">INDEX(GMWA!$A$2:$DB$600,MATCH(1,(GMWA!$DA$2:$DA$600=W$3)*(GMWA!$CZ$2:$CZ$600=W$4)*(GMWA!$DB$2:$DB$600=W$1),0),$A77-1966)</f>
        <v>105116.3</v>
      </c>
      <c r="X77" s="4" cm="1">
        <f t="array" ref="X77">INDEX(GMWA!$A$2:$DB$600,MATCH(1,(GMWA!$DA$2:$DA$600=X$3)*(GMWA!$CZ$2:$CZ$600=X$4)*(GMWA!$DB$2:$DB$600=X$1),0),$A77-1966)</f>
        <v>1824984</v>
      </c>
      <c r="Y77" s="4" cm="1">
        <f t="array" ref="Y77">INDEX(GMWA!$A$2:$DB$600,MATCH(1,(GMWA!$DA$2:$DA$600=Y$3)*(GMWA!$CZ$2:$CZ$600=Y$4)*(GMWA!$DB$2:$DB$600=Y$1),0),$A77-1966)</f>
        <v>5185421</v>
      </c>
      <c r="Z77" s="4" cm="1">
        <f t="array" ref="Z77">INDEX(GMWA!$A$2:$DB$600,MATCH(1,(GMWA!$DA$2:$DA$600=Z$3)*(GMWA!$CZ$2:$CZ$600=Z$4)*(GMWA!$DB$2:$DB$600=Z$1),0),$A77-1966)</f>
        <v>3200131</v>
      </c>
      <c r="AA77" s="4" cm="1">
        <f t="array" ref="AA77">INDEX(GMWA!$A$2:$DB$600,MATCH(1,(GMWA!$DA$2:$DA$600=AA$3)*(GMWA!$CZ$2:$CZ$600=AA$4)*(GMWA!$DB$2:$DB$600=AA$1),0),$A77-1966)</f>
        <v>916.97829999999999</v>
      </c>
      <c r="AB77" s="4" cm="1">
        <f t="array" ref="AB77">INDEX(GMWA!$A$2:$DB$600,MATCH(1,(GMWA!$DA$2:$DA$600=AB$3)*(GMWA!$CZ$2:$CZ$600=AB$4)*(GMWA!$DB$2:$DB$600=AB$1),0),$A77-1966)</f>
        <v>4256399</v>
      </c>
      <c r="AC77" s="4" cm="1">
        <f t="array" ref="AC77">INDEX(GMWA!$A$2:$DB$600,MATCH(1,(GMWA!$DA$2:$DA$600=AC$3)*(GMWA!$CZ$2:$CZ$600=AC$4)*(GMWA!$DB$2:$DB$600=AC$1),0),$A77-1966)</f>
        <v>332.27319999999997</v>
      </c>
      <c r="AD77" s="4" cm="1">
        <f t="array" ref="AD77">INDEX(GMWA!$A$2:$DB$600,MATCH(1,(GMWA!$DA$2:$DA$600=AD$3)*(GMWA!$CZ$2:$CZ$600=AD$4)*(GMWA!$DB$2:$DB$600=AD$1),0),$A77-1966)</f>
        <v>1853945</v>
      </c>
      <c r="AE77" s="4" cm="1">
        <f t="array" ref="AE77">INDEX(GMWA!$A$2:$DB$600,MATCH(1,(GMWA!$DA$2:$DA$600=AE$3)*(GMWA!$CZ$2:$CZ$600=AE$4)*(GMWA!$DB$2:$DB$600=AE$1),0),$A77-1966)</f>
        <v>5097.6660000000002</v>
      </c>
      <c r="AF77" s="4" cm="1">
        <f t="array" ref="AF77">INDEX(GMWA!$A$2:$DB$600,MATCH(1,(GMWA!$DA$2:$DA$600=AF$3)*(GMWA!$CZ$2:$CZ$600=AF$4)*(GMWA!$DB$2:$DB$600=AF$1),0),$A77-1966)</f>
        <v>6461.2690000000002</v>
      </c>
      <c r="AG77" s="4" cm="1">
        <f t="array" ref="AG77">INDEX(GMWA!$A$2:$DB$600,MATCH(1,(GMWA!$DA$2:$DA$600=AG$3)*(GMWA!$CZ$2:$CZ$600=AG$4)*(GMWA!$DB$2:$DB$600=AG$1),0),$A77-1966)</f>
        <v>4515.9350000000004</v>
      </c>
      <c r="AH77" s="4" cm="1">
        <f t="array" ref="AH77">INDEX(GMWA!$A$2:$DB$600,MATCH(1,(GMWA!$DA$2:$DA$600=AH$3)*(GMWA!$CZ$2:$CZ$600=AH$4)*(GMWA!$DB$2:$DB$600=AH$1),0),$A77-1966)</f>
        <v>2810.5309999999999</v>
      </c>
      <c r="AI77" s="4" cm="1">
        <f t="array" ref="AI77">INDEX(GMWA!$A$2:$DB$600,MATCH(1,(GMWA!$DA$2:$DA$600=AI$3)*(GMWA!$CZ$2:$CZ$600=AI$4)*(GMWA!$DB$2:$DB$600=AI$1),0),$A77-1966)</f>
        <v>764.76840000000004</v>
      </c>
      <c r="AJ77" s="4" cm="1">
        <f t="array" ref="AJ77">INDEX(GMWA!$A$2:$DB$600,MATCH(1,(GMWA!$DA$2:$DA$600=AJ$3)*(GMWA!$CZ$2:$CZ$600=AJ$4)*(GMWA!$DB$2:$DB$600=AJ$1),0),$A77-1966)</f>
        <v>1124.2670000000001</v>
      </c>
      <c r="AK77" s="4" cm="1">
        <f t="array" ref="AK77">INDEX(GMWA!$A$2:$DB$600,MATCH(1,(GMWA!$DA$2:$DA$600=AK$3)*(GMWA!$CZ$2:$CZ$600=AK$4)*(GMWA!$DB$2:$DB$600=AK$1),0),$A77-1966)</f>
        <v>884.93380000000002</v>
      </c>
      <c r="AL77" s="4" cm="1">
        <f t="array" ref="AL77">INDEX(GMWA!$A$2:$DB$600,MATCH(1,(GMWA!$DA$2:$DA$600=AL$3)*(GMWA!$CZ$2:$CZ$600=AL$4)*(GMWA!$DB$2:$DB$600=AL$1),0),$A77-1966)</f>
        <v>444.43</v>
      </c>
      <c r="AM77" s="4" cm="1">
        <f t="array" ref="AM77">INDEX(GMWA!$A$2:$DB$600,MATCH(1,(GMWA!$DA$2:$DA$600=AM$3)*(GMWA!$CZ$2:$CZ$600=AM$4)*(GMWA!$DB$2:$DB$600=AM$1),0),$A77-1966)</f>
        <v>146.35640000000001</v>
      </c>
      <c r="AN77" s="4" cm="1">
        <f t="array" ref="AN77">INDEX(GMWA!$A$2:$DB$600,MATCH(1,(GMWA!$DA$2:$DA$600=AN$3)*(GMWA!$CZ$2:$CZ$600=AN$4)*(GMWA!$DB$2:$DB$600=AN$1),0),$A77-1966)</f>
        <v>559.66520000000003</v>
      </c>
      <c r="AO77" s="4" cm="1">
        <f t="array" ref="AO77">INDEX(GMWA!$A$2:$DB$600,MATCH(1,(GMWA!$DA$2:$DA$600=AO$3)*(GMWA!$CZ$2:$CZ$600=AO$4)*(GMWA!$DB$2:$DB$600=AO$1),0),$A77-1966)</f>
        <v>402.3809</v>
      </c>
      <c r="AP77" s="4" cm="1">
        <f t="array" ref="AP77">INDEX(GMWA!$A$2:$DB$600,MATCH(1,(GMWA!$DA$2:$DA$600=AP$3)*(GMWA!$CZ$2:$CZ$600=AP$4)*(GMWA!$DB$2:$DB$600=AP$1),0),$A77-1966)</f>
        <v>5769718</v>
      </c>
      <c r="AQ77" s="4" cm="1">
        <f t="array" ref="AQ77">INDEX(GMWA!$A$2:$DB$600,MATCH(1,(GMWA!$DA$2:$DA$600=AQ$3)*(GMWA!$CZ$2:$CZ$600=AQ$4)*(GMWA!$DB$2:$DB$600=AQ$1),0),$A77-1966)</f>
        <v>62802.04</v>
      </c>
      <c r="AR77" s="4" cm="1">
        <f t="array" ref="AR77">INDEX(GMWA!$A$2:$DB$600,MATCH(1,(GMWA!$DA$2:$DA$600=AR$3)*(GMWA!$CZ$2:$CZ$600=AR$4)*(GMWA!$DB$2:$DB$600=AR$1),0),$A77-1966)</f>
        <v>907502.4</v>
      </c>
      <c r="AS77" s="4" cm="1">
        <f t="array" ref="AS77">INDEX(GMWA!$A$2:$DB$600,MATCH(1,(GMWA!$DA$2:$DA$600=AS$3)*(GMWA!$CZ$2:$CZ$600=AS$4)*(GMWA!$DB$2:$DB$600=AS$1),0),$A77-1966)</f>
        <v>6340389</v>
      </c>
      <c r="AT77" s="4" cm="1">
        <f t="array" ref="AT77">INDEX(GMWA!$A$2:$DB$600,MATCH(1,(GMWA!$DA$2:$DA$600=AT$3)*(GMWA!$CZ$2:$CZ$600=AT$4)*(GMWA!$DB$2:$DB$600=AT$1),0),$A77-1966)</f>
        <v>6469443</v>
      </c>
      <c r="AU77" s="4" cm="1">
        <f t="array" ref="AU77">INDEX(GMWA!$A$2:$DB$600,MATCH(1,(GMWA!$DA$2:$DA$600=AU$3)*(GMWA!$CZ$2:$CZ$600=AU$4)*(GMWA!$DB$2:$DB$600=AU$1),0),$A77-1966)</f>
        <v>5659.0039999999999</v>
      </c>
      <c r="AV77" s="4" cm="1">
        <f t="array" ref="AV77">INDEX(GMWA!$A$2:$DB$600,MATCH(1,(GMWA!$DA$2:$DA$600=AV$3)*(GMWA!$CZ$2:$CZ$600=AV$4)*(GMWA!$DB$2:$DB$600=AV$1),0),$A77-1966)</f>
        <v>12360480</v>
      </c>
      <c r="AW77" s="4" cm="1">
        <f t="array" ref="AW77">INDEX(GMWA!$A$2:$DB$600,MATCH(1,(GMWA!$DA$2:$DA$600=AW$3)*(GMWA!$CZ$2:$CZ$600=AW$4)*(GMWA!$DB$2:$DB$600=AW$1),0),$A77-1966)</f>
        <v>1381.2919999999999</v>
      </c>
      <c r="AX77" s="4" cm="1">
        <f t="array" ref="AX77">INDEX(GMWA!$A$2:$DB$600,MATCH(1,(GMWA!$DA$2:$DA$600=AX$3)*(GMWA!$CZ$2:$CZ$600=AX$4)*(GMWA!$DB$2:$DB$600=AX$1),0),$A77-1966)</f>
        <v>4860074</v>
      </c>
      <c r="AY77" s="4" cm="1">
        <f t="array" ref="AY77">INDEX(GMWA!$A$2:$DB$600,MATCH(1,(GMWA!$DA$2:$DA$600=AY$3)*(GMWA!$CZ$2:$CZ$600=AY$4)*(GMWA!$DB$2:$DB$600=AY$1),0),$A77-1966)</f>
        <v>7897.223</v>
      </c>
      <c r="AZ77" s="4" cm="1">
        <f t="array" ref="AZ77">INDEX(GMWA!$A$2:$DB$600,MATCH(1,(GMWA!$DA$2:$DA$600=AZ$3)*(GMWA!$CZ$2:$CZ$600=AZ$4)*(GMWA!$DB$2:$DB$600=AZ$1),0),$A77-1966)</f>
        <v>5043.7089999999998</v>
      </c>
      <c r="BA77" s="4" cm="1">
        <f t="array" ref="BA77">INDEX(GMWA!$A$2:$DB$600,MATCH(1,(GMWA!$DA$2:$DA$600=BA$3)*(GMWA!$CZ$2:$CZ$600=BA$4)*(GMWA!$DB$2:$DB$600=BA$1),0),$A77-1966)</f>
        <v>3372.9609999999998</v>
      </c>
      <c r="BB77" s="4" cm="1">
        <f t="array" ref="BB77">INDEX(GMWA!$A$2:$DB$600,MATCH(1,(GMWA!$DA$2:$DA$600=BB$3)*(GMWA!$CZ$2:$CZ$600=BB$4)*(GMWA!$DB$2:$DB$600=BB$1),0),$A77-1966)</f>
        <v>2936.357</v>
      </c>
      <c r="BC77" s="4" cm="1">
        <f t="array" ref="BC77">INDEX(GMWA!$A$2:$DB$600,MATCH(1,(GMWA!$DA$2:$DA$600=BC$3)*(GMWA!$CZ$2:$CZ$600=BC$4)*(GMWA!$DB$2:$DB$600=BC$1),0),$A77-1966)</f>
        <v>2079.9380000000001</v>
      </c>
      <c r="BD77" s="4" cm="1">
        <f t="array" ref="BD77">INDEX(GMWA!$A$2:$DB$600,MATCH(1,(GMWA!$DA$2:$DA$600=BD$3)*(GMWA!$CZ$2:$CZ$600=BD$4)*(GMWA!$DB$2:$DB$600=BD$1),0),$A77-1966)</f>
        <v>1155.4390000000001</v>
      </c>
      <c r="BE77" s="4" cm="1">
        <f t="array" ref="BE77">INDEX(GMWA!$A$2:$DB$600,MATCH(1,(GMWA!$DA$2:$DA$600=BE$3)*(GMWA!$CZ$2:$CZ$600=BE$4)*(GMWA!$DB$2:$DB$600=BE$1),0),$A77-1966)</f>
        <v>929.77089999999998</v>
      </c>
      <c r="BF77" s="4" cm="1">
        <f t="array" ref="BF77">INDEX(GMWA!$A$2:$DB$600,MATCH(1,(GMWA!$DA$2:$DA$600=BF$3)*(GMWA!$CZ$2:$CZ$600=BF$4)*(GMWA!$DB$2:$DB$600=BF$1),0),$A77-1966)</f>
        <v>447.29910000000001</v>
      </c>
      <c r="BG77" s="4" cm="1">
        <f t="array" ref="BG77">INDEX(GMWA!$A$2:$DB$600,MATCH(1,(GMWA!$DA$2:$DA$600=BG$3)*(GMWA!$CZ$2:$CZ$600=BG$4)*(GMWA!$DB$2:$DB$600=BG$1),0),$A77-1966)</f>
        <v>1315.981</v>
      </c>
      <c r="BH77" s="4" cm="1">
        <f t="array" ref="BH77">INDEX(GMWA!$A$2:$DB$600,MATCH(1,(GMWA!$DA$2:$DA$600=BH$3)*(GMWA!$CZ$2:$CZ$600=BH$4)*(GMWA!$DB$2:$DB$600=BH$1),0),$A77-1966)</f>
        <v>425.23719999999997</v>
      </c>
      <c r="BI77" s="4" cm="1">
        <f t="array" ref="BI77">INDEX(GMWA!$A$2:$DB$600,MATCH(1,(GMWA!$DA$2:$DA$600=BI$3)*(GMWA!$CZ$2:$CZ$600=BI$4)*(GMWA!$DB$2:$DB$600=BI$1),0),$A77-1966)</f>
        <v>541.73829999999998</v>
      </c>
      <c r="BK77" s="12">
        <f t="shared" ref="BK77:BZ92" si="14">100*(B77/V77)</f>
        <v>2.7134082210104813</v>
      </c>
      <c r="BL77" s="12">
        <f t="shared" si="14"/>
        <v>3.6277047422711797</v>
      </c>
      <c r="BM77" s="12">
        <f t="shared" si="14"/>
        <v>1.9685526010091043</v>
      </c>
      <c r="BN77" s="12">
        <f t="shared" si="14"/>
        <v>3.2378952451498155</v>
      </c>
      <c r="BO77" s="12">
        <f t="shared" si="14"/>
        <v>3.1272969762800336</v>
      </c>
      <c r="BP77" s="12">
        <f t="shared" si="14"/>
        <v>3.0964320529722458</v>
      </c>
      <c r="BQ77" s="12">
        <f t="shared" si="14"/>
        <v>1.8849637921632818</v>
      </c>
      <c r="BR77" s="12">
        <f t="shared" si="14"/>
        <v>1.1071082470689784</v>
      </c>
      <c r="BS77" s="12">
        <f t="shared" si="13"/>
        <v>2.188555755429638</v>
      </c>
      <c r="BT77" s="12">
        <f t="shared" si="13"/>
        <v>2.5378849850107867</v>
      </c>
      <c r="BU77" s="12">
        <f t="shared" si="13"/>
        <v>3.1276162623781794</v>
      </c>
      <c r="BV77" s="12">
        <f t="shared" si="13"/>
        <v>3.1369118466054093</v>
      </c>
      <c r="BW77" s="12">
        <f t="shared" si="13"/>
        <v>3.0299612421994282</v>
      </c>
      <c r="BX77" s="12">
        <f t="shared" si="11"/>
        <v>2.7198168752788425</v>
      </c>
      <c r="BY77" s="12">
        <f t="shared" si="11"/>
        <v>2.991095531577463</v>
      </c>
      <c r="BZ77" s="12">
        <f t="shared" si="11"/>
        <v>2.2842759537493085</v>
      </c>
      <c r="CA77" s="12">
        <f t="shared" si="10"/>
        <v>2.6480233107575999</v>
      </c>
      <c r="CB77" s="12">
        <f t="shared" si="10"/>
        <v>3.7141730734016414</v>
      </c>
      <c r="CC77" s="12">
        <f t="shared" si="10"/>
        <v>2.891728840742644</v>
      </c>
      <c r="CD77" s="12">
        <f t="shared" si="10"/>
        <v>2.957814349537963</v>
      </c>
      <c r="CF77" s="13">
        <f>SUMIF(DataQ!$C:$C,DataA!$A77,DataQ!I:I)</f>
        <v>34805.133999999998</v>
      </c>
      <c r="CG77" s="13">
        <f>SUMIF(DataQ!$C:$C,DataA!$A77,DataQ!J:J)</f>
        <v>619280.5</v>
      </c>
      <c r="CH77" s="13">
        <f>SUMIF(DataQ!$C:$C,DataA!$A77,DataQ!K:K)</f>
        <v>4303.4079999999994</v>
      </c>
      <c r="CI77" s="13">
        <f>SUMIF(DataQ!$C:$C,DataA!$A77,DataQ!L:L)</f>
        <v>3074.4407999999999</v>
      </c>
      <c r="CJ77" s="13">
        <f>SUMIF(DataQ!$C:$C,DataA!$A77,DataQ!M:M)</f>
        <v>2087.6292999999996</v>
      </c>
      <c r="CK77" s="14">
        <f>AVERAGEIF(DataQ!$C:$C,DataA!$A77,DataQ!N:N)</f>
        <v>872295.7</v>
      </c>
      <c r="CL77" s="13">
        <f>SUMIF(DataQ!$C:$C,DataA!$A77,DataQ!O:O)</f>
        <v>-230951.94</v>
      </c>
      <c r="CN77" s="13">
        <f>SUMIF(DataQ!$B:$B,DataA!$A77,DataQ!P:P)</f>
        <v>-4175.8999999999996</v>
      </c>
      <c r="CO77" s="13">
        <f>SUMIF(DataQ!$B:$B,DataA!$A77,DataQ!Q:Q)</f>
        <v>-30397.593999999997</v>
      </c>
      <c r="CP77" s="13">
        <f>SUMIF(DataQ!$B:$B,DataA!$A77,DataQ!R:R)</f>
        <v>-116.38935000000001</v>
      </c>
    </row>
    <row r="78" spans="1:94" x14ac:dyDescent="0.25">
      <c r="A78" s="4">
        <f t="shared" si="9"/>
        <v>2044</v>
      </c>
      <c r="B78" s="4" cm="1">
        <f t="array" ref="B78">INDEX(GMWA!$A$2:$DB$600,MATCH(1,(GMWA!$DA$2:$DA$600=B$3)*(GMWA!$CZ$2:$CZ$600=B$4)*(GMWA!$DB$2:$DB$600=B$1),0),$A78-1966)</f>
        <v>159422.39999999999</v>
      </c>
      <c r="C78" s="4" cm="1">
        <f t="array" ref="C78">INDEX(GMWA!$A$2:$DB$600,MATCH(1,(GMWA!$DA$2:$DA$600=C$3)*(GMWA!$CZ$2:$CZ$600=C$4)*(GMWA!$DB$2:$DB$600=C$1),0),$A78-1966)</f>
        <v>3967.3049999999998</v>
      </c>
      <c r="D78" s="4" cm="1">
        <f t="array" ref="D78">INDEX(GMWA!$A$2:$DB$600,MATCH(1,(GMWA!$DA$2:$DA$600=D$3)*(GMWA!$CZ$2:$CZ$600=D$4)*(GMWA!$DB$2:$DB$600=D$1),0),$A78-1966)</f>
        <v>36844.43</v>
      </c>
      <c r="E78" s="4" cm="1">
        <f t="array" ref="E78">INDEX(GMWA!$A$2:$DB$600,MATCH(1,(GMWA!$DA$2:$DA$600=E$3)*(GMWA!$CZ$2:$CZ$600=E$4)*(GMWA!$DB$2:$DB$600=E$1),0),$A78-1966)</f>
        <v>171828.9</v>
      </c>
      <c r="F78" s="4" cm="1">
        <f t="array" ref="F78">INDEX(GMWA!$A$2:$DB$600,MATCH(1,(GMWA!$DA$2:$DA$600=F$3)*(GMWA!$CZ$2:$CZ$600=F$4)*(GMWA!$DB$2:$DB$600=F$1),0),$A78-1966)</f>
        <v>104965.4</v>
      </c>
      <c r="G78" s="4" cm="1">
        <f t="array" ref="G78">INDEX(GMWA!$A$2:$DB$600,MATCH(1,(GMWA!$DA$2:$DA$600=G$3)*(GMWA!$CZ$2:$CZ$600=G$4)*(GMWA!$DB$2:$DB$600=G$1),0),$A78-1966)</f>
        <v>29.183340000000001</v>
      </c>
      <c r="H78" s="4" cm="1">
        <f t="array" ref="H78">INDEX(GMWA!$A$2:$DB$600,MATCH(1,(GMWA!$DA$2:$DA$600=H$3)*(GMWA!$CZ$2:$CZ$600=H$4)*(GMWA!$DB$2:$DB$600=H$1),0),$A78-1966)</f>
        <v>82178.679999999993</v>
      </c>
      <c r="I78" s="4" cm="1">
        <f t="array" ref="I78">INDEX(GMWA!$A$2:$DB$600,MATCH(1,(GMWA!$DA$2:$DA$600=I$3)*(GMWA!$CZ$2:$CZ$600=I$4)*(GMWA!$DB$2:$DB$600=I$1),0),$A78-1966)</f>
        <v>3.7720410000000002</v>
      </c>
      <c r="J78" s="4" cm="1">
        <f t="array" ref="J78">INDEX(GMWA!$A$2:$DB$600,MATCH(1,(GMWA!$DA$2:$DA$600=J$3)*(GMWA!$CZ$2:$CZ$600=J$4)*(GMWA!$DB$2:$DB$600=J$1),0),$A78-1966)</f>
        <v>41115.5</v>
      </c>
      <c r="K78" s="4" cm="1">
        <f t="array" ref="K78">INDEX(GMWA!$A$2:$DB$600,MATCH(1,(GMWA!$DA$2:$DA$600=K$3)*(GMWA!$CZ$2:$CZ$600=K$4)*(GMWA!$DB$2:$DB$600=K$1),0),$A78-1966)</f>
        <v>132.56190000000001</v>
      </c>
      <c r="L78" s="4" cm="1">
        <f t="array" ref="L78">INDEX(GMWA!$A$2:$DB$600,MATCH(1,(GMWA!$DA$2:$DA$600=L$3)*(GMWA!$CZ$2:$CZ$600=L$4)*(GMWA!$DB$2:$DB$600=L$1),0),$A78-1966)</f>
        <v>208.35419999999999</v>
      </c>
      <c r="M78" s="4" cm="1">
        <f t="array" ref="M78">INDEX(GMWA!$A$2:$DB$600,MATCH(1,(GMWA!$DA$2:$DA$600=M$3)*(GMWA!$CZ$2:$CZ$600=M$4)*(GMWA!$DB$2:$DB$600=M$1),0),$A78-1966)</f>
        <v>143.84020000000001</v>
      </c>
      <c r="N78" s="4" cm="1">
        <f t="array" ref="N78">INDEX(GMWA!$A$2:$DB$600,MATCH(1,(GMWA!$DA$2:$DA$600=N$3)*(GMWA!$CZ$2:$CZ$600=N$4)*(GMWA!$DB$2:$DB$600=N$1),0),$A78-1966)</f>
        <v>87.66</v>
      </c>
      <c r="O78" s="4" cm="1">
        <f t="array" ref="O78">INDEX(GMWA!$A$2:$DB$600,MATCH(1,(GMWA!$DA$2:$DA$600=O$3)*(GMWA!$CZ$2:$CZ$600=O$4)*(GMWA!$DB$2:$DB$600=O$1),0),$A78-1966)</f>
        <v>21.132400000000001</v>
      </c>
      <c r="P78" s="4" cm="1">
        <f t="array" ref="P78">INDEX(GMWA!$A$2:$DB$600,MATCH(1,(GMWA!$DA$2:$DA$600=P$3)*(GMWA!$CZ$2:$CZ$600=P$4)*(GMWA!$DB$2:$DB$600=P$1),0),$A78-1966)</f>
        <v>34.490400000000001</v>
      </c>
      <c r="Q78" s="4" cm="1">
        <f t="array" ref="Q78">INDEX(GMWA!$A$2:$DB$600,MATCH(1,(GMWA!$DA$2:$DA$600=Q$3)*(GMWA!$CZ$2:$CZ$600=Q$4)*(GMWA!$DB$2:$DB$600=Q$1),0),$A78-1966)</f>
        <v>20.796659999999999</v>
      </c>
      <c r="R78" s="4" cm="1">
        <f t="array" ref="R78">INDEX(GMWA!$A$2:$DB$600,MATCH(1,(GMWA!$DA$2:$DA$600=R$3)*(GMWA!$CZ$2:$CZ$600=R$4)*(GMWA!$DB$2:$DB$600=R$1),0),$A78-1966)</f>
        <v>12.144349999999999</v>
      </c>
      <c r="S78" s="4" cm="1">
        <f t="array" ref="S78">INDEX(GMWA!$A$2:$DB$600,MATCH(1,(GMWA!$DA$2:$DA$600=S$3)*(GMWA!$CZ$2:$CZ$600=S$4)*(GMWA!$DB$2:$DB$600=S$1),0),$A78-1966)</f>
        <v>5.7019799999999998</v>
      </c>
      <c r="T78" s="4" cm="1">
        <f t="array" ref="T78">INDEX(GMWA!$A$2:$DB$600,MATCH(1,(GMWA!$DA$2:$DA$600=T$3)*(GMWA!$CZ$2:$CZ$600=T$4)*(GMWA!$DB$2:$DB$600=T$1),0),$A78-1966)</f>
        <v>16.622</v>
      </c>
      <c r="U78" s="4" cm="1">
        <f t="array" ref="U78">INDEX(GMWA!$A$2:$DB$600,MATCH(1,(GMWA!$DA$2:$DA$600=U$3)*(GMWA!$CZ$2:$CZ$600=U$4)*(GMWA!$DB$2:$DB$600=U$1),0),$A78-1966)</f>
        <v>12.215120000000001</v>
      </c>
      <c r="V78" s="4" cm="1">
        <f t="array" ref="V78">INDEX(GMWA!$A$2:$DB$600,MATCH(1,(GMWA!$DA$2:$DA$600=V$3)*(GMWA!$CZ$2:$CZ$600=V$4)*(GMWA!$DB$2:$DB$600=V$1),0),$A78-1966)</f>
        <v>6010388</v>
      </c>
      <c r="W78" s="4" cm="1">
        <f t="array" ref="W78">INDEX(GMWA!$A$2:$DB$600,MATCH(1,(GMWA!$DA$2:$DA$600=W$3)*(GMWA!$CZ$2:$CZ$600=W$4)*(GMWA!$DB$2:$DB$600=W$1),0),$A78-1966)</f>
        <v>109332</v>
      </c>
      <c r="X78" s="4" cm="1">
        <f t="array" ref="X78">INDEX(GMWA!$A$2:$DB$600,MATCH(1,(GMWA!$DA$2:$DA$600=X$3)*(GMWA!$CZ$2:$CZ$600=X$4)*(GMWA!$DB$2:$DB$600=X$1),0),$A78-1966)</f>
        <v>1855907</v>
      </c>
      <c r="Y78" s="4" cm="1">
        <f t="array" ref="Y78">INDEX(GMWA!$A$2:$DB$600,MATCH(1,(GMWA!$DA$2:$DA$600=Y$3)*(GMWA!$CZ$2:$CZ$600=Y$4)*(GMWA!$DB$2:$DB$600=Y$1),0),$A78-1966)</f>
        <v>5292972</v>
      </c>
      <c r="Z78" s="4" cm="1">
        <f t="array" ref="Z78">INDEX(GMWA!$A$2:$DB$600,MATCH(1,(GMWA!$DA$2:$DA$600=Z$3)*(GMWA!$CZ$2:$CZ$600=Z$4)*(GMWA!$DB$2:$DB$600=Z$1),0),$A78-1966)</f>
        <v>3318229</v>
      </c>
      <c r="AA78" s="4" cm="1">
        <f t="array" ref="AA78">INDEX(GMWA!$A$2:$DB$600,MATCH(1,(GMWA!$DA$2:$DA$600=AA$3)*(GMWA!$CZ$2:$CZ$600=AA$4)*(GMWA!$DB$2:$DB$600=AA$1),0),$A78-1966)</f>
        <v>941.12540000000001</v>
      </c>
      <c r="AB78" s="4" cm="1">
        <f t="array" ref="AB78">INDEX(GMWA!$A$2:$DB$600,MATCH(1,(GMWA!$DA$2:$DA$600=AB$3)*(GMWA!$CZ$2:$CZ$600=AB$4)*(GMWA!$DB$2:$DB$600=AB$1),0),$A78-1966)</f>
        <v>4332498</v>
      </c>
      <c r="AC78" s="4" cm="1">
        <f t="array" ref="AC78">INDEX(GMWA!$A$2:$DB$600,MATCH(1,(GMWA!$DA$2:$DA$600=AC$3)*(GMWA!$CZ$2:$CZ$600=AC$4)*(GMWA!$DB$2:$DB$600=AC$1),0),$A78-1966)</f>
        <v>348.22109999999998</v>
      </c>
      <c r="AD78" s="4" cm="1">
        <f t="array" ref="AD78">INDEX(GMWA!$A$2:$DB$600,MATCH(1,(GMWA!$DA$2:$DA$600=AD$3)*(GMWA!$CZ$2:$CZ$600=AD$4)*(GMWA!$DB$2:$DB$600=AD$1),0),$A78-1966)</f>
        <v>1873211</v>
      </c>
      <c r="AE78" s="4" cm="1">
        <f t="array" ref="AE78">INDEX(GMWA!$A$2:$DB$600,MATCH(1,(GMWA!$DA$2:$DA$600=AE$3)*(GMWA!$CZ$2:$CZ$600=AE$4)*(GMWA!$DB$2:$DB$600=AE$1),0),$A78-1966)</f>
        <v>5217.4669999999996</v>
      </c>
      <c r="AF78" s="4" cm="1">
        <f t="array" ref="AF78">INDEX(GMWA!$A$2:$DB$600,MATCH(1,(GMWA!$DA$2:$DA$600=AF$3)*(GMWA!$CZ$2:$CZ$600=AF$4)*(GMWA!$DB$2:$DB$600=AF$1),0),$A78-1966)</f>
        <v>6630.7340000000004</v>
      </c>
      <c r="AG78" s="4" cm="1">
        <f t="array" ref="AG78">INDEX(GMWA!$A$2:$DB$600,MATCH(1,(GMWA!$DA$2:$DA$600=AG$3)*(GMWA!$CZ$2:$CZ$600=AG$4)*(GMWA!$DB$2:$DB$600=AG$1),0),$A78-1966)</f>
        <v>4576.6139999999996</v>
      </c>
      <c r="AH78" s="4" cm="1">
        <f t="array" ref="AH78">INDEX(GMWA!$A$2:$DB$600,MATCH(1,(GMWA!$DA$2:$DA$600=AH$3)*(GMWA!$CZ$2:$CZ$600=AH$4)*(GMWA!$DB$2:$DB$600=AH$1),0),$A78-1966)</f>
        <v>2885.8330000000001</v>
      </c>
      <c r="AI78" s="4" cm="1">
        <f t="array" ref="AI78">INDEX(GMWA!$A$2:$DB$600,MATCH(1,(GMWA!$DA$2:$DA$600=AI$3)*(GMWA!$CZ$2:$CZ$600=AI$4)*(GMWA!$DB$2:$DB$600=AI$1),0),$A78-1966)</f>
        <v>772.73910000000001</v>
      </c>
      <c r="AJ78" s="4" cm="1">
        <f t="array" ref="AJ78">INDEX(GMWA!$A$2:$DB$600,MATCH(1,(GMWA!$DA$2:$DA$600=AJ$3)*(GMWA!$CZ$2:$CZ$600=AJ$4)*(GMWA!$DB$2:$DB$600=AJ$1),0),$A78-1966)</f>
        <v>1147.8119999999999</v>
      </c>
      <c r="AK78" s="4" cm="1">
        <f t="array" ref="AK78">INDEX(GMWA!$A$2:$DB$600,MATCH(1,(GMWA!$DA$2:$DA$600=AK$3)*(GMWA!$CZ$2:$CZ$600=AK$4)*(GMWA!$DB$2:$DB$600=AK$1),0),$A78-1966)</f>
        <v>903.38559999999995</v>
      </c>
      <c r="AL78" s="4" cm="1">
        <f t="array" ref="AL78">INDEX(GMWA!$A$2:$DB$600,MATCH(1,(GMWA!$DA$2:$DA$600=AL$3)*(GMWA!$CZ$2:$CZ$600=AL$4)*(GMWA!$DB$2:$DB$600=AL$1),0),$A78-1966)</f>
        <v>456.14830000000001</v>
      </c>
      <c r="AM78" s="4" cm="1">
        <f t="array" ref="AM78">INDEX(GMWA!$A$2:$DB$600,MATCH(1,(GMWA!$DA$2:$DA$600=AM$3)*(GMWA!$CZ$2:$CZ$600=AM$4)*(GMWA!$DB$2:$DB$600=AM$1),0),$A78-1966)</f>
        <v>153.7732</v>
      </c>
      <c r="AN78" s="4" cm="1">
        <f t="array" ref="AN78">INDEX(GMWA!$A$2:$DB$600,MATCH(1,(GMWA!$DA$2:$DA$600=AN$3)*(GMWA!$CZ$2:$CZ$600=AN$4)*(GMWA!$DB$2:$DB$600=AN$1),0),$A78-1966)</f>
        <v>568.08420000000001</v>
      </c>
      <c r="AO78" s="4" cm="1">
        <f t="array" ref="AO78">INDEX(GMWA!$A$2:$DB$600,MATCH(1,(GMWA!$DA$2:$DA$600=AO$3)*(GMWA!$CZ$2:$CZ$600=AO$4)*(GMWA!$DB$2:$DB$600=AO$1),0),$A78-1966)</f>
        <v>410.98880000000003</v>
      </c>
      <c r="AP78" s="4" cm="1">
        <f t="array" ref="AP78">INDEX(GMWA!$A$2:$DB$600,MATCH(1,(GMWA!$DA$2:$DA$600=AP$3)*(GMWA!$CZ$2:$CZ$600=AP$4)*(GMWA!$DB$2:$DB$600=AP$1),0),$A78-1966)</f>
        <v>5976298</v>
      </c>
      <c r="AQ78" s="4" cm="1">
        <f t="array" ref="AQ78">INDEX(GMWA!$A$2:$DB$600,MATCH(1,(GMWA!$DA$2:$DA$600=AQ$3)*(GMWA!$CZ$2:$CZ$600=AQ$4)*(GMWA!$DB$2:$DB$600=AQ$1),0),$A78-1966)</f>
        <v>65055.72</v>
      </c>
      <c r="AR78" s="4" cm="1">
        <f t="array" ref="AR78">INDEX(GMWA!$A$2:$DB$600,MATCH(1,(GMWA!$DA$2:$DA$600=AR$3)*(GMWA!$CZ$2:$CZ$600=AR$4)*(GMWA!$DB$2:$DB$600=AR$1),0),$A78-1966)</f>
        <v>923242.6</v>
      </c>
      <c r="AS78" s="4" cm="1">
        <f t="array" ref="AS78">INDEX(GMWA!$A$2:$DB$600,MATCH(1,(GMWA!$DA$2:$DA$600=AS$3)*(GMWA!$CZ$2:$CZ$600=AS$4)*(GMWA!$DB$2:$DB$600=AS$1),0),$A78-1966)</f>
        <v>6585283</v>
      </c>
      <c r="AT78" s="4" cm="1">
        <f t="array" ref="AT78">INDEX(GMWA!$A$2:$DB$600,MATCH(1,(GMWA!$DA$2:$DA$600=AT$3)*(GMWA!$CZ$2:$CZ$600=AT$4)*(GMWA!$DB$2:$DB$600=AT$1),0),$A78-1966)</f>
        <v>6744716</v>
      </c>
      <c r="AU78" s="4" cm="1">
        <f t="array" ref="AU78">INDEX(GMWA!$A$2:$DB$600,MATCH(1,(GMWA!$DA$2:$DA$600=AU$3)*(GMWA!$CZ$2:$CZ$600=AU$4)*(GMWA!$DB$2:$DB$600=AU$1),0),$A78-1966)</f>
        <v>5857.7330000000002</v>
      </c>
      <c r="AV78" s="4" cm="1">
        <f t="array" ref="AV78">INDEX(GMWA!$A$2:$DB$600,MATCH(1,(GMWA!$DA$2:$DA$600=AV$3)*(GMWA!$CZ$2:$CZ$600=AV$4)*(GMWA!$DB$2:$DB$600=AV$1),0),$A78-1966)</f>
        <v>12775520</v>
      </c>
      <c r="AW78" s="4" cm="1">
        <f t="array" ref="AW78">INDEX(GMWA!$A$2:$DB$600,MATCH(1,(GMWA!$DA$2:$DA$600=AW$3)*(GMWA!$CZ$2:$CZ$600=AW$4)*(GMWA!$DB$2:$DB$600=AW$1),0),$A78-1966)</f>
        <v>1416.37</v>
      </c>
      <c r="AX78" s="4" cm="1">
        <f t="array" ref="AX78">INDEX(GMWA!$A$2:$DB$600,MATCH(1,(GMWA!$DA$2:$DA$600=AX$3)*(GMWA!$CZ$2:$CZ$600=AX$4)*(GMWA!$DB$2:$DB$600=AX$1),0),$A78-1966)</f>
        <v>4988621</v>
      </c>
      <c r="AY78" s="4" cm="1">
        <f t="array" ref="AY78">INDEX(GMWA!$A$2:$DB$600,MATCH(1,(GMWA!$DA$2:$DA$600=AY$3)*(GMWA!$CZ$2:$CZ$600=AY$4)*(GMWA!$DB$2:$DB$600=AY$1),0),$A78-1966)</f>
        <v>8128.6610000000001</v>
      </c>
      <c r="AZ78" s="4" cm="1">
        <f t="array" ref="AZ78">INDEX(GMWA!$A$2:$DB$600,MATCH(1,(GMWA!$DA$2:$DA$600=AZ$3)*(GMWA!$CZ$2:$CZ$600=AZ$4)*(GMWA!$DB$2:$DB$600=AZ$1),0),$A78-1966)</f>
        <v>5171.7049999999999</v>
      </c>
      <c r="BA78" s="4" cm="1">
        <f t="array" ref="BA78">INDEX(GMWA!$A$2:$DB$600,MATCH(1,(GMWA!$DA$2:$DA$600=BA$3)*(GMWA!$CZ$2:$CZ$600=BA$4)*(GMWA!$DB$2:$DB$600=BA$1),0),$A78-1966)</f>
        <v>3444.3209999999999</v>
      </c>
      <c r="BB78" s="4" cm="1">
        <f t="array" ref="BB78">INDEX(GMWA!$A$2:$DB$600,MATCH(1,(GMWA!$DA$2:$DA$600=BB$3)*(GMWA!$CZ$2:$CZ$600=BB$4)*(GMWA!$DB$2:$DB$600=BB$1),0),$A78-1966)</f>
        <v>3012.0639999999999</v>
      </c>
      <c r="BC78" s="4" cm="1">
        <f t="array" ref="BC78">INDEX(GMWA!$A$2:$DB$600,MATCH(1,(GMWA!$DA$2:$DA$600=BC$3)*(GMWA!$CZ$2:$CZ$600=BC$4)*(GMWA!$DB$2:$DB$600=BC$1),0),$A78-1966)</f>
        <v>2140.569</v>
      </c>
      <c r="BD78" s="4" cm="1">
        <f t="array" ref="BD78">INDEX(GMWA!$A$2:$DB$600,MATCH(1,(GMWA!$DA$2:$DA$600=BD$3)*(GMWA!$CZ$2:$CZ$600=BD$4)*(GMWA!$DB$2:$DB$600=BD$1),0),$A78-1966)</f>
        <v>1188.479</v>
      </c>
      <c r="BE78" s="4" cm="1">
        <f t="array" ref="BE78">INDEX(GMWA!$A$2:$DB$600,MATCH(1,(GMWA!$DA$2:$DA$600=BE$3)*(GMWA!$CZ$2:$CZ$600=BE$4)*(GMWA!$DB$2:$DB$600=BE$1),0),$A78-1966)</f>
        <v>957.09050000000002</v>
      </c>
      <c r="BF78" s="4" cm="1">
        <f t="array" ref="BF78">INDEX(GMWA!$A$2:$DB$600,MATCH(1,(GMWA!$DA$2:$DA$600=BF$3)*(GMWA!$CZ$2:$CZ$600=BF$4)*(GMWA!$DB$2:$DB$600=BF$1),0),$A78-1966)</f>
        <v>458.16219999999998</v>
      </c>
      <c r="BG78" s="4" cm="1">
        <f t="array" ref="BG78">INDEX(GMWA!$A$2:$DB$600,MATCH(1,(GMWA!$DA$2:$DA$600=BG$3)*(GMWA!$CZ$2:$CZ$600=BG$4)*(GMWA!$DB$2:$DB$600=BG$1),0),$A78-1966)</f>
        <v>1363.4949999999999</v>
      </c>
      <c r="BH78" s="4" cm="1">
        <f t="array" ref="BH78">INDEX(GMWA!$A$2:$DB$600,MATCH(1,(GMWA!$DA$2:$DA$600=BH$3)*(GMWA!$CZ$2:$CZ$600=BH$4)*(GMWA!$DB$2:$DB$600=BH$1),0),$A78-1966)</f>
        <v>435.14389999999997</v>
      </c>
      <c r="BI78" s="4" cm="1">
        <f t="array" ref="BI78">INDEX(GMWA!$A$2:$DB$600,MATCH(1,(GMWA!$DA$2:$DA$600=BI$3)*(GMWA!$CZ$2:$CZ$600=BI$4)*(GMWA!$DB$2:$DB$600=BI$1),0),$A78-1966)</f>
        <v>556.79489999999998</v>
      </c>
      <c r="BK78" s="12">
        <f t="shared" si="14"/>
        <v>2.6524477288321484</v>
      </c>
      <c r="BL78" s="12">
        <f t="shared" si="14"/>
        <v>3.6286768741082205</v>
      </c>
      <c r="BM78" s="12">
        <f t="shared" si="14"/>
        <v>1.9852519549740371</v>
      </c>
      <c r="BN78" s="12">
        <f t="shared" si="14"/>
        <v>3.2463595121984401</v>
      </c>
      <c r="BO78" s="12">
        <f t="shared" si="14"/>
        <v>3.1632958424508972</v>
      </c>
      <c r="BP78" s="12">
        <f t="shared" si="14"/>
        <v>3.1008981374851854</v>
      </c>
      <c r="BQ78" s="12">
        <f t="shared" si="14"/>
        <v>1.8967967209679033</v>
      </c>
      <c r="BR78" s="12">
        <f t="shared" si="14"/>
        <v>1.0832316019908041</v>
      </c>
      <c r="BS78" s="12">
        <f t="shared" si="13"/>
        <v>2.1949209138746246</v>
      </c>
      <c r="BT78" s="12">
        <f t="shared" si="13"/>
        <v>2.5407328882003473</v>
      </c>
      <c r="BU78" s="12">
        <f t="shared" si="13"/>
        <v>3.1422494100954732</v>
      </c>
      <c r="BV78" s="12">
        <f t="shared" si="13"/>
        <v>3.1429392996656489</v>
      </c>
      <c r="BW78" s="12">
        <f t="shared" si="13"/>
        <v>3.0375978097138674</v>
      </c>
      <c r="BX78" s="12">
        <f t="shared" si="11"/>
        <v>2.7347393188723075</v>
      </c>
      <c r="BY78" s="12">
        <f t="shared" si="11"/>
        <v>3.0048823326468099</v>
      </c>
      <c r="BZ78" s="12">
        <f t="shared" si="11"/>
        <v>2.3020800862887341</v>
      </c>
      <c r="CA78" s="12">
        <f t="shared" si="10"/>
        <v>2.6623687954114921</v>
      </c>
      <c r="CB78" s="12">
        <f t="shared" si="10"/>
        <v>3.7080453551073913</v>
      </c>
      <c r="CC78" s="12">
        <f t="shared" si="10"/>
        <v>2.9259747058622647</v>
      </c>
      <c r="CD78" s="12">
        <f t="shared" si="10"/>
        <v>2.9721296541414266</v>
      </c>
      <c r="CF78" s="13">
        <f>SUMIF(DataQ!$C:$C,DataA!$A78,DataQ!I:I)</f>
        <v>35389.084000000003</v>
      </c>
      <c r="CG78" s="13">
        <f>SUMIF(DataQ!$C:$C,DataA!$A78,DataQ!J:J)</f>
        <v>620232.1</v>
      </c>
      <c r="CH78" s="13">
        <f>SUMIF(DataQ!$C:$C,DataA!$A78,DataQ!K:K)</f>
        <v>4342.5410000000002</v>
      </c>
      <c r="CI78" s="13">
        <f>SUMIF(DataQ!$C:$C,DataA!$A78,DataQ!L:L)</f>
        <v>3089.8991999999998</v>
      </c>
      <c r="CJ78" s="13">
        <f>SUMIF(DataQ!$C:$C,DataA!$A78,DataQ!M:M)</f>
        <v>2090.6731</v>
      </c>
      <c r="CK78" s="14">
        <f>AVERAGEIF(DataQ!$C:$C,DataA!$A78,DataQ!N:N)</f>
        <v>888290.27500000002</v>
      </c>
      <c r="CL78" s="13">
        <f>SUMIF(DataQ!$C:$C,DataA!$A78,DataQ!O:O)</f>
        <v>-239249.378</v>
      </c>
      <c r="CN78" s="13">
        <f>SUMIF(DataQ!$B:$B,DataA!$A78,DataQ!P:P)</f>
        <v>-4215.7259999999997</v>
      </c>
      <c r="CO78" s="13">
        <f>SUMIF(DataQ!$B:$B,DataA!$A78,DataQ!Q:Q)</f>
        <v>-30922.75</v>
      </c>
      <c r="CP78" s="13">
        <f>SUMIF(DataQ!$B:$B,DataA!$A78,DataQ!R:R)</f>
        <v>-119.80121</v>
      </c>
    </row>
    <row r="79" spans="1:94" x14ac:dyDescent="0.25">
      <c r="A79" s="4">
        <f t="shared" si="9"/>
        <v>2045</v>
      </c>
      <c r="B79" s="4" cm="1">
        <f t="array" ref="B79">INDEX(GMWA!$A$2:$DB$600,MATCH(1,(GMWA!$DA$2:$DA$600=B$3)*(GMWA!$CZ$2:$CZ$600=B$4)*(GMWA!$DB$2:$DB$600=B$1),0),$A79-1966)</f>
        <v>162492.4</v>
      </c>
      <c r="C79" s="4" cm="1">
        <f t="array" ref="C79">INDEX(GMWA!$A$2:$DB$600,MATCH(1,(GMWA!$DA$2:$DA$600=C$3)*(GMWA!$CZ$2:$CZ$600=C$4)*(GMWA!$DB$2:$DB$600=C$1),0),$A79-1966)</f>
        <v>4122.518</v>
      </c>
      <c r="D79" s="4" cm="1">
        <f t="array" ref="D79">INDEX(GMWA!$A$2:$DB$600,MATCH(1,(GMWA!$DA$2:$DA$600=D$3)*(GMWA!$CZ$2:$CZ$600=D$4)*(GMWA!$DB$2:$DB$600=D$1),0),$A79-1966)</f>
        <v>37744.65</v>
      </c>
      <c r="E79" s="4" cm="1">
        <f t="array" ref="E79">INDEX(GMWA!$A$2:$DB$600,MATCH(1,(GMWA!$DA$2:$DA$600=E$3)*(GMWA!$CZ$2:$CZ$600=E$4)*(GMWA!$DB$2:$DB$600=E$1),0),$A79-1966)</f>
        <v>175899.1</v>
      </c>
      <c r="F79" s="4" cm="1">
        <f t="array" ref="F79">INDEX(GMWA!$A$2:$DB$600,MATCH(1,(GMWA!$DA$2:$DA$600=F$3)*(GMWA!$CZ$2:$CZ$600=F$4)*(GMWA!$DB$2:$DB$600=F$1),0),$A79-1966)</f>
        <v>110084.3</v>
      </c>
      <c r="G79" s="4" cm="1">
        <f t="array" ref="G79">INDEX(GMWA!$A$2:$DB$600,MATCH(1,(GMWA!$DA$2:$DA$600=G$3)*(GMWA!$CZ$2:$CZ$600=G$4)*(GMWA!$DB$2:$DB$600=G$1),0),$A79-1966)</f>
        <v>29.970289999999999</v>
      </c>
      <c r="H79" s="4" cm="1">
        <f t="array" ref="H79">INDEX(GMWA!$A$2:$DB$600,MATCH(1,(GMWA!$DA$2:$DA$600=H$3)*(GMWA!$CZ$2:$CZ$600=H$4)*(GMWA!$DB$2:$DB$600=H$1),0),$A79-1966)</f>
        <v>84160.62</v>
      </c>
      <c r="I79" s="4" cm="1">
        <f t="array" ref="I79">INDEX(GMWA!$A$2:$DB$600,MATCH(1,(GMWA!$DA$2:$DA$600=I$3)*(GMWA!$CZ$2:$CZ$600=I$4)*(GMWA!$DB$2:$DB$600=I$1),0),$A79-1966)</f>
        <v>3.8663759999999998</v>
      </c>
      <c r="J79" s="4" cm="1">
        <f t="array" ref="J79">INDEX(GMWA!$A$2:$DB$600,MATCH(1,(GMWA!$DA$2:$DA$600=J$3)*(GMWA!$CZ$2:$CZ$600=J$4)*(GMWA!$DB$2:$DB$600=J$1),0),$A79-1966)</f>
        <v>41670.620000000003</v>
      </c>
      <c r="K79" s="4" cm="1">
        <f t="array" ref="K79">INDEX(GMWA!$A$2:$DB$600,MATCH(1,(GMWA!$DA$2:$DA$600=K$3)*(GMWA!$CZ$2:$CZ$600=K$4)*(GMWA!$DB$2:$DB$600=K$1),0),$A79-1966)</f>
        <v>135.8212</v>
      </c>
      <c r="L79" s="4" cm="1">
        <f t="array" ref="L79">INDEX(GMWA!$A$2:$DB$600,MATCH(1,(GMWA!$DA$2:$DA$600=L$3)*(GMWA!$CZ$2:$CZ$600=L$4)*(GMWA!$DB$2:$DB$600=L$1),0),$A79-1966)</f>
        <v>214.69839999999999</v>
      </c>
      <c r="M79" s="4" cm="1">
        <f t="array" ref="M79">INDEX(GMWA!$A$2:$DB$600,MATCH(1,(GMWA!$DA$2:$DA$600=M$3)*(GMWA!$CZ$2:$CZ$600=M$4)*(GMWA!$DB$2:$DB$600=M$1),0),$A79-1966)</f>
        <v>146.0403</v>
      </c>
      <c r="N79" s="4" cm="1">
        <f t="array" ref="N79">INDEX(GMWA!$A$2:$DB$600,MATCH(1,(GMWA!$DA$2:$DA$600=N$3)*(GMWA!$CZ$2:$CZ$600=N$4)*(GMWA!$DB$2:$DB$600=N$1),0),$A79-1966)</f>
        <v>90.197999999999993</v>
      </c>
      <c r="O79" s="4" cm="1">
        <f t="array" ref="O79">INDEX(GMWA!$A$2:$DB$600,MATCH(1,(GMWA!$DA$2:$DA$600=O$3)*(GMWA!$CZ$2:$CZ$600=O$4)*(GMWA!$DB$2:$DB$600=O$1),0),$A79-1966)</f>
        <v>21.463000000000001</v>
      </c>
      <c r="P79" s="4" cm="1">
        <f t="array" ref="P79">INDEX(GMWA!$A$2:$DB$600,MATCH(1,(GMWA!$DA$2:$DA$600=P$3)*(GMWA!$CZ$2:$CZ$600=P$4)*(GMWA!$DB$2:$DB$600=P$1),0),$A79-1966)</f>
        <v>35.363</v>
      </c>
      <c r="Q79" s="4" cm="1">
        <f t="array" ref="Q79">INDEX(GMWA!$A$2:$DB$600,MATCH(1,(GMWA!$DA$2:$DA$600=Q$3)*(GMWA!$CZ$2:$CZ$600=Q$4)*(GMWA!$DB$2:$DB$600=Q$1),0),$A79-1966)</f>
        <v>21.38917</v>
      </c>
      <c r="R79" s="4" cm="1">
        <f t="array" ref="R79">INDEX(GMWA!$A$2:$DB$600,MATCH(1,(GMWA!$DA$2:$DA$600=R$3)*(GMWA!$CZ$2:$CZ$600=R$4)*(GMWA!$DB$2:$DB$600=R$1),0),$A79-1966)</f>
        <v>12.522180000000001</v>
      </c>
      <c r="S79" s="4" cm="1">
        <f t="array" ref="S79">INDEX(GMWA!$A$2:$DB$600,MATCH(1,(GMWA!$DA$2:$DA$600=S$3)*(GMWA!$CZ$2:$CZ$600=S$4)*(GMWA!$DB$2:$DB$600=S$1),0),$A79-1966)</f>
        <v>6.01342</v>
      </c>
      <c r="T79" s="4" cm="1">
        <f t="array" ref="T79">INDEX(GMWA!$A$2:$DB$600,MATCH(1,(GMWA!$DA$2:$DA$600=T$3)*(GMWA!$CZ$2:$CZ$600=T$4)*(GMWA!$DB$2:$DB$600=T$1),0),$A79-1966)</f>
        <v>17.061</v>
      </c>
      <c r="U79" s="4" cm="1">
        <f t="array" ref="U79">INDEX(GMWA!$A$2:$DB$600,MATCH(1,(GMWA!$DA$2:$DA$600=U$3)*(GMWA!$CZ$2:$CZ$600=U$4)*(GMWA!$DB$2:$DB$600=U$1),0),$A79-1966)</f>
        <v>12.53177</v>
      </c>
      <c r="V79" s="4" cm="1">
        <f t="array" ref="V79">INDEX(GMWA!$A$2:$DB$600,MATCH(1,(GMWA!$DA$2:$DA$600=V$3)*(GMWA!$CZ$2:$CZ$600=V$4)*(GMWA!$DB$2:$DB$600=V$1),0),$A79-1966)</f>
        <v>6257878</v>
      </c>
      <c r="W79" s="4" cm="1">
        <f t="array" ref="W79">INDEX(GMWA!$A$2:$DB$600,MATCH(1,(GMWA!$DA$2:$DA$600=W$3)*(GMWA!$CZ$2:$CZ$600=W$4)*(GMWA!$DB$2:$DB$600=W$1),0),$A79-1966)</f>
        <v>113583.5</v>
      </c>
      <c r="X79" s="4" cm="1">
        <f t="array" ref="X79">INDEX(GMWA!$A$2:$DB$600,MATCH(1,(GMWA!$DA$2:$DA$600=X$3)*(GMWA!$CZ$2:$CZ$600=X$4)*(GMWA!$DB$2:$DB$600=X$1),0),$A79-1966)</f>
        <v>1887373</v>
      </c>
      <c r="Y79" s="4" cm="1">
        <f t="array" ref="Y79">INDEX(GMWA!$A$2:$DB$600,MATCH(1,(GMWA!$DA$2:$DA$600=Y$3)*(GMWA!$CZ$2:$CZ$600=Y$4)*(GMWA!$DB$2:$DB$600=Y$1),0),$A79-1966)</f>
        <v>5404316</v>
      </c>
      <c r="Z79" s="4" cm="1">
        <f t="array" ref="Z79">INDEX(GMWA!$A$2:$DB$600,MATCH(1,(GMWA!$DA$2:$DA$600=Z$3)*(GMWA!$CZ$2:$CZ$600=Z$4)*(GMWA!$DB$2:$DB$600=Z$1),0),$A79-1966)</f>
        <v>3441807</v>
      </c>
      <c r="AA79" s="4" cm="1">
        <f t="array" ref="AA79">INDEX(GMWA!$A$2:$DB$600,MATCH(1,(GMWA!$DA$2:$DA$600=AA$3)*(GMWA!$CZ$2:$CZ$600=AA$4)*(GMWA!$DB$2:$DB$600=AA$1),0),$A79-1966)</f>
        <v>964.71810000000005</v>
      </c>
      <c r="AB79" s="4" cm="1">
        <f t="array" ref="AB79">INDEX(GMWA!$A$2:$DB$600,MATCH(1,(GMWA!$DA$2:$DA$600=AB$3)*(GMWA!$CZ$2:$CZ$600=AB$4)*(GMWA!$DB$2:$DB$600=AB$1),0),$A79-1966)</f>
        <v>4411139</v>
      </c>
      <c r="AC79" s="4" cm="1">
        <f t="array" ref="AC79">INDEX(GMWA!$A$2:$DB$600,MATCH(1,(GMWA!$DA$2:$DA$600=AC$3)*(GMWA!$CZ$2:$CZ$600=AC$4)*(GMWA!$DB$2:$DB$600=AC$1),0),$A79-1966)</f>
        <v>365.18209999999999</v>
      </c>
      <c r="AD79" s="4" cm="1">
        <f t="array" ref="AD79">INDEX(GMWA!$A$2:$DB$600,MATCH(1,(GMWA!$DA$2:$DA$600=AD$3)*(GMWA!$CZ$2:$CZ$600=AD$4)*(GMWA!$DB$2:$DB$600=AD$1),0),$A79-1966)</f>
        <v>1892977</v>
      </c>
      <c r="AE79" s="4" cm="1">
        <f t="array" ref="AE79">INDEX(GMWA!$A$2:$DB$600,MATCH(1,(GMWA!$DA$2:$DA$600=AE$3)*(GMWA!$CZ$2:$CZ$600=AE$4)*(GMWA!$DB$2:$DB$600=AE$1),0),$A79-1966)</f>
        <v>5340.7650000000003</v>
      </c>
      <c r="AF79" s="4" cm="1">
        <f t="array" ref="AF79">INDEX(GMWA!$A$2:$DB$600,MATCH(1,(GMWA!$DA$2:$DA$600=AF$3)*(GMWA!$CZ$2:$CZ$600=AF$4)*(GMWA!$DB$2:$DB$600=AF$1),0),$A79-1966)</f>
        <v>6804.4750000000004</v>
      </c>
      <c r="AG79" s="4" cm="1">
        <f t="array" ref="AG79">INDEX(GMWA!$A$2:$DB$600,MATCH(1,(GMWA!$DA$2:$DA$600=AG$3)*(GMWA!$CZ$2:$CZ$600=AG$4)*(GMWA!$DB$2:$DB$600=AG$1),0),$A79-1966)</f>
        <v>4638.5889999999999</v>
      </c>
      <c r="AH79" s="4" cm="1">
        <f t="array" ref="AH79">INDEX(GMWA!$A$2:$DB$600,MATCH(1,(GMWA!$DA$2:$DA$600=AH$3)*(GMWA!$CZ$2:$CZ$600=AH$4)*(GMWA!$DB$2:$DB$600=AH$1),0),$A79-1966)</f>
        <v>2963.0729999999999</v>
      </c>
      <c r="AI79" s="4" cm="1">
        <f t="array" ref="AI79">INDEX(GMWA!$A$2:$DB$600,MATCH(1,(GMWA!$DA$2:$DA$600=AI$3)*(GMWA!$CZ$2:$CZ$600=AI$4)*(GMWA!$DB$2:$DB$600=AI$1),0),$A79-1966)</f>
        <v>780.94230000000005</v>
      </c>
      <c r="AJ79" s="4" cm="1">
        <f t="array" ref="AJ79">INDEX(GMWA!$A$2:$DB$600,MATCH(1,(GMWA!$DA$2:$DA$600=AJ$3)*(GMWA!$CZ$2:$CZ$600=AJ$4)*(GMWA!$DB$2:$DB$600=AJ$1),0),$A79-1966)</f>
        <v>1172.002</v>
      </c>
      <c r="AK79" s="4" cm="1">
        <f t="array" ref="AK79">INDEX(GMWA!$A$2:$DB$600,MATCH(1,(GMWA!$DA$2:$DA$600=AK$3)*(GMWA!$CZ$2:$CZ$600=AK$4)*(GMWA!$DB$2:$DB$600=AK$1),0),$A79-1966)</f>
        <v>922.36770000000001</v>
      </c>
      <c r="AL79" s="4" cm="1">
        <f t="array" ref="AL79">INDEX(GMWA!$A$2:$DB$600,MATCH(1,(GMWA!$DA$2:$DA$600=AL$3)*(GMWA!$CZ$2:$CZ$600=AL$4)*(GMWA!$DB$2:$DB$600=AL$1),0),$A79-1966)</f>
        <v>467.97219999999999</v>
      </c>
      <c r="AM79" s="4" cm="1">
        <f t="array" ref="AM79">INDEX(GMWA!$A$2:$DB$600,MATCH(1,(GMWA!$DA$2:$DA$600=AM$3)*(GMWA!$CZ$2:$CZ$600=AM$4)*(GMWA!$DB$2:$DB$600=AM$1),0),$A79-1966)</f>
        <v>162.851</v>
      </c>
      <c r="AN79" s="4" cm="1">
        <f t="array" ref="AN79">INDEX(GMWA!$A$2:$DB$600,MATCH(1,(GMWA!$DA$2:$DA$600=AN$3)*(GMWA!$CZ$2:$CZ$600=AN$4)*(GMWA!$DB$2:$DB$600=AN$1),0),$A79-1966)</f>
        <v>576.74540000000002</v>
      </c>
      <c r="AO79" s="4" cm="1">
        <f t="array" ref="AO79">INDEX(GMWA!$A$2:$DB$600,MATCH(1,(GMWA!$DA$2:$DA$600=AO$3)*(GMWA!$CZ$2:$CZ$600=AO$4)*(GMWA!$DB$2:$DB$600=AO$1),0),$A79-1966)</f>
        <v>419.86</v>
      </c>
      <c r="AP79" s="4" cm="1">
        <f t="array" ref="AP79">INDEX(GMWA!$A$2:$DB$600,MATCH(1,(GMWA!$DA$2:$DA$600=AP$3)*(GMWA!$CZ$2:$CZ$600=AP$4)*(GMWA!$DB$2:$DB$600=AP$1),0),$A79-1966)</f>
        <v>6185894</v>
      </c>
      <c r="AQ79" s="4" cm="1">
        <f t="array" ref="AQ79">INDEX(GMWA!$A$2:$DB$600,MATCH(1,(GMWA!$DA$2:$DA$600=AQ$3)*(GMWA!$CZ$2:$CZ$600=AQ$4)*(GMWA!$DB$2:$DB$600=AQ$1),0),$A79-1966)</f>
        <v>67381.14</v>
      </c>
      <c r="AR79" s="4" cm="1">
        <f t="array" ref="AR79">INDEX(GMWA!$A$2:$DB$600,MATCH(1,(GMWA!$DA$2:$DA$600=AR$3)*(GMWA!$CZ$2:$CZ$600=AR$4)*(GMWA!$DB$2:$DB$600=AR$1),0),$A79-1966)</f>
        <v>939555.5</v>
      </c>
      <c r="AS79" s="4" cm="1">
        <f t="array" ref="AS79">INDEX(GMWA!$A$2:$DB$600,MATCH(1,(GMWA!$DA$2:$DA$600=AS$3)*(GMWA!$CZ$2:$CZ$600=AS$4)*(GMWA!$DB$2:$DB$600=AS$1),0),$A79-1966)</f>
        <v>6837254</v>
      </c>
      <c r="AT79" s="4" cm="1">
        <f t="array" ref="AT79">INDEX(GMWA!$A$2:$DB$600,MATCH(1,(GMWA!$DA$2:$DA$600=AT$3)*(GMWA!$CZ$2:$CZ$600=AT$4)*(GMWA!$DB$2:$DB$600=AT$1),0),$A79-1966)</f>
        <v>7028878</v>
      </c>
      <c r="AU79" s="4" cm="1">
        <f t="array" ref="AU79">INDEX(GMWA!$A$2:$DB$600,MATCH(1,(GMWA!$DA$2:$DA$600=AU$3)*(GMWA!$CZ$2:$CZ$600=AU$4)*(GMWA!$DB$2:$DB$600=AU$1),0),$A79-1966)</f>
        <v>6062.5529999999999</v>
      </c>
      <c r="AV79" s="4" cm="1">
        <f t="array" ref="AV79">INDEX(GMWA!$A$2:$DB$600,MATCH(1,(GMWA!$DA$2:$DA$600=AV$3)*(GMWA!$CZ$2:$CZ$600=AV$4)*(GMWA!$DB$2:$DB$600=AV$1),0),$A79-1966)</f>
        <v>13204700</v>
      </c>
      <c r="AW79" s="4" cm="1">
        <f t="array" ref="AW79">INDEX(GMWA!$A$2:$DB$600,MATCH(1,(GMWA!$DA$2:$DA$600=AW$3)*(GMWA!$CZ$2:$CZ$600=AW$4)*(GMWA!$DB$2:$DB$600=AW$1),0),$A79-1966)</f>
        <v>1451.7909999999999</v>
      </c>
      <c r="AX79" s="4" cm="1">
        <f t="array" ref="AX79">INDEX(GMWA!$A$2:$DB$600,MATCH(1,(GMWA!$DA$2:$DA$600=AX$3)*(GMWA!$CZ$2:$CZ$600=AX$4)*(GMWA!$DB$2:$DB$600=AX$1),0),$A79-1966)</f>
        <v>5117160</v>
      </c>
      <c r="AY79" s="4" cm="1">
        <f t="array" ref="AY79">INDEX(GMWA!$A$2:$DB$600,MATCH(1,(GMWA!$DA$2:$DA$600=AY$3)*(GMWA!$CZ$2:$CZ$600=AY$4)*(GMWA!$DB$2:$DB$600=AY$1),0),$A79-1966)</f>
        <v>8365.8700000000008</v>
      </c>
      <c r="AZ79" s="4" cm="1">
        <f t="array" ref="AZ79">INDEX(GMWA!$A$2:$DB$600,MATCH(1,(GMWA!$DA$2:$DA$600=AZ$3)*(GMWA!$CZ$2:$CZ$600=AZ$4)*(GMWA!$DB$2:$DB$600=AZ$1),0),$A79-1966)</f>
        <v>5300.73</v>
      </c>
      <c r="BA79" s="4" cm="1">
        <f t="array" ref="BA79">INDEX(GMWA!$A$2:$DB$600,MATCH(1,(GMWA!$DA$2:$DA$600=BA$3)*(GMWA!$CZ$2:$CZ$600=BA$4)*(GMWA!$DB$2:$DB$600=BA$1),0),$A79-1966)</f>
        <v>3518.0949999999998</v>
      </c>
      <c r="BB79" s="4" cm="1">
        <f t="array" ref="BB79">INDEX(GMWA!$A$2:$DB$600,MATCH(1,(GMWA!$DA$2:$DA$600=BB$3)*(GMWA!$CZ$2:$CZ$600=BB$4)*(GMWA!$DB$2:$DB$600=BB$1),0),$A79-1966)</f>
        <v>3089.5749999999998</v>
      </c>
      <c r="BC79" s="4" cm="1">
        <f t="array" ref="BC79">INDEX(GMWA!$A$2:$DB$600,MATCH(1,(GMWA!$DA$2:$DA$600=BC$3)*(GMWA!$CZ$2:$CZ$600=BC$4)*(GMWA!$DB$2:$DB$600=BC$1),0),$A79-1966)</f>
        <v>2202.81</v>
      </c>
      <c r="BD79" s="4" cm="1">
        <f t="array" ref="BD79">INDEX(GMWA!$A$2:$DB$600,MATCH(1,(GMWA!$DA$2:$DA$600=BD$3)*(GMWA!$CZ$2:$CZ$600=BD$4)*(GMWA!$DB$2:$DB$600=BD$1),0),$A79-1966)</f>
        <v>1222.1179999999999</v>
      </c>
      <c r="BE79" s="4" cm="1">
        <f t="array" ref="BE79">INDEX(GMWA!$A$2:$DB$600,MATCH(1,(GMWA!$DA$2:$DA$600=BE$3)*(GMWA!$CZ$2:$CZ$600=BE$4)*(GMWA!$DB$2:$DB$600=BE$1),0),$A79-1966)</f>
        <v>984.60019999999997</v>
      </c>
      <c r="BF79" s="4" cm="1">
        <f t="array" ref="BF79">INDEX(GMWA!$A$2:$DB$600,MATCH(1,(GMWA!$DA$2:$DA$600=BF$3)*(GMWA!$CZ$2:$CZ$600=BF$4)*(GMWA!$DB$2:$DB$600=BF$1),0),$A79-1966)</f>
        <v>469.334</v>
      </c>
      <c r="BG79" s="4" cm="1">
        <f t="array" ref="BG79">INDEX(GMWA!$A$2:$DB$600,MATCH(1,(GMWA!$DA$2:$DA$600=BG$3)*(GMWA!$CZ$2:$CZ$600=BG$4)*(GMWA!$DB$2:$DB$600=BG$1),0),$A79-1966)</f>
        <v>1411.5360000000001</v>
      </c>
      <c r="BH79" s="4" cm="1">
        <f t="array" ref="BH79">INDEX(GMWA!$A$2:$DB$600,MATCH(1,(GMWA!$DA$2:$DA$600=BH$3)*(GMWA!$CZ$2:$CZ$600=BH$4)*(GMWA!$DB$2:$DB$600=BH$1),0),$A79-1966)</f>
        <v>445.08260000000001</v>
      </c>
      <c r="BI79" s="4" cm="1">
        <f t="array" ref="BI79">INDEX(GMWA!$A$2:$DB$600,MATCH(1,(GMWA!$DA$2:$DA$600=BI$3)*(GMWA!$CZ$2:$CZ$600=BI$4)*(GMWA!$DB$2:$DB$600=BI$1),0),$A79-1966)</f>
        <v>572.2328</v>
      </c>
      <c r="BK79" s="12">
        <f t="shared" si="14"/>
        <v>2.5966054307866018</v>
      </c>
      <c r="BL79" s="12">
        <f t="shared" si="14"/>
        <v>3.6295042853935651</v>
      </c>
      <c r="BM79" s="12">
        <f t="shared" si="14"/>
        <v>1.9998511158101764</v>
      </c>
      <c r="BN79" s="12">
        <f t="shared" si="14"/>
        <v>3.2547893202396012</v>
      </c>
      <c r="BO79" s="12">
        <f t="shared" si="14"/>
        <v>3.1984448866540163</v>
      </c>
      <c r="BP79" s="12">
        <f t="shared" si="14"/>
        <v>3.1066370580172591</v>
      </c>
      <c r="BQ79" s="12">
        <f t="shared" si="14"/>
        <v>1.9079113127017759</v>
      </c>
      <c r="BR79" s="12">
        <f t="shared" si="14"/>
        <v>1.0587528797276755</v>
      </c>
      <c r="BS79" s="12">
        <f t="shared" si="13"/>
        <v>2.2013273272733902</v>
      </c>
      <c r="BT79" s="12">
        <f t="shared" si="13"/>
        <v>2.5431038437377413</v>
      </c>
      <c r="BU79" s="12">
        <f t="shared" si="13"/>
        <v>3.1552529769012301</v>
      </c>
      <c r="BV79" s="12">
        <f t="shared" si="13"/>
        <v>3.1483776639835952</v>
      </c>
      <c r="BW79" s="12">
        <f t="shared" si="13"/>
        <v>3.0440694508707682</v>
      </c>
      <c r="BX79" s="12">
        <f t="shared" si="11"/>
        <v>2.7483464527404902</v>
      </c>
      <c r="BY79" s="12">
        <f t="shared" si="11"/>
        <v>3.0173156701097779</v>
      </c>
      <c r="BZ79" s="12">
        <f t="shared" si="11"/>
        <v>2.31894178427974</v>
      </c>
      <c r="CA79" s="12">
        <f t="shared" si="10"/>
        <v>2.6758384365567016</v>
      </c>
      <c r="CB79" s="12">
        <f t="shared" si="10"/>
        <v>3.6925901591024926</v>
      </c>
      <c r="CC79" s="12">
        <f t="shared" si="10"/>
        <v>2.9581510316337156</v>
      </c>
      <c r="CD79" s="12">
        <f t="shared" si="10"/>
        <v>2.98474967846425</v>
      </c>
      <c r="CF79" s="13">
        <f>SUMIF(DataQ!$C:$C,DataA!$A79,DataQ!I:I)</f>
        <v>35976.370000000003</v>
      </c>
      <c r="CG79" s="13">
        <f>SUMIF(DataQ!$C:$C,DataA!$A79,DataQ!J:J)</f>
        <v>621326.4</v>
      </c>
      <c r="CH79" s="13">
        <f>SUMIF(DataQ!$C:$C,DataA!$A79,DataQ!K:K)</f>
        <v>4381.5529999999999</v>
      </c>
      <c r="CI79" s="13">
        <f>SUMIF(DataQ!$C:$C,DataA!$A79,DataQ!L:L)</f>
        <v>3104.5910000000003</v>
      </c>
      <c r="CJ79" s="13">
        <f>SUMIF(DataQ!$C:$C,DataA!$A79,DataQ!M:M)</f>
        <v>2094.2564000000002</v>
      </c>
      <c r="CK79" s="14">
        <f>AVERAGEIF(DataQ!$C:$C,DataA!$A79,DataQ!N:N)</f>
        <v>904306.77500000002</v>
      </c>
      <c r="CL79" s="13">
        <f>SUMIF(DataQ!$C:$C,DataA!$A79,DataQ!O:O)</f>
        <v>-247652.57200000001</v>
      </c>
      <c r="CN79" s="13">
        <f>SUMIF(DataQ!$B:$B,DataA!$A79,DataQ!P:P)</f>
        <v>-4251.4470000000001</v>
      </c>
      <c r="CO79" s="13">
        <f>SUMIF(DataQ!$B:$B,DataA!$A79,DataQ!Q:Q)</f>
        <v>-31466.351000000002</v>
      </c>
      <c r="CP79" s="13">
        <f>SUMIF(DataQ!$B:$B,DataA!$A79,DataQ!R:R)</f>
        <v>-123.29827999999999</v>
      </c>
    </row>
    <row r="80" spans="1:94" x14ac:dyDescent="0.25">
      <c r="A80" s="4">
        <f t="shared" si="9"/>
        <v>2046</v>
      </c>
      <c r="B80" s="4" cm="1">
        <f t="array" ref="B80">INDEX(GMWA!$A$2:$DB$600,MATCH(1,(GMWA!$DA$2:$DA$600=B$3)*(GMWA!$CZ$2:$CZ$600=B$4)*(GMWA!$DB$2:$DB$600=B$1),0),$A80-1966)</f>
        <v>165813.1</v>
      </c>
      <c r="C80" s="4" cm="1">
        <f t="array" ref="C80">INDEX(GMWA!$A$2:$DB$600,MATCH(1,(GMWA!$DA$2:$DA$600=C$3)*(GMWA!$CZ$2:$CZ$600=C$4)*(GMWA!$DB$2:$DB$600=C$1),0),$A80-1966)</f>
        <v>4278.9539999999997</v>
      </c>
      <c r="D80" s="4" cm="1">
        <f t="array" ref="D80">INDEX(GMWA!$A$2:$DB$600,MATCH(1,(GMWA!$DA$2:$DA$600=D$3)*(GMWA!$CZ$2:$CZ$600=D$4)*(GMWA!$DB$2:$DB$600=D$1),0),$A80-1966)</f>
        <v>38630.230000000003</v>
      </c>
      <c r="E80" s="4" cm="1">
        <f t="array" ref="E80">INDEX(GMWA!$A$2:$DB$600,MATCH(1,(GMWA!$DA$2:$DA$600=E$3)*(GMWA!$CZ$2:$CZ$600=E$4)*(GMWA!$DB$2:$DB$600=E$1),0),$A80-1966)</f>
        <v>180107.8</v>
      </c>
      <c r="F80" s="4" cm="1">
        <f t="array" ref="F80">INDEX(GMWA!$A$2:$DB$600,MATCH(1,(GMWA!$DA$2:$DA$600=F$3)*(GMWA!$CZ$2:$CZ$600=F$4)*(GMWA!$DB$2:$DB$600=F$1),0),$A80-1966)</f>
        <v>115439</v>
      </c>
      <c r="G80" s="4" cm="1">
        <f t="array" ref="G80">INDEX(GMWA!$A$2:$DB$600,MATCH(1,(GMWA!$DA$2:$DA$600=G$3)*(GMWA!$CZ$2:$CZ$600=G$4)*(GMWA!$DB$2:$DB$600=G$1),0),$A80-1966)</f>
        <v>30.757850000000001</v>
      </c>
      <c r="H80" s="4" cm="1">
        <f t="array" ref="H80">INDEX(GMWA!$A$2:$DB$600,MATCH(1,(GMWA!$DA$2:$DA$600=H$3)*(GMWA!$CZ$2:$CZ$600=H$4)*(GMWA!$DB$2:$DB$600=H$1),0),$A80-1966)</f>
        <v>86183.87</v>
      </c>
      <c r="I80" s="4" cm="1">
        <f t="array" ref="I80">INDEX(GMWA!$A$2:$DB$600,MATCH(1,(GMWA!$DA$2:$DA$600=I$3)*(GMWA!$CZ$2:$CZ$600=I$4)*(GMWA!$DB$2:$DB$600=I$1),0),$A80-1966)</f>
        <v>3.9621729999999999</v>
      </c>
      <c r="J80" s="4" cm="1">
        <f t="array" ref="J80">INDEX(GMWA!$A$2:$DB$600,MATCH(1,(GMWA!$DA$2:$DA$600=J$3)*(GMWA!$CZ$2:$CZ$600=J$4)*(GMWA!$DB$2:$DB$600=J$1),0),$A80-1966)</f>
        <v>42239.99</v>
      </c>
      <c r="K80" s="4" cm="1">
        <f t="array" ref="K80">INDEX(GMWA!$A$2:$DB$600,MATCH(1,(GMWA!$DA$2:$DA$600=K$3)*(GMWA!$CZ$2:$CZ$600=K$4)*(GMWA!$DB$2:$DB$600=K$1),0),$A80-1966)</f>
        <v>139.1558</v>
      </c>
      <c r="L80" s="4" cm="1">
        <f t="array" ref="L80">INDEX(GMWA!$A$2:$DB$600,MATCH(1,(GMWA!$DA$2:$DA$600=L$3)*(GMWA!$CZ$2:$CZ$600=L$4)*(GMWA!$DB$2:$DB$600=L$1),0),$A80-1966)</f>
        <v>221.12530000000001</v>
      </c>
      <c r="M80" s="4" cm="1">
        <f t="array" ref="M80">INDEX(GMWA!$A$2:$DB$600,MATCH(1,(GMWA!$DA$2:$DA$600=M$3)*(GMWA!$CZ$2:$CZ$600=M$4)*(GMWA!$DB$2:$DB$600=M$1),0),$A80-1966)</f>
        <v>148.26580000000001</v>
      </c>
      <c r="N80" s="4" cm="1">
        <f t="array" ref="N80">INDEX(GMWA!$A$2:$DB$600,MATCH(1,(GMWA!$DA$2:$DA$600=N$3)*(GMWA!$CZ$2:$CZ$600=N$4)*(GMWA!$DB$2:$DB$600=N$1),0),$A80-1966)</f>
        <v>92.784999999999997</v>
      </c>
      <c r="O80" s="4" cm="1">
        <f t="array" ref="O80">INDEX(GMWA!$A$2:$DB$600,MATCH(1,(GMWA!$DA$2:$DA$600=O$3)*(GMWA!$CZ$2:$CZ$600=O$4)*(GMWA!$DB$2:$DB$600=O$1),0),$A80-1966)</f>
        <v>21.793399999999998</v>
      </c>
      <c r="P80" s="4" cm="1">
        <f t="array" ref="P80">INDEX(GMWA!$A$2:$DB$600,MATCH(1,(GMWA!$DA$2:$DA$600=P$3)*(GMWA!$CZ$2:$CZ$600=P$4)*(GMWA!$DB$2:$DB$600=P$1),0),$A80-1966)</f>
        <v>36.247599999999998</v>
      </c>
      <c r="Q80" s="4" cm="1">
        <f t="array" ref="Q80">INDEX(GMWA!$A$2:$DB$600,MATCH(1,(GMWA!$DA$2:$DA$600=Q$3)*(GMWA!$CZ$2:$CZ$600=Q$4)*(GMWA!$DB$2:$DB$600=Q$1),0),$A80-1966)</f>
        <v>21.992550000000001</v>
      </c>
      <c r="R80" s="4" cm="1">
        <f t="array" ref="R80">INDEX(GMWA!$A$2:$DB$600,MATCH(1,(GMWA!$DA$2:$DA$600=R$3)*(GMWA!$CZ$2:$CZ$600=R$4)*(GMWA!$DB$2:$DB$600=R$1),0),$A80-1966)</f>
        <v>12.9024</v>
      </c>
      <c r="S80" s="4" cm="1">
        <f t="array" ref="S80">INDEX(GMWA!$A$2:$DB$600,MATCH(1,(GMWA!$DA$2:$DA$600=S$3)*(GMWA!$CZ$2:$CZ$600=S$4)*(GMWA!$DB$2:$DB$600=S$1),0),$A80-1966)</f>
        <v>6.3750999999999998</v>
      </c>
      <c r="T80" s="4" cm="1">
        <f t="array" ref="T80">INDEX(GMWA!$A$2:$DB$600,MATCH(1,(GMWA!$DA$2:$DA$600=T$3)*(GMWA!$CZ$2:$CZ$600=T$4)*(GMWA!$DB$2:$DB$600=T$1),0),$A80-1966)</f>
        <v>17.5</v>
      </c>
      <c r="U80" s="4" cm="1">
        <f t="array" ref="U80">INDEX(GMWA!$A$2:$DB$600,MATCH(1,(GMWA!$DA$2:$DA$600=U$3)*(GMWA!$CZ$2:$CZ$600=U$4)*(GMWA!$DB$2:$DB$600=U$1),0),$A80-1966)</f>
        <v>12.853059999999999</v>
      </c>
      <c r="V80" s="4" cm="1">
        <f t="array" ref="V80">INDEX(GMWA!$A$2:$DB$600,MATCH(1,(GMWA!$DA$2:$DA$600=V$3)*(GMWA!$CZ$2:$CZ$600=V$4)*(GMWA!$DB$2:$DB$600=V$1),0),$A80-1966)</f>
        <v>6513972</v>
      </c>
      <c r="W80" s="4" cm="1">
        <f t="array" ref="W80">INDEX(GMWA!$A$2:$DB$600,MATCH(1,(GMWA!$DA$2:$DA$600=W$3)*(GMWA!$CZ$2:$CZ$600=W$4)*(GMWA!$DB$2:$DB$600=W$1),0),$A80-1966)</f>
        <v>117865.60000000001</v>
      </c>
      <c r="X80" s="4" cm="1">
        <f t="array" ref="X80">INDEX(GMWA!$A$2:$DB$600,MATCH(1,(GMWA!$DA$2:$DA$600=X$3)*(GMWA!$CZ$2:$CZ$600=X$4)*(GMWA!$DB$2:$DB$600=X$1),0),$A80-1966)</f>
        <v>1919403</v>
      </c>
      <c r="Y80" s="4" cm="1">
        <f t="array" ref="Y80">INDEX(GMWA!$A$2:$DB$600,MATCH(1,(GMWA!$DA$2:$DA$600=Y$3)*(GMWA!$CZ$2:$CZ$600=Y$4)*(GMWA!$DB$2:$DB$600=Y$1),0),$A80-1966)</f>
        <v>5519380</v>
      </c>
      <c r="Z80" s="4" cm="1">
        <f t="array" ref="Z80">INDEX(GMWA!$A$2:$DB$600,MATCH(1,(GMWA!$DA$2:$DA$600=Z$3)*(GMWA!$CZ$2:$CZ$600=Z$4)*(GMWA!$DB$2:$DB$600=Z$1),0),$A80-1966)</f>
        <v>3571008</v>
      </c>
      <c r="AA80" s="4" cm="1">
        <f t="array" ref="AA80">INDEX(GMWA!$A$2:$DB$600,MATCH(1,(GMWA!$DA$2:$DA$600=AA$3)*(GMWA!$CZ$2:$CZ$600=AA$4)*(GMWA!$DB$2:$DB$600=AA$1),0),$A80-1966)</f>
        <v>987.74900000000002</v>
      </c>
      <c r="AB80" s="4" cm="1">
        <f t="array" ref="AB80">INDEX(GMWA!$A$2:$DB$600,MATCH(1,(GMWA!$DA$2:$DA$600=AB$3)*(GMWA!$CZ$2:$CZ$600=AB$4)*(GMWA!$DB$2:$DB$600=AB$1),0),$A80-1966)</f>
        <v>4492392</v>
      </c>
      <c r="AC80" s="4" cm="1">
        <f t="array" ref="AC80">INDEX(GMWA!$A$2:$DB$600,MATCH(1,(GMWA!$DA$2:$DA$600=AC$3)*(GMWA!$CZ$2:$CZ$600=AC$4)*(GMWA!$DB$2:$DB$600=AC$1),0),$A80-1966)</f>
        <v>383.18549999999999</v>
      </c>
      <c r="AD80" s="4" cm="1">
        <f t="array" ref="AD80">INDEX(GMWA!$A$2:$DB$600,MATCH(1,(GMWA!$DA$2:$DA$600=AD$3)*(GMWA!$CZ$2:$CZ$600=AD$4)*(GMWA!$DB$2:$DB$600=AD$1),0),$A80-1966)</f>
        <v>1913243</v>
      </c>
      <c r="AE80" s="4" cm="1">
        <f t="array" ref="AE80">INDEX(GMWA!$A$2:$DB$600,MATCH(1,(GMWA!$DA$2:$DA$600=AE$3)*(GMWA!$CZ$2:$CZ$600=AE$4)*(GMWA!$DB$2:$DB$600=AE$1),0),$A80-1966)</f>
        <v>5467.6469999999999</v>
      </c>
      <c r="AF80" s="4" cm="1">
        <f t="array" ref="AF80">INDEX(GMWA!$A$2:$DB$600,MATCH(1,(GMWA!$DA$2:$DA$600=AF$3)*(GMWA!$CZ$2:$CZ$600=AF$4)*(GMWA!$DB$2:$DB$600=AF$1),0),$A80-1966)</f>
        <v>6982.5230000000001</v>
      </c>
      <c r="AG80" s="4" cm="1">
        <f t="array" ref="AG80">INDEX(GMWA!$A$2:$DB$600,MATCH(1,(GMWA!$DA$2:$DA$600=AG$3)*(GMWA!$CZ$2:$CZ$600=AG$4)*(GMWA!$DB$2:$DB$600=AG$1),0),$A80-1966)</f>
        <v>4701.9059999999999</v>
      </c>
      <c r="AH80" s="4" cm="1">
        <f t="array" ref="AH80">INDEX(GMWA!$A$2:$DB$600,MATCH(1,(GMWA!$DA$2:$DA$600=AH$3)*(GMWA!$CZ$2:$CZ$600=AH$4)*(GMWA!$DB$2:$DB$600=AH$1),0),$A80-1966)</f>
        <v>3042.2959999999998</v>
      </c>
      <c r="AI80" s="4" cm="1">
        <f t="array" ref="AI80">INDEX(GMWA!$A$2:$DB$600,MATCH(1,(GMWA!$DA$2:$DA$600=AI$3)*(GMWA!$CZ$2:$CZ$600=AI$4)*(GMWA!$DB$2:$DB$600=AI$1),0),$A80-1966)</f>
        <v>789.37720000000002</v>
      </c>
      <c r="AJ80" s="4" cm="1">
        <f t="array" ref="AJ80">INDEX(GMWA!$A$2:$DB$600,MATCH(1,(GMWA!$DA$2:$DA$600=AJ$3)*(GMWA!$CZ$2:$CZ$600=AJ$4)*(GMWA!$DB$2:$DB$600=AJ$1),0),$A80-1966)</f>
        <v>1196.8440000000001</v>
      </c>
      <c r="AK80" s="4" cm="1">
        <f t="array" ref="AK80">INDEX(GMWA!$A$2:$DB$600,MATCH(1,(GMWA!$DA$2:$DA$600=AK$3)*(GMWA!$CZ$2:$CZ$600=AK$4)*(GMWA!$DB$2:$DB$600=AK$1),0),$A80-1966)</f>
        <v>941.87800000000004</v>
      </c>
      <c r="AL80" s="4" cm="1">
        <f t="array" ref="AL80">INDEX(GMWA!$A$2:$DB$600,MATCH(1,(GMWA!$DA$2:$DA$600=AL$3)*(GMWA!$CZ$2:$CZ$600=AL$4)*(GMWA!$DB$2:$DB$600=AL$1),0),$A80-1966)</f>
        <v>479.91460000000001</v>
      </c>
      <c r="AM80" s="4" cm="1">
        <f t="array" ref="AM80">INDEX(GMWA!$A$2:$DB$600,MATCH(1,(GMWA!$DA$2:$DA$600=AM$3)*(GMWA!$CZ$2:$CZ$600=AM$4)*(GMWA!$DB$2:$DB$600=AM$1),0),$A80-1966)</f>
        <v>173.71289999999999</v>
      </c>
      <c r="AN80" s="4" cm="1">
        <f t="array" ref="AN80">INDEX(GMWA!$A$2:$DB$600,MATCH(1,(GMWA!$DA$2:$DA$600=AN$3)*(GMWA!$CZ$2:$CZ$600=AN$4)*(GMWA!$DB$2:$DB$600=AN$1),0),$A80-1966)</f>
        <v>585.64700000000005</v>
      </c>
      <c r="AO80" s="4" cm="1">
        <f t="array" ref="AO80">INDEX(GMWA!$A$2:$DB$600,MATCH(1,(GMWA!$DA$2:$DA$600=AO$3)*(GMWA!$CZ$2:$CZ$600=AO$4)*(GMWA!$DB$2:$DB$600=AO$1),0),$A80-1966)</f>
        <v>429.02249999999998</v>
      </c>
      <c r="AP80" s="4" cm="1">
        <f t="array" ref="AP80">INDEX(GMWA!$A$2:$DB$600,MATCH(1,(GMWA!$DA$2:$DA$600=AP$3)*(GMWA!$CZ$2:$CZ$600=AP$4)*(GMWA!$DB$2:$DB$600=AP$1),0),$A80-1966)</f>
        <v>6400682</v>
      </c>
      <c r="AQ80" s="4" cm="1">
        <f t="array" ref="AQ80">INDEX(GMWA!$A$2:$DB$600,MATCH(1,(GMWA!$DA$2:$DA$600=AQ$3)*(GMWA!$CZ$2:$CZ$600=AQ$4)*(GMWA!$DB$2:$DB$600=AQ$1),0),$A80-1966)</f>
        <v>69782.61</v>
      </c>
      <c r="AR80" s="4" cm="1">
        <f t="array" ref="AR80">INDEX(GMWA!$A$2:$DB$600,MATCH(1,(GMWA!$DA$2:$DA$600=AR$3)*(GMWA!$CZ$2:$CZ$600=AR$4)*(GMWA!$DB$2:$DB$600=AR$1),0),$A80-1966)</f>
        <v>956449.1</v>
      </c>
      <c r="AS80" s="4" cm="1">
        <f t="array" ref="AS80">INDEX(GMWA!$A$2:$DB$600,MATCH(1,(GMWA!$DA$2:$DA$600=AS$3)*(GMWA!$CZ$2:$CZ$600=AS$4)*(GMWA!$DB$2:$DB$600=AS$1),0),$A80-1966)</f>
        <v>7098141</v>
      </c>
      <c r="AT80" s="4" cm="1">
        <f t="array" ref="AT80">INDEX(GMWA!$A$2:$DB$600,MATCH(1,(GMWA!$DA$2:$DA$600=AT$3)*(GMWA!$CZ$2:$CZ$600=AT$4)*(GMWA!$DB$2:$DB$600=AT$1),0),$A80-1966)</f>
        <v>7323227</v>
      </c>
      <c r="AU80" s="4" cm="1">
        <f t="array" ref="AU80">INDEX(GMWA!$A$2:$DB$600,MATCH(1,(GMWA!$DA$2:$DA$600=AU$3)*(GMWA!$CZ$2:$CZ$600=AU$4)*(GMWA!$DB$2:$DB$600=AU$1),0),$A80-1966)</f>
        <v>6270.1989999999996</v>
      </c>
      <c r="AV80" s="4" cm="1">
        <f t="array" ref="AV80">INDEX(GMWA!$A$2:$DB$600,MATCH(1,(GMWA!$DA$2:$DA$600=AV$3)*(GMWA!$CZ$2:$CZ$600=AV$4)*(GMWA!$DB$2:$DB$600=AV$1),0),$A80-1966)</f>
        <v>13646250</v>
      </c>
      <c r="AW80" s="4" cm="1">
        <f t="array" ref="AW80">INDEX(GMWA!$A$2:$DB$600,MATCH(1,(GMWA!$DA$2:$DA$600=AW$3)*(GMWA!$CZ$2:$CZ$600=AW$4)*(GMWA!$DB$2:$DB$600=AW$1),0),$A80-1966)</f>
        <v>1487.7619999999999</v>
      </c>
      <c r="AX80" s="4" cm="1">
        <f t="array" ref="AX80">INDEX(GMWA!$A$2:$DB$600,MATCH(1,(GMWA!$DA$2:$DA$600=AX$3)*(GMWA!$CZ$2:$CZ$600=AX$4)*(GMWA!$DB$2:$DB$600=AX$1),0),$A80-1966)</f>
        <v>5245532</v>
      </c>
      <c r="AY80" s="4" cm="1">
        <f t="array" ref="AY80">INDEX(GMWA!$A$2:$DB$600,MATCH(1,(GMWA!$DA$2:$DA$600=AY$3)*(GMWA!$CZ$2:$CZ$600=AY$4)*(GMWA!$DB$2:$DB$600=AY$1),0),$A80-1966)</f>
        <v>8608.9380000000001</v>
      </c>
      <c r="AZ80" s="4" cm="1">
        <f t="array" ref="AZ80">INDEX(GMWA!$A$2:$DB$600,MATCH(1,(GMWA!$DA$2:$DA$600=AZ$3)*(GMWA!$CZ$2:$CZ$600=AZ$4)*(GMWA!$DB$2:$DB$600=AZ$1),0),$A80-1966)</f>
        <v>5431.5749999999998</v>
      </c>
      <c r="BA80" s="4" cm="1">
        <f t="array" ref="BA80">INDEX(GMWA!$A$2:$DB$600,MATCH(1,(GMWA!$DA$2:$DA$600=BA$3)*(GMWA!$CZ$2:$CZ$600=BA$4)*(GMWA!$DB$2:$DB$600=BA$1),0),$A80-1966)</f>
        <v>3594.636</v>
      </c>
      <c r="BB80" s="4" cm="1">
        <f t="array" ref="BB80">INDEX(GMWA!$A$2:$DB$600,MATCH(1,(GMWA!$DA$2:$DA$600=BB$3)*(GMWA!$CZ$2:$CZ$600=BB$4)*(GMWA!$DB$2:$DB$600=BB$1),0),$A80-1966)</f>
        <v>3168.962</v>
      </c>
      <c r="BC80" s="4" cm="1">
        <f t="array" ref="BC80">INDEX(GMWA!$A$2:$DB$600,MATCH(1,(GMWA!$DA$2:$DA$600=BC$3)*(GMWA!$CZ$2:$CZ$600=BC$4)*(GMWA!$DB$2:$DB$600=BC$1),0),$A80-1966)</f>
        <v>2265.7750000000001</v>
      </c>
      <c r="BD80" s="4" cm="1">
        <f t="array" ref="BD80">INDEX(GMWA!$A$2:$DB$600,MATCH(1,(GMWA!$DA$2:$DA$600=BD$3)*(GMWA!$CZ$2:$CZ$600=BD$4)*(GMWA!$DB$2:$DB$600=BD$1),0),$A80-1966)</f>
        <v>1256.1869999999999</v>
      </c>
      <c r="BE80" s="4" cm="1">
        <f t="array" ref="BE80">INDEX(GMWA!$A$2:$DB$600,MATCH(1,(GMWA!$DA$2:$DA$600=BE$3)*(GMWA!$CZ$2:$CZ$600=BE$4)*(GMWA!$DB$2:$DB$600=BE$1),0),$A80-1966)</f>
        <v>1011.9880000000001</v>
      </c>
      <c r="BF80" s="4" cm="1">
        <f t="array" ref="BF80">INDEX(GMWA!$A$2:$DB$600,MATCH(1,(GMWA!$DA$2:$DA$600=BF$3)*(GMWA!$CZ$2:$CZ$600=BF$4)*(GMWA!$DB$2:$DB$600=BF$1),0),$A80-1966)</f>
        <v>480.66239999999999</v>
      </c>
      <c r="BG80" s="4" cm="1">
        <f t="array" ref="BG80">INDEX(GMWA!$A$2:$DB$600,MATCH(1,(GMWA!$DA$2:$DA$600=BG$3)*(GMWA!$CZ$2:$CZ$600=BG$4)*(GMWA!$DB$2:$DB$600=BG$1),0),$A80-1966)</f>
        <v>1460.829</v>
      </c>
      <c r="BH80" s="4" cm="1">
        <f t="array" ref="BH80">INDEX(GMWA!$A$2:$DB$600,MATCH(1,(GMWA!$DA$2:$DA$600=BH$3)*(GMWA!$CZ$2:$CZ$600=BH$4)*(GMWA!$DB$2:$DB$600=BH$1),0),$A80-1966)</f>
        <v>455.04329999999999</v>
      </c>
      <c r="BI80" s="4" cm="1">
        <f t="array" ref="BI80">INDEX(GMWA!$A$2:$DB$600,MATCH(1,(GMWA!$DA$2:$DA$600=BI$3)*(GMWA!$CZ$2:$CZ$600=BI$4)*(GMWA!$DB$2:$DB$600=BI$1),0),$A80-1966)</f>
        <v>588.34029999999996</v>
      </c>
      <c r="BK80" s="12">
        <f t="shared" si="14"/>
        <v>2.5454991209664395</v>
      </c>
      <c r="BL80" s="12">
        <f t="shared" si="14"/>
        <v>3.6303671300192755</v>
      </c>
      <c r="BM80" s="12">
        <f t="shared" si="14"/>
        <v>2.012616943914332</v>
      </c>
      <c r="BN80" s="12">
        <f t="shared" si="14"/>
        <v>3.2631889813710959</v>
      </c>
      <c r="BO80" s="12">
        <f t="shared" si="14"/>
        <v>3.2326726795347418</v>
      </c>
      <c r="BP80" s="12">
        <f t="shared" si="14"/>
        <v>3.1139338030208079</v>
      </c>
      <c r="BQ80" s="12">
        <f t="shared" si="14"/>
        <v>1.9184405546087695</v>
      </c>
      <c r="BR80" s="12">
        <f t="shared" si="14"/>
        <v>1.0340091156893985</v>
      </c>
      <c r="BS80" s="12">
        <f t="shared" si="13"/>
        <v>2.2077692169787109</v>
      </c>
      <c r="BT80" s="12">
        <f t="shared" si="13"/>
        <v>2.5450765201191663</v>
      </c>
      <c r="BU80" s="12">
        <f t="shared" si="13"/>
        <v>3.166839550689629</v>
      </c>
      <c r="BV80" s="12">
        <f t="shared" si="13"/>
        <v>3.1533127204159337</v>
      </c>
      <c r="BW80" s="12">
        <f t="shared" si="13"/>
        <v>3.0498347300854354</v>
      </c>
      <c r="BX80" s="12">
        <f t="shared" si="11"/>
        <v>2.7608347441501984</v>
      </c>
      <c r="BY80" s="12">
        <f t="shared" si="11"/>
        <v>3.028598547513293</v>
      </c>
      <c r="BZ80" s="12">
        <f t="shared" si="11"/>
        <v>2.3349680107190105</v>
      </c>
      <c r="CA80" s="12">
        <f t="shared" si="10"/>
        <v>2.6884783251020079</v>
      </c>
      <c r="CB80" s="12">
        <f t="shared" si="10"/>
        <v>3.6699059194797852</v>
      </c>
      <c r="CC80" s="12">
        <f t="shared" si="10"/>
        <v>2.9881481506777972</v>
      </c>
      <c r="CD80" s="12">
        <f t="shared" si="10"/>
        <v>2.995894154735474</v>
      </c>
      <c r="CF80" s="13">
        <f>SUMIF(DataQ!$C:$C,DataA!$A80,DataQ!I:I)</f>
        <v>36568.031000000003</v>
      </c>
      <c r="CG80" s="13">
        <f>SUMIF(DataQ!$C:$C,DataA!$A80,DataQ!J:J)</f>
        <v>622556.39999999991</v>
      </c>
      <c r="CH80" s="13">
        <f>SUMIF(DataQ!$C:$C,DataA!$A80,DataQ!K:K)</f>
        <v>4420.1930000000002</v>
      </c>
      <c r="CI80" s="13">
        <f>SUMIF(DataQ!$C:$C,DataA!$A80,DataQ!L:L)</f>
        <v>3117.9187000000002</v>
      </c>
      <c r="CJ80" s="13">
        <f>SUMIF(DataQ!$C:$C,DataA!$A80,DataQ!M:M)</f>
        <v>2098.5237000000002</v>
      </c>
      <c r="CK80" s="14">
        <f>AVERAGEIF(DataQ!$C:$C,DataA!$A80,DataQ!N:N)</f>
        <v>920508.52499999991</v>
      </c>
      <c r="CL80" s="13">
        <f>SUMIF(DataQ!$C:$C,DataA!$A80,DataQ!O:O)</f>
        <v>-256249.66200000001</v>
      </c>
      <c r="CN80" s="13">
        <f>SUMIF(DataQ!$B:$B,DataA!$A80,DataQ!P:P)</f>
        <v>-4282.1620000000003</v>
      </c>
      <c r="CO80" s="13">
        <f>SUMIF(DataQ!$B:$B,DataA!$A80,DataQ!Q:Q)</f>
        <v>-32030.07</v>
      </c>
      <c r="CP80" s="13">
        <f>SUMIF(DataQ!$B:$B,DataA!$A80,DataQ!R:R)</f>
        <v>-126.88196000000001</v>
      </c>
    </row>
    <row r="81" spans="1:94" x14ac:dyDescent="0.25">
      <c r="A81" s="4">
        <f t="shared" si="9"/>
        <v>2047</v>
      </c>
      <c r="B81" s="4" cm="1">
        <f t="array" ref="B81">INDEX(GMWA!$A$2:$DB$600,MATCH(1,(GMWA!$DA$2:$DA$600=B$3)*(GMWA!$CZ$2:$CZ$600=B$4)*(GMWA!$DB$2:$DB$600=B$1),0),$A81-1966)</f>
        <v>169391.2</v>
      </c>
      <c r="C81" s="4" cm="1">
        <f t="array" ref="C81">INDEX(GMWA!$A$2:$DB$600,MATCH(1,(GMWA!$DA$2:$DA$600=C$3)*(GMWA!$CZ$2:$CZ$600=C$4)*(GMWA!$DB$2:$DB$600=C$1),0),$A81-1966)</f>
        <v>4436.5119999999997</v>
      </c>
      <c r="D81" s="4" cm="1">
        <f t="array" ref="D81">INDEX(GMWA!$A$2:$DB$600,MATCH(1,(GMWA!$DA$2:$DA$600=D$3)*(GMWA!$CZ$2:$CZ$600=D$4)*(GMWA!$DB$2:$DB$600=D$1),0),$A81-1966)</f>
        <v>39504.559999999998</v>
      </c>
      <c r="E81" s="4" cm="1">
        <f t="array" ref="E81">INDEX(GMWA!$A$2:$DB$600,MATCH(1,(GMWA!$DA$2:$DA$600=E$3)*(GMWA!$CZ$2:$CZ$600=E$4)*(GMWA!$DB$2:$DB$600=E$1),0),$A81-1966)</f>
        <v>184454.3</v>
      </c>
      <c r="F81" s="4" cm="1">
        <f t="array" ref="F81">INDEX(GMWA!$A$2:$DB$600,MATCH(1,(GMWA!$DA$2:$DA$600=F$3)*(GMWA!$CZ$2:$CZ$600=F$4)*(GMWA!$DB$2:$DB$600=F$1),0),$A81-1966)</f>
        <v>121036.2</v>
      </c>
      <c r="G81" s="4" cm="1">
        <f t="array" ref="G81">INDEX(GMWA!$A$2:$DB$600,MATCH(1,(GMWA!$DA$2:$DA$600=G$3)*(GMWA!$CZ$2:$CZ$600=G$4)*(GMWA!$DB$2:$DB$600=G$1),0),$A81-1966)</f>
        <v>31.531690000000001</v>
      </c>
      <c r="H81" s="4" cm="1">
        <f t="array" ref="H81">INDEX(GMWA!$A$2:$DB$600,MATCH(1,(GMWA!$DA$2:$DA$600=H$3)*(GMWA!$CZ$2:$CZ$600=H$4)*(GMWA!$DB$2:$DB$600=H$1),0),$A81-1966)</f>
        <v>88253.81</v>
      </c>
      <c r="I81" s="4" cm="1">
        <f t="array" ref="I81">INDEX(GMWA!$A$2:$DB$600,MATCH(1,(GMWA!$DA$2:$DA$600=I$3)*(GMWA!$CZ$2:$CZ$600=I$4)*(GMWA!$DB$2:$DB$600=I$1),0),$A81-1966)</f>
        <v>4.0596300000000003</v>
      </c>
      <c r="J81" s="4" cm="1">
        <f t="array" ref="J81">INDEX(GMWA!$A$2:$DB$600,MATCH(1,(GMWA!$DA$2:$DA$600=J$3)*(GMWA!$CZ$2:$CZ$600=J$4)*(GMWA!$DB$2:$DB$600=J$1),0),$A81-1966)</f>
        <v>42823.62</v>
      </c>
      <c r="K81" s="4" cm="1">
        <f t="array" ref="K81">INDEX(GMWA!$A$2:$DB$600,MATCH(1,(GMWA!$DA$2:$DA$600=K$3)*(GMWA!$CZ$2:$CZ$600=K$4)*(GMWA!$DB$2:$DB$600=K$1),0),$A81-1966)</f>
        <v>142.5701</v>
      </c>
      <c r="L81" s="4" cm="1">
        <f t="array" ref="L81">INDEX(GMWA!$A$2:$DB$600,MATCH(1,(GMWA!$DA$2:$DA$600=L$3)*(GMWA!$CZ$2:$CZ$600=L$4)*(GMWA!$DB$2:$DB$600=L$1),0),$A81-1966)</f>
        <v>227.64359999999999</v>
      </c>
      <c r="M81" s="4" cm="1">
        <f t="array" ref="M81">INDEX(GMWA!$A$2:$DB$600,MATCH(1,(GMWA!$DA$2:$DA$600=M$3)*(GMWA!$CZ$2:$CZ$600=M$4)*(GMWA!$DB$2:$DB$600=M$1),0),$A81-1966)</f>
        <v>150.52099999999999</v>
      </c>
      <c r="N81" s="4" cm="1">
        <f t="array" ref="N81">INDEX(GMWA!$A$2:$DB$600,MATCH(1,(GMWA!$DA$2:$DA$600=N$3)*(GMWA!$CZ$2:$CZ$600=N$4)*(GMWA!$DB$2:$DB$600=N$1),0),$A81-1966)</f>
        <v>95.421999999999997</v>
      </c>
      <c r="O81" s="4" cm="1">
        <f t="array" ref="O81">INDEX(GMWA!$A$2:$DB$600,MATCH(1,(GMWA!$DA$2:$DA$600=O$3)*(GMWA!$CZ$2:$CZ$600=O$4)*(GMWA!$DB$2:$DB$600=O$1),0),$A81-1966)</f>
        <v>22.124400000000001</v>
      </c>
      <c r="P81" s="4" cm="1">
        <f t="array" ref="P81">INDEX(GMWA!$A$2:$DB$600,MATCH(1,(GMWA!$DA$2:$DA$600=P$3)*(GMWA!$CZ$2:$CZ$600=P$4)*(GMWA!$DB$2:$DB$600=P$1),0),$A81-1966)</f>
        <v>37.144599999999997</v>
      </c>
      <c r="Q81" s="4" cm="1">
        <f t="array" ref="Q81">INDEX(GMWA!$A$2:$DB$600,MATCH(1,(GMWA!$DA$2:$DA$600=Q$3)*(GMWA!$CZ$2:$CZ$600=Q$4)*(GMWA!$DB$2:$DB$600=Q$1),0),$A81-1966)</f>
        <v>22.607289999999999</v>
      </c>
      <c r="R81" s="4" cm="1">
        <f t="array" ref="R81">INDEX(GMWA!$A$2:$DB$600,MATCH(1,(GMWA!$DA$2:$DA$600=R$3)*(GMWA!$CZ$2:$CZ$600=R$4)*(GMWA!$DB$2:$DB$600=R$1),0),$A81-1966)</f>
        <v>13.285299999999999</v>
      </c>
      <c r="S81" s="4" cm="1">
        <f t="array" ref="S81">INDEX(GMWA!$A$2:$DB$600,MATCH(1,(GMWA!$DA$2:$DA$600=S$3)*(GMWA!$CZ$2:$CZ$600=S$4)*(GMWA!$DB$2:$DB$600=S$1),0),$A81-1966)</f>
        <v>6.7918200000000004</v>
      </c>
      <c r="T81" s="4" cm="1">
        <f t="array" ref="T81">INDEX(GMWA!$A$2:$DB$600,MATCH(1,(GMWA!$DA$2:$DA$600=T$3)*(GMWA!$CZ$2:$CZ$600=T$4)*(GMWA!$DB$2:$DB$600=T$1),0),$A81-1966)</f>
        <v>17.942</v>
      </c>
      <c r="U81" s="4" cm="1">
        <f t="array" ref="U81">INDEX(GMWA!$A$2:$DB$600,MATCH(1,(GMWA!$DA$2:$DA$600=U$3)*(GMWA!$CZ$2:$CZ$600=U$4)*(GMWA!$DB$2:$DB$600=U$1),0),$A81-1966)</f>
        <v>13.18052</v>
      </c>
      <c r="V81" s="4" cm="1">
        <f t="array" ref="V81">INDEX(GMWA!$A$2:$DB$600,MATCH(1,(GMWA!$DA$2:$DA$600=V$3)*(GMWA!$CZ$2:$CZ$600=V$4)*(GMWA!$DB$2:$DB$600=V$1),0),$A81-1966)</f>
        <v>6778960</v>
      </c>
      <c r="W81" s="4" cm="1">
        <f t="array" ref="W81">INDEX(GMWA!$A$2:$DB$600,MATCH(1,(GMWA!$DA$2:$DA$600=W$3)*(GMWA!$CZ$2:$CZ$600=W$4)*(GMWA!$DB$2:$DB$600=W$1),0),$A81-1966)</f>
        <v>122173.1</v>
      </c>
      <c r="X81" s="4" cm="1">
        <f t="array" ref="X81">INDEX(GMWA!$A$2:$DB$600,MATCH(1,(GMWA!$DA$2:$DA$600=X$3)*(GMWA!$CZ$2:$CZ$600=X$4)*(GMWA!$DB$2:$DB$600=X$1),0),$A81-1966)</f>
        <v>1952015</v>
      </c>
      <c r="Y81" s="4" cm="1">
        <f t="array" ref="Y81">INDEX(GMWA!$A$2:$DB$600,MATCH(1,(GMWA!$DA$2:$DA$600=Y$3)*(GMWA!$CZ$2:$CZ$600=Y$4)*(GMWA!$DB$2:$DB$600=Y$1),0),$A81-1966)</f>
        <v>5638048</v>
      </c>
      <c r="Z81" s="4" cm="1">
        <f t="array" ref="Z81">INDEX(GMWA!$A$2:$DB$600,MATCH(1,(GMWA!$DA$2:$DA$600=Z$3)*(GMWA!$CZ$2:$CZ$600=Z$4)*(GMWA!$DB$2:$DB$600=Z$1),0),$A81-1966)</f>
        <v>3706005</v>
      </c>
      <c r="AA81" s="4" cm="1">
        <f t="array" ref="AA81">INDEX(GMWA!$A$2:$DB$600,MATCH(1,(GMWA!$DA$2:$DA$600=AA$3)*(GMWA!$CZ$2:$CZ$600=AA$4)*(GMWA!$DB$2:$DB$600=AA$1),0),$A81-1966)</f>
        <v>1010.198</v>
      </c>
      <c r="AB81" s="4" cm="1">
        <f t="array" ref="AB81">INDEX(GMWA!$A$2:$DB$600,MATCH(1,(GMWA!$DA$2:$DA$600=AB$3)*(GMWA!$CZ$2:$CZ$600=AB$4)*(GMWA!$DB$2:$DB$600=AB$1),0),$A81-1966)</f>
        <v>4576371</v>
      </c>
      <c r="AC81" s="4" cm="1">
        <f t="array" ref="AC81">INDEX(GMWA!$A$2:$DB$600,MATCH(1,(GMWA!$DA$2:$DA$600=AC$3)*(GMWA!$CZ$2:$CZ$600=AC$4)*(GMWA!$DB$2:$DB$600=AC$1),0),$A81-1966)</f>
        <v>402.28559999999999</v>
      </c>
      <c r="AD81" s="4" cm="1">
        <f t="array" ref="AD81">INDEX(GMWA!$A$2:$DB$600,MATCH(1,(GMWA!$DA$2:$DA$600=AD$3)*(GMWA!$CZ$2:$CZ$600=AD$4)*(GMWA!$DB$2:$DB$600=AD$1),0),$A81-1966)</f>
        <v>1934007</v>
      </c>
      <c r="AE81" s="4" cm="1">
        <f t="array" ref="AE81">INDEX(GMWA!$A$2:$DB$600,MATCH(1,(GMWA!$DA$2:$DA$600=AE$3)*(GMWA!$CZ$2:$CZ$600=AE$4)*(GMWA!$DB$2:$DB$600=AE$1),0),$A81-1966)</f>
        <v>5598.1580000000004</v>
      </c>
      <c r="AF81" s="4" cm="1">
        <f t="array" ref="AF81">INDEX(GMWA!$A$2:$DB$600,MATCH(1,(GMWA!$DA$2:$DA$600=AF$3)*(GMWA!$CZ$2:$CZ$600=AF$4)*(GMWA!$DB$2:$DB$600=AF$1),0),$A81-1966)</f>
        <v>7164.8270000000002</v>
      </c>
      <c r="AG81" s="4" cm="1">
        <f t="array" ref="AG81">INDEX(GMWA!$A$2:$DB$600,MATCH(1,(GMWA!$DA$2:$DA$600=AG$3)*(GMWA!$CZ$2:$CZ$600=AG$4)*(GMWA!$DB$2:$DB$600=AG$1),0),$A81-1966)</f>
        <v>4766.6189999999997</v>
      </c>
      <c r="AH81" s="4" cm="1">
        <f t="array" ref="AH81">INDEX(GMWA!$A$2:$DB$600,MATCH(1,(GMWA!$DA$2:$DA$600=AH$3)*(GMWA!$CZ$2:$CZ$600=AH$4)*(GMWA!$DB$2:$DB$600=AH$1),0),$A81-1966)</f>
        <v>3123.5639999999999</v>
      </c>
      <c r="AI81" s="4" cm="1">
        <f t="array" ref="AI81">INDEX(GMWA!$A$2:$DB$600,MATCH(1,(GMWA!$DA$2:$DA$600=AI$3)*(GMWA!$CZ$2:$CZ$600=AI$4)*(GMWA!$DB$2:$DB$600=AI$1),0),$A81-1966)</f>
        <v>798.04790000000003</v>
      </c>
      <c r="AJ81" s="4" cm="1">
        <f t="array" ref="AJ81">INDEX(GMWA!$A$2:$DB$600,MATCH(1,(GMWA!$DA$2:$DA$600=AJ$3)*(GMWA!$CZ$2:$CZ$600=AJ$4)*(GMWA!$DB$2:$DB$600=AJ$1),0),$A81-1966)</f>
        <v>1222.3440000000001</v>
      </c>
      <c r="AK81" s="4" cm="1">
        <f t="array" ref="AK81">INDEX(GMWA!$A$2:$DB$600,MATCH(1,(GMWA!$DA$2:$DA$600=AK$3)*(GMWA!$CZ$2:$CZ$600=AK$4)*(GMWA!$DB$2:$DB$600=AK$1),0),$A81-1966)</f>
        <v>961.91930000000002</v>
      </c>
      <c r="AL81" s="4" cm="1">
        <f t="array" ref="AL81">INDEX(GMWA!$A$2:$DB$600,MATCH(1,(GMWA!$DA$2:$DA$600=AL$3)*(GMWA!$CZ$2:$CZ$600=AL$4)*(GMWA!$DB$2:$DB$600=AL$1),0),$A81-1966)</f>
        <v>491.98860000000002</v>
      </c>
      <c r="AM81" s="4" cm="1">
        <f t="array" ref="AM81">INDEX(GMWA!$A$2:$DB$600,MATCH(1,(GMWA!$DA$2:$DA$600=AM$3)*(GMWA!$CZ$2:$CZ$600=AM$4)*(GMWA!$DB$2:$DB$600=AM$1),0),$A81-1966)</f>
        <v>186.51779999999999</v>
      </c>
      <c r="AN81" s="4" cm="1">
        <f t="array" ref="AN81">INDEX(GMWA!$A$2:$DB$600,MATCH(1,(GMWA!$DA$2:$DA$600=AN$3)*(GMWA!$CZ$2:$CZ$600=AN$4)*(GMWA!$DB$2:$DB$600=AN$1),0),$A81-1966)</f>
        <v>594.7962</v>
      </c>
      <c r="AO81" s="4" cm="1">
        <f t="array" ref="AO81">INDEX(GMWA!$A$2:$DB$600,MATCH(1,(GMWA!$DA$2:$DA$600=AO$3)*(GMWA!$CZ$2:$CZ$600=AO$4)*(GMWA!$DB$2:$DB$600=AO$1),0),$A81-1966)</f>
        <v>438.50810000000001</v>
      </c>
      <c r="AP81" s="4" cm="1">
        <f t="array" ref="AP81">INDEX(GMWA!$A$2:$DB$600,MATCH(1,(GMWA!$DA$2:$DA$600=AP$3)*(GMWA!$CZ$2:$CZ$600=AP$4)*(GMWA!$DB$2:$DB$600=AP$1),0),$A81-1966)</f>
        <v>6622665</v>
      </c>
      <c r="AQ81" s="4" cm="1">
        <f t="array" ref="AQ81">INDEX(GMWA!$A$2:$DB$600,MATCH(1,(GMWA!$DA$2:$DA$600=AQ$3)*(GMWA!$CZ$2:$CZ$600=AQ$4)*(GMWA!$DB$2:$DB$600=AQ$1),0),$A81-1966)</f>
        <v>72262.3</v>
      </c>
      <c r="AR81" s="4" cm="1">
        <f t="array" ref="AR81">INDEX(GMWA!$A$2:$DB$600,MATCH(1,(GMWA!$DA$2:$DA$600=AR$3)*(GMWA!$CZ$2:$CZ$600=AR$4)*(GMWA!$DB$2:$DB$600=AR$1),0),$A81-1966)</f>
        <v>973892.9</v>
      </c>
      <c r="AS81" s="4" cm="1">
        <f t="array" ref="AS81">INDEX(GMWA!$A$2:$DB$600,MATCH(1,(GMWA!$DA$2:$DA$600=AS$3)*(GMWA!$CZ$2:$CZ$600=AS$4)*(GMWA!$DB$2:$DB$600=AS$1),0),$A81-1966)</f>
        <v>7368418</v>
      </c>
      <c r="AT81" s="4" cm="1">
        <f t="array" ref="AT81">INDEX(GMWA!$A$2:$DB$600,MATCH(1,(GMWA!$DA$2:$DA$600=AT$3)*(GMWA!$CZ$2:$CZ$600=AT$4)*(GMWA!$DB$2:$DB$600=AT$1),0),$A81-1966)</f>
        <v>7626644</v>
      </c>
      <c r="AU81" s="4" cm="1">
        <f t="array" ref="AU81">INDEX(GMWA!$A$2:$DB$600,MATCH(1,(GMWA!$DA$2:$DA$600=AU$3)*(GMWA!$CZ$2:$CZ$600=AU$4)*(GMWA!$DB$2:$DB$600=AU$1),0),$A81-1966)</f>
        <v>6485.21</v>
      </c>
      <c r="AV81" s="4" cm="1">
        <f t="array" ref="AV81">INDEX(GMWA!$A$2:$DB$600,MATCH(1,(GMWA!$DA$2:$DA$600=AV$3)*(GMWA!$CZ$2:$CZ$600=AV$4)*(GMWA!$DB$2:$DB$600=AV$1),0),$A81-1966)</f>
        <v>14108330</v>
      </c>
      <c r="AW81" s="4" cm="1">
        <f t="array" ref="AW81">INDEX(GMWA!$A$2:$DB$600,MATCH(1,(GMWA!$DA$2:$DA$600=AW$3)*(GMWA!$CZ$2:$CZ$600=AW$4)*(GMWA!$DB$2:$DB$600=AW$1),0),$A81-1966)</f>
        <v>1524.356</v>
      </c>
      <c r="AX81" s="4" cm="1">
        <f t="array" ref="AX81">INDEX(GMWA!$A$2:$DB$600,MATCH(1,(GMWA!$DA$2:$DA$600=AX$3)*(GMWA!$CZ$2:$CZ$600=AX$4)*(GMWA!$DB$2:$DB$600=AX$1),0),$A81-1966)</f>
        <v>5373852</v>
      </c>
      <c r="AY81" s="4" cm="1">
        <f t="array" ref="AY81">INDEX(GMWA!$A$2:$DB$600,MATCH(1,(GMWA!$DA$2:$DA$600=AY$3)*(GMWA!$CZ$2:$CZ$600=AY$4)*(GMWA!$DB$2:$DB$600=AY$1),0),$A81-1966)</f>
        <v>8855.0349999999999</v>
      </c>
      <c r="AZ81" s="4" cm="1">
        <f t="array" ref="AZ81">INDEX(GMWA!$A$2:$DB$600,MATCH(1,(GMWA!$DA$2:$DA$600=AZ$3)*(GMWA!$CZ$2:$CZ$600=AZ$4)*(GMWA!$DB$2:$DB$600=AZ$1),0),$A81-1966)</f>
        <v>5560.277</v>
      </c>
      <c r="BA81" s="4" cm="1">
        <f t="array" ref="BA81">INDEX(GMWA!$A$2:$DB$600,MATCH(1,(GMWA!$DA$2:$DA$600=BA$3)*(GMWA!$CZ$2:$CZ$600=BA$4)*(GMWA!$DB$2:$DB$600=BA$1),0),$A81-1966)</f>
        <v>3674.1819999999998</v>
      </c>
      <c r="BB81" s="4" cm="1">
        <f t="array" ref="BB81">INDEX(GMWA!$A$2:$DB$600,MATCH(1,(GMWA!$DA$2:$DA$600=BB$3)*(GMWA!$CZ$2:$CZ$600=BB$4)*(GMWA!$DB$2:$DB$600=BB$1),0),$A81-1966)</f>
        <v>3250.701</v>
      </c>
      <c r="BC81" s="4" cm="1">
        <f t="array" ref="BC81">INDEX(GMWA!$A$2:$DB$600,MATCH(1,(GMWA!$DA$2:$DA$600=BC$3)*(GMWA!$CZ$2:$CZ$600=BC$4)*(GMWA!$DB$2:$DB$600=BC$1),0),$A81-1966)</f>
        <v>2329.9659999999999</v>
      </c>
      <c r="BD81" s="4" cm="1">
        <f t="array" ref="BD81">INDEX(GMWA!$A$2:$DB$600,MATCH(1,(GMWA!$DA$2:$DA$600=BD$3)*(GMWA!$CZ$2:$CZ$600=BD$4)*(GMWA!$DB$2:$DB$600=BD$1),0),$A81-1966)</f>
        <v>1290.7049999999999</v>
      </c>
      <c r="BE81" s="4" cm="1">
        <f t="array" ref="BE81">INDEX(GMWA!$A$2:$DB$600,MATCH(1,(GMWA!$DA$2:$DA$600=BE$3)*(GMWA!$CZ$2:$CZ$600=BE$4)*(GMWA!$DB$2:$DB$600=BE$1),0),$A81-1966)</f>
        <v>1039.539</v>
      </c>
      <c r="BF81" s="4" cm="1">
        <f t="array" ref="BF81">INDEX(GMWA!$A$2:$DB$600,MATCH(1,(GMWA!$DA$2:$DA$600=BF$3)*(GMWA!$CZ$2:$CZ$600=BF$4)*(GMWA!$DB$2:$DB$600=BF$1),0),$A81-1966)</f>
        <v>492.31169999999997</v>
      </c>
      <c r="BG81" s="4" cm="1">
        <f t="array" ref="BG81">INDEX(GMWA!$A$2:$DB$600,MATCH(1,(GMWA!$DA$2:$DA$600=BG$3)*(GMWA!$CZ$2:$CZ$600=BG$4)*(GMWA!$DB$2:$DB$600=BG$1),0),$A81-1966)</f>
        <v>1510.9349999999999</v>
      </c>
      <c r="BH81" s="4" cm="1">
        <f t="array" ref="BH81">INDEX(GMWA!$A$2:$DB$600,MATCH(1,(GMWA!$DA$2:$DA$600=BH$3)*(GMWA!$CZ$2:$CZ$600=BH$4)*(GMWA!$DB$2:$DB$600=BH$1),0),$A81-1966)</f>
        <v>465.11059999999998</v>
      </c>
      <c r="BI81" s="4" cm="1">
        <f t="array" ref="BI81">INDEX(GMWA!$A$2:$DB$600,MATCH(1,(GMWA!$DA$2:$DA$600=BI$3)*(GMWA!$CZ$2:$CZ$600=BI$4)*(GMWA!$DB$2:$DB$600=BI$1),0),$A81-1966)</f>
        <v>605.11329999999998</v>
      </c>
      <c r="BK81" s="12">
        <f t="shared" si="14"/>
        <v>2.4987785737045209</v>
      </c>
      <c r="BL81" s="12">
        <f t="shared" si="14"/>
        <v>3.6313329202582234</v>
      </c>
      <c r="BM81" s="12">
        <f t="shared" si="14"/>
        <v>2.0237836287118696</v>
      </c>
      <c r="BN81" s="12">
        <f t="shared" si="14"/>
        <v>3.2715986100153813</v>
      </c>
      <c r="BO81" s="12">
        <f t="shared" si="14"/>
        <v>3.2659481031461102</v>
      </c>
      <c r="BP81" s="12">
        <f t="shared" si="14"/>
        <v>3.1213375991637284</v>
      </c>
      <c r="BQ81" s="12">
        <f t="shared" si="14"/>
        <v>1.9284671194708645</v>
      </c>
      <c r="BR81" s="12">
        <f t="shared" si="14"/>
        <v>1.0091412668014963</v>
      </c>
      <c r="BS81" s="12">
        <f t="shared" si="13"/>
        <v>2.2142432783335324</v>
      </c>
      <c r="BT81" s="12">
        <f t="shared" si="13"/>
        <v>2.5467323358861966</v>
      </c>
      <c r="BU81" s="12">
        <f t="shared" si="13"/>
        <v>3.1772379151652927</v>
      </c>
      <c r="BV81" s="12">
        <f t="shared" si="13"/>
        <v>3.1578147949311659</v>
      </c>
      <c r="BW81" s="12">
        <f t="shared" si="13"/>
        <v>3.0549077912282252</v>
      </c>
      <c r="BX81" s="12">
        <f t="shared" si="11"/>
        <v>2.7723147946382665</v>
      </c>
      <c r="BY81" s="12">
        <f t="shared" si="11"/>
        <v>3.0388008612960014</v>
      </c>
      <c r="BZ81" s="12">
        <f t="shared" si="11"/>
        <v>2.3502273007725281</v>
      </c>
      <c r="CA81" s="12">
        <f t="shared" si="10"/>
        <v>2.7003267961899931</v>
      </c>
      <c r="CB81" s="12">
        <f t="shared" si="10"/>
        <v>3.6413789997523032</v>
      </c>
      <c r="CC81" s="12">
        <f t="shared" si="10"/>
        <v>3.0164953979194888</v>
      </c>
      <c r="CD81" s="12">
        <f t="shared" si="10"/>
        <v>3.0057643176944735</v>
      </c>
      <c r="CF81" s="13">
        <f>SUMIF(DataQ!$C:$C,DataA!$A81,DataQ!I:I)</f>
        <v>37163.910000000003</v>
      </c>
      <c r="CG81" s="13">
        <f>SUMIF(DataQ!$C:$C,DataA!$A81,DataQ!J:J)</f>
        <v>623882.4</v>
      </c>
      <c r="CH81" s="13">
        <f>SUMIF(DataQ!$C:$C,DataA!$A81,DataQ!K:K)</f>
        <v>4456.8469999999998</v>
      </c>
      <c r="CI81" s="13">
        <f>SUMIF(DataQ!$C:$C,DataA!$A81,DataQ!L:L)</f>
        <v>3128.7587000000003</v>
      </c>
      <c r="CJ81" s="13">
        <f>SUMIF(DataQ!$C:$C,DataA!$A81,DataQ!M:M)</f>
        <v>2103.4771000000001</v>
      </c>
      <c r="CK81" s="14">
        <f>AVERAGEIF(DataQ!$C:$C,DataA!$A81,DataQ!N:N)</f>
        <v>936854.42500000005</v>
      </c>
      <c r="CL81" s="13">
        <f>SUMIF(DataQ!$C:$C,DataA!$A81,DataQ!O:O)</f>
        <v>-265161.17200000002</v>
      </c>
      <c r="CN81" s="13">
        <f>SUMIF(DataQ!$B:$B,DataA!$A81,DataQ!P:P)</f>
        <v>-4307.5280000000002</v>
      </c>
      <c r="CO81" s="13">
        <f>SUMIF(DataQ!$B:$B,DataA!$A81,DataQ!Q:Q)</f>
        <v>-32612.226999999999</v>
      </c>
      <c r="CP81" s="13">
        <f>SUMIF(DataQ!$B:$B,DataA!$A81,DataQ!R:R)</f>
        <v>-130.51000999999999</v>
      </c>
    </row>
    <row r="82" spans="1:94" x14ac:dyDescent="0.25">
      <c r="A82" s="4">
        <f t="shared" si="9"/>
        <v>2048</v>
      </c>
      <c r="B82" s="4" cm="1">
        <f t="array" ref="B82">INDEX(GMWA!$A$2:$DB$600,MATCH(1,(GMWA!$DA$2:$DA$600=B$3)*(GMWA!$CZ$2:$CZ$600=B$4)*(GMWA!$DB$2:$DB$600=B$1),0),$A82-1966)</f>
        <v>173235</v>
      </c>
      <c r="C82" s="4" cm="1">
        <f t="array" ref="C82">INDEX(GMWA!$A$2:$DB$600,MATCH(1,(GMWA!$DA$2:$DA$600=C$3)*(GMWA!$CZ$2:$CZ$600=C$4)*(GMWA!$DB$2:$DB$600=C$1),0),$A82-1966)</f>
        <v>4595.0709999999999</v>
      </c>
      <c r="D82" s="4" cm="1">
        <f t="array" ref="D82">INDEX(GMWA!$A$2:$DB$600,MATCH(1,(GMWA!$DA$2:$DA$600=D$3)*(GMWA!$CZ$2:$CZ$600=D$4)*(GMWA!$DB$2:$DB$600=D$1),0),$A82-1966)</f>
        <v>40370.65</v>
      </c>
      <c r="E82" s="4" cm="1">
        <f t="array" ref="E82">INDEX(GMWA!$A$2:$DB$600,MATCH(1,(GMWA!$DA$2:$DA$600=E$3)*(GMWA!$CZ$2:$CZ$600=E$4)*(GMWA!$DB$2:$DB$600=E$1),0),$A82-1966)</f>
        <v>188934.5</v>
      </c>
      <c r="F82" s="4" cm="1">
        <f t="array" ref="F82">INDEX(GMWA!$A$2:$DB$600,MATCH(1,(GMWA!$DA$2:$DA$600=F$3)*(GMWA!$CZ$2:$CZ$600=F$4)*(GMWA!$DB$2:$DB$600=F$1),0),$A82-1966)</f>
        <v>126883.5</v>
      </c>
      <c r="G82" s="4" cm="1">
        <f t="array" ref="G82">INDEX(GMWA!$A$2:$DB$600,MATCH(1,(GMWA!$DA$2:$DA$600=G$3)*(GMWA!$CZ$2:$CZ$600=G$4)*(GMWA!$DB$2:$DB$600=G$1),0),$A82-1966)</f>
        <v>32.305079999999997</v>
      </c>
      <c r="H82" s="4" cm="1">
        <f t="array" ref="H82">INDEX(GMWA!$A$2:$DB$600,MATCH(1,(GMWA!$DA$2:$DA$600=H$3)*(GMWA!$CZ$2:$CZ$600=H$4)*(GMWA!$DB$2:$DB$600=H$1),0),$A82-1966)</f>
        <v>90376.34</v>
      </c>
      <c r="I82" s="4" cm="1">
        <f t="array" ref="I82">INDEX(GMWA!$A$2:$DB$600,MATCH(1,(GMWA!$DA$2:$DA$600=I$3)*(GMWA!$CZ$2:$CZ$600=I$4)*(GMWA!$DB$2:$DB$600=I$1),0),$A82-1966)</f>
        <v>4.1585400000000003</v>
      </c>
      <c r="J82" s="4" cm="1">
        <f t="array" ref="J82">INDEX(GMWA!$A$2:$DB$600,MATCH(1,(GMWA!$DA$2:$DA$600=J$3)*(GMWA!$CZ$2:$CZ$600=J$4)*(GMWA!$DB$2:$DB$600=J$1),0),$A82-1966)</f>
        <v>43421.47</v>
      </c>
      <c r="K82" s="4" cm="1">
        <f t="array" ref="K82">INDEX(GMWA!$A$2:$DB$600,MATCH(1,(GMWA!$DA$2:$DA$600=K$3)*(GMWA!$CZ$2:$CZ$600=K$4)*(GMWA!$DB$2:$DB$600=K$1),0),$A82-1966)</f>
        <v>146.06720000000001</v>
      </c>
      <c r="L82" s="4" cm="1">
        <f t="array" ref="L82">INDEX(GMWA!$A$2:$DB$600,MATCH(1,(GMWA!$DA$2:$DA$600=L$3)*(GMWA!$CZ$2:$CZ$600=L$4)*(GMWA!$DB$2:$DB$600=L$1),0),$A82-1966)</f>
        <v>234.25880000000001</v>
      </c>
      <c r="M82" s="4" cm="1">
        <f t="array" ref="M82">INDEX(GMWA!$A$2:$DB$600,MATCH(1,(GMWA!$DA$2:$DA$600=M$3)*(GMWA!$CZ$2:$CZ$600=M$4)*(GMWA!$DB$2:$DB$600=M$1),0),$A82-1966)</f>
        <v>152.8099</v>
      </c>
      <c r="N82" s="4" cm="1">
        <f t="array" ref="N82">INDEX(GMWA!$A$2:$DB$600,MATCH(1,(GMWA!$DA$2:$DA$600=N$3)*(GMWA!$CZ$2:$CZ$600=N$4)*(GMWA!$DB$2:$DB$600=N$1),0),$A82-1966)</f>
        <v>98.117000000000004</v>
      </c>
      <c r="O82" s="4" cm="1">
        <f t="array" ref="O82">INDEX(GMWA!$A$2:$DB$600,MATCH(1,(GMWA!$DA$2:$DA$600=O$3)*(GMWA!$CZ$2:$CZ$600=O$4)*(GMWA!$DB$2:$DB$600=O$1),0),$A82-1966)</f>
        <v>22.4574</v>
      </c>
      <c r="P82" s="4" cm="1">
        <f t="array" ref="P82">INDEX(GMWA!$A$2:$DB$600,MATCH(1,(GMWA!$DA$2:$DA$600=P$3)*(GMWA!$CZ$2:$CZ$600=P$4)*(GMWA!$DB$2:$DB$600=P$1),0),$A82-1966)</f>
        <v>38.055999999999997</v>
      </c>
      <c r="Q82" s="4" cm="1">
        <f t="array" ref="Q82">INDEX(GMWA!$A$2:$DB$600,MATCH(1,(GMWA!$DA$2:$DA$600=Q$3)*(GMWA!$CZ$2:$CZ$600=Q$4)*(GMWA!$DB$2:$DB$600=Q$1),0),$A82-1966)</f>
        <v>23.23413</v>
      </c>
      <c r="R82" s="4" cm="1">
        <f t="array" ref="R82">INDEX(GMWA!$A$2:$DB$600,MATCH(1,(GMWA!$DA$2:$DA$600=R$3)*(GMWA!$CZ$2:$CZ$600=R$4)*(GMWA!$DB$2:$DB$600=R$1),0),$A82-1966)</f>
        <v>13.67117</v>
      </c>
      <c r="S82" s="4" cm="1">
        <f t="array" ref="S82">INDEX(GMWA!$A$2:$DB$600,MATCH(1,(GMWA!$DA$2:$DA$600=S$3)*(GMWA!$CZ$2:$CZ$600=S$4)*(GMWA!$DB$2:$DB$600=S$1),0),$A82-1966)</f>
        <v>7.2694599999999996</v>
      </c>
      <c r="T82" s="4" cm="1">
        <f t="array" ref="T82">INDEX(GMWA!$A$2:$DB$600,MATCH(1,(GMWA!$DA$2:$DA$600=T$3)*(GMWA!$CZ$2:$CZ$600=T$4)*(GMWA!$DB$2:$DB$600=T$1),0),$A82-1966)</f>
        <v>18.385000000000002</v>
      </c>
      <c r="U82" s="4" cm="1">
        <f t="array" ref="U82">INDEX(GMWA!$A$2:$DB$600,MATCH(1,(GMWA!$DA$2:$DA$600=U$3)*(GMWA!$CZ$2:$CZ$600=U$4)*(GMWA!$DB$2:$DB$600=U$1),0),$A82-1966)</f>
        <v>13.515370000000001</v>
      </c>
      <c r="V82" s="4" cm="1">
        <f t="array" ref="V82">INDEX(GMWA!$A$2:$DB$600,MATCH(1,(GMWA!$DA$2:$DA$600=V$3)*(GMWA!$CZ$2:$CZ$600=V$4)*(GMWA!$DB$2:$DB$600=V$1),0),$A82-1966)</f>
        <v>7053073</v>
      </c>
      <c r="W82" s="4" cm="1">
        <f t="array" ref="W82">INDEX(GMWA!$A$2:$DB$600,MATCH(1,(GMWA!$DA$2:$DA$600=W$3)*(GMWA!$CZ$2:$CZ$600=W$4)*(GMWA!$DB$2:$DB$600=W$1),0),$A82-1966)</f>
        <v>126499.8</v>
      </c>
      <c r="X82" s="4" cm="1">
        <f t="array" ref="X82">INDEX(GMWA!$A$2:$DB$600,MATCH(1,(GMWA!$DA$2:$DA$600=X$3)*(GMWA!$CZ$2:$CZ$600=X$4)*(GMWA!$DB$2:$DB$600=X$1),0),$A82-1966)</f>
        <v>1985228</v>
      </c>
      <c r="Y82" s="4" cm="1">
        <f t="array" ref="Y82">INDEX(GMWA!$A$2:$DB$600,MATCH(1,(GMWA!$DA$2:$DA$600=Y$3)*(GMWA!$CZ$2:$CZ$600=Y$4)*(GMWA!$DB$2:$DB$600=Y$1),0),$A82-1966)</f>
        <v>5760004</v>
      </c>
      <c r="Z82" s="4" cm="1">
        <f t="array" ref="Z82">INDEX(GMWA!$A$2:$DB$600,MATCH(1,(GMWA!$DA$2:$DA$600=Z$3)*(GMWA!$CZ$2:$CZ$600=Z$4)*(GMWA!$DB$2:$DB$600=Z$1),0),$A82-1966)</f>
        <v>3846978</v>
      </c>
      <c r="AA82" s="4" cm="1">
        <f t="array" ref="AA82">INDEX(GMWA!$A$2:$DB$600,MATCH(1,(GMWA!$DA$2:$DA$600=AA$3)*(GMWA!$CZ$2:$CZ$600=AA$4)*(GMWA!$DB$2:$DB$600=AA$1),0),$A82-1966)</f>
        <v>1032.039</v>
      </c>
      <c r="AB82" s="4" cm="1">
        <f t="array" ref="AB82">INDEX(GMWA!$A$2:$DB$600,MATCH(1,(GMWA!$DA$2:$DA$600=AB$3)*(GMWA!$CZ$2:$CZ$600=AB$4)*(GMWA!$DB$2:$DB$600=AB$1),0),$A82-1966)</f>
        <v>4663173</v>
      </c>
      <c r="AC82" s="4" cm="1">
        <f t="array" ref="AC82">INDEX(GMWA!$A$2:$DB$600,MATCH(1,(GMWA!$DA$2:$DA$600=AC$3)*(GMWA!$CZ$2:$CZ$600=AC$4)*(GMWA!$DB$2:$DB$600=AC$1),0),$A82-1966)</f>
        <v>422.49529999999999</v>
      </c>
      <c r="AD82" s="4" cm="1">
        <f t="array" ref="AD82">INDEX(GMWA!$A$2:$DB$600,MATCH(1,(GMWA!$DA$2:$DA$600=AD$3)*(GMWA!$CZ$2:$CZ$600=AD$4)*(GMWA!$DB$2:$DB$600=AD$1),0),$A82-1966)</f>
        <v>1955270</v>
      </c>
      <c r="AE82" s="4" cm="1">
        <f t="array" ref="AE82">INDEX(GMWA!$A$2:$DB$600,MATCH(1,(GMWA!$DA$2:$DA$600=AE$3)*(GMWA!$CZ$2:$CZ$600=AE$4)*(GMWA!$DB$2:$DB$600=AE$1),0),$A82-1966)</f>
        <v>5732.3549999999996</v>
      </c>
      <c r="AF82" s="4" cm="1">
        <f t="array" ref="AF82">INDEX(GMWA!$A$2:$DB$600,MATCH(1,(GMWA!$DA$2:$DA$600=AF$3)*(GMWA!$CZ$2:$CZ$600=AF$4)*(GMWA!$DB$2:$DB$600=AF$1),0),$A82-1966)</f>
        <v>7351.3469999999998</v>
      </c>
      <c r="AG82" s="4" cm="1">
        <f t="array" ref="AG82">INDEX(GMWA!$A$2:$DB$600,MATCH(1,(GMWA!$DA$2:$DA$600=AG$3)*(GMWA!$CZ$2:$CZ$600=AG$4)*(GMWA!$DB$2:$DB$600=AG$1),0),$A82-1966)</f>
        <v>4832.7780000000002</v>
      </c>
      <c r="AH82" s="4" cm="1">
        <f t="array" ref="AH82">INDEX(GMWA!$A$2:$DB$600,MATCH(1,(GMWA!$DA$2:$DA$600=AH$3)*(GMWA!$CZ$2:$CZ$600=AH$4)*(GMWA!$DB$2:$DB$600=AH$1),0),$A82-1966)</f>
        <v>3207.0149999999999</v>
      </c>
      <c r="AI82" s="4" cm="1">
        <f t="array" ref="AI82">INDEX(GMWA!$A$2:$DB$600,MATCH(1,(GMWA!$DA$2:$DA$600=AI$3)*(GMWA!$CZ$2:$CZ$600=AI$4)*(GMWA!$DB$2:$DB$600=AI$1),0),$A82-1966)</f>
        <v>806.96220000000005</v>
      </c>
      <c r="AJ82" s="4" cm="1">
        <f t="array" ref="AJ82">INDEX(GMWA!$A$2:$DB$600,MATCH(1,(GMWA!$DA$2:$DA$600=AJ$3)*(GMWA!$CZ$2:$CZ$600=AJ$4)*(GMWA!$DB$2:$DB$600=AJ$1),0),$A82-1966)</f>
        <v>1248.518</v>
      </c>
      <c r="AK82" s="4" cm="1">
        <f t="array" ref="AK82">INDEX(GMWA!$A$2:$DB$600,MATCH(1,(GMWA!$DA$2:$DA$600=AK$3)*(GMWA!$CZ$2:$CZ$600=AK$4)*(GMWA!$DB$2:$DB$600=AK$1),0),$A82-1966)</f>
        <v>982.50630000000001</v>
      </c>
      <c r="AL82" s="4" cm="1">
        <f t="array" ref="AL82">INDEX(GMWA!$A$2:$DB$600,MATCH(1,(GMWA!$DA$2:$DA$600=AL$3)*(GMWA!$CZ$2:$CZ$600=AL$4)*(GMWA!$DB$2:$DB$600=AL$1),0),$A82-1966)</f>
        <v>504.20359999999999</v>
      </c>
      <c r="AM82" s="4" cm="1">
        <f t="array" ref="AM82">INDEX(GMWA!$A$2:$DB$600,MATCH(1,(GMWA!$DA$2:$DA$600=AM$3)*(GMWA!$CZ$2:$CZ$600=AM$4)*(GMWA!$DB$2:$DB$600=AM$1),0),$A82-1966)</f>
        <v>201.42230000000001</v>
      </c>
      <c r="AN82" s="4" cm="1">
        <f t="array" ref="AN82">INDEX(GMWA!$A$2:$DB$600,MATCH(1,(GMWA!$DA$2:$DA$600=AN$3)*(GMWA!$CZ$2:$CZ$600=AN$4)*(GMWA!$DB$2:$DB$600=AN$1),0),$A82-1966)</f>
        <v>604.2002</v>
      </c>
      <c r="AO82" s="4" cm="1">
        <f t="array" ref="AO82">INDEX(GMWA!$A$2:$DB$600,MATCH(1,(GMWA!$DA$2:$DA$600=AO$3)*(GMWA!$CZ$2:$CZ$600=AO$4)*(GMWA!$DB$2:$DB$600=AO$1),0),$A82-1966)</f>
        <v>448.32960000000003</v>
      </c>
      <c r="AP82" s="4" cm="1">
        <f t="array" ref="AP82">INDEX(GMWA!$A$2:$DB$600,MATCH(1,(GMWA!$DA$2:$DA$600=AP$3)*(GMWA!$CZ$2:$CZ$600=AP$4)*(GMWA!$DB$2:$DB$600=AP$1),0),$A82-1966)</f>
        <v>6850270</v>
      </c>
      <c r="AQ82" s="4" cm="1">
        <f t="array" ref="AQ82">INDEX(GMWA!$A$2:$DB$600,MATCH(1,(GMWA!$DA$2:$DA$600=AQ$3)*(GMWA!$CZ$2:$CZ$600=AQ$4)*(GMWA!$DB$2:$DB$600=AQ$1),0),$A82-1966)</f>
        <v>74822.740000000005</v>
      </c>
      <c r="AR82" s="4" cm="1">
        <f t="array" ref="AR82">INDEX(GMWA!$A$2:$DB$600,MATCH(1,(GMWA!$DA$2:$DA$600=AR$3)*(GMWA!$CZ$2:$CZ$600=AR$4)*(GMWA!$DB$2:$DB$600=AR$1),0),$A82-1966)</f>
        <v>991863.4</v>
      </c>
      <c r="AS82" s="4" cm="1">
        <f t="array" ref="AS82">INDEX(GMWA!$A$2:$DB$600,MATCH(1,(GMWA!$DA$2:$DA$600=AS$3)*(GMWA!$CZ$2:$CZ$600=AS$4)*(GMWA!$DB$2:$DB$600=AS$1),0),$A82-1966)</f>
        <v>7646384</v>
      </c>
      <c r="AT82" s="4" cm="1">
        <f t="array" ref="AT82">INDEX(GMWA!$A$2:$DB$600,MATCH(1,(GMWA!$DA$2:$DA$600=AT$3)*(GMWA!$CZ$2:$CZ$600=AT$4)*(GMWA!$DB$2:$DB$600=AT$1),0),$A82-1966)</f>
        <v>7940574</v>
      </c>
      <c r="AU82" s="4" cm="1">
        <f t="array" ref="AU82">INDEX(GMWA!$A$2:$DB$600,MATCH(1,(GMWA!$DA$2:$DA$600=AU$3)*(GMWA!$CZ$2:$CZ$600=AU$4)*(GMWA!$DB$2:$DB$600=AU$1),0),$A82-1966)</f>
        <v>6709.7560000000003</v>
      </c>
      <c r="AV82" s="4" cm="1">
        <f t="array" ref="AV82">INDEX(GMWA!$A$2:$DB$600,MATCH(1,(GMWA!$DA$2:$DA$600=AV$3)*(GMWA!$CZ$2:$CZ$600=AV$4)*(GMWA!$DB$2:$DB$600=AV$1),0),$A82-1966)</f>
        <v>14588850</v>
      </c>
      <c r="AW82" s="4" cm="1">
        <f t="array" ref="AW82">INDEX(GMWA!$A$2:$DB$600,MATCH(1,(GMWA!$DA$2:$DA$600=AW$3)*(GMWA!$CZ$2:$CZ$600=AW$4)*(GMWA!$DB$2:$DB$600=AW$1),0),$A82-1966)</f>
        <v>1561.4960000000001</v>
      </c>
      <c r="AX82" s="4" cm="1">
        <f t="array" ref="AX82">INDEX(GMWA!$A$2:$DB$600,MATCH(1,(GMWA!$DA$2:$DA$600=AX$3)*(GMWA!$CZ$2:$CZ$600=AX$4)*(GMWA!$DB$2:$DB$600=AX$1),0),$A82-1966)</f>
        <v>5502254</v>
      </c>
      <c r="AY82" s="4" cm="1">
        <f t="array" ref="AY82">INDEX(GMWA!$A$2:$DB$600,MATCH(1,(GMWA!$DA$2:$DA$600=AY$3)*(GMWA!$CZ$2:$CZ$600=AY$4)*(GMWA!$DB$2:$DB$600=AY$1),0),$A82-1966)</f>
        <v>9105.2620000000006</v>
      </c>
      <c r="AZ82" s="4" cm="1">
        <f t="array" ref="AZ82">INDEX(GMWA!$A$2:$DB$600,MATCH(1,(GMWA!$DA$2:$DA$600=AZ$3)*(GMWA!$CZ$2:$CZ$600=AZ$4)*(GMWA!$DB$2:$DB$600=AZ$1),0),$A82-1966)</f>
        <v>5688.7079999999996</v>
      </c>
      <c r="BA82" s="4" cm="1">
        <f t="array" ref="BA82">INDEX(GMWA!$A$2:$DB$600,MATCH(1,(GMWA!$DA$2:$DA$600=BA$3)*(GMWA!$CZ$2:$CZ$600=BA$4)*(GMWA!$DB$2:$DB$600=BA$1),0),$A82-1966)</f>
        <v>3756.43</v>
      </c>
      <c r="BB82" s="4" cm="1">
        <f t="array" ref="BB82">INDEX(GMWA!$A$2:$DB$600,MATCH(1,(GMWA!$DA$2:$DA$600=BB$3)*(GMWA!$CZ$2:$CZ$600=BB$4)*(GMWA!$DB$2:$DB$600=BB$1),0),$A82-1966)</f>
        <v>3338.0430000000001</v>
      </c>
      <c r="BC82" s="4" cm="1">
        <f t="array" ref="BC82">INDEX(GMWA!$A$2:$DB$600,MATCH(1,(GMWA!$DA$2:$DA$600=BC$3)*(GMWA!$CZ$2:$CZ$600=BC$4)*(GMWA!$DB$2:$DB$600=BC$1),0),$A82-1966)</f>
        <v>2395.009</v>
      </c>
      <c r="BD82" s="4" cm="1">
        <f t="array" ref="BD82">INDEX(GMWA!$A$2:$DB$600,MATCH(1,(GMWA!$DA$2:$DA$600=BD$3)*(GMWA!$CZ$2:$CZ$600=BD$4)*(GMWA!$DB$2:$DB$600=BD$1),0),$A82-1966)</f>
        <v>1326.0989999999999</v>
      </c>
      <c r="BE82" s="4" cm="1">
        <f t="array" ref="BE82">INDEX(GMWA!$A$2:$DB$600,MATCH(1,(GMWA!$DA$2:$DA$600=BE$3)*(GMWA!$CZ$2:$CZ$600=BE$4)*(GMWA!$DB$2:$DB$600=BE$1),0),$A82-1966)</f>
        <v>1067.847</v>
      </c>
      <c r="BF82" s="4" cm="1">
        <f t="array" ref="BF82">INDEX(GMWA!$A$2:$DB$600,MATCH(1,(GMWA!$DA$2:$DA$600=BF$3)*(GMWA!$CZ$2:$CZ$600=BF$4)*(GMWA!$DB$2:$DB$600=BF$1),0),$A82-1966)</f>
        <v>504.14909999999998</v>
      </c>
      <c r="BG82" s="4" cm="1">
        <f t="array" ref="BG82">INDEX(GMWA!$A$2:$DB$600,MATCH(1,(GMWA!$DA$2:$DA$600=BG$3)*(GMWA!$CZ$2:$CZ$600=BG$4)*(GMWA!$DB$2:$DB$600=BG$1),0),$A82-1966)</f>
        <v>1562.174</v>
      </c>
      <c r="BH82" s="4" cm="1">
        <f t="array" ref="BH82">INDEX(GMWA!$A$2:$DB$600,MATCH(1,(GMWA!$DA$2:$DA$600=BH$3)*(GMWA!$CZ$2:$CZ$600=BH$4)*(GMWA!$DB$2:$DB$600=BH$1),0),$A82-1966)</f>
        <v>475.3956</v>
      </c>
      <c r="BI82" s="4" cm="1">
        <f t="array" ref="BI82">INDEX(GMWA!$A$2:$DB$600,MATCH(1,(GMWA!$DA$2:$DA$600=BI$3)*(GMWA!$CZ$2:$CZ$600=BI$4)*(GMWA!$DB$2:$DB$600=BI$1),0),$A82-1966)</f>
        <v>622.30020000000002</v>
      </c>
      <c r="BK82" s="12">
        <f t="shared" si="14"/>
        <v>2.4561634340095444</v>
      </c>
      <c r="BL82" s="12">
        <f t="shared" si="14"/>
        <v>3.632472936716105</v>
      </c>
      <c r="BM82" s="12">
        <f t="shared" si="14"/>
        <v>2.0335523174164378</v>
      </c>
      <c r="BN82" s="12">
        <f t="shared" si="14"/>
        <v>3.2801105693676598</v>
      </c>
      <c r="BO82" s="12">
        <f t="shared" si="14"/>
        <v>3.2982642479369524</v>
      </c>
      <c r="BP82" s="12">
        <f t="shared" si="14"/>
        <v>3.1302189161456107</v>
      </c>
      <c r="BQ82" s="12">
        <f t="shared" si="14"/>
        <v>1.9380867919761928</v>
      </c>
      <c r="BR82" s="12">
        <f t="shared" si="14"/>
        <v>0.98428077188077601</v>
      </c>
      <c r="BS82" s="12">
        <f t="shared" si="13"/>
        <v>2.2207403581091101</v>
      </c>
      <c r="BT82" s="12">
        <f t="shared" si="13"/>
        <v>2.5481185306911387</v>
      </c>
      <c r="BU82" s="12">
        <f t="shared" si="13"/>
        <v>3.18661056266287</v>
      </c>
      <c r="BV82" s="12">
        <f t="shared" si="13"/>
        <v>3.1619474347880248</v>
      </c>
      <c r="BW82" s="12">
        <f t="shared" si="13"/>
        <v>3.0594493633487843</v>
      </c>
      <c r="BX82" s="12">
        <f t="shared" si="11"/>
        <v>2.7829556328660745</v>
      </c>
      <c r="BY82" s="12">
        <f t="shared" si="11"/>
        <v>3.048093820033031</v>
      </c>
      <c r="BZ82" s="12">
        <f t="shared" si="11"/>
        <v>2.3647817830786426</v>
      </c>
      <c r="CA82" s="12">
        <f t="shared" si="10"/>
        <v>2.7114383951245093</v>
      </c>
      <c r="CB82" s="12">
        <f t="shared" si="10"/>
        <v>3.6090641403657884</v>
      </c>
      <c r="CC82" s="12">
        <f t="shared" si="10"/>
        <v>3.0428655932255571</v>
      </c>
      <c r="CD82" s="12">
        <f t="shared" si="10"/>
        <v>3.0146057721818948</v>
      </c>
      <c r="CF82" s="13">
        <f>SUMIF(DataQ!$C:$C,DataA!$A82,DataQ!I:I)</f>
        <v>37765.059000000001</v>
      </c>
      <c r="CG82" s="13">
        <f>SUMIF(DataQ!$C:$C,DataA!$A82,DataQ!J:J)</f>
        <v>625294.80000000005</v>
      </c>
      <c r="CH82" s="13">
        <f>SUMIF(DataQ!$C:$C,DataA!$A82,DataQ!K:K)</f>
        <v>4492.8520000000008</v>
      </c>
      <c r="CI82" s="13">
        <f>SUMIF(DataQ!$C:$C,DataA!$A82,DataQ!L:L)</f>
        <v>3138.6255000000001</v>
      </c>
      <c r="CJ82" s="13">
        <f>SUMIF(DataQ!$C:$C,DataA!$A82,DataQ!M:M)</f>
        <v>2108.8867999999998</v>
      </c>
      <c r="CK82" s="14">
        <f>AVERAGEIF(DataQ!$C:$C,DataA!$A82,DataQ!N:N)</f>
        <v>953162.45</v>
      </c>
      <c r="CL82" s="13">
        <f>SUMIF(DataQ!$C:$C,DataA!$A82,DataQ!O:O)</f>
        <v>-274285.7</v>
      </c>
      <c r="CN82" s="13">
        <f>SUMIF(DataQ!$B:$B,DataA!$A82,DataQ!P:P)</f>
        <v>-4326.7029999999995</v>
      </c>
      <c r="CO82" s="13">
        <f>SUMIF(DataQ!$B:$B,DataA!$A82,DataQ!Q:Q)</f>
        <v>-33212.462</v>
      </c>
      <c r="CP82" s="13">
        <f>SUMIF(DataQ!$B:$B,DataA!$A82,DataQ!R:R)</f>
        <v>-134.19800000000001</v>
      </c>
    </row>
    <row r="83" spans="1:94" x14ac:dyDescent="0.25">
      <c r="A83" s="4">
        <f t="shared" si="9"/>
        <v>2049</v>
      </c>
      <c r="B83" s="4" cm="1">
        <f t="array" ref="B83">INDEX(GMWA!$A$2:$DB$600,MATCH(1,(GMWA!$DA$2:$DA$600=B$3)*(GMWA!$CZ$2:$CZ$600=B$4)*(GMWA!$DB$2:$DB$600=B$1),0),$A83-1966)</f>
        <v>177351.3</v>
      </c>
      <c r="C83" s="4" cm="1">
        <f t="array" ref="C83">INDEX(GMWA!$A$2:$DB$600,MATCH(1,(GMWA!$DA$2:$DA$600=C$3)*(GMWA!$CZ$2:$CZ$600=C$4)*(GMWA!$DB$2:$DB$600=C$1),0),$A83-1966)</f>
        <v>4754.5360000000001</v>
      </c>
      <c r="D83" s="4" cm="1">
        <f t="array" ref="D83">INDEX(GMWA!$A$2:$DB$600,MATCH(1,(GMWA!$DA$2:$DA$600=D$3)*(GMWA!$CZ$2:$CZ$600=D$4)*(GMWA!$DB$2:$DB$600=D$1),0),$A83-1966)</f>
        <v>41231.230000000003</v>
      </c>
      <c r="E83" s="4" cm="1">
        <f t="array" ref="E83">INDEX(GMWA!$A$2:$DB$600,MATCH(1,(GMWA!$DA$2:$DA$600=E$3)*(GMWA!$CZ$2:$CZ$600=E$4)*(GMWA!$DB$2:$DB$600=E$1),0),$A83-1966)</f>
        <v>193536</v>
      </c>
      <c r="F83" s="4" cm="1">
        <f t="array" ref="F83">INDEX(GMWA!$A$2:$DB$600,MATCH(1,(GMWA!$DA$2:$DA$600=F$3)*(GMWA!$CZ$2:$CZ$600=F$4)*(GMWA!$DB$2:$DB$600=F$1),0),$A83-1966)</f>
        <v>132988</v>
      </c>
      <c r="G83" s="4" cm="1">
        <f t="array" ref="G83">INDEX(GMWA!$A$2:$DB$600,MATCH(1,(GMWA!$DA$2:$DA$600=G$3)*(GMWA!$CZ$2:$CZ$600=G$4)*(GMWA!$DB$2:$DB$600=G$1),0),$A83-1966)</f>
        <v>33.071379999999998</v>
      </c>
      <c r="H83" s="4" cm="1">
        <f t="array" ref="H83">INDEX(GMWA!$A$2:$DB$600,MATCH(1,(GMWA!$DA$2:$DA$600=H$3)*(GMWA!$CZ$2:$CZ$600=H$4)*(GMWA!$DB$2:$DB$600=H$1),0),$A83-1966)</f>
        <v>92555.91</v>
      </c>
      <c r="I83" s="4" cm="1">
        <f t="array" ref="I83">INDEX(GMWA!$A$2:$DB$600,MATCH(1,(GMWA!$DA$2:$DA$600=I$3)*(GMWA!$CZ$2:$CZ$600=I$4)*(GMWA!$DB$2:$DB$600=I$1),0),$A83-1966)</f>
        <v>4.2589839999999999</v>
      </c>
      <c r="J83" s="4" cm="1">
        <f t="array" ref="J83">INDEX(GMWA!$A$2:$DB$600,MATCH(1,(GMWA!$DA$2:$DA$600=J$3)*(GMWA!$CZ$2:$CZ$600=J$4)*(GMWA!$DB$2:$DB$600=J$1),0),$A83-1966)</f>
        <v>44033.55</v>
      </c>
      <c r="K83" s="4" cm="1">
        <f t="array" ref="K83">INDEX(GMWA!$A$2:$DB$600,MATCH(1,(GMWA!$DA$2:$DA$600=K$3)*(GMWA!$CZ$2:$CZ$600=K$4)*(GMWA!$DB$2:$DB$600=K$1),0),$A83-1966)</f>
        <v>149.65029999999999</v>
      </c>
      <c r="L83" s="4" cm="1">
        <f t="array" ref="L83">INDEX(GMWA!$A$2:$DB$600,MATCH(1,(GMWA!$DA$2:$DA$600=L$3)*(GMWA!$CZ$2:$CZ$600=L$4)*(GMWA!$DB$2:$DB$600=L$1),0),$A83-1966)</f>
        <v>240.97649999999999</v>
      </c>
      <c r="M83" s="4" cm="1">
        <f t="array" ref="M83">INDEX(GMWA!$A$2:$DB$600,MATCH(1,(GMWA!$DA$2:$DA$600=M$3)*(GMWA!$CZ$2:$CZ$600=M$4)*(GMWA!$DB$2:$DB$600=M$1),0),$A83-1966)</f>
        <v>155.1362</v>
      </c>
      <c r="N83" s="4" cm="1">
        <f t="array" ref="N83">INDEX(GMWA!$A$2:$DB$600,MATCH(1,(GMWA!$DA$2:$DA$600=N$3)*(GMWA!$CZ$2:$CZ$600=N$4)*(GMWA!$DB$2:$DB$600=N$1),0),$A83-1966)</f>
        <v>100.874</v>
      </c>
      <c r="O83" s="4" cm="1">
        <f t="array" ref="O83">INDEX(GMWA!$A$2:$DB$600,MATCH(1,(GMWA!$DA$2:$DA$600=O$3)*(GMWA!$CZ$2:$CZ$600=O$4)*(GMWA!$DB$2:$DB$600=O$1),0),$A83-1966)</f>
        <v>22.793199999999999</v>
      </c>
      <c r="P83" s="4" cm="1">
        <f t="array" ref="P83">INDEX(GMWA!$A$2:$DB$600,MATCH(1,(GMWA!$DA$2:$DA$600=P$3)*(GMWA!$CZ$2:$CZ$600=P$4)*(GMWA!$DB$2:$DB$600=P$1),0),$A83-1966)</f>
        <v>38.982500000000002</v>
      </c>
      <c r="Q83" s="4" cm="1">
        <f t="array" ref="Q83">INDEX(GMWA!$A$2:$DB$600,MATCH(1,(GMWA!$DA$2:$DA$600=Q$3)*(GMWA!$CZ$2:$CZ$600=Q$4)*(GMWA!$DB$2:$DB$600=Q$1),0),$A83-1966)</f>
        <v>23.873989999999999</v>
      </c>
      <c r="R83" s="4" cm="1">
        <f t="array" ref="R83">INDEX(GMWA!$A$2:$DB$600,MATCH(1,(GMWA!$DA$2:$DA$600=R$3)*(GMWA!$CZ$2:$CZ$600=R$4)*(GMWA!$DB$2:$DB$600=R$1),0),$A83-1966)</f>
        <v>14.06026</v>
      </c>
      <c r="S83" s="4" cm="1">
        <f t="array" ref="S83">INDEX(GMWA!$A$2:$DB$600,MATCH(1,(GMWA!$DA$2:$DA$600=S$3)*(GMWA!$CZ$2:$CZ$600=S$4)*(GMWA!$DB$2:$DB$600=S$1),0),$A83-1966)</f>
        <v>7.812881</v>
      </c>
      <c r="T83" s="4" cm="1">
        <f t="array" ref="T83">INDEX(GMWA!$A$2:$DB$600,MATCH(1,(GMWA!$DA$2:$DA$600=T$3)*(GMWA!$CZ$2:$CZ$600=T$4)*(GMWA!$DB$2:$DB$600=T$1),0),$A83-1966)</f>
        <v>18.832000000000001</v>
      </c>
      <c r="U83" s="4" cm="1">
        <f t="array" ref="U83">INDEX(GMWA!$A$2:$DB$600,MATCH(1,(GMWA!$DA$2:$DA$600=U$3)*(GMWA!$CZ$2:$CZ$600=U$4)*(GMWA!$DB$2:$DB$600=U$1),0),$A83-1966)</f>
        <v>13.858599999999999</v>
      </c>
      <c r="V83" s="4" cm="1">
        <f t="array" ref="V83">INDEX(GMWA!$A$2:$DB$600,MATCH(1,(GMWA!$DA$2:$DA$600=V$3)*(GMWA!$CZ$2:$CZ$600=V$4)*(GMWA!$DB$2:$DB$600=V$1),0),$A83-1966)</f>
        <v>7336544</v>
      </c>
      <c r="W83" s="4" cm="1">
        <f t="array" ref="W83">INDEX(GMWA!$A$2:$DB$600,MATCH(1,(GMWA!$DA$2:$DA$600=W$3)*(GMWA!$CZ$2:$CZ$600=W$4)*(GMWA!$DB$2:$DB$600=W$1),0),$A83-1966)</f>
        <v>130839.8</v>
      </c>
      <c r="X83" s="4" cm="1">
        <f t="array" ref="X83">INDEX(GMWA!$A$2:$DB$600,MATCH(1,(GMWA!$DA$2:$DA$600=X$3)*(GMWA!$CZ$2:$CZ$600=X$4)*(GMWA!$DB$2:$DB$600=X$1),0),$A83-1966)</f>
        <v>2019057</v>
      </c>
      <c r="Y83" s="4" cm="1">
        <f t="array" ref="Y83">INDEX(GMWA!$A$2:$DB$600,MATCH(1,(GMWA!$DA$2:$DA$600=Y$3)*(GMWA!$CZ$2:$CZ$600=Y$4)*(GMWA!$DB$2:$DB$600=Y$1),0),$A83-1966)</f>
        <v>5885062</v>
      </c>
      <c r="Z83" s="4" cm="1">
        <f t="array" ref="Z83">INDEX(GMWA!$A$2:$DB$600,MATCH(1,(GMWA!$DA$2:$DA$600=Z$3)*(GMWA!$CZ$2:$CZ$600=Z$4)*(GMWA!$DB$2:$DB$600=Z$1),0),$A83-1966)</f>
        <v>3994085</v>
      </c>
      <c r="AA83" s="4" cm="1">
        <f t="array" ref="AA83">INDEX(GMWA!$A$2:$DB$600,MATCH(1,(GMWA!$DA$2:$DA$600=AA$3)*(GMWA!$CZ$2:$CZ$600=AA$4)*(GMWA!$DB$2:$DB$600=AA$1),0),$A83-1966)</f>
        <v>1053.2529999999999</v>
      </c>
      <c r="AB83" s="4" cm="1">
        <f t="array" ref="AB83">INDEX(GMWA!$A$2:$DB$600,MATCH(1,(GMWA!$DA$2:$DA$600=AB$3)*(GMWA!$CZ$2:$CZ$600=AB$4)*(GMWA!$DB$2:$DB$600=AB$1),0),$A83-1966)</f>
        <v>4752893</v>
      </c>
      <c r="AC83" s="4" cm="1">
        <f t="array" ref="AC83">INDEX(GMWA!$A$2:$DB$600,MATCH(1,(GMWA!$DA$2:$DA$600=AC$3)*(GMWA!$CZ$2:$CZ$600=AC$4)*(GMWA!$DB$2:$DB$600=AC$1),0),$A83-1966)</f>
        <v>443.87329999999997</v>
      </c>
      <c r="AD83" s="4" cm="1">
        <f t="array" ref="AD83">INDEX(GMWA!$A$2:$DB$600,MATCH(1,(GMWA!$DA$2:$DA$600=AD$3)*(GMWA!$CZ$2:$CZ$600=AD$4)*(GMWA!$DB$2:$DB$600=AD$1),0),$A83-1966)</f>
        <v>1977032</v>
      </c>
      <c r="AE83" s="4" cm="1">
        <f t="array" ref="AE83">INDEX(GMWA!$A$2:$DB$600,MATCH(1,(GMWA!$DA$2:$DA$600=AE$3)*(GMWA!$CZ$2:$CZ$600=AE$4)*(GMWA!$DB$2:$DB$600=AE$1),0),$A83-1966)</f>
        <v>5870.3280000000004</v>
      </c>
      <c r="AF83" s="4" cm="1">
        <f t="array" ref="AF83">INDEX(GMWA!$A$2:$DB$600,MATCH(1,(GMWA!$DA$2:$DA$600=AF$3)*(GMWA!$CZ$2:$CZ$600=AF$4)*(GMWA!$DB$2:$DB$600=AF$1),0),$A83-1966)</f>
        <v>7542.17</v>
      </c>
      <c r="AG83" s="4" cm="1">
        <f t="array" ref="AG83">INDEX(GMWA!$A$2:$DB$600,MATCH(1,(GMWA!$DA$2:$DA$600=AG$3)*(GMWA!$CZ$2:$CZ$600=AG$4)*(GMWA!$DB$2:$DB$600=AG$1),0),$A83-1966)</f>
        <v>4900.4279999999999</v>
      </c>
      <c r="AH83" s="4" cm="1">
        <f t="array" ref="AH83">INDEX(GMWA!$A$2:$DB$600,MATCH(1,(GMWA!$DA$2:$DA$600=AH$3)*(GMWA!$CZ$2:$CZ$600=AH$4)*(GMWA!$DB$2:$DB$600=AH$1),0),$A83-1966)</f>
        <v>3292.797</v>
      </c>
      <c r="AI83" s="4" cm="1">
        <f t="array" ref="AI83">INDEX(GMWA!$A$2:$DB$600,MATCH(1,(GMWA!$DA$2:$DA$600=AI$3)*(GMWA!$CZ$2:$CZ$600=AI$4)*(GMWA!$DB$2:$DB$600=AI$1),0),$A83-1966)</f>
        <v>816.12149999999997</v>
      </c>
      <c r="AJ83" s="4" cm="1">
        <f t="array" ref="AJ83">INDEX(GMWA!$A$2:$DB$600,MATCH(1,(GMWA!$DA$2:$DA$600=AJ$3)*(GMWA!$CZ$2:$CZ$600=AJ$4)*(GMWA!$DB$2:$DB$600=AJ$1),0),$A83-1966)</f>
        <v>1275.383</v>
      </c>
      <c r="AK83" s="4" cm="1">
        <f t="array" ref="AK83">INDEX(GMWA!$A$2:$DB$600,MATCH(1,(GMWA!$DA$2:$DA$600=AK$3)*(GMWA!$CZ$2:$CZ$600=AK$4)*(GMWA!$DB$2:$DB$600=AK$1),0),$A83-1966)</f>
        <v>1003.653</v>
      </c>
      <c r="AL83" s="4" cm="1">
        <f t="array" ref="AL83">INDEX(GMWA!$A$2:$DB$600,MATCH(1,(GMWA!$DA$2:$DA$600=AL$3)*(GMWA!$CZ$2:$CZ$600=AL$4)*(GMWA!$DB$2:$DB$600=AL$1),0),$A83-1966)</f>
        <v>516.56979999999999</v>
      </c>
      <c r="AM83" s="4" cm="1">
        <f t="array" ref="AM83">INDEX(GMWA!$A$2:$DB$600,MATCH(1,(GMWA!$DA$2:$DA$600=AM$3)*(GMWA!$CZ$2:$CZ$600=AM$4)*(GMWA!$DB$2:$DB$600=AM$1),0),$A83-1966)</f>
        <v>218.511</v>
      </c>
      <c r="AN83" s="4" cm="1">
        <f t="array" ref="AN83">INDEX(GMWA!$A$2:$DB$600,MATCH(1,(GMWA!$DA$2:$DA$600=AN$3)*(GMWA!$CZ$2:$CZ$600=AN$4)*(GMWA!$DB$2:$DB$600=AN$1),0),$A83-1966)</f>
        <v>613.86400000000003</v>
      </c>
      <c r="AO83" s="4" cm="1">
        <f t="array" ref="AO83">INDEX(GMWA!$A$2:$DB$600,MATCH(1,(GMWA!$DA$2:$DA$600=AO$3)*(GMWA!$CZ$2:$CZ$600=AO$4)*(GMWA!$DB$2:$DB$600=AO$1),0),$A83-1966)</f>
        <v>458.5204</v>
      </c>
      <c r="AP83" s="4" cm="1">
        <f t="array" ref="AP83">INDEX(GMWA!$A$2:$DB$600,MATCH(1,(GMWA!$DA$2:$DA$600=AP$3)*(GMWA!$CZ$2:$CZ$600=AP$4)*(GMWA!$DB$2:$DB$600=AP$1),0),$A83-1966)</f>
        <v>7083697</v>
      </c>
      <c r="AQ83" s="4" cm="1">
        <f t="array" ref="AQ83">INDEX(GMWA!$A$2:$DB$600,MATCH(1,(GMWA!$DA$2:$DA$600=AQ$3)*(GMWA!$CZ$2:$CZ$600=AQ$4)*(GMWA!$DB$2:$DB$600=AQ$1),0),$A83-1966)</f>
        <v>77466.62</v>
      </c>
      <c r="AR83" s="4" cm="1">
        <f t="array" ref="AR83">INDEX(GMWA!$A$2:$DB$600,MATCH(1,(GMWA!$DA$2:$DA$600=AR$3)*(GMWA!$CZ$2:$CZ$600=AR$4)*(GMWA!$DB$2:$DB$600=AR$1),0),$A83-1966)</f>
        <v>1010310</v>
      </c>
      <c r="AS83" s="4" cm="1">
        <f t="array" ref="AS83">INDEX(GMWA!$A$2:$DB$600,MATCH(1,(GMWA!$DA$2:$DA$600=AS$3)*(GMWA!$CZ$2:$CZ$600=AS$4)*(GMWA!$DB$2:$DB$600=AS$1),0),$A83-1966)</f>
        <v>7933192</v>
      </c>
      <c r="AT83" s="4" cm="1">
        <f t="array" ref="AT83">INDEX(GMWA!$A$2:$DB$600,MATCH(1,(GMWA!$DA$2:$DA$600=AT$3)*(GMWA!$CZ$2:$CZ$600=AT$4)*(GMWA!$DB$2:$DB$600=AT$1),0),$A83-1966)</f>
        <v>8265000</v>
      </c>
      <c r="AU83" s="4" cm="1">
        <f t="array" ref="AU83">INDEX(GMWA!$A$2:$DB$600,MATCH(1,(GMWA!$DA$2:$DA$600=AU$3)*(GMWA!$CZ$2:$CZ$600=AU$4)*(GMWA!$DB$2:$DB$600=AU$1),0),$A83-1966)</f>
        <v>6941.4459999999999</v>
      </c>
      <c r="AV83" s="4" cm="1">
        <f t="array" ref="AV83">INDEX(GMWA!$A$2:$DB$600,MATCH(1,(GMWA!$DA$2:$DA$600=AV$3)*(GMWA!$CZ$2:$CZ$600=AV$4)*(GMWA!$DB$2:$DB$600=AV$1),0),$A83-1966)</f>
        <v>15085060</v>
      </c>
      <c r="AW83" s="4" cm="1">
        <f t="array" ref="AW83">INDEX(GMWA!$A$2:$DB$600,MATCH(1,(GMWA!$DA$2:$DA$600=AW$3)*(GMWA!$CZ$2:$CZ$600=AW$4)*(GMWA!$DB$2:$DB$600=AW$1),0),$A83-1966)</f>
        <v>1599.212</v>
      </c>
      <c r="AX83" s="4" cm="1">
        <f t="array" ref="AX83">INDEX(GMWA!$A$2:$DB$600,MATCH(1,(GMWA!$DA$2:$DA$600=AX$3)*(GMWA!$CZ$2:$CZ$600=AX$4)*(GMWA!$DB$2:$DB$600=AX$1),0),$A83-1966)</f>
        <v>5630678</v>
      </c>
      <c r="AY83" s="4" cm="1">
        <f t="array" ref="AY83">INDEX(GMWA!$A$2:$DB$600,MATCH(1,(GMWA!$DA$2:$DA$600=AY$3)*(GMWA!$CZ$2:$CZ$600=AY$4)*(GMWA!$DB$2:$DB$600=AY$1),0),$A83-1966)</f>
        <v>9361.2049999999999</v>
      </c>
      <c r="AZ83" s="4" cm="1">
        <f t="array" ref="AZ83">INDEX(GMWA!$A$2:$DB$600,MATCH(1,(GMWA!$DA$2:$DA$600=AZ$3)*(GMWA!$CZ$2:$CZ$600=AZ$4)*(GMWA!$DB$2:$DB$600=AZ$1),0),$A83-1966)</f>
        <v>5819.5789999999997</v>
      </c>
      <c r="BA83" s="4" cm="1">
        <f t="array" ref="BA83">INDEX(GMWA!$A$2:$DB$600,MATCH(1,(GMWA!$DA$2:$DA$600=BA$3)*(GMWA!$CZ$2:$CZ$600=BA$4)*(GMWA!$DB$2:$DB$600=BA$1),0),$A83-1966)</f>
        <v>3841.3609999999999</v>
      </c>
      <c r="BB83" s="4" cm="1">
        <f t="array" ref="BB83">INDEX(GMWA!$A$2:$DB$600,MATCH(1,(GMWA!$DA$2:$DA$600=BB$3)*(GMWA!$CZ$2:$CZ$600=BB$4)*(GMWA!$DB$2:$DB$600=BB$1),0),$A83-1966)</f>
        <v>3431.2649999999999</v>
      </c>
      <c r="BC83" s="4" cm="1">
        <f t="array" ref="BC83">INDEX(GMWA!$A$2:$DB$600,MATCH(1,(GMWA!$DA$2:$DA$600=BC$3)*(GMWA!$CZ$2:$CZ$600=BC$4)*(GMWA!$DB$2:$DB$600=BC$1),0),$A83-1966)</f>
        <v>2461.48</v>
      </c>
      <c r="BD83" s="4" cm="1">
        <f t="array" ref="BD83">INDEX(GMWA!$A$2:$DB$600,MATCH(1,(GMWA!$DA$2:$DA$600=BD$3)*(GMWA!$CZ$2:$CZ$600=BD$4)*(GMWA!$DB$2:$DB$600=BD$1),0),$A83-1966)</f>
        <v>1362.548</v>
      </c>
      <c r="BE83" s="4" cm="1">
        <f t="array" ref="BE83">INDEX(GMWA!$A$2:$DB$600,MATCH(1,(GMWA!$DA$2:$DA$600=BE$3)*(GMWA!$CZ$2:$CZ$600=BE$4)*(GMWA!$DB$2:$DB$600=BE$1),0),$A83-1966)</f>
        <v>1096.8440000000001</v>
      </c>
      <c r="BF83" s="4" cm="1">
        <f t="array" ref="BF83">INDEX(GMWA!$A$2:$DB$600,MATCH(1,(GMWA!$DA$2:$DA$600=BF$3)*(GMWA!$CZ$2:$CZ$600=BF$4)*(GMWA!$DB$2:$DB$600=BF$1),0),$A83-1966)</f>
        <v>516.04430000000002</v>
      </c>
      <c r="BG83" s="4" cm="1">
        <f t="array" ref="BG83">INDEX(GMWA!$A$2:$DB$600,MATCH(1,(GMWA!$DA$2:$DA$600=BG$3)*(GMWA!$CZ$2:$CZ$600=BG$4)*(GMWA!$DB$2:$DB$600=BG$1),0),$A83-1966)</f>
        <v>1614.748</v>
      </c>
      <c r="BH83" s="4" cm="1">
        <f t="array" ref="BH83">INDEX(GMWA!$A$2:$DB$600,MATCH(1,(GMWA!$DA$2:$DA$600=BH$3)*(GMWA!$CZ$2:$CZ$600=BH$4)*(GMWA!$DB$2:$DB$600=BH$1),0),$A83-1966)</f>
        <v>485.9128</v>
      </c>
      <c r="BI83" s="4" cm="1">
        <f t="array" ref="BI83">INDEX(GMWA!$A$2:$DB$600,MATCH(1,(GMWA!$DA$2:$DA$600=BI$3)*(GMWA!$CZ$2:$CZ$600=BI$4)*(GMWA!$DB$2:$DB$600=BI$1),0),$A83-1966)</f>
        <v>639.81020000000001</v>
      </c>
      <c r="BK83" s="12">
        <f t="shared" si="14"/>
        <v>2.4173684503221131</v>
      </c>
      <c r="BL83" s="12">
        <f t="shared" si="14"/>
        <v>3.6338606448496553</v>
      </c>
      <c r="BM83" s="12">
        <f t="shared" si="14"/>
        <v>2.0421033185293926</v>
      </c>
      <c r="BN83" s="12">
        <f t="shared" si="14"/>
        <v>3.2885974693214788</v>
      </c>
      <c r="BO83" s="12">
        <f t="shared" si="14"/>
        <v>3.329623681018306</v>
      </c>
      <c r="BP83" s="12">
        <f t="shared" si="14"/>
        <v>3.1399274438335332</v>
      </c>
      <c r="BQ83" s="12">
        <f t="shared" si="14"/>
        <v>1.9473594292991658</v>
      </c>
      <c r="BR83" s="12">
        <f t="shared" si="14"/>
        <v>0.95950443516201589</v>
      </c>
      <c r="BS83" s="12">
        <f t="shared" si="13"/>
        <v>2.2272552998636339</v>
      </c>
      <c r="BT83" s="12">
        <f t="shared" si="13"/>
        <v>2.5492664123708249</v>
      </c>
      <c r="BU83" s="12">
        <f t="shared" si="13"/>
        <v>3.1950552692394893</v>
      </c>
      <c r="BV83" s="12">
        <f t="shared" si="13"/>
        <v>3.1657683777825123</v>
      </c>
      <c r="BW83" s="12">
        <f t="shared" si="13"/>
        <v>3.0634746083648641</v>
      </c>
      <c r="BX83" s="12">
        <f t="shared" si="11"/>
        <v>2.7928684638255454</v>
      </c>
      <c r="BY83" s="12">
        <f t="shared" si="11"/>
        <v>3.0565328219052628</v>
      </c>
      <c r="BZ83" s="12">
        <f t="shared" si="11"/>
        <v>2.3787095739264466</v>
      </c>
      <c r="CA83" s="12">
        <f t="shared" si="10"/>
        <v>2.7218509483132771</v>
      </c>
      <c r="CB83" s="12">
        <f t="shared" si="10"/>
        <v>3.575509242097652</v>
      </c>
      <c r="CC83" s="12">
        <f t="shared" si="10"/>
        <v>3.0677804855798678</v>
      </c>
      <c r="CD83" s="12">
        <f t="shared" si="10"/>
        <v>3.0224609417596247</v>
      </c>
      <c r="CF83" s="13">
        <f>SUMIF(DataQ!$C:$C,DataA!$A83,DataQ!I:I)</f>
        <v>38369.357000000004</v>
      </c>
      <c r="CG83" s="13">
        <f>SUMIF(DataQ!$C:$C,DataA!$A83,DataQ!J:J)</f>
        <v>626772.9</v>
      </c>
      <c r="CH83" s="13">
        <f>SUMIF(DataQ!$C:$C,DataA!$A83,DataQ!K:K)</f>
        <v>4528.4719999999998</v>
      </c>
      <c r="CI83" s="13">
        <f>SUMIF(DataQ!$C:$C,DataA!$A83,DataQ!L:L)</f>
        <v>3148.5068999999999</v>
      </c>
      <c r="CJ83" s="13">
        <f>SUMIF(DataQ!$C:$C,DataA!$A83,DataQ!M:M)</f>
        <v>2114.6703000000002</v>
      </c>
      <c r="CK83" s="14">
        <f>AVERAGEIF(DataQ!$C:$C,DataA!$A83,DataQ!N:N)</f>
        <v>969570.82499999995</v>
      </c>
      <c r="CL83" s="13">
        <f>SUMIF(DataQ!$C:$C,DataA!$A83,DataQ!O:O)</f>
        <v>-283657.32800000004</v>
      </c>
      <c r="CN83" s="13">
        <f>SUMIF(DataQ!$B:$B,DataA!$A83,DataQ!P:P)</f>
        <v>-4339.9829999999993</v>
      </c>
      <c r="CO83" s="13">
        <f>SUMIF(DataQ!$B:$B,DataA!$A83,DataQ!Q:Q)</f>
        <v>-33829.155999999995</v>
      </c>
      <c r="CP83" s="13">
        <f>SUMIF(DataQ!$B:$B,DataA!$A83,DataQ!R:R)</f>
        <v>-137.97217000000001</v>
      </c>
    </row>
    <row r="84" spans="1:94" x14ac:dyDescent="0.25">
      <c r="A84" s="4">
        <f t="shared" si="9"/>
        <v>2050</v>
      </c>
      <c r="B84" s="4" cm="1">
        <f t="array" ref="B84">INDEX(GMWA!$A$2:$DB$600,MATCH(1,(GMWA!$DA$2:$DA$600=B$3)*(GMWA!$CZ$2:$CZ$600=B$4)*(GMWA!$DB$2:$DB$600=B$1),0),$A84-1966)</f>
        <v>181746.8</v>
      </c>
      <c r="C84" s="4" cm="1">
        <f t="array" ref="C84">INDEX(GMWA!$A$2:$DB$600,MATCH(1,(GMWA!$DA$2:$DA$600=C$3)*(GMWA!$CZ$2:$CZ$600=C$4)*(GMWA!$DB$2:$DB$600=C$1),0),$A84-1966)</f>
        <v>4914.7550000000001</v>
      </c>
      <c r="D84" s="4" cm="1">
        <f t="array" ref="D84">INDEX(GMWA!$A$2:$DB$600,MATCH(1,(GMWA!$DA$2:$DA$600=D$3)*(GMWA!$CZ$2:$CZ$600=D$4)*(GMWA!$DB$2:$DB$600=D$1),0),$A84-1966)</f>
        <v>42088.68</v>
      </c>
      <c r="E84" s="4" cm="1">
        <f t="array" ref="E84">INDEX(GMWA!$A$2:$DB$600,MATCH(1,(GMWA!$DA$2:$DA$600=E$3)*(GMWA!$CZ$2:$CZ$600=E$4)*(GMWA!$DB$2:$DB$600=E$1),0),$A84-1966)</f>
        <v>198262.6</v>
      </c>
      <c r="F84" s="4" cm="1">
        <f t="array" ref="F84">INDEX(GMWA!$A$2:$DB$600,MATCH(1,(GMWA!$DA$2:$DA$600=F$3)*(GMWA!$CZ$2:$CZ$600=F$4)*(GMWA!$DB$2:$DB$600=F$1),0),$A84-1966)</f>
        <v>139357.29999999999</v>
      </c>
      <c r="G84" s="4" cm="1">
        <f t="array" ref="G84">INDEX(GMWA!$A$2:$DB$600,MATCH(1,(GMWA!$DA$2:$DA$600=G$3)*(GMWA!$CZ$2:$CZ$600=G$4)*(GMWA!$DB$2:$DB$600=G$1),0),$A84-1966)</f>
        <v>33.832360000000001</v>
      </c>
      <c r="H84" s="4" cm="1">
        <f t="array" ref="H84">INDEX(GMWA!$A$2:$DB$600,MATCH(1,(GMWA!$DA$2:$DA$600=H$3)*(GMWA!$CZ$2:$CZ$600=H$4)*(GMWA!$DB$2:$DB$600=H$1),0),$A84-1966)</f>
        <v>94797.08</v>
      </c>
      <c r="I84" s="4" cm="1">
        <f t="array" ref="I84">INDEX(GMWA!$A$2:$DB$600,MATCH(1,(GMWA!$DA$2:$DA$600=I$3)*(GMWA!$CZ$2:$CZ$600=I$4)*(GMWA!$DB$2:$DB$600=I$1),0),$A84-1966)</f>
        <v>4.3610559999999996</v>
      </c>
      <c r="J84" s="4" cm="1">
        <f t="array" ref="J84">INDEX(GMWA!$A$2:$DB$600,MATCH(1,(GMWA!$DA$2:$DA$600=J$3)*(GMWA!$CZ$2:$CZ$600=J$4)*(GMWA!$DB$2:$DB$600=J$1),0),$A84-1966)</f>
        <v>44659.91</v>
      </c>
      <c r="K84" s="4" cm="1">
        <f t="array" ref="K84">INDEX(GMWA!$A$2:$DB$600,MATCH(1,(GMWA!$DA$2:$DA$600=K$3)*(GMWA!$CZ$2:$CZ$600=K$4)*(GMWA!$DB$2:$DB$600=K$1),0),$A84-1966)</f>
        <v>153.32320000000001</v>
      </c>
      <c r="L84" s="4" cm="1">
        <f t="array" ref="L84">INDEX(GMWA!$A$2:$DB$600,MATCH(1,(GMWA!$DA$2:$DA$600=L$3)*(GMWA!$CZ$2:$CZ$600=L$4)*(GMWA!$DB$2:$DB$600=L$1),0),$A84-1966)</f>
        <v>247.80520000000001</v>
      </c>
      <c r="M84" s="4" cm="1">
        <f t="array" ref="M84">INDEX(GMWA!$A$2:$DB$600,MATCH(1,(GMWA!$DA$2:$DA$600=M$3)*(GMWA!$CZ$2:$CZ$600=M$4)*(GMWA!$DB$2:$DB$600=M$1),0),$A84-1966)</f>
        <v>157.50319999999999</v>
      </c>
      <c r="N84" s="4" cm="1">
        <f t="array" ref="N84">INDEX(GMWA!$A$2:$DB$600,MATCH(1,(GMWA!$DA$2:$DA$600=N$3)*(GMWA!$CZ$2:$CZ$600=N$4)*(GMWA!$DB$2:$DB$600=N$1),0),$A84-1966)</f>
        <v>103.7</v>
      </c>
      <c r="O84" s="4" cm="1">
        <f t="array" ref="O84">INDEX(GMWA!$A$2:$DB$600,MATCH(1,(GMWA!$DA$2:$DA$600=O$3)*(GMWA!$CZ$2:$CZ$600=O$4)*(GMWA!$DB$2:$DB$600=O$1),0),$A84-1966)</f>
        <v>23.1326</v>
      </c>
      <c r="P84" s="4" cm="1">
        <f t="array" ref="P84">INDEX(GMWA!$A$2:$DB$600,MATCH(1,(GMWA!$DA$2:$DA$600=P$3)*(GMWA!$CZ$2:$CZ$600=P$4)*(GMWA!$DB$2:$DB$600=P$1),0),$A84-1966)</f>
        <v>39.925600000000003</v>
      </c>
      <c r="Q84" s="4" cm="1">
        <f t="array" ref="Q84">INDEX(GMWA!$A$2:$DB$600,MATCH(1,(GMWA!$DA$2:$DA$600=Q$3)*(GMWA!$CZ$2:$CZ$600=Q$4)*(GMWA!$DB$2:$DB$600=Q$1),0),$A84-1966)</f>
        <v>24.52758</v>
      </c>
      <c r="R84" s="4" cm="1">
        <f t="array" ref="R84">INDEX(GMWA!$A$2:$DB$600,MATCH(1,(GMWA!$DA$2:$DA$600=R$3)*(GMWA!$CZ$2:$CZ$600=R$4)*(GMWA!$DB$2:$DB$600=R$1),0),$A84-1966)</f>
        <v>14.452809999999999</v>
      </c>
      <c r="S84" s="4" cm="1">
        <f t="array" ref="S84">INDEX(GMWA!$A$2:$DB$600,MATCH(1,(GMWA!$DA$2:$DA$600=S$3)*(GMWA!$CZ$2:$CZ$600=S$4)*(GMWA!$DB$2:$DB$600=S$1),0),$A84-1966)</f>
        <v>8.4250399999999992</v>
      </c>
      <c r="T84" s="4" cm="1">
        <f t="array" ref="T84">INDEX(GMWA!$A$2:$DB$600,MATCH(1,(GMWA!$DA$2:$DA$600=T$3)*(GMWA!$CZ$2:$CZ$600=T$4)*(GMWA!$DB$2:$DB$600=T$1),0),$A84-1966)</f>
        <v>19.286000000000001</v>
      </c>
      <c r="U84" s="4" cm="1">
        <f t="array" ref="U84">INDEX(GMWA!$A$2:$DB$600,MATCH(1,(GMWA!$DA$2:$DA$600=U$3)*(GMWA!$CZ$2:$CZ$600=U$4)*(GMWA!$DB$2:$DB$600=U$1),0),$A84-1966)</f>
        <v>14.211790000000001</v>
      </c>
      <c r="V84" s="4" cm="1">
        <f t="array" ref="V84">INDEX(GMWA!$A$2:$DB$600,MATCH(1,(GMWA!$DA$2:$DA$600=V$3)*(GMWA!$CZ$2:$CZ$600=V$4)*(GMWA!$DB$2:$DB$600=V$1),0),$A84-1966)</f>
        <v>7629572</v>
      </c>
      <c r="W84" s="4" cm="1">
        <f t="array" ref="W84">INDEX(GMWA!$A$2:$DB$600,MATCH(1,(GMWA!$DA$2:$DA$600=W$3)*(GMWA!$CZ$2:$CZ$600=W$4)*(GMWA!$DB$2:$DB$600=W$1),0),$A84-1966)</f>
        <v>135186.79999999999</v>
      </c>
      <c r="X84" s="4" cm="1">
        <f t="array" ref="X84">INDEX(GMWA!$A$2:$DB$600,MATCH(1,(GMWA!$DA$2:$DA$600=X$3)*(GMWA!$CZ$2:$CZ$600=X$4)*(GMWA!$DB$2:$DB$600=X$1),0),$A84-1966)</f>
        <v>2053520</v>
      </c>
      <c r="Y84" s="4" cm="1">
        <f t="array" ref="Y84">INDEX(GMWA!$A$2:$DB$600,MATCH(1,(GMWA!$DA$2:$DA$600=Y$3)*(GMWA!$CZ$2:$CZ$600=Y$4)*(GMWA!$DB$2:$DB$600=Y$1),0),$A84-1966)</f>
        <v>6013480</v>
      </c>
      <c r="Z84" s="4" cm="1">
        <f t="array" ref="Z84">INDEX(GMWA!$A$2:$DB$600,MATCH(1,(GMWA!$DA$2:$DA$600=Z$3)*(GMWA!$CZ$2:$CZ$600=Z$4)*(GMWA!$DB$2:$DB$600=Z$1),0),$A84-1966)</f>
        <v>4147541</v>
      </c>
      <c r="AA84" s="4" cm="1">
        <f t="array" ref="AA84">INDEX(GMWA!$A$2:$DB$600,MATCH(1,(GMWA!$DA$2:$DA$600=AA$3)*(GMWA!$CZ$2:$CZ$600=AA$4)*(GMWA!$DB$2:$DB$600=AA$1),0),$A84-1966)</f>
        <v>1073.8209999999999</v>
      </c>
      <c r="AB84" s="4" cm="1">
        <f t="array" ref="AB84">INDEX(GMWA!$A$2:$DB$600,MATCH(1,(GMWA!$DA$2:$DA$600=AB$3)*(GMWA!$CZ$2:$CZ$600=AB$4)*(GMWA!$DB$2:$DB$600=AB$1),0),$A84-1966)</f>
        <v>4845637</v>
      </c>
      <c r="AC84" s="4" cm="1">
        <f t="array" ref="AC84">INDEX(GMWA!$A$2:$DB$600,MATCH(1,(GMWA!$DA$2:$DA$600=AC$3)*(GMWA!$CZ$2:$CZ$600=AC$4)*(GMWA!$DB$2:$DB$600=AC$1),0),$A84-1966)</f>
        <v>466.45960000000002</v>
      </c>
      <c r="AD84" s="4" cm="1">
        <f t="array" ref="AD84">INDEX(GMWA!$A$2:$DB$600,MATCH(1,(GMWA!$DA$2:$DA$600=AD$3)*(GMWA!$CZ$2:$CZ$600=AD$4)*(GMWA!$DB$2:$DB$600=AD$1),0),$A84-1966)</f>
        <v>1999294</v>
      </c>
      <c r="AE84" s="4" cm="1">
        <f t="array" ref="AE84">INDEX(GMWA!$A$2:$DB$600,MATCH(1,(GMWA!$DA$2:$DA$600=AE$3)*(GMWA!$CZ$2:$CZ$600=AE$4)*(GMWA!$DB$2:$DB$600=AE$1),0),$A84-1966)</f>
        <v>6012.1819999999998</v>
      </c>
      <c r="AF84" s="4" cm="1">
        <f t="array" ref="AF84">INDEX(GMWA!$A$2:$DB$600,MATCH(1,(GMWA!$DA$2:$DA$600=AF$3)*(GMWA!$CZ$2:$CZ$600=AF$4)*(GMWA!$DB$2:$DB$600=AF$1),0),$A84-1966)</f>
        <v>7737.4610000000002</v>
      </c>
      <c r="AG84" s="4" cm="1">
        <f t="array" ref="AG84">INDEX(GMWA!$A$2:$DB$600,MATCH(1,(GMWA!$DA$2:$DA$600=AG$3)*(GMWA!$CZ$2:$CZ$600=AG$4)*(GMWA!$DB$2:$DB$600=AG$1),0),$A84-1966)</f>
        <v>4969.6170000000002</v>
      </c>
      <c r="AH84" s="4" cm="1">
        <f t="array" ref="AH84">INDEX(GMWA!$A$2:$DB$600,MATCH(1,(GMWA!$DA$2:$DA$600=AH$3)*(GMWA!$CZ$2:$CZ$600=AH$4)*(GMWA!$DB$2:$DB$600=AH$1),0),$A84-1966)</f>
        <v>3381.0839999999998</v>
      </c>
      <c r="AI84" s="4" cm="1">
        <f t="array" ref="AI84">INDEX(GMWA!$A$2:$DB$600,MATCH(1,(GMWA!$DA$2:$DA$600=AI$3)*(GMWA!$CZ$2:$CZ$600=AI$4)*(GMWA!$DB$2:$DB$600=AI$1),0),$A84-1966)</f>
        <v>825.53539999999998</v>
      </c>
      <c r="AJ84" s="4" cm="1">
        <f t="array" ref="AJ84">INDEX(GMWA!$A$2:$DB$600,MATCH(1,(GMWA!$DA$2:$DA$600=AJ$3)*(GMWA!$CZ$2:$CZ$600=AJ$4)*(GMWA!$DB$2:$DB$600=AJ$1),0),$A84-1966)</f>
        <v>1302.96</v>
      </c>
      <c r="AK84" s="4" cm="1">
        <f t="array" ref="AK84">INDEX(GMWA!$A$2:$DB$600,MATCH(1,(GMWA!$DA$2:$DA$600=AK$3)*(GMWA!$CZ$2:$CZ$600=AK$4)*(GMWA!$DB$2:$DB$600=AK$1),0),$A84-1966)</f>
        <v>1025.3689999999999</v>
      </c>
      <c r="AL84" s="4" cm="1">
        <f t="array" ref="AL84">INDEX(GMWA!$A$2:$DB$600,MATCH(1,(GMWA!$DA$2:$DA$600=AL$3)*(GMWA!$CZ$2:$CZ$600=AL$4)*(GMWA!$DB$2:$DB$600=AL$1),0),$A84-1966)</f>
        <v>529.09500000000003</v>
      </c>
      <c r="AM84" s="4" cm="1">
        <f t="array" ref="AM84">INDEX(GMWA!$A$2:$DB$600,MATCH(1,(GMWA!$DA$2:$DA$600=AM$3)*(GMWA!$CZ$2:$CZ$600=AM$4)*(GMWA!$DB$2:$DB$600=AM$1),0),$A84-1966)</f>
        <v>237.93940000000001</v>
      </c>
      <c r="AN84" s="4" cm="1">
        <f t="array" ref="AN84">INDEX(GMWA!$A$2:$DB$600,MATCH(1,(GMWA!$DA$2:$DA$600=AN$3)*(GMWA!$CZ$2:$CZ$600=AN$4)*(GMWA!$DB$2:$DB$600=AN$1),0),$A84-1966)</f>
        <v>623.79489999999998</v>
      </c>
      <c r="AO84" s="4" cm="1">
        <f t="array" ref="AO84">INDEX(GMWA!$A$2:$DB$600,MATCH(1,(GMWA!$DA$2:$DA$600=AO$3)*(GMWA!$CZ$2:$CZ$600=AO$4)*(GMWA!$DB$2:$DB$600=AO$1),0),$A84-1966)</f>
        <v>469.12</v>
      </c>
      <c r="AP84" s="4" cm="1">
        <f t="array" ref="AP84">INDEX(GMWA!$A$2:$DB$600,MATCH(1,(GMWA!$DA$2:$DA$600=AP$3)*(GMWA!$CZ$2:$CZ$600=AP$4)*(GMWA!$DB$2:$DB$600=AP$1),0),$A84-1966)</f>
        <v>7322271</v>
      </c>
      <c r="AQ84" s="4" cm="1">
        <f t="array" ref="AQ84">INDEX(GMWA!$A$2:$DB$600,MATCH(1,(GMWA!$DA$2:$DA$600=AQ$3)*(GMWA!$CZ$2:$CZ$600=AQ$4)*(GMWA!$DB$2:$DB$600=AQ$1),0),$A84-1966)</f>
        <v>80197.91</v>
      </c>
      <c r="AR84" s="4" cm="1">
        <f t="array" ref="AR84">INDEX(GMWA!$A$2:$DB$600,MATCH(1,(GMWA!$DA$2:$DA$600=AR$3)*(GMWA!$CZ$2:$CZ$600=AR$4)*(GMWA!$DB$2:$DB$600=AR$1),0),$A84-1966)</f>
        <v>1029284</v>
      </c>
      <c r="AS84" s="4" cm="1">
        <f t="array" ref="AS84">INDEX(GMWA!$A$2:$DB$600,MATCH(1,(GMWA!$DA$2:$DA$600=AS$3)*(GMWA!$CZ$2:$CZ$600=AS$4)*(GMWA!$DB$2:$DB$600=AS$1),0),$A84-1966)</f>
        <v>8229105</v>
      </c>
      <c r="AT84" s="4" cm="1">
        <f t="array" ref="AT84">INDEX(GMWA!$A$2:$DB$600,MATCH(1,(GMWA!$DA$2:$DA$600=AT$3)*(GMWA!$CZ$2:$CZ$600=AT$4)*(GMWA!$DB$2:$DB$600=AT$1),0),$A84-1966)</f>
        <v>8600517</v>
      </c>
      <c r="AU84" s="4" cm="1">
        <f t="array" ref="AU84">INDEX(GMWA!$A$2:$DB$600,MATCH(1,(GMWA!$DA$2:$DA$600=AU$3)*(GMWA!$CZ$2:$CZ$600=AU$4)*(GMWA!$DB$2:$DB$600=AU$1),0),$A84-1966)</f>
        <v>7180.3289999999997</v>
      </c>
      <c r="AV84" s="4" cm="1">
        <f t="array" ref="AV84">INDEX(GMWA!$A$2:$DB$600,MATCH(1,(GMWA!$DA$2:$DA$600=AV$3)*(GMWA!$CZ$2:$CZ$600=AV$4)*(GMWA!$DB$2:$DB$600=AV$1),0),$A84-1966)</f>
        <v>15595590</v>
      </c>
      <c r="AW84" s="4" cm="1">
        <f t="array" ref="AW84">INDEX(GMWA!$A$2:$DB$600,MATCH(1,(GMWA!$DA$2:$DA$600=AW$3)*(GMWA!$CZ$2:$CZ$600=AW$4)*(GMWA!$DB$2:$DB$600=AW$1),0),$A84-1966)</f>
        <v>1637.538</v>
      </c>
      <c r="AX84" s="4" cm="1">
        <f t="array" ref="AX84">INDEX(GMWA!$A$2:$DB$600,MATCH(1,(GMWA!$DA$2:$DA$600=AX$3)*(GMWA!$CZ$2:$CZ$600=AX$4)*(GMWA!$DB$2:$DB$600=AX$1),0),$A84-1966)</f>
        <v>5758991</v>
      </c>
      <c r="AY84" s="4" cm="1">
        <f t="array" ref="AY84">INDEX(GMWA!$A$2:$DB$600,MATCH(1,(GMWA!$DA$2:$DA$600=AY$3)*(GMWA!$CZ$2:$CZ$600=AY$4)*(GMWA!$DB$2:$DB$600=AY$1),0),$A84-1966)</f>
        <v>9624.4609999999993</v>
      </c>
      <c r="AZ84" s="4" cm="1">
        <f t="array" ref="AZ84">INDEX(GMWA!$A$2:$DB$600,MATCH(1,(GMWA!$DA$2:$DA$600=AZ$3)*(GMWA!$CZ$2:$CZ$600=AZ$4)*(GMWA!$DB$2:$DB$600=AZ$1),0),$A84-1966)</f>
        <v>5954.8869999999997</v>
      </c>
      <c r="BA84" s="4" cm="1">
        <f t="array" ref="BA84">INDEX(GMWA!$A$2:$DB$600,MATCH(1,(GMWA!$DA$2:$DA$600=BA$3)*(GMWA!$CZ$2:$CZ$600=BA$4)*(GMWA!$DB$2:$DB$600=BA$1),0),$A84-1966)</f>
        <v>3928.9059999999999</v>
      </c>
      <c r="BB84" s="4" cm="1">
        <f t="array" ref="BB84">INDEX(GMWA!$A$2:$DB$600,MATCH(1,(GMWA!$DA$2:$DA$600=BB$3)*(GMWA!$CZ$2:$CZ$600=BB$4)*(GMWA!$DB$2:$DB$600=BB$1),0),$A84-1966)</f>
        <v>3531.51</v>
      </c>
      <c r="BC84" s="4" cm="1">
        <f t="array" ref="BC84">INDEX(GMWA!$A$2:$DB$600,MATCH(1,(GMWA!$DA$2:$DA$600=BC$3)*(GMWA!$CZ$2:$CZ$600=BC$4)*(GMWA!$DB$2:$DB$600=BC$1),0),$A84-1966)</f>
        <v>2529.855</v>
      </c>
      <c r="BD84" s="4" cm="1">
        <f t="array" ref="BD84">INDEX(GMWA!$A$2:$DB$600,MATCH(1,(GMWA!$DA$2:$DA$600=BD$3)*(GMWA!$CZ$2:$CZ$600=BD$4)*(GMWA!$DB$2:$DB$600=BD$1),0),$A84-1966)</f>
        <v>1400.0550000000001</v>
      </c>
      <c r="BE84" s="4" cm="1">
        <f t="array" ref="BE84">INDEX(GMWA!$A$2:$DB$600,MATCH(1,(GMWA!$DA$2:$DA$600=BE$3)*(GMWA!$CZ$2:$CZ$600=BE$4)*(GMWA!$DB$2:$DB$600=BE$1),0),$A84-1966)</f>
        <v>1126.4269999999999</v>
      </c>
      <c r="BF84" s="4" cm="1">
        <f t="array" ref="BF84">INDEX(GMWA!$A$2:$DB$600,MATCH(1,(GMWA!$DA$2:$DA$600=BF$3)*(GMWA!$CZ$2:$CZ$600=BF$4)*(GMWA!$DB$2:$DB$600=BF$1),0),$A84-1966)</f>
        <v>528.12210000000005</v>
      </c>
      <c r="BG84" s="4" cm="1">
        <f t="array" ref="BG84">INDEX(GMWA!$A$2:$DB$600,MATCH(1,(GMWA!$DA$2:$DA$600=BG$3)*(GMWA!$CZ$2:$CZ$600=BG$4)*(GMWA!$DB$2:$DB$600=BG$1),0),$A84-1966)</f>
        <v>1668.1959999999999</v>
      </c>
      <c r="BH84" s="4" cm="1">
        <f t="array" ref="BH84">INDEX(GMWA!$A$2:$DB$600,MATCH(1,(GMWA!$DA$2:$DA$600=BH$3)*(GMWA!$CZ$2:$CZ$600=BH$4)*(GMWA!$DB$2:$DB$600=BH$1),0),$A84-1966)</f>
        <v>496.66770000000002</v>
      </c>
      <c r="BI84" s="4" cm="1">
        <f t="array" ref="BI84">INDEX(GMWA!$A$2:$DB$600,MATCH(1,(GMWA!$DA$2:$DA$600=BI$3)*(GMWA!$CZ$2:$CZ$600=BI$4)*(GMWA!$DB$2:$DB$600=BI$1),0),$A84-1966)</f>
        <v>657.5924</v>
      </c>
      <c r="BK84" s="12">
        <f t="shared" si="14"/>
        <v>2.3821362456504769</v>
      </c>
      <c r="BL84" s="12">
        <f t="shared" si="14"/>
        <v>3.6355287646427024</v>
      </c>
      <c r="BM84" s="12">
        <f t="shared" si="14"/>
        <v>2.0495870505278742</v>
      </c>
      <c r="BN84" s="12">
        <f t="shared" si="14"/>
        <v>3.2969694752456147</v>
      </c>
      <c r="BO84" s="12">
        <f t="shared" si="14"/>
        <v>3.3599981290118643</v>
      </c>
      <c r="BP84" s="12">
        <f t="shared" si="14"/>
        <v>3.1506517380457266</v>
      </c>
      <c r="BQ84" s="12">
        <f t="shared" si="14"/>
        <v>1.9563388673150712</v>
      </c>
      <c r="BR84" s="12">
        <f t="shared" si="14"/>
        <v>0.93492684039518081</v>
      </c>
      <c r="BS84" s="12">
        <f t="shared" si="13"/>
        <v>2.2337840257610937</v>
      </c>
      <c r="BT84" s="12">
        <f t="shared" si="13"/>
        <v>2.5502088925451694</v>
      </c>
      <c r="BU84" s="12">
        <f t="shared" si="13"/>
        <v>3.2026681620753887</v>
      </c>
      <c r="BV84" s="12">
        <f t="shared" si="13"/>
        <v>3.1693227063574509</v>
      </c>
      <c r="BW84" s="12">
        <f t="shared" si="13"/>
        <v>3.0670636990976861</v>
      </c>
      <c r="BX84" s="12">
        <f t="shared" si="11"/>
        <v>2.8021330157374233</v>
      </c>
      <c r="BY84" s="12">
        <f t="shared" si="11"/>
        <v>3.0642229999386017</v>
      </c>
      <c r="BZ84" s="12">
        <f t="shared" si="11"/>
        <v>2.392073487690773</v>
      </c>
      <c r="CA84" s="12">
        <f t="shared" si="10"/>
        <v>2.7316096353206887</v>
      </c>
      <c r="CB84" s="12">
        <f t="shared" si="10"/>
        <v>3.5408343468967303</v>
      </c>
      <c r="CC84" s="12">
        <f t="shared" si="10"/>
        <v>3.0917213334062206</v>
      </c>
      <c r="CD84" s="12">
        <f t="shared" si="10"/>
        <v>3.0294572817189636</v>
      </c>
      <c r="CF84" s="13">
        <f>SUMIF(DataQ!$C:$C,DataA!$A84,DataQ!I:I)</f>
        <v>38979.447</v>
      </c>
      <c r="CG84" s="13">
        <f>SUMIF(DataQ!$C:$C,DataA!$A84,DataQ!J:J)</f>
        <v>628344.30000000005</v>
      </c>
      <c r="CH84" s="13">
        <f>SUMIF(DataQ!$C:$C,DataA!$A84,DataQ!K:K)</f>
        <v>4564.6719999999996</v>
      </c>
      <c r="CI84" s="13">
        <f>SUMIF(DataQ!$C:$C,DataA!$A84,DataQ!L:L)</f>
        <v>3159.2633000000001</v>
      </c>
      <c r="CJ84" s="13">
        <f>SUMIF(DataQ!$C:$C,DataA!$A84,DataQ!M:M)</f>
        <v>2120.8877000000002</v>
      </c>
      <c r="CK84" s="14">
        <f>AVERAGEIF(DataQ!$C:$C,DataA!$A84,DataQ!N:N)</f>
        <v>986058.42499999993</v>
      </c>
      <c r="CL84" s="13">
        <f>SUMIF(DataQ!$C:$C,DataA!$A84,DataQ!O:O)</f>
        <v>-293210.62800000003</v>
      </c>
      <c r="CN84" s="13">
        <f>SUMIF(DataQ!$B:$B,DataA!$A84,DataQ!P:P)</f>
        <v>-4346.9250000000002</v>
      </c>
      <c r="CO84" s="13">
        <f>SUMIF(DataQ!$B:$B,DataA!$A84,DataQ!Q:Q)</f>
        <v>-34462.655999999995</v>
      </c>
      <c r="CP84" s="13">
        <f>SUMIF(DataQ!$B:$B,DataA!$A84,DataQ!R:R)</f>
        <v>-141.85388</v>
      </c>
    </row>
    <row r="85" spans="1:94" x14ac:dyDescent="0.25">
      <c r="A85" s="4">
        <f t="shared" si="9"/>
        <v>2051</v>
      </c>
      <c r="B85" s="4" cm="1">
        <f t="array" ref="B85">INDEX(GMWA!$A$2:$DB$600,MATCH(1,(GMWA!$DA$2:$DA$600=B$3)*(GMWA!$CZ$2:$CZ$600=B$4)*(GMWA!$DB$2:$DB$600=B$1),0),$A85-1966)</f>
        <v>186427.7</v>
      </c>
      <c r="C85" s="4" cm="1">
        <f t="array" ref="C85">INDEX(GMWA!$A$2:$DB$600,MATCH(1,(GMWA!$DA$2:$DA$600=C$3)*(GMWA!$CZ$2:$CZ$600=C$4)*(GMWA!$DB$2:$DB$600=C$1),0),$A85-1966)</f>
        <v>5075.665</v>
      </c>
      <c r="D85" s="4" cm="1">
        <f t="array" ref="D85">INDEX(GMWA!$A$2:$DB$600,MATCH(1,(GMWA!$DA$2:$DA$600=D$3)*(GMWA!$CZ$2:$CZ$600=D$4)*(GMWA!$DB$2:$DB$600=D$1),0),$A85-1966)</f>
        <v>42945.120000000003</v>
      </c>
      <c r="E85" s="4" cm="1">
        <f t="array" ref="E85">INDEX(GMWA!$A$2:$DB$600,MATCH(1,(GMWA!$DA$2:$DA$600=E$3)*(GMWA!$CZ$2:$CZ$600=E$4)*(GMWA!$DB$2:$DB$600=E$1),0),$A85-1966)</f>
        <v>203115.9</v>
      </c>
      <c r="F85" s="4" cm="1">
        <f t="array" ref="F85">INDEX(GMWA!$A$2:$DB$600,MATCH(1,(GMWA!$DA$2:$DA$600=F$3)*(GMWA!$CZ$2:$CZ$600=F$4)*(GMWA!$DB$2:$DB$600=F$1),0),$A85-1966)</f>
        <v>145907.1</v>
      </c>
      <c r="G85" s="4" cm="1">
        <f t="array" ref="G85">INDEX(GMWA!$A$2:$DB$600,MATCH(1,(GMWA!$DA$2:$DA$600=G$3)*(GMWA!$CZ$2:$CZ$600=G$4)*(GMWA!$DB$2:$DB$600=G$1),0),$A85-1966)</f>
        <v>34.58408</v>
      </c>
      <c r="H85" s="4" cm="1">
        <f t="array" ref="H85">INDEX(GMWA!$A$2:$DB$600,MATCH(1,(GMWA!$DA$2:$DA$600=H$3)*(GMWA!$CZ$2:$CZ$600=H$4)*(GMWA!$DB$2:$DB$600=H$1),0),$A85-1966)</f>
        <v>97103.84</v>
      </c>
      <c r="I85" s="4" cm="1">
        <f t="array" ref="I85">INDEX(GMWA!$A$2:$DB$600,MATCH(1,(GMWA!$DA$2:$DA$600=I$3)*(GMWA!$CZ$2:$CZ$600=I$4)*(GMWA!$DB$2:$DB$600=I$1),0),$A85-1966)</f>
        <v>4.4652589999999996</v>
      </c>
      <c r="J85" s="4" cm="1">
        <f t="array" ref="J85">INDEX(GMWA!$A$2:$DB$600,MATCH(1,(GMWA!$DA$2:$DA$600=J$3)*(GMWA!$CZ$2:$CZ$600=J$4)*(GMWA!$DB$2:$DB$600=J$1),0),$A85-1966)</f>
        <v>45300.51</v>
      </c>
      <c r="K85" s="4" cm="1">
        <f t="array" ref="K85">INDEX(GMWA!$A$2:$DB$600,MATCH(1,(GMWA!$DA$2:$DA$600=K$3)*(GMWA!$CZ$2:$CZ$600=K$4)*(GMWA!$DB$2:$DB$600=K$1),0),$A85-1966)</f>
        <v>157.09010000000001</v>
      </c>
      <c r="L85" s="4" cm="1">
        <f t="array" ref="L85">INDEX(GMWA!$A$2:$DB$600,MATCH(1,(GMWA!$DA$2:$DA$600=L$3)*(GMWA!$CZ$2:$CZ$600=L$4)*(GMWA!$DB$2:$DB$600=L$1),0),$A85-1966)</f>
        <v>254.7578</v>
      </c>
      <c r="M85" s="4" cm="1">
        <f t="array" ref="M85">INDEX(GMWA!$A$2:$DB$600,MATCH(1,(GMWA!$DA$2:$DA$600=M$3)*(GMWA!$CZ$2:$CZ$600=M$4)*(GMWA!$DB$2:$DB$600=M$1),0),$A85-1966)</f>
        <v>159.91390000000001</v>
      </c>
      <c r="N85" s="4" cm="1">
        <f t="array" ref="N85">INDEX(GMWA!$A$2:$DB$600,MATCH(1,(GMWA!$DA$2:$DA$600=N$3)*(GMWA!$CZ$2:$CZ$600=N$4)*(GMWA!$DB$2:$DB$600=N$1),0),$A85-1966)</f>
        <v>106.592</v>
      </c>
      <c r="O85" s="4" cm="1">
        <f t="array" ref="O85">INDEX(GMWA!$A$2:$DB$600,MATCH(1,(GMWA!$DA$2:$DA$600=O$3)*(GMWA!$CZ$2:$CZ$600=O$4)*(GMWA!$DB$2:$DB$600=O$1),0),$A85-1966)</f>
        <v>23.476700000000001</v>
      </c>
      <c r="P85" s="4" cm="1">
        <f t="array" ref="P85">INDEX(GMWA!$A$2:$DB$600,MATCH(1,(GMWA!$DA$2:$DA$600=P$3)*(GMWA!$CZ$2:$CZ$600=P$4)*(GMWA!$DB$2:$DB$600=P$1),0),$A85-1966)</f>
        <v>40.886499999999998</v>
      </c>
      <c r="Q85" s="4" cm="1">
        <f t="array" ref="Q85">INDEX(GMWA!$A$2:$DB$600,MATCH(1,(GMWA!$DA$2:$DA$600=Q$3)*(GMWA!$CZ$2:$CZ$600=Q$4)*(GMWA!$DB$2:$DB$600=Q$1),0),$A85-1966)</f>
        <v>25.195609999999999</v>
      </c>
      <c r="R85" s="4" cm="1">
        <f t="array" ref="R85">INDEX(GMWA!$A$2:$DB$600,MATCH(1,(GMWA!$DA$2:$DA$600=R$3)*(GMWA!$CZ$2:$CZ$600=R$4)*(GMWA!$DB$2:$DB$600=R$1),0),$A85-1966)</f>
        <v>14.849030000000001</v>
      </c>
      <c r="S85" s="4" cm="1">
        <f t="array" ref="S85">INDEX(GMWA!$A$2:$DB$600,MATCH(1,(GMWA!$DA$2:$DA$600=S$3)*(GMWA!$CZ$2:$CZ$600=S$4)*(GMWA!$DB$2:$DB$600=S$1),0),$A85-1966)</f>
        <v>9.1108809999999991</v>
      </c>
      <c r="T85" s="4" cm="1">
        <f t="array" ref="T85">INDEX(GMWA!$A$2:$DB$600,MATCH(1,(GMWA!$DA$2:$DA$600=T$3)*(GMWA!$CZ$2:$CZ$600=T$4)*(GMWA!$DB$2:$DB$600=T$1),0),$A85-1966)</f>
        <v>19.742999999999999</v>
      </c>
      <c r="U85" s="4" cm="1">
        <f t="array" ref="U85">INDEX(GMWA!$A$2:$DB$600,MATCH(1,(GMWA!$DA$2:$DA$600=U$3)*(GMWA!$CZ$2:$CZ$600=U$4)*(GMWA!$DB$2:$DB$600=U$1),0),$A85-1966)</f>
        <v>14.57634</v>
      </c>
      <c r="V85" s="4" cm="1">
        <f t="array" ref="V85">INDEX(GMWA!$A$2:$DB$600,MATCH(1,(GMWA!$DA$2:$DA$600=V$3)*(GMWA!$CZ$2:$CZ$600=V$4)*(GMWA!$DB$2:$DB$600=V$1),0),$A85-1966)</f>
        <v>7932411</v>
      </c>
      <c r="W85" s="4" cm="1">
        <f t="array" ref="W85">INDEX(GMWA!$A$2:$DB$600,MATCH(1,(GMWA!$DA$2:$DA$600=W$3)*(GMWA!$CZ$2:$CZ$600=W$4)*(GMWA!$DB$2:$DB$600=W$1),0),$A85-1966)</f>
        <v>139531.9</v>
      </c>
      <c r="X85" s="4" cm="1">
        <f t="array" ref="X85">INDEX(GMWA!$A$2:$DB$600,MATCH(1,(GMWA!$DA$2:$DA$600=X$3)*(GMWA!$CZ$2:$CZ$600=X$4)*(GMWA!$DB$2:$DB$600=X$1),0),$A85-1966)</f>
        <v>2088634</v>
      </c>
      <c r="Y85" s="4" cm="1">
        <f t="array" ref="Y85">INDEX(GMWA!$A$2:$DB$600,MATCH(1,(GMWA!$DA$2:$DA$600=Y$3)*(GMWA!$CZ$2:$CZ$600=Y$4)*(GMWA!$DB$2:$DB$600=Y$1),0),$A85-1966)</f>
        <v>6145516</v>
      </c>
      <c r="Z85" s="4" cm="1">
        <f t="array" ref="Z85">INDEX(GMWA!$A$2:$DB$600,MATCH(1,(GMWA!$DA$2:$DA$600=Z$3)*(GMWA!$CZ$2:$CZ$600=Z$4)*(GMWA!$DB$2:$DB$600=Z$1),0),$A85-1966)</f>
        <v>4302118</v>
      </c>
      <c r="AA85" s="4" cm="1">
        <f t="array" ref="AA85">INDEX(GMWA!$A$2:$DB$600,MATCH(1,(GMWA!$DA$2:$DA$600=AA$3)*(GMWA!$CZ$2:$CZ$600=AA$4)*(GMWA!$DB$2:$DB$600=AA$1),0),$A85-1966)</f>
        <v>1093.7190000000001</v>
      </c>
      <c r="AB85" s="4" cm="1">
        <f t="array" ref="AB85">INDEX(GMWA!$A$2:$DB$600,MATCH(1,(GMWA!$DA$2:$DA$600=AB$3)*(GMWA!$CZ$2:$CZ$600=AB$4)*(GMWA!$DB$2:$DB$600=AB$1),0),$A85-1966)</f>
        <v>4941482</v>
      </c>
      <c r="AC85" s="4" cm="1">
        <f t="array" ref="AC85">INDEX(GMWA!$A$2:$DB$600,MATCH(1,(GMWA!$DA$2:$DA$600=AC$3)*(GMWA!$CZ$2:$CZ$600=AC$4)*(GMWA!$DB$2:$DB$600=AC$1),0),$A85-1966)</f>
        <v>490.30169999999998</v>
      </c>
      <c r="AD85" s="4" cm="1">
        <f t="array" ref="AD85">INDEX(GMWA!$A$2:$DB$600,MATCH(1,(GMWA!$DA$2:$DA$600=AD$3)*(GMWA!$CZ$2:$CZ$600=AD$4)*(GMWA!$DB$2:$DB$600=AD$1),0),$A85-1966)</f>
        <v>2022056</v>
      </c>
      <c r="AE85" s="4" cm="1">
        <f t="array" ref="AE85">INDEX(GMWA!$A$2:$DB$600,MATCH(1,(GMWA!$DA$2:$DA$600=AE$3)*(GMWA!$CZ$2:$CZ$600=AE$4)*(GMWA!$DB$2:$DB$600=AE$1),0),$A85-1966)</f>
        <v>6158.0240000000003</v>
      </c>
      <c r="AF85" s="4" cm="1">
        <f t="array" ref="AF85">INDEX(GMWA!$A$2:$DB$600,MATCH(1,(GMWA!$DA$2:$DA$600=AF$3)*(GMWA!$CZ$2:$CZ$600=AF$4)*(GMWA!$DB$2:$DB$600=AF$1),0),$A85-1966)</f>
        <v>7937.3689999999997</v>
      </c>
      <c r="AG85" s="4" cm="1">
        <f t="array" ref="AG85">INDEX(GMWA!$A$2:$DB$600,MATCH(1,(GMWA!$DA$2:$DA$600=AG$3)*(GMWA!$CZ$2:$CZ$600=AG$4)*(GMWA!$DB$2:$DB$600=AG$1),0),$A85-1966)</f>
        <v>5040.393</v>
      </c>
      <c r="AH85" s="4" cm="1">
        <f t="array" ref="AH85">INDEX(GMWA!$A$2:$DB$600,MATCH(1,(GMWA!$DA$2:$DA$600=AH$3)*(GMWA!$CZ$2:$CZ$600=AH$4)*(GMWA!$DB$2:$DB$600=AH$1),0),$A85-1966)</f>
        <v>3472.011</v>
      </c>
      <c r="AI85" s="4" cm="1">
        <f t="array" ref="AI85">INDEX(GMWA!$A$2:$DB$600,MATCH(1,(GMWA!$DA$2:$DA$600=AI$3)*(GMWA!$CZ$2:$CZ$600=AI$4)*(GMWA!$DB$2:$DB$600=AI$1),0),$A85-1966)</f>
        <v>835.21310000000005</v>
      </c>
      <c r="AJ85" s="4" cm="1">
        <f t="array" ref="AJ85">INDEX(GMWA!$A$2:$DB$600,MATCH(1,(GMWA!$DA$2:$DA$600=AJ$3)*(GMWA!$CZ$2:$CZ$600=AJ$4)*(GMWA!$DB$2:$DB$600=AJ$1),0),$A85-1966)</f>
        <v>1331.258</v>
      </c>
      <c r="AK85" s="4" cm="1">
        <f t="array" ref="AK85">INDEX(GMWA!$A$2:$DB$600,MATCH(1,(GMWA!$DA$2:$DA$600=AK$3)*(GMWA!$CZ$2:$CZ$600=AK$4)*(GMWA!$DB$2:$DB$600=AK$1),0),$A85-1966)</f>
        <v>1047.6679999999999</v>
      </c>
      <c r="AL85" s="4" cm="1">
        <f t="array" ref="AL85">INDEX(GMWA!$A$2:$DB$600,MATCH(1,(GMWA!$DA$2:$DA$600=AL$3)*(GMWA!$CZ$2:$CZ$600=AL$4)*(GMWA!$DB$2:$DB$600=AL$1),0),$A85-1966)</f>
        <v>541.83759999999995</v>
      </c>
      <c r="AM85" s="4" cm="1">
        <f t="array" ref="AM85">INDEX(GMWA!$A$2:$DB$600,MATCH(1,(GMWA!$DA$2:$DA$600=AM$3)*(GMWA!$CZ$2:$CZ$600=AM$4)*(GMWA!$DB$2:$DB$600=AM$1),0),$A85-1966)</f>
        <v>259.73360000000002</v>
      </c>
      <c r="AN85" s="4" cm="1">
        <f t="array" ref="AN85">INDEX(GMWA!$A$2:$DB$600,MATCH(1,(GMWA!$DA$2:$DA$600=AN$3)*(GMWA!$CZ$2:$CZ$600=AN$4)*(GMWA!$DB$2:$DB$600=AN$1),0),$A85-1966)</f>
        <v>634.00070000000005</v>
      </c>
      <c r="AO85" s="4" cm="1">
        <f t="array" ref="AO85">INDEX(GMWA!$A$2:$DB$600,MATCH(1,(GMWA!$DA$2:$DA$600=AO$3)*(GMWA!$CZ$2:$CZ$600=AO$4)*(GMWA!$DB$2:$DB$600=AO$1),0),$A85-1966)</f>
        <v>480.15030000000002</v>
      </c>
      <c r="AP85" s="4" cm="1">
        <f t="array" ref="AP85">INDEX(GMWA!$A$2:$DB$600,MATCH(1,(GMWA!$DA$2:$DA$600=AP$3)*(GMWA!$CZ$2:$CZ$600=AP$4)*(GMWA!$DB$2:$DB$600=AP$1),0),$A85-1966)</f>
        <v>7567208</v>
      </c>
      <c r="AQ85" s="4" cm="1">
        <f t="array" ref="AQ85">INDEX(GMWA!$A$2:$DB$600,MATCH(1,(GMWA!$DA$2:$DA$600=AQ$3)*(GMWA!$CZ$2:$CZ$600=AQ$4)*(GMWA!$DB$2:$DB$600=AQ$1),0),$A85-1966)</f>
        <v>83019.8</v>
      </c>
      <c r="AR85" s="4" cm="1">
        <f t="array" ref="AR85">INDEX(GMWA!$A$2:$DB$600,MATCH(1,(GMWA!$DA$2:$DA$600=AR$3)*(GMWA!$CZ$2:$CZ$600=AR$4)*(GMWA!$DB$2:$DB$600=AR$1),0),$A85-1966)</f>
        <v>1048789</v>
      </c>
      <c r="AS85" s="4" cm="1">
        <f t="array" ref="AS85">INDEX(GMWA!$A$2:$DB$600,MATCH(1,(GMWA!$DA$2:$DA$600=AS$3)*(GMWA!$CZ$2:$CZ$600=AS$4)*(GMWA!$DB$2:$DB$600=AS$1),0),$A85-1966)</f>
        <v>8534252</v>
      </c>
      <c r="AT85" s="4" cm="1">
        <f t="array" ref="AT85">INDEX(GMWA!$A$2:$DB$600,MATCH(1,(GMWA!$DA$2:$DA$600=AT$3)*(GMWA!$CZ$2:$CZ$600=AT$4)*(GMWA!$DB$2:$DB$600=AT$1),0),$A85-1966)</f>
        <v>8947438</v>
      </c>
      <c r="AU85" s="4" cm="1">
        <f t="array" ref="AU85">INDEX(GMWA!$A$2:$DB$600,MATCH(1,(GMWA!$DA$2:$DA$600=AU$3)*(GMWA!$CZ$2:$CZ$600=AU$4)*(GMWA!$DB$2:$DB$600=AU$1),0),$A85-1966)</f>
        <v>7427.674</v>
      </c>
      <c r="AV85" s="4" cm="1">
        <f t="array" ref="AV85">INDEX(GMWA!$A$2:$DB$600,MATCH(1,(GMWA!$DA$2:$DA$600=AV$3)*(GMWA!$CZ$2:$CZ$600=AV$4)*(GMWA!$DB$2:$DB$600=AV$1),0),$A85-1966)</f>
        <v>16117450</v>
      </c>
      <c r="AW85" s="4" cm="1">
        <f t="array" ref="AW85">INDEX(GMWA!$A$2:$DB$600,MATCH(1,(GMWA!$DA$2:$DA$600=AW$3)*(GMWA!$CZ$2:$CZ$600=AW$4)*(GMWA!$DB$2:$DB$600=AW$1),0),$A85-1966)</f>
        <v>1676.6669999999999</v>
      </c>
      <c r="AX85" s="4" cm="1">
        <f t="array" ref="AX85">INDEX(GMWA!$A$2:$DB$600,MATCH(1,(GMWA!$DA$2:$DA$600=AX$3)*(GMWA!$CZ$2:$CZ$600=AX$4)*(GMWA!$DB$2:$DB$600=AX$1),0),$A85-1966)</f>
        <v>5887069</v>
      </c>
      <c r="AY85" s="4" cm="1">
        <f t="array" ref="AY85">INDEX(GMWA!$A$2:$DB$600,MATCH(1,(GMWA!$DA$2:$DA$600=AY$3)*(GMWA!$CZ$2:$CZ$600=AY$4)*(GMWA!$DB$2:$DB$600=AY$1),0),$A85-1966)</f>
        <v>9895.1180000000004</v>
      </c>
      <c r="AZ85" s="4" cm="1">
        <f t="array" ref="AZ85">INDEX(GMWA!$A$2:$DB$600,MATCH(1,(GMWA!$DA$2:$DA$600=AZ$3)*(GMWA!$CZ$2:$CZ$600=AZ$4)*(GMWA!$DB$2:$DB$600=AZ$1),0),$A85-1966)</f>
        <v>6094.0940000000001</v>
      </c>
      <c r="BA85" s="4" cm="1">
        <f t="array" ref="BA85">INDEX(GMWA!$A$2:$DB$600,MATCH(1,(GMWA!$DA$2:$DA$600=BA$3)*(GMWA!$CZ$2:$CZ$600=BA$4)*(GMWA!$DB$2:$DB$600=BA$1),0),$A85-1966)</f>
        <v>4019.15</v>
      </c>
      <c r="BB85" s="4" cm="1">
        <f t="array" ref="BB85">INDEX(GMWA!$A$2:$DB$600,MATCH(1,(GMWA!$DA$2:$DA$600=BB$3)*(GMWA!$CZ$2:$CZ$600=BB$4)*(GMWA!$DB$2:$DB$600=BB$1),0),$A85-1966)</f>
        <v>3637.0830000000001</v>
      </c>
      <c r="BC85" s="4" cm="1">
        <f t="array" ref="BC85">INDEX(GMWA!$A$2:$DB$600,MATCH(1,(GMWA!$DA$2:$DA$600=BC$3)*(GMWA!$CZ$2:$CZ$600=BC$4)*(GMWA!$DB$2:$DB$600=BC$1),0),$A85-1966)</f>
        <v>2599.7579999999998</v>
      </c>
      <c r="BD85" s="4" cm="1">
        <f t="array" ref="BD85">INDEX(GMWA!$A$2:$DB$600,MATCH(1,(GMWA!$DA$2:$DA$600=BD$3)*(GMWA!$CZ$2:$CZ$600=BD$4)*(GMWA!$DB$2:$DB$600=BD$1),0),$A85-1966)</f>
        <v>1438.17</v>
      </c>
      <c r="BE85" s="4" cm="1">
        <f t="array" ref="BE85">INDEX(GMWA!$A$2:$DB$600,MATCH(1,(GMWA!$DA$2:$DA$600=BE$3)*(GMWA!$CZ$2:$CZ$600=BE$4)*(GMWA!$DB$2:$DB$600=BE$1),0),$A85-1966)</f>
        <v>1156.6189999999999</v>
      </c>
      <c r="BF85" s="4" cm="1">
        <f t="array" ref="BF85">INDEX(GMWA!$A$2:$DB$600,MATCH(1,(GMWA!$DA$2:$DA$600=BF$3)*(GMWA!$CZ$2:$CZ$600=BF$4)*(GMWA!$DB$2:$DB$600=BF$1),0),$A85-1966)</f>
        <v>540.12929999999994</v>
      </c>
      <c r="BG85" s="4" cm="1">
        <f t="array" ref="BG85">INDEX(GMWA!$A$2:$DB$600,MATCH(1,(GMWA!$DA$2:$DA$600=BG$3)*(GMWA!$CZ$2:$CZ$600=BG$4)*(GMWA!$DB$2:$DB$600=BG$1),0),$A85-1966)</f>
        <v>1722.8030000000001</v>
      </c>
      <c r="BH85" s="4" cm="1">
        <f t="array" ref="BH85">INDEX(GMWA!$A$2:$DB$600,MATCH(1,(GMWA!$DA$2:$DA$600=BH$3)*(GMWA!$CZ$2:$CZ$600=BH$4)*(GMWA!$DB$2:$DB$600=BH$1),0),$A85-1966)</f>
        <v>507.66730000000001</v>
      </c>
      <c r="BI85" s="4" cm="1">
        <f t="array" ref="BI85">INDEX(GMWA!$A$2:$DB$600,MATCH(1,(GMWA!$DA$2:$DA$600=BI$3)*(GMWA!$CZ$2:$CZ$600=BI$4)*(GMWA!$DB$2:$DB$600=BI$1),0),$A85-1966)</f>
        <v>675.98490000000004</v>
      </c>
      <c r="BK85" s="12">
        <f t="shared" si="14"/>
        <v>2.3502022272925598</v>
      </c>
      <c r="BL85" s="12">
        <f t="shared" si="14"/>
        <v>3.6376377014861836</v>
      </c>
      <c r="BM85" s="12">
        <f t="shared" si="14"/>
        <v>2.0561342963870168</v>
      </c>
      <c r="BN85" s="12">
        <f t="shared" si="14"/>
        <v>3.3051073335420491</v>
      </c>
      <c r="BO85" s="12">
        <f t="shared" si="14"/>
        <v>3.3915178523694611</v>
      </c>
      <c r="BP85" s="12">
        <f t="shared" si="14"/>
        <v>3.1620626504614071</v>
      </c>
      <c r="BQ85" s="12">
        <f t="shared" si="14"/>
        <v>1.9650752547515096</v>
      </c>
      <c r="BR85" s="12">
        <f t="shared" si="14"/>
        <v>0.91071660571439994</v>
      </c>
      <c r="BS85" s="12">
        <f t="shared" si="13"/>
        <v>2.2403192592094383</v>
      </c>
      <c r="BT85" s="12">
        <f t="shared" si="13"/>
        <v>2.5509822631415533</v>
      </c>
      <c r="BU85" s="12">
        <f t="shared" si="13"/>
        <v>3.2096000576513455</v>
      </c>
      <c r="BV85" s="12">
        <f t="shared" si="13"/>
        <v>3.1726474503079425</v>
      </c>
      <c r="BW85" s="12">
        <f t="shared" si="13"/>
        <v>3.0700363564516353</v>
      </c>
      <c r="BX85" s="12">
        <f t="shared" si="13"/>
        <v>2.8108634790330758</v>
      </c>
      <c r="BY85" s="12">
        <f t="shared" si="13"/>
        <v>3.0712679285307578</v>
      </c>
      <c r="BZ85" s="12">
        <f t="shared" si="13"/>
        <v>2.4049231245012734</v>
      </c>
      <c r="CA85" s="12">
        <f t="shared" si="13"/>
        <v>2.7404945688523652</v>
      </c>
      <c r="CB85" s="12">
        <f t="shared" si="13"/>
        <v>3.50777912445675</v>
      </c>
      <c r="CC85" s="12">
        <f t="shared" si="13"/>
        <v>3.114034416681243</v>
      </c>
      <c r="CD85" s="12">
        <f t="shared" si="13"/>
        <v>3.0357869192209188</v>
      </c>
      <c r="CF85" s="13">
        <f>SUMIF(DataQ!$C:$C,DataA!$A85,DataQ!I:I)</f>
        <v>39596.116000000002</v>
      </c>
      <c r="CG85" s="13">
        <f>SUMIF(DataQ!$C:$C,DataA!$A85,DataQ!J:J)</f>
        <v>630038.20000000007</v>
      </c>
      <c r="CH85" s="13">
        <f>SUMIF(DataQ!$C:$C,DataA!$A85,DataQ!K:K)</f>
        <v>4600.7870000000003</v>
      </c>
      <c r="CI85" s="13">
        <f>SUMIF(DataQ!$C:$C,DataA!$A85,DataQ!L:L)</f>
        <v>3169.4576999999999</v>
      </c>
      <c r="CJ85" s="13">
        <f>SUMIF(DataQ!$C:$C,DataA!$A85,DataQ!M:M)</f>
        <v>2127.4766</v>
      </c>
      <c r="CK85" s="14">
        <f>AVERAGEIF(DataQ!$C:$C,DataA!$A85,DataQ!N:N)</f>
        <v>1002599.675</v>
      </c>
      <c r="CL85" s="13">
        <f>SUMIF(DataQ!$C:$C,DataA!$A85,DataQ!O:O)</f>
        <v>-303027.40000000002</v>
      </c>
      <c r="CN85" s="13">
        <f>SUMIF(DataQ!$B:$B,DataA!$A85,DataQ!P:P)</f>
        <v>-4345.1370000000006</v>
      </c>
      <c r="CO85" s="13">
        <f>SUMIF(DataQ!$B:$B,DataA!$A85,DataQ!Q:Q)</f>
        <v>-35114.109000000004</v>
      </c>
      <c r="CP85" s="13">
        <f>SUMIF(DataQ!$B:$B,DataA!$A85,DataQ!R:R)</f>
        <v>-145.84289000000001</v>
      </c>
    </row>
    <row r="86" spans="1:94" x14ac:dyDescent="0.25">
      <c r="A86" s="4">
        <f t="shared" si="9"/>
        <v>2052</v>
      </c>
      <c r="B86" s="4" cm="1">
        <f t="array" ref="B86">INDEX(GMWA!$A$2:$DB$600,MATCH(1,(GMWA!$DA$2:$DA$600=B$3)*(GMWA!$CZ$2:$CZ$600=B$4)*(GMWA!$DB$2:$DB$600=B$1),0),$A86-1966)</f>
        <v>191401.5</v>
      </c>
      <c r="C86" s="4" cm="1">
        <f t="array" ref="C86">INDEX(GMWA!$A$2:$DB$600,MATCH(1,(GMWA!$DA$2:$DA$600=C$3)*(GMWA!$CZ$2:$CZ$600=C$4)*(GMWA!$DB$2:$DB$600=C$1),0),$A86-1966)</f>
        <v>5237.366</v>
      </c>
      <c r="D86" s="4" cm="1">
        <f t="array" ref="D86">INDEX(GMWA!$A$2:$DB$600,MATCH(1,(GMWA!$DA$2:$DA$600=D$3)*(GMWA!$CZ$2:$CZ$600=D$4)*(GMWA!$DB$2:$DB$600=D$1),0),$A86-1966)</f>
        <v>43802.63</v>
      </c>
      <c r="E86" s="4" cm="1">
        <f t="array" ref="E86">INDEX(GMWA!$A$2:$DB$600,MATCH(1,(GMWA!$DA$2:$DA$600=E$3)*(GMWA!$CZ$2:$CZ$600=E$4)*(GMWA!$DB$2:$DB$600=E$1),0),$A86-1966)</f>
        <v>208087.3</v>
      </c>
      <c r="F86" s="4" cm="1">
        <f t="array" ref="F86">INDEX(GMWA!$A$2:$DB$600,MATCH(1,(GMWA!$DA$2:$DA$600=F$3)*(GMWA!$CZ$2:$CZ$600=F$4)*(GMWA!$DB$2:$DB$600=F$1),0),$A86-1966)</f>
        <v>152522</v>
      </c>
      <c r="G86" s="4" cm="1">
        <f t="array" ref="G86">INDEX(GMWA!$A$2:$DB$600,MATCH(1,(GMWA!$DA$2:$DA$600=G$3)*(GMWA!$CZ$2:$CZ$600=G$4)*(GMWA!$DB$2:$DB$600=G$1),0),$A86-1966)</f>
        <v>35.329410000000003</v>
      </c>
      <c r="H86" s="4" cm="1">
        <f t="array" ref="H86">INDEX(GMWA!$A$2:$DB$600,MATCH(1,(GMWA!$DA$2:$DA$600=H$3)*(GMWA!$CZ$2:$CZ$600=H$4)*(GMWA!$DB$2:$DB$600=H$1),0),$A86-1966)</f>
        <v>99479.4</v>
      </c>
      <c r="I86" s="4" cm="1">
        <f t="array" ref="I86">INDEX(GMWA!$A$2:$DB$600,MATCH(1,(GMWA!$DA$2:$DA$600=I$3)*(GMWA!$CZ$2:$CZ$600=I$4)*(GMWA!$DB$2:$DB$600=I$1),0),$A86-1966)</f>
        <v>4.5715640000000004</v>
      </c>
      <c r="J86" s="4" cm="1">
        <f t="array" ref="J86">INDEX(GMWA!$A$2:$DB$600,MATCH(1,(GMWA!$DA$2:$DA$600=J$3)*(GMWA!$CZ$2:$CZ$600=J$4)*(GMWA!$DB$2:$DB$600=J$1),0),$A86-1966)</f>
        <v>45955.34</v>
      </c>
      <c r="K86" s="4" cm="1">
        <f t="array" ref="K86">INDEX(GMWA!$A$2:$DB$600,MATCH(1,(GMWA!$DA$2:$DA$600=K$3)*(GMWA!$CZ$2:$CZ$600=K$4)*(GMWA!$DB$2:$DB$600=K$1),0),$A86-1966)</f>
        <v>160.9546</v>
      </c>
      <c r="L86" s="4" cm="1">
        <f t="array" ref="L86">INDEX(GMWA!$A$2:$DB$600,MATCH(1,(GMWA!$DA$2:$DA$600=L$3)*(GMWA!$CZ$2:$CZ$600=L$4)*(GMWA!$DB$2:$DB$600=L$1),0),$A86-1966)</f>
        <v>261.83960000000002</v>
      </c>
      <c r="M86" s="4" cm="1">
        <f t="array" ref="M86">INDEX(GMWA!$A$2:$DB$600,MATCH(1,(GMWA!$DA$2:$DA$600=M$3)*(GMWA!$CZ$2:$CZ$600=M$4)*(GMWA!$DB$2:$DB$600=M$1),0),$A86-1966)</f>
        <v>162.37129999999999</v>
      </c>
      <c r="N86" s="4" cm="1">
        <f t="array" ref="N86">INDEX(GMWA!$A$2:$DB$600,MATCH(1,(GMWA!$DA$2:$DA$600=N$3)*(GMWA!$CZ$2:$CZ$600=N$4)*(GMWA!$DB$2:$DB$600=N$1),0),$A86-1966)</f>
        <v>109.566</v>
      </c>
      <c r="O86" s="4" cm="1">
        <f t="array" ref="O86">INDEX(GMWA!$A$2:$DB$600,MATCH(1,(GMWA!$DA$2:$DA$600=O$3)*(GMWA!$CZ$2:$CZ$600=O$4)*(GMWA!$DB$2:$DB$600=O$1),0),$A86-1966)</f>
        <v>23.8262</v>
      </c>
      <c r="P86" s="4" cm="1">
        <f t="array" ref="P86">INDEX(GMWA!$A$2:$DB$600,MATCH(1,(GMWA!$DA$2:$DA$600=P$3)*(GMWA!$CZ$2:$CZ$600=P$4)*(GMWA!$DB$2:$DB$600=P$1),0),$A86-1966)</f>
        <v>41.866100000000003</v>
      </c>
      <c r="Q86" s="4" cm="1">
        <f t="array" ref="Q86">INDEX(GMWA!$A$2:$DB$600,MATCH(1,(GMWA!$DA$2:$DA$600=Q$3)*(GMWA!$CZ$2:$CZ$600=Q$4)*(GMWA!$DB$2:$DB$600=Q$1),0),$A86-1966)</f>
        <v>25.878720000000001</v>
      </c>
      <c r="R86" s="4" cm="1">
        <f t="array" ref="R86">INDEX(GMWA!$A$2:$DB$600,MATCH(1,(GMWA!$DA$2:$DA$600=R$3)*(GMWA!$CZ$2:$CZ$600=R$4)*(GMWA!$DB$2:$DB$600=R$1),0),$A86-1966)</f>
        <v>15.249169999999999</v>
      </c>
      <c r="S86" s="4" cm="1">
        <f t="array" ref="S86">INDEX(GMWA!$A$2:$DB$600,MATCH(1,(GMWA!$DA$2:$DA$600=S$3)*(GMWA!$CZ$2:$CZ$600=S$4)*(GMWA!$DB$2:$DB$600=S$1),0),$A86-1966)</f>
        <v>9.87059</v>
      </c>
      <c r="T86" s="4" cm="1">
        <f t="array" ref="T86">INDEX(GMWA!$A$2:$DB$600,MATCH(1,(GMWA!$DA$2:$DA$600=T$3)*(GMWA!$CZ$2:$CZ$600=T$4)*(GMWA!$DB$2:$DB$600=T$1),0),$A86-1966)</f>
        <v>20.207000000000001</v>
      </c>
      <c r="U86" s="4" cm="1">
        <f t="array" ref="U86">INDEX(GMWA!$A$2:$DB$600,MATCH(1,(GMWA!$DA$2:$DA$600=U$3)*(GMWA!$CZ$2:$CZ$600=U$4)*(GMWA!$DB$2:$DB$600=U$1),0),$A86-1966)</f>
        <v>14.953340000000001</v>
      </c>
      <c r="V86" s="4" cm="1">
        <f t="array" ref="V86">INDEX(GMWA!$A$2:$DB$600,MATCH(1,(GMWA!$DA$2:$DA$600=V$3)*(GMWA!$CZ$2:$CZ$600=V$4)*(GMWA!$DB$2:$DB$600=V$1),0),$A86-1966)</f>
        <v>8245310</v>
      </c>
      <c r="W86" s="4" cm="1">
        <f t="array" ref="W86">INDEX(GMWA!$A$2:$DB$600,MATCH(1,(GMWA!$DA$2:$DA$600=W$3)*(GMWA!$CZ$2:$CZ$600=W$4)*(GMWA!$DB$2:$DB$600=W$1),0),$A86-1966)</f>
        <v>143864.70000000001</v>
      </c>
      <c r="X86" s="4" cm="1">
        <f t="array" ref="X86">INDEX(GMWA!$A$2:$DB$600,MATCH(1,(GMWA!$DA$2:$DA$600=X$3)*(GMWA!$CZ$2:$CZ$600=X$4)*(GMWA!$DB$2:$DB$600=X$1),0),$A86-1966)</f>
        <v>2124420</v>
      </c>
      <c r="Y86" s="4" cm="1">
        <f t="array" ref="Y86">INDEX(GMWA!$A$2:$DB$600,MATCH(1,(GMWA!$DA$2:$DA$600=Y$3)*(GMWA!$CZ$2:$CZ$600=Y$4)*(GMWA!$DB$2:$DB$600=Y$1),0),$A86-1966)</f>
        <v>6281089</v>
      </c>
      <c r="Z86" s="4" cm="1">
        <f t="array" ref="Z86">INDEX(GMWA!$A$2:$DB$600,MATCH(1,(GMWA!$DA$2:$DA$600=Z$3)*(GMWA!$CZ$2:$CZ$600=Z$4)*(GMWA!$DB$2:$DB$600=Z$1),0),$A86-1966)</f>
        <v>4458560</v>
      </c>
      <c r="AA86" s="4" cm="1">
        <f t="array" ref="AA86">INDEX(GMWA!$A$2:$DB$600,MATCH(1,(GMWA!$DA$2:$DA$600=AA$3)*(GMWA!$CZ$2:$CZ$600=AA$4)*(GMWA!$DB$2:$DB$600=AA$1),0),$A86-1966)</f>
        <v>1112.925</v>
      </c>
      <c r="AB86" s="4" cm="1">
        <f t="array" ref="AB86">INDEX(GMWA!$A$2:$DB$600,MATCH(1,(GMWA!$DA$2:$DA$600=AB$3)*(GMWA!$CZ$2:$CZ$600=AB$4)*(GMWA!$DB$2:$DB$600=AB$1),0),$A86-1966)</f>
        <v>5040518</v>
      </c>
      <c r="AC86" s="4" cm="1">
        <f t="array" ref="AC86">INDEX(GMWA!$A$2:$DB$600,MATCH(1,(GMWA!$DA$2:$DA$600=AC$3)*(GMWA!$CZ$2:$CZ$600=AC$4)*(GMWA!$DB$2:$DB$600=AC$1),0),$A86-1966)</f>
        <v>515.44150000000002</v>
      </c>
      <c r="AD86" s="4" cm="1">
        <f t="array" ref="AD86">INDEX(GMWA!$A$2:$DB$600,MATCH(1,(GMWA!$DA$2:$DA$600=AD$3)*(GMWA!$CZ$2:$CZ$600=AD$4)*(GMWA!$DB$2:$DB$600=AD$1),0),$A86-1966)</f>
        <v>2045315</v>
      </c>
      <c r="AE86" s="4" cm="1">
        <f t="array" ref="AE86">INDEX(GMWA!$A$2:$DB$600,MATCH(1,(GMWA!$DA$2:$DA$600=AE$3)*(GMWA!$CZ$2:$CZ$600=AE$4)*(GMWA!$DB$2:$DB$600=AE$1),0),$A86-1966)</f>
        <v>6307.92</v>
      </c>
      <c r="AF86" s="4" cm="1">
        <f t="array" ref="AF86">INDEX(GMWA!$A$2:$DB$600,MATCH(1,(GMWA!$DA$2:$DA$600=AF$3)*(GMWA!$CZ$2:$CZ$600=AF$4)*(GMWA!$DB$2:$DB$600=AF$1),0),$A86-1966)</f>
        <v>8141.9210000000003</v>
      </c>
      <c r="AG86" s="4" cm="1">
        <f t="array" ref="AG86">INDEX(GMWA!$A$2:$DB$600,MATCH(1,(GMWA!$DA$2:$DA$600=AG$3)*(GMWA!$CZ$2:$CZ$600=AG$4)*(GMWA!$DB$2:$DB$600=AG$1),0),$A86-1966)</f>
        <v>5112.8</v>
      </c>
      <c r="AH86" s="4" cm="1">
        <f t="array" ref="AH86">INDEX(GMWA!$A$2:$DB$600,MATCH(1,(GMWA!$DA$2:$DA$600=AH$3)*(GMWA!$CZ$2:$CZ$600=AH$4)*(GMWA!$DB$2:$DB$600=AH$1),0),$A86-1966)</f>
        <v>3565.7220000000002</v>
      </c>
      <c r="AI86" s="4" cm="1">
        <f t="array" ref="AI86">INDEX(GMWA!$A$2:$DB$600,MATCH(1,(GMWA!$DA$2:$DA$600=AI$3)*(GMWA!$CZ$2:$CZ$600=AI$4)*(GMWA!$DB$2:$DB$600=AI$1),0),$A86-1966)</f>
        <v>845.15689999999995</v>
      </c>
      <c r="AJ86" s="4" cm="1">
        <f t="array" ref="AJ86">INDEX(GMWA!$A$2:$DB$600,MATCH(1,(GMWA!$DA$2:$DA$600=AJ$3)*(GMWA!$CZ$2:$CZ$600=AJ$4)*(GMWA!$DB$2:$DB$600=AJ$1),0),$A86-1966)</f>
        <v>1360.2950000000001</v>
      </c>
      <c r="AK86" s="4" cm="1">
        <f t="array" ref="AK86">INDEX(GMWA!$A$2:$DB$600,MATCH(1,(GMWA!$DA$2:$DA$600=AK$3)*(GMWA!$CZ$2:$CZ$600=AK$4)*(GMWA!$DB$2:$DB$600=AK$1),0),$A86-1966)</f>
        <v>1070.56</v>
      </c>
      <c r="AL86" s="4" cm="1">
        <f t="array" ref="AL86">INDEX(GMWA!$A$2:$DB$600,MATCH(1,(GMWA!$DA$2:$DA$600=AL$3)*(GMWA!$CZ$2:$CZ$600=AL$4)*(GMWA!$DB$2:$DB$600=AL$1),0),$A86-1966)</f>
        <v>554.83609999999999</v>
      </c>
      <c r="AM86" s="4" cm="1">
        <f t="array" ref="AM86">INDEX(GMWA!$A$2:$DB$600,MATCH(1,(GMWA!$DA$2:$DA$600=AM$3)*(GMWA!$CZ$2:$CZ$600=AM$4)*(GMWA!$DB$2:$DB$600=AM$1),0),$A86-1966)</f>
        <v>283.89030000000002</v>
      </c>
      <c r="AN86" s="4" cm="1">
        <f t="array" ref="AN86">INDEX(GMWA!$A$2:$DB$600,MATCH(1,(GMWA!$DA$2:$DA$600=AN$3)*(GMWA!$CZ$2:$CZ$600=AN$4)*(GMWA!$DB$2:$DB$600=AN$1),0),$A86-1966)</f>
        <v>644.48879999999997</v>
      </c>
      <c r="AO86" s="4" cm="1">
        <f t="array" ref="AO86">INDEX(GMWA!$A$2:$DB$600,MATCH(1,(GMWA!$DA$2:$DA$600=AO$3)*(GMWA!$CZ$2:$CZ$600=AO$4)*(GMWA!$DB$2:$DB$600=AO$1),0),$A86-1966)</f>
        <v>491.65309999999999</v>
      </c>
      <c r="AP86" s="4" cm="1">
        <f t="array" ref="AP86">INDEX(GMWA!$A$2:$DB$600,MATCH(1,(GMWA!$DA$2:$DA$600=AP$3)*(GMWA!$CZ$2:$CZ$600=AP$4)*(GMWA!$DB$2:$DB$600=AP$1),0),$A86-1966)</f>
        <v>7818376</v>
      </c>
      <c r="AQ86" s="4" cm="1">
        <f t="array" ref="AQ86">INDEX(GMWA!$A$2:$DB$600,MATCH(1,(GMWA!$DA$2:$DA$600=AQ$3)*(GMWA!$CZ$2:$CZ$600=AQ$4)*(GMWA!$DB$2:$DB$600=AQ$1),0),$A86-1966)</f>
        <v>85941.56</v>
      </c>
      <c r="AR86" s="4" cm="1">
        <f t="array" ref="AR86">INDEX(GMWA!$A$2:$DB$600,MATCH(1,(GMWA!$DA$2:$DA$600=AR$3)*(GMWA!$CZ$2:$CZ$600=AR$4)*(GMWA!$DB$2:$DB$600=AR$1),0),$A86-1966)</f>
        <v>1068959</v>
      </c>
      <c r="AS86" s="4" cm="1">
        <f t="array" ref="AS86">INDEX(GMWA!$A$2:$DB$600,MATCH(1,(GMWA!$DA$2:$DA$600=AS$3)*(GMWA!$CZ$2:$CZ$600=AS$4)*(GMWA!$DB$2:$DB$600=AS$1),0),$A86-1966)</f>
        <v>8849433</v>
      </c>
      <c r="AT86" s="4" cm="1">
        <f t="array" ref="AT86">INDEX(GMWA!$A$2:$DB$600,MATCH(1,(GMWA!$DA$2:$DA$600=AT$3)*(GMWA!$CZ$2:$CZ$600=AT$4)*(GMWA!$DB$2:$DB$600=AT$1),0),$A86-1966)</f>
        <v>9306421</v>
      </c>
      <c r="AU86" s="4" cm="1">
        <f t="array" ref="AU86">INDEX(GMWA!$A$2:$DB$600,MATCH(1,(GMWA!$DA$2:$DA$600=AU$3)*(GMWA!$CZ$2:$CZ$600=AU$4)*(GMWA!$DB$2:$DB$600=AU$1),0),$A86-1966)</f>
        <v>7683.6270000000004</v>
      </c>
      <c r="AV86" s="4" cm="1">
        <f t="array" ref="AV86">INDEX(GMWA!$A$2:$DB$600,MATCH(1,(GMWA!$DA$2:$DA$600=AV$3)*(GMWA!$CZ$2:$CZ$600=AV$4)*(GMWA!$DB$2:$DB$600=AV$1),0),$A86-1966)</f>
        <v>16654510</v>
      </c>
      <c r="AW86" s="4" cm="1">
        <f t="array" ref="AW86">INDEX(GMWA!$A$2:$DB$600,MATCH(1,(GMWA!$DA$2:$DA$600=AW$3)*(GMWA!$CZ$2:$CZ$600=AW$4)*(GMWA!$DB$2:$DB$600=AW$1),0),$A86-1966)</f>
        <v>1716.5830000000001</v>
      </c>
      <c r="AX86" s="4" cm="1">
        <f t="array" ref="AX86">INDEX(GMWA!$A$2:$DB$600,MATCH(1,(GMWA!$DA$2:$DA$600=AX$3)*(GMWA!$CZ$2:$CZ$600=AX$4)*(GMWA!$DB$2:$DB$600=AX$1),0),$A86-1966)</f>
        <v>6014735</v>
      </c>
      <c r="AY86" s="4" cm="1">
        <f t="array" ref="AY86">INDEX(GMWA!$A$2:$DB$600,MATCH(1,(GMWA!$DA$2:$DA$600=AY$3)*(GMWA!$CZ$2:$CZ$600=AY$4)*(GMWA!$DB$2:$DB$600=AY$1),0),$A86-1966)</f>
        <v>10169.91</v>
      </c>
      <c r="AZ86" s="4" cm="1">
        <f t="array" ref="AZ86">INDEX(GMWA!$A$2:$DB$600,MATCH(1,(GMWA!$DA$2:$DA$600=AZ$3)*(GMWA!$CZ$2:$CZ$600=AZ$4)*(GMWA!$DB$2:$DB$600=AZ$1),0),$A86-1966)</f>
        <v>6234.23</v>
      </c>
      <c r="BA86" s="4" cm="1">
        <f t="array" ref="BA86">INDEX(GMWA!$A$2:$DB$600,MATCH(1,(GMWA!$DA$2:$DA$600=BA$3)*(GMWA!$CZ$2:$CZ$600=BA$4)*(GMWA!$DB$2:$DB$600=BA$1),0),$A86-1966)</f>
        <v>4111.9759999999997</v>
      </c>
      <c r="BB86" s="4" cm="1">
        <f t="array" ref="BB86">INDEX(GMWA!$A$2:$DB$600,MATCH(1,(GMWA!$DA$2:$DA$600=BB$3)*(GMWA!$CZ$2:$CZ$600=BB$4)*(GMWA!$DB$2:$DB$600=BB$1),0),$A86-1966)</f>
        <v>3748.4349999999999</v>
      </c>
      <c r="BC86" s="4" cm="1">
        <f t="array" ref="BC86">INDEX(GMWA!$A$2:$DB$600,MATCH(1,(GMWA!$DA$2:$DA$600=BC$3)*(GMWA!$CZ$2:$CZ$600=BC$4)*(GMWA!$DB$2:$DB$600=BC$1),0),$A86-1966)</f>
        <v>2670.239</v>
      </c>
      <c r="BD86" s="4" cm="1">
        <f t="array" ref="BD86">INDEX(GMWA!$A$2:$DB$600,MATCH(1,(GMWA!$DA$2:$DA$600=BD$3)*(GMWA!$CZ$2:$CZ$600=BD$4)*(GMWA!$DB$2:$DB$600=BD$1),0),$A86-1966)</f>
        <v>1477.1990000000001</v>
      </c>
      <c r="BE86" s="4" cm="1">
        <f t="array" ref="BE86">INDEX(GMWA!$A$2:$DB$600,MATCH(1,(GMWA!$DA$2:$DA$600=BE$3)*(GMWA!$CZ$2:$CZ$600=BE$4)*(GMWA!$DB$2:$DB$600=BE$1),0),$A86-1966)</f>
        <v>1187.424</v>
      </c>
      <c r="BF86" s="4" cm="1">
        <f t="array" ref="BF86">INDEX(GMWA!$A$2:$DB$600,MATCH(1,(GMWA!$DA$2:$DA$600=BF$3)*(GMWA!$CZ$2:$CZ$600=BF$4)*(GMWA!$DB$2:$DB$600=BF$1),0),$A86-1966)</f>
        <v>552.28240000000005</v>
      </c>
      <c r="BG86" s="4" cm="1">
        <f t="array" ref="BG86">INDEX(GMWA!$A$2:$DB$600,MATCH(1,(GMWA!$DA$2:$DA$600=BG$3)*(GMWA!$CZ$2:$CZ$600=BG$4)*(GMWA!$DB$2:$DB$600=BG$1),0),$A86-1966)</f>
        <v>1778.6289999999999</v>
      </c>
      <c r="BH86" s="4" cm="1">
        <f t="array" ref="BH86">INDEX(GMWA!$A$2:$DB$600,MATCH(1,(GMWA!$DA$2:$DA$600=BH$3)*(GMWA!$CZ$2:$CZ$600=BH$4)*(GMWA!$DB$2:$DB$600=BH$1),0),$A86-1966)</f>
        <v>518.91250000000002</v>
      </c>
      <c r="BI86" s="4" cm="1">
        <f t="array" ref="BI86">INDEX(GMWA!$A$2:$DB$600,MATCH(1,(GMWA!$DA$2:$DA$600=BI$3)*(GMWA!$CZ$2:$CZ$600=BI$4)*(GMWA!$DB$2:$DB$600=BI$1),0),$A86-1966)</f>
        <v>694.96460000000002</v>
      </c>
      <c r="BK86" s="12">
        <f t="shared" si="14"/>
        <v>2.3213378272011602</v>
      </c>
      <c r="BL86" s="12">
        <f t="shared" si="14"/>
        <v>3.6404802567968373</v>
      </c>
      <c r="BM86" s="12">
        <f t="shared" si="14"/>
        <v>2.0618630026077707</v>
      </c>
      <c r="BN86" s="12">
        <f t="shared" si="14"/>
        <v>3.3129175529912089</v>
      </c>
      <c r="BO86" s="12">
        <f t="shared" si="14"/>
        <v>3.4208802842173256</v>
      </c>
      <c r="BP86" s="12">
        <f t="shared" si="14"/>
        <v>3.1744645865624372</v>
      </c>
      <c r="BQ86" s="12">
        <f t="shared" si="14"/>
        <v>1.9735947773621678</v>
      </c>
      <c r="BR86" s="12">
        <f t="shared" si="14"/>
        <v>0.88692198823726842</v>
      </c>
      <c r="BS86" s="12">
        <f t="shared" si="13"/>
        <v>2.246858796811249</v>
      </c>
      <c r="BT86" s="12">
        <f t="shared" si="13"/>
        <v>2.5516271607756598</v>
      </c>
      <c r="BU86" s="12">
        <f t="shared" si="13"/>
        <v>3.2159437557795023</v>
      </c>
      <c r="BV86" s="12">
        <f t="shared" si="13"/>
        <v>3.1757803943044909</v>
      </c>
      <c r="BW86" s="12">
        <f t="shared" si="13"/>
        <v>3.0727577752836592</v>
      </c>
      <c r="BX86" s="12">
        <f t="shared" si="13"/>
        <v>2.8191451788419406</v>
      </c>
      <c r="BY86" s="12">
        <f t="shared" si="13"/>
        <v>3.0777221117478195</v>
      </c>
      <c r="BZ86" s="12">
        <f t="shared" si="13"/>
        <v>2.4173068300702436</v>
      </c>
      <c r="CA86" s="12">
        <f t="shared" si="13"/>
        <v>2.7484098457184021</v>
      </c>
      <c r="CB86" s="12">
        <f t="shared" si="13"/>
        <v>3.4769028741031307</v>
      </c>
      <c r="CC86" s="12">
        <f t="shared" si="13"/>
        <v>3.1353531667268695</v>
      </c>
      <c r="CD86" s="12">
        <f t="shared" si="13"/>
        <v>3.0414412112930846</v>
      </c>
      <c r="CF86" s="13">
        <f>SUMIF(DataQ!$C:$C,DataA!$A86,DataQ!I:I)</f>
        <v>40221.203999999998</v>
      </c>
      <c r="CG86" s="13">
        <f>SUMIF(DataQ!$C:$C,DataA!$A86,DataQ!J:J)</f>
        <v>631899.69999999995</v>
      </c>
      <c r="CH86" s="13">
        <f>SUMIF(DataQ!$C:$C,DataA!$A86,DataQ!K:K)</f>
        <v>4635.424</v>
      </c>
      <c r="CI86" s="13">
        <f>SUMIF(DataQ!$C:$C,DataA!$A86,DataQ!L:L)</f>
        <v>3178.7681000000002</v>
      </c>
      <c r="CJ86" s="13">
        <f>SUMIF(DataQ!$C:$C,DataA!$A86,DataQ!M:M)</f>
        <v>2134.4236999999998</v>
      </c>
      <c r="CK86" s="14">
        <f>AVERAGEIF(DataQ!$C:$C,DataA!$A86,DataQ!N:N)</f>
        <v>1019311</v>
      </c>
      <c r="CL86" s="13">
        <f>SUMIF(DataQ!$C:$C,DataA!$A86,DataQ!O:O)</f>
        <v>-313097.685</v>
      </c>
      <c r="CN86" s="13">
        <f>SUMIF(DataQ!$B:$B,DataA!$A86,DataQ!P:P)</f>
        <v>-4332.799</v>
      </c>
      <c r="CO86" s="13">
        <f>SUMIF(DataQ!$B:$B,DataA!$A86,DataQ!Q:Q)</f>
        <v>-35786.82</v>
      </c>
      <c r="CP86" s="13">
        <f>SUMIF(DataQ!$B:$B,DataA!$A86,DataQ!R:R)</f>
        <v>-149.89588000000001</v>
      </c>
    </row>
    <row r="87" spans="1:94" x14ac:dyDescent="0.25">
      <c r="A87" s="4">
        <f t="shared" si="9"/>
        <v>2053</v>
      </c>
      <c r="B87" s="4" cm="1">
        <f t="array" ref="B87">INDEX(GMWA!$A$2:$DB$600,MATCH(1,(GMWA!$DA$2:$DA$600=B$3)*(GMWA!$CZ$2:$CZ$600=B$4)*(GMWA!$DB$2:$DB$600=B$1),0),$A87-1966)</f>
        <v>196675.4</v>
      </c>
      <c r="C87" s="4" cm="1">
        <f t="array" ref="C87">INDEX(GMWA!$A$2:$DB$600,MATCH(1,(GMWA!$DA$2:$DA$600=C$3)*(GMWA!$CZ$2:$CZ$600=C$4)*(GMWA!$DB$2:$DB$600=C$1),0),$A87-1966)</f>
        <v>5399.87</v>
      </c>
      <c r="D87" s="4" cm="1">
        <f t="array" ref="D87">INDEX(GMWA!$A$2:$DB$600,MATCH(1,(GMWA!$DA$2:$DA$600=D$3)*(GMWA!$CZ$2:$CZ$600=D$4)*(GMWA!$DB$2:$DB$600=D$1),0),$A87-1966)</f>
        <v>44663.15</v>
      </c>
      <c r="E87" s="4" cm="1">
        <f t="array" ref="E87">INDEX(GMWA!$A$2:$DB$600,MATCH(1,(GMWA!$DA$2:$DA$600=E$3)*(GMWA!$CZ$2:$CZ$600=E$4)*(GMWA!$DB$2:$DB$600=E$1),0),$A87-1966)</f>
        <v>213172.4</v>
      </c>
      <c r="F87" s="4" cm="1">
        <f t="array" ref="F87">INDEX(GMWA!$A$2:$DB$600,MATCH(1,(GMWA!$DA$2:$DA$600=F$3)*(GMWA!$CZ$2:$CZ$600=F$4)*(GMWA!$DB$2:$DB$600=F$1),0),$A87-1966)</f>
        <v>159216.79999999999</v>
      </c>
      <c r="G87" s="4" cm="1">
        <f t="array" ref="G87">INDEX(GMWA!$A$2:$DB$600,MATCH(1,(GMWA!$DA$2:$DA$600=G$3)*(GMWA!$CZ$2:$CZ$600=G$4)*(GMWA!$DB$2:$DB$600=G$1),0),$A87-1966)</f>
        <v>36.063400000000001</v>
      </c>
      <c r="H87" s="4" cm="1">
        <f t="array" ref="H87">INDEX(GMWA!$A$2:$DB$600,MATCH(1,(GMWA!$DA$2:$DA$600=H$3)*(GMWA!$CZ$2:$CZ$600=H$4)*(GMWA!$DB$2:$DB$600=H$1),0),$A87-1966)</f>
        <v>101927.2</v>
      </c>
      <c r="I87" s="4" cm="1">
        <f t="array" ref="I87">INDEX(GMWA!$A$2:$DB$600,MATCH(1,(GMWA!$DA$2:$DA$600=I$3)*(GMWA!$CZ$2:$CZ$600=I$4)*(GMWA!$DB$2:$DB$600=I$1),0),$A87-1966)</f>
        <v>4.6799200000000001</v>
      </c>
      <c r="J87" s="4" cm="1">
        <f t="array" ref="J87">INDEX(GMWA!$A$2:$DB$600,MATCH(1,(GMWA!$DA$2:$DA$600=J$3)*(GMWA!$CZ$2:$CZ$600=J$4)*(GMWA!$DB$2:$DB$600=J$1),0),$A87-1966)</f>
        <v>46624.35</v>
      </c>
      <c r="K87" s="4" cm="1">
        <f t="array" ref="K87">INDEX(GMWA!$A$2:$DB$600,MATCH(1,(GMWA!$DA$2:$DA$600=K$3)*(GMWA!$CZ$2:$CZ$600=K$4)*(GMWA!$DB$2:$DB$600=K$1),0),$A87-1966)</f>
        <v>164.91929999999999</v>
      </c>
      <c r="L87" s="4" cm="1">
        <f t="array" ref="L87">INDEX(GMWA!$A$2:$DB$600,MATCH(1,(GMWA!$DA$2:$DA$600=L$3)*(GMWA!$CZ$2:$CZ$600=L$4)*(GMWA!$DB$2:$DB$600=L$1),0),$A87-1966)</f>
        <v>269.05470000000003</v>
      </c>
      <c r="M87" s="4" cm="1">
        <f t="array" ref="M87">INDEX(GMWA!$A$2:$DB$600,MATCH(1,(GMWA!$DA$2:$DA$600=M$3)*(GMWA!$CZ$2:$CZ$600=M$4)*(GMWA!$DB$2:$DB$600=M$1),0),$A87-1966)</f>
        <v>164.87809999999999</v>
      </c>
      <c r="N87" s="4" cm="1">
        <f t="array" ref="N87">INDEX(GMWA!$A$2:$DB$600,MATCH(1,(GMWA!$DA$2:$DA$600=N$3)*(GMWA!$CZ$2:$CZ$600=N$4)*(GMWA!$DB$2:$DB$600=N$1),0),$A87-1966)</f>
        <v>112.625</v>
      </c>
      <c r="O87" s="4" cm="1">
        <f t="array" ref="O87">INDEX(GMWA!$A$2:$DB$600,MATCH(1,(GMWA!$DA$2:$DA$600=O$3)*(GMWA!$CZ$2:$CZ$600=O$4)*(GMWA!$DB$2:$DB$600=O$1),0),$A87-1966)</f>
        <v>24.1814</v>
      </c>
      <c r="P87" s="4" cm="1">
        <f t="array" ref="P87">INDEX(GMWA!$A$2:$DB$600,MATCH(1,(GMWA!$DA$2:$DA$600=P$3)*(GMWA!$CZ$2:$CZ$600=P$4)*(GMWA!$DB$2:$DB$600=P$1),0),$A87-1966)</f>
        <v>42.865600000000001</v>
      </c>
      <c r="Q87" s="4" cm="1">
        <f t="array" ref="Q87">INDEX(GMWA!$A$2:$DB$600,MATCH(1,(GMWA!$DA$2:$DA$600=Q$3)*(GMWA!$CZ$2:$CZ$600=Q$4)*(GMWA!$DB$2:$DB$600=Q$1),0),$A87-1966)</f>
        <v>26.577500000000001</v>
      </c>
      <c r="R87" s="4" cm="1">
        <f t="array" ref="R87">INDEX(GMWA!$A$2:$DB$600,MATCH(1,(GMWA!$DA$2:$DA$600=R$3)*(GMWA!$CZ$2:$CZ$600=R$4)*(GMWA!$DB$2:$DB$600=R$1),0),$A87-1966)</f>
        <v>15.65385</v>
      </c>
      <c r="S87" s="4" cm="1">
        <f t="array" ref="S87">INDEX(GMWA!$A$2:$DB$600,MATCH(1,(GMWA!$DA$2:$DA$600=S$3)*(GMWA!$CZ$2:$CZ$600=S$4)*(GMWA!$DB$2:$DB$600=S$1),0),$A87-1966)</f>
        <v>10.704969999999999</v>
      </c>
      <c r="T87" s="4" cm="1">
        <f t="array" ref="T87">INDEX(GMWA!$A$2:$DB$600,MATCH(1,(GMWA!$DA$2:$DA$600=T$3)*(GMWA!$CZ$2:$CZ$600=T$4)*(GMWA!$DB$2:$DB$600=T$1),0),$A87-1966)</f>
        <v>20.678999999999998</v>
      </c>
      <c r="U87" s="4" cm="1">
        <f t="array" ref="U87">INDEX(GMWA!$A$2:$DB$600,MATCH(1,(GMWA!$DA$2:$DA$600=U$3)*(GMWA!$CZ$2:$CZ$600=U$4)*(GMWA!$DB$2:$DB$600=U$1),0),$A87-1966)</f>
        <v>15.344580000000001</v>
      </c>
      <c r="V87" s="4" cm="1">
        <f t="array" ref="V87">INDEX(GMWA!$A$2:$DB$600,MATCH(1,(GMWA!$DA$2:$DA$600=V$3)*(GMWA!$CZ$2:$CZ$600=V$4)*(GMWA!$DB$2:$DB$600=V$1),0),$A87-1966)</f>
        <v>8568494</v>
      </c>
      <c r="W87" s="4" cm="1">
        <f t="array" ref="W87">INDEX(GMWA!$A$2:$DB$600,MATCH(1,(GMWA!$DA$2:$DA$600=W$3)*(GMWA!$CZ$2:$CZ$600=W$4)*(GMWA!$DB$2:$DB$600=W$1),0),$A87-1966)</f>
        <v>148175.1</v>
      </c>
      <c r="X87" s="4" cm="1">
        <f t="array" ref="X87">INDEX(GMWA!$A$2:$DB$600,MATCH(1,(GMWA!$DA$2:$DA$600=X$3)*(GMWA!$CZ$2:$CZ$600=X$4)*(GMWA!$DB$2:$DB$600=X$1),0),$A87-1966)</f>
        <v>2160904</v>
      </c>
      <c r="Y87" s="4" cm="1">
        <f t="array" ref="Y87">INDEX(GMWA!$A$2:$DB$600,MATCH(1,(GMWA!$DA$2:$DA$600=Y$3)*(GMWA!$CZ$2:$CZ$600=Y$4)*(GMWA!$DB$2:$DB$600=Y$1),0),$A87-1966)</f>
        <v>6420189</v>
      </c>
      <c r="Z87" s="4" cm="1">
        <f t="array" ref="Z87">INDEX(GMWA!$A$2:$DB$600,MATCH(1,(GMWA!$DA$2:$DA$600=Z$3)*(GMWA!$CZ$2:$CZ$600=Z$4)*(GMWA!$DB$2:$DB$600=Z$1),0),$A87-1966)</f>
        <v>4616933</v>
      </c>
      <c r="AA87" s="4" cm="1">
        <f t="array" ref="AA87">INDEX(GMWA!$A$2:$DB$600,MATCH(1,(GMWA!$DA$2:$DA$600=AA$3)*(GMWA!$CZ$2:$CZ$600=AA$4)*(GMWA!$DB$2:$DB$600=AA$1),0),$A87-1966)</f>
        <v>1131.412</v>
      </c>
      <c r="AB87" s="4" cm="1">
        <f t="array" ref="AB87">INDEX(GMWA!$A$2:$DB$600,MATCH(1,(GMWA!$DA$2:$DA$600=AB$3)*(GMWA!$CZ$2:$CZ$600=AB$4)*(GMWA!$DB$2:$DB$600=AB$1),0),$A87-1966)</f>
        <v>5142836</v>
      </c>
      <c r="AC87" s="4" cm="1">
        <f t="array" ref="AC87">INDEX(GMWA!$A$2:$DB$600,MATCH(1,(GMWA!$DA$2:$DA$600=AC$3)*(GMWA!$CZ$2:$CZ$600=AC$4)*(GMWA!$DB$2:$DB$600=AC$1),0),$A87-1966)</f>
        <v>541.99490000000003</v>
      </c>
      <c r="AD87" s="4" cm="1">
        <f t="array" ref="AD87">INDEX(GMWA!$A$2:$DB$600,MATCH(1,(GMWA!$DA$2:$DA$600=AD$3)*(GMWA!$CZ$2:$CZ$600=AD$4)*(GMWA!$DB$2:$DB$600=AD$1),0),$A87-1966)</f>
        <v>2069070</v>
      </c>
      <c r="AE87" s="4" cm="1">
        <f t="array" ref="AE87">INDEX(GMWA!$A$2:$DB$600,MATCH(1,(GMWA!$DA$2:$DA$600=AE$3)*(GMWA!$CZ$2:$CZ$600=AE$4)*(GMWA!$DB$2:$DB$600=AE$1),0),$A87-1966)</f>
        <v>6461.915</v>
      </c>
      <c r="AF87" s="4" cm="1">
        <f t="array" ref="AF87">INDEX(GMWA!$A$2:$DB$600,MATCH(1,(GMWA!$DA$2:$DA$600=AF$3)*(GMWA!$CZ$2:$CZ$600=AF$4)*(GMWA!$DB$2:$DB$600=AF$1),0),$A87-1966)</f>
        <v>8351.1880000000001</v>
      </c>
      <c r="AG87" s="4" cm="1">
        <f t="array" ref="AG87">INDEX(GMWA!$A$2:$DB$600,MATCH(1,(GMWA!$DA$2:$DA$600=AG$3)*(GMWA!$CZ$2:$CZ$600=AG$4)*(GMWA!$DB$2:$DB$600=AG$1),0),$A87-1966)</f>
        <v>5186.8919999999998</v>
      </c>
      <c r="AH87" s="4" cm="1">
        <f t="array" ref="AH87">INDEX(GMWA!$A$2:$DB$600,MATCH(1,(GMWA!$DA$2:$DA$600=AH$3)*(GMWA!$CZ$2:$CZ$600=AH$4)*(GMWA!$DB$2:$DB$600=AH$1),0),$A87-1966)</f>
        <v>3662.3560000000002</v>
      </c>
      <c r="AI87" s="4" cm="1">
        <f t="array" ref="AI87">INDEX(GMWA!$A$2:$DB$600,MATCH(1,(GMWA!$DA$2:$DA$600=AI$3)*(GMWA!$CZ$2:$CZ$600=AI$4)*(GMWA!$DB$2:$DB$600=AI$1),0),$A87-1966)</f>
        <v>855.36220000000003</v>
      </c>
      <c r="AJ87" s="4" cm="1">
        <f t="array" ref="AJ87">INDEX(GMWA!$A$2:$DB$600,MATCH(1,(GMWA!$DA$2:$DA$600=AJ$3)*(GMWA!$CZ$2:$CZ$600=AJ$4)*(GMWA!$DB$2:$DB$600=AJ$1),0),$A87-1966)</f>
        <v>1390.076</v>
      </c>
      <c r="AK87" s="4" cm="1">
        <f t="array" ref="AK87">INDEX(GMWA!$A$2:$DB$600,MATCH(1,(GMWA!$DA$2:$DA$600=AK$3)*(GMWA!$CZ$2:$CZ$600=AK$4)*(GMWA!$DB$2:$DB$600=AK$1),0),$A87-1966)</f>
        <v>1094.0540000000001</v>
      </c>
      <c r="AL87" s="4" cm="1">
        <f t="array" ref="AL87">INDEX(GMWA!$A$2:$DB$600,MATCH(1,(GMWA!$DA$2:$DA$600=AL$3)*(GMWA!$CZ$2:$CZ$600=AL$4)*(GMWA!$DB$2:$DB$600=AL$1),0),$A87-1966)</f>
        <v>568.0992</v>
      </c>
      <c r="AM87" s="4" cm="1">
        <f t="array" ref="AM87">INDEX(GMWA!$A$2:$DB$600,MATCH(1,(GMWA!$DA$2:$DA$600=AM$3)*(GMWA!$CZ$2:$CZ$600=AM$4)*(GMWA!$DB$2:$DB$600=AM$1),0),$A87-1966)</f>
        <v>310.5018</v>
      </c>
      <c r="AN87" s="4" cm="1">
        <f t="array" ref="AN87">INDEX(GMWA!$A$2:$DB$600,MATCH(1,(GMWA!$DA$2:$DA$600=AN$3)*(GMWA!$CZ$2:$CZ$600=AN$4)*(GMWA!$DB$2:$DB$600=AN$1),0),$A87-1966)</f>
        <v>655.26750000000004</v>
      </c>
      <c r="AO87" s="4" cm="1">
        <f t="array" ref="AO87">INDEX(GMWA!$A$2:$DB$600,MATCH(1,(GMWA!$DA$2:$DA$600=AO$3)*(GMWA!$CZ$2:$CZ$600=AO$4)*(GMWA!$DB$2:$DB$600=AO$1),0),$A87-1966)</f>
        <v>503.67680000000001</v>
      </c>
      <c r="AP87" s="4" cm="1">
        <f t="array" ref="AP87">INDEX(GMWA!$A$2:$DB$600,MATCH(1,(GMWA!$DA$2:$DA$600=AP$3)*(GMWA!$CZ$2:$CZ$600=AP$4)*(GMWA!$DB$2:$DB$600=AP$1),0),$A87-1966)</f>
        <v>8075150</v>
      </c>
      <c r="AQ87" s="4" cm="1">
        <f t="array" ref="AQ87">INDEX(GMWA!$A$2:$DB$600,MATCH(1,(GMWA!$DA$2:$DA$600=AQ$3)*(GMWA!$CZ$2:$CZ$600=AQ$4)*(GMWA!$DB$2:$DB$600=AQ$1),0),$A87-1966)</f>
        <v>88965.119999999995</v>
      </c>
      <c r="AR87" s="4" cm="1">
        <f t="array" ref="AR87">INDEX(GMWA!$A$2:$DB$600,MATCH(1,(GMWA!$DA$2:$DA$600=AR$3)*(GMWA!$CZ$2:$CZ$600=AR$4)*(GMWA!$DB$2:$DB$600=AR$1),0),$A87-1966)</f>
        <v>1089869</v>
      </c>
      <c r="AS87" s="4" cm="1">
        <f t="array" ref="AS87">INDEX(GMWA!$A$2:$DB$600,MATCH(1,(GMWA!$DA$2:$DA$600=AS$3)*(GMWA!$CZ$2:$CZ$600=AS$4)*(GMWA!$DB$2:$DB$600=AS$1),0),$A87-1966)</f>
        <v>9175362</v>
      </c>
      <c r="AT87" s="4" cm="1">
        <f t="array" ref="AT87">INDEX(GMWA!$A$2:$DB$600,MATCH(1,(GMWA!$DA$2:$DA$600=AT$3)*(GMWA!$CZ$2:$CZ$600=AT$4)*(GMWA!$DB$2:$DB$600=AT$1),0),$A87-1966)</f>
        <v>9677888</v>
      </c>
      <c r="AU87" s="4" cm="1">
        <f t="array" ref="AU87">INDEX(GMWA!$A$2:$DB$600,MATCH(1,(GMWA!$DA$2:$DA$600=AU$3)*(GMWA!$CZ$2:$CZ$600=AU$4)*(GMWA!$DB$2:$DB$600=AU$1),0),$A87-1966)</f>
        <v>7949.3019999999997</v>
      </c>
      <c r="AV87" s="4" cm="1">
        <f t="array" ref="AV87">INDEX(GMWA!$A$2:$DB$600,MATCH(1,(GMWA!$DA$2:$DA$600=AV$3)*(GMWA!$CZ$2:$CZ$600=AV$4)*(GMWA!$DB$2:$DB$600=AV$1),0),$A87-1966)</f>
        <v>17208140</v>
      </c>
      <c r="AW87" s="4" cm="1">
        <f t="array" ref="AW87">INDEX(GMWA!$A$2:$DB$600,MATCH(1,(GMWA!$DA$2:$DA$600=AW$3)*(GMWA!$CZ$2:$CZ$600=AW$4)*(GMWA!$DB$2:$DB$600=AW$1),0),$A87-1966)</f>
        <v>1757.269</v>
      </c>
      <c r="AX87" s="4" cm="1">
        <f t="array" ref="AX87">INDEX(GMWA!$A$2:$DB$600,MATCH(1,(GMWA!$DA$2:$DA$600=AX$3)*(GMWA!$CZ$2:$CZ$600=AX$4)*(GMWA!$DB$2:$DB$600=AX$1),0),$A87-1966)</f>
        <v>6141842</v>
      </c>
      <c r="AY87" s="4" cm="1">
        <f t="array" ref="AY87">INDEX(GMWA!$A$2:$DB$600,MATCH(1,(GMWA!$DA$2:$DA$600=AY$3)*(GMWA!$CZ$2:$CZ$600=AY$4)*(GMWA!$DB$2:$DB$600=AY$1),0),$A87-1966)</f>
        <v>10448.040000000001</v>
      </c>
      <c r="AZ87" s="4" cm="1">
        <f t="array" ref="AZ87">INDEX(GMWA!$A$2:$DB$600,MATCH(1,(GMWA!$DA$2:$DA$600=AZ$3)*(GMWA!$CZ$2:$CZ$600=AZ$4)*(GMWA!$DB$2:$DB$600=AZ$1),0),$A87-1966)</f>
        <v>6376.2889999999998</v>
      </c>
      <c r="BA87" s="4" cm="1">
        <f t="array" ref="BA87">INDEX(GMWA!$A$2:$DB$600,MATCH(1,(GMWA!$DA$2:$DA$600=BA$3)*(GMWA!$CZ$2:$CZ$600=BA$4)*(GMWA!$DB$2:$DB$600=BA$1),0),$A87-1966)</f>
        <v>4207.9260000000004</v>
      </c>
      <c r="BB87" s="4" cm="1">
        <f t="array" ref="BB87">INDEX(GMWA!$A$2:$DB$600,MATCH(1,(GMWA!$DA$2:$DA$600=BB$3)*(GMWA!$CZ$2:$CZ$600=BB$4)*(GMWA!$DB$2:$DB$600=BB$1),0),$A87-1966)</f>
        <v>3865.3589999999999</v>
      </c>
      <c r="BC87" s="4" cm="1">
        <f t="array" ref="BC87">INDEX(GMWA!$A$2:$DB$600,MATCH(1,(GMWA!$DA$2:$DA$600=BC$3)*(GMWA!$CZ$2:$CZ$600=BC$4)*(GMWA!$DB$2:$DB$600=BC$1),0),$A87-1966)</f>
        <v>2740.9189999999999</v>
      </c>
      <c r="BD87" s="4" cm="1">
        <f t="array" ref="BD87">INDEX(GMWA!$A$2:$DB$600,MATCH(1,(GMWA!$DA$2:$DA$600=BD$3)*(GMWA!$CZ$2:$CZ$600=BD$4)*(GMWA!$DB$2:$DB$600=BD$1),0),$A87-1966)</f>
        <v>1516.732</v>
      </c>
      <c r="BE87" s="4" cm="1">
        <f t="array" ref="BE87">INDEX(GMWA!$A$2:$DB$600,MATCH(1,(GMWA!$DA$2:$DA$600=BE$3)*(GMWA!$CZ$2:$CZ$600=BE$4)*(GMWA!$DB$2:$DB$600=BE$1),0),$A87-1966)</f>
        <v>1218.6489999999999</v>
      </c>
      <c r="BF87" s="4" cm="1">
        <f t="array" ref="BF87">INDEX(GMWA!$A$2:$DB$600,MATCH(1,(GMWA!$DA$2:$DA$600=BF$3)*(GMWA!$CZ$2:$CZ$600=BF$4)*(GMWA!$DB$2:$DB$600=BF$1),0),$A87-1966)</f>
        <v>564.86040000000003</v>
      </c>
      <c r="BG87" s="4" cm="1">
        <f t="array" ref="BG87">INDEX(GMWA!$A$2:$DB$600,MATCH(1,(GMWA!$DA$2:$DA$600=BG$3)*(GMWA!$CZ$2:$CZ$600=BG$4)*(GMWA!$DB$2:$DB$600=BG$1),0),$A87-1966)</f>
        <v>1834.9839999999999</v>
      </c>
      <c r="BH87" s="4" cm="1">
        <f t="array" ref="BH87">INDEX(GMWA!$A$2:$DB$600,MATCH(1,(GMWA!$DA$2:$DA$600=BH$3)*(GMWA!$CZ$2:$CZ$600=BH$4)*(GMWA!$DB$2:$DB$600=BH$1),0),$A87-1966)</f>
        <v>530.40589999999997</v>
      </c>
      <c r="BI87" s="4" cm="1">
        <f t="array" ref="BI87">INDEX(GMWA!$A$2:$DB$600,MATCH(1,(GMWA!$DA$2:$DA$600=BI$3)*(GMWA!$CZ$2:$CZ$600=BI$4)*(GMWA!$DB$2:$DB$600=BI$1),0),$A87-1966)</f>
        <v>714.73140000000001</v>
      </c>
      <c r="BK87" s="12">
        <f t="shared" si="14"/>
        <v>2.2953321785601997</v>
      </c>
      <c r="BL87" s="12">
        <f t="shared" si="14"/>
        <v>3.6442492699515641</v>
      </c>
      <c r="BM87" s="12">
        <f t="shared" si="14"/>
        <v>2.0668734011321188</v>
      </c>
      <c r="BN87" s="12">
        <f t="shared" si="14"/>
        <v>3.3203446191381594</v>
      </c>
      <c r="BO87" s="12">
        <f t="shared" si="14"/>
        <v>3.4485404055029605</v>
      </c>
      <c r="BP87" s="12">
        <f t="shared" si="14"/>
        <v>3.1874684023149835</v>
      </c>
      <c r="BQ87" s="12">
        <f t="shared" si="14"/>
        <v>1.9819259256954724</v>
      </c>
      <c r="BR87" s="12">
        <f t="shared" si="14"/>
        <v>0.86346199936567658</v>
      </c>
      <c r="BS87" s="12">
        <f t="shared" si="13"/>
        <v>2.2533964534790991</v>
      </c>
      <c r="BT87" s="12">
        <f t="shared" si="13"/>
        <v>2.5521737751115574</v>
      </c>
      <c r="BU87" s="12">
        <f t="shared" si="13"/>
        <v>3.221753599607625</v>
      </c>
      <c r="BV87" s="12">
        <f t="shared" si="13"/>
        <v>3.1787455763489967</v>
      </c>
      <c r="BW87" s="12">
        <f t="shared" si="13"/>
        <v>3.0752062333645336</v>
      </c>
      <c r="BX87" s="12">
        <f t="shared" si="13"/>
        <v>2.8270363128040965</v>
      </c>
      <c r="BY87" s="12">
        <f t="shared" si="13"/>
        <v>3.0836875106109307</v>
      </c>
      <c r="BZ87" s="12">
        <f t="shared" si="13"/>
        <v>2.4292676595487972</v>
      </c>
      <c r="CA87" s="12">
        <f t="shared" si="13"/>
        <v>2.7554782685840782</v>
      </c>
      <c r="CB87" s="12">
        <f t="shared" si="13"/>
        <v>3.4476354082327383</v>
      </c>
      <c r="CC87" s="12">
        <f t="shared" si="13"/>
        <v>3.15581041330449</v>
      </c>
      <c r="CD87" s="12">
        <f t="shared" si="13"/>
        <v>3.0465131608205898</v>
      </c>
      <c r="CF87" s="13">
        <f>SUMIF(DataQ!$C:$C,DataA!$A87,DataQ!I:I)</f>
        <v>40855.01</v>
      </c>
      <c r="CG87" s="13">
        <f>SUMIF(DataQ!$C:$C,DataA!$A87,DataQ!J:J)</f>
        <v>633957.80000000005</v>
      </c>
      <c r="CH87" s="13">
        <f>SUMIF(DataQ!$C:$C,DataA!$A87,DataQ!K:K)</f>
        <v>4668.3590000000004</v>
      </c>
      <c r="CI87" s="13">
        <f>SUMIF(DataQ!$C:$C,DataA!$A87,DataQ!L:L)</f>
        <v>3187.2993999999999</v>
      </c>
      <c r="CJ87" s="13">
        <f>SUMIF(DataQ!$C:$C,DataA!$A87,DataQ!M:M)</f>
        <v>2141.8787000000002</v>
      </c>
      <c r="CK87" s="14">
        <f>AVERAGEIF(DataQ!$C:$C,DataA!$A87,DataQ!N:N)</f>
        <v>1036183.5</v>
      </c>
      <c r="CL87" s="13">
        <f>SUMIF(DataQ!$C:$C,DataA!$A87,DataQ!O:O)</f>
        <v>-323377.87699999998</v>
      </c>
      <c r="CN87" s="13">
        <f>SUMIF(DataQ!$B:$B,DataA!$A87,DataQ!P:P)</f>
        <v>-4310.3739999999998</v>
      </c>
      <c r="CO87" s="13">
        <f>SUMIF(DataQ!$B:$B,DataA!$A87,DataQ!Q:Q)</f>
        <v>-36484.006999999998</v>
      </c>
      <c r="CP87" s="13">
        <f>SUMIF(DataQ!$B:$B,DataA!$A87,DataQ!R:R)</f>
        <v>-153.99501000000001</v>
      </c>
    </row>
    <row r="88" spans="1:94" x14ac:dyDescent="0.25">
      <c r="A88" s="4">
        <f t="shared" si="9"/>
        <v>2054</v>
      </c>
      <c r="B88" s="4" cm="1">
        <f t="array" ref="B88">INDEX(GMWA!$A$2:$DB$600,MATCH(1,(GMWA!$DA$2:$DA$600=B$3)*(GMWA!$CZ$2:$CZ$600=B$4)*(GMWA!$DB$2:$DB$600=B$1),0),$A88-1966)</f>
        <v>202256.5</v>
      </c>
      <c r="C88" s="4" cm="1">
        <f t="array" ref="C88">INDEX(GMWA!$A$2:$DB$600,MATCH(1,(GMWA!$DA$2:$DA$600=C$3)*(GMWA!$CZ$2:$CZ$600=C$4)*(GMWA!$DB$2:$DB$600=C$1),0),$A88-1966)</f>
        <v>5563.1930000000002</v>
      </c>
      <c r="D88" s="4" cm="1">
        <f t="array" ref="D88">INDEX(GMWA!$A$2:$DB$600,MATCH(1,(GMWA!$DA$2:$DA$600=D$3)*(GMWA!$CZ$2:$CZ$600=D$4)*(GMWA!$DB$2:$DB$600=D$1),0),$A88-1966)</f>
        <v>45528.44</v>
      </c>
      <c r="E88" s="4" cm="1">
        <f t="array" ref="E88">INDEX(GMWA!$A$2:$DB$600,MATCH(1,(GMWA!$DA$2:$DA$600=E$3)*(GMWA!$CZ$2:$CZ$600=E$4)*(GMWA!$DB$2:$DB$600=E$1),0),$A88-1966)</f>
        <v>218371.20000000001</v>
      </c>
      <c r="F88" s="4" cm="1">
        <f t="array" ref="F88">INDEX(GMWA!$A$2:$DB$600,MATCH(1,(GMWA!$DA$2:$DA$600=F$3)*(GMWA!$CZ$2:$CZ$600=F$4)*(GMWA!$DB$2:$DB$600=F$1),0),$A88-1966)</f>
        <v>165994.5</v>
      </c>
      <c r="G88" s="4" cm="1">
        <f t="array" ref="G88">INDEX(GMWA!$A$2:$DB$600,MATCH(1,(GMWA!$DA$2:$DA$600=G$3)*(GMWA!$CZ$2:$CZ$600=G$4)*(GMWA!$DB$2:$DB$600=G$1),0),$A88-1966)</f>
        <v>36.790030000000002</v>
      </c>
      <c r="H88" s="4" cm="1">
        <f t="array" ref="H88">INDEX(GMWA!$A$2:$DB$600,MATCH(1,(GMWA!$DA$2:$DA$600=H$3)*(GMWA!$CZ$2:$CZ$600=H$4)*(GMWA!$DB$2:$DB$600=H$1),0),$A88-1966)</f>
        <v>104450</v>
      </c>
      <c r="I88" s="4" cm="1">
        <f t="array" ref="I88">INDEX(GMWA!$A$2:$DB$600,MATCH(1,(GMWA!$DA$2:$DA$600=I$3)*(GMWA!$CZ$2:$CZ$600=I$4)*(GMWA!$DB$2:$DB$600=I$1),0),$A88-1966)</f>
        <v>4.7905119999999997</v>
      </c>
      <c r="J88" s="4" cm="1">
        <f t="array" ref="J88">INDEX(GMWA!$A$2:$DB$600,MATCH(1,(GMWA!$DA$2:$DA$600=J$3)*(GMWA!$CZ$2:$CZ$600=J$4)*(GMWA!$DB$2:$DB$600=J$1),0),$A88-1966)</f>
        <v>47307.49</v>
      </c>
      <c r="K88" s="4" cm="1">
        <f t="array" ref="K88">INDEX(GMWA!$A$2:$DB$600,MATCH(1,(GMWA!$DA$2:$DA$600=K$3)*(GMWA!$CZ$2:$CZ$600=K$4)*(GMWA!$DB$2:$DB$600=K$1),0),$A88-1966)</f>
        <v>168.98609999999999</v>
      </c>
      <c r="L88" s="4" cm="1">
        <f t="array" ref="L88">INDEX(GMWA!$A$2:$DB$600,MATCH(1,(GMWA!$DA$2:$DA$600=L$3)*(GMWA!$CZ$2:$CZ$600=L$4)*(GMWA!$DB$2:$DB$600=L$1),0),$A88-1966)</f>
        <v>276.40870000000001</v>
      </c>
      <c r="M88" s="4" cm="1">
        <f t="array" ref="M88">INDEX(GMWA!$A$2:$DB$600,MATCH(1,(GMWA!$DA$2:$DA$600=M$3)*(GMWA!$CZ$2:$CZ$600=M$4)*(GMWA!$DB$2:$DB$600=M$1),0),$A88-1966)</f>
        <v>167.43719999999999</v>
      </c>
      <c r="N88" s="4" cm="1">
        <f t="array" ref="N88">INDEX(GMWA!$A$2:$DB$600,MATCH(1,(GMWA!$DA$2:$DA$600=N$3)*(GMWA!$CZ$2:$CZ$600=N$4)*(GMWA!$DB$2:$DB$600=N$1),0),$A88-1966)</f>
        <v>115.77500000000001</v>
      </c>
      <c r="O88" s="4" cm="1">
        <f t="array" ref="O88">INDEX(GMWA!$A$2:$DB$600,MATCH(1,(GMWA!$DA$2:$DA$600=O$3)*(GMWA!$CZ$2:$CZ$600=O$4)*(GMWA!$DB$2:$DB$600=O$1),0),$A88-1966)</f>
        <v>24.542999999999999</v>
      </c>
      <c r="P88" s="4" cm="1">
        <f t="array" ref="P88">INDEX(GMWA!$A$2:$DB$600,MATCH(1,(GMWA!$DA$2:$DA$600=P$3)*(GMWA!$CZ$2:$CZ$600=P$4)*(GMWA!$DB$2:$DB$600=P$1),0),$A88-1966)</f>
        <v>43.885199999999998</v>
      </c>
      <c r="Q88" s="4" cm="1">
        <f t="array" ref="Q88">INDEX(GMWA!$A$2:$DB$600,MATCH(1,(GMWA!$DA$2:$DA$600=Q$3)*(GMWA!$CZ$2:$CZ$600=Q$4)*(GMWA!$DB$2:$DB$600=Q$1),0),$A88-1966)</f>
        <v>27.292439999999999</v>
      </c>
      <c r="R88" s="4" cm="1">
        <f t="array" ref="R88">INDEX(GMWA!$A$2:$DB$600,MATCH(1,(GMWA!$DA$2:$DA$600=R$3)*(GMWA!$CZ$2:$CZ$600=R$4)*(GMWA!$DB$2:$DB$600=R$1),0),$A88-1966)</f>
        <v>16.06371</v>
      </c>
      <c r="S88" s="4" cm="1">
        <f t="array" ref="S88">INDEX(GMWA!$A$2:$DB$600,MATCH(1,(GMWA!$DA$2:$DA$600=S$3)*(GMWA!$CZ$2:$CZ$600=S$4)*(GMWA!$DB$2:$DB$600=S$1),0),$A88-1966)</f>
        <v>11.617559999999999</v>
      </c>
      <c r="T88" s="4" cm="1">
        <f t="array" ref="T88">INDEX(GMWA!$A$2:$DB$600,MATCH(1,(GMWA!$DA$2:$DA$600=T$3)*(GMWA!$CZ$2:$CZ$600=T$4)*(GMWA!$DB$2:$DB$600=T$1),0),$A88-1966)</f>
        <v>21.158000000000001</v>
      </c>
      <c r="U88" s="4" cm="1">
        <f t="array" ref="U88">INDEX(GMWA!$A$2:$DB$600,MATCH(1,(GMWA!$DA$2:$DA$600=U$3)*(GMWA!$CZ$2:$CZ$600=U$4)*(GMWA!$DB$2:$DB$600=U$1),0),$A88-1966)</f>
        <v>15.75165</v>
      </c>
      <c r="V88" s="4" cm="1">
        <f t="array" ref="V88">INDEX(GMWA!$A$2:$DB$600,MATCH(1,(GMWA!$DA$2:$DA$600=V$3)*(GMWA!$CZ$2:$CZ$600=V$4)*(GMWA!$DB$2:$DB$600=V$1),0),$A88-1966)</f>
        <v>8902242</v>
      </c>
      <c r="W88" s="4" cm="1">
        <f t="array" ref="W88">INDEX(GMWA!$A$2:$DB$600,MATCH(1,(GMWA!$DA$2:$DA$600=W$3)*(GMWA!$CZ$2:$CZ$600=W$4)*(GMWA!$DB$2:$DB$600=W$1),0),$A88-1966)</f>
        <v>152452.9</v>
      </c>
      <c r="X88" s="4" cm="1">
        <f t="array" ref="X88">INDEX(GMWA!$A$2:$DB$600,MATCH(1,(GMWA!$DA$2:$DA$600=X$3)*(GMWA!$CZ$2:$CZ$600=X$4)*(GMWA!$DB$2:$DB$600=X$1),0),$A88-1966)</f>
        <v>2198108</v>
      </c>
      <c r="Y88" s="4" cm="1">
        <f t="array" ref="Y88">INDEX(GMWA!$A$2:$DB$600,MATCH(1,(GMWA!$DA$2:$DA$600=Y$3)*(GMWA!$CZ$2:$CZ$600=Y$4)*(GMWA!$DB$2:$DB$600=Y$1),0),$A88-1966)</f>
        <v>6562842</v>
      </c>
      <c r="Z88" s="4" cm="1">
        <f t="array" ref="Z88">INDEX(GMWA!$A$2:$DB$600,MATCH(1,(GMWA!$DA$2:$DA$600=Z$3)*(GMWA!$CZ$2:$CZ$600=Z$4)*(GMWA!$DB$2:$DB$600=Z$1),0),$A88-1966)</f>
        <v>4777307</v>
      </c>
      <c r="AA88" s="4" cm="1">
        <f t="array" ref="AA88">INDEX(GMWA!$A$2:$DB$600,MATCH(1,(GMWA!$DA$2:$DA$600=AA$3)*(GMWA!$CZ$2:$CZ$600=AA$4)*(GMWA!$DB$2:$DB$600=AA$1),0),$A88-1966)</f>
        <v>1149.155</v>
      </c>
      <c r="AB88" s="4" cm="1">
        <f t="array" ref="AB88">INDEX(GMWA!$A$2:$DB$600,MATCH(1,(GMWA!$DA$2:$DA$600=AB$3)*(GMWA!$CZ$2:$CZ$600=AB$4)*(GMWA!$DB$2:$DB$600=AB$1),0),$A88-1966)</f>
        <v>5248477</v>
      </c>
      <c r="AC88" s="4" cm="1">
        <f t="array" ref="AC88">INDEX(GMWA!$A$2:$DB$600,MATCH(1,(GMWA!$DA$2:$DA$600=AC$3)*(GMWA!$CZ$2:$CZ$600=AC$4)*(GMWA!$DB$2:$DB$600=AC$1),0),$A88-1966)</f>
        <v>570.00059999999996</v>
      </c>
      <c r="AD88" s="4" cm="1">
        <f t="array" ref="AD88">INDEX(GMWA!$A$2:$DB$600,MATCH(1,(GMWA!$DA$2:$DA$600=AD$3)*(GMWA!$CZ$2:$CZ$600=AD$4)*(GMWA!$DB$2:$DB$600=AD$1),0),$A88-1966)</f>
        <v>2093320</v>
      </c>
      <c r="AE88" s="4" cm="1">
        <f t="array" ref="AE88">INDEX(GMWA!$A$2:$DB$600,MATCH(1,(GMWA!$DA$2:$DA$600=AE$3)*(GMWA!$CZ$2:$CZ$600=AE$4)*(GMWA!$DB$2:$DB$600=AE$1),0),$A88-1966)</f>
        <v>6620.067</v>
      </c>
      <c r="AF88" s="4" cm="1">
        <f t="array" ref="AF88">INDEX(GMWA!$A$2:$DB$600,MATCH(1,(GMWA!$DA$2:$DA$600=AF$3)*(GMWA!$CZ$2:$CZ$600=AF$4)*(GMWA!$DB$2:$DB$600=AF$1),0),$A88-1966)</f>
        <v>8565.2579999999998</v>
      </c>
      <c r="AG88" s="4" cm="1">
        <f t="array" ref="AG88">INDEX(GMWA!$A$2:$DB$600,MATCH(1,(GMWA!$DA$2:$DA$600=AG$3)*(GMWA!$CZ$2:$CZ$600=AG$4)*(GMWA!$DB$2:$DB$600=AG$1),0),$A88-1966)</f>
        <v>5262.7240000000002</v>
      </c>
      <c r="AH88" s="4" cm="1">
        <f t="array" ref="AH88">INDEX(GMWA!$A$2:$DB$600,MATCH(1,(GMWA!$DA$2:$DA$600=AH$3)*(GMWA!$CZ$2:$CZ$600=AH$4)*(GMWA!$DB$2:$DB$600=AH$1),0),$A88-1966)</f>
        <v>3762.0839999999998</v>
      </c>
      <c r="AI88" s="4" cm="1">
        <f t="array" ref="AI88">INDEX(GMWA!$A$2:$DB$600,MATCH(1,(GMWA!$DA$2:$DA$600=AI$3)*(GMWA!$CZ$2:$CZ$600=AI$4)*(GMWA!$DB$2:$DB$600=AI$1),0),$A88-1966)</f>
        <v>865.83240000000001</v>
      </c>
      <c r="AJ88" s="4" cm="1">
        <f t="array" ref="AJ88">INDEX(GMWA!$A$2:$DB$600,MATCH(1,(GMWA!$DA$2:$DA$600=AJ$3)*(GMWA!$CZ$2:$CZ$600=AJ$4)*(GMWA!$DB$2:$DB$600=AJ$1),0),$A88-1966)</f>
        <v>1420.614</v>
      </c>
      <c r="AK88" s="4" cm="1">
        <f t="array" ref="AK88">INDEX(GMWA!$A$2:$DB$600,MATCH(1,(GMWA!$DA$2:$DA$600=AK$3)*(GMWA!$CZ$2:$CZ$600=AK$4)*(GMWA!$DB$2:$DB$600=AK$1),0),$A88-1966)</f>
        <v>1118.162</v>
      </c>
      <c r="AL88" s="4" cm="1">
        <f t="array" ref="AL88">INDEX(GMWA!$A$2:$DB$600,MATCH(1,(GMWA!$DA$2:$DA$600=AL$3)*(GMWA!$CZ$2:$CZ$600=AL$4)*(GMWA!$DB$2:$DB$600=AL$1),0),$A88-1966)</f>
        <v>581.63419999999996</v>
      </c>
      <c r="AM88" s="4" cm="1">
        <f t="array" ref="AM88">INDEX(GMWA!$A$2:$DB$600,MATCH(1,(GMWA!$DA$2:$DA$600=AM$3)*(GMWA!$CZ$2:$CZ$600=AM$4)*(GMWA!$DB$2:$DB$600=AM$1),0),$A88-1966)</f>
        <v>339.61930000000001</v>
      </c>
      <c r="AN88" s="4" cm="1">
        <f t="array" ref="AN88">INDEX(GMWA!$A$2:$DB$600,MATCH(1,(GMWA!$DA$2:$DA$600=AN$3)*(GMWA!$CZ$2:$CZ$600=AN$4)*(GMWA!$DB$2:$DB$600=AN$1),0),$A88-1966)</f>
        <v>666.34410000000003</v>
      </c>
      <c r="AO88" s="4" cm="1">
        <f t="array" ref="AO88">INDEX(GMWA!$A$2:$DB$600,MATCH(1,(GMWA!$DA$2:$DA$600=AO$3)*(GMWA!$CZ$2:$CZ$600=AO$4)*(GMWA!$DB$2:$DB$600=AO$1),0),$A88-1966)</f>
        <v>516.25009999999997</v>
      </c>
      <c r="AP88" s="4" cm="1">
        <f t="array" ref="AP88">INDEX(GMWA!$A$2:$DB$600,MATCH(1,(GMWA!$DA$2:$DA$600=AP$3)*(GMWA!$CZ$2:$CZ$600=AP$4)*(GMWA!$DB$2:$DB$600=AP$1),0),$A88-1966)</f>
        <v>8338960</v>
      </c>
      <c r="AQ88" s="4" cm="1">
        <f t="array" ref="AQ88">INDEX(GMWA!$A$2:$DB$600,MATCH(1,(GMWA!$DA$2:$DA$600=AQ$3)*(GMWA!$CZ$2:$CZ$600=AQ$4)*(GMWA!$DB$2:$DB$600=AQ$1),0),$A88-1966)</f>
        <v>92095.44</v>
      </c>
      <c r="AR88" s="4" cm="1">
        <f t="array" ref="AR88">INDEX(GMWA!$A$2:$DB$600,MATCH(1,(GMWA!$DA$2:$DA$600=AR$3)*(GMWA!$CZ$2:$CZ$600=AR$4)*(GMWA!$DB$2:$DB$600=AR$1),0),$A88-1966)</f>
        <v>1111387</v>
      </c>
      <c r="AS88" s="4" cm="1">
        <f t="array" ref="AS88">INDEX(GMWA!$A$2:$DB$600,MATCH(1,(GMWA!$DA$2:$DA$600=AS$3)*(GMWA!$CZ$2:$CZ$600=AS$4)*(GMWA!$DB$2:$DB$600=AS$1),0),$A88-1966)</f>
        <v>9511584</v>
      </c>
      <c r="AT88" s="4" cm="1">
        <f t="array" ref="AT88">INDEX(GMWA!$A$2:$DB$600,MATCH(1,(GMWA!$DA$2:$DA$600=AT$3)*(GMWA!$CZ$2:$CZ$600=AT$4)*(GMWA!$DB$2:$DB$600=AT$1),0),$A88-1966)</f>
        <v>10062050</v>
      </c>
      <c r="AU88" s="4" cm="1">
        <f t="array" ref="AU88">INDEX(GMWA!$A$2:$DB$600,MATCH(1,(GMWA!$DA$2:$DA$600=AU$3)*(GMWA!$CZ$2:$CZ$600=AU$4)*(GMWA!$DB$2:$DB$600=AU$1),0),$A88-1966)</f>
        <v>8224.4330000000009</v>
      </c>
      <c r="AV88" s="4" cm="1">
        <f t="array" ref="AV88">INDEX(GMWA!$A$2:$DB$600,MATCH(1,(GMWA!$DA$2:$DA$600=AV$3)*(GMWA!$CZ$2:$CZ$600=AV$4)*(GMWA!$DB$2:$DB$600=AV$1),0),$A88-1966)</f>
        <v>17769870</v>
      </c>
      <c r="AW88" s="4" cm="1">
        <f t="array" ref="AW88">INDEX(GMWA!$A$2:$DB$600,MATCH(1,(GMWA!$DA$2:$DA$600=AW$3)*(GMWA!$CZ$2:$CZ$600=AW$4)*(GMWA!$DB$2:$DB$600=AW$1),0),$A88-1966)</f>
        <v>1798.796</v>
      </c>
      <c r="AX88" s="4" cm="1">
        <f t="array" ref="AX88">INDEX(GMWA!$A$2:$DB$600,MATCH(1,(GMWA!$DA$2:$DA$600=AX$3)*(GMWA!$CZ$2:$CZ$600=AX$4)*(GMWA!$DB$2:$DB$600=AX$1),0),$A88-1966)</f>
        <v>6268261</v>
      </c>
      <c r="AY88" s="4" cm="1">
        <f t="array" ref="AY88">INDEX(GMWA!$A$2:$DB$600,MATCH(1,(GMWA!$DA$2:$DA$600=AY$3)*(GMWA!$CZ$2:$CZ$600=AY$4)*(GMWA!$DB$2:$DB$600=AY$1),0),$A88-1966)</f>
        <v>10729.88</v>
      </c>
      <c r="AZ88" s="4" cm="1">
        <f t="array" ref="AZ88">INDEX(GMWA!$A$2:$DB$600,MATCH(1,(GMWA!$DA$2:$DA$600=AZ$3)*(GMWA!$CZ$2:$CZ$600=AZ$4)*(GMWA!$DB$2:$DB$600=AZ$1),0),$A88-1966)</f>
        <v>6520.8630000000003</v>
      </c>
      <c r="BA88" s="4" cm="1">
        <f t="array" ref="BA88">INDEX(GMWA!$A$2:$DB$600,MATCH(1,(GMWA!$DA$2:$DA$600=BA$3)*(GMWA!$CZ$2:$CZ$600=BA$4)*(GMWA!$DB$2:$DB$600=BA$1),0),$A88-1966)</f>
        <v>4306.8490000000002</v>
      </c>
      <c r="BB88" s="4" cm="1">
        <f t="array" ref="BB88">INDEX(GMWA!$A$2:$DB$600,MATCH(1,(GMWA!$DA$2:$DA$600=BB$3)*(GMWA!$CZ$2:$CZ$600=BB$4)*(GMWA!$DB$2:$DB$600=BB$1),0),$A88-1966)</f>
        <v>3989.1439999999998</v>
      </c>
      <c r="BC88" s="4" cm="1">
        <f t="array" ref="BC88">INDEX(GMWA!$A$2:$DB$600,MATCH(1,(GMWA!$DA$2:$DA$600=BC$3)*(GMWA!$CZ$2:$CZ$600=BC$4)*(GMWA!$DB$2:$DB$600=BC$1),0),$A88-1966)</f>
        <v>2811.9009999999998</v>
      </c>
      <c r="BD88" s="4" cm="1">
        <f t="array" ref="BD88">INDEX(GMWA!$A$2:$DB$600,MATCH(1,(GMWA!$DA$2:$DA$600=BD$3)*(GMWA!$CZ$2:$CZ$600=BD$4)*(GMWA!$DB$2:$DB$600=BD$1),0),$A88-1966)</f>
        <v>1556.847</v>
      </c>
      <c r="BE88" s="4" cm="1">
        <f t="array" ref="BE88">INDEX(GMWA!$A$2:$DB$600,MATCH(1,(GMWA!$DA$2:$DA$600=BE$3)*(GMWA!$CZ$2:$CZ$600=BE$4)*(GMWA!$DB$2:$DB$600=BE$1),0),$A88-1966)</f>
        <v>1250.4739999999999</v>
      </c>
      <c r="BF88" s="4" cm="1">
        <f t="array" ref="BF88">INDEX(GMWA!$A$2:$DB$600,MATCH(1,(GMWA!$DA$2:$DA$600=BF$3)*(GMWA!$CZ$2:$CZ$600=BF$4)*(GMWA!$DB$2:$DB$600=BF$1),0),$A88-1966)</f>
        <v>577.77229999999997</v>
      </c>
      <c r="BG88" s="4" cm="1">
        <f t="array" ref="BG88">INDEX(GMWA!$A$2:$DB$600,MATCH(1,(GMWA!$DA$2:$DA$600=BG$3)*(GMWA!$CZ$2:$CZ$600=BG$4)*(GMWA!$DB$2:$DB$600=BG$1),0),$A88-1966)</f>
        <v>1892.1469999999999</v>
      </c>
      <c r="BH88" s="4" cm="1">
        <f t="array" ref="BH88">INDEX(GMWA!$A$2:$DB$600,MATCH(1,(GMWA!$DA$2:$DA$600=BH$3)*(GMWA!$CZ$2:$CZ$600=BH$4)*(GMWA!$DB$2:$DB$600=BH$1),0),$A88-1966)</f>
        <v>542.15909999999997</v>
      </c>
      <c r="BI88" s="4" cm="1">
        <f t="array" ref="BI88">INDEX(GMWA!$A$2:$DB$600,MATCH(1,(GMWA!$DA$2:$DA$600=BI$3)*(GMWA!$CZ$2:$CZ$600=BI$4)*(GMWA!$DB$2:$DB$600=BI$1),0),$A88-1966)</f>
        <v>735.24869999999999</v>
      </c>
      <c r="BK88" s="12">
        <f t="shared" si="14"/>
        <v>2.2719726109445242</v>
      </c>
      <c r="BL88" s="12">
        <f t="shared" si="14"/>
        <v>3.6491224502780861</v>
      </c>
      <c r="BM88" s="12">
        <f t="shared" si="14"/>
        <v>2.0712558254644451</v>
      </c>
      <c r="BN88" s="12">
        <f t="shared" si="14"/>
        <v>3.3273877384218609</v>
      </c>
      <c r="BO88" s="12">
        <f t="shared" si="14"/>
        <v>3.4746458621980962</v>
      </c>
      <c r="BP88" s="12">
        <f t="shared" si="14"/>
        <v>3.2014854393010514</v>
      </c>
      <c r="BQ88" s="12">
        <f t="shared" si="14"/>
        <v>1.9901011283844818</v>
      </c>
      <c r="BR88" s="12">
        <f t="shared" si="14"/>
        <v>0.84043981708089444</v>
      </c>
      <c r="BS88" s="12">
        <f t="shared" si="13"/>
        <v>2.2599263371104272</v>
      </c>
      <c r="BT88" s="12">
        <f t="shared" si="13"/>
        <v>2.5526342860276188</v>
      </c>
      <c r="BU88" s="12">
        <f t="shared" si="13"/>
        <v>3.2270913497293372</v>
      </c>
      <c r="BV88" s="12">
        <f t="shared" si="13"/>
        <v>3.1815690885556602</v>
      </c>
      <c r="BW88" s="12">
        <f t="shared" si="13"/>
        <v>3.0774166658692366</v>
      </c>
      <c r="BX88" s="12">
        <f t="shared" si="13"/>
        <v>2.8346132577159273</v>
      </c>
      <c r="BY88" s="12">
        <f t="shared" si="13"/>
        <v>3.0891713019863243</v>
      </c>
      <c r="BZ88" s="12">
        <f t="shared" si="13"/>
        <v>2.4408305773224273</v>
      </c>
      <c r="CA88" s="12">
        <f t="shared" si="13"/>
        <v>2.7618234966238235</v>
      </c>
      <c r="CB88" s="12">
        <f t="shared" si="13"/>
        <v>3.4207596564741753</v>
      </c>
      <c r="CC88" s="12">
        <f t="shared" si="13"/>
        <v>3.1752363381021906</v>
      </c>
      <c r="CD88" s="12">
        <f t="shared" si="13"/>
        <v>3.051166479192934</v>
      </c>
      <c r="CF88" s="13">
        <f>SUMIF(DataQ!$C:$C,DataA!$A88,DataQ!I:I)</f>
        <v>41497.360000000001</v>
      </c>
      <c r="CG88" s="13">
        <f>SUMIF(DataQ!$C:$C,DataA!$A88,DataQ!J:J)</f>
        <v>636126.6</v>
      </c>
      <c r="CH88" s="13">
        <f>SUMIF(DataQ!$C:$C,DataA!$A88,DataQ!K:K)</f>
        <v>4699.9479999999994</v>
      </c>
      <c r="CI88" s="13">
        <f>SUMIF(DataQ!$C:$C,DataA!$A88,DataQ!L:L)</f>
        <v>3195.5632999999998</v>
      </c>
      <c r="CJ88" s="13">
        <f>SUMIF(DataQ!$C:$C,DataA!$A88,DataQ!M:M)</f>
        <v>2149.6197999999999</v>
      </c>
      <c r="CK88" s="14">
        <f>AVERAGEIF(DataQ!$C:$C,DataA!$A88,DataQ!N:N)</f>
        <v>1053124.5</v>
      </c>
      <c r="CL88" s="13">
        <f>SUMIF(DataQ!$C:$C,DataA!$A88,DataQ!O:O)</f>
        <v>-333952.55800000002</v>
      </c>
      <c r="CN88" s="13">
        <f>SUMIF(DataQ!$B:$B,DataA!$A88,DataQ!P:P)</f>
        <v>-4277.8310000000001</v>
      </c>
      <c r="CO88" s="13">
        <f>SUMIF(DataQ!$B:$B,DataA!$A88,DataQ!Q:Q)</f>
        <v>-37203.055</v>
      </c>
      <c r="CP88" s="13">
        <f>SUMIF(DataQ!$B:$B,DataA!$A88,DataQ!R:R)</f>
        <v>-158.15198999999998</v>
      </c>
    </row>
    <row r="89" spans="1:94" x14ac:dyDescent="0.25">
      <c r="A89" s="4">
        <f t="shared" si="9"/>
        <v>2055</v>
      </c>
      <c r="B89" s="4" cm="1">
        <f t="array" ref="B89">INDEX(GMWA!$A$2:$DB$600,MATCH(1,(GMWA!$DA$2:$DA$600=B$3)*(GMWA!$CZ$2:$CZ$600=B$4)*(GMWA!$DB$2:$DB$600=B$1),0),$A89-1966)</f>
        <v>208153</v>
      </c>
      <c r="C89" s="4" cm="1">
        <f t="array" ref="C89">INDEX(GMWA!$A$2:$DB$600,MATCH(1,(GMWA!$DA$2:$DA$600=C$3)*(GMWA!$CZ$2:$CZ$600=C$4)*(GMWA!$DB$2:$DB$600=C$1),0),$A89-1966)</f>
        <v>5727.3850000000002</v>
      </c>
      <c r="D89" s="4" cm="1">
        <f t="array" ref="D89">INDEX(GMWA!$A$2:$DB$600,MATCH(1,(GMWA!$DA$2:$DA$600=D$3)*(GMWA!$CZ$2:$CZ$600=D$4)*(GMWA!$DB$2:$DB$600=D$1),0),$A89-1966)</f>
        <v>46400.08</v>
      </c>
      <c r="E89" s="4" cm="1">
        <f t="array" ref="E89">INDEX(GMWA!$A$2:$DB$600,MATCH(1,(GMWA!$DA$2:$DA$600=E$3)*(GMWA!$CZ$2:$CZ$600=E$4)*(GMWA!$DB$2:$DB$600=E$1),0),$A89-1966)</f>
        <v>223685.4</v>
      </c>
      <c r="F89" s="4" cm="1">
        <f t="array" ref="F89">INDEX(GMWA!$A$2:$DB$600,MATCH(1,(GMWA!$DA$2:$DA$600=F$3)*(GMWA!$CZ$2:$CZ$600=F$4)*(GMWA!$DB$2:$DB$600=F$1),0),$A89-1966)</f>
        <v>172858</v>
      </c>
      <c r="G89" s="4" cm="1">
        <f t="array" ref="G89">INDEX(GMWA!$A$2:$DB$600,MATCH(1,(GMWA!$DA$2:$DA$600=G$3)*(GMWA!$CZ$2:$CZ$600=G$4)*(GMWA!$DB$2:$DB$600=G$1),0),$A89-1966)</f>
        <v>37.50611</v>
      </c>
      <c r="H89" s="4" cm="1">
        <f t="array" ref="H89">INDEX(GMWA!$A$2:$DB$600,MATCH(1,(GMWA!$DA$2:$DA$600=H$3)*(GMWA!$CZ$2:$CZ$600=H$4)*(GMWA!$DB$2:$DB$600=H$1),0),$A89-1966)</f>
        <v>107049.3</v>
      </c>
      <c r="I89" s="4" cm="1">
        <f t="array" ref="I89">INDEX(GMWA!$A$2:$DB$600,MATCH(1,(GMWA!$DA$2:$DA$600=I$3)*(GMWA!$CZ$2:$CZ$600=I$4)*(GMWA!$DB$2:$DB$600=I$1),0),$A89-1966)</f>
        <v>4.903632</v>
      </c>
      <c r="J89" s="4" cm="1">
        <f t="array" ref="J89">INDEX(GMWA!$A$2:$DB$600,MATCH(1,(GMWA!$DA$2:$DA$600=J$3)*(GMWA!$CZ$2:$CZ$600=J$4)*(GMWA!$DB$2:$DB$600=J$1),0),$A89-1966)</f>
        <v>48004.67</v>
      </c>
      <c r="K89" s="4" cm="1">
        <f t="array" ref="K89">INDEX(GMWA!$A$2:$DB$600,MATCH(1,(GMWA!$DA$2:$DA$600=K$3)*(GMWA!$CZ$2:$CZ$600=K$4)*(GMWA!$DB$2:$DB$600=K$1),0),$A89-1966)</f>
        <v>173.15729999999999</v>
      </c>
      <c r="L89" s="4" cm="1">
        <f t="array" ref="L89">INDEX(GMWA!$A$2:$DB$600,MATCH(1,(GMWA!$DA$2:$DA$600=L$3)*(GMWA!$CZ$2:$CZ$600=L$4)*(GMWA!$DB$2:$DB$600=L$1),0),$A89-1966)</f>
        <v>283.91000000000003</v>
      </c>
      <c r="M89" s="4" cm="1">
        <f t="array" ref="M89">INDEX(GMWA!$A$2:$DB$600,MATCH(1,(GMWA!$DA$2:$DA$600=M$3)*(GMWA!$CZ$2:$CZ$600=M$4)*(GMWA!$DB$2:$DB$600=M$1),0),$A89-1966)</f>
        <v>170.05109999999999</v>
      </c>
      <c r="N89" s="4" cm="1">
        <f t="array" ref="N89">INDEX(GMWA!$A$2:$DB$600,MATCH(1,(GMWA!$DA$2:$DA$600=N$3)*(GMWA!$CZ$2:$CZ$600=N$4)*(GMWA!$DB$2:$DB$600=N$1),0),$A89-1966)</f>
        <v>119.02200000000001</v>
      </c>
      <c r="O89" s="4" cm="1">
        <f t="array" ref="O89">INDEX(GMWA!$A$2:$DB$600,MATCH(1,(GMWA!$DA$2:$DA$600=O$3)*(GMWA!$CZ$2:$CZ$600=O$4)*(GMWA!$DB$2:$DB$600=O$1),0),$A89-1966)</f>
        <v>24.9114</v>
      </c>
      <c r="P89" s="4" cm="1">
        <f t="array" ref="P89">INDEX(GMWA!$A$2:$DB$600,MATCH(1,(GMWA!$DA$2:$DA$600=P$3)*(GMWA!$CZ$2:$CZ$600=P$4)*(GMWA!$DB$2:$DB$600=P$1),0),$A89-1966)</f>
        <v>44.926099999999998</v>
      </c>
      <c r="Q89" s="4" cm="1">
        <f t="array" ref="Q89">INDEX(GMWA!$A$2:$DB$600,MATCH(1,(GMWA!$DA$2:$DA$600=Q$3)*(GMWA!$CZ$2:$CZ$600=Q$4)*(GMWA!$DB$2:$DB$600=Q$1),0),$A89-1966)</f>
        <v>28.024100000000001</v>
      </c>
      <c r="R89" s="4" cm="1">
        <f t="array" ref="R89">INDEX(GMWA!$A$2:$DB$600,MATCH(1,(GMWA!$DA$2:$DA$600=R$3)*(GMWA!$CZ$2:$CZ$600=R$4)*(GMWA!$DB$2:$DB$600=R$1),0),$A89-1966)</f>
        <v>16.479209999999998</v>
      </c>
      <c r="S89" s="4" cm="1">
        <f t="array" ref="S89">INDEX(GMWA!$A$2:$DB$600,MATCH(1,(GMWA!$DA$2:$DA$600=S$3)*(GMWA!$CZ$2:$CZ$600=S$4)*(GMWA!$DB$2:$DB$600=S$1),0),$A89-1966)</f>
        <v>12.609360000000001</v>
      </c>
      <c r="T89" s="4" cm="1">
        <f t="array" ref="T89">INDEX(GMWA!$A$2:$DB$600,MATCH(1,(GMWA!$DA$2:$DA$600=T$3)*(GMWA!$CZ$2:$CZ$600=T$4)*(GMWA!$DB$2:$DB$600=T$1),0),$A89-1966)</f>
        <v>21.646999999999998</v>
      </c>
      <c r="U89" s="4" cm="1">
        <f t="array" ref="U89">INDEX(GMWA!$A$2:$DB$600,MATCH(1,(GMWA!$DA$2:$DA$600=U$3)*(GMWA!$CZ$2:$CZ$600=U$4)*(GMWA!$DB$2:$DB$600=U$1),0),$A89-1966)</f>
        <v>16.175750000000001</v>
      </c>
      <c r="V89" s="4" cm="1">
        <f t="array" ref="V89">INDEX(GMWA!$A$2:$DB$600,MATCH(1,(GMWA!$DA$2:$DA$600=V$3)*(GMWA!$CZ$2:$CZ$600=V$4)*(GMWA!$DB$2:$DB$600=V$1),0),$A89-1966)</f>
        <v>9246815</v>
      </c>
      <c r="W89" s="4" cm="1">
        <f t="array" ref="W89">INDEX(GMWA!$A$2:$DB$600,MATCH(1,(GMWA!$DA$2:$DA$600=W$3)*(GMWA!$CZ$2:$CZ$600=W$4)*(GMWA!$DB$2:$DB$600=W$1),0),$A89-1966)</f>
        <v>156688</v>
      </c>
      <c r="X89" s="4" cm="1">
        <f t="array" ref="X89">INDEX(GMWA!$A$2:$DB$600,MATCH(1,(GMWA!$DA$2:$DA$600=X$3)*(GMWA!$CZ$2:$CZ$600=X$4)*(GMWA!$DB$2:$DB$600=X$1),0),$A89-1966)</f>
        <v>2236048</v>
      </c>
      <c r="Y89" s="4" cm="1">
        <f t="array" ref="Y89">INDEX(GMWA!$A$2:$DB$600,MATCH(1,(GMWA!$DA$2:$DA$600=Y$3)*(GMWA!$CZ$2:$CZ$600=Y$4)*(GMWA!$DB$2:$DB$600=Y$1),0),$A89-1966)</f>
        <v>6709089</v>
      </c>
      <c r="Z89" s="4" cm="1">
        <f t="array" ref="Z89">INDEX(GMWA!$A$2:$DB$600,MATCH(1,(GMWA!$DA$2:$DA$600=Z$3)*(GMWA!$CZ$2:$CZ$600=Z$4)*(GMWA!$DB$2:$DB$600=Z$1),0),$A89-1966)</f>
        <v>4939753</v>
      </c>
      <c r="AA89" s="4" cm="1">
        <f t="array" ref="AA89">INDEX(GMWA!$A$2:$DB$600,MATCH(1,(GMWA!$DA$2:$DA$600=AA$3)*(GMWA!$CZ$2:$CZ$600=AA$4)*(GMWA!$DB$2:$DB$600=AA$1),0),$A89-1966)</f>
        <v>1166.1279999999999</v>
      </c>
      <c r="AB89" s="4" cm="1">
        <f t="array" ref="AB89">INDEX(GMWA!$A$2:$DB$600,MATCH(1,(GMWA!$DA$2:$DA$600=AB$3)*(GMWA!$CZ$2:$CZ$600=AB$4)*(GMWA!$DB$2:$DB$600=AB$1),0),$A89-1966)</f>
        <v>5357478</v>
      </c>
      <c r="AC89" s="4" cm="1">
        <f t="array" ref="AC89">INDEX(GMWA!$A$2:$DB$600,MATCH(1,(GMWA!$DA$2:$DA$600=AC$3)*(GMWA!$CZ$2:$CZ$600=AC$4)*(GMWA!$DB$2:$DB$600=AC$1),0),$A89-1966)</f>
        <v>599.52739999999994</v>
      </c>
      <c r="AD89" s="4" cm="1">
        <f t="array" ref="AD89">INDEX(GMWA!$A$2:$DB$600,MATCH(1,(GMWA!$DA$2:$DA$600=AD$3)*(GMWA!$CZ$2:$CZ$600=AD$4)*(GMWA!$DB$2:$DB$600=AD$1),0),$A89-1966)</f>
        <v>2118061</v>
      </c>
      <c r="AE89" s="4" cm="1">
        <f t="array" ref="AE89">INDEX(GMWA!$A$2:$DB$600,MATCH(1,(GMWA!$DA$2:$DA$600=AE$3)*(GMWA!$CZ$2:$CZ$600=AE$4)*(GMWA!$DB$2:$DB$600=AE$1),0),$A89-1966)</f>
        <v>6782.4290000000001</v>
      </c>
      <c r="AF89" s="4" cm="1">
        <f t="array" ref="AF89">INDEX(GMWA!$A$2:$DB$600,MATCH(1,(GMWA!$DA$2:$DA$600=AF$3)*(GMWA!$CZ$2:$CZ$600=AF$4)*(GMWA!$DB$2:$DB$600=AF$1),0),$A89-1966)</f>
        <v>8784.1319999999996</v>
      </c>
      <c r="AG89" s="4" cm="1">
        <f t="array" ref="AG89">INDEX(GMWA!$A$2:$DB$600,MATCH(1,(GMWA!$DA$2:$DA$600=AG$3)*(GMWA!$CZ$2:$CZ$600=AG$4)*(GMWA!$DB$2:$DB$600=AG$1),0),$A89-1966)</f>
        <v>5340.3450000000003</v>
      </c>
      <c r="AH89" s="4" cm="1">
        <f t="array" ref="AH89">INDEX(GMWA!$A$2:$DB$600,MATCH(1,(GMWA!$DA$2:$DA$600=AH$3)*(GMWA!$CZ$2:$CZ$600=AH$4)*(GMWA!$DB$2:$DB$600=AH$1),0),$A89-1966)</f>
        <v>3865.0619999999999</v>
      </c>
      <c r="AI89" s="4" cm="1">
        <f t="array" ref="AI89">INDEX(GMWA!$A$2:$DB$600,MATCH(1,(GMWA!$DA$2:$DA$600=AI$3)*(GMWA!$CZ$2:$CZ$600=AI$4)*(GMWA!$DB$2:$DB$600=AI$1),0),$A89-1966)</f>
        <v>876.56790000000001</v>
      </c>
      <c r="AJ89" s="4" cm="1">
        <f t="array" ref="AJ89">INDEX(GMWA!$A$2:$DB$600,MATCH(1,(GMWA!$DA$2:$DA$600=AJ$3)*(GMWA!$CZ$2:$CZ$600=AJ$4)*(GMWA!$DB$2:$DB$600=AJ$1),0),$A89-1966)</f>
        <v>1451.915</v>
      </c>
      <c r="AK89" s="4" cm="1">
        <f t="array" ref="AK89">INDEX(GMWA!$A$2:$DB$600,MATCH(1,(GMWA!$DA$2:$DA$600=AK$3)*(GMWA!$CZ$2:$CZ$600=AK$4)*(GMWA!$DB$2:$DB$600=AK$1),0),$A89-1966)</f>
        <v>1142.895</v>
      </c>
      <c r="AL89" s="4" cm="1">
        <f t="array" ref="AL89">INDEX(GMWA!$A$2:$DB$600,MATCH(1,(GMWA!$DA$2:$DA$600=AL$3)*(GMWA!$CZ$2:$CZ$600=AL$4)*(GMWA!$DB$2:$DB$600=AL$1),0),$A89-1966)</f>
        <v>595.44190000000003</v>
      </c>
      <c r="AM89" s="4" cm="1">
        <f t="array" ref="AM89">INDEX(GMWA!$A$2:$DB$600,MATCH(1,(GMWA!$DA$2:$DA$600=AM$3)*(GMWA!$CZ$2:$CZ$600=AM$4)*(GMWA!$DB$2:$DB$600=AM$1),0),$A89-1966)</f>
        <v>371.27370000000002</v>
      </c>
      <c r="AN89" s="4" cm="1">
        <f t="array" ref="AN89">INDEX(GMWA!$A$2:$DB$600,MATCH(1,(GMWA!$DA$2:$DA$600=AN$3)*(GMWA!$CZ$2:$CZ$600=AN$4)*(GMWA!$DB$2:$DB$600=AN$1),0),$A89-1966)</f>
        <v>677.72500000000002</v>
      </c>
      <c r="AO89" s="4" cm="1">
        <f t="array" ref="AO89">INDEX(GMWA!$A$2:$DB$600,MATCH(1,(GMWA!$DA$2:$DA$600=AO$3)*(GMWA!$CZ$2:$CZ$600=AO$4)*(GMWA!$DB$2:$DB$600=AO$1),0),$A89-1966)</f>
        <v>529.42349999999999</v>
      </c>
      <c r="AP89" s="4" cm="1">
        <f t="array" ref="AP89">INDEX(GMWA!$A$2:$DB$600,MATCH(1,(GMWA!$DA$2:$DA$600=AP$3)*(GMWA!$CZ$2:$CZ$600=AP$4)*(GMWA!$DB$2:$DB$600=AP$1),0),$A89-1966)</f>
        <v>8609278</v>
      </c>
      <c r="AQ89" s="4" cm="1">
        <f t="array" ref="AQ89">INDEX(GMWA!$A$2:$DB$600,MATCH(1,(GMWA!$DA$2:$DA$600=AQ$3)*(GMWA!$CZ$2:$CZ$600=AQ$4)*(GMWA!$DB$2:$DB$600=AQ$1),0),$A89-1966)</f>
        <v>95335.37</v>
      </c>
      <c r="AR89" s="4" cm="1">
        <f t="array" ref="AR89">INDEX(GMWA!$A$2:$DB$600,MATCH(1,(GMWA!$DA$2:$DA$600=AR$3)*(GMWA!$CZ$2:$CZ$600=AR$4)*(GMWA!$DB$2:$DB$600=AR$1),0),$A89-1966)</f>
        <v>1133431</v>
      </c>
      <c r="AS89" s="4" cm="1">
        <f t="array" ref="AS89">INDEX(GMWA!$A$2:$DB$600,MATCH(1,(GMWA!$DA$2:$DA$600=AS$3)*(GMWA!$CZ$2:$CZ$600=AS$4)*(GMWA!$DB$2:$DB$600=AS$1),0),$A89-1966)</f>
        <v>9858027</v>
      </c>
      <c r="AT89" s="4" cm="1">
        <f t="array" ref="AT89">INDEX(GMWA!$A$2:$DB$600,MATCH(1,(GMWA!$DA$2:$DA$600=AT$3)*(GMWA!$CZ$2:$CZ$600=AT$4)*(GMWA!$DB$2:$DB$600=AT$1),0),$A89-1966)</f>
        <v>10459790</v>
      </c>
      <c r="AU89" s="4" cm="1">
        <f t="array" ref="AU89">INDEX(GMWA!$A$2:$DB$600,MATCH(1,(GMWA!$DA$2:$DA$600=AU$3)*(GMWA!$CZ$2:$CZ$600=AU$4)*(GMWA!$DB$2:$DB$600=AU$1),0),$A89-1966)</f>
        <v>8508.4369999999999</v>
      </c>
      <c r="AV89" s="4" cm="1">
        <f t="array" ref="AV89">INDEX(GMWA!$A$2:$DB$600,MATCH(1,(GMWA!$DA$2:$DA$600=AV$3)*(GMWA!$CZ$2:$CZ$600=AV$4)*(GMWA!$DB$2:$DB$600=AV$1),0),$A89-1966)</f>
        <v>18337530</v>
      </c>
      <c r="AW89" s="4" cm="1">
        <f t="array" ref="AW89">INDEX(GMWA!$A$2:$DB$600,MATCH(1,(GMWA!$DA$2:$DA$600=AW$3)*(GMWA!$CZ$2:$CZ$600=AW$4)*(GMWA!$DB$2:$DB$600=AW$1),0),$A89-1966)</f>
        <v>1841.2719999999999</v>
      </c>
      <c r="AX89" s="4" cm="1">
        <f t="array" ref="AX89">INDEX(GMWA!$A$2:$DB$600,MATCH(1,(GMWA!$DA$2:$DA$600=AX$3)*(GMWA!$CZ$2:$CZ$600=AX$4)*(GMWA!$DB$2:$DB$600=AX$1),0),$A89-1966)</f>
        <v>6393840</v>
      </c>
      <c r="AY89" s="4" cm="1">
        <f t="array" ref="AY89">INDEX(GMWA!$A$2:$DB$600,MATCH(1,(GMWA!$DA$2:$DA$600=AY$3)*(GMWA!$CZ$2:$CZ$600=AY$4)*(GMWA!$DB$2:$DB$600=AY$1),0),$A89-1966)</f>
        <v>11015.59</v>
      </c>
      <c r="AZ89" s="4" cm="1">
        <f t="array" ref="AZ89">INDEX(GMWA!$A$2:$DB$600,MATCH(1,(GMWA!$DA$2:$DA$600=AZ$3)*(GMWA!$CZ$2:$CZ$600=AZ$4)*(GMWA!$DB$2:$DB$600=AZ$1),0),$A89-1966)</f>
        <v>6667.2780000000002</v>
      </c>
      <c r="BA89" s="4" cm="1">
        <f t="array" ref="BA89">INDEX(GMWA!$A$2:$DB$600,MATCH(1,(GMWA!$DA$2:$DA$600=BA$3)*(GMWA!$CZ$2:$CZ$600=BA$4)*(GMWA!$DB$2:$DB$600=BA$1),0),$A89-1966)</f>
        <v>4408.6210000000001</v>
      </c>
      <c r="BB89" s="4" cm="1">
        <f t="array" ref="BB89">INDEX(GMWA!$A$2:$DB$600,MATCH(1,(GMWA!$DA$2:$DA$600=BB$3)*(GMWA!$CZ$2:$CZ$600=BB$4)*(GMWA!$DB$2:$DB$600=BB$1),0),$A89-1966)</f>
        <v>4119.1180000000004</v>
      </c>
      <c r="BC89" s="4" cm="1">
        <f t="array" ref="BC89">INDEX(GMWA!$A$2:$DB$600,MATCH(1,(GMWA!$DA$2:$DA$600=BC$3)*(GMWA!$CZ$2:$CZ$600=BC$4)*(GMWA!$DB$2:$DB$600=BC$1),0),$A89-1966)</f>
        <v>2883.009</v>
      </c>
      <c r="BD89" s="4" cm="1">
        <f t="array" ref="BD89">INDEX(GMWA!$A$2:$DB$600,MATCH(1,(GMWA!$DA$2:$DA$600=BD$3)*(GMWA!$CZ$2:$CZ$600=BD$4)*(GMWA!$DB$2:$DB$600=BD$1),0),$A89-1966)</f>
        <v>1597.365</v>
      </c>
      <c r="BE89" s="4" cm="1">
        <f t="array" ref="BE89">INDEX(GMWA!$A$2:$DB$600,MATCH(1,(GMWA!$DA$2:$DA$600=BE$3)*(GMWA!$CZ$2:$CZ$600=BE$4)*(GMWA!$DB$2:$DB$600=BE$1),0),$A89-1966)</f>
        <v>1282.8779999999999</v>
      </c>
      <c r="BF89" s="4" cm="1">
        <f t="array" ref="BF89">INDEX(GMWA!$A$2:$DB$600,MATCH(1,(GMWA!$DA$2:$DA$600=BF$3)*(GMWA!$CZ$2:$CZ$600=BF$4)*(GMWA!$DB$2:$DB$600=BF$1),0),$A89-1966)</f>
        <v>590.70780000000002</v>
      </c>
      <c r="BG89" s="4" cm="1">
        <f t="array" ref="BG89">INDEX(GMWA!$A$2:$DB$600,MATCH(1,(GMWA!$DA$2:$DA$600=BG$3)*(GMWA!$CZ$2:$CZ$600=BG$4)*(GMWA!$DB$2:$DB$600=BG$1),0),$A89-1966)</f>
        <v>1950.62</v>
      </c>
      <c r="BH89" s="4" cm="1">
        <f t="array" ref="BH89">INDEX(GMWA!$A$2:$DB$600,MATCH(1,(GMWA!$DA$2:$DA$600=BH$3)*(GMWA!$CZ$2:$CZ$600=BH$4)*(GMWA!$DB$2:$DB$600=BH$1),0),$A89-1966)</f>
        <v>554.17870000000005</v>
      </c>
      <c r="BI89" s="4" cm="1">
        <f t="array" ref="BI89">INDEX(GMWA!$A$2:$DB$600,MATCH(1,(GMWA!$DA$2:$DA$600=BI$3)*(GMWA!$CZ$2:$CZ$600=BI$4)*(GMWA!$DB$2:$DB$600=BI$1),0),$A89-1966)</f>
        <v>756.33810000000005</v>
      </c>
      <c r="BK89" s="12">
        <f t="shared" si="14"/>
        <v>2.2510778035464103</v>
      </c>
      <c r="BL89" s="12">
        <f t="shared" si="14"/>
        <v>3.6552799193301335</v>
      </c>
      <c r="BM89" s="12">
        <f t="shared" si="14"/>
        <v>2.0750932001459717</v>
      </c>
      <c r="BN89" s="12">
        <f t="shared" si="14"/>
        <v>3.3340651763600091</v>
      </c>
      <c r="BO89" s="12">
        <f t="shared" si="14"/>
        <v>3.4993247638090406</v>
      </c>
      <c r="BP89" s="12">
        <f t="shared" si="14"/>
        <v>3.2162944376603599</v>
      </c>
      <c r="BQ89" s="12">
        <f t="shared" si="14"/>
        <v>1.9981285970749669</v>
      </c>
      <c r="BR89" s="12">
        <f t="shared" si="14"/>
        <v>0.81791624536259744</v>
      </c>
      <c r="BS89" s="12">
        <f t="shared" si="13"/>
        <v>2.2664441675664673</v>
      </c>
      <c r="BT89" s="12">
        <f t="shared" si="13"/>
        <v>2.5530278311796555</v>
      </c>
      <c r="BU89" s="12">
        <f t="shared" si="13"/>
        <v>3.2320780243284144</v>
      </c>
      <c r="BV89" s="12">
        <f t="shared" si="13"/>
        <v>3.1842718026644343</v>
      </c>
      <c r="BW89" s="12">
        <f t="shared" si="13"/>
        <v>3.0794331371657173</v>
      </c>
      <c r="BX89" s="12">
        <f t="shared" si="13"/>
        <v>2.8419247385171187</v>
      </c>
      <c r="BY89" s="12">
        <f t="shared" si="13"/>
        <v>3.0942651601505595</v>
      </c>
      <c r="BZ89" s="12">
        <f t="shared" si="13"/>
        <v>2.4520275265881817</v>
      </c>
      <c r="CA89" s="12">
        <f t="shared" si="13"/>
        <v>2.7675596897027233</v>
      </c>
      <c r="CB89" s="12">
        <f t="shared" si="13"/>
        <v>3.3962437953455904</v>
      </c>
      <c r="CC89" s="12">
        <f t="shared" si="13"/>
        <v>3.1940683905713967</v>
      </c>
      <c r="CD89" s="12">
        <f t="shared" si="13"/>
        <v>3.0553517174813738</v>
      </c>
      <c r="CF89" s="13">
        <f>SUMIF(DataQ!$C:$C,DataA!$A89,DataQ!I:I)</f>
        <v>42148.789999999994</v>
      </c>
      <c r="CG89" s="13">
        <f>SUMIF(DataQ!$C:$C,DataA!$A89,DataQ!J:J)</f>
        <v>638350.69999999995</v>
      </c>
      <c r="CH89" s="13">
        <f>SUMIF(DataQ!$C:$C,DataA!$A89,DataQ!K:K)</f>
        <v>4730.28</v>
      </c>
      <c r="CI89" s="13">
        <f>SUMIF(DataQ!$C:$C,DataA!$A89,DataQ!L:L)</f>
        <v>3203.1809000000003</v>
      </c>
      <c r="CJ89" s="13">
        <f>SUMIF(DataQ!$C:$C,DataA!$A89,DataQ!M:M)</f>
        <v>2157.6650999999997</v>
      </c>
      <c r="CK89" s="14">
        <f>AVERAGEIF(DataQ!$C:$C,DataA!$A89,DataQ!N:N)</f>
        <v>1070171</v>
      </c>
      <c r="CL89" s="13">
        <f>SUMIF(DataQ!$C:$C,DataA!$A89,DataQ!O:O)</f>
        <v>-344781.56800000003</v>
      </c>
      <c r="CN89" s="13">
        <f>SUMIF(DataQ!$B:$B,DataA!$A89,DataQ!P:P)</f>
        <v>-4235.1400000000003</v>
      </c>
      <c r="CO89" s="13">
        <f>SUMIF(DataQ!$B:$B,DataA!$A89,DataQ!Q:Q)</f>
        <v>-37940.311999999998</v>
      </c>
      <c r="CP89" s="13">
        <f>SUMIF(DataQ!$B:$B,DataA!$A89,DataQ!R:R)</f>
        <v>-162.36205999999999</v>
      </c>
    </row>
    <row r="90" spans="1:94" x14ac:dyDescent="0.25">
      <c r="A90" s="4">
        <f t="shared" si="9"/>
        <v>2056</v>
      </c>
      <c r="B90" s="4" cm="1">
        <f t="array" ref="B90">INDEX(GMWA!$A$2:$DB$600,MATCH(1,(GMWA!$DA$2:$DA$600=B$3)*(GMWA!$CZ$2:$CZ$600=B$4)*(GMWA!$DB$2:$DB$600=B$1),0),$A90-1966)</f>
        <v>214372.8</v>
      </c>
      <c r="C90" s="4" cm="1">
        <f t="array" ref="C90">INDEX(GMWA!$A$2:$DB$600,MATCH(1,(GMWA!$DA$2:$DA$600=C$3)*(GMWA!$CZ$2:$CZ$600=C$4)*(GMWA!$DB$2:$DB$600=C$1),0),$A90-1966)</f>
        <v>5892.5029999999997</v>
      </c>
      <c r="D90" s="4" cm="1">
        <f t="array" ref="D90">INDEX(GMWA!$A$2:$DB$600,MATCH(1,(GMWA!$DA$2:$DA$600=D$3)*(GMWA!$CZ$2:$CZ$600=D$4)*(GMWA!$DB$2:$DB$600=D$1),0),$A90-1966)</f>
        <v>47279.46</v>
      </c>
      <c r="E90" s="4" cm="1">
        <f t="array" ref="E90">INDEX(GMWA!$A$2:$DB$600,MATCH(1,(GMWA!$DA$2:$DA$600=E$3)*(GMWA!$CZ$2:$CZ$600=E$4)*(GMWA!$DB$2:$DB$600=E$1),0),$A90-1966)</f>
        <v>229112.7</v>
      </c>
      <c r="F90" s="4" cm="1">
        <f t="array" ref="F90">INDEX(GMWA!$A$2:$DB$600,MATCH(1,(GMWA!$DA$2:$DA$600=F$3)*(GMWA!$CZ$2:$CZ$600=F$4)*(GMWA!$DB$2:$DB$600=F$1),0),$A90-1966)</f>
        <v>179810.3</v>
      </c>
      <c r="G90" s="4" cm="1">
        <f t="array" ref="G90">INDEX(GMWA!$A$2:$DB$600,MATCH(1,(GMWA!$DA$2:$DA$600=G$3)*(GMWA!$CZ$2:$CZ$600=G$4)*(GMWA!$DB$2:$DB$600=G$1),0),$A90-1966)</f>
        <v>38.210970000000003</v>
      </c>
      <c r="H90" s="4" cm="1">
        <f t="array" ref="H90">INDEX(GMWA!$A$2:$DB$600,MATCH(1,(GMWA!$DA$2:$DA$600=H$3)*(GMWA!$CZ$2:$CZ$600=H$4)*(GMWA!$DB$2:$DB$600=H$1),0),$A90-1966)</f>
        <v>109726.5</v>
      </c>
      <c r="I90" s="4" cm="1">
        <f t="array" ref="I90">INDEX(GMWA!$A$2:$DB$600,MATCH(1,(GMWA!$DA$2:$DA$600=I$3)*(GMWA!$CZ$2:$CZ$600=I$4)*(GMWA!$DB$2:$DB$600=I$1),0),$A90-1966)</f>
        <v>5.0195590000000001</v>
      </c>
      <c r="J90" s="4" cm="1">
        <f t="array" ref="J90">INDEX(GMWA!$A$2:$DB$600,MATCH(1,(GMWA!$DA$2:$DA$600=J$3)*(GMWA!$CZ$2:$CZ$600=J$4)*(GMWA!$DB$2:$DB$600=J$1),0),$A90-1966)</f>
        <v>48715.86</v>
      </c>
      <c r="K90" s="4" cm="1">
        <f t="array" ref="K90">INDEX(GMWA!$A$2:$DB$600,MATCH(1,(GMWA!$DA$2:$DA$600=K$3)*(GMWA!$CZ$2:$CZ$600=K$4)*(GMWA!$DB$2:$DB$600=K$1),0),$A90-1966)</f>
        <v>177.435</v>
      </c>
      <c r="L90" s="4" cm="1">
        <f t="array" ref="L90">INDEX(GMWA!$A$2:$DB$600,MATCH(1,(GMWA!$DA$2:$DA$600=L$3)*(GMWA!$CZ$2:$CZ$600=L$4)*(GMWA!$DB$2:$DB$600=L$1),0),$A90-1966)</f>
        <v>291.56369999999998</v>
      </c>
      <c r="M90" s="4" cm="1">
        <f t="array" ref="M90">INDEX(GMWA!$A$2:$DB$600,MATCH(1,(GMWA!$DA$2:$DA$600=M$3)*(GMWA!$CZ$2:$CZ$600=M$4)*(GMWA!$DB$2:$DB$600=M$1),0),$A90-1966)</f>
        <v>172.72229999999999</v>
      </c>
      <c r="N90" s="4" cm="1">
        <f t="array" ref="N90">INDEX(GMWA!$A$2:$DB$600,MATCH(1,(GMWA!$DA$2:$DA$600=N$3)*(GMWA!$CZ$2:$CZ$600=N$4)*(GMWA!$DB$2:$DB$600=N$1),0),$A90-1966)</f>
        <v>122.364</v>
      </c>
      <c r="O90" s="4" cm="1">
        <f t="array" ref="O90">INDEX(GMWA!$A$2:$DB$600,MATCH(1,(GMWA!$DA$2:$DA$600=O$3)*(GMWA!$CZ$2:$CZ$600=O$4)*(GMWA!$DB$2:$DB$600=O$1),0),$A90-1966)</f>
        <v>25.286799999999999</v>
      </c>
      <c r="P90" s="4" cm="1">
        <f t="array" ref="P90">INDEX(GMWA!$A$2:$DB$600,MATCH(1,(GMWA!$DA$2:$DA$600=P$3)*(GMWA!$CZ$2:$CZ$600=P$4)*(GMWA!$DB$2:$DB$600=P$1),0),$A90-1966)</f>
        <v>45.988799999999998</v>
      </c>
      <c r="Q90" s="4" cm="1">
        <f t="array" ref="Q90">INDEX(GMWA!$A$2:$DB$600,MATCH(1,(GMWA!$DA$2:$DA$600=Q$3)*(GMWA!$CZ$2:$CZ$600=Q$4)*(GMWA!$DB$2:$DB$600=Q$1),0),$A90-1966)</f>
        <v>28.77298</v>
      </c>
      <c r="R90" s="4" cm="1">
        <f t="array" ref="R90">INDEX(GMWA!$A$2:$DB$600,MATCH(1,(GMWA!$DA$2:$DA$600=R$3)*(GMWA!$CZ$2:$CZ$600=R$4)*(GMWA!$DB$2:$DB$600=R$1),0),$A90-1966)</f>
        <v>16.900639999999999</v>
      </c>
      <c r="S90" s="4" cm="1">
        <f t="array" ref="S90">INDEX(GMWA!$A$2:$DB$600,MATCH(1,(GMWA!$DA$2:$DA$600=S$3)*(GMWA!$CZ$2:$CZ$600=S$4)*(GMWA!$DB$2:$DB$600=S$1),0),$A90-1966)</f>
        <v>13.681850000000001</v>
      </c>
      <c r="T90" s="4" cm="1">
        <f t="array" ref="T90">INDEX(GMWA!$A$2:$DB$600,MATCH(1,(GMWA!$DA$2:$DA$600=T$3)*(GMWA!$CZ$2:$CZ$600=T$4)*(GMWA!$DB$2:$DB$600=T$1),0),$A90-1966)</f>
        <v>22.143999999999998</v>
      </c>
      <c r="U90" s="4" cm="1">
        <f t="array" ref="U90">INDEX(GMWA!$A$2:$DB$600,MATCH(1,(GMWA!$DA$2:$DA$600=U$3)*(GMWA!$CZ$2:$CZ$600=U$4)*(GMWA!$DB$2:$DB$600=U$1),0),$A90-1966)</f>
        <v>16.618939999999998</v>
      </c>
      <c r="V90" s="4" cm="1">
        <f t="array" ref="V90">INDEX(GMWA!$A$2:$DB$600,MATCH(1,(GMWA!$DA$2:$DA$600=V$3)*(GMWA!$CZ$2:$CZ$600=V$4)*(GMWA!$DB$2:$DB$600=V$1),0),$A90-1966)</f>
        <v>9602500</v>
      </c>
      <c r="W90" s="4" cm="1">
        <f t="array" ref="W90">INDEX(GMWA!$A$2:$DB$600,MATCH(1,(GMWA!$DA$2:$DA$600=W$3)*(GMWA!$CZ$2:$CZ$600=W$4)*(GMWA!$DB$2:$DB$600=W$1),0),$A90-1966)</f>
        <v>160870.79999999999</v>
      </c>
      <c r="X90" s="4" cm="1">
        <f t="array" ref="X90">INDEX(GMWA!$A$2:$DB$600,MATCH(1,(GMWA!$DA$2:$DA$600=X$3)*(GMWA!$CZ$2:$CZ$600=X$4)*(GMWA!$DB$2:$DB$600=X$1),0),$A90-1966)</f>
        <v>2274744</v>
      </c>
      <c r="Y90" s="4" cm="1">
        <f t="array" ref="Y90">INDEX(GMWA!$A$2:$DB$600,MATCH(1,(GMWA!$DA$2:$DA$600=Y$3)*(GMWA!$CZ$2:$CZ$600=Y$4)*(GMWA!$DB$2:$DB$600=Y$1),0),$A90-1966)</f>
        <v>6858796</v>
      </c>
      <c r="Z90" s="4" cm="1">
        <f t="array" ref="Z90">INDEX(GMWA!$A$2:$DB$600,MATCH(1,(GMWA!$DA$2:$DA$600=Z$3)*(GMWA!$CZ$2:$CZ$600=Z$4)*(GMWA!$DB$2:$DB$600=Z$1),0),$A90-1966)</f>
        <v>5104344</v>
      </c>
      <c r="AA90" s="4" cm="1">
        <f t="array" ref="AA90">INDEX(GMWA!$A$2:$DB$600,MATCH(1,(GMWA!$DA$2:$DA$600=AA$3)*(GMWA!$CZ$2:$CZ$600=AA$4)*(GMWA!$DB$2:$DB$600=AA$1),0),$A90-1966)</f>
        <v>1182.307</v>
      </c>
      <c r="AB90" s="4" cm="1">
        <f t="array" ref="AB90">INDEX(GMWA!$A$2:$DB$600,MATCH(1,(GMWA!$DA$2:$DA$600=AB$3)*(GMWA!$CZ$2:$CZ$600=AB$4)*(GMWA!$DB$2:$DB$600=AB$1),0),$A90-1966)</f>
        <v>5469842</v>
      </c>
      <c r="AC90" s="4" cm="1">
        <f t="array" ref="AC90">INDEX(GMWA!$A$2:$DB$600,MATCH(1,(GMWA!$DA$2:$DA$600=AC$3)*(GMWA!$CZ$2:$CZ$600=AC$4)*(GMWA!$DB$2:$DB$600=AC$1),0),$A90-1966)</f>
        <v>630.59339999999997</v>
      </c>
      <c r="AD90" s="4" cm="1">
        <f t="array" ref="AD90">INDEX(GMWA!$A$2:$DB$600,MATCH(1,(GMWA!$DA$2:$DA$600=AD$3)*(GMWA!$CZ$2:$CZ$600=AD$4)*(GMWA!$DB$2:$DB$600=AD$1),0),$A90-1966)</f>
        <v>2143290</v>
      </c>
      <c r="AE90" s="4" cm="1">
        <f t="array" ref="AE90">INDEX(GMWA!$A$2:$DB$600,MATCH(1,(GMWA!$DA$2:$DA$600=AE$3)*(GMWA!$CZ$2:$CZ$600=AE$4)*(GMWA!$DB$2:$DB$600=AE$1),0),$A90-1966)</f>
        <v>6949.1220000000003</v>
      </c>
      <c r="AF90" s="4" cm="1">
        <f t="array" ref="AF90">INDEX(GMWA!$A$2:$DB$600,MATCH(1,(GMWA!$DA$2:$DA$600=AF$3)*(GMWA!$CZ$2:$CZ$600=AF$4)*(GMWA!$DB$2:$DB$600=AF$1),0),$A90-1966)</f>
        <v>9008.0689999999995</v>
      </c>
      <c r="AG90" s="4" cm="1">
        <f t="array" ref="AG90">INDEX(GMWA!$A$2:$DB$600,MATCH(1,(GMWA!$DA$2:$DA$600=AG$3)*(GMWA!$CZ$2:$CZ$600=AG$4)*(GMWA!$DB$2:$DB$600=AG$1),0),$A90-1966)</f>
        <v>5419.8109999999997</v>
      </c>
      <c r="AH90" s="4" cm="1">
        <f t="array" ref="AH90">INDEX(GMWA!$A$2:$DB$600,MATCH(1,(GMWA!$DA$2:$DA$600=AH$3)*(GMWA!$CZ$2:$CZ$600=AH$4)*(GMWA!$DB$2:$DB$600=AH$1),0),$A90-1966)</f>
        <v>3971.3989999999999</v>
      </c>
      <c r="AI90" s="4" cm="1">
        <f t="array" ref="AI90">INDEX(GMWA!$A$2:$DB$600,MATCH(1,(GMWA!$DA$2:$DA$600=AI$3)*(GMWA!$CZ$2:$CZ$600=AI$4)*(GMWA!$DB$2:$DB$600=AI$1),0),$A90-1966)</f>
        <v>887.5675</v>
      </c>
      <c r="AJ90" s="4" cm="1">
        <f t="array" ref="AJ90">INDEX(GMWA!$A$2:$DB$600,MATCH(1,(GMWA!$DA$2:$DA$600=AJ$3)*(GMWA!$CZ$2:$CZ$600=AJ$4)*(GMWA!$DB$2:$DB$600=AJ$1),0),$A90-1966)</f>
        <v>1483.9880000000001</v>
      </c>
      <c r="AK90" s="4" cm="1">
        <f t="array" ref="AK90">INDEX(GMWA!$A$2:$DB$600,MATCH(1,(GMWA!$DA$2:$DA$600=AK$3)*(GMWA!$CZ$2:$CZ$600=AK$4)*(GMWA!$DB$2:$DB$600=AK$1),0),$A90-1966)</f>
        <v>1168.2629999999999</v>
      </c>
      <c r="AL90" s="4" cm="1">
        <f t="array" ref="AL90">INDEX(GMWA!$A$2:$DB$600,MATCH(1,(GMWA!$DA$2:$DA$600=AL$3)*(GMWA!$CZ$2:$CZ$600=AL$4)*(GMWA!$DB$2:$DB$600=AL$1),0),$A90-1966)</f>
        <v>609.52390000000003</v>
      </c>
      <c r="AM90" s="4" cm="1">
        <f t="array" ref="AM90">INDEX(GMWA!$A$2:$DB$600,MATCH(1,(GMWA!$DA$2:$DA$600=AM$3)*(GMWA!$CZ$2:$CZ$600=AM$4)*(GMWA!$DB$2:$DB$600=AM$1),0),$A90-1966)</f>
        <v>405.50220000000002</v>
      </c>
      <c r="AN90" s="4" cm="1">
        <f t="array" ref="AN90">INDEX(GMWA!$A$2:$DB$600,MATCH(1,(GMWA!$DA$2:$DA$600=AN$3)*(GMWA!$CZ$2:$CZ$600=AN$4)*(GMWA!$DB$2:$DB$600=AN$1),0),$A90-1966)</f>
        <v>689.42399999999998</v>
      </c>
      <c r="AO90" s="4" cm="1">
        <f t="array" ref="AO90">INDEX(GMWA!$A$2:$DB$600,MATCH(1,(GMWA!$DA$2:$DA$600=AO$3)*(GMWA!$CZ$2:$CZ$600=AO$4)*(GMWA!$DB$2:$DB$600=AO$1),0),$A90-1966)</f>
        <v>543.25630000000001</v>
      </c>
      <c r="AP90" s="4" cm="1">
        <f t="array" ref="AP90">INDEX(GMWA!$A$2:$DB$600,MATCH(1,(GMWA!$DA$2:$DA$600=AP$3)*(GMWA!$CZ$2:$CZ$600=AP$4)*(GMWA!$DB$2:$DB$600=AP$1),0),$A90-1966)</f>
        <v>8886810</v>
      </c>
      <c r="AQ90" s="4" cm="1">
        <f t="array" ref="AQ90">INDEX(GMWA!$A$2:$DB$600,MATCH(1,(GMWA!$DA$2:$DA$600=AQ$3)*(GMWA!$CZ$2:$CZ$600=AQ$4)*(GMWA!$DB$2:$DB$600=AQ$1),0),$A90-1966)</f>
        <v>98689.99</v>
      </c>
      <c r="AR90" s="4" cm="1">
        <f t="array" ref="AR90">INDEX(GMWA!$A$2:$DB$600,MATCH(1,(GMWA!$DA$2:$DA$600=AR$3)*(GMWA!$CZ$2:$CZ$600=AR$4)*(GMWA!$DB$2:$DB$600=AR$1),0),$A90-1966)</f>
        <v>1156079</v>
      </c>
      <c r="AS90" s="4" cm="1">
        <f t="array" ref="AS90">INDEX(GMWA!$A$2:$DB$600,MATCH(1,(GMWA!$DA$2:$DA$600=AS$3)*(GMWA!$CZ$2:$CZ$600=AS$4)*(GMWA!$DB$2:$DB$600=AS$1),0),$A90-1966)</f>
        <v>10217200</v>
      </c>
      <c r="AT90" s="4" cm="1">
        <f t="array" ref="AT90">INDEX(GMWA!$A$2:$DB$600,MATCH(1,(GMWA!$DA$2:$DA$600=AT$3)*(GMWA!$CZ$2:$CZ$600=AT$4)*(GMWA!$DB$2:$DB$600=AT$1),0),$A90-1966)</f>
        <v>10871520</v>
      </c>
      <c r="AU90" s="4" cm="1">
        <f t="array" ref="AU90">INDEX(GMWA!$A$2:$DB$600,MATCH(1,(GMWA!$DA$2:$DA$600=AU$3)*(GMWA!$CZ$2:$CZ$600=AU$4)*(GMWA!$DB$2:$DB$600=AU$1),0),$A90-1966)</f>
        <v>8801.5130000000008</v>
      </c>
      <c r="AV90" s="4" cm="1">
        <f t="array" ref="AV90">INDEX(GMWA!$A$2:$DB$600,MATCH(1,(GMWA!$DA$2:$DA$600=AV$3)*(GMWA!$CZ$2:$CZ$600=AV$4)*(GMWA!$DB$2:$DB$600=AV$1),0),$A90-1966)</f>
        <v>18907990</v>
      </c>
      <c r="AW90" s="4" cm="1">
        <f t="array" ref="AW90">INDEX(GMWA!$A$2:$DB$600,MATCH(1,(GMWA!$DA$2:$DA$600=AW$3)*(GMWA!$CZ$2:$CZ$600=AW$4)*(GMWA!$DB$2:$DB$600=AW$1),0),$A90-1966)</f>
        <v>1884.8009999999999</v>
      </c>
      <c r="AX90" s="4" cm="1">
        <f t="array" ref="AX90">INDEX(GMWA!$A$2:$DB$600,MATCH(1,(GMWA!$DA$2:$DA$600=AX$3)*(GMWA!$CZ$2:$CZ$600=AX$4)*(GMWA!$DB$2:$DB$600=AX$1),0),$A90-1966)</f>
        <v>6518458</v>
      </c>
      <c r="AY90" s="4" cm="1">
        <f t="array" ref="AY90">INDEX(GMWA!$A$2:$DB$600,MATCH(1,(GMWA!$DA$2:$DA$600=AY$3)*(GMWA!$CZ$2:$CZ$600=AY$4)*(GMWA!$DB$2:$DB$600=AY$1),0),$A90-1966)</f>
        <v>11309.34</v>
      </c>
      <c r="AZ90" s="4" cm="1">
        <f t="array" ref="AZ90">INDEX(GMWA!$A$2:$DB$600,MATCH(1,(GMWA!$DA$2:$DA$600=AZ$3)*(GMWA!$CZ$2:$CZ$600=AZ$4)*(GMWA!$DB$2:$DB$600=AZ$1),0),$A90-1966)</f>
        <v>6816.4040000000005</v>
      </c>
      <c r="BA90" s="4" cm="1">
        <f t="array" ref="BA90">INDEX(GMWA!$A$2:$DB$600,MATCH(1,(GMWA!$DA$2:$DA$600=BA$3)*(GMWA!$CZ$2:$CZ$600=BA$4)*(GMWA!$DB$2:$DB$600=BA$1),0),$A90-1966)</f>
        <v>4513.6610000000001</v>
      </c>
      <c r="BB90" s="4" cm="1">
        <f t="array" ref="BB90">INDEX(GMWA!$A$2:$DB$600,MATCH(1,(GMWA!$DA$2:$DA$600=BB$3)*(GMWA!$CZ$2:$CZ$600=BB$4)*(GMWA!$DB$2:$DB$600=BB$1),0),$A90-1966)</f>
        <v>4253.4759999999997</v>
      </c>
      <c r="BC90" s="4" cm="1">
        <f t="array" ref="BC90">INDEX(GMWA!$A$2:$DB$600,MATCH(1,(GMWA!$DA$2:$DA$600=BC$3)*(GMWA!$CZ$2:$CZ$600=BC$4)*(GMWA!$DB$2:$DB$600=BC$1),0),$A90-1966)</f>
        <v>2954.5859999999998</v>
      </c>
      <c r="BD90" s="4" cm="1">
        <f t="array" ref="BD90">INDEX(GMWA!$A$2:$DB$600,MATCH(1,(GMWA!$DA$2:$DA$600=BD$3)*(GMWA!$CZ$2:$CZ$600=BD$4)*(GMWA!$DB$2:$DB$600=BD$1),0),$A90-1966)</f>
        <v>1638.52</v>
      </c>
      <c r="BE90" s="4" cm="1">
        <f t="array" ref="BE90">INDEX(GMWA!$A$2:$DB$600,MATCH(1,(GMWA!$DA$2:$DA$600=BE$3)*(GMWA!$CZ$2:$CZ$600=BE$4)*(GMWA!$DB$2:$DB$600=BE$1),0),$A90-1966)</f>
        <v>1315.8030000000001</v>
      </c>
      <c r="BF90" s="4" cm="1">
        <f t="array" ref="BF90">INDEX(GMWA!$A$2:$DB$600,MATCH(1,(GMWA!$DA$2:$DA$600=BF$3)*(GMWA!$CZ$2:$CZ$600=BF$4)*(GMWA!$DB$2:$DB$600=BF$1),0),$A90-1966)</f>
        <v>603.73299999999995</v>
      </c>
      <c r="BG90" s="4" cm="1">
        <f t="array" ref="BG90">INDEX(GMWA!$A$2:$DB$600,MATCH(1,(GMWA!$DA$2:$DA$600=BG$3)*(GMWA!$CZ$2:$CZ$600=BG$4)*(GMWA!$DB$2:$DB$600=BG$1),0),$A90-1966)</f>
        <v>2010.441</v>
      </c>
      <c r="BH90" s="4" cm="1">
        <f t="array" ref="BH90">INDEX(GMWA!$A$2:$DB$600,MATCH(1,(GMWA!$DA$2:$DA$600=BH$3)*(GMWA!$CZ$2:$CZ$600=BH$4)*(GMWA!$DB$2:$DB$600=BH$1),0),$A90-1966)</f>
        <v>566.47029999999995</v>
      </c>
      <c r="BI90" s="4" cm="1">
        <f t="array" ref="BI90">INDEX(GMWA!$A$2:$DB$600,MATCH(1,(GMWA!$DA$2:$DA$600=BI$3)*(GMWA!$CZ$2:$CZ$600=BI$4)*(GMWA!$DB$2:$DB$600=BI$1),0),$A90-1966)</f>
        <v>777.83259999999996</v>
      </c>
      <c r="BK90" s="12">
        <f t="shared" si="14"/>
        <v>2.2324686279614681</v>
      </c>
      <c r="BL90" s="12">
        <f t="shared" si="14"/>
        <v>3.6628791551978361</v>
      </c>
      <c r="BM90" s="12">
        <f t="shared" si="14"/>
        <v>2.0784519049176522</v>
      </c>
      <c r="BN90" s="12">
        <f t="shared" si="14"/>
        <v>3.3404215550367731</v>
      </c>
      <c r="BO90" s="12">
        <f t="shared" si="14"/>
        <v>3.5226916524434873</v>
      </c>
      <c r="BP90" s="12">
        <f t="shared" si="14"/>
        <v>3.2318991598628783</v>
      </c>
      <c r="BQ90" s="12">
        <f t="shared" si="14"/>
        <v>2.0060268651269997</v>
      </c>
      <c r="BR90" s="12">
        <f t="shared" si="14"/>
        <v>0.79600563532697932</v>
      </c>
      <c r="BS90" s="12">
        <f t="shared" si="13"/>
        <v>2.2729476645717566</v>
      </c>
      <c r="BT90" s="12">
        <f t="shared" si="13"/>
        <v>2.5533441490881872</v>
      </c>
      <c r="BU90" s="12">
        <f t="shared" si="13"/>
        <v>3.2366947899710805</v>
      </c>
      <c r="BV90" s="12">
        <f t="shared" si="13"/>
        <v>3.1868694314248227</v>
      </c>
      <c r="BW90" s="12">
        <f t="shared" si="13"/>
        <v>3.0811308559024164</v>
      </c>
      <c r="BX90" s="12">
        <f t="shared" si="13"/>
        <v>2.8490002168849129</v>
      </c>
      <c r="BY90" s="12">
        <f t="shared" si="13"/>
        <v>3.0990008005455567</v>
      </c>
      <c r="BZ90" s="12">
        <f t="shared" si="13"/>
        <v>2.4628854975292382</v>
      </c>
      <c r="CA90" s="12">
        <f t="shared" si="13"/>
        <v>2.7727608384183129</v>
      </c>
      <c r="CB90" s="12">
        <f t="shared" si="13"/>
        <v>3.3740507449774624</v>
      </c>
      <c r="CC90" s="12">
        <f t="shared" si="13"/>
        <v>3.211956647868365</v>
      </c>
      <c r="CD90" s="12">
        <f t="shared" si="13"/>
        <v>3.0591343349354618</v>
      </c>
      <c r="CF90" s="13">
        <f>SUMIF(DataQ!$C:$C,DataA!$A90,DataQ!I:I)</f>
        <v>42809.35</v>
      </c>
      <c r="CG90" s="13">
        <f>SUMIF(DataQ!$C:$C,DataA!$A90,DataQ!J:J)</f>
        <v>640664.30000000005</v>
      </c>
      <c r="CH90" s="13">
        <f>SUMIF(DataQ!$C:$C,DataA!$A90,DataQ!K:K)</f>
        <v>4761.4170000000004</v>
      </c>
      <c r="CI90" s="13">
        <f>SUMIF(DataQ!$C:$C,DataA!$A90,DataQ!L:L)</f>
        <v>3210.4815999999996</v>
      </c>
      <c r="CJ90" s="13">
        <f>SUMIF(DataQ!$C:$C,DataA!$A90,DataQ!M:M)</f>
        <v>2166.1309000000001</v>
      </c>
      <c r="CK90" s="14">
        <f>AVERAGEIF(DataQ!$C:$C,DataA!$A90,DataQ!N:N)</f>
        <v>1087550.5</v>
      </c>
      <c r="CL90" s="13">
        <f>SUMIF(DataQ!$C:$C,DataA!$A90,DataQ!O:O)</f>
        <v>-355893.55000000005</v>
      </c>
      <c r="CN90" s="13">
        <f>SUMIF(DataQ!$B:$B,DataA!$A90,DataQ!P:P)</f>
        <v>-4182.7330000000002</v>
      </c>
      <c r="CO90" s="13">
        <f>SUMIF(DataQ!$B:$B,DataA!$A90,DataQ!Q:Q)</f>
        <v>-38696.687000000005</v>
      </c>
      <c r="CP90" s="13">
        <f>SUMIF(DataQ!$B:$B,DataA!$A90,DataQ!R:R)</f>
        <v>-166.69311999999999</v>
      </c>
    </row>
    <row r="91" spans="1:94" x14ac:dyDescent="0.25">
      <c r="A91" s="4">
        <f t="shared" si="9"/>
        <v>2057</v>
      </c>
      <c r="B91" s="4" cm="1">
        <f t="array" ref="B91">INDEX(GMWA!$A$2:$DB$600,MATCH(1,(GMWA!$DA$2:$DA$600=B$3)*(GMWA!$CZ$2:$CZ$600=B$4)*(GMWA!$DB$2:$DB$600=B$1),0),$A91-1966)</f>
        <v>220924.7</v>
      </c>
      <c r="C91" s="4" cm="1">
        <f t="array" ref="C91">INDEX(GMWA!$A$2:$DB$600,MATCH(1,(GMWA!$DA$2:$DA$600=C$3)*(GMWA!$CZ$2:$CZ$600=C$4)*(GMWA!$DB$2:$DB$600=C$1),0),$A91-1966)</f>
        <v>6058.625</v>
      </c>
      <c r="D91" s="4" cm="1">
        <f t="array" ref="D91">INDEX(GMWA!$A$2:$DB$600,MATCH(1,(GMWA!$DA$2:$DA$600=D$3)*(GMWA!$CZ$2:$CZ$600=D$4)*(GMWA!$DB$2:$DB$600=D$1),0),$A91-1966)</f>
        <v>48167.88</v>
      </c>
      <c r="E91" s="4" cm="1">
        <f t="array" ref="E91">INDEX(GMWA!$A$2:$DB$600,MATCH(1,(GMWA!$DA$2:$DA$600=E$3)*(GMWA!$CZ$2:$CZ$600=E$4)*(GMWA!$DB$2:$DB$600=E$1),0),$A91-1966)</f>
        <v>234652.5</v>
      </c>
      <c r="F91" s="4" cm="1">
        <f t="array" ref="F91">INDEX(GMWA!$A$2:$DB$600,MATCH(1,(GMWA!$DA$2:$DA$600=F$3)*(GMWA!$CZ$2:$CZ$600=F$4)*(GMWA!$DB$2:$DB$600=F$1),0),$A91-1966)</f>
        <v>186854.6</v>
      </c>
      <c r="G91" s="4" cm="1">
        <f t="array" ref="G91">INDEX(GMWA!$A$2:$DB$600,MATCH(1,(GMWA!$DA$2:$DA$600=G$3)*(GMWA!$CZ$2:$CZ$600=G$4)*(GMWA!$DB$2:$DB$600=G$1),0),$A91-1966)</f>
        <v>38.90372</v>
      </c>
      <c r="H91" s="4" cm="1">
        <f t="array" ref="H91">INDEX(GMWA!$A$2:$DB$600,MATCH(1,(GMWA!$DA$2:$DA$600=H$3)*(GMWA!$CZ$2:$CZ$600=H$4)*(GMWA!$DB$2:$DB$600=H$1),0),$A91-1966)</f>
        <v>112482</v>
      </c>
      <c r="I91" s="4" cm="1">
        <f t="array" ref="I91">INDEX(GMWA!$A$2:$DB$600,MATCH(1,(GMWA!$DA$2:$DA$600=I$3)*(GMWA!$CZ$2:$CZ$600=I$4)*(GMWA!$DB$2:$DB$600=I$1),0),$A91-1966)</f>
        <v>5.1386589999999996</v>
      </c>
      <c r="J91" s="4" cm="1">
        <f t="array" ref="J91">INDEX(GMWA!$A$2:$DB$600,MATCH(1,(GMWA!$DA$2:$DA$600=J$3)*(GMWA!$CZ$2:$CZ$600=J$4)*(GMWA!$DB$2:$DB$600=J$1),0),$A91-1966)</f>
        <v>49440.93</v>
      </c>
      <c r="K91" s="4" cm="1">
        <f t="array" ref="K91">INDEX(GMWA!$A$2:$DB$600,MATCH(1,(GMWA!$DA$2:$DA$600=K$3)*(GMWA!$CZ$2:$CZ$600=K$4)*(GMWA!$DB$2:$DB$600=K$1),0),$A91-1966)</f>
        <v>181.8228</v>
      </c>
      <c r="L91" s="4" cm="1">
        <f t="array" ref="L91">INDEX(GMWA!$A$2:$DB$600,MATCH(1,(GMWA!$DA$2:$DA$600=L$3)*(GMWA!$CZ$2:$CZ$600=L$4)*(GMWA!$DB$2:$DB$600=L$1),0),$A91-1966)</f>
        <v>299.36619999999999</v>
      </c>
      <c r="M91" s="4" cm="1">
        <f t="array" ref="M91">INDEX(GMWA!$A$2:$DB$600,MATCH(1,(GMWA!$DA$2:$DA$600=M$3)*(GMWA!$CZ$2:$CZ$600=M$4)*(GMWA!$DB$2:$DB$600=M$1),0),$A91-1966)</f>
        <v>175.45330000000001</v>
      </c>
      <c r="N91" s="4" cm="1">
        <f t="array" ref="N91">INDEX(GMWA!$A$2:$DB$600,MATCH(1,(GMWA!$DA$2:$DA$600=N$3)*(GMWA!$CZ$2:$CZ$600=N$4)*(GMWA!$DB$2:$DB$600=N$1),0),$A91-1966)</f>
        <v>125.812</v>
      </c>
      <c r="O91" s="4" cm="1">
        <f t="array" ref="O91">INDEX(GMWA!$A$2:$DB$600,MATCH(1,(GMWA!$DA$2:$DA$600=O$3)*(GMWA!$CZ$2:$CZ$600=O$4)*(GMWA!$DB$2:$DB$600=O$1),0),$A91-1966)</f>
        <v>25.670100000000001</v>
      </c>
      <c r="P91" s="4" cm="1">
        <f t="array" ref="P91">INDEX(GMWA!$A$2:$DB$600,MATCH(1,(GMWA!$DA$2:$DA$600=P$3)*(GMWA!$CZ$2:$CZ$600=P$4)*(GMWA!$DB$2:$DB$600=P$1),0),$A91-1966)</f>
        <v>47.073700000000002</v>
      </c>
      <c r="Q91" s="4" cm="1">
        <f t="array" ref="Q91">INDEX(GMWA!$A$2:$DB$600,MATCH(1,(GMWA!$DA$2:$DA$600=Q$3)*(GMWA!$CZ$2:$CZ$600=Q$4)*(GMWA!$DB$2:$DB$600=Q$1),0),$A91-1966)</f>
        <v>29.539560000000002</v>
      </c>
      <c r="R91" s="4" cm="1">
        <f t="array" ref="R91">INDEX(GMWA!$A$2:$DB$600,MATCH(1,(GMWA!$DA$2:$DA$600=R$3)*(GMWA!$CZ$2:$CZ$600=R$4)*(GMWA!$DB$2:$DB$600=R$1),0),$A91-1966)</f>
        <v>17.328320000000001</v>
      </c>
      <c r="S91" s="4" cm="1">
        <f t="array" ref="S91">INDEX(GMWA!$A$2:$DB$600,MATCH(1,(GMWA!$DA$2:$DA$600=S$3)*(GMWA!$CZ$2:$CZ$600=S$4)*(GMWA!$DB$2:$DB$600=S$1),0),$A91-1966)</f>
        <v>14.83549</v>
      </c>
      <c r="T91" s="4" cm="1">
        <f t="array" ref="T91">INDEX(GMWA!$A$2:$DB$600,MATCH(1,(GMWA!$DA$2:$DA$600=T$3)*(GMWA!$CZ$2:$CZ$600=T$4)*(GMWA!$DB$2:$DB$600=T$1),0),$A91-1966)</f>
        <v>22.652000000000001</v>
      </c>
      <c r="U91" s="4" cm="1">
        <f t="array" ref="U91">INDEX(GMWA!$A$2:$DB$600,MATCH(1,(GMWA!$DA$2:$DA$600=U$3)*(GMWA!$CZ$2:$CZ$600=U$4)*(GMWA!$DB$2:$DB$600=U$1),0),$A91-1966)</f>
        <v>17.08306</v>
      </c>
      <c r="V91" s="4" cm="1">
        <f t="array" ref="V91">INDEX(GMWA!$A$2:$DB$600,MATCH(1,(GMWA!$DA$2:$DA$600=V$3)*(GMWA!$CZ$2:$CZ$600=V$4)*(GMWA!$DB$2:$DB$600=V$1),0),$A91-1966)</f>
        <v>9969633</v>
      </c>
      <c r="W91" s="4" cm="1">
        <f t="array" ref="W91">INDEX(GMWA!$A$2:$DB$600,MATCH(1,(GMWA!$DA$2:$DA$600=W$3)*(GMWA!$CZ$2:$CZ$600=W$4)*(GMWA!$DB$2:$DB$600=W$1),0),$A91-1966)</f>
        <v>164991.70000000001</v>
      </c>
      <c r="X91" s="4" cm="1">
        <f t="array" ref="X91">INDEX(GMWA!$A$2:$DB$600,MATCH(1,(GMWA!$DA$2:$DA$600=X$3)*(GMWA!$CZ$2:$CZ$600=X$4)*(GMWA!$DB$2:$DB$600=X$1),0),$A91-1966)</f>
        <v>2314218</v>
      </c>
      <c r="Y91" s="4" cm="1">
        <f t="array" ref="Y91">INDEX(GMWA!$A$2:$DB$600,MATCH(1,(GMWA!$DA$2:$DA$600=Y$3)*(GMWA!$CZ$2:$CZ$600=Y$4)*(GMWA!$DB$2:$DB$600=Y$1),0),$A91-1966)</f>
        <v>7012096</v>
      </c>
      <c r="Z91" s="4" cm="1">
        <f t="array" ref="Z91">INDEX(GMWA!$A$2:$DB$600,MATCH(1,(GMWA!$DA$2:$DA$600=Z$3)*(GMWA!$CZ$2:$CZ$600=Z$4)*(GMWA!$DB$2:$DB$600=Z$1),0),$A91-1966)</f>
        <v>5271158</v>
      </c>
      <c r="AA91" s="4" cm="1">
        <f t="array" ref="AA91">INDEX(GMWA!$A$2:$DB$600,MATCH(1,(GMWA!$DA$2:$DA$600=AA$3)*(GMWA!$CZ$2:$CZ$600=AA$4)*(GMWA!$DB$2:$DB$600=AA$1),0),$A91-1966)</f>
        <v>1197.673</v>
      </c>
      <c r="AB91" s="4" cm="1">
        <f t="array" ref="AB91">INDEX(GMWA!$A$2:$DB$600,MATCH(1,(GMWA!$DA$2:$DA$600=AB$3)*(GMWA!$CZ$2:$CZ$600=AB$4)*(GMWA!$DB$2:$DB$600=AB$1),0),$A91-1966)</f>
        <v>5585592</v>
      </c>
      <c r="AC91" s="4" cm="1">
        <f t="array" ref="AC91">INDEX(GMWA!$A$2:$DB$600,MATCH(1,(GMWA!$DA$2:$DA$600=AC$3)*(GMWA!$CZ$2:$CZ$600=AC$4)*(GMWA!$DB$2:$DB$600=AC$1),0),$A91-1966)</f>
        <v>662.99689999999998</v>
      </c>
      <c r="AD91" s="4" cm="1">
        <f t="array" ref="AD91">INDEX(GMWA!$A$2:$DB$600,MATCH(1,(GMWA!$DA$2:$DA$600=AD$3)*(GMWA!$CZ$2:$CZ$600=AD$4)*(GMWA!$DB$2:$DB$600=AD$1),0),$A91-1966)</f>
        <v>2169005</v>
      </c>
      <c r="AE91" s="4" cm="1">
        <f t="array" ref="AE91">INDEX(GMWA!$A$2:$DB$600,MATCH(1,(GMWA!$DA$2:$DA$600=AE$3)*(GMWA!$CZ$2:$CZ$600=AE$4)*(GMWA!$DB$2:$DB$600=AE$1),0),$A91-1966)</f>
        <v>7120.2569999999996</v>
      </c>
      <c r="AF91" s="4" cm="1">
        <f t="array" ref="AF91">INDEX(GMWA!$A$2:$DB$600,MATCH(1,(GMWA!$DA$2:$DA$600=AF$3)*(GMWA!$CZ$2:$CZ$600=AF$4)*(GMWA!$DB$2:$DB$600=AF$1),0),$A91-1966)</f>
        <v>9237.0239999999994</v>
      </c>
      <c r="AG91" s="4" cm="1">
        <f t="array" ref="AG91">INDEX(GMWA!$A$2:$DB$600,MATCH(1,(GMWA!$DA$2:$DA$600=AG$3)*(GMWA!$CZ$2:$CZ$600=AG$4)*(GMWA!$DB$2:$DB$600=AG$1),0),$A91-1966)</f>
        <v>5501.1750000000002</v>
      </c>
      <c r="AH91" s="4" cm="1">
        <f t="array" ref="AH91">INDEX(GMWA!$A$2:$DB$600,MATCH(1,(GMWA!$DA$2:$DA$600=AH$3)*(GMWA!$CZ$2:$CZ$600=AH$4)*(GMWA!$DB$2:$DB$600=AH$1),0),$A91-1966)</f>
        <v>4081.2060000000001</v>
      </c>
      <c r="AI91" s="4" cm="1">
        <f t="array" ref="AI91">INDEX(GMWA!$A$2:$DB$600,MATCH(1,(GMWA!$DA$2:$DA$600=AI$3)*(GMWA!$CZ$2:$CZ$600=AI$4)*(GMWA!$DB$2:$DB$600=AI$1),0),$A91-1966)</f>
        <v>898.83640000000003</v>
      </c>
      <c r="AJ91" s="4" cm="1">
        <f t="array" ref="AJ91">INDEX(GMWA!$A$2:$DB$600,MATCH(1,(GMWA!$DA$2:$DA$600=AJ$3)*(GMWA!$CZ$2:$CZ$600=AJ$4)*(GMWA!$DB$2:$DB$600=AJ$1),0),$A91-1966)</f>
        <v>1516.8440000000001</v>
      </c>
      <c r="AK91" s="4" cm="1">
        <f t="array" ref="AK91">INDEX(GMWA!$A$2:$DB$600,MATCH(1,(GMWA!$DA$2:$DA$600=AK$3)*(GMWA!$CZ$2:$CZ$600=AK$4)*(GMWA!$DB$2:$DB$600=AK$1),0),$A91-1966)</f>
        <v>1194.278</v>
      </c>
      <c r="AL91" s="4" cm="1">
        <f t="array" ref="AL91">INDEX(GMWA!$A$2:$DB$600,MATCH(1,(GMWA!$DA$2:$DA$600=AL$3)*(GMWA!$CZ$2:$CZ$600=AL$4)*(GMWA!$DB$2:$DB$600=AL$1),0),$A91-1966)</f>
        <v>623.88170000000002</v>
      </c>
      <c r="AM91" s="4" cm="1">
        <f t="array" ref="AM91">INDEX(GMWA!$A$2:$DB$600,MATCH(1,(GMWA!$DA$2:$DA$600=AM$3)*(GMWA!$CZ$2:$CZ$600=AM$4)*(GMWA!$DB$2:$DB$600=AM$1),0),$A91-1966)</f>
        <v>442.25790000000001</v>
      </c>
      <c r="AN91" s="4" cm="1">
        <f t="array" ref="AN91">INDEX(GMWA!$A$2:$DB$600,MATCH(1,(GMWA!$DA$2:$DA$600=AN$3)*(GMWA!$CZ$2:$CZ$600=AN$4)*(GMWA!$DB$2:$DB$600=AN$1),0),$A91-1966)</f>
        <v>701.44240000000002</v>
      </c>
      <c r="AO91" s="4" cm="1">
        <f t="array" ref="AO91">INDEX(GMWA!$A$2:$DB$600,MATCH(1,(GMWA!$DA$2:$DA$600=AO$3)*(GMWA!$CZ$2:$CZ$600=AO$4)*(GMWA!$DB$2:$DB$600=AO$1),0),$A91-1966)</f>
        <v>557.78959999999995</v>
      </c>
      <c r="AP91" s="4" cm="1">
        <f t="array" ref="AP91">INDEX(GMWA!$A$2:$DB$600,MATCH(1,(GMWA!$DA$2:$DA$600=AP$3)*(GMWA!$CZ$2:$CZ$600=AP$4)*(GMWA!$DB$2:$DB$600=AP$1),0),$A91-1966)</f>
        <v>9172727</v>
      </c>
      <c r="AQ91" s="4" cm="1">
        <f t="array" ref="AQ91">INDEX(GMWA!$A$2:$DB$600,MATCH(1,(GMWA!$DA$2:$DA$600=AQ$3)*(GMWA!$CZ$2:$CZ$600=AQ$4)*(GMWA!$DB$2:$DB$600=AQ$1),0),$A91-1966)</f>
        <v>102163.1</v>
      </c>
      <c r="AR91" s="4" cm="1">
        <f t="array" ref="AR91">INDEX(GMWA!$A$2:$DB$600,MATCH(1,(GMWA!$DA$2:$DA$600=AR$3)*(GMWA!$CZ$2:$CZ$600=AR$4)*(GMWA!$DB$2:$DB$600=AR$1),0),$A91-1966)</f>
        <v>1179312</v>
      </c>
      <c r="AS91" s="4" cm="1">
        <f t="array" ref="AS91">INDEX(GMWA!$A$2:$DB$600,MATCH(1,(GMWA!$DA$2:$DA$600=AS$3)*(GMWA!$CZ$2:$CZ$600=AS$4)*(GMWA!$DB$2:$DB$600=AS$1),0),$A91-1966)</f>
        <v>10590710</v>
      </c>
      <c r="AT91" s="4" cm="1">
        <f t="array" ref="AT91">INDEX(GMWA!$A$2:$DB$600,MATCH(1,(GMWA!$DA$2:$DA$600=AT$3)*(GMWA!$CZ$2:$CZ$600=AT$4)*(GMWA!$DB$2:$DB$600=AT$1),0),$A91-1966)</f>
        <v>11297370</v>
      </c>
      <c r="AU91" s="4" cm="1">
        <f t="array" ref="AU91">INDEX(GMWA!$A$2:$DB$600,MATCH(1,(GMWA!$DA$2:$DA$600=AU$3)*(GMWA!$CZ$2:$CZ$600=AU$4)*(GMWA!$DB$2:$DB$600=AU$1),0),$A91-1966)</f>
        <v>9103.0640000000003</v>
      </c>
      <c r="AV91" s="4" cm="1">
        <f t="array" ref="AV91">INDEX(GMWA!$A$2:$DB$600,MATCH(1,(GMWA!$DA$2:$DA$600=AV$3)*(GMWA!$CZ$2:$CZ$600=AV$4)*(GMWA!$DB$2:$DB$600=AV$1),0),$A91-1966)</f>
        <v>19486610</v>
      </c>
      <c r="AW91" s="4" cm="1">
        <f t="array" ref="AW91">INDEX(GMWA!$A$2:$DB$600,MATCH(1,(GMWA!$DA$2:$DA$600=AW$3)*(GMWA!$CZ$2:$CZ$600=AW$4)*(GMWA!$DB$2:$DB$600=AW$1),0),$A91-1966)</f>
        <v>1929.5219999999999</v>
      </c>
      <c r="AX91" s="4" cm="1">
        <f t="array" ref="AX91">INDEX(GMWA!$A$2:$DB$600,MATCH(1,(GMWA!$DA$2:$DA$600=AX$3)*(GMWA!$CZ$2:$CZ$600=AX$4)*(GMWA!$DB$2:$DB$600=AX$1),0),$A91-1966)</f>
        <v>6641972</v>
      </c>
      <c r="AY91" s="4" cm="1">
        <f t="array" ref="AY91">INDEX(GMWA!$A$2:$DB$600,MATCH(1,(GMWA!$DA$2:$DA$600=AY$3)*(GMWA!$CZ$2:$CZ$600=AY$4)*(GMWA!$DB$2:$DB$600=AY$1),0),$A91-1966)</f>
        <v>11610.67</v>
      </c>
      <c r="AZ91" s="4" cm="1">
        <f t="array" ref="AZ91">INDEX(GMWA!$A$2:$DB$600,MATCH(1,(GMWA!$DA$2:$DA$600=AZ$3)*(GMWA!$CZ$2:$CZ$600=AZ$4)*(GMWA!$DB$2:$DB$600=AZ$1),0),$A91-1966)</f>
        <v>6967.48</v>
      </c>
      <c r="BA91" s="4" cm="1">
        <f t="array" ref="BA91">INDEX(GMWA!$A$2:$DB$600,MATCH(1,(GMWA!$DA$2:$DA$600=BA$3)*(GMWA!$CZ$2:$CZ$600=BA$4)*(GMWA!$DB$2:$DB$600=BA$1),0),$A91-1966)</f>
        <v>4621.3980000000001</v>
      </c>
      <c r="BB91" s="4" cm="1">
        <f t="array" ref="BB91">INDEX(GMWA!$A$2:$DB$600,MATCH(1,(GMWA!$DA$2:$DA$600=BB$3)*(GMWA!$CZ$2:$CZ$600=BB$4)*(GMWA!$DB$2:$DB$600=BB$1),0),$A91-1966)</f>
        <v>4392.2569999999996</v>
      </c>
      <c r="BC91" s="4" cm="1">
        <f t="array" ref="BC91">INDEX(GMWA!$A$2:$DB$600,MATCH(1,(GMWA!$DA$2:$DA$600=BC$3)*(GMWA!$CZ$2:$CZ$600=BC$4)*(GMWA!$DB$2:$DB$600=BC$1),0),$A91-1966)</f>
        <v>3026.4989999999998</v>
      </c>
      <c r="BD91" s="4" cm="1">
        <f t="array" ref="BD91">INDEX(GMWA!$A$2:$DB$600,MATCH(1,(GMWA!$DA$2:$DA$600=BD$3)*(GMWA!$CZ$2:$CZ$600=BD$4)*(GMWA!$DB$2:$DB$600=BD$1),0),$A91-1966)</f>
        <v>1680.1880000000001</v>
      </c>
      <c r="BE91" s="4" cm="1">
        <f t="array" ref="BE91">INDEX(GMWA!$A$2:$DB$600,MATCH(1,(GMWA!$DA$2:$DA$600=BE$3)*(GMWA!$CZ$2:$CZ$600=BE$4)*(GMWA!$DB$2:$DB$600=BE$1),0),$A91-1966)</f>
        <v>1349.4110000000001</v>
      </c>
      <c r="BF91" s="4" cm="1">
        <f t="array" ref="BF91">INDEX(GMWA!$A$2:$DB$600,MATCH(1,(GMWA!$DA$2:$DA$600=BF$3)*(GMWA!$CZ$2:$CZ$600=BF$4)*(GMWA!$DB$2:$DB$600=BF$1),0),$A91-1966)</f>
        <v>616.84010000000001</v>
      </c>
      <c r="BG91" s="4" cm="1">
        <f t="array" ref="BG91">INDEX(GMWA!$A$2:$DB$600,MATCH(1,(GMWA!$DA$2:$DA$600=BG$3)*(GMWA!$CZ$2:$CZ$600=BG$4)*(GMWA!$DB$2:$DB$600=BG$1),0),$A91-1966)</f>
        <v>2072.288</v>
      </c>
      <c r="BH91" s="4" cm="1">
        <f t="array" ref="BH91">INDEX(GMWA!$A$2:$DB$600,MATCH(1,(GMWA!$DA$2:$DA$600=BH$3)*(GMWA!$CZ$2:$CZ$600=BH$4)*(GMWA!$DB$2:$DB$600=BH$1),0),$A91-1966)</f>
        <v>579.03440000000001</v>
      </c>
      <c r="BI91" s="4" cm="1">
        <f t="array" ref="BI91">INDEX(GMWA!$A$2:$DB$600,MATCH(1,(GMWA!$DA$2:$DA$600=BI$3)*(GMWA!$CZ$2:$CZ$600=BI$4)*(GMWA!$DB$2:$DB$600=BI$1),0),$A91-1966)</f>
        <v>799.89790000000005</v>
      </c>
      <c r="BK91" s="12">
        <f t="shared" si="14"/>
        <v>2.2159762550938438</v>
      </c>
      <c r="BL91" s="12">
        <f t="shared" si="14"/>
        <v>3.6720786560778511</v>
      </c>
      <c r="BM91" s="12">
        <f t="shared" si="14"/>
        <v>2.0813890480499242</v>
      </c>
      <c r="BN91" s="12">
        <f t="shared" si="14"/>
        <v>3.3463959991420538</v>
      </c>
      <c r="BO91" s="12">
        <f t="shared" si="14"/>
        <v>3.5448491583822759</v>
      </c>
      <c r="BP91" s="12">
        <f t="shared" si="14"/>
        <v>3.2482756144623779</v>
      </c>
      <c r="BQ91" s="12">
        <f t="shared" si="14"/>
        <v>2.0137883325527532</v>
      </c>
      <c r="BR91" s="12">
        <f t="shared" si="14"/>
        <v>0.77506531327672878</v>
      </c>
      <c r="BS91" s="12">
        <f t="shared" si="13"/>
        <v>2.2794290469593199</v>
      </c>
      <c r="BT91" s="12">
        <f t="shared" si="13"/>
        <v>2.5535988377947594</v>
      </c>
      <c r="BU91" s="12">
        <f t="shared" si="13"/>
        <v>3.2409377738977403</v>
      </c>
      <c r="BV91" s="12">
        <f t="shared" si="13"/>
        <v>3.1893786327466409</v>
      </c>
      <c r="BW91" s="12">
        <f t="shared" si="13"/>
        <v>3.0827162363281833</v>
      </c>
      <c r="BX91" s="12">
        <f t="shared" si="13"/>
        <v>2.8559257279745234</v>
      </c>
      <c r="BY91" s="12">
        <f t="shared" si="13"/>
        <v>3.1033975807663809</v>
      </c>
      <c r="BZ91" s="12">
        <f t="shared" si="13"/>
        <v>2.4734241106342076</v>
      </c>
      <c r="CA91" s="12">
        <f t="shared" si="13"/>
        <v>2.7775009268584094</v>
      </c>
      <c r="CB91" s="12">
        <f t="shared" si="13"/>
        <v>3.3544884104953239</v>
      </c>
      <c r="CC91" s="12">
        <f t="shared" si="13"/>
        <v>3.2293457025124233</v>
      </c>
      <c r="CD91" s="12">
        <f t="shared" si="13"/>
        <v>3.0626350867782404</v>
      </c>
      <c r="CF91" s="13">
        <f>SUMIF(DataQ!$C:$C,DataA!$A91,DataQ!I:I)</f>
        <v>43479.69</v>
      </c>
      <c r="CG91" s="13">
        <f>SUMIF(DataQ!$C:$C,DataA!$A91,DataQ!J:J)</f>
        <v>643055.4</v>
      </c>
      <c r="CH91" s="13">
        <f>SUMIF(DataQ!$C:$C,DataA!$A91,DataQ!K:K)</f>
        <v>4792.6109999999999</v>
      </c>
      <c r="CI91" s="13">
        <f>SUMIF(DataQ!$C:$C,DataA!$A91,DataQ!L:L)</f>
        <v>3217.0524999999998</v>
      </c>
      <c r="CJ91" s="13">
        <f>SUMIF(DataQ!$C:$C,DataA!$A91,DataQ!M:M)</f>
        <v>2174.5484000000001</v>
      </c>
      <c r="CK91" s="14">
        <f>AVERAGEIF(DataQ!$C:$C,DataA!$A91,DataQ!N:N)</f>
        <v>1105315</v>
      </c>
      <c r="CL91" s="13">
        <f>SUMIF(DataQ!$C:$C,DataA!$A91,DataQ!O:O)</f>
        <v>-367345.03</v>
      </c>
      <c r="CN91" s="13">
        <f>SUMIF(DataQ!$B:$B,DataA!$A91,DataQ!P:P)</f>
        <v>-4120.9130000000005</v>
      </c>
      <c r="CO91" s="13">
        <f>SUMIF(DataQ!$B:$B,DataA!$A91,DataQ!Q:Q)</f>
        <v>-39473.585999999996</v>
      </c>
      <c r="CP91" s="13">
        <f>SUMIF(DataQ!$B:$B,DataA!$A91,DataQ!R:R)</f>
        <v>-171.1361</v>
      </c>
    </row>
    <row r="92" spans="1:94" x14ac:dyDescent="0.25">
      <c r="A92" s="4">
        <f t="shared" si="9"/>
        <v>2058</v>
      </c>
      <c r="B92" s="4" cm="1">
        <f t="array" ref="B92">INDEX(GMWA!$A$2:$DB$600,MATCH(1,(GMWA!$DA$2:$DA$600=B$3)*(GMWA!$CZ$2:$CZ$600=B$4)*(GMWA!$DB$2:$DB$600=B$1),0),$A92-1966)</f>
        <v>227818.9</v>
      </c>
      <c r="C92" s="4" cm="1">
        <f t="array" ref="C92">INDEX(GMWA!$A$2:$DB$600,MATCH(1,(GMWA!$DA$2:$DA$600=C$3)*(GMWA!$CZ$2:$CZ$600=C$4)*(GMWA!$DB$2:$DB$600=C$1),0),$A92-1966)</f>
        <v>6225.7839999999997</v>
      </c>
      <c r="D92" s="4" cm="1">
        <f t="array" ref="D92">INDEX(GMWA!$A$2:$DB$600,MATCH(1,(GMWA!$DA$2:$DA$600=D$3)*(GMWA!$CZ$2:$CZ$600=D$4)*(GMWA!$DB$2:$DB$600=D$1),0),$A92-1966)</f>
        <v>49066.54</v>
      </c>
      <c r="E92" s="4" cm="1">
        <f t="array" ref="E92">INDEX(GMWA!$A$2:$DB$600,MATCH(1,(GMWA!$DA$2:$DA$600=E$3)*(GMWA!$CZ$2:$CZ$600=E$4)*(GMWA!$DB$2:$DB$600=E$1),0),$A92-1966)</f>
        <v>240308.2</v>
      </c>
      <c r="F92" s="4" cm="1">
        <f t="array" ref="F92">INDEX(GMWA!$A$2:$DB$600,MATCH(1,(GMWA!$DA$2:$DA$600=F$3)*(GMWA!$CZ$2:$CZ$600=F$4)*(GMWA!$DB$2:$DB$600=F$1),0),$A92-1966)</f>
        <v>193994.2</v>
      </c>
      <c r="G92" s="4" cm="1">
        <f t="array" ref="G92">INDEX(GMWA!$A$2:$DB$600,MATCH(1,(GMWA!$DA$2:$DA$600=G$3)*(GMWA!$CZ$2:$CZ$600=G$4)*(GMWA!$DB$2:$DB$600=G$1),0),$A92-1966)</f>
        <v>39.583260000000003</v>
      </c>
      <c r="H92" s="4" cm="1">
        <f t="array" ref="H92">INDEX(GMWA!$A$2:$DB$600,MATCH(1,(GMWA!$DA$2:$DA$600=H$3)*(GMWA!$CZ$2:$CZ$600=H$4)*(GMWA!$DB$2:$DB$600=H$1),0),$A92-1966)</f>
        <v>115317.2</v>
      </c>
      <c r="I92" s="4" cm="1">
        <f t="array" ref="I92">INDEX(GMWA!$A$2:$DB$600,MATCH(1,(GMWA!$DA$2:$DA$600=I$3)*(GMWA!$CZ$2:$CZ$600=I$4)*(GMWA!$DB$2:$DB$600=I$1),0),$A92-1966)</f>
        <v>5.261196</v>
      </c>
      <c r="J92" s="4" cm="1">
        <f t="array" ref="J92">INDEX(GMWA!$A$2:$DB$600,MATCH(1,(GMWA!$DA$2:$DA$600=J$3)*(GMWA!$CZ$2:$CZ$600=J$4)*(GMWA!$DB$2:$DB$600=J$1),0),$A92-1966)</f>
        <v>50179.78</v>
      </c>
      <c r="K92" s="4" cm="1">
        <f t="array" ref="K92">INDEX(GMWA!$A$2:$DB$600,MATCH(1,(GMWA!$DA$2:$DA$600=K$3)*(GMWA!$CZ$2:$CZ$600=K$4)*(GMWA!$DB$2:$DB$600=K$1),0),$A92-1966)</f>
        <v>186.3245</v>
      </c>
      <c r="L92" s="4" cm="1">
        <f t="array" ref="L92">INDEX(GMWA!$A$2:$DB$600,MATCH(1,(GMWA!$DA$2:$DA$600=L$3)*(GMWA!$CZ$2:$CZ$600=L$4)*(GMWA!$DB$2:$DB$600=L$1),0),$A92-1966)</f>
        <v>307.33390000000003</v>
      </c>
      <c r="M92" s="4" cm="1">
        <f t="array" ref="M92">INDEX(GMWA!$A$2:$DB$600,MATCH(1,(GMWA!$DA$2:$DA$600=M$3)*(GMWA!$CZ$2:$CZ$600=M$4)*(GMWA!$DB$2:$DB$600=M$1),0),$A92-1966)</f>
        <v>178.24619999999999</v>
      </c>
      <c r="N92" s="4" cm="1">
        <f t="array" ref="N92">INDEX(GMWA!$A$2:$DB$600,MATCH(1,(GMWA!$DA$2:$DA$600=N$3)*(GMWA!$CZ$2:$CZ$600=N$4)*(GMWA!$DB$2:$DB$600=N$1),0),$A92-1966)</f>
        <v>129.374</v>
      </c>
      <c r="O92" s="4" cm="1">
        <f t="array" ref="O92">INDEX(GMWA!$A$2:$DB$600,MATCH(1,(GMWA!$DA$2:$DA$600=O$3)*(GMWA!$CZ$2:$CZ$600=O$4)*(GMWA!$DB$2:$DB$600=O$1),0),$A92-1966)</f>
        <v>26.061199999999999</v>
      </c>
      <c r="P92" s="4" cm="1">
        <f t="array" ref="P92">INDEX(GMWA!$A$2:$DB$600,MATCH(1,(GMWA!$DA$2:$DA$600=P$3)*(GMWA!$CZ$2:$CZ$600=P$4)*(GMWA!$DB$2:$DB$600=P$1),0),$A92-1966)</f>
        <v>48.181600000000003</v>
      </c>
      <c r="Q92" s="4" cm="1">
        <f t="array" ref="Q92">INDEX(GMWA!$A$2:$DB$600,MATCH(1,(GMWA!$DA$2:$DA$600=Q$3)*(GMWA!$CZ$2:$CZ$600=Q$4)*(GMWA!$DB$2:$DB$600=Q$1),0),$A92-1966)</f>
        <v>30.32441</v>
      </c>
      <c r="R92" s="4" cm="1">
        <f t="array" ref="R92">INDEX(GMWA!$A$2:$DB$600,MATCH(1,(GMWA!$DA$2:$DA$600=R$3)*(GMWA!$CZ$2:$CZ$600=R$4)*(GMWA!$DB$2:$DB$600=R$1),0),$A92-1966)</f>
        <v>17.762499999999999</v>
      </c>
      <c r="S92" s="4" cm="1">
        <f t="array" ref="S92">INDEX(GMWA!$A$2:$DB$600,MATCH(1,(GMWA!$DA$2:$DA$600=S$3)*(GMWA!$CZ$2:$CZ$600=S$4)*(GMWA!$DB$2:$DB$600=S$1),0),$A92-1966)</f>
        <v>16.069089999999999</v>
      </c>
      <c r="T92" s="4" cm="1">
        <f t="array" ref="T92">INDEX(GMWA!$A$2:$DB$600,MATCH(1,(GMWA!$DA$2:$DA$600=T$3)*(GMWA!$CZ$2:$CZ$600=T$4)*(GMWA!$DB$2:$DB$600=T$1),0),$A92-1966)</f>
        <v>23.170999999999999</v>
      </c>
      <c r="U92" s="4" cm="1">
        <f t="array" ref="U92">INDEX(GMWA!$A$2:$DB$600,MATCH(1,(GMWA!$DA$2:$DA$600=U$3)*(GMWA!$CZ$2:$CZ$600=U$4)*(GMWA!$DB$2:$DB$600=U$1),0),$A92-1966)</f>
        <v>17.569739999999999</v>
      </c>
      <c r="V92" s="4" cm="1">
        <f t="array" ref="V92">INDEX(GMWA!$A$2:$DB$600,MATCH(1,(GMWA!$DA$2:$DA$600=V$3)*(GMWA!$CZ$2:$CZ$600=V$4)*(GMWA!$DB$2:$DB$600=V$1),0),$A92-1966)</f>
        <v>10348580</v>
      </c>
      <c r="W92" s="4" cm="1">
        <f t="array" ref="W92">INDEX(GMWA!$A$2:$DB$600,MATCH(1,(GMWA!$DA$2:$DA$600=W$3)*(GMWA!$CZ$2:$CZ$600=W$4)*(GMWA!$DB$2:$DB$600=W$1),0),$A92-1966)</f>
        <v>169038.8</v>
      </c>
      <c r="X92" s="4" cm="1">
        <f t="array" ref="X92">INDEX(GMWA!$A$2:$DB$600,MATCH(1,(GMWA!$DA$2:$DA$600=X$3)*(GMWA!$CZ$2:$CZ$600=X$4)*(GMWA!$DB$2:$DB$600=X$1),0),$A92-1966)</f>
        <v>2354488</v>
      </c>
      <c r="Y92" s="4" cm="1">
        <f t="array" ref="Y92">INDEX(GMWA!$A$2:$DB$600,MATCH(1,(GMWA!$DA$2:$DA$600=Y$3)*(GMWA!$CZ$2:$CZ$600=Y$4)*(GMWA!$DB$2:$DB$600=Y$1),0),$A92-1966)</f>
        <v>7168988</v>
      </c>
      <c r="Z92" s="4" cm="1">
        <f t="array" ref="Z92">INDEX(GMWA!$A$2:$DB$600,MATCH(1,(GMWA!$DA$2:$DA$600=Z$3)*(GMWA!$CZ$2:$CZ$600=Z$4)*(GMWA!$DB$2:$DB$600=Z$1),0),$A92-1966)</f>
        <v>5440270</v>
      </c>
      <c r="AA92" s="4" cm="1">
        <f t="array" ref="AA92">INDEX(GMWA!$A$2:$DB$600,MATCH(1,(GMWA!$DA$2:$DA$600=AA$3)*(GMWA!$CZ$2:$CZ$600=AA$4)*(GMWA!$DB$2:$DB$600=AA$1),0),$A92-1966)</f>
        <v>1212.203</v>
      </c>
      <c r="AB92" s="4" cm="1">
        <f t="array" ref="AB92">INDEX(GMWA!$A$2:$DB$600,MATCH(1,(GMWA!$DA$2:$DA$600=AB$3)*(GMWA!$CZ$2:$CZ$600=AB$4)*(GMWA!$DB$2:$DB$600=AB$1),0),$A92-1966)</f>
        <v>5704777</v>
      </c>
      <c r="AC92" s="4" cm="1">
        <f t="array" ref="AC92">INDEX(GMWA!$A$2:$DB$600,MATCH(1,(GMWA!$DA$2:$DA$600=AC$3)*(GMWA!$CZ$2:$CZ$600=AC$4)*(GMWA!$DB$2:$DB$600=AC$1),0),$A92-1966)</f>
        <v>696.87210000000005</v>
      </c>
      <c r="AD92" s="4" cm="1">
        <f t="array" ref="AD92">INDEX(GMWA!$A$2:$DB$600,MATCH(1,(GMWA!$DA$2:$DA$600=AD$3)*(GMWA!$CZ$2:$CZ$600=AD$4)*(GMWA!$DB$2:$DB$600=AD$1),0),$A92-1966)</f>
        <v>2195198</v>
      </c>
      <c r="AE92" s="4" cm="1">
        <f t="array" ref="AE92">INDEX(GMWA!$A$2:$DB$600,MATCH(1,(GMWA!$DA$2:$DA$600=AE$3)*(GMWA!$CZ$2:$CZ$600=AE$4)*(GMWA!$DB$2:$DB$600=AE$1),0),$A92-1966)</f>
        <v>7296.0619999999999</v>
      </c>
      <c r="AF92" s="4" cm="1">
        <f t="array" ref="AF92">INDEX(GMWA!$A$2:$DB$600,MATCH(1,(GMWA!$DA$2:$DA$600=AF$3)*(GMWA!$CZ$2:$CZ$600=AF$4)*(GMWA!$DB$2:$DB$600=AF$1),0),$A92-1966)</f>
        <v>9471.1170000000002</v>
      </c>
      <c r="AG92" s="4" cm="1">
        <f t="array" ref="AG92">INDEX(GMWA!$A$2:$DB$600,MATCH(1,(GMWA!$DA$2:$DA$600=AG$3)*(GMWA!$CZ$2:$CZ$600=AG$4)*(GMWA!$DB$2:$DB$600=AG$1),0),$A92-1966)</f>
        <v>5584.4679999999998</v>
      </c>
      <c r="AH92" s="4" cm="1">
        <f t="array" ref="AH92">INDEX(GMWA!$A$2:$DB$600,MATCH(1,(GMWA!$DA$2:$DA$600=AH$3)*(GMWA!$CZ$2:$CZ$600=AH$4)*(GMWA!$DB$2:$DB$600=AH$1),0),$A92-1966)</f>
        <v>4194.5959999999995</v>
      </c>
      <c r="AI92" s="4" cm="1">
        <f t="array" ref="AI92">INDEX(GMWA!$A$2:$DB$600,MATCH(1,(GMWA!$DA$2:$DA$600=AI$3)*(GMWA!$CZ$2:$CZ$600=AI$4)*(GMWA!$DB$2:$DB$600=AI$1),0),$A92-1966)</f>
        <v>910.37070000000006</v>
      </c>
      <c r="AJ92" s="4" cm="1">
        <f t="array" ref="AJ92">INDEX(GMWA!$A$2:$DB$600,MATCH(1,(GMWA!$DA$2:$DA$600=AJ$3)*(GMWA!$CZ$2:$CZ$600=AJ$4)*(GMWA!$DB$2:$DB$600=AJ$1),0),$A92-1966)</f>
        <v>1550.4880000000001</v>
      </c>
      <c r="AK92" s="4" cm="1">
        <f t="array" ref="AK92">INDEX(GMWA!$A$2:$DB$600,MATCH(1,(GMWA!$DA$2:$DA$600=AK$3)*(GMWA!$CZ$2:$CZ$600=AK$4)*(GMWA!$DB$2:$DB$600=AK$1),0),$A92-1966)</f>
        <v>1220.9590000000001</v>
      </c>
      <c r="AL92" s="4" cm="1">
        <f t="array" ref="AL92">INDEX(GMWA!$A$2:$DB$600,MATCH(1,(GMWA!$DA$2:$DA$600=AL$3)*(GMWA!$CZ$2:$CZ$600=AL$4)*(GMWA!$DB$2:$DB$600=AL$1),0),$A92-1966)</f>
        <v>638.51819999999998</v>
      </c>
      <c r="AM92" s="4" cm="1">
        <f t="array" ref="AM92">INDEX(GMWA!$A$2:$DB$600,MATCH(1,(GMWA!$DA$2:$DA$600=AM$3)*(GMWA!$CZ$2:$CZ$600=AM$4)*(GMWA!$DB$2:$DB$600=AM$1),0),$A92-1966)</f>
        <v>481.57659999999998</v>
      </c>
      <c r="AN92" s="4" cm="1">
        <f t="array" ref="AN92">INDEX(GMWA!$A$2:$DB$600,MATCH(1,(GMWA!$DA$2:$DA$600=AN$3)*(GMWA!$CZ$2:$CZ$600=AN$4)*(GMWA!$DB$2:$DB$600=AN$1),0),$A92-1966)</f>
        <v>713.79579999999999</v>
      </c>
      <c r="AO92" s="4" cm="1">
        <f t="array" ref="AO92">INDEX(GMWA!$A$2:$DB$600,MATCH(1,(GMWA!$DA$2:$DA$600=AO$3)*(GMWA!$CZ$2:$CZ$600=AO$4)*(GMWA!$DB$2:$DB$600=AO$1),0),$A92-1966)</f>
        <v>573.0838</v>
      </c>
      <c r="AP92" s="4" cm="1">
        <f t="array" ref="AP92">INDEX(GMWA!$A$2:$DB$600,MATCH(1,(GMWA!$DA$2:$DA$600=AP$3)*(GMWA!$CZ$2:$CZ$600=AP$4)*(GMWA!$DB$2:$DB$600=AP$1),0),$A92-1966)</f>
        <v>9467741</v>
      </c>
      <c r="AQ92" s="4" cm="1">
        <f t="array" ref="AQ92">INDEX(GMWA!$A$2:$DB$600,MATCH(1,(GMWA!$DA$2:$DA$600=AQ$3)*(GMWA!$CZ$2:$CZ$600=AQ$4)*(GMWA!$DB$2:$DB$600=AQ$1),0),$A92-1966)</f>
        <v>105761.60000000001</v>
      </c>
      <c r="AR92" s="4" cm="1">
        <f t="array" ref="AR92">INDEX(GMWA!$A$2:$DB$600,MATCH(1,(GMWA!$DA$2:$DA$600=AR$3)*(GMWA!$CZ$2:$CZ$600=AR$4)*(GMWA!$DB$2:$DB$600=AR$1),0),$A92-1966)</f>
        <v>1203128</v>
      </c>
      <c r="AS92" s="4" cm="1">
        <f t="array" ref="AS92">INDEX(GMWA!$A$2:$DB$600,MATCH(1,(GMWA!$DA$2:$DA$600=AS$3)*(GMWA!$CZ$2:$CZ$600=AS$4)*(GMWA!$DB$2:$DB$600=AS$1),0),$A92-1966)</f>
        <v>10977740</v>
      </c>
      <c r="AT92" s="4" cm="1">
        <f t="array" ref="AT92">INDEX(GMWA!$A$2:$DB$600,MATCH(1,(GMWA!$DA$2:$DA$600=AT$3)*(GMWA!$CZ$2:$CZ$600=AT$4)*(GMWA!$DB$2:$DB$600=AT$1),0),$A92-1966)</f>
        <v>11737810</v>
      </c>
      <c r="AU92" s="4" cm="1">
        <f t="array" ref="AU92">INDEX(GMWA!$A$2:$DB$600,MATCH(1,(GMWA!$DA$2:$DA$600=AU$3)*(GMWA!$CZ$2:$CZ$600=AU$4)*(GMWA!$DB$2:$DB$600=AU$1),0),$A92-1966)</f>
        <v>9411.4750000000004</v>
      </c>
      <c r="AV92" s="4" cm="1">
        <f t="array" ref="AV92">INDEX(GMWA!$A$2:$DB$600,MATCH(1,(GMWA!$DA$2:$DA$600=AV$3)*(GMWA!$CZ$2:$CZ$600=AV$4)*(GMWA!$DB$2:$DB$600=AV$1),0),$A92-1966)</f>
        <v>20066430</v>
      </c>
      <c r="AW92" s="4" cm="1">
        <f t="array" ref="AW92">INDEX(GMWA!$A$2:$DB$600,MATCH(1,(GMWA!$DA$2:$DA$600=AW$3)*(GMWA!$CZ$2:$CZ$600=AW$4)*(GMWA!$DB$2:$DB$600=AW$1),0),$A92-1966)</f>
        <v>1975.5329999999999</v>
      </c>
      <c r="AX92" s="4" cm="1">
        <f t="array" ref="AX92">INDEX(GMWA!$A$2:$DB$600,MATCH(1,(GMWA!$DA$2:$DA$600=AX$3)*(GMWA!$CZ$2:$CZ$600=AX$4)*(GMWA!$DB$2:$DB$600=AX$1),0),$A92-1966)</f>
        <v>6764173</v>
      </c>
      <c r="AY92" s="4" cm="1">
        <f t="array" ref="AY92">INDEX(GMWA!$A$2:$DB$600,MATCH(1,(GMWA!$DA$2:$DA$600=AY$3)*(GMWA!$CZ$2:$CZ$600=AY$4)*(GMWA!$DB$2:$DB$600=AY$1),0),$A92-1966)</f>
        <v>11927.2</v>
      </c>
      <c r="AZ92" s="4" cm="1">
        <f t="array" ref="AZ92">INDEX(GMWA!$A$2:$DB$600,MATCH(1,(GMWA!$DA$2:$DA$600=AZ$3)*(GMWA!$CZ$2:$CZ$600=AZ$4)*(GMWA!$DB$2:$DB$600=AZ$1),0),$A92-1966)</f>
        <v>7121.1940000000004</v>
      </c>
      <c r="BA92" s="4" cm="1">
        <f t="array" ref="BA92">INDEX(GMWA!$A$2:$DB$600,MATCH(1,(GMWA!$DA$2:$DA$600=BA$3)*(GMWA!$CZ$2:$CZ$600=BA$4)*(GMWA!$DB$2:$DB$600=BA$1),0),$A92-1966)</f>
        <v>4730.4750000000004</v>
      </c>
      <c r="BB92" s="4" cm="1">
        <f t="array" ref="BB92">INDEX(GMWA!$A$2:$DB$600,MATCH(1,(GMWA!$DA$2:$DA$600=BB$3)*(GMWA!$CZ$2:$CZ$600=BB$4)*(GMWA!$DB$2:$DB$600=BB$1),0),$A92-1966)</f>
        <v>4535.6239999999998</v>
      </c>
      <c r="BC92" s="4" cm="1">
        <f t="array" ref="BC92">INDEX(GMWA!$A$2:$DB$600,MATCH(1,(GMWA!$DA$2:$DA$600=BC$3)*(GMWA!$CZ$2:$CZ$600=BC$4)*(GMWA!$DB$2:$DB$600=BC$1),0),$A92-1966)</f>
        <v>3097.989</v>
      </c>
      <c r="BD92" s="4" cm="1">
        <f t="array" ref="BD92">INDEX(GMWA!$A$2:$DB$600,MATCH(1,(GMWA!$DA$2:$DA$600=BD$3)*(GMWA!$CZ$2:$CZ$600=BD$4)*(GMWA!$DB$2:$DB$600=BD$1),0),$A92-1966)</f>
        <v>1722.383</v>
      </c>
      <c r="BE92" s="4" cm="1">
        <f t="array" ref="BE92">INDEX(GMWA!$A$2:$DB$600,MATCH(1,(GMWA!$DA$2:$DA$600=BE$3)*(GMWA!$CZ$2:$CZ$600=BE$4)*(GMWA!$DB$2:$DB$600=BE$1),0),$A92-1966)</f>
        <v>1383.925</v>
      </c>
      <c r="BF92" s="4" cm="1">
        <f t="array" ref="BF92">INDEX(GMWA!$A$2:$DB$600,MATCH(1,(GMWA!$DA$2:$DA$600=BF$3)*(GMWA!$CZ$2:$CZ$600=BF$4)*(GMWA!$DB$2:$DB$600=BF$1),0),$A92-1966)</f>
        <v>630.08699999999999</v>
      </c>
      <c r="BG92" s="4" cm="1">
        <f t="array" ref="BG92">INDEX(GMWA!$A$2:$DB$600,MATCH(1,(GMWA!$DA$2:$DA$600=BG$3)*(GMWA!$CZ$2:$CZ$600=BG$4)*(GMWA!$DB$2:$DB$600=BG$1),0),$A92-1966)</f>
        <v>2136.0140000000001</v>
      </c>
      <c r="BH92" s="4" cm="1">
        <f t="array" ref="BH92">INDEX(GMWA!$A$2:$DB$600,MATCH(1,(GMWA!$DA$2:$DA$600=BH$3)*(GMWA!$CZ$2:$CZ$600=BH$4)*(GMWA!$DB$2:$DB$600=BH$1),0),$A92-1966)</f>
        <v>591.88009999999997</v>
      </c>
      <c r="BI92" s="4" cm="1">
        <f t="array" ref="BI92">INDEX(GMWA!$A$2:$DB$600,MATCH(1,(GMWA!$DA$2:$DA$600=BI$3)*(GMWA!$CZ$2:$CZ$600=BI$4)*(GMWA!$DB$2:$DB$600=BI$1),0),$A92-1966)</f>
        <v>822.44420000000002</v>
      </c>
      <c r="BK92" s="12">
        <f t="shared" si="14"/>
        <v>2.2014508270699942</v>
      </c>
      <c r="BL92" s="12">
        <f t="shared" si="14"/>
        <v>3.6830502819471036</v>
      </c>
      <c r="BM92" s="12">
        <f t="shared" si="14"/>
        <v>2.0839579560396997</v>
      </c>
      <c r="BN92" s="12">
        <f t="shared" si="14"/>
        <v>3.3520519214148496</v>
      </c>
      <c r="BO92" s="12">
        <f t="shared" si="14"/>
        <v>3.5658928692877381</v>
      </c>
      <c r="BP92" s="12">
        <f t="shared" si="14"/>
        <v>3.2653986172283029</v>
      </c>
      <c r="BQ92" s="12">
        <f t="shared" si="14"/>
        <v>2.0214146845704923</v>
      </c>
      <c r="BR92" s="12">
        <f t="shared" si="14"/>
        <v>0.75497297136734265</v>
      </c>
      <c r="BS92" s="12">
        <f t="shared" si="14"/>
        <v>2.2858885622162557</v>
      </c>
      <c r="BT92" s="12">
        <f t="shared" si="14"/>
        <v>2.553768046378992</v>
      </c>
      <c r="BU92" s="12">
        <f t="shared" si="14"/>
        <v>3.2449593854663608</v>
      </c>
      <c r="BV92" s="12">
        <f t="shared" si="14"/>
        <v>3.1918205995629307</v>
      </c>
      <c r="BW92" s="12">
        <f t="shared" si="14"/>
        <v>3.0843018016514585</v>
      </c>
      <c r="BX92" s="12">
        <f t="shared" si="14"/>
        <v>2.8627019740420026</v>
      </c>
      <c r="BY92" s="12">
        <f t="shared" si="14"/>
        <v>3.1075119575256305</v>
      </c>
      <c r="BZ92" s="12">
        <f t="shared" si="14"/>
        <v>2.4836550613083648</v>
      </c>
      <c r="CA92" s="12">
        <f t="shared" ref="CA92:CD94" si="15">100*(R92/AL92)</f>
        <v>2.781831434092247</v>
      </c>
      <c r="CB92" s="12">
        <f t="shared" si="15"/>
        <v>3.3367671934226038</v>
      </c>
      <c r="CC92" s="12">
        <f t="shared" si="15"/>
        <v>3.2461664806657589</v>
      </c>
      <c r="CD92" s="12">
        <f t="shared" si="15"/>
        <v>3.0658238812543646</v>
      </c>
      <c r="CF92" s="13">
        <f>SUMIF(DataQ!$C:$C,DataA!$A92,DataQ!I:I)</f>
        <v>44160.68</v>
      </c>
      <c r="CG92" s="13">
        <f>SUMIF(DataQ!$C:$C,DataA!$A92,DataQ!J:J)</f>
        <v>645522.60000000009</v>
      </c>
      <c r="CH92" s="13">
        <f>SUMIF(DataQ!$C:$C,DataA!$A92,DataQ!K:K)</f>
        <v>4827.8269999999993</v>
      </c>
      <c r="CI92" s="13">
        <f>SUMIF(DataQ!$C:$C,DataA!$A92,DataQ!L:L)</f>
        <v>3223.5313000000001</v>
      </c>
      <c r="CJ92" s="13">
        <f>SUMIF(DataQ!$C:$C,DataA!$A92,DataQ!M:M)</f>
        <v>2182.2069999999999</v>
      </c>
      <c r="CK92" s="14">
        <f>AVERAGEIF(DataQ!$C:$C,DataA!$A92,DataQ!N:N)</f>
        <v>1123339</v>
      </c>
      <c r="CL92" s="13">
        <f>SUMIF(DataQ!$C:$C,DataA!$A92,DataQ!O:O)</f>
        <v>-379171.01500000001</v>
      </c>
      <c r="CN92" s="13">
        <f>SUMIF(DataQ!$B:$B,DataA!$A92,DataQ!P:P)</f>
        <v>-4047.096</v>
      </c>
      <c r="CO92" s="13">
        <f>SUMIF(DataQ!$B:$B,DataA!$A92,DataQ!Q:Q)</f>
        <v>-40269.741000000002</v>
      </c>
      <c r="CP92" s="13">
        <f>SUMIF(DataQ!$B:$B,DataA!$A92,DataQ!R:R)</f>
        <v>-175.80395999999999</v>
      </c>
    </row>
    <row r="93" spans="1:94" x14ac:dyDescent="0.25">
      <c r="A93" s="4">
        <f t="shared" si="9"/>
        <v>2059</v>
      </c>
      <c r="B93" s="4" cm="1">
        <f t="array" ref="B93">INDEX(GMWA!$A$2:$DB$600,MATCH(1,(GMWA!$DA$2:$DA$600=B$3)*(GMWA!$CZ$2:$CZ$600=B$4)*(GMWA!$DB$2:$DB$600=B$1),0),$A93-1966)</f>
        <v>235066.3</v>
      </c>
      <c r="C93" s="4" cm="1">
        <f t="array" ref="C93">INDEX(GMWA!$A$2:$DB$600,MATCH(1,(GMWA!$DA$2:$DA$600=C$3)*(GMWA!$CZ$2:$CZ$600=C$4)*(GMWA!$DB$2:$DB$600=C$1),0),$A93-1966)</f>
        <v>6394.0349999999999</v>
      </c>
      <c r="D93" s="4" cm="1">
        <f t="array" ref="D93">INDEX(GMWA!$A$2:$DB$600,MATCH(1,(GMWA!$DA$2:$DA$600=D$3)*(GMWA!$CZ$2:$CZ$600=D$4)*(GMWA!$DB$2:$DB$600=D$1),0),$A93-1966)</f>
        <v>49976.58</v>
      </c>
      <c r="E93" s="4" cm="1">
        <f t="array" ref="E93">INDEX(GMWA!$A$2:$DB$600,MATCH(1,(GMWA!$DA$2:$DA$600=E$3)*(GMWA!$CZ$2:$CZ$600=E$4)*(GMWA!$DB$2:$DB$600=E$1),0),$A93-1966)</f>
        <v>246080.2</v>
      </c>
      <c r="F93" s="4" cm="1">
        <f t="array" ref="F93">INDEX(GMWA!$A$2:$DB$600,MATCH(1,(GMWA!$DA$2:$DA$600=F$3)*(GMWA!$CZ$2:$CZ$600=F$4)*(GMWA!$DB$2:$DB$600=F$1),0),$A93-1966)</f>
        <v>201232.3</v>
      </c>
      <c r="G93" s="4" cm="1">
        <f t="array" ref="G93">INDEX(GMWA!$A$2:$DB$600,MATCH(1,(GMWA!$DA$2:$DA$600=G$3)*(GMWA!$CZ$2:$CZ$600=G$4)*(GMWA!$DB$2:$DB$600=G$1),0),$A93-1966)</f>
        <v>40.24532</v>
      </c>
      <c r="H93" s="4" cm="1">
        <f t="array" ref="H93">INDEX(GMWA!$A$2:$DB$600,MATCH(1,(GMWA!$DA$2:$DA$600=H$3)*(GMWA!$CZ$2:$CZ$600=H$4)*(GMWA!$DB$2:$DB$600=H$1),0),$A93-1966)</f>
        <v>118233.9</v>
      </c>
      <c r="I93" s="4" cm="1">
        <f t="array" ref="I93">INDEX(GMWA!$A$2:$DB$600,MATCH(1,(GMWA!$DA$2:$DA$600=I$3)*(GMWA!$CZ$2:$CZ$600=I$4)*(GMWA!$DB$2:$DB$600=I$1),0),$A93-1966)</f>
        <v>5.3872309999999999</v>
      </c>
      <c r="J93" s="4" cm="1">
        <f t="array" ref="J93">INDEX(GMWA!$A$2:$DB$600,MATCH(1,(GMWA!$DA$2:$DA$600=J$3)*(GMWA!$CZ$2:$CZ$600=J$4)*(GMWA!$DB$2:$DB$600=J$1),0),$A93-1966)</f>
        <v>50932.22</v>
      </c>
      <c r="K93" s="4" cm="1">
        <f t="array" ref="K93">INDEX(GMWA!$A$2:$DB$600,MATCH(1,(GMWA!$DA$2:$DA$600=K$3)*(GMWA!$CZ$2:$CZ$600=K$4)*(GMWA!$DB$2:$DB$600=K$1),0),$A93-1966)</f>
        <v>190.94659999999999</v>
      </c>
      <c r="L93" s="4" cm="1">
        <f t="array" ref="L93">INDEX(GMWA!$A$2:$DB$600,MATCH(1,(GMWA!$DA$2:$DA$600=L$3)*(GMWA!$CZ$2:$CZ$600=L$4)*(GMWA!$DB$2:$DB$600=L$1),0),$A93-1966)</f>
        <v>315.46370000000002</v>
      </c>
      <c r="M93" s="4" cm="1">
        <f t="array" ref="M93">INDEX(GMWA!$A$2:$DB$600,MATCH(1,(GMWA!$DA$2:$DA$600=M$3)*(GMWA!$CZ$2:$CZ$600=M$4)*(GMWA!$DB$2:$DB$600=M$1),0),$A93-1966)</f>
        <v>181.10210000000001</v>
      </c>
      <c r="N93" s="4" cm="1">
        <f t="array" ref="N93">INDEX(GMWA!$A$2:$DB$600,MATCH(1,(GMWA!$DA$2:$DA$600=N$3)*(GMWA!$CZ$2:$CZ$600=N$4)*(GMWA!$DB$2:$DB$600=N$1),0),$A93-1966)</f>
        <v>133.047</v>
      </c>
      <c r="O93" s="4" cm="1">
        <f t="array" ref="O93">INDEX(GMWA!$A$2:$DB$600,MATCH(1,(GMWA!$DA$2:$DA$600=O$3)*(GMWA!$CZ$2:$CZ$600=O$4)*(GMWA!$DB$2:$DB$600=O$1),0),$A93-1966)</f>
        <v>26.4603</v>
      </c>
      <c r="P93" s="4" cm="1">
        <f t="array" ref="P93">INDEX(GMWA!$A$2:$DB$600,MATCH(1,(GMWA!$DA$2:$DA$600=P$3)*(GMWA!$CZ$2:$CZ$600=P$4)*(GMWA!$DB$2:$DB$600=P$1),0),$A93-1966)</f>
        <v>49.313200000000002</v>
      </c>
      <c r="Q93" s="4" cm="1">
        <f t="array" ref="Q93">INDEX(GMWA!$A$2:$DB$600,MATCH(1,(GMWA!$DA$2:$DA$600=Q$3)*(GMWA!$CZ$2:$CZ$600=Q$4)*(GMWA!$DB$2:$DB$600=Q$1),0),$A93-1966)</f>
        <v>31.128209999999999</v>
      </c>
      <c r="R93" s="4" cm="1">
        <f t="array" ref="R93">INDEX(GMWA!$A$2:$DB$600,MATCH(1,(GMWA!$DA$2:$DA$600=R$3)*(GMWA!$CZ$2:$CZ$600=R$4)*(GMWA!$DB$2:$DB$600=R$1),0),$A93-1966)</f>
        <v>18.203479999999999</v>
      </c>
      <c r="S93" s="4" cm="1">
        <f t="array" ref="S93">INDEX(GMWA!$A$2:$DB$600,MATCH(1,(GMWA!$DA$2:$DA$600=S$3)*(GMWA!$CZ$2:$CZ$600=S$4)*(GMWA!$DB$2:$DB$600=S$1),0),$A93-1966)</f>
        <v>17.384730000000001</v>
      </c>
      <c r="T93" s="4" cm="1">
        <f t="array" ref="T93">INDEX(GMWA!$A$2:$DB$600,MATCH(1,(GMWA!$DA$2:$DA$600=T$3)*(GMWA!$CZ$2:$CZ$600=T$4)*(GMWA!$DB$2:$DB$600=T$1),0),$A93-1966)</f>
        <v>23.701000000000001</v>
      </c>
      <c r="U93" s="4" cm="1">
        <f t="array" ref="U93">INDEX(GMWA!$A$2:$DB$600,MATCH(1,(GMWA!$DA$2:$DA$600=U$3)*(GMWA!$CZ$2:$CZ$600=U$4)*(GMWA!$DB$2:$DB$600=U$1),0),$A93-1966)</f>
        <v>18.080929999999999</v>
      </c>
      <c r="V93" s="4" cm="1">
        <f t="array" ref="V93">INDEX(GMWA!$A$2:$DB$600,MATCH(1,(GMWA!$DA$2:$DA$600=V$3)*(GMWA!$CZ$2:$CZ$600=V$4)*(GMWA!$DB$2:$DB$600=V$1),0),$A93-1966)</f>
        <v>10739690</v>
      </c>
      <c r="W93" s="4" cm="1">
        <f t="array" ref="W93">INDEX(GMWA!$A$2:$DB$600,MATCH(1,(GMWA!$DA$2:$DA$600=W$3)*(GMWA!$CZ$2:$CZ$600=W$4)*(GMWA!$DB$2:$DB$600=W$1),0),$A93-1966)</f>
        <v>172999.6</v>
      </c>
      <c r="X93" s="4" cm="1">
        <f t="array" ref="X93">INDEX(GMWA!$A$2:$DB$600,MATCH(1,(GMWA!$DA$2:$DA$600=X$3)*(GMWA!$CZ$2:$CZ$600=X$4)*(GMWA!$DB$2:$DB$600=X$1),0),$A93-1966)</f>
        <v>2395575</v>
      </c>
      <c r="Y93" s="4" cm="1">
        <f t="array" ref="Y93">INDEX(GMWA!$A$2:$DB$600,MATCH(1,(GMWA!$DA$2:$DA$600=Y$3)*(GMWA!$CZ$2:$CZ$600=Y$4)*(GMWA!$DB$2:$DB$600=Y$1),0),$A93-1966)</f>
        <v>7329551</v>
      </c>
      <c r="Z93" s="4" cm="1">
        <f t="array" ref="Z93">INDEX(GMWA!$A$2:$DB$600,MATCH(1,(GMWA!$DA$2:$DA$600=Z$3)*(GMWA!$CZ$2:$CZ$600=Z$4)*(GMWA!$DB$2:$DB$600=Z$1),0),$A93-1966)</f>
        <v>5611760</v>
      </c>
      <c r="AA93" s="4" cm="1">
        <f t="array" ref="AA93">INDEX(GMWA!$A$2:$DB$600,MATCH(1,(GMWA!$DA$2:$DA$600=AA$3)*(GMWA!$CZ$2:$CZ$600=AA$4)*(GMWA!$DB$2:$DB$600=AA$1),0),$A93-1966)</f>
        <v>1225.8779999999999</v>
      </c>
      <c r="AB93" s="4" cm="1">
        <f t="array" ref="AB93">INDEX(GMWA!$A$2:$DB$600,MATCH(1,(GMWA!$DA$2:$DA$600=AB$3)*(GMWA!$CZ$2:$CZ$600=AB$4)*(GMWA!$DB$2:$DB$600=AB$1),0),$A93-1966)</f>
        <v>5827466</v>
      </c>
      <c r="AC93" s="4" cm="1">
        <f t="array" ref="AC93">INDEX(GMWA!$A$2:$DB$600,MATCH(1,(GMWA!$DA$2:$DA$600=AC$3)*(GMWA!$CZ$2:$CZ$600=AC$4)*(GMWA!$DB$2:$DB$600=AC$1),0),$A93-1966)</f>
        <v>732.19449999999995</v>
      </c>
      <c r="AD93" s="4" cm="1">
        <f t="array" ref="AD93">INDEX(GMWA!$A$2:$DB$600,MATCH(1,(GMWA!$DA$2:$DA$600=AD$3)*(GMWA!$CZ$2:$CZ$600=AD$4)*(GMWA!$DB$2:$DB$600=AD$1),0),$A93-1966)</f>
        <v>2221865</v>
      </c>
      <c r="AE93" s="4" cm="1">
        <f t="array" ref="AE93">INDEX(GMWA!$A$2:$DB$600,MATCH(1,(GMWA!$DA$2:$DA$600=AE$3)*(GMWA!$CZ$2:$CZ$600=AE$4)*(GMWA!$DB$2:$DB$600=AE$1),0),$A93-1966)</f>
        <v>7476.7669999999998</v>
      </c>
      <c r="AF93" s="4" cm="1">
        <f t="array" ref="AF93">INDEX(GMWA!$A$2:$DB$600,MATCH(1,(GMWA!$DA$2:$DA$600=AF$3)*(GMWA!$CZ$2:$CZ$600=AF$4)*(GMWA!$DB$2:$DB$600=AF$1),0),$A93-1966)</f>
        <v>9710.4449999999997</v>
      </c>
      <c r="AG93" s="4" cm="1">
        <f t="array" ref="AG93">INDEX(GMWA!$A$2:$DB$600,MATCH(1,(GMWA!$DA$2:$DA$600=AG$3)*(GMWA!$CZ$2:$CZ$600=AG$4)*(GMWA!$DB$2:$DB$600=AG$1),0),$A93-1966)</f>
        <v>5669.6809999999996</v>
      </c>
      <c r="AH93" s="4" cm="1">
        <f t="array" ref="AH93">INDEX(GMWA!$A$2:$DB$600,MATCH(1,(GMWA!$DA$2:$DA$600=AH$3)*(GMWA!$CZ$2:$CZ$600=AH$4)*(GMWA!$DB$2:$DB$600=AH$1),0),$A93-1966)</f>
        <v>4311.6880000000001</v>
      </c>
      <c r="AI93" s="4" cm="1">
        <f t="array" ref="AI93">INDEX(GMWA!$A$2:$DB$600,MATCH(1,(GMWA!$DA$2:$DA$600=AI$3)*(GMWA!$CZ$2:$CZ$600=AI$4)*(GMWA!$DB$2:$DB$600=AI$1),0),$A93-1966)</f>
        <v>922.17949999999996</v>
      </c>
      <c r="AJ93" s="4" cm="1">
        <f t="array" ref="AJ93">INDEX(GMWA!$A$2:$DB$600,MATCH(1,(GMWA!$DA$2:$DA$600=AJ$3)*(GMWA!$CZ$2:$CZ$600=AJ$4)*(GMWA!$DB$2:$DB$600=AJ$1),0),$A93-1966)</f>
        <v>1584.933</v>
      </c>
      <c r="AK93" s="4" cm="1">
        <f t="array" ref="AK93">INDEX(GMWA!$A$2:$DB$600,MATCH(1,(GMWA!$DA$2:$DA$600=AK$3)*(GMWA!$CZ$2:$CZ$600=AK$4)*(GMWA!$DB$2:$DB$600=AK$1),0),$A93-1966)</f>
        <v>1248.3240000000001</v>
      </c>
      <c r="AL93" s="4" cm="1">
        <f t="array" ref="AL93">INDEX(GMWA!$A$2:$DB$600,MATCH(1,(GMWA!$DA$2:$DA$600=AL$3)*(GMWA!$CZ$2:$CZ$600=AL$4)*(GMWA!$DB$2:$DB$600=AL$1),0),$A93-1966)</f>
        <v>653.43539999999996</v>
      </c>
      <c r="AM93" s="4" cm="1">
        <f t="array" ref="AM93">INDEX(GMWA!$A$2:$DB$600,MATCH(1,(GMWA!$DA$2:$DA$600=AM$3)*(GMWA!$CZ$2:$CZ$600=AM$4)*(GMWA!$DB$2:$DB$600=AM$1),0),$A93-1966)</f>
        <v>523.49440000000004</v>
      </c>
      <c r="AN93" s="4" cm="1">
        <f t="array" ref="AN93">INDEX(GMWA!$A$2:$DB$600,MATCH(1,(GMWA!$DA$2:$DA$600=AN$3)*(GMWA!$CZ$2:$CZ$600=AN$4)*(GMWA!$DB$2:$DB$600=AN$1),0),$A93-1966)</f>
        <v>726.48810000000003</v>
      </c>
      <c r="AO93" s="4" cm="1">
        <f t="array" ref="AO93">INDEX(GMWA!$A$2:$DB$600,MATCH(1,(GMWA!$DA$2:$DA$600=AO$3)*(GMWA!$CZ$2:$CZ$600=AO$4)*(GMWA!$DB$2:$DB$600=AO$1),0),$A93-1966)</f>
        <v>589.18399999999997</v>
      </c>
      <c r="AP93" s="4" cm="1">
        <f t="array" ref="AP93">INDEX(GMWA!$A$2:$DB$600,MATCH(1,(GMWA!$DA$2:$DA$600=AP$3)*(GMWA!$CZ$2:$CZ$600=AP$4)*(GMWA!$DB$2:$DB$600=AP$1),0),$A93-1966)</f>
        <v>9771444</v>
      </c>
      <c r="AQ93" s="4" cm="1">
        <f t="array" ref="AQ93">INDEX(GMWA!$A$2:$DB$600,MATCH(1,(GMWA!$DA$2:$DA$600=AQ$3)*(GMWA!$CZ$2:$CZ$600=AQ$4)*(GMWA!$DB$2:$DB$600=AQ$1),0),$A93-1966)</f>
        <v>109488.4</v>
      </c>
      <c r="AR93" s="4" cm="1">
        <f t="array" ref="AR93">INDEX(GMWA!$A$2:$DB$600,MATCH(1,(GMWA!$DA$2:$DA$600=AR$3)*(GMWA!$CZ$2:$CZ$600=AR$4)*(GMWA!$DB$2:$DB$600=AR$1),0),$A93-1966)</f>
        <v>1227574</v>
      </c>
      <c r="AS93" s="4" cm="1">
        <f t="array" ref="AS93">INDEX(GMWA!$A$2:$DB$600,MATCH(1,(GMWA!$DA$2:$DA$600=AS$3)*(GMWA!$CZ$2:$CZ$600=AS$4)*(GMWA!$DB$2:$DB$600=AS$1),0),$A93-1966)</f>
        <v>11378540</v>
      </c>
      <c r="AT93" s="4" cm="1">
        <f t="array" ref="AT93">INDEX(GMWA!$A$2:$DB$600,MATCH(1,(GMWA!$DA$2:$DA$600=AT$3)*(GMWA!$CZ$2:$CZ$600=AT$4)*(GMWA!$DB$2:$DB$600=AT$1),0),$A93-1966)</f>
        <v>12193350</v>
      </c>
      <c r="AU93" s="4" cm="1">
        <f t="array" ref="AU93">INDEX(GMWA!$A$2:$DB$600,MATCH(1,(GMWA!$DA$2:$DA$600=AU$3)*(GMWA!$CZ$2:$CZ$600=AU$4)*(GMWA!$DB$2:$DB$600=AU$1),0),$A93-1966)</f>
        <v>9727.2330000000002</v>
      </c>
      <c r="AV93" s="4" cm="1">
        <f t="array" ref="AV93">INDEX(GMWA!$A$2:$DB$600,MATCH(1,(GMWA!$DA$2:$DA$600=AV$3)*(GMWA!$CZ$2:$CZ$600=AV$4)*(GMWA!$DB$2:$DB$600=AV$1),0),$A93-1966)</f>
        <v>20656410</v>
      </c>
      <c r="AW93" s="4" cm="1">
        <f t="array" ref="AW93">INDEX(GMWA!$A$2:$DB$600,MATCH(1,(GMWA!$DA$2:$DA$600=AW$3)*(GMWA!$CZ$2:$CZ$600=AW$4)*(GMWA!$DB$2:$DB$600=AW$1),0),$A93-1966)</f>
        <v>2022.86</v>
      </c>
      <c r="AX93" s="4" cm="1">
        <f t="array" ref="AX93">INDEX(GMWA!$A$2:$DB$600,MATCH(1,(GMWA!$DA$2:$DA$600=AX$3)*(GMWA!$CZ$2:$CZ$600=AX$4)*(GMWA!$DB$2:$DB$600=AX$1),0),$A93-1966)</f>
        <v>6884835</v>
      </c>
      <c r="AY93" s="4" cm="1">
        <f t="array" ref="AY93">INDEX(GMWA!$A$2:$DB$600,MATCH(1,(GMWA!$DA$2:$DA$600=AY$3)*(GMWA!$CZ$2:$CZ$600=AY$4)*(GMWA!$DB$2:$DB$600=AY$1),0),$A93-1966)</f>
        <v>12259.65</v>
      </c>
      <c r="AZ93" s="4" cm="1">
        <f t="array" ref="AZ93">INDEX(GMWA!$A$2:$DB$600,MATCH(1,(GMWA!$DA$2:$DA$600=AZ$3)*(GMWA!$CZ$2:$CZ$600=AZ$4)*(GMWA!$DB$2:$DB$600=AZ$1),0),$A93-1966)</f>
        <v>7278.018</v>
      </c>
      <c r="BA93" s="4" cm="1">
        <f t="array" ref="BA93">INDEX(GMWA!$A$2:$DB$600,MATCH(1,(GMWA!$DA$2:$DA$600=BA$3)*(GMWA!$CZ$2:$CZ$600=BA$4)*(GMWA!$DB$2:$DB$600=BA$1),0),$A93-1966)</f>
        <v>4838.1559999999999</v>
      </c>
      <c r="BB93" s="4" cm="1">
        <f t="array" ref="BB93">INDEX(GMWA!$A$2:$DB$600,MATCH(1,(GMWA!$DA$2:$DA$600=BB$3)*(GMWA!$CZ$2:$CZ$600=BB$4)*(GMWA!$DB$2:$DB$600=BB$1),0),$A93-1966)</f>
        <v>4683.674</v>
      </c>
      <c r="BC93" s="4" cm="1">
        <f t="array" ref="BC93">INDEX(GMWA!$A$2:$DB$600,MATCH(1,(GMWA!$DA$2:$DA$600=BC$3)*(GMWA!$CZ$2:$CZ$600=BC$4)*(GMWA!$DB$2:$DB$600=BC$1),0),$A93-1966)</f>
        <v>3169.7310000000002</v>
      </c>
      <c r="BD93" s="4" cm="1">
        <f t="array" ref="BD93">INDEX(GMWA!$A$2:$DB$600,MATCH(1,(GMWA!$DA$2:$DA$600=BD$3)*(GMWA!$CZ$2:$CZ$600=BD$4)*(GMWA!$DB$2:$DB$600=BD$1),0),$A93-1966)</f>
        <v>1765.183</v>
      </c>
      <c r="BE93" s="4" cm="1">
        <f t="array" ref="BE93">INDEX(GMWA!$A$2:$DB$600,MATCH(1,(GMWA!$DA$2:$DA$600=BE$3)*(GMWA!$CZ$2:$CZ$600=BE$4)*(GMWA!$DB$2:$DB$600=BE$1),0),$A93-1966)</f>
        <v>1419.43</v>
      </c>
      <c r="BF93" s="4" cm="1">
        <f t="array" ref="BF93">INDEX(GMWA!$A$2:$DB$600,MATCH(1,(GMWA!$DA$2:$DA$600=BF$3)*(GMWA!$CZ$2:$CZ$600=BF$4)*(GMWA!$DB$2:$DB$600=BF$1),0),$A93-1966)</f>
        <v>643.43129999999996</v>
      </c>
      <c r="BG93" s="4" cm="1">
        <f t="array" ref="BG93">INDEX(GMWA!$A$2:$DB$600,MATCH(1,(GMWA!$DA$2:$DA$600=BG$3)*(GMWA!$CZ$2:$CZ$600=BG$4)*(GMWA!$DB$2:$DB$600=BG$1),0),$A93-1966)</f>
        <v>2201.2020000000002</v>
      </c>
      <c r="BH93" s="4" cm="1">
        <f t="array" ref="BH93">INDEX(GMWA!$A$2:$DB$600,MATCH(1,(GMWA!$DA$2:$DA$600=BH$3)*(GMWA!$CZ$2:$CZ$600=BH$4)*(GMWA!$DB$2:$DB$600=BH$1),0),$A93-1966)</f>
        <v>605.0145</v>
      </c>
      <c r="BI93" s="4" cm="1">
        <f t="array" ref="BI93">INDEX(GMWA!$A$2:$DB$600,MATCH(1,(GMWA!$DA$2:$DA$600=BI$3)*(GMWA!$CZ$2:$CZ$600=BI$4)*(GMWA!$DB$2:$DB$600=BI$1),0),$A93-1966)</f>
        <v>845.32230000000004</v>
      </c>
      <c r="BK93" s="12">
        <f t="shared" ref="BK93:BZ94" si="16">100*(B93/V93)</f>
        <v>2.1887624316903</v>
      </c>
      <c r="BL93" s="12">
        <f t="shared" si="16"/>
        <v>3.6959825340636625</v>
      </c>
      <c r="BM93" s="12">
        <f t="shared" si="16"/>
        <v>2.0862039385116309</v>
      </c>
      <c r="BN93" s="12">
        <f t="shared" si="16"/>
        <v>3.3573707311675709</v>
      </c>
      <c r="BO93" s="12">
        <f t="shared" si="16"/>
        <v>3.5859035311560006</v>
      </c>
      <c r="BP93" s="12">
        <f t="shared" si="16"/>
        <v>3.2829792197918555</v>
      </c>
      <c r="BQ93" s="12">
        <f t="shared" si="16"/>
        <v>2.0289075903660354</v>
      </c>
      <c r="BR93" s="12">
        <f t="shared" si="16"/>
        <v>0.73576501872111855</v>
      </c>
      <c r="BS93" s="12">
        <f t="shared" si="16"/>
        <v>2.2923183901812219</v>
      </c>
      <c r="BT93" s="12">
        <f t="shared" si="16"/>
        <v>2.5538658620764831</v>
      </c>
      <c r="BU93" s="12">
        <f t="shared" si="16"/>
        <v>3.2487048739784843</v>
      </c>
      <c r="BV93" s="12">
        <f t="shared" si="16"/>
        <v>3.194220274473996</v>
      </c>
      <c r="BW93" s="12">
        <f t="shared" si="16"/>
        <v>3.0857288375225664</v>
      </c>
      <c r="BX93" s="12">
        <f t="shared" si="16"/>
        <v>2.8693220788360616</v>
      </c>
      <c r="BY93" s="12">
        <f t="shared" si="16"/>
        <v>3.1113744240292807</v>
      </c>
      <c r="BZ93" s="12">
        <f t="shared" si="16"/>
        <v>2.4936002191738682</v>
      </c>
      <c r="CA93" s="12">
        <f t="shared" si="15"/>
        <v>2.7858117267598295</v>
      </c>
      <c r="CB93" s="12">
        <f t="shared" si="15"/>
        <v>3.3209008539537384</v>
      </c>
      <c r="CC93" s="12">
        <f t="shared" si="15"/>
        <v>3.2624071887757005</v>
      </c>
      <c r="CD93" s="12">
        <f t="shared" si="15"/>
        <v>3.0688087252878558</v>
      </c>
      <c r="CF93" s="13">
        <f>SUMIF(DataQ!$C:$C,DataA!$A93,DataQ!I:I)</f>
        <v>44851.659999999996</v>
      </c>
      <c r="CG93" s="13">
        <f>SUMIF(DataQ!$C:$C,DataA!$A93,DataQ!J:J)</f>
        <v>648054.19999999995</v>
      </c>
      <c r="CH93" s="13">
        <f>SUMIF(DataQ!$C:$C,DataA!$A93,DataQ!K:K)</f>
        <v>4865.4570000000003</v>
      </c>
      <c r="CI93" s="13">
        <f>SUMIF(DataQ!$C:$C,DataA!$A93,DataQ!L:L)</f>
        <v>3230.1170000000002</v>
      </c>
      <c r="CJ93" s="13">
        <f>SUMIF(DataQ!$C:$C,DataA!$A93,DataQ!M:M)</f>
        <v>2187.8786</v>
      </c>
      <c r="CK93" s="14">
        <f>AVERAGEIF(DataQ!$C:$C,DataA!$A93,DataQ!N:N)</f>
        <v>1141612.25</v>
      </c>
      <c r="CL93" s="13">
        <f>SUMIF(DataQ!$C:$C,DataA!$A93,DataQ!O:O)</f>
        <v>-391330.45999999996</v>
      </c>
      <c r="CN93" s="13">
        <f>SUMIF(DataQ!$B:$B,DataA!$A93,DataQ!P:P)</f>
        <v>-3960.8359</v>
      </c>
      <c r="CO93" s="13">
        <f>SUMIF(DataQ!$B:$B,DataA!$A93,DataQ!Q:Q)</f>
        <v>-41087.29</v>
      </c>
      <c r="CP93" s="13">
        <f>SUMIF(DataQ!$B:$B,DataA!$A93,DataQ!R:R)</f>
        <v>-180.70495</v>
      </c>
    </row>
    <row r="94" spans="1:94" x14ac:dyDescent="0.25">
      <c r="A94" s="4">
        <f t="shared" si="9"/>
        <v>2060</v>
      </c>
      <c r="B94" s="4" cm="1">
        <f t="array" ref="B94">INDEX(GMWA!$A$2:$DB$600,MATCH(1,(GMWA!$DA$2:$DA$600=B$3)*(GMWA!$CZ$2:$CZ$600=B$4)*(GMWA!$DB$2:$DB$600=B$1),0),$A94-1966)</f>
        <v>242677.3</v>
      </c>
      <c r="C94" s="4" cm="1">
        <f t="array" ref="C94">INDEX(GMWA!$A$2:$DB$600,MATCH(1,(GMWA!$DA$2:$DA$600=C$3)*(GMWA!$CZ$2:$CZ$600=C$4)*(GMWA!$DB$2:$DB$600=C$1),0),$A94-1966)</f>
        <v>6563.4229999999998</v>
      </c>
      <c r="D94" s="4" cm="1">
        <f t="array" ref="D94">INDEX(GMWA!$A$2:$DB$600,MATCH(1,(GMWA!$DA$2:$DA$600=D$3)*(GMWA!$CZ$2:$CZ$600=D$4)*(GMWA!$DB$2:$DB$600=D$1),0),$A94-1966)</f>
        <v>50899.07</v>
      </c>
      <c r="E94" s="4" cm="1">
        <f t="array" ref="E94">INDEX(GMWA!$A$2:$DB$600,MATCH(1,(GMWA!$DA$2:$DA$600=E$3)*(GMWA!$CZ$2:$CZ$600=E$4)*(GMWA!$DB$2:$DB$600=E$1),0),$A94-1966)</f>
        <v>251970.7</v>
      </c>
      <c r="F94" s="4" cm="1">
        <f t="array" ref="F94">INDEX(GMWA!$A$2:$DB$600,MATCH(1,(GMWA!$DA$2:$DA$600=F$3)*(GMWA!$CZ$2:$CZ$600=F$4)*(GMWA!$DB$2:$DB$600=F$1),0),$A94-1966)</f>
        <v>208572.4</v>
      </c>
      <c r="G94" s="4" cm="1">
        <f t="array" ref="G94">INDEX(GMWA!$A$2:$DB$600,MATCH(1,(GMWA!$DA$2:$DA$600=G$3)*(GMWA!$CZ$2:$CZ$600=G$4)*(GMWA!$DB$2:$DB$600=G$1),0),$A94-1966)</f>
        <v>40.889980000000001</v>
      </c>
      <c r="H94" s="4" cm="1">
        <f t="array" ref="H94">INDEX(GMWA!$A$2:$DB$600,MATCH(1,(GMWA!$DA$2:$DA$600=H$3)*(GMWA!$CZ$2:$CZ$600=H$4)*(GMWA!$DB$2:$DB$600=H$1),0),$A94-1966)</f>
        <v>121233.9</v>
      </c>
      <c r="I94" s="4" cm="1">
        <f t="array" ref="I94">INDEX(GMWA!$A$2:$DB$600,MATCH(1,(GMWA!$DA$2:$DA$600=I$3)*(GMWA!$CZ$2:$CZ$600=I$4)*(GMWA!$DB$2:$DB$600=I$1),0),$A94-1966)</f>
        <v>5.5167809999999999</v>
      </c>
      <c r="J94" s="4" cm="1">
        <f t="array" ref="J94">INDEX(GMWA!$A$2:$DB$600,MATCH(1,(GMWA!$DA$2:$DA$600=J$3)*(GMWA!$CZ$2:$CZ$600=J$4)*(GMWA!$DB$2:$DB$600=J$1),0),$A94-1966)</f>
        <v>51698.14</v>
      </c>
      <c r="K94" s="4" cm="1">
        <f t="array" ref="K94">INDEX(GMWA!$A$2:$DB$600,MATCH(1,(GMWA!$DA$2:$DA$600=K$3)*(GMWA!$CZ$2:$CZ$600=K$4)*(GMWA!$DB$2:$DB$600=K$1),0),$A94-1966)</f>
        <v>195.6953</v>
      </c>
      <c r="L94" s="4" cm="1">
        <f t="array" ref="L94">INDEX(GMWA!$A$2:$DB$600,MATCH(1,(GMWA!$DA$2:$DA$600=L$3)*(GMWA!$CZ$2:$CZ$600=L$4)*(GMWA!$DB$2:$DB$600=L$1),0),$A94-1966)</f>
        <v>323.76659999999998</v>
      </c>
      <c r="M94" s="4" cm="1">
        <f t="array" ref="M94">INDEX(GMWA!$A$2:$DB$600,MATCH(1,(GMWA!$DA$2:$DA$600=M$3)*(GMWA!$CZ$2:$CZ$600=M$4)*(GMWA!$DB$2:$DB$600=M$1),0),$A94-1966)</f>
        <v>184.0205</v>
      </c>
      <c r="N94" s="4" cm="1">
        <f t="array" ref="N94">INDEX(GMWA!$A$2:$DB$600,MATCH(1,(GMWA!$DA$2:$DA$600=N$3)*(GMWA!$CZ$2:$CZ$600=N$4)*(GMWA!$DB$2:$DB$600=N$1),0),$A94-1966)</f>
        <v>136.834</v>
      </c>
      <c r="O94" s="4" cm="1">
        <f t="array" ref="O94">INDEX(GMWA!$A$2:$DB$600,MATCH(1,(GMWA!$DA$2:$DA$600=O$3)*(GMWA!$CZ$2:$CZ$600=O$4)*(GMWA!$DB$2:$DB$600=O$1),0),$A94-1966)</f>
        <v>26.892499999999998</v>
      </c>
      <c r="P94" s="4" cm="1">
        <f t="array" ref="P94">INDEX(GMWA!$A$2:$DB$600,MATCH(1,(GMWA!$DA$2:$DA$600=P$3)*(GMWA!$CZ$2:$CZ$600=P$4)*(GMWA!$DB$2:$DB$600=P$1),0),$A94-1966)</f>
        <v>50.468800000000002</v>
      </c>
      <c r="Q94" s="4" cm="1">
        <f t="array" ref="Q94">INDEX(GMWA!$A$2:$DB$600,MATCH(1,(GMWA!$DA$2:$DA$600=Q$3)*(GMWA!$CZ$2:$CZ$600=Q$4)*(GMWA!$DB$2:$DB$600=Q$1),0),$A94-1966)</f>
        <v>31.951650000000001</v>
      </c>
      <c r="R94" s="4" cm="1">
        <f t="array" ref="R94">INDEX(GMWA!$A$2:$DB$600,MATCH(1,(GMWA!$DA$2:$DA$600=R$3)*(GMWA!$CZ$2:$CZ$600=R$4)*(GMWA!$DB$2:$DB$600=R$1),0),$A94-1966)</f>
        <v>18.651499999999999</v>
      </c>
      <c r="S94" s="4" cm="1">
        <f t="array" ref="S94">INDEX(GMWA!$A$2:$DB$600,MATCH(1,(GMWA!$DA$2:$DA$600=S$3)*(GMWA!$CZ$2:$CZ$600=S$4)*(GMWA!$DB$2:$DB$600=S$1),0),$A94-1966)</f>
        <v>18.782889999999998</v>
      </c>
      <c r="T94" s="4" cm="1">
        <f t="array" ref="T94">INDEX(GMWA!$A$2:$DB$600,MATCH(1,(GMWA!$DA$2:$DA$600=T$3)*(GMWA!$CZ$2:$CZ$600=T$4)*(GMWA!$DB$2:$DB$600=T$1),0),$A94-1966)</f>
        <v>24.242000000000001</v>
      </c>
      <c r="U94" s="4" cm="1">
        <f t="array" ref="U94">INDEX(GMWA!$A$2:$DB$600,MATCH(1,(GMWA!$DA$2:$DA$600=U$3)*(GMWA!$CZ$2:$CZ$600=U$4)*(GMWA!$DB$2:$DB$600=U$1),0),$A94-1966)</f>
        <v>18.61834</v>
      </c>
      <c r="V94" s="4" cm="1">
        <f t="array" ref="V94">INDEX(GMWA!$A$2:$DB$600,MATCH(1,(GMWA!$DA$2:$DA$600=V$3)*(GMWA!$CZ$2:$CZ$600=V$4)*(GMWA!$DB$2:$DB$600=V$1),0),$A94-1966)</f>
        <v>11143350</v>
      </c>
      <c r="W94" s="4" cm="1">
        <f t="array" ref="W94">INDEX(GMWA!$A$2:$DB$600,MATCH(1,(GMWA!$DA$2:$DA$600=W$3)*(GMWA!$CZ$2:$CZ$600=W$4)*(GMWA!$DB$2:$DB$600=W$1),0),$A94-1966)</f>
        <v>176859.4</v>
      </c>
      <c r="X94" s="4" cm="1">
        <f t="array" ref="X94">INDEX(GMWA!$A$2:$DB$600,MATCH(1,(GMWA!$DA$2:$DA$600=X$3)*(GMWA!$CZ$2:$CZ$600=X$4)*(GMWA!$DB$2:$DB$600=X$1),0),$A94-1966)</f>
        <v>2437497</v>
      </c>
      <c r="Y94" s="4" cm="1">
        <f t="array" ref="Y94">INDEX(GMWA!$A$2:$DB$600,MATCH(1,(GMWA!$DA$2:$DA$600=Y$3)*(GMWA!$CZ$2:$CZ$600=Y$4)*(GMWA!$DB$2:$DB$600=Y$1),0),$A94-1966)</f>
        <v>7493810</v>
      </c>
      <c r="Z94" s="4" cm="1">
        <f t="array" ref="Z94">INDEX(GMWA!$A$2:$DB$600,MATCH(1,(GMWA!$DA$2:$DA$600=Z$3)*(GMWA!$CZ$2:$CZ$600=Z$4)*(GMWA!$DB$2:$DB$600=Z$1),0),$A94-1966)</f>
        <v>5785711</v>
      </c>
      <c r="AA94" s="4" cm="1">
        <f t="array" ref="AA94">INDEX(GMWA!$A$2:$DB$600,MATCH(1,(GMWA!$DA$2:$DA$600=AA$3)*(GMWA!$CZ$2:$CZ$600=AA$4)*(GMWA!$DB$2:$DB$600=AA$1),0),$A94-1966)</f>
        <v>1238.6769999999999</v>
      </c>
      <c r="AB94" s="4" cm="1">
        <f t="array" ref="AB94">INDEX(GMWA!$A$2:$DB$600,MATCH(1,(GMWA!$DA$2:$DA$600=AB$3)*(GMWA!$CZ$2:$CZ$600=AB$4)*(GMWA!$DB$2:$DB$600=AB$1),0),$A94-1966)</f>
        <v>5953729</v>
      </c>
      <c r="AC94" s="4" cm="1">
        <f t="array" ref="AC94">INDEX(GMWA!$A$2:$DB$600,MATCH(1,(GMWA!$DA$2:$DA$600=AC$3)*(GMWA!$CZ$2:$CZ$600=AC$4)*(GMWA!$DB$2:$DB$600=AC$1),0),$A94-1966)</f>
        <v>768.95609999999999</v>
      </c>
      <c r="AD94" s="4" cm="1">
        <f t="array" ref="AD94">INDEX(GMWA!$A$2:$DB$600,MATCH(1,(GMWA!$DA$2:$DA$600=AD$3)*(GMWA!$CZ$2:$CZ$600=AD$4)*(GMWA!$DB$2:$DB$600=AD$1),0),$A94-1966)</f>
        <v>2249000</v>
      </c>
      <c r="AE94" s="4" cm="1">
        <f t="array" ref="AE94">INDEX(GMWA!$A$2:$DB$600,MATCH(1,(GMWA!$DA$2:$DA$600=AE$3)*(GMWA!$CZ$2:$CZ$600=AE$4)*(GMWA!$DB$2:$DB$600=AE$1),0),$A94-1966)</f>
        <v>7662.5540000000001</v>
      </c>
      <c r="AF94" s="4" cm="1">
        <f t="array" ref="AF94">INDEX(GMWA!$A$2:$DB$600,MATCH(1,(GMWA!$DA$2:$DA$600=AF$3)*(GMWA!$CZ$2:$CZ$600=AF$4)*(GMWA!$DB$2:$DB$600=AF$1),0),$A94-1966)</f>
        <v>9955.1630000000005</v>
      </c>
      <c r="AG94" s="4" cm="1">
        <f t="array" ref="AG94">INDEX(GMWA!$A$2:$DB$600,MATCH(1,(GMWA!$DA$2:$DA$600=AG$3)*(GMWA!$CZ$2:$CZ$600=AG$4)*(GMWA!$DB$2:$DB$600=AG$1),0),$A94-1966)</f>
        <v>5756.7889999999998</v>
      </c>
      <c r="AH94" s="4" cm="1">
        <f t="array" ref="AH94">INDEX(GMWA!$A$2:$DB$600,MATCH(1,(GMWA!$DA$2:$DA$600=AH$3)*(GMWA!$CZ$2:$CZ$600=AH$4)*(GMWA!$DB$2:$DB$600=AH$1),0),$A94-1966)</f>
        <v>4432.6019999999999</v>
      </c>
      <c r="AI94" s="4" cm="1">
        <f t="array" ref="AI94">INDEX(GMWA!$A$2:$DB$600,MATCH(1,(GMWA!$DA$2:$DA$600=AI$3)*(GMWA!$CZ$2:$CZ$600=AI$4)*(GMWA!$DB$2:$DB$600=AI$1),0),$A94-1966)</f>
        <v>936.23940000000005</v>
      </c>
      <c r="AJ94" s="4" cm="1">
        <f t="array" ref="AJ94">INDEX(GMWA!$A$2:$DB$600,MATCH(1,(GMWA!$DA$2:$DA$600=AJ$3)*(GMWA!$CZ$2:$CZ$600=AJ$4)*(GMWA!$DB$2:$DB$600=AJ$1),0),$A94-1966)</f>
        <v>1620.2</v>
      </c>
      <c r="AK94" s="4" cm="1">
        <f t="array" ref="AK94">INDEX(GMWA!$A$2:$DB$600,MATCH(1,(GMWA!$DA$2:$DA$600=AK$3)*(GMWA!$CZ$2:$CZ$600=AK$4)*(GMWA!$DB$2:$DB$600=AK$1),0),$A94-1966)</f>
        <v>1276.395</v>
      </c>
      <c r="AL94" s="4" cm="1">
        <f t="array" ref="AL94">INDEX(GMWA!$A$2:$DB$600,MATCH(1,(GMWA!$DA$2:$DA$600=AL$3)*(GMWA!$CZ$2:$CZ$600=AL$4)*(GMWA!$DB$2:$DB$600=AL$1),0),$A94-1966)</f>
        <v>668.63900000000001</v>
      </c>
      <c r="AM94" s="4" cm="1">
        <f t="array" ref="AM94">INDEX(GMWA!$A$2:$DB$600,MATCH(1,(GMWA!$DA$2:$DA$600=AM$3)*(GMWA!$CZ$2:$CZ$600=AM$4)*(GMWA!$DB$2:$DB$600=AM$1),0),$A94-1966)</f>
        <v>568.01419999999996</v>
      </c>
      <c r="AN94" s="4" cm="1">
        <f t="array" ref="AN94">INDEX(GMWA!$A$2:$DB$600,MATCH(1,(GMWA!$DA$2:$DA$600=AN$3)*(GMWA!$CZ$2:$CZ$600=AN$4)*(GMWA!$DB$2:$DB$600=AN$1),0),$A94-1966)</f>
        <v>739.52919999999995</v>
      </c>
      <c r="AO94" s="4" cm="1">
        <f t="array" ref="AO94">INDEX(GMWA!$A$2:$DB$600,MATCH(1,(GMWA!$DA$2:$DA$600=AO$3)*(GMWA!$CZ$2:$CZ$600=AO$4)*(GMWA!$DB$2:$DB$600=AO$1),0),$A94-1966)</f>
        <v>606.15099999999995</v>
      </c>
      <c r="AP94" s="4" cm="1">
        <f t="array" ref="AP94">INDEX(GMWA!$A$2:$DB$600,MATCH(1,(GMWA!$DA$2:$DA$600=AP$3)*(GMWA!$CZ$2:$CZ$600=AP$4)*(GMWA!$DB$2:$DB$600=AP$1),0),$A94-1966)</f>
        <v>10085050</v>
      </c>
      <c r="AQ94" s="4" cm="1">
        <f t="array" ref="AQ94">INDEX(GMWA!$A$2:$DB$600,MATCH(1,(GMWA!$DA$2:$DA$600=AQ$3)*(GMWA!$CZ$2:$CZ$600=AQ$4)*(GMWA!$DB$2:$DB$600=AQ$1),0),$A94-1966)</f>
        <v>113348.7</v>
      </c>
      <c r="AR94" s="4" cm="1">
        <f t="array" ref="AR94">INDEX(GMWA!$A$2:$DB$600,MATCH(1,(GMWA!$DA$2:$DA$600=AR$3)*(GMWA!$CZ$2:$CZ$600=AR$4)*(GMWA!$DB$2:$DB$600=AR$1),0),$A94-1966)</f>
        <v>1252485</v>
      </c>
      <c r="AS94" s="4" cm="1">
        <f t="array" ref="AS94">INDEX(GMWA!$A$2:$DB$600,MATCH(1,(GMWA!$DA$2:$DA$600=AS$3)*(GMWA!$CZ$2:$CZ$600=AS$4)*(GMWA!$DB$2:$DB$600=AS$1),0),$A94-1966)</f>
        <v>11793700</v>
      </c>
      <c r="AT94" s="4" cm="1">
        <f t="array" ref="AT94">INDEX(GMWA!$A$2:$DB$600,MATCH(1,(GMWA!$DA$2:$DA$600=AT$3)*(GMWA!$CZ$2:$CZ$600=AT$4)*(GMWA!$DB$2:$DB$600=AT$1),0),$A94-1966)</f>
        <v>12664130</v>
      </c>
      <c r="AU94" s="4" cm="1">
        <f t="array" ref="AU94">INDEX(GMWA!$A$2:$DB$600,MATCH(1,(GMWA!$DA$2:$DA$600=AU$3)*(GMWA!$CZ$2:$CZ$600=AU$4)*(GMWA!$DB$2:$DB$600=AU$1),0),$A94-1966)</f>
        <v>10051.450000000001</v>
      </c>
      <c r="AV94" s="4" cm="1">
        <f t="array" ref="AV94">INDEX(GMWA!$A$2:$DB$600,MATCH(1,(GMWA!$DA$2:$DA$600=AV$3)*(GMWA!$CZ$2:$CZ$600=AV$4)*(GMWA!$DB$2:$DB$600=AV$1),0),$A94-1966)</f>
        <v>21257580</v>
      </c>
      <c r="AW94" s="4" cm="1">
        <f t="array" ref="AW94">INDEX(GMWA!$A$2:$DB$600,MATCH(1,(GMWA!$DA$2:$DA$600=AW$3)*(GMWA!$CZ$2:$CZ$600=AW$4)*(GMWA!$DB$2:$DB$600=AW$1),0),$A94-1966)</f>
        <v>2071.5030000000002</v>
      </c>
      <c r="AX94" s="4" cm="1">
        <f t="array" ref="AX94">INDEX(GMWA!$A$2:$DB$600,MATCH(1,(GMWA!$DA$2:$DA$600=AX$3)*(GMWA!$CZ$2:$CZ$600=AX$4)*(GMWA!$DB$2:$DB$600=AX$1),0),$A94-1966)</f>
        <v>7004067</v>
      </c>
      <c r="AY94" s="4" cm="1">
        <f t="array" ref="AY94">INDEX(GMWA!$A$2:$DB$600,MATCH(1,(GMWA!$DA$2:$DA$600=AY$3)*(GMWA!$CZ$2:$CZ$600=AY$4)*(GMWA!$DB$2:$DB$600=AY$1),0),$A94-1966)</f>
        <v>12604.33</v>
      </c>
      <c r="AZ94" s="4" cm="1">
        <f t="array" ref="AZ94">INDEX(GMWA!$A$2:$DB$600,MATCH(1,(GMWA!$DA$2:$DA$600=AZ$3)*(GMWA!$CZ$2:$CZ$600=AZ$4)*(GMWA!$DB$2:$DB$600=AZ$1),0),$A94-1966)</f>
        <v>7439.6109999999999</v>
      </c>
      <c r="BA94" s="4" cm="1">
        <f t="array" ref="BA94">INDEX(GMWA!$A$2:$DB$600,MATCH(1,(GMWA!$DA$2:$DA$600=BA$3)*(GMWA!$CZ$2:$CZ$600=BA$4)*(GMWA!$DB$2:$DB$600=BA$1),0),$A94-1966)</f>
        <v>4945.5940000000001</v>
      </c>
      <c r="BB94" s="4" cm="1">
        <f t="array" ref="BB94">INDEX(GMWA!$A$2:$DB$600,MATCH(1,(GMWA!$DA$2:$DA$600=BB$3)*(GMWA!$CZ$2:$CZ$600=BB$4)*(GMWA!$DB$2:$DB$600=BB$1),0),$A94-1966)</f>
        <v>4836.5529999999999</v>
      </c>
      <c r="BC94" s="4" cm="1">
        <f t="array" ref="BC94">INDEX(GMWA!$A$2:$DB$600,MATCH(1,(GMWA!$DA$2:$DA$600=BC$3)*(GMWA!$CZ$2:$CZ$600=BC$4)*(GMWA!$DB$2:$DB$600=BC$1),0),$A94-1966)</f>
        <v>3242.5210000000002</v>
      </c>
      <c r="BD94" s="4" cm="1">
        <f t="array" ref="BD94">INDEX(GMWA!$A$2:$DB$600,MATCH(1,(GMWA!$DA$2:$DA$600=BD$3)*(GMWA!$CZ$2:$CZ$600=BD$4)*(GMWA!$DB$2:$DB$600=BD$1),0),$A94-1966)</f>
        <v>1809.3040000000001</v>
      </c>
      <c r="BE94" s="4" cm="1">
        <f t="array" ref="BE94">INDEX(GMWA!$A$2:$DB$600,MATCH(1,(GMWA!$DA$2:$DA$600=BE$3)*(GMWA!$CZ$2:$CZ$600=BE$4)*(GMWA!$DB$2:$DB$600=BE$1),0),$A94-1966)</f>
        <v>1456.0039999999999</v>
      </c>
      <c r="BF94" s="4" cm="1">
        <f t="array" ref="BF94">INDEX(GMWA!$A$2:$DB$600,MATCH(1,(GMWA!$DA$2:$DA$600=BF$3)*(GMWA!$CZ$2:$CZ$600=BF$4)*(GMWA!$DB$2:$DB$600=BF$1),0),$A94-1966)</f>
        <v>657.04250000000002</v>
      </c>
      <c r="BG94" s="4" cm="1">
        <f t="array" ref="BG94">INDEX(GMWA!$A$2:$DB$600,MATCH(1,(GMWA!$DA$2:$DA$600=BG$3)*(GMWA!$CZ$2:$CZ$600=BG$4)*(GMWA!$DB$2:$DB$600=BG$1),0),$A94-1966)</f>
        <v>2268.0070000000001</v>
      </c>
      <c r="BH94" s="4" cm="1">
        <f t="array" ref="BH94">INDEX(GMWA!$A$2:$DB$600,MATCH(1,(GMWA!$DA$2:$DA$600=BH$3)*(GMWA!$CZ$2:$CZ$600=BH$4)*(GMWA!$DB$2:$DB$600=BH$1),0),$A94-1966)</f>
        <v>618.4434</v>
      </c>
      <c r="BI94" s="4" cm="1">
        <f t="array" ref="BI94">INDEX(GMWA!$A$2:$DB$600,MATCH(1,(GMWA!$DA$2:$DA$600=BI$3)*(GMWA!$CZ$2:$CZ$600=BI$4)*(GMWA!$DB$2:$DB$600=BI$1),0),$A94-1966)</f>
        <v>868.65830000000005</v>
      </c>
      <c r="BK94" s="12">
        <f t="shared" si="16"/>
        <v>2.1777768803815727</v>
      </c>
      <c r="BL94" s="12">
        <f t="shared" si="16"/>
        <v>3.7110964981222372</v>
      </c>
      <c r="BM94" s="12">
        <f t="shared" si="16"/>
        <v>2.0881695444137982</v>
      </c>
      <c r="BN94" s="12">
        <f t="shared" si="16"/>
        <v>3.362384421275693</v>
      </c>
      <c r="BO94" s="12">
        <f t="shared" si="16"/>
        <v>3.6049571089879877</v>
      </c>
      <c r="BP94" s="12">
        <f t="shared" si="16"/>
        <v>3.3011010941512606</v>
      </c>
      <c r="BQ94" s="12">
        <f t="shared" si="16"/>
        <v>2.0362683622314686</v>
      </c>
      <c r="BR94" s="12">
        <f t="shared" si="16"/>
        <v>0.71743770548149621</v>
      </c>
      <c r="BS94" s="12">
        <f t="shared" si="16"/>
        <v>2.2987167630057805</v>
      </c>
      <c r="BT94" s="12">
        <f t="shared" si="16"/>
        <v>2.5539174014303847</v>
      </c>
      <c r="BU94" s="12">
        <f t="shared" si="16"/>
        <v>3.2522481048276153</v>
      </c>
      <c r="BV94" s="12">
        <f t="shared" si="16"/>
        <v>3.1965823308792456</v>
      </c>
      <c r="BW94" s="12">
        <f t="shared" si="16"/>
        <v>3.0869904403779089</v>
      </c>
      <c r="BX94" s="12">
        <f t="shared" si="16"/>
        <v>2.8723956714489902</v>
      </c>
      <c r="BY94" s="12">
        <f t="shared" si="16"/>
        <v>3.1149734600666585</v>
      </c>
      <c r="BZ94" s="12">
        <f t="shared" si="16"/>
        <v>2.5032728896618996</v>
      </c>
      <c r="CA94" s="12">
        <f t="shared" si="15"/>
        <v>2.7894723460641688</v>
      </c>
      <c r="CB94" s="12">
        <f t="shared" si="15"/>
        <v>3.3067641618818686</v>
      </c>
      <c r="CC94" s="12">
        <f t="shared" si="15"/>
        <v>3.2780314827325281</v>
      </c>
      <c r="CD94" s="12">
        <f t="shared" si="15"/>
        <v>3.0715679756364342</v>
      </c>
      <c r="CF94" s="13">
        <f>SUMIF(DataQ!$C:$C,DataA!$A94,DataQ!I:I)</f>
        <v>34098.660000000003</v>
      </c>
      <c r="CG94" s="13">
        <f>SUMIF(DataQ!$C:$C,DataA!$A94,DataQ!J:J)</f>
        <v>487700.4</v>
      </c>
      <c r="CH94" s="13">
        <f>SUMIF(DataQ!$C:$C,DataA!$A94,DataQ!K:K)</f>
        <v>3674.6040000000003</v>
      </c>
      <c r="CI94" s="13">
        <f>SUMIF(DataQ!$C:$C,DataA!$A94,DataQ!L:L)</f>
        <v>2427.3334999999997</v>
      </c>
      <c r="CJ94" s="13">
        <f>SUMIF(DataQ!$C:$C,DataA!$A94,DataQ!M:M)</f>
        <v>1644.1354000000001</v>
      </c>
      <c r="CK94" s="14">
        <f>AVERAGEIF(DataQ!$C:$C,DataA!$A94,DataQ!N:N)</f>
        <v>1157837.3333333333</v>
      </c>
      <c r="CL94" s="13">
        <f>SUMIF(DataQ!$C:$C,DataA!$A94,DataQ!O:O)</f>
        <v>-396411.22</v>
      </c>
      <c r="CN94" s="13">
        <f>SUMIF(DataQ!$B:$B,DataA!$A94,DataQ!P:P)</f>
        <v>-3859.7766000000001</v>
      </c>
      <c r="CO94" s="13">
        <f>SUMIF(DataQ!$B:$B,DataA!$A94,DataQ!Q:Q)</f>
        <v>-41921.729999999996</v>
      </c>
      <c r="CP94" s="13">
        <f>SUMIF(DataQ!$B:$B,DataA!$A94,DataQ!R:R)</f>
        <v>-185.78710999999998</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CE3A4-408F-4B6D-BC50-FF784F7BC941}">
  <sheetPr codeName="Sheet8"/>
  <dimension ref="A1:AL95"/>
  <sheetViews>
    <sheetView workbookViewId="0">
      <pane xSplit="1" ySplit="7" topLeftCell="T8" activePane="bottomRight" state="frozen"/>
      <selection pane="topRight" activeCell="B1" sqref="B1"/>
      <selection pane="bottomLeft" activeCell="A8" sqref="A8"/>
      <selection pane="bottomRight" activeCell="AL8" sqref="AL8"/>
    </sheetView>
  </sheetViews>
  <sheetFormatPr defaultRowHeight="15" x14ac:dyDescent="0.25"/>
  <cols>
    <col min="2" max="22" width="11.140625" bestFit="1" customWidth="1"/>
    <col min="23" max="29" width="11.140625" style="149" bestFit="1" customWidth="1"/>
    <col min="30" max="36" width="11.140625" bestFit="1" customWidth="1"/>
    <col min="37" max="38" width="11.140625" style="149" bestFit="1" customWidth="1"/>
  </cols>
  <sheetData>
    <row r="1" spans="1:38" x14ac:dyDescent="0.25">
      <c r="B1" s="6" t="s">
        <v>475</v>
      </c>
      <c r="I1" s="6"/>
      <c r="J1" s="6"/>
      <c r="P1" s="6" t="s">
        <v>474</v>
      </c>
      <c r="W1" s="6" t="s">
        <v>474</v>
      </c>
      <c r="AD1" s="6" t="s">
        <v>475</v>
      </c>
      <c r="AE1" s="6"/>
      <c r="AK1" s="6" t="s">
        <v>419</v>
      </c>
      <c r="AL1" s="6" t="s">
        <v>419</v>
      </c>
    </row>
    <row r="2" spans="1:38" x14ac:dyDescent="0.25">
      <c r="B2" s="9" t="str">
        <f>DataQ!H1</f>
        <v>Desktop</v>
      </c>
      <c r="C2" s="9" t="str">
        <f>DataQ!I1</f>
        <v>Desktop</v>
      </c>
      <c r="D2" s="9" t="str">
        <f>DataQ!J1</f>
        <v>Desktop</v>
      </c>
      <c r="E2" s="9" t="str">
        <f>DataQ!K1</f>
        <v>Desktop</v>
      </c>
      <c r="F2" s="9" t="str">
        <f>DataQ!L1</f>
        <v>Desktop</v>
      </c>
      <c r="G2" s="9" t="str">
        <f>DataQ!M1</f>
        <v>Desktop</v>
      </c>
      <c r="H2" s="9" t="str">
        <f>DataQ!N1</f>
        <v>Desktop</v>
      </c>
      <c r="I2" s="9" t="str">
        <f>DataQ!O1</f>
        <v>Desktop</v>
      </c>
      <c r="J2" s="9" t="str">
        <f>DataQ!P1</f>
        <v>Desktop</v>
      </c>
      <c r="K2" s="9" t="str">
        <f>DataQ!Q1</f>
        <v>Desktop</v>
      </c>
      <c r="L2" s="9" t="str">
        <f>DataQ!R1</f>
        <v>Desktop</v>
      </c>
      <c r="M2" s="9" t="str">
        <f>DataQ!S1</f>
        <v>Desktop</v>
      </c>
      <c r="N2" s="9" t="str">
        <f>DataQ!T1</f>
        <v>Desktop</v>
      </c>
      <c r="O2" s="9" t="str">
        <f>DataQ!U1</f>
        <v>Desktop</v>
      </c>
      <c r="P2" s="9" t="str">
        <f>DataQ!V1</f>
        <v>Desktop</v>
      </c>
      <c r="Q2" s="9" t="str">
        <f>DataQ!W1</f>
        <v>Desktop</v>
      </c>
      <c r="R2" s="9" t="str">
        <f>DataQ!X1</f>
        <v>Desktop</v>
      </c>
      <c r="S2" s="9" t="str">
        <f>DataQ!Y1</f>
        <v>Desktop</v>
      </c>
      <c r="T2" s="9" t="str">
        <f>DataQ!Z1</f>
        <v>Desktop</v>
      </c>
      <c r="U2" s="9" t="str">
        <f>DataQ!AA1</f>
        <v>Desktop</v>
      </c>
      <c r="V2" s="9" t="str">
        <f>DataQ!AB1</f>
        <v>Desktop</v>
      </c>
      <c r="W2" s="9" t="str">
        <f>DataQ!AC1</f>
        <v>Desktop</v>
      </c>
      <c r="X2" s="9" t="str">
        <f>DataQ!AD1</f>
        <v>Desktop</v>
      </c>
      <c r="Y2" s="9" t="str">
        <f>DataQ!AE1</f>
        <v>Desktop</v>
      </c>
      <c r="Z2" s="9" t="str">
        <f>DataQ!AF1</f>
        <v>Desktop</v>
      </c>
      <c r="AA2" s="9" t="str">
        <f>DataQ!AG1</f>
        <v>Desktop</v>
      </c>
      <c r="AB2" s="9" t="str">
        <f>DataQ!AH1</f>
        <v>Desktop</v>
      </c>
      <c r="AC2" s="9" t="str">
        <f>DataQ!AI1</f>
        <v>Desktop</v>
      </c>
      <c r="AD2" s="9" t="str">
        <f>DataQ!AJ1</f>
        <v>Desktop</v>
      </c>
      <c r="AE2" s="9" t="str">
        <f>DataQ!AK1</f>
        <v>Desktop</v>
      </c>
      <c r="AF2" s="9" t="str">
        <f>DataQ!AL1</f>
        <v>Desktop</v>
      </c>
      <c r="AG2" s="9" t="str">
        <f>DataQ!AM1</f>
        <v>Desktop</v>
      </c>
      <c r="AH2" s="9" t="str">
        <f>DataQ!AN1</f>
        <v>Desktop</v>
      </c>
      <c r="AI2" s="9" t="str">
        <f>DataQ!AO1</f>
        <v>Desktop</v>
      </c>
      <c r="AJ2" s="9" t="str">
        <f>DataQ!AP1</f>
        <v>Desktop</v>
      </c>
      <c r="AK2" s="9" t="str">
        <f>DataQ!AC1</f>
        <v>Desktop</v>
      </c>
      <c r="AL2" s="9" t="str">
        <f>DataQ!AJ1</f>
        <v>Desktop</v>
      </c>
    </row>
    <row r="3" spans="1:38" x14ac:dyDescent="0.25">
      <c r="B3" s="9" t="str">
        <f>DataQ!H2</f>
        <v>UK</v>
      </c>
      <c r="C3" s="9" t="str">
        <f>DataQ!I2</f>
        <v>US</v>
      </c>
      <c r="D3" s="9" t="str">
        <f>DataQ!J2</f>
        <v>Japan</v>
      </c>
      <c r="E3" s="9" t="str">
        <f>DataQ!K2</f>
        <v>Germany</v>
      </c>
      <c r="F3" s="9" t="str">
        <f>DataQ!L2</f>
        <v>France</v>
      </c>
      <c r="G3" s="9" t="str">
        <f>DataQ!M2</f>
        <v>Italy</v>
      </c>
      <c r="H3" s="9" t="str">
        <f>DataQ!N2</f>
        <v>Canada</v>
      </c>
      <c r="I3" s="9" t="str">
        <f>DataQ!O2</f>
        <v>UK</v>
      </c>
      <c r="J3" s="9" t="str">
        <f>DataQ!P2</f>
        <v>US</v>
      </c>
      <c r="K3" s="9" t="str">
        <f>DataQ!Q2</f>
        <v>Japan</v>
      </c>
      <c r="L3" s="9" t="str">
        <f>DataQ!R2</f>
        <v>Germany</v>
      </c>
      <c r="M3" s="9" t="str">
        <f>DataQ!S2</f>
        <v>France</v>
      </c>
      <c r="N3" s="9" t="str">
        <f>DataQ!T2</f>
        <v>Italy</v>
      </c>
      <c r="O3" s="9" t="str">
        <f>DataQ!U2</f>
        <v>Canada</v>
      </c>
      <c r="P3" s="9" t="str">
        <f>DataQ!V2</f>
        <v>UK</v>
      </c>
      <c r="Q3" s="9" t="str">
        <f>DataQ!W2</f>
        <v>US</v>
      </c>
      <c r="R3" s="9" t="str">
        <f>DataQ!X2</f>
        <v>Japan</v>
      </c>
      <c r="S3" s="9" t="str">
        <f>DataQ!Y2</f>
        <v>Germany</v>
      </c>
      <c r="T3" s="9" t="str">
        <f>DataQ!Z2</f>
        <v>France</v>
      </c>
      <c r="U3" s="9" t="str">
        <f>DataQ!AA2</f>
        <v>Italy</v>
      </c>
      <c r="V3" s="9" t="str">
        <f>DataQ!AB2</f>
        <v>Canada</v>
      </c>
      <c r="W3" s="9" t="str">
        <f>DataQ!AC2</f>
        <v>UK</v>
      </c>
      <c r="X3" s="9" t="str">
        <f>DataQ!AD2</f>
        <v>US</v>
      </c>
      <c r="Y3" s="9" t="str">
        <f>DataQ!AE2</f>
        <v>Japan</v>
      </c>
      <c r="Z3" s="9" t="str">
        <f>DataQ!AF2</f>
        <v>Germany</v>
      </c>
      <c r="AA3" s="9" t="str">
        <f>DataQ!AG2</f>
        <v>France</v>
      </c>
      <c r="AB3" s="9" t="str">
        <f>DataQ!AH2</f>
        <v>Italy</v>
      </c>
      <c r="AC3" s="9" t="str">
        <f>DataQ!AI2</f>
        <v>Canada</v>
      </c>
      <c r="AD3" s="9" t="str">
        <f>DataQ!AJ2</f>
        <v>UK</v>
      </c>
      <c r="AE3" s="9" t="str">
        <f>DataQ!AK2</f>
        <v>US</v>
      </c>
      <c r="AF3" s="9" t="str">
        <f>DataQ!AL2</f>
        <v>Japan</v>
      </c>
      <c r="AG3" s="9" t="str">
        <f>DataQ!AM2</f>
        <v>Germany</v>
      </c>
      <c r="AH3" s="9" t="str">
        <f>DataQ!AN2</f>
        <v>France</v>
      </c>
      <c r="AI3" s="9" t="str">
        <f>DataQ!AO2</f>
        <v>Italy</v>
      </c>
      <c r="AJ3" s="9" t="str">
        <f>DataQ!AP2</f>
        <v>Canada</v>
      </c>
      <c r="AK3" s="9" t="str">
        <f>DataQ!AC2</f>
        <v>UK</v>
      </c>
      <c r="AL3" s="9" t="str">
        <f>DataQ!AJ2</f>
        <v>UK</v>
      </c>
    </row>
    <row r="4" spans="1:38" x14ac:dyDescent="0.25">
      <c r="B4" s="9" t="str">
        <f>DataQ!H3</f>
        <v>GDP</v>
      </c>
      <c r="C4" s="9" t="str">
        <f>DataQ!I3</f>
        <v>GDP</v>
      </c>
      <c r="D4" s="9" t="str">
        <f>DataQ!J3</f>
        <v>GDP</v>
      </c>
      <c r="E4" s="9" t="str">
        <f>DataQ!K3</f>
        <v>GDP</v>
      </c>
      <c r="F4" s="9" t="str">
        <f>DataQ!L3</f>
        <v>GDP</v>
      </c>
      <c r="G4" s="9" t="str">
        <f>DataQ!M3</f>
        <v>GDP</v>
      </c>
      <c r="H4" s="9" t="str">
        <f>DataQ!N3</f>
        <v>GDP</v>
      </c>
      <c r="I4" s="9" t="str">
        <f>DataQ!O3</f>
        <v>GB</v>
      </c>
      <c r="J4" s="9" t="str">
        <f>DataQ!P3</f>
        <v>GB</v>
      </c>
      <c r="K4" s="9" t="str">
        <f>DataQ!Q3</f>
        <v>GB</v>
      </c>
      <c r="L4" s="9" t="str">
        <f>DataQ!R3</f>
        <v>GB</v>
      </c>
      <c r="M4" s="9" t="str">
        <f>DataQ!S3</f>
        <v>GB</v>
      </c>
      <c r="N4" s="9" t="str">
        <f>DataQ!T3</f>
        <v>GB</v>
      </c>
      <c r="O4" s="9" t="str">
        <f>DataQ!U3</f>
        <v>GB</v>
      </c>
      <c r="P4" s="9" t="str">
        <f>DataQ!V3</f>
        <v>GGDBT</v>
      </c>
      <c r="Q4" s="9" t="str">
        <f>DataQ!W3</f>
        <v>GGDBT</v>
      </c>
      <c r="R4" s="9" t="str">
        <f>DataQ!X3</f>
        <v>GGDBT</v>
      </c>
      <c r="S4" s="9" t="str">
        <f>DataQ!Y3</f>
        <v>GGDBT</v>
      </c>
      <c r="T4" s="9" t="str">
        <f>DataQ!Z3</f>
        <v>GGDBT</v>
      </c>
      <c r="U4" s="9" t="str">
        <f>DataQ!AA3</f>
        <v>GGDBT</v>
      </c>
      <c r="V4" s="9" t="str">
        <f>DataQ!AB3</f>
        <v>GGDBT</v>
      </c>
      <c r="W4" s="9" t="str">
        <f>DataQ!AC3</f>
        <v>GNDBT</v>
      </c>
      <c r="X4" s="9" t="str">
        <f>DataQ!AD3</f>
        <v>GNDBT</v>
      </c>
      <c r="Y4" s="9" t="str">
        <f>DataQ!AE3</f>
        <v>GNDBT</v>
      </c>
      <c r="Z4" s="9" t="str">
        <f>DataQ!AF3</f>
        <v>GNDBT</v>
      </c>
      <c r="AA4" s="9" t="str">
        <f>DataQ!AG3</f>
        <v>GNDBT</v>
      </c>
      <c r="AB4" s="9" t="str">
        <f>DataQ!AH3</f>
        <v>GNDBT</v>
      </c>
      <c r="AC4" s="9" t="str">
        <f>DataQ!AI3</f>
        <v>GNDBT</v>
      </c>
      <c r="AD4" s="9" t="str">
        <f>DataQ!AJ3</f>
        <v>GDP!</v>
      </c>
      <c r="AE4" s="9" t="str">
        <f>DataQ!AK3</f>
        <v>GDP!</v>
      </c>
      <c r="AF4" s="9" t="str">
        <f>DataQ!AL3</f>
        <v>GDP!</v>
      </c>
      <c r="AG4" s="9" t="str">
        <f>DataQ!AM3</f>
        <v>GDP!</v>
      </c>
      <c r="AH4" s="9" t="str">
        <f>DataQ!AN3</f>
        <v>GDP!</v>
      </c>
      <c r="AI4" s="9" t="str">
        <f>DataQ!AO3</f>
        <v>GDP!</v>
      </c>
      <c r="AJ4" s="9" t="str">
        <f>DataQ!AP3</f>
        <v>GDP!</v>
      </c>
      <c r="AK4" s="9" t="str">
        <f>DataQ!AC3</f>
        <v>GNDBT</v>
      </c>
      <c r="AL4" s="9" t="str">
        <f>DataQ!AJ3</f>
        <v>GDP!</v>
      </c>
    </row>
    <row r="5" spans="1:38" x14ac:dyDescent="0.25">
      <c r="B5" s="9" t="str">
        <f>DataQ!H4</f>
        <v>GBR</v>
      </c>
      <c r="C5" s="9" t="str">
        <f>DataQ!I4</f>
        <v>USA</v>
      </c>
      <c r="D5" s="9" t="str">
        <f>DataQ!J4</f>
        <v>JPN</v>
      </c>
      <c r="E5" s="9" t="str">
        <f>DataQ!K4</f>
        <v>DEU</v>
      </c>
      <c r="F5" s="9" t="str">
        <f>DataQ!L4</f>
        <v>FRA</v>
      </c>
      <c r="G5" s="9" t="str">
        <f>DataQ!M4</f>
        <v>ITA</v>
      </c>
      <c r="H5" s="9" t="str">
        <f>DataQ!N4</f>
        <v>CAN</v>
      </c>
      <c r="I5" s="9" t="str">
        <f>DataQ!O4</f>
        <v>GBR</v>
      </c>
      <c r="J5" s="9" t="str">
        <f>DataQ!P4</f>
        <v>USA</v>
      </c>
      <c r="K5" s="9" t="str">
        <f>DataQ!Q4</f>
        <v>JPN</v>
      </c>
      <c r="L5" s="9" t="str">
        <f>DataQ!R4</f>
        <v>DEU</v>
      </c>
      <c r="M5" s="9" t="str">
        <f>DataQ!S4</f>
        <v>FRA</v>
      </c>
      <c r="N5" s="9" t="str">
        <f>DataQ!T4</f>
        <v>ITA</v>
      </c>
      <c r="O5" s="9" t="str">
        <f>DataQ!U4</f>
        <v>CAN</v>
      </c>
      <c r="P5" s="9" t="str">
        <f>DataQ!V4</f>
        <v>GBR</v>
      </c>
      <c r="Q5" s="9" t="str">
        <f>DataQ!W4</f>
        <v>USA</v>
      </c>
      <c r="R5" s="9" t="str">
        <f>DataQ!X4</f>
        <v>JPN</v>
      </c>
      <c r="S5" s="9" t="str">
        <f>DataQ!Y4</f>
        <v>DEU</v>
      </c>
      <c r="T5" s="9" t="str">
        <f>DataQ!Z4</f>
        <v>FRA</v>
      </c>
      <c r="U5" s="9" t="str">
        <f>DataQ!AA4</f>
        <v>ITA</v>
      </c>
      <c r="V5" s="9" t="str">
        <f>DataQ!AB4</f>
        <v>CAN</v>
      </c>
      <c r="W5" s="9" t="str">
        <f>DataQ!AC4</f>
        <v>GBR</v>
      </c>
      <c r="X5" s="9" t="str">
        <f>DataQ!AD4</f>
        <v>USA</v>
      </c>
      <c r="Y5" s="9" t="str">
        <f>DataQ!AE4</f>
        <v>JPN</v>
      </c>
      <c r="Z5" s="9" t="str">
        <f>DataQ!AF4</f>
        <v>DEU</v>
      </c>
      <c r="AA5" s="9" t="str">
        <f>DataQ!AG4</f>
        <v>FRA</v>
      </c>
      <c r="AB5" s="9" t="str">
        <f>DataQ!AH4</f>
        <v>ITA</v>
      </c>
      <c r="AC5" s="9" t="str">
        <f>DataQ!AI4</f>
        <v>CAN</v>
      </c>
      <c r="AD5" s="9" t="str">
        <f>DataQ!AJ4</f>
        <v>GBR</v>
      </c>
      <c r="AE5" s="9" t="str">
        <f>DataQ!AK4</f>
        <v>USA</v>
      </c>
      <c r="AF5" s="9" t="str">
        <f>DataQ!AL4</f>
        <v>JPN</v>
      </c>
      <c r="AG5" s="9" t="str">
        <f>DataQ!AM4</f>
        <v>DEU</v>
      </c>
      <c r="AH5" s="9" t="str">
        <f>DataQ!AN4</f>
        <v>FRA</v>
      </c>
      <c r="AI5" s="9" t="str">
        <f>DataQ!AO4</f>
        <v>ITA</v>
      </c>
      <c r="AJ5" s="9" t="str">
        <f>DataQ!AP4</f>
        <v>CAN</v>
      </c>
      <c r="AK5" s="9" t="str">
        <f>DataQ!AC4</f>
        <v>GBR</v>
      </c>
      <c r="AL5" s="9" t="str">
        <f>DataQ!AJ4</f>
        <v>GBR</v>
      </c>
    </row>
    <row r="6" spans="1:38" x14ac:dyDescent="0.25">
      <c r="B6" s="9" t="str">
        <f>DataQ!H5</f>
        <v>L</v>
      </c>
      <c r="C6" s="9" t="str">
        <f>DataQ!I5</f>
        <v>L</v>
      </c>
      <c r="D6" s="9" t="str">
        <f>DataQ!J5</f>
        <v>L</v>
      </c>
      <c r="E6" s="9" t="str">
        <f>DataQ!K5</f>
        <v>L</v>
      </c>
      <c r="F6" s="9" t="str">
        <f>DataQ!L5</f>
        <v>L</v>
      </c>
      <c r="G6" s="9" t="str">
        <f>DataQ!M5</f>
        <v>L</v>
      </c>
      <c r="H6" s="9" t="str">
        <f>DataQ!N5</f>
        <v>L</v>
      </c>
      <c r="I6" s="9" t="str">
        <f>DataQ!O5</f>
        <v>L</v>
      </c>
      <c r="J6" s="9" t="str">
        <f>DataQ!P5</f>
        <v>L</v>
      </c>
      <c r="K6" s="9" t="str">
        <f>DataQ!Q5</f>
        <v>L</v>
      </c>
      <c r="L6" s="9" t="str">
        <f>DataQ!R5</f>
        <v>L</v>
      </c>
      <c r="M6" s="9" t="str">
        <f>DataQ!S5</f>
        <v>L</v>
      </c>
      <c r="N6" s="9" t="str">
        <f>DataQ!T5</f>
        <v>L</v>
      </c>
      <c r="O6" s="9" t="str">
        <f>DataQ!U5</f>
        <v>L</v>
      </c>
      <c r="P6" s="9" t="str">
        <f>DataQ!V5</f>
        <v>L</v>
      </c>
      <c r="Q6" s="9" t="str">
        <f>DataQ!W5</f>
        <v>L</v>
      </c>
      <c r="R6" s="9" t="str">
        <f>DataQ!X5</f>
        <v>L</v>
      </c>
      <c r="S6" s="9" t="str">
        <f>DataQ!Y5</f>
        <v>L</v>
      </c>
      <c r="T6" s="9" t="str">
        <f>DataQ!Z5</f>
        <v>L</v>
      </c>
      <c r="U6" s="9" t="str">
        <f>DataQ!AA5</f>
        <v>L</v>
      </c>
      <c r="V6" s="9" t="str">
        <f>DataQ!AB5</f>
        <v>L</v>
      </c>
      <c r="W6" s="9" t="str">
        <f>DataQ!AC5</f>
        <v>L</v>
      </c>
      <c r="X6" s="9" t="str">
        <f>DataQ!AD5</f>
        <v>L</v>
      </c>
      <c r="Y6" s="9" t="str">
        <f>DataQ!AE5</f>
        <v>L</v>
      </c>
      <c r="Z6" s="9" t="str">
        <f>DataQ!AF5</f>
        <v>L</v>
      </c>
      <c r="AA6" s="9" t="str">
        <f>DataQ!AG5</f>
        <v>L</v>
      </c>
      <c r="AB6" s="9" t="str">
        <f>DataQ!AH5</f>
        <v>L</v>
      </c>
      <c r="AC6" s="9" t="str">
        <f>DataQ!AI5</f>
        <v>L</v>
      </c>
      <c r="AD6" s="9" t="str">
        <f>DataQ!AJ5</f>
        <v>L</v>
      </c>
      <c r="AE6" s="9" t="str">
        <f>DataQ!AK5</f>
        <v>L</v>
      </c>
      <c r="AF6" s="9" t="str">
        <f>DataQ!AL5</f>
        <v>L</v>
      </c>
      <c r="AG6" s="9" t="str">
        <f>DataQ!AM5</f>
        <v>L</v>
      </c>
      <c r="AH6" s="9" t="str">
        <f>DataQ!AN5</f>
        <v>L</v>
      </c>
      <c r="AI6" s="9" t="str">
        <f>DataQ!AO5</f>
        <v>L</v>
      </c>
      <c r="AJ6" s="9" t="str">
        <f>DataQ!AP5</f>
        <v>L</v>
      </c>
      <c r="AK6" s="9" t="str">
        <f>DataQ!AC5</f>
        <v>L</v>
      </c>
      <c r="AL6" s="9" t="str">
        <f>DataQ!AJ5</f>
        <v>L</v>
      </c>
    </row>
    <row r="7" spans="1:38" s="9" customFormat="1" x14ac:dyDescent="0.25">
      <c r="B7" s="9" t="str">
        <f>DataQ!H6</f>
        <v>202601</v>
      </c>
      <c r="C7" s="9" t="str">
        <f>DataQ!I6</f>
        <v>202601</v>
      </c>
      <c r="D7" s="9" t="str">
        <f>DataQ!J6</f>
        <v>202504</v>
      </c>
      <c r="E7" s="9" t="str">
        <f>DataQ!K6</f>
        <v>202601</v>
      </c>
      <c r="F7" s="9" t="str">
        <f>DataQ!L6</f>
        <v>202601</v>
      </c>
      <c r="G7" s="9" t="str">
        <f>DataQ!M6</f>
        <v>202601</v>
      </c>
      <c r="H7" s="9" t="str">
        <f>DataQ!N6</f>
        <v>202601</v>
      </c>
      <c r="I7" s="9" t="str">
        <f>DataQ!O6</f>
        <v>202601</v>
      </c>
      <c r="J7" s="9" t="str">
        <f>DataQ!P6</f>
        <v>202504</v>
      </c>
      <c r="K7" s="9" t="str">
        <f>DataQ!Q6</f>
        <v>202501</v>
      </c>
      <c r="L7" s="9" t="str">
        <f>DataQ!R6</f>
        <v>202601</v>
      </c>
      <c r="M7" s="9" t="str">
        <f>DataQ!S6</f>
        <v>202504</v>
      </c>
      <c r="N7" s="9" t="str">
        <f>DataQ!T6</f>
        <v>202504</v>
      </c>
      <c r="O7" s="9" t="str">
        <f>DataQ!U6</f>
        <v>202601</v>
      </c>
      <c r="P7" s="9" t="str">
        <f>DataQ!V6</f>
        <v>202601</v>
      </c>
      <c r="Q7" s="9" t="str">
        <f>DataQ!W6</f>
        <v>202504</v>
      </c>
      <c r="R7" s="9" t="str">
        <f>DataQ!X6</f>
        <v>202404</v>
      </c>
      <c r="S7" s="9" t="str">
        <f>DataQ!Y6</f>
        <v>202504</v>
      </c>
      <c r="T7" s="9" t="str">
        <f>DataQ!Z6</f>
        <v>202504</v>
      </c>
      <c r="U7" s="9" t="str">
        <f>DataQ!AA6</f>
        <v>202504</v>
      </c>
      <c r="V7" s="9" t="str">
        <f>DataQ!AB6</f>
        <v>202601</v>
      </c>
      <c r="W7" s="9" t="str">
        <f>DataQ!AC6</f>
        <v>202601</v>
      </c>
      <c r="X7" s="9" t="str">
        <f>DataQ!AD6</f>
        <v>202504</v>
      </c>
      <c r="Y7" s="9" t="str">
        <f>DataQ!AE6</f>
        <v>202404</v>
      </c>
      <c r="Z7" s="9" t="str">
        <f>DataQ!AF6</f>
        <v>202504</v>
      </c>
      <c r="AA7" s="9" t="str">
        <f>DataQ!AG6</f>
        <v>202503</v>
      </c>
      <c r="AB7" s="9" t="str">
        <f>DataQ!AH6</f>
        <v>202504</v>
      </c>
      <c r="AC7" s="9" t="str">
        <f>DataQ!AI6</f>
        <v>202601</v>
      </c>
      <c r="AD7" s="9" t="str">
        <f>DataQ!AJ6</f>
        <v>202601</v>
      </c>
      <c r="AE7" s="9" t="str">
        <f>DataQ!AK6</f>
        <v>202601</v>
      </c>
      <c r="AF7" s="9" t="str">
        <f>DataQ!AL6</f>
        <v>202504</v>
      </c>
      <c r="AG7" s="9" t="str">
        <f>DataQ!AM6</f>
        <v>202601</v>
      </c>
      <c r="AH7" s="9" t="str">
        <f>DataQ!AN6</f>
        <v>202601</v>
      </c>
      <c r="AI7" s="9" t="str">
        <f>DataQ!AO6</f>
        <v>202504</v>
      </c>
      <c r="AJ7" s="9" t="str">
        <f>DataQ!AP6</f>
        <v>202601</v>
      </c>
      <c r="AK7" s="9" t="str">
        <f>DataQ!AC6</f>
        <v>202601</v>
      </c>
      <c r="AL7" s="9" t="str">
        <f>DataQ!AJ6</f>
        <v>202601</v>
      </c>
    </row>
    <row r="8" spans="1:38" x14ac:dyDescent="0.25">
      <c r="A8">
        <v>1973</v>
      </c>
      <c r="B8" s="10">
        <f>SUMIF(DataQ!$B:$B,'Data Q to A'!$A8,DataQ!H:H)</f>
        <v>1063550</v>
      </c>
      <c r="C8" s="10">
        <f>SUMIF(DataQ!$B:$B,'Data Q to A'!$A8,DataQ!I:I)</f>
        <v>6106.35</v>
      </c>
      <c r="D8" s="10">
        <f>SUMIF(DataQ!$B:$B,'Data Q to A'!$A8,DataQ!J:J)</f>
        <v>220315.45</v>
      </c>
      <c r="E8" s="10">
        <f>SUMIF(DataQ!$B:$B,'Data Q to A'!$A8,DataQ!K:K)</f>
        <v>1556.1399999999999</v>
      </c>
      <c r="F8" s="10">
        <f>SUMIF(DataQ!$B:$B,'Data Q to A'!$A8,DataQ!L:L)</f>
        <v>999.14999999999986</v>
      </c>
      <c r="G8" s="10">
        <f>SUMIF(DataQ!$B:$B,'Data Q to A'!$A8,DataQ!M:M)</f>
        <v>932.56989999999996</v>
      </c>
      <c r="H8" s="10">
        <f>SUMIF(DataQ!$B:$B,'Data Q to A'!$A8,DataQ!N:N)</f>
        <v>707164.60000000009</v>
      </c>
      <c r="I8" s="10">
        <f>SUMIF(DataQ!$B:$B,'Data Q to A'!$A8,DataQ!O:O)</f>
        <v>-2740</v>
      </c>
      <c r="J8" s="10">
        <f>SUMIF(DataQ!$B:$B,'Data Q to A'!$A8,DataQ!P:P)</f>
        <v>-44.591250000000002</v>
      </c>
      <c r="K8" s="10">
        <f>SUMIF(DataQ!$B:$B,'Data Q to A'!$A8,DataQ!Q:Q)</f>
        <v>-2130.75</v>
      </c>
      <c r="L8" s="10">
        <f>SUMIF(DataQ!$B:$B,'Data Q to A'!$A8,DataQ!R:R)</f>
        <v>-23.045528000000001</v>
      </c>
      <c r="M8" s="10">
        <f>SUMIF(DataQ!$B:$B,'Data Q to A'!$A8,DataQ!S:S)</f>
        <v>0.8040001</v>
      </c>
      <c r="N8" s="10">
        <f>SUMIF(DataQ!$B:$B,'Data Q to A'!$A8,DataQ!T:T)</f>
        <v>-3.2833435</v>
      </c>
      <c r="O8" s="10">
        <f>SUMIF(DataQ!$B:$B,'Data Q to A'!$A8,DataQ!U:U)</f>
        <v>1605</v>
      </c>
      <c r="P8" s="10">
        <f>SUMIF(DataQ!$F:$F,'Data Q to A'!$A8,DataQ!V:V)</f>
        <v>35969.43</v>
      </c>
      <c r="Q8" s="10">
        <f>SUMIF(DataQ!$F:$F,'Data Q to A'!$A8,DataQ!W:W)</f>
        <v>1158.847</v>
      </c>
      <c r="R8" s="10">
        <f>SUMIF(DataQ!$F:$F,'Data Q to A'!$A8,DataQ!X:X)</f>
        <v>17803</v>
      </c>
      <c r="S8" s="10">
        <f>SUMIF(DataQ!$F:$F,'Data Q to A'!$A8,DataQ!Y:Y)</f>
        <v>89.06523</v>
      </c>
      <c r="T8" s="10">
        <f>SUMIF(DataQ!$F:$F,'Data Q to A'!$A8,DataQ!Z:Z)</f>
        <v>56.766300000000001</v>
      </c>
      <c r="U8" s="10">
        <f>SUMIF(DataQ!$F:$F,'Data Q to A'!$A8,DataQ!AA:AA)</f>
        <v>36.414000000000001</v>
      </c>
      <c r="V8" s="10">
        <f>SUMIF(DataQ!$F:$F,'Data Q to A'!$A8,DataQ!AB:AB)</f>
        <v>64923</v>
      </c>
      <c r="W8" s="10">
        <f>SUMIF(DataQ!$F:$F,'Data Q to A'!$A8,DataQ!AC:AC)</f>
        <v>31563.38</v>
      </c>
      <c r="X8" s="10">
        <f>SUMIF(DataQ!$F:$F,'Data Q to A'!$A8,DataQ!AD:AD)</f>
        <v>917.226</v>
      </c>
      <c r="Y8" s="10">
        <f>SUMIF(DataQ!$F:$F,'Data Q to A'!$A8,DataQ!AE:AE)</f>
        <v>-11201.23</v>
      </c>
      <c r="Z8" s="10">
        <f>SUMIF(DataQ!$F:$F,'Data Q to A'!$A8,DataQ!AF:AF)</f>
        <v>-15.92239</v>
      </c>
      <c r="AA8" s="10">
        <f>SUMIF(DataQ!$F:$F,'Data Q to A'!$A8,DataQ!AG:AG)</f>
        <v>1.675</v>
      </c>
      <c r="AB8" s="10">
        <f>SUMIF(DataQ!$F:$F,'Data Q to A'!$A8,DataQ!AH:AH)</f>
        <v>24.065999999999999</v>
      </c>
      <c r="AC8" s="10">
        <f>SUMIF(DataQ!$F:$F,'Data Q to A'!$A8,DataQ!AI:AI)</f>
        <v>10761</v>
      </c>
      <c r="AD8" s="10">
        <f>SUMIF(DataQ!$B:$B,'Data Q to A'!$A8,DataQ!AJ:AJ)</f>
        <v>81809</v>
      </c>
      <c r="AE8" s="10">
        <f>SUMIF(DataQ!$B:$B,'Data Q to A'!$A8,DataQ!AK:AK)</f>
        <v>1425.375</v>
      </c>
      <c r="AF8" s="10">
        <f>SUMIF(DataQ!$B:$B,'Data Q to A'!$A8,DataQ!AL:AL)</f>
        <v>115345.45000000001</v>
      </c>
      <c r="AG8" s="10">
        <f>SUMIF(DataQ!$B:$B,'Data Q to A'!$A8,DataQ!AM:AM)</f>
        <v>553.18680000000006</v>
      </c>
      <c r="AH8" s="10">
        <f>SUMIF(DataQ!$B:$B,'Data Q to A'!$A8,DataQ!AN:AN)</f>
        <v>177.82499999999999</v>
      </c>
      <c r="AI8" s="10">
        <f>SUMIF(DataQ!$B:$B,'Data Q to A'!$A8,DataQ!AO:AO)</f>
        <v>53.293000000000006</v>
      </c>
      <c r="AJ8" s="10">
        <f>SUMIF(DataQ!$B:$B,'Data Q to A'!$A8,DataQ!AP:AP)</f>
        <v>132966</v>
      </c>
      <c r="AK8" s="10">
        <f>SUMIF(DataQ!$E:$E,'Data Q to A'!$A8,DataQ!AC:AC)</f>
        <v>32701.34</v>
      </c>
      <c r="AL8" s="10">
        <f>SUMIF(DataQ!$D:$D,'Data Q to A'!$A8,DataQ!AJ:AJ)</f>
        <v>85670</v>
      </c>
    </row>
    <row r="9" spans="1:38" x14ac:dyDescent="0.25">
      <c r="A9">
        <v>1974</v>
      </c>
      <c r="B9" s="10">
        <f>SUMIF(DataQ!$B:$B,'Data Q to A'!$A9,DataQ!H:H)</f>
        <v>1036973</v>
      </c>
      <c r="C9" s="10">
        <f>SUMIF(DataQ!$B:$B,'Data Q to A'!$A9,DataQ!I:I)</f>
        <v>6073.4</v>
      </c>
      <c r="D9" s="10">
        <f>SUMIF(DataQ!$B:$B,'Data Q to A'!$A9,DataQ!J:J)</f>
        <v>218075.07</v>
      </c>
      <c r="E9" s="10">
        <f>SUMIF(DataQ!$B:$B,'Data Q to A'!$A9,DataQ!K:K)</f>
        <v>1571.34</v>
      </c>
      <c r="F9" s="10">
        <f>SUMIF(DataQ!$B:$B,'Data Q to A'!$A9,DataQ!L:L)</f>
        <v>1043.0390000000002</v>
      </c>
      <c r="G9" s="10">
        <f>SUMIF(DataQ!$B:$B,'Data Q to A'!$A9,DataQ!M:M)</f>
        <v>981.77829999999994</v>
      </c>
      <c r="H9" s="10">
        <f>SUMIF(DataQ!$B:$B,'Data Q to A'!$A9,DataQ!N:N)</f>
        <v>730909.60000000009</v>
      </c>
      <c r="I9" s="10">
        <f>SUMIF(DataQ!$B:$B,'Data Q to A'!$A9,DataQ!O:O)</f>
        <v>-4310</v>
      </c>
      <c r="J9" s="10">
        <f>SUMIF(DataQ!$B:$B,'Data Q to A'!$A9,DataQ!P:P)</f>
        <v>-59.765000000000001</v>
      </c>
      <c r="K9" s="10">
        <f>SUMIF(DataQ!$B:$B,'Data Q to A'!$A9,DataQ!Q:Q)</f>
        <v>-2482.25</v>
      </c>
      <c r="L9" s="10">
        <f>SUMIF(DataQ!$B:$B,'Data Q to A'!$A9,DataQ!R:R)</f>
        <v>-36.381582000000002</v>
      </c>
      <c r="M9" s="10">
        <f>SUMIF(DataQ!$B:$B,'Data Q to A'!$A9,DataQ!S:S)</f>
        <v>0.48300010000000004</v>
      </c>
      <c r="N9" s="10">
        <f>SUMIF(DataQ!$B:$B,'Data Q to A'!$A9,DataQ!T:T)</f>
        <v>-4.0740696000000005</v>
      </c>
      <c r="O9" s="10">
        <f>SUMIF(DataQ!$B:$B,'Data Q to A'!$A9,DataQ!U:U)</f>
        <v>3052</v>
      </c>
      <c r="P9" s="10">
        <f>SUMIF(DataQ!$F:$F,'Data Q to A'!$A9,DataQ!V:V)</f>
        <v>48829.88</v>
      </c>
      <c r="Q9" s="10">
        <f>SUMIF(DataQ!$F:$F,'Data Q to A'!$A9,DataQ!W:W)</f>
        <v>1251.7090000000001</v>
      </c>
      <c r="R9" s="10">
        <f>SUMIF(DataQ!$F:$F,'Data Q to A'!$A9,DataQ!X:X)</f>
        <v>16534</v>
      </c>
      <c r="S9" s="10">
        <f>SUMIF(DataQ!$F:$F,'Data Q to A'!$A9,DataQ!Y:Y)</f>
        <v>106.16800000000001</v>
      </c>
      <c r="T9" s="10">
        <f>SUMIF(DataQ!$F:$F,'Data Q to A'!$A9,DataQ!Z:Z)</f>
        <v>61.89546</v>
      </c>
      <c r="U9" s="10">
        <f>SUMIF(DataQ!$F:$F,'Data Q to A'!$A9,DataQ!AA:AA)</f>
        <v>45.795000000000002</v>
      </c>
      <c r="V9" s="10">
        <f>SUMIF(DataQ!$F:$F,'Data Q to A'!$A9,DataQ!AB:AB)</f>
        <v>74036</v>
      </c>
      <c r="W9" s="10">
        <f>SUMIF(DataQ!$F:$F,'Data Q to A'!$A9,DataQ!AC:AC)</f>
        <v>37800.67</v>
      </c>
      <c r="X9" s="10">
        <f>SUMIF(DataQ!$F:$F,'Data Q to A'!$A9,DataQ!AD:AD)</f>
        <v>994.25599999999997</v>
      </c>
      <c r="Y9" s="10">
        <f>SUMIF(DataQ!$F:$F,'Data Q to A'!$A9,DataQ!AE:AE)</f>
        <v>-12349.15</v>
      </c>
      <c r="Z9" s="10">
        <f>SUMIF(DataQ!$F:$F,'Data Q to A'!$A9,DataQ!AF:AF)</f>
        <v>-13.40793</v>
      </c>
      <c r="AA9" s="10">
        <f>SUMIF(DataQ!$F:$F,'Data Q to A'!$A9,DataQ!AG:AG)</f>
        <v>0.27900000000000003</v>
      </c>
      <c r="AB9" s="10">
        <f>SUMIF(DataQ!$F:$F,'Data Q to A'!$A9,DataQ!AH:AH)</f>
        <v>29.201000000000001</v>
      </c>
      <c r="AC9" s="10">
        <f>SUMIF(DataQ!$F:$F,'Data Q to A'!$A9,DataQ!AI:AI)</f>
        <v>9218</v>
      </c>
      <c r="AD9" s="10">
        <f>SUMIF(DataQ!$B:$B,'Data Q to A'!$A9,DataQ!AJ:AJ)</f>
        <v>92686</v>
      </c>
      <c r="AE9" s="10">
        <f>SUMIF(DataQ!$B:$B,'Data Q to A'!$A9,DataQ!AK:AK)</f>
        <v>1545.25</v>
      </c>
      <c r="AF9" s="10">
        <f>SUMIF(DataQ!$B:$B,'Data Q to A'!$A9,DataQ!AL:AL)</f>
        <v>137675.47</v>
      </c>
      <c r="AG9" s="10">
        <f>SUMIF(DataQ!$B:$B,'Data Q to A'!$A9,DataQ!AM:AM)</f>
        <v>599.3288</v>
      </c>
      <c r="AH9" s="10">
        <f>SUMIF(DataQ!$B:$B,'Data Q to A'!$A9,DataQ!AN:AN)</f>
        <v>207.30500000000001</v>
      </c>
      <c r="AI9" s="10">
        <f>SUMIF(DataQ!$B:$B,'Data Q to A'!$A9,DataQ!AO:AO)</f>
        <v>67.408999999999992</v>
      </c>
      <c r="AJ9" s="10">
        <f>SUMIF(DataQ!$B:$B,'Data Q to A'!$A9,DataQ!AP:AP)</f>
        <v>158176</v>
      </c>
      <c r="AK9" s="10">
        <f>SUMIF(DataQ!$E:$E,'Data Q to A'!$A9,DataQ!AC:AC)</f>
        <v>40349.93</v>
      </c>
      <c r="AL9" s="10">
        <f>SUMIF(DataQ!$D:$D,'Data Q to A'!$A9,DataQ!AJ:AJ)</f>
        <v>103841</v>
      </c>
    </row>
    <row r="10" spans="1:38" x14ac:dyDescent="0.25">
      <c r="A10">
        <v>1975</v>
      </c>
      <c r="B10" s="10">
        <f>SUMIF(DataQ!$B:$B,'Data Q to A'!$A10,DataQ!H:H)</f>
        <v>1021204</v>
      </c>
      <c r="C10" s="10">
        <f>SUMIF(DataQ!$B:$B,'Data Q to A'!$A10,DataQ!I:I)</f>
        <v>6060.85</v>
      </c>
      <c r="D10" s="10">
        <f>SUMIF(DataQ!$B:$B,'Data Q to A'!$A10,DataQ!J:J)</f>
        <v>224902.08</v>
      </c>
      <c r="E10" s="10">
        <f>SUMIF(DataQ!$B:$B,'Data Q to A'!$A10,DataQ!K:K)</f>
        <v>1557.62</v>
      </c>
      <c r="F10" s="10">
        <f>SUMIF(DataQ!$B:$B,'Data Q to A'!$A10,DataQ!L:L)</f>
        <v>1033.444</v>
      </c>
      <c r="G10" s="10">
        <f>SUMIF(DataQ!$B:$B,'Data Q to A'!$A10,DataQ!M:M)</f>
        <v>961.65609999999992</v>
      </c>
      <c r="H10" s="10">
        <f>SUMIF(DataQ!$B:$B,'Data Q to A'!$A10,DataQ!N:N)</f>
        <v>742205.10000000009</v>
      </c>
      <c r="I10" s="10">
        <f>SUMIF(DataQ!$B:$B,'Data Q to A'!$A10,DataQ!O:O)</f>
        <v>-7211</v>
      </c>
      <c r="J10" s="10">
        <f>SUMIF(DataQ!$B:$B,'Data Q to A'!$A10,DataQ!P:P)</f>
        <v>-128.60600000000002</v>
      </c>
      <c r="K10" s="10">
        <f>SUMIF(DataQ!$B:$B,'Data Q to A'!$A10,DataQ!Q:Q)</f>
        <v>-7342</v>
      </c>
      <c r="L10" s="10">
        <f>SUMIF(DataQ!$B:$B,'Data Q to A'!$A10,DataQ!R:R)</f>
        <v>-62.448850000000007</v>
      </c>
      <c r="M10" s="10">
        <f>SUMIF(DataQ!$B:$B,'Data Q to A'!$A10,DataQ!S:S)</f>
        <v>-4.3009993000000009</v>
      </c>
      <c r="N10" s="10">
        <f>SUMIF(DataQ!$B:$B,'Data Q to A'!$A10,DataQ!T:T)</f>
        <v>-7.7342779999999998</v>
      </c>
      <c r="O10" s="10">
        <f>SUMIF(DataQ!$B:$B,'Data Q to A'!$A10,DataQ!U:U)</f>
        <v>-4505</v>
      </c>
      <c r="P10" s="10">
        <f>SUMIF(DataQ!$F:$F,'Data Q to A'!$A10,DataQ!V:V)</f>
        <v>62646</v>
      </c>
      <c r="Q10" s="10">
        <f>SUMIF(DataQ!$F:$F,'Data Q to A'!$A10,DataQ!W:W)</f>
        <v>1412.028</v>
      </c>
      <c r="R10" s="10">
        <f>SUMIF(DataQ!$F:$F,'Data Q to A'!$A10,DataQ!X:X)</f>
        <v>29223</v>
      </c>
      <c r="S10" s="10">
        <f>SUMIF(DataQ!$F:$F,'Data Q to A'!$A10,DataQ!Y:Y)</f>
        <v>136.74610000000001</v>
      </c>
      <c r="T10" s="10">
        <f>SUMIF(DataQ!$F:$F,'Data Q to A'!$A10,DataQ!Z:Z)</f>
        <v>70.287930000000003</v>
      </c>
      <c r="U10" s="10">
        <f>SUMIF(DataQ!$F:$F,'Data Q to A'!$A10,DataQ!AA:AA)</f>
        <v>61.44</v>
      </c>
      <c r="V10" s="10">
        <f>SUMIF(DataQ!$F:$F,'Data Q to A'!$A10,DataQ!AB:AB)</f>
        <v>82299</v>
      </c>
      <c r="W10" s="10">
        <f>SUMIF(DataQ!$F:$F,'Data Q to A'!$A10,DataQ!AC:AC)</f>
        <v>46452.6</v>
      </c>
      <c r="X10" s="10">
        <f>SUMIF(DataQ!$F:$F,'Data Q to A'!$A10,DataQ!AD:AD)</f>
        <v>1128.134</v>
      </c>
      <c r="Y10" s="10">
        <f>SUMIF(DataQ!$F:$F,'Data Q to A'!$A10,DataQ!AE:AE)</f>
        <v>-8692.4560000000001</v>
      </c>
      <c r="Z10" s="10">
        <f>SUMIF(DataQ!$F:$F,'Data Q to A'!$A10,DataQ!AF:AF)</f>
        <v>-2.9925060000000001</v>
      </c>
      <c r="AA10" s="10">
        <f>SUMIF(DataQ!$F:$F,'Data Q to A'!$A10,DataQ!AG:AG)</f>
        <v>1.675</v>
      </c>
      <c r="AB10" s="10">
        <f>SUMIF(DataQ!$F:$F,'Data Q to A'!$A10,DataQ!AH:AH)</f>
        <v>40.097999999999999</v>
      </c>
      <c r="AC10" s="10">
        <f>SUMIF(DataQ!$F:$F,'Data Q to A'!$A10,DataQ!AI:AI)</f>
        <v>15920</v>
      </c>
      <c r="AD10" s="10">
        <f>SUMIF(DataQ!$B:$B,'Data Q to A'!$A10,DataQ!AJ:AJ)</f>
        <v>115095</v>
      </c>
      <c r="AE10" s="10">
        <f>SUMIF(DataQ!$B:$B,'Data Q to A'!$A10,DataQ!AK:AK)</f>
        <v>1684.9</v>
      </c>
      <c r="AF10" s="10">
        <f>SUMIF(DataQ!$B:$B,'Data Q to A'!$A10,DataQ!AL:AL)</f>
        <v>152524.06</v>
      </c>
      <c r="AG10" s="10">
        <f>SUMIF(DataQ!$B:$B,'Data Q to A'!$A10,DataQ!AM:AM)</f>
        <v>627.64089999999999</v>
      </c>
      <c r="AH10" s="10">
        <f>SUMIF(DataQ!$B:$B,'Data Q to A'!$A10,DataQ!AN:AN)</f>
        <v>233.583</v>
      </c>
      <c r="AI10" s="10">
        <f>SUMIF(DataQ!$B:$B,'Data Q to A'!$A10,DataQ!AO:AO)</f>
        <v>76.902000000000001</v>
      </c>
      <c r="AJ10" s="10">
        <f>SUMIF(DataQ!$B:$B,'Data Q to A'!$A10,DataQ!AP:AP)</f>
        <v>177928</v>
      </c>
      <c r="AK10" s="10">
        <f>SUMIF(DataQ!$E:$E,'Data Q to A'!$A10,DataQ!AC:AC)</f>
        <v>48463.17</v>
      </c>
      <c r="AL10" s="10">
        <f>SUMIF(DataQ!$D:$D,'Data Q to A'!$A10,DataQ!AJ:AJ)</f>
        <v>125918</v>
      </c>
    </row>
    <row r="11" spans="1:38" x14ac:dyDescent="0.25">
      <c r="A11">
        <v>1976</v>
      </c>
      <c r="B11" s="10">
        <f>SUMIF(DataQ!$B:$B,'Data Q to A'!$A11,DataQ!H:H)</f>
        <v>1051973</v>
      </c>
      <c r="C11" s="10">
        <f>SUMIF(DataQ!$B:$B,'Data Q to A'!$A11,DataQ!I:I)</f>
        <v>6387.4250000000002</v>
      </c>
      <c r="D11" s="10">
        <f>SUMIF(DataQ!$B:$B,'Data Q to A'!$A11,DataQ!J:J)</f>
        <v>233973.44</v>
      </c>
      <c r="E11" s="10">
        <f>SUMIF(DataQ!$B:$B,'Data Q to A'!$A11,DataQ!K:K)</f>
        <v>1626.8200000000002</v>
      </c>
      <c r="F11" s="10">
        <f>SUMIF(DataQ!$B:$B,'Data Q to A'!$A11,DataQ!L:L)</f>
        <v>1078.3119999999999</v>
      </c>
      <c r="G11" s="10">
        <f>SUMIF(DataQ!$B:$B,'Data Q to A'!$A11,DataQ!M:M)</f>
        <v>1024.4384</v>
      </c>
      <c r="H11" s="10">
        <f>SUMIF(DataQ!$B:$B,'Data Q to A'!$A11,DataQ!N:N)</f>
        <v>785915.6</v>
      </c>
      <c r="I11" s="10">
        <f>SUMIF(DataQ!$B:$B,'Data Q to A'!$A11,DataQ!O:O)</f>
        <v>-7961</v>
      </c>
      <c r="J11" s="10">
        <f>SUMIF(DataQ!$B:$B,'Data Q to A'!$A11,DataQ!P:P)</f>
        <v>-104.50225</v>
      </c>
      <c r="K11" s="10">
        <f>SUMIF(DataQ!$B:$B,'Data Q to A'!$A11,DataQ!Q:Q)</f>
        <v>-9301</v>
      </c>
      <c r="L11" s="10">
        <f>SUMIF(DataQ!$B:$B,'Data Q to A'!$A11,DataQ!R:R)</f>
        <v>-53.174279999999996</v>
      </c>
      <c r="M11" s="10">
        <f>SUMIF(DataQ!$B:$B,'Data Q to A'!$A11,DataQ!S:S)</f>
        <v>-1.5120001000000001</v>
      </c>
      <c r="N11" s="10">
        <f>SUMIF(DataQ!$B:$B,'Data Q to A'!$A11,DataQ!T:T)</f>
        <v>-7.4026090000000009</v>
      </c>
      <c r="O11" s="10">
        <f>SUMIF(DataQ!$B:$B,'Data Q to A'!$A11,DataQ!U:U)</f>
        <v>-4501</v>
      </c>
      <c r="P11" s="10">
        <f>SUMIF(DataQ!$F:$F,'Data Q to A'!$A11,DataQ!V:V)</f>
        <v>73402.75</v>
      </c>
      <c r="Q11" s="10">
        <f>SUMIF(DataQ!$F:$F,'Data Q to A'!$A11,DataQ!W:W)</f>
        <v>1525.9369999999999</v>
      </c>
      <c r="R11" s="10">
        <f>SUMIF(DataQ!$F:$F,'Data Q to A'!$A11,DataQ!X:X)</f>
        <v>44086</v>
      </c>
      <c r="S11" s="10">
        <f>SUMIF(DataQ!$F:$F,'Data Q to A'!$A11,DataQ!Y:Y)</f>
        <v>155.01509999999999</v>
      </c>
      <c r="T11" s="10">
        <f>SUMIF(DataQ!$F:$F,'Data Q to A'!$A11,DataQ!Z:Z)</f>
        <v>77.048749999999998</v>
      </c>
      <c r="U11" s="10">
        <f>SUMIF(DataQ!$F:$F,'Data Q to A'!$A11,DataQ!AA:AA)</f>
        <v>76.945999999999998</v>
      </c>
      <c r="V11" s="10">
        <f>SUMIF(DataQ!$F:$F,'Data Q to A'!$A11,DataQ!AB:AB)</f>
        <v>91437</v>
      </c>
      <c r="W11" s="10">
        <f>SUMIF(DataQ!$F:$F,'Data Q to A'!$A11,DataQ!AC:AC)</f>
        <v>53375.519999999997</v>
      </c>
      <c r="X11" s="10">
        <f>SUMIF(DataQ!$F:$F,'Data Q to A'!$A11,DataQ!AD:AD)</f>
        <v>1175.914</v>
      </c>
      <c r="Y11" s="10">
        <f>SUMIF(DataQ!$F:$F,'Data Q to A'!$A11,DataQ!AE:AE)</f>
        <v>-2982.0509999999999</v>
      </c>
      <c r="Z11" s="10">
        <f>SUMIF(DataQ!$F:$F,'Data Q to A'!$A11,DataQ!AF:AF)</f>
        <v>4.2836119999999998</v>
      </c>
      <c r="AA11" s="10">
        <f>SUMIF(DataQ!$F:$F,'Data Q to A'!$A11,DataQ!AG:AG)</f>
        <v>-1.256</v>
      </c>
      <c r="AB11" s="10">
        <f>SUMIF(DataQ!$F:$F,'Data Q to A'!$A11,DataQ!AH:AH)</f>
        <v>50.719000000000001</v>
      </c>
      <c r="AC11" s="10">
        <f>SUMIF(DataQ!$F:$F,'Data Q to A'!$A11,DataQ!AI:AI)</f>
        <v>20333</v>
      </c>
      <c r="AD11" s="10">
        <f>SUMIF(DataQ!$B:$B,'Data Q to A'!$A11,DataQ!AJ:AJ)</f>
        <v>136995</v>
      </c>
      <c r="AE11" s="10">
        <f>SUMIF(DataQ!$B:$B,'Data Q to A'!$A11,DataQ!AK:AK)</f>
        <v>1873.425</v>
      </c>
      <c r="AF11" s="10">
        <f>SUMIF(DataQ!$B:$B,'Data Q to A'!$A11,DataQ!AL:AL)</f>
        <v>171384.16</v>
      </c>
      <c r="AG11" s="10">
        <f>SUMIF(DataQ!$B:$B,'Data Q to A'!$A11,DataQ!AM:AM)</f>
        <v>677.23670000000004</v>
      </c>
      <c r="AH11" s="10">
        <f>SUMIF(DataQ!$B:$B,'Data Q to A'!$A11,DataQ!AN:AN)</f>
        <v>269.714</v>
      </c>
      <c r="AI11" s="10">
        <f>SUMIF(DataQ!$B:$B,'Data Q to A'!$A11,DataQ!AO:AO)</f>
        <v>96.561999999999998</v>
      </c>
      <c r="AJ11" s="10">
        <f>SUMIF(DataQ!$B:$B,'Data Q to A'!$A11,DataQ!AP:AP)</f>
        <v>205986</v>
      </c>
      <c r="AK11" s="10">
        <f>SUMIF(DataQ!$E:$E,'Data Q to A'!$A11,DataQ!AC:AC)</f>
        <v>54506.05</v>
      </c>
      <c r="AL11" s="10">
        <f>SUMIF(DataQ!$D:$D,'Data Q to A'!$A11,DataQ!AJ:AJ)</f>
        <v>148504</v>
      </c>
    </row>
    <row r="12" spans="1:38" x14ac:dyDescent="0.25">
      <c r="A12">
        <v>1977</v>
      </c>
      <c r="B12" s="10">
        <f>SUMIF(DataQ!$B:$B,'Data Q to A'!$A12,DataQ!H:H)</f>
        <v>1077816</v>
      </c>
      <c r="C12" s="10">
        <f>SUMIF(DataQ!$B:$B,'Data Q to A'!$A12,DataQ!I:I)</f>
        <v>6682.8250000000007</v>
      </c>
      <c r="D12" s="10">
        <f>SUMIF(DataQ!$B:$B,'Data Q to A'!$A12,DataQ!J:J)</f>
        <v>244433.81000000003</v>
      </c>
      <c r="E12" s="10">
        <f>SUMIF(DataQ!$B:$B,'Data Q to A'!$A12,DataQ!K:K)</f>
        <v>1683.9299999999998</v>
      </c>
      <c r="F12" s="10">
        <f>SUMIF(DataQ!$B:$B,'Data Q to A'!$A12,DataQ!L:L)</f>
        <v>1116.289</v>
      </c>
      <c r="G12" s="10">
        <f>SUMIF(DataQ!$B:$B,'Data Q to A'!$A12,DataQ!M:M)</f>
        <v>1048.6038000000001</v>
      </c>
      <c r="H12" s="10">
        <f>SUMIF(DataQ!$B:$B,'Data Q to A'!$A12,DataQ!N:N)</f>
        <v>813696.39999999991</v>
      </c>
      <c r="I12" s="10">
        <f>SUMIF(DataQ!$B:$B,'Data Q to A'!$A12,DataQ!O:O)</f>
        <v>-5836</v>
      </c>
      <c r="J12" s="10">
        <f>SUMIF(DataQ!$B:$B,'Data Q to A'!$A12,DataQ!P:P)</f>
        <v>-88.150999999999982</v>
      </c>
      <c r="K12" s="10">
        <f>SUMIF(DataQ!$B:$B,'Data Q to A'!$A12,DataQ!Q:Q)</f>
        <v>-10191.75</v>
      </c>
      <c r="L12" s="10">
        <f>SUMIF(DataQ!$B:$B,'Data Q to A'!$A12,DataQ!R:R)</f>
        <v>-44.70044</v>
      </c>
      <c r="M12" s="10">
        <f>SUMIF(DataQ!$B:$B,'Data Q to A'!$A12,DataQ!S:S)</f>
        <v>-1.9469999</v>
      </c>
      <c r="N12" s="10">
        <f>SUMIF(DataQ!$B:$B,'Data Q to A'!$A12,DataQ!T:T)</f>
        <v>-7.9116029999999995</v>
      </c>
      <c r="O12" s="10">
        <f>SUMIF(DataQ!$B:$B,'Data Q to A'!$A12,DataQ!U:U)</f>
        <v>-7329</v>
      </c>
      <c r="P12" s="10">
        <f>SUMIF(DataQ!$F:$F,'Data Q to A'!$A12,DataQ!V:V)</f>
        <v>83765.5</v>
      </c>
      <c r="Q12" s="10">
        <f>SUMIF(DataQ!$F:$F,'Data Q to A'!$A12,DataQ!W:W)</f>
        <v>1653.0219999999999</v>
      </c>
      <c r="R12" s="10">
        <f>SUMIF(DataQ!$F:$F,'Data Q to A'!$A12,DataQ!X:X)</f>
        <v>58926</v>
      </c>
      <c r="S12" s="10">
        <f>SUMIF(DataQ!$F:$F,'Data Q to A'!$A12,DataQ!Y:Y)</f>
        <v>172.10300000000001</v>
      </c>
      <c r="T12" s="10">
        <f>SUMIF(DataQ!$F:$F,'Data Q to A'!$A12,DataQ!Z:Z)</f>
        <v>85.557360000000003</v>
      </c>
      <c r="U12" s="10">
        <f>SUMIF(DataQ!$F:$F,'Data Q to A'!$A12,DataQ!AA:AA)</f>
        <v>97.55</v>
      </c>
      <c r="V12" s="10">
        <f>SUMIF(DataQ!$F:$F,'Data Q to A'!$A12,DataQ!AB:AB)</f>
        <v>104504</v>
      </c>
      <c r="W12" s="10">
        <f>SUMIF(DataQ!$F:$F,'Data Q to A'!$A12,DataQ!AC:AC)</f>
        <v>58825.45</v>
      </c>
      <c r="X12" s="10">
        <f>SUMIF(DataQ!$F:$F,'Data Q to A'!$A12,DataQ!AD:AD)</f>
        <v>1243.4829999999999</v>
      </c>
      <c r="Y12" s="10">
        <f>SUMIF(DataQ!$F:$F,'Data Q to A'!$A12,DataQ!AE:AE)</f>
        <v>3307.9119999999998</v>
      </c>
      <c r="Z12" s="10">
        <f>SUMIF(DataQ!$F:$F,'Data Q to A'!$A12,DataQ!AF:AF)</f>
        <v>9.6023669999999992</v>
      </c>
      <c r="AA12" s="10">
        <f>SUMIF(DataQ!$F:$F,'Data Q to A'!$A12,DataQ!AG:AG)</f>
        <v>-2.931</v>
      </c>
      <c r="AB12" s="10">
        <f>SUMIF(DataQ!$F:$F,'Data Q to A'!$A12,DataQ!AH:AH)</f>
        <v>62.421999999999997</v>
      </c>
      <c r="AC12" s="10">
        <f>SUMIF(DataQ!$F:$F,'Data Q to A'!$A12,DataQ!AI:AI)</f>
        <v>24434</v>
      </c>
      <c r="AD12" s="10">
        <f>SUMIF(DataQ!$B:$B,'Data Q to A'!$A12,DataQ!AJ:AJ)</f>
        <v>159775</v>
      </c>
      <c r="AE12" s="10">
        <f>SUMIF(DataQ!$B:$B,'Data Q to A'!$A12,DataQ!AK:AK)</f>
        <v>2081.8249999999998</v>
      </c>
      <c r="AF12" s="10">
        <f>SUMIF(DataQ!$B:$B,'Data Q to A'!$A12,DataQ!AL:AL)</f>
        <v>191055.77000000002</v>
      </c>
      <c r="AG12" s="10">
        <f>SUMIF(DataQ!$B:$B,'Data Q to A'!$A12,DataQ!AM:AM)</f>
        <v>722.70760000000007</v>
      </c>
      <c r="AH12" s="10">
        <f>SUMIF(DataQ!$B:$B,'Data Q to A'!$A12,DataQ!AN:AN)</f>
        <v>303.90699999999998</v>
      </c>
      <c r="AI12" s="10">
        <f>SUMIF(DataQ!$B:$B,'Data Q to A'!$A12,DataQ!AO:AO)</f>
        <v>117.316</v>
      </c>
      <c r="AJ12" s="10">
        <f>SUMIF(DataQ!$B:$B,'Data Q to A'!$A12,DataQ!AP:AP)</f>
        <v>227601</v>
      </c>
      <c r="AK12" s="10">
        <f>SUMIF(DataQ!$E:$E,'Data Q to A'!$A12,DataQ!AC:AC)</f>
        <v>60407.98</v>
      </c>
      <c r="AL12" s="10">
        <f>SUMIF(DataQ!$D:$D,'Data Q to A'!$A12,DataQ!AJ:AJ)</f>
        <v>172535</v>
      </c>
    </row>
    <row r="13" spans="1:38" x14ac:dyDescent="0.25">
      <c r="A13">
        <v>1978</v>
      </c>
      <c r="B13" s="10">
        <f>SUMIF(DataQ!$B:$B,'Data Q to A'!$A13,DataQ!H:H)</f>
        <v>1122953</v>
      </c>
      <c r="C13" s="10">
        <f>SUMIF(DataQ!$B:$B,'Data Q to A'!$A13,DataQ!I:I)</f>
        <v>7052.7249999999995</v>
      </c>
      <c r="D13" s="10">
        <f>SUMIF(DataQ!$B:$B,'Data Q to A'!$A13,DataQ!J:J)</f>
        <v>257478.99</v>
      </c>
      <c r="E13" s="10">
        <f>SUMIF(DataQ!$B:$B,'Data Q to A'!$A13,DataQ!K:K)</f>
        <v>1736.2200000000003</v>
      </c>
      <c r="F13" s="10">
        <f>SUMIF(DataQ!$B:$B,'Data Q to A'!$A13,DataQ!L:L)</f>
        <v>1160.5140000000001</v>
      </c>
      <c r="G13" s="10">
        <f>SUMIF(DataQ!$B:$B,'Data Q to A'!$A13,DataQ!M:M)</f>
        <v>1086.8867</v>
      </c>
      <c r="H13" s="10">
        <f>SUMIF(DataQ!$B:$B,'Data Q to A'!$A13,DataQ!N:N)</f>
        <v>844095.8</v>
      </c>
      <c r="I13" s="10">
        <f>SUMIF(DataQ!$B:$B,'Data Q to A'!$A13,DataQ!O:O)</f>
        <v>-8334</v>
      </c>
      <c r="J13" s="10">
        <f>SUMIF(DataQ!$B:$B,'Data Q to A'!$A13,DataQ!P:P)</f>
        <v>-81.169250000000005</v>
      </c>
      <c r="K13" s="10">
        <f>SUMIF(DataQ!$B:$B,'Data Q to A'!$A13,DataQ!Q:Q)</f>
        <v>-13458</v>
      </c>
      <c r="L13" s="10">
        <f>SUMIF(DataQ!$B:$B,'Data Q to A'!$A13,DataQ!R:R)</f>
        <v>-52.052880000000002</v>
      </c>
      <c r="M13" s="10">
        <f>SUMIF(DataQ!$B:$B,'Data Q to A'!$A13,DataQ!S:S)</f>
        <v>-6.702</v>
      </c>
      <c r="N13" s="10">
        <f>SUMIF(DataQ!$B:$B,'Data Q to A'!$A13,DataQ!T:T)</f>
        <v>-11.376780999999999</v>
      </c>
      <c r="O13" s="10">
        <f>SUMIF(DataQ!$B:$B,'Data Q to A'!$A13,DataQ!U:U)</f>
        <v>-10455</v>
      </c>
      <c r="P13" s="10">
        <f>SUMIF(DataQ!$F:$F,'Data Q to A'!$A13,DataQ!V:V)</f>
        <v>94137.5</v>
      </c>
      <c r="Q13" s="10">
        <f>SUMIF(DataQ!$F:$F,'Data Q to A'!$A13,DataQ!W:W)</f>
        <v>1802.7339999999999</v>
      </c>
      <c r="R13" s="10">
        <f>SUMIF(DataQ!$F:$F,'Data Q to A'!$A13,DataQ!X:X)</f>
        <v>82162</v>
      </c>
      <c r="S13" s="10">
        <f>SUMIF(DataQ!$F:$F,'Data Q to A'!$A13,DataQ!Y:Y)</f>
        <v>193.93610000000001</v>
      </c>
      <c r="T13" s="10">
        <f>SUMIF(DataQ!$F:$F,'Data Q to A'!$A13,DataQ!Z:Z)</f>
        <v>100.80629999999999</v>
      </c>
      <c r="U13" s="10">
        <f>SUMIF(DataQ!$F:$F,'Data Q to A'!$A13,DataQ!AA:AA)</f>
        <v>121.67400000000001</v>
      </c>
      <c r="V13" s="10">
        <f>SUMIF(DataQ!$F:$F,'Data Q to A'!$A13,DataQ!AB:AB)</f>
        <v>123288</v>
      </c>
      <c r="W13" s="10">
        <f>SUMIF(DataQ!$F:$F,'Data Q to A'!$A13,DataQ!AC:AC)</f>
        <v>64877.93</v>
      </c>
      <c r="X13" s="10">
        <f>SUMIF(DataQ!$F:$F,'Data Q to A'!$A13,DataQ!AD:AD)</f>
        <v>1294.9369999999999</v>
      </c>
      <c r="Y13" s="10">
        <f>SUMIF(DataQ!$F:$F,'Data Q to A'!$A13,DataQ!AE:AE)</f>
        <v>15538.89</v>
      </c>
      <c r="Z13" s="10">
        <f>SUMIF(DataQ!$F:$F,'Data Q to A'!$A13,DataQ!AF:AF)</f>
        <v>15.45187</v>
      </c>
      <c r="AA13" s="10">
        <f>SUMIF(DataQ!$F:$F,'Data Q to A'!$A13,DataQ!AG:AG)</f>
        <v>-3.9E-2</v>
      </c>
      <c r="AB13" s="10">
        <f>SUMIF(DataQ!$F:$F,'Data Q to A'!$A13,DataQ!AH:AH)</f>
        <v>77.149000000000001</v>
      </c>
      <c r="AC13" s="10">
        <f>SUMIF(DataQ!$F:$F,'Data Q to A'!$A13,DataQ!AI:AI)</f>
        <v>31882</v>
      </c>
      <c r="AD13" s="10">
        <f>SUMIF(DataQ!$B:$B,'Data Q to A'!$A13,DataQ!AJ:AJ)</f>
        <v>186141</v>
      </c>
      <c r="AE13" s="10">
        <f>SUMIF(DataQ!$B:$B,'Data Q to A'!$A13,DataQ!AK:AK)</f>
        <v>2351.6</v>
      </c>
      <c r="AF13" s="10">
        <f>SUMIF(DataQ!$B:$B,'Data Q to A'!$A13,DataQ!AL:AL)</f>
        <v>210468.72</v>
      </c>
      <c r="AG13" s="10">
        <f>SUMIF(DataQ!$B:$B,'Data Q to A'!$A13,DataQ!AM:AM)</f>
        <v>771.56640000000004</v>
      </c>
      <c r="AH13" s="10">
        <f>SUMIF(DataQ!$B:$B,'Data Q to A'!$A13,DataQ!AN:AN)</f>
        <v>345.18700000000001</v>
      </c>
      <c r="AI13" s="10">
        <f>SUMIF(DataQ!$B:$B,'Data Q to A'!$A13,DataQ!AO:AO)</f>
        <v>138.02199999999999</v>
      </c>
      <c r="AJ13" s="10">
        <f>SUMIF(DataQ!$B:$B,'Data Q to A'!$A13,DataQ!AP:AP)</f>
        <v>252075</v>
      </c>
      <c r="AK13" s="10">
        <f>SUMIF(DataQ!$E:$E,'Data Q to A'!$A13,DataQ!AC:AC)</f>
        <v>65815.09</v>
      </c>
      <c r="AL13" s="10">
        <f>SUMIF(DataQ!$D:$D,'Data Q to A'!$A13,DataQ!AJ:AJ)</f>
        <v>200521</v>
      </c>
    </row>
    <row r="14" spans="1:38" x14ac:dyDescent="0.25">
      <c r="A14">
        <v>1979</v>
      </c>
      <c r="B14" s="10">
        <f>SUMIF(DataQ!$B:$B,'Data Q to A'!$A14,DataQ!H:H)</f>
        <v>1164860</v>
      </c>
      <c r="C14" s="10">
        <f>SUMIF(DataQ!$B:$B,'Data Q to A'!$A14,DataQ!I:I)</f>
        <v>7276</v>
      </c>
      <c r="D14" s="10">
        <f>SUMIF(DataQ!$B:$B,'Data Q to A'!$A14,DataQ!J:J)</f>
        <v>272634.53000000003</v>
      </c>
      <c r="E14" s="10">
        <f>SUMIF(DataQ!$B:$B,'Data Q to A'!$A14,DataQ!K:K)</f>
        <v>1810.62</v>
      </c>
      <c r="F14" s="10">
        <f>SUMIF(DataQ!$B:$B,'Data Q to A'!$A14,DataQ!L:L)</f>
        <v>1203.5140000000001</v>
      </c>
      <c r="G14" s="10">
        <f>SUMIF(DataQ!$B:$B,'Data Q to A'!$A14,DataQ!M:M)</f>
        <v>1147.0065999999999</v>
      </c>
      <c r="H14" s="10">
        <f>SUMIF(DataQ!$B:$B,'Data Q to A'!$A14,DataQ!N:N)</f>
        <v>875540.10000000009</v>
      </c>
      <c r="I14" s="10">
        <f>SUMIF(DataQ!$B:$B,'Data Q to A'!$A14,DataQ!O:O)</f>
        <v>-9364</v>
      </c>
      <c r="J14" s="10">
        <f>SUMIF(DataQ!$B:$B,'Data Q to A'!$A14,DataQ!P:P)</f>
        <v>-78.562250000000006</v>
      </c>
      <c r="K14" s="10">
        <f>SUMIF(DataQ!$B:$B,'Data Q to A'!$A14,DataQ!Q:Q)</f>
        <v>-12426.5</v>
      </c>
      <c r="L14" s="10">
        <f>SUMIF(DataQ!$B:$B,'Data Q to A'!$A14,DataQ!R:R)</f>
        <v>-58.440359999999998</v>
      </c>
      <c r="M14" s="10">
        <f>SUMIF(DataQ!$B:$B,'Data Q to A'!$A14,DataQ!S:S)</f>
        <v>-1.9339999999999999</v>
      </c>
      <c r="N14" s="10">
        <f>SUMIF(DataQ!$B:$B,'Data Q to A'!$A14,DataQ!T:T)</f>
        <v>-13.517949999999999</v>
      </c>
      <c r="O14" s="10">
        <f>SUMIF(DataQ!$B:$B,'Data Q to A'!$A14,DataQ!U:U)</f>
        <v>-8532</v>
      </c>
      <c r="P14" s="10">
        <f>SUMIF(DataQ!$F:$F,'Data Q to A'!$A14,DataQ!V:V)</f>
        <v>104807</v>
      </c>
      <c r="Q14" s="10">
        <f>SUMIF(DataQ!$F:$F,'Data Q to A'!$A14,DataQ!W:W)</f>
        <v>1947.03</v>
      </c>
      <c r="R14" s="10">
        <f>SUMIF(DataQ!$F:$F,'Data Q to A'!$A14,DataQ!X:X)</f>
        <v>98956</v>
      </c>
      <c r="S14" s="10">
        <f>SUMIF(DataQ!$F:$F,'Data Q to A'!$A14,DataQ!Y:Y)</f>
        <v>217.64449999999999</v>
      </c>
      <c r="T14" s="10">
        <f>SUMIF(DataQ!$F:$F,'Data Q to A'!$A14,DataQ!Z:Z)</f>
        <v>115.7283</v>
      </c>
      <c r="U14" s="10">
        <f>SUMIF(DataQ!$F:$F,'Data Q to A'!$A14,DataQ!AA:AA)</f>
        <v>146.61099999999999</v>
      </c>
      <c r="V14" s="10">
        <f>SUMIF(DataQ!$F:$F,'Data Q to A'!$A14,DataQ!AB:AB)</f>
        <v>132680</v>
      </c>
      <c r="W14" s="10">
        <f>SUMIF(DataQ!$F:$F,'Data Q to A'!$A14,DataQ!AC:AC)</f>
        <v>72490.47</v>
      </c>
      <c r="X14" s="10">
        <f>SUMIF(DataQ!$F:$F,'Data Q to A'!$A14,DataQ!AD:AD)</f>
        <v>1298.2470000000001</v>
      </c>
      <c r="Y14" s="10">
        <f>SUMIF(DataQ!$F:$F,'Data Q to A'!$A14,DataQ!AE:AE)</f>
        <v>24974.84</v>
      </c>
      <c r="Z14" s="10">
        <f>SUMIF(DataQ!$F:$F,'Data Q to A'!$A14,DataQ!AF:AF)</f>
        <v>22.569890000000001</v>
      </c>
      <c r="AA14" s="10">
        <f>SUMIF(DataQ!$F:$F,'Data Q to A'!$A14,DataQ!AG:AG)</f>
        <v>-5.6109999999999998</v>
      </c>
      <c r="AB14" s="10">
        <f>SUMIF(DataQ!$F:$F,'Data Q to A'!$A14,DataQ!AH:AH)</f>
        <v>92.638999999999996</v>
      </c>
      <c r="AC14" s="10">
        <f>SUMIF(DataQ!$F:$F,'Data Q to A'!$A14,DataQ!AI:AI)</f>
        <v>40451</v>
      </c>
      <c r="AD14" s="10">
        <f>SUMIF(DataQ!$B:$B,'Data Q to A'!$A14,DataQ!AJ:AJ)</f>
        <v>220966</v>
      </c>
      <c r="AE14" s="10">
        <f>SUMIF(DataQ!$B:$B,'Data Q to A'!$A14,DataQ!AK:AK)</f>
        <v>2627.3249999999998</v>
      </c>
      <c r="AF14" s="10">
        <f>SUMIF(DataQ!$B:$B,'Data Q to A'!$A14,DataQ!AL:AL)</f>
        <v>227860.58000000002</v>
      </c>
      <c r="AG14" s="10">
        <f>SUMIF(DataQ!$B:$B,'Data Q to A'!$A14,DataQ!AM:AM)</f>
        <v>839.02510000000007</v>
      </c>
      <c r="AH14" s="10">
        <f>SUMIF(DataQ!$B:$B,'Data Q to A'!$A14,DataQ!AN:AN)</f>
        <v>394.49099999999999</v>
      </c>
      <c r="AI14" s="10">
        <f>SUMIF(DataQ!$B:$B,'Data Q to A'!$A14,DataQ!AO:AO)</f>
        <v>168.88400000000001</v>
      </c>
      <c r="AJ14" s="10">
        <f>SUMIF(DataQ!$B:$B,'Data Q to A'!$A14,DataQ!AP:AP)</f>
        <v>287608</v>
      </c>
      <c r="AK14" s="10">
        <f>SUMIF(DataQ!$E:$E,'Data Q to A'!$A14,DataQ!AC:AC)</f>
        <v>75983.41</v>
      </c>
      <c r="AL14" s="10">
        <f>SUMIF(DataQ!$D:$D,'Data Q to A'!$A14,DataQ!AJ:AJ)</f>
        <v>242323</v>
      </c>
    </row>
    <row r="15" spans="1:38" x14ac:dyDescent="0.25">
      <c r="A15">
        <v>1980</v>
      </c>
      <c r="B15" s="10">
        <f>SUMIF(DataQ!$B:$B,'Data Q to A'!$A15,DataQ!H:H)</f>
        <v>1140989</v>
      </c>
      <c r="C15" s="10">
        <f>SUMIF(DataQ!$B:$B,'Data Q to A'!$A15,DataQ!I:I)</f>
        <v>7257.3250000000007</v>
      </c>
      <c r="D15" s="10">
        <f>SUMIF(DataQ!$B:$B,'Data Q to A'!$A15,DataQ!J:J)</f>
        <v>284531.65999999997</v>
      </c>
      <c r="E15" s="10">
        <f>SUMIF(DataQ!$B:$B,'Data Q to A'!$A15,DataQ!K:K)</f>
        <v>1833.95</v>
      </c>
      <c r="F15" s="10">
        <f>SUMIF(DataQ!$B:$B,'Data Q to A'!$A15,DataQ!L:L)</f>
        <v>1223.307</v>
      </c>
      <c r="G15" s="10">
        <f>SUMIF(DataQ!$B:$B,'Data Q to A'!$A15,DataQ!M:M)</f>
        <v>1186.9547</v>
      </c>
      <c r="H15" s="10">
        <f>SUMIF(DataQ!$B:$B,'Data Q to A'!$A15,DataQ!N:N)</f>
        <v>894602.39999999991</v>
      </c>
      <c r="I15" s="10">
        <f>SUMIF(DataQ!$B:$B,'Data Q to A'!$A15,DataQ!O:O)</f>
        <v>-10041</v>
      </c>
      <c r="J15" s="10">
        <f>SUMIF(DataQ!$B:$B,'Data Q to A'!$A15,DataQ!P:P)</f>
        <v>-128.27300000000002</v>
      </c>
      <c r="K15" s="10">
        <f>SUMIF(DataQ!$B:$B,'Data Q to A'!$A15,DataQ!Q:Q)</f>
        <v>-11822.5</v>
      </c>
      <c r="L15" s="10">
        <f>SUMIF(DataQ!$B:$B,'Data Q to A'!$A15,DataQ!R:R)</f>
        <v>-62.086799999999997</v>
      </c>
      <c r="M15" s="10">
        <f>SUMIF(DataQ!$B:$B,'Data Q to A'!$A15,DataQ!S:S)</f>
        <v>-1.9279999999999999</v>
      </c>
      <c r="N15" s="10">
        <f>SUMIF(DataQ!$B:$B,'Data Q to A'!$A15,DataQ!T:T)</f>
        <v>-14.305154</v>
      </c>
      <c r="O15" s="10">
        <f>SUMIF(DataQ!$B:$B,'Data Q to A'!$A15,DataQ!U:U)</f>
        <v>-11149</v>
      </c>
      <c r="P15" s="10">
        <f>SUMIF(DataQ!$F:$F,'Data Q to A'!$A15,DataQ!V:V)</f>
        <v>121541.3</v>
      </c>
      <c r="Q15" s="10">
        <f>SUMIF(DataQ!$F:$F,'Data Q to A'!$A15,DataQ!W:W)</f>
        <v>2086.701</v>
      </c>
      <c r="R15" s="10">
        <f>SUMIF(DataQ!$F:$F,'Data Q to A'!$A15,DataQ!X:X)</f>
        <v>117360</v>
      </c>
      <c r="S15" s="10">
        <f>SUMIF(DataQ!$F:$F,'Data Q to A'!$A15,DataQ!Y:Y)</f>
        <v>248.89420000000001</v>
      </c>
      <c r="T15" s="10">
        <f>SUMIF(DataQ!$F:$F,'Data Q to A'!$A15,DataQ!Z:Z)</f>
        <v>129.1328</v>
      </c>
      <c r="U15" s="10">
        <f>SUMIF(DataQ!$F:$F,'Data Q to A'!$A15,DataQ!AA:AA)</f>
        <v>178.64400000000001</v>
      </c>
      <c r="V15" s="10">
        <f>SUMIF(DataQ!$F:$F,'Data Q to A'!$A15,DataQ!AB:AB)</f>
        <v>150393</v>
      </c>
      <c r="W15" s="10">
        <f>SUMIF(DataQ!$F:$F,'Data Q to A'!$A15,DataQ!AC:AC)</f>
        <v>84954.26</v>
      </c>
      <c r="X15" s="10">
        <f>SUMIF(DataQ!$F:$F,'Data Q to A'!$A15,DataQ!AD:AD)</f>
        <v>1360.4649999999999</v>
      </c>
      <c r="Y15" s="10">
        <f>SUMIF(DataQ!$F:$F,'Data Q to A'!$A15,DataQ!AE:AE)</f>
        <v>32330.46</v>
      </c>
      <c r="Z15" s="10">
        <f>SUMIF(DataQ!$F:$F,'Data Q to A'!$A15,DataQ!AF:AF)</f>
        <v>30.58755</v>
      </c>
      <c r="AA15" s="10">
        <f>SUMIF(DataQ!$F:$F,'Data Q to A'!$A15,DataQ!AG:AG)</f>
        <v>-15.68</v>
      </c>
      <c r="AB15" s="10">
        <f>SUMIF(DataQ!$F:$F,'Data Q to A'!$A15,DataQ!AH:AH)</f>
        <v>110.03</v>
      </c>
      <c r="AC15" s="10">
        <f>SUMIF(DataQ!$F:$F,'Data Q to A'!$A15,DataQ!AI:AI)</f>
        <v>48078</v>
      </c>
      <c r="AD15" s="10">
        <f>SUMIF(DataQ!$B:$B,'Data Q to A'!$A15,DataQ!AJ:AJ)</f>
        <v>259956</v>
      </c>
      <c r="AE15" s="10">
        <f>SUMIF(DataQ!$B:$B,'Data Q to A'!$A15,DataQ!AK:AK)</f>
        <v>2857.3250000000003</v>
      </c>
      <c r="AF15" s="10">
        <f>SUMIF(DataQ!$B:$B,'Data Q to A'!$A15,DataQ!AL:AL)</f>
        <v>261521.75</v>
      </c>
      <c r="AG15" s="10">
        <f>SUMIF(DataQ!$B:$B,'Data Q to A'!$A15,DataQ!AM:AM)</f>
        <v>896.45220000000006</v>
      </c>
      <c r="AH15" s="10">
        <f>SUMIF(DataQ!$B:$B,'Data Q to A'!$A15,DataQ!AN:AN)</f>
        <v>447.34499999999997</v>
      </c>
      <c r="AI15" s="10">
        <f>SUMIF(DataQ!$B:$B,'Data Q to A'!$A15,DataQ!AO:AO)</f>
        <v>217.50100000000003</v>
      </c>
      <c r="AJ15" s="10">
        <f>SUMIF(DataQ!$B:$B,'Data Q to A'!$A15,DataQ!AP:AP)</f>
        <v>322782</v>
      </c>
      <c r="AK15" s="10">
        <f>SUMIF(DataQ!$E:$E,'Data Q to A'!$A15,DataQ!AC:AC)</f>
        <v>88342.79</v>
      </c>
      <c r="AL15" s="10">
        <f>SUMIF(DataQ!$D:$D,'Data Q to A'!$A15,DataQ!AJ:AJ)</f>
        <v>275547</v>
      </c>
    </row>
    <row r="16" spans="1:38" x14ac:dyDescent="0.25">
      <c r="A16">
        <v>1981</v>
      </c>
      <c r="B16" s="10">
        <f>SUMIF(DataQ!$B:$B,'Data Q to A'!$A16,DataQ!H:H)</f>
        <v>1134663</v>
      </c>
      <c r="C16" s="10">
        <f>SUMIF(DataQ!$B:$B,'Data Q to A'!$A16,DataQ!I:I)</f>
        <v>7441.4749999999995</v>
      </c>
      <c r="D16" s="10">
        <f>SUMIF(DataQ!$B:$B,'Data Q to A'!$A16,DataQ!J:J)</f>
        <v>296992.40999999997</v>
      </c>
      <c r="E16" s="10">
        <f>SUMIF(DataQ!$B:$B,'Data Q to A'!$A16,DataQ!K:K)</f>
        <v>1845.8600000000001</v>
      </c>
      <c r="F16" s="10">
        <f>SUMIF(DataQ!$B:$B,'Data Q to A'!$A16,DataQ!L:L)</f>
        <v>1237.82</v>
      </c>
      <c r="G16" s="10">
        <f>SUMIF(DataQ!$B:$B,'Data Q to A'!$A16,DataQ!M:M)</f>
        <v>1197.8869999999999</v>
      </c>
      <c r="H16" s="10">
        <f>SUMIF(DataQ!$B:$B,'Data Q to A'!$A16,DataQ!N:N)</f>
        <v>925153.7</v>
      </c>
      <c r="I16" s="10">
        <f>SUMIF(DataQ!$B:$B,'Data Q to A'!$A16,DataQ!O:O)</f>
        <v>-8825</v>
      </c>
      <c r="J16" s="10">
        <f>SUMIF(DataQ!$B:$B,'Data Q to A'!$A16,DataQ!P:P)</f>
        <v>-130.46899999999999</v>
      </c>
      <c r="K16" s="10">
        <f>SUMIF(DataQ!$B:$B,'Data Q to A'!$A16,DataQ!Q:Q)</f>
        <v>-10937.75</v>
      </c>
      <c r="L16" s="10">
        <f>SUMIF(DataQ!$B:$B,'Data Q to A'!$A16,DataQ!R:R)</f>
        <v>-75.167159999999996</v>
      </c>
      <c r="M16" s="10">
        <f>SUMIF(DataQ!$B:$B,'Data Q to A'!$A16,DataQ!S:S)</f>
        <v>-12.241999999999999</v>
      </c>
      <c r="N16" s="10">
        <f>SUMIF(DataQ!$B:$B,'Data Q to A'!$A16,DataQ!T:T)</f>
        <v>-27.037463000000002</v>
      </c>
      <c r="O16" s="10">
        <f>SUMIF(DataQ!$B:$B,'Data Q to A'!$A16,DataQ!U:U)</f>
        <v>-7830</v>
      </c>
      <c r="P16" s="10">
        <f>SUMIF(DataQ!$F:$F,'Data Q to A'!$A16,DataQ!V:V)</f>
        <v>131791.5</v>
      </c>
      <c r="Q16" s="10">
        <f>SUMIF(DataQ!$F:$F,'Data Q to A'!$A16,DataQ!W:W)</f>
        <v>2279.7130000000002</v>
      </c>
      <c r="R16" s="10">
        <f>SUMIF(DataQ!$F:$F,'Data Q to A'!$A16,DataQ!X:X)</f>
        <v>141470</v>
      </c>
      <c r="S16" s="10">
        <f>SUMIF(DataQ!$F:$F,'Data Q to A'!$A16,DataQ!Y:Y)</f>
        <v>287.47710000000001</v>
      </c>
      <c r="T16" s="10">
        <f>SUMIF(DataQ!$F:$F,'Data Q to A'!$A16,DataQ!Z:Z)</f>
        <v>141.51079999999999</v>
      </c>
      <c r="U16" s="10">
        <f>SUMIF(DataQ!$F:$F,'Data Q to A'!$A16,DataQ!AA:AA)</f>
        <v>224.36500000000001</v>
      </c>
      <c r="V16" s="10">
        <f>SUMIF(DataQ!$F:$F,'Data Q to A'!$A16,DataQ!AB:AB)</f>
        <v>177353</v>
      </c>
      <c r="W16" s="10">
        <f>SUMIF(DataQ!$F:$F,'Data Q to A'!$A16,DataQ!AC:AC)</f>
        <v>95587.21</v>
      </c>
      <c r="X16" s="10">
        <f>SUMIF(DataQ!$F:$F,'Data Q to A'!$A16,DataQ!AD:AD)</f>
        <v>1557.0319999999999</v>
      </c>
      <c r="Y16" s="10">
        <f>SUMIF(DataQ!$F:$F,'Data Q to A'!$A16,DataQ!AE:AE)</f>
        <v>44668.72</v>
      </c>
      <c r="Z16" s="10">
        <f>SUMIF(DataQ!$F:$F,'Data Q to A'!$A16,DataQ!AF:AF)</f>
        <v>41.89132</v>
      </c>
      <c r="AA16" s="10">
        <f>SUMIF(DataQ!$F:$F,'Data Q to A'!$A16,DataQ!AG:AG)</f>
        <v>-0.94699999999999995</v>
      </c>
      <c r="AB16" s="10">
        <f>SUMIF(DataQ!$F:$F,'Data Q to A'!$A16,DataQ!AH:AH)</f>
        <v>140.80699999999999</v>
      </c>
      <c r="AC16" s="10">
        <f>SUMIF(DataQ!$F:$F,'Data Q to A'!$A16,DataQ!AI:AI)</f>
        <v>51408</v>
      </c>
      <c r="AD16" s="10">
        <f>SUMIF(DataQ!$B:$B,'Data Q to A'!$A16,DataQ!AJ:AJ)</f>
        <v>290550</v>
      </c>
      <c r="AE16" s="10">
        <f>SUMIF(DataQ!$B:$B,'Data Q to A'!$A16,DataQ!AK:AK)</f>
        <v>3207.0249999999996</v>
      </c>
      <c r="AF16" s="10">
        <f>SUMIF(DataQ!$B:$B,'Data Q to A'!$A16,DataQ!AL:AL)</f>
        <v>280722.94</v>
      </c>
      <c r="AG16" s="10">
        <f>SUMIF(DataQ!$B:$B,'Data Q to A'!$A16,DataQ!AM:AM)</f>
        <v>939.75639999999999</v>
      </c>
      <c r="AH16" s="10">
        <f>SUMIF(DataQ!$B:$B,'Data Q to A'!$A16,DataQ!AN:AN)</f>
        <v>504.56600000000003</v>
      </c>
      <c r="AI16" s="10">
        <f>SUMIF(DataQ!$B:$B,'Data Q to A'!$A16,DataQ!AO:AO)</f>
        <v>260.06</v>
      </c>
      <c r="AJ16" s="10">
        <f>SUMIF(DataQ!$B:$B,'Data Q to A'!$A16,DataQ!AP:AP)</f>
        <v>368358</v>
      </c>
      <c r="AK16" s="10">
        <f>SUMIF(DataQ!$E:$E,'Data Q to A'!$A16,DataQ!AC:AC)</f>
        <v>96841.12</v>
      </c>
      <c r="AL16" s="10">
        <f>SUMIF(DataQ!$D:$D,'Data Q to A'!$A16,DataQ!AJ:AJ)</f>
        <v>305884</v>
      </c>
    </row>
    <row r="17" spans="1:38" x14ac:dyDescent="0.25">
      <c r="A17">
        <v>1982</v>
      </c>
      <c r="B17" s="10">
        <f>SUMIF(DataQ!$B:$B,'Data Q to A'!$A17,DataQ!H:H)</f>
        <v>1157191</v>
      </c>
      <c r="C17" s="10">
        <f>SUMIF(DataQ!$B:$B,'Data Q to A'!$A17,DataQ!I:I)</f>
        <v>7307.3</v>
      </c>
      <c r="D17" s="10">
        <f>SUMIF(DataQ!$B:$B,'Data Q to A'!$A17,DataQ!J:J)</f>
        <v>306793.03000000003</v>
      </c>
      <c r="E17" s="10">
        <f>SUMIF(DataQ!$B:$B,'Data Q to A'!$A17,DataQ!K:K)</f>
        <v>1836.6100000000001</v>
      </c>
      <c r="F17" s="10">
        <f>SUMIF(DataQ!$B:$B,'Data Q to A'!$A17,DataQ!L:L)</f>
        <v>1267.5740000000001</v>
      </c>
      <c r="G17" s="10">
        <f>SUMIF(DataQ!$B:$B,'Data Q to A'!$A17,DataQ!M:M)</f>
        <v>1201.7829999999999</v>
      </c>
      <c r="H17" s="10">
        <f>SUMIF(DataQ!$B:$B,'Data Q to A'!$A17,DataQ!N:N)</f>
        <v>895861.89999999991</v>
      </c>
      <c r="I17" s="10">
        <f>SUMIF(DataQ!$B:$B,'Data Q to A'!$A17,DataQ!O:O)</f>
        <v>-7359</v>
      </c>
      <c r="J17" s="10">
        <f>SUMIF(DataQ!$B:$B,'Data Q to A'!$A17,DataQ!P:P)</f>
        <v>-220.126</v>
      </c>
      <c r="K17" s="10">
        <f>SUMIF(DataQ!$B:$B,'Data Q to A'!$A17,DataQ!Q:Q)</f>
        <v>-11134.25</v>
      </c>
      <c r="L17" s="10">
        <f>SUMIF(DataQ!$B:$B,'Data Q to A'!$A17,DataQ!R:R)</f>
        <v>-74.955079999999995</v>
      </c>
      <c r="M17" s="10">
        <f>SUMIF(DataQ!$B:$B,'Data Q to A'!$A17,DataQ!S:S)</f>
        <v>-16.498000000000001</v>
      </c>
      <c r="N17" s="10">
        <f>SUMIF(DataQ!$B:$B,'Data Q to A'!$A17,DataQ!T:T)</f>
        <v>-29.281416</v>
      </c>
      <c r="O17" s="10">
        <f>SUMIF(DataQ!$B:$B,'Data Q to A'!$A17,DataQ!U:U)</f>
        <v>-23407</v>
      </c>
      <c r="P17" s="10">
        <f>SUMIF(DataQ!$F:$F,'Data Q to A'!$A17,DataQ!V:V)</f>
        <v>140578.79999999999</v>
      </c>
      <c r="Q17" s="10">
        <f>SUMIF(DataQ!$F:$F,'Data Q to A'!$A17,DataQ!W:W)</f>
        <v>2557.9780000000001</v>
      </c>
      <c r="R17" s="10">
        <f>SUMIF(DataQ!$F:$F,'Data Q to A'!$A17,DataQ!X:X)</f>
        <v>165196</v>
      </c>
      <c r="S17" s="10">
        <f>SUMIF(DataQ!$F:$F,'Data Q to A'!$A17,DataQ!Y:Y)</f>
        <v>320.43079999999998</v>
      </c>
      <c r="T17" s="10">
        <f>SUMIF(DataQ!$F:$F,'Data Q to A'!$A17,DataQ!Z:Z)</f>
        <v>184.3563</v>
      </c>
      <c r="U17" s="10">
        <f>SUMIF(DataQ!$F:$F,'Data Q to A'!$A17,DataQ!AA:AA)</f>
        <v>275.67399999999998</v>
      </c>
      <c r="V17" s="10">
        <f>SUMIF(DataQ!$F:$F,'Data Q to A'!$A17,DataQ!AB:AB)</f>
        <v>209732</v>
      </c>
      <c r="W17" s="10">
        <f>SUMIF(DataQ!$F:$F,'Data Q to A'!$A17,DataQ!AC:AC)</f>
        <v>103194.7</v>
      </c>
      <c r="X17" s="10">
        <f>SUMIF(DataQ!$F:$F,'Data Q to A'!$A17,DataQ!AD:AD)</f>
        <v>1752.067</v>
      </c>
      <c r="Y17" s="10">
        <f>SUMIF(DataQ!$F:$F,'Data Q to A'!$A17,DataQ!AE:AE)</f>
        <v>59344.71</v>
      </c>
      <c r="Z17" s="10">
        <f>SUMIF(DataQ!$F:$F,'Data Q to A'!$A17,DataQ!AF:AF)</f>
        <v>51.990549999999999</v>
      </c>
      <c r="AA17" s="10">
        <f>SUMIF(DataQ!$F:$F,'Data Q to A'!$A17,DataQ!AG:AG)</f>
        <v>7.6719999999999997</v>
      </c>
      <c r="AB17" s="10">
        <f>SUMIF(DataQ!$F:$F,'Data Q to A'!$A17,DataQ!AH:AH)</f>
        <v>176.36500000000001</v>
      </c>
      <c r="AC17" s="10">
        <f>SUMIF(DataQ!$F:$F,'Data Q to A'!$A17,DataQ!AI:AI)</f>
        <v>76833</v>
      </c>
      <c r="AD17" s="10">
        <f>SUMIF(DataQ!$B:$B,'Data Q to A'!$A17,DataQ!AJ:AJ)</f>
        <v>320013</v>
      </c>
      <c r="AE17" s="10">
        <f>SUMIF(DataQ!$B:$B,'Data Q to A'!$A17,DataQ!AK:AK)</f>
        <v>3343.8</v>
      </c>
      <c r="AF17" s="10">
        <f>SUMIF(DataQ!$B:$B,'Data Q to A'!$A17,DataQ!AL:AL)</f>
        <v>295229.15000000002</v>
      </c>
      <c r="AG17" s="10">
        <f>SUMIF(DataQ!$B:$B,'Data Q to A'!$A17,DataQ!AM:AM)</f>
        <v>977.80299999999988</v>
      </c>
      <c r="AH17" s="10">
        <f>SUMIF(DataQ!$B:$B,'Data Q to A'!$A17,DataQ!AN:AN)</f>
        <v>578.92499999999995</v>
      </c>
      <c r="AI17" s="10">
        <f>SUMIF(DataQ!$B:$B,'Data Q to A'!$A17,DataQ!AO:AO)</f>
        <v>306.68900000000002</v>
      </c>
      <c r="AJ17" s="10">
        <f>SUMIF(DataQ!$B:$B,'Data Q to A'!$A17,DataQ!AP:AP)</f>
        <v>388181</v>
      </c>
      <c r="AK17" s="10">
        <f>SUMIF(DataQ!$E:$E,'Data Q to A'!$A17,DataQ!AC:AC)</f>
        <v>107892.9</v>
      </c>
      <c r="AL17" s="10">
        <f>SUMIF(DataQ!$D:$D,'Data Q to A'!$A17,DataQ!AJ:AJ)</f>
        <v>335593</v>
      </c>
    </row>
    <row r="18" spans="1:38" x14ac:dyDescent="0.25">
      <c r="A18">
        <v>1983</v>
      </c>
      <c r="B18" s="10">
        <f>SUMIF(DataQ!$B:$B,'Data Q to A'!$A18,DataQ!H:H)</f>
        <v>1205632</v>
      </c>
      <c r="C18" s="10">
        <f>SUMIF(DataQ!$B:$B,'Data Q to A'!$A18,DataQ!I:I)</f>
        <v>7642.2749999999996</v>
      </c>
      <c r="D18" s="10">
        <f>SUMIF(DataQ!$B:$B,'Data Q to A'!$A18,DataQ!J:J)</f>
        <v>317876.17000000004</v>
      </c>
      <c r="E18" s="10">
        <f>SUMIF(DataQ!$B:$B,'Data Q to A'!$A18,DataQ!K:K)</f>
        <v>1863.58</v>
      </c>
      <c r="F18" s="10">
        <f>SUMIF(DataQ!$B:$B,'Data Q to A'!$A18,DataQ!L:L)</f>
        <v>1283.5770000000002</v>
      </c>
      <c r="G18" s="10">
        <f>SUMIF(DataQ!$B:$B,'Data Q to A'!$A18,DataQ!M:M)</f>
        <v>1218.202</v>
      </c>
      <c r="H18" s="10">
        <f>SUMIF(DataQ!$B:$B,'Data Q to A'!$A18,DataQ!N:N)</f>
        <v>918816.2</v>
      </c>
      <c r="I18" s="10">
        <f>SUMIF(DataQ!$B:$B,'Data Q to A'!$A18,DataQ!O:O)</f>
        <v>-10582</v>
      </c>
      <c r="J18" s="10">
        <f>SUMIF(DataQ!$B:$B,'Data Q to A'!$A18,DataQ!P:P)</f>
        <v>-265.23725000000002</v>
      </c>
      <c r="K18" s="10">
        <f>SUMIF(DataQ!$B:$B,'Data Q to A'!$A18,DataQ!Q:Q)</f>
        <v>-11809.25</v>
      </c>
      <c r="L18" s="10">
        <f>SUMIF(DataQ!$B:$B,'Data Q to A'!$A18,DataQ!R:R)</f>
        <v>-71.176760000000002</v>
      </c>
      <c r="M18" s="10">
        <f>SUMIF(DataQ!$B:$B,'Data Q to A'!$A18,DataQ!S:S)</f>
        <v>-16.481000000000002</v>
      </c>
      <c r="N18" s="10">
        <f>SUMIF(DataQ!$B:$B,'Data Q to A'!$A18,DataQ!T:T)</f>
        <v>-34.423509000000003</v>
      </c>
      <c r="O18" s="10">
        <f>SUMIF(DataQ!$B:$B,'Data Q to A'!$A18,DataQ!U:U)</f>
        <v>-30637</v>
      </c>
      <c r="P18" s="10">
        <f>SUMIF(DataQ!$F:$F,'Data Q to A'!$A18,DataQ!V:V)</f>
        <v>152083.29999999999</v>
      </c>
      <c r="Q18" s="10">
        <f>SUMIF(DataQ!$F:$F,'Data Q to A'!$A18,DataQ!W:W)</f>
        <v>2848.9259999999999</v>
      </c>
      <c r="R18" s="10">
        <f>SUMIF(DataQ!$F:$F,'Data Q to A'!$A18,DataQ!X:X)</f>
        <v>189884</v>
      </c>
      <c r="S18" s="10">
        <f>SUMIF(DataQ!$F:$F,'Data Q to A'!$A18,DataQ!Y:Y)</f>
        <v>347.27859999999998</v>
      </c>
      <c r="T18" s="10">
        <f>SUMIF(DataQ!$F:$F,'Data Q to A'!$A18,DataQ!Z:Z)</f>
        <v>210.67349999999999</v>
      </c>
      <c r="U18" s="10">
        <f>SUMIF(DataQ!$F:$F,'Data Q to A'!$A18,DataQ!AA:AA)</f>
        <v>269.12799999999999</v>
      </c>
      <c r="V18" s="10">
        <f>SUMIF(DataQ!$F:$F,'Data Q to A'!$A18,DataQ!AB:AB)</f>
        <v>251868</v>
      </c>
      <c r="W18" s="10">
        <f>SUMIF(DataQ!$F:$F,'Data Q to A'!$A18,DataQ!AC:AC)</f>
        <v>105693.5</v>
      </c>
      <c r="X18" s="10">
        <f>SUMIF(DataQ!$F:$F,'Data Q to A'!$A18,DataQ!AD:AD)</f>
        <v>2003.5530000000001</v>
      </c>
      <c r="Y18" s="10">
        <f>SUMIF(DataQ!$F:$F,'Data Q to A'!$A18,DataQ!AE:AE)</f>
        <v>75811.399999999994</v>
      </c>
      <c r="Z18" s="10">
        <f>SUMIF(DataQ!$F:$F,'Data Q to A'!$A18,DataQ!AF:AF)</f>
        <v>60.43732</v>
      </c>
      <c r="AA18" s="10">
        <f>SUMIF(DataQ!$F:$F,'Data Q to A'!$A18,DataQ!AG:AG)</f>
        <v>20.678999999999998</v>
      </c>
      <c r="AB18" s="10">
        <f>SUMIF(DataQ!$F:$F,'Data Q to A'!$A18,DataQ!AH:AH)</f>
        <v>215.15600000000001</v>
      </c>
      <c r="AC18" s="10">
        <f>SUMIF(DataQ!$F:$F,'Data Q to A'!$A18,DataQ!AI:AI)</f>
        <v>111239</v>
      </c>
      <c r="AD18" s="10">
        <f>SUMIF(DataQ!$B:$B,'Data Q to A'!$A18,DataQ!AJ:AJ)</f>
        <v>351900</v>
      </c>
      <c r="AE18" s="10">
        <f>SUMIF(DataQ!$B:$B,'Data Q to A'!$A18,DataQ!AK:AK)</f>
        <v>3634.0250000000005</v>
      </c>
      <c r="AF18" s="10">
        <f>SUMIF(DataQ!$B:$B,'Data Q to A'!$A18,DataQ!AL:AL)</f>
        <v>308728.15000000002</v>
      </c>
      <c r="AG18" s="10">
        <f>SUMIF(DataQ!$B:$B,'Data Q to A'!$A18,DataQ!AM:AM)</f>
        <v>1020.0841</v>
      </c>
      <c r="AH18" s="10">
        <f>SUMIF(DataQ!$B:$B,'Data Q to A'!$A18,DataQ!AN:AN)</f>
        <v>642.54</v>
      </c>
      <c r="AI18" s="10">
        <f>SUMIF(DataQ!$B:$B,'Data Q to A'!$A18,DataQ!AO:AO)</f>
        <v>357.80200000000002</v>
      </c>
      <c r="AJ18" s="10">
        <f>SUMIF(DataQ!$B:$B,'Data Q to A'!$A18,DataQ!AP:AP)</f>
        <v>421316</v>
      </c>
      <c r="AK18" s="10">
        <f>SUMIF(DataQ!$E:$E,'Data Q to A'!$A18,DataQ!AC:AC)</f>
        <v>97493.3</v>
      </c>
      <c r="AL18" s="10">
        <f>SUMIF(DataQ!$D:$D,'Data Q to A'!$A18,DataQ!AJ:AJ)</f>
        <v>365046</v>
      </c>
    </row>
    <row r="19" spans="1:38" x14ac:dyDescent="0.25">
      <c r="A19">
        <v>1984</v>
      </c>
      <c r="B19" s="10">
        <f>SUMIF(DataQ!$B:$B,'Data Q to A'!$A19,DataQ!H:H)</f>
        <v>1232675</v>
      </c>
      <c r="C19" s="10">
        <f>SUMIF(DataQ!$B:$B,'Data Q to A'!$A19,DataQ!I:I)</f>
        <v>8195.2999999999993</v>
      </c>
      <c r="D19" s="10">
        <f>SUMIF(DataQ!$B:$B,'Data Q to A'!$A19,DataQ!J:J)</f>
        <v>331942.02999999997</v>
      </c>
      <c r="E19" s="10">
        <f>SUMIF(DataQ!$B:$B,'Data Q to A'!$A19,DataQ!K:K)</f>
        <v>1917.61</v>
      </c>
      <c r="F19" s="10">
        <f>SUMIF(DataQ!$B:$B,'Data Q to A'!$A19,DataQ!L:L)</f>
        <v>1305.0529999999999</v>
      </c>
      <c r="G19" s="10">
        <f>SUMIF(DataQ!$B:$B,'Data Q to A'!$A19,DataQ!M:M)</f>
        <v>1257.309</v>
      </c>
      <c r="H19" s="10">
        <f>SUMIF(DataQ!$B:$B,'Data Q to A'!$A19,DataQ!N:N)</f>
        <v>973013.1</v>
      </c>
      <c r="I19" s="10">
        <f>SUMIF(DataQ!$B:$B,'Data Q to A'!$A19,DataQ!O:O)</f>
        <v>-12423</v>
      </c>
      <c r="J19" s="10">
        <f>SUMIF(DataQ!$B:$B,'Data Q to A'!$A19,DataQ!P:P)</f>
        <v>-249.608</v>
      </c>
      <c r="K19" s="10">
        <f>SUMIF(DataQ!$B:$B,'Data Q to A'!$A19,DataQ!Q:Q)</f>
        <v>-8204.75</v>
      </c>
      <c r="L19" s="10">
        <f>SUMIF(DataQ!$B:$B,'Data Q to A'!$A19,DataQ!R:R)</f>
        <v>-66.748400000000004</v>
      </c>
      <c r="M19" s="10">
        <f>SUMIF(DataQ!$B:$B,'Data Q to A'!$A19,DataQ!S:S)</f>
        <v>-19.303000000000001</v>
      </c>
      <c r="N19" s="10">
        <f>SUMIF(DataQ!$B:$B,'Data Q to A'!$A19,DataQ!T:T)</f>
        <v>-44.836400000000005</v>
      </c>
      <c r="O19" s="10">
        <f>SUMIF(DataQ!$B:$B,'Data Q to A'!$A19,DataQ!U:U)</f>
        <v>-33224.998999999996</v>
      </c>
      <c r="P19" s="10">
        <f>SUMIF(DataQ!$F:$F,'Data Q to A'!$A19,DataQ!V:V)</f>
        <v>163648.5</v>
      </c>
      <c r="Q19" s="10">
        <f>SUMIF(DataQ!$F:$F,'Data Q to A'!$A19,DataQ!W:W)</f>
        <v>3205.857</v>
      </c>
      <c r="R19" s="10">
        <f>SUMIF(DataQ!$F:$F,'Data Q to A'!$A19,DataQ!X:X)</f>
        <v>208326</v>
      </c>
      <c r="S19" s="10">
        <f>SUMIF(DataQ!$F:$F,'Data Q to A'!$A19,DataQ!Y:Y)</f>
        <v>369.34899999999999</v>
      </c>
      <c r="T19" s="10">
        <f>SUMIF(DataQ!$F:$F,'Data Q to A'!$A19,DataQ!Z:Z)</f>
        <v>240.8142</v>
      </c>
      <c r="U19" s="10">
        <f>SUMIF(DataQ!$F:$F,'Data Q to A'!$A19,DataQ!AA:AA)</f>
        <v>318.72699999999998</v>
      </c>
      <c r="V19" s="10">
        <f>SUMIF(DataQ!$F:$F,'Data Q to A'!$A19,DataQ!AB:AB)</f>
        <v>290671</v>
      </c>
      <c r="W19" s="10">
        <f>SUMIF(DataQ!$F:$F,'Data Q to A'!$A19,DataQ!AC:AC)</f>
        <v>95829.01</v>
      </c>
      <c r="X19" s="10">
        <f>SUMIF(DataQ!$F:$F,'Data Q to A'!$A19,DataQ!AD:AD)</f>
        <v>2272.5390000000002</v>
      </c>
      <c r="Y19" s="10">
        <f>SUMIF(DataQ!$F:$F,'Data Q to A'!$A19,DataQ!AE:AE)</f>
        <v>87682.8</v>
      </c>
      <c r="Z19" s="10">
        <f>SUMIF(DataQ!$F:$F,'Data Q to A'!$A19,DataQ!AF:AF)</f>
        <v>66.907910000000001</v>
      </c>
      <c r="AA19" s="10">
        <f>SUMIF(DataQ!$F:$F,'Data Q to A'!$A19,DataQ!AG:AG)</f>
        <v>38.463000000000001</v>
      </c>
      <c r="AB19" s="10">
        <f>SUMIF(DataQ!$F:$F,'Data Q to A'!$A19,DataQ!AH:AH)</f>
        <v>258.68099999999998</v>
      </c>
      <c r="AC19" s="10">
        <f>SUMIF(DataQ!$F:$F,'Data Q to A'!$A19,DataQ!AI:AI)</f>
        <v>140655</v>
      </c>
      <c r="AD19" s="10">
        <f>SUMIF(DataQ!$B:$B,'Data Q to A'!$A19,DataQ!AJ:AJ)</f>
        <v>378608</v>
      </c>
      <c r="AE19" s="10">
        <f>SUMIF(DataQ!$B:$B,'Data Q to A'!$A19,DataQ!AK:AK)</f>
        <v>4037.65</v>
      </c>
      <c r="AF19" s="10">
        <f>SUMIF(DataQ!$B:$B,'Data Q to A'!$A19,DataQ!AL:AL)</f>
        <v>327045.47000000003</v>
      </c>
      <c r="AG19" s="10">
        <f>SUMIF(DataQ!$B:$B,'Data Q to A'!$A19,DataQ!AM:AM)</f>
        <v>1070.7138</v>
      </c>
      <c r="AH19" s="10">
        <f>SUMIF(DataQ!$B:$B,'Data Q to A'!$A19,DataQ!AN:AN)</f>
        <v>699.5</v>
      </c>
      <c r="AI19" s="10">
        <f>SUMIF(DataQ!$B:$B,'Data Q to A'!$A19,DataQ!AO:AO)</f>
        <v>409.02600000000001</v>
      </c>
      <c r="AJ19" s="10">
        <f>SUMIF(DataQ!$B:$B,'Data Q to A'!$A19,DataQ!AP:AP)</f>
        <v>461986</v>
      </c>
      <c r="AK19" s="10">
        <f>SUMIF(DataQ!$E:$E,'Data Q to A'!$A19,DataQ!AC:AC)</f>
        <v>100950.3</v>
      </c>
      <c r="AL19" s="10">
        <f>SUMIF(DataQ!$D:$D,'Data Q to A'!$A19,DataQ!AJ:AJ)</f>
        <v>396212</v>
      </c>
    </row>
    <row r="20" spans="1:38" x14ac:dyDescent="0.25">
      <c r="A20">
        <v>1985</v>
      </c>
      <c r="B20" s="10">
        <f>SUMIF(DataQ!$B:$B,'Data Q to A'!$A20,DataQ!H:H)</f>
        <v>1283200</v>
      </c>
      <c r="C20" s="10">
        <f>SUMIF(DataQ!$B:$B,'Data Q to A'!$A20,DataQ!I:I)</f>
        <v>8537</v>
      </c>
      <c r="D20" s="10">
        <f>SUMIF(DataQ!$B:$B,'Data Q to A'!$A20,DataQ!J:J)</f>
        <v>349034.44999999995</v>
      </c>
      <c r="E20" s="10">
        <f>SUMIF(DataQ!$B:$B,'Data Q to A'!$A20,DataQ!K:K)</f>
        <v>1967.53</v>
      </c>
      <c r="F20" s="10">
        <f>SUMIF(DataQ!$B:$B,'Data Q to A'!$A20,DataQ!L:L)</f>
        <v>1326.846</v>
      </c>
      <c r="G20" s="10">
        <f>SUMIF(DataQ!$B:$B,'Data Q to A'!$A20,DataQ!M:M)</f>
        <v>1293.008</v>
      </c>
      <c r="H20" s="10">
        <f>SUMIF(DataQ!$B:$B,'Data Q to A'!$A20,DataQ!N:N)</f>
        <v>1019111.3</v>
      </c>
      <c r="I20" s="10">
        <f>SUMIF(DataQ!$B:$B,'Data Q to A'!$A20,DataQ!O:O)</f>
        <v>-10563</v>
      </c>
      <c r="J20" s="10">
        <f>SUMIF(DataQ!$B:$B,'Data Q to A'!$A20,DataQ!P:P)</f>
        <v>-270.54324000000003</v>
      </c>
      <c r="K20" s="10">
        <f>SUMIF(DataQ!$B:$B,'Data Q to A'!$A20,DataQ!Q:Q)</f>
        <v>-4308.75</v>
      </c>
      <c r="L20" s="10">
        <f>SUMIF(DataQ!$B:$B,'Data Q to A'!$A20,DataQ!R:R)</f>
        <v>-82.985280000000003</v>
      </c>
      <c r="M20" s="10">
        <f>SUMIF(DataQ!$B:$B,'Data Q to A'!$A20,DataQ!S:S)</f>
        <v>-22.617000000000001</v>
      </c>
      <c r="N20" s="10">
        <f>SUMIF(DataQ!$B:$B,'Data Q to A'!$A20,DataQ!T:T)</f>
        <v>-54.394620000000003</v>
      </c>
      <c r="O20" s="10">
        <f>SUMIF(DataQ!$B:$B,'Data Q to A'!$A20,DataQ!U:U)</f>
        <v>-38650</v>
      </c>
      <c r="P20" s="10">
        <f>SUMIF(DataQ!$F:$F,'Data Q to A'!$A20,DataQ!V:V)</f>
        <v>176082.8</v>
      </c>
      <c r="Q20" s="10">
        <f>SUMIF(DataQ!$F:$F,'Data Q to A'!$A20,DataQ!W:W)</f>
        <v>3643.056</v>
      </c>
      <c r="R20" s="10">
        <f>SUMIF(DataQ!$F:$F,'Data Q to A'!$A20,DataQ!X:X)</f>
        <v>231557</v>
      </c>
      <c r="S20" s="10">
        <f>SUMIF(DataQ!$F:$F,'Data Q to A'!$A20,DataQ!Y:Y)</f>
        <v>390.3852</v>
      </c>
      <c r="T20" s="10">
        <f>SUMIF(DataQ!$F:$F,'Data Q to A'!$A20,DataQ!Z:Z)</f>
        <v>269.76530000000002</v>
      </c>
      <c r="U20" s="10">
        <f>SUMIF(DataQ!$F:$F,'Data Q to A'!$A20,DataQ!AA:AA)</f>
        <v>386.27100000000002</v>
      </c>
      <c r="V20" s="10">
        <f>SUMIF(DataQ!$F:$F,'Data Q to A'!$A20,DataQ!AB:AB)</f>
        <v>340487</v>
      </c>
      <c r="W20" s="10">
        <f>SUMIF(DataQ!$F:$F,'Data Q to A'!$A20,DataQ!AC:AC)</f>
        <v>108612.9</v>
      </c>
      <c r="X20" s="10">
        <f>SUMIF(DataQ!$F:$F,'Data Q to A'!$A20,DataQ!AD:AD)</f>
        <v>2480.14</v>
      </c>
      <c r="Y20" s="10">
        <f>SUMIF(DataQ!$F:$F,'Data Q to A'!$A20,DataQ!AE:AE)</f>
        <v>94693.06</v>
      </c>
      <c r="Z20" s="10">
        <f>SUMIF(DataQ!$F:$F,'Data Q to A'!$A20,DataQ!AF:AF)</f>
        <v>71.436199999999999</v>
      </c>
      <c r="AA20" s="10">
        <f>SUMIF(DataQ!$F:$F,'Data Q to A'!$A20,DataQ!AG:AG)</f>
        <v>58.518999999999998</v>
      </c>
      <c r="AB20" s="10">
        <f>SUMIF(DataQ!$F:$F,'Data Q to A'!$A20,DataQ!AH:AH)</f>
        <v>317.00099999999998</v>
      </c>
      <c r="AC20" s="10">
        <f>SUMIF(DataQ!$F:$F,'Data Q to A'!$A20,DataQ!AI:AI)</f>
        <v>181303</v>
      </c>
      <c r="AD20" s="10">
        <f>SUMIF(DataQ!$B:$B,'Data Q to A'!$A20,DataQ!AJ:AJ)</f>
        <v>415455</v>
      </c>
      <c r="AE20" s="10">
        <f>SUMIF(DataQ!$B:$B,'Data Q to A'!$A20,DataQ!AK:AK)</f>
        <v>4339</v>
      </c>
      <c r="AF20" s="10">
        <f>SUMIF(DataQ!$B:$B,'Data Q to A'!$A20,DataQ!AL:AL)</f>
        <v>348170.36</v>
      </c>
      <c r="AG20" s="10">
        <f>SUMIF(DataQ!$B:$B,'Data Q to A'!$A20,DataQ!AM:AM)</f>
        <v>1121.9045999999998</v>
      </c>
      <c r="AH20" s="10">
        <f>SUMIF(DataQ!$B:$B,'Data Q to A'!$A20,DataQ!AN:AN)</f>
        <v>750.14100000000008</v>
      </c>
      <c r="AI20" s="10">
        <f>SUMIF(DataQ!$B:$B,'Data Q to A'!$A20,DataQ!AO:AO)</f>
        <v>459.22900000000004</v>
      </c>
      <c r="AJ20" s="10">
        <f>SUMIF(DataQ!$B:$B,'Data Q to A'!$A20,DataQ!AP:AP)</f>
        <v>500027</v>
      </c>
      <c r="AK20" s="10">
        <f>SUMIF(DataQ!$E:$E,'Data Q to A'!$A20,DataQ!AC:AC)</f>
        <v>111237.2</v>
      </c>
      <c r="AL20" s="10">
        <f>SUMIF(DataQ!$D:$D,'Data Q to A'!$A20,DataQ!AJ:AJ)</f>
        <v>431701</v>
      </c>
    </row>
    <row r="21" spans="1:38" x14ac:dyDescent="0.25">
      <c r="A21">
        <v>1986</v>
      </c>
      <c r="B21" s="10">
        <f>SUMIF(DataQ!$B:$B,'Data Q to A'!$A21,DataQ!H:H)</f>
        <v>1323173</v>
      </c>
      <c r="C21" s="10">
        <f>SUMIF(DataQ!$B:$B,'Data Q to A'!$A21,DataQ!I:I)</f>
        <v>8832.5999999999985</v>
      </c>
      <c r="D21" s="10">
        <f>SUMIF(DataQ!$B:$B,'Data Q to A'!$A21,DataQ!J:J)</f>
        <v>360658.83</v>
      </c>
      <c r="E21" s="10">
        <f>SUMIF(DataQ!$B:$B,'Data Q to A'!$A21,DataQ!K:K)</f>
        <v>2012.46</v>
      </c>
      <c r="F21" s="10">
        <f>SUMIF(DataQ!$B:$B,'Data Q to A'!$A21,DataQ!L:L)</f>
        <v>1357.7</v>
      </c>
      <c r="G21" s="10">
        <f>SUMIF(DataQ!$B:$B,'Data Q to A'!$A21,DataQ!M:M)</f>
        <v>1331.4180000000001</v>
      </c>
      <c r="H21" s="10">
        <f>SUMIF(DataQ!$B:$B,'Data Q to A'!$A21,DataQ!N:N)</f>
        <v>1040731.6</v>
      </c>
      <c r="I21" s="10">
        <f>SUMIF(DataQ!$B:$B,'Data Q to A'!$A21,DataQ!O:O)</f>
        <v>-9215</v>
      </c>
      <c r="J21" s="10">
        <f>SUMIF(DataQ!$B:$B,'Data Q to A'!$A21,DataQ!P:P)</f>
        <v>-296.66524999999996</v>
      </c>
      <c r="K21" s="10">
        <f>SUMIF(DataQ!$B:$B,'Data Q to A'!$A21,DataQ!Q:Q)</f>
        <v>-4419.5</v>
      </c>
      <c r="L21" s="10">
        <f>SUMIF(DataQ!$B:$B,'Data Q to A'!$A21,DataQ!R:R)</f>
        <v>-84.669280000000001</v>
      </c>
      <c r="M21" s="10">
        <f>SUMIF(DataQ!$B:$B,'Data Q to A'!$A21,DataQ!S:S)</f>
        <v>-26.054000000000002</v>
      </c>
      <c r="N21" s="10">
        <f>SUMIF(DataQ!$B:$B,'Data Q to A'!$A21,DataQ!T:T)</f>
        <v>-58.019149999999996</v>
      </c>
      <c r="O21" s="10">
        <f>SUMIF(DataQ!$B:$B,'Data Q to A'!$A21,DataQ!U:U)</f>
        <v>-34649</v>
      </c>
      <c r="P21" s="10">
        <f>SUMIF(DataQ!$F:$F,'Data Q to A'!$A21,DataQ!V:V)</f>
        <v>187833.8</v>
      </c>
      <c r="Q21" s="10">
        <f>SUMIF(DataQ!$F:$F,'Data Q to A'!$A21,DataQ!W:W)</f>
        <v>3993.4740000000002</v>
      </c>
      <c r="R21" s="10">
        <f>SUMIF(DataQ!$F:$F,'Data Q to A'!$A21,DataQ!X:X)</f>
        <v>262232</v>
      </c>
      <c r="S21" s="10">
        <f>SUMIF(DataQ!$F:$F,'Data Q to A'!$A21,DataQ!Y:Y)</f>
        <v>411.90100000000001</v>
      </c>
      <c r="T21" s="10">
        <f>SUMIF(DataQ!$F:$F,'Data Q to A'!$A21,DataQ!Z:Z)</f>
        <v>296.54410000000001</v>
      </c>
      <c r="U21" s="10">
        <f>SUMIF(DataQ!$F:$F,'Data Q to A'!$A21,DataQ!AA:AA)</f>
        <v>446.226</v>
      </c>
      <c r="V21" s="10">
        <f>SUMIF(DataQ!$F:$F,'Data Q to A'!$A21,DataQ!AB:AB)</f>
        <v>381478</v>
      </c>
      <c r="W21" s="10">
        <f>SUMIF(DataQ!$F:$F,'Data Q to A'!$A21,DataQ!AC:AC)</f>
        <v>116453.6</v>
      </c>
      <c r="X21" s="10">
        <f>SUMIF(DataQ!$F:$F,'Data Q to A'!$A21,DataQ!AD:AD)</f>
        <v>2716.8319999999999</v>
      </c>
      <c r="Y21" s="10">
        <f>SUMIF(DataQ!$F:$F,'Data Q to A'!$A21,DataQ!AE:AE)</f>
        <v>105729.60000000001</v>
      </c>
      <c r="Z21" s="10">
        <f>SUMIF(DataQ!$F:$F,'Data Q to A'!$A21,DataQ!AF:AF)</f>
        <v>76.337130000000002</v>
      </c>
      <c r="AA21" s="10">
        <f>SUMIF(DataQ!$F:$F,'Data Q to A'!$A21,DataQ!AG:AG)</f>
        <v>80.668999999999997</v>
      </c>
      <c r="AB21" s="10">
        <f>SUMIF(DataQ!$F:$F,'Data Q to A'!$A21,DataQ!AH:AH)</f>
        <v>371.19499999999999</v>
      </c>
      <c r="AC21" s="10">
        <f>SUMIF(DataQ!$F:$F,'Data Q to A'!$A21,DataQ!AI:AI)</f>
        <v>214747</v>
      </c>
      <c r="AD21" s="10">
        <f>SUMIF(DataQ!$B:$B,'Data Q to A'!$A21,DataQ!AJ:AJ)</f>
        <v>447561</v>
      </c>
      <c r="AE21" s="10">
        <f>SUMIF(DataQ!$B:$B,'Data Q to A'!$A21,DataQ!AK:AK)</f>
        <v>4579.625</v>
      </c>
      <c r="AF21" s="10">
        <f>SUMIF(DataQ!$B:$B,'Data Q to A'!$A21,DataQ!AL:AL)</f>
        <v>365580.02999999997</v>
      </c>
      <c r="AG21" s="10">
        <f>SUMIF(DataQ!$B:$B,'Data Q to A'!$A21,DataQ!AM:AM)</f>
        <v>1181.6196</v>
      </c>
      <c r="AH21" s="10">
        <f>SUMIF(DataQ!$B:$B,'Data Q to A'!$A21,DataQ!AN:AN)</f>
        <v>807.92</v>
      </c>
      <c r="AI21" s="10">
        <f>SUMIF(DataQ!$B:$B,'Data Q to A'!$A21,DataQ!AO:AO)</f>
        <v>508.26700000000005</v>
      </c>
      <c r="AJ21" s="10">
        <f>SUMIF(DataQ!$B:$B,'Data Q to A'!$A21,DataQ!AP:AP)</f>
        <v>526630</v>
      </c>
      <c r="AK21" s="10">
        <f>SUMIF(DataQ!$E:$E,'Data Q to A'!$A21,DataQ!AC:AC)</f>
        <v>118539.7</v>
      </c>
      <c r="AL21" s="10">
        <f>SUMIF(DataQ!$D:$D,'Data Q to A'!$A21,DataQ!AJ:AJ)</f>
        <v>468717</v>
      </c>
    </row>
    <row r="22" spans="1:38" x14ac:dyDescent="0.25">
      <c r="A22">
        <v>1987</v>
      </c>
      <c r="B22" s="10">
        <f>SUMIF(DataQ!$B:$B,'Data Q to A'!$A22,DataQ!H:H)</f>
        <v>1395353</v>
      </c>
      <c r="C22" s="10">
        <f>SUMIF(DataQ!$B:$B,'Data Q to A'!$A22,DataQ!I:I)</f>
        <v>9137.75</v>
      </c>
      <c r="D22" s="10">
        <f>SUMIF(DataQ!$B:$B,'Data Q to A'!$A22,DataQ!J:J)</f>
        <v>377199.26</v>
      </c>
      <c r="E22" s="10">
        <f>SUMIF(DataQ!$B:$B,'Data Q to A'!$A22,DataQ!K:K)</f>
        <v>2037.9499999999998</v>
      </c>
      <c r="F22" s="10">
        <f>SUMIF(DataQ!$B:$B,'Data Q to A'!$A22,DataQ!L:L)</f>
        <v>1392.556</v>
      </c>
      <c r="G22" s="10">
        <f>SUMIF(DataQ!$B:$B,'Data Q to A'!$A22,DataQ!M:M)</f>
        <v>1370.797</v>
      </c>
      <c r="H22" s="10">
        <f>SUMIF(DataQ!$B:$B,'Data Q to A'!$A22,DataQ!N:N)</f>
        <v>1083110.3</v>
      </c>
      <c r="I22" s="10">
        <f>SUMIF(DataQ!$B:$B,'Data Q to A'!$A22,DataQ!O:O)</f>
        <v>-6930</v>
      </c>
      <c r="J22" s="10">
        <f>SUMIF(DataQ!$B:$B,'Data Q to A'!$A22,DataQ!P:P)</f>
        <v>-261.34048000000001</v>
      </c>
      <c r="K22" s="10">
        <f>SUMIF(DataQ!$B:$B,'Data Q to A'!$A22,DataQ!Q:Q)</f>
        <v>-953.5</v>
      </c>
      <c r="L22" s="10">
        <f>SUMIF(DataQ!$B:$B,'Data Q to A'!$A22,DataQ!R:R)</f>
        <v>-94.03716</v>
      </c>
      <c r="M22" s="10">
        <f>SUMIF(DataQ!$B:$B,'Data Q to A'!$A22,DataQ!S:S)</f>
        <v>-17.237000000000002</v>
      </c>
      <c r="N22" s="10">
        <f>SUMIF(DataQ!$B:$B,'Data Q to A'!$A22,DataQ!T:T)</f>
        <v>-61.09449</v>
      </c>
      <c r="O22" s="10">
        <f>SUMIF(DataQ!$B:$B,'Data Q to A'!$A22,DataQ!U:U)</f>
        <v>-29411.999</v>
      </c>
      <c r="P22" s="10">
        <f>SUMIF(DataQ!$F:$F,'Data Q to A'!$A22,DataQ!V:V)</f>
        <v>198357.3</v>
      </c>
      <c r="Q22" s="10">
        <f>SUMIF(DataQ!$F:$F,'Data Q to A'!$A22,DataQ!W:W)</f>
        <v>4305.9030000000002</v>
      </c>
      <c r="R22" s="10">
        <f>SUMIF(DataQ!$F:$F,'Data Q to A'!$A22,DataQ!X:X)</f>
        <v>278995</v>
      </c>
      <c r="S22" s="10">
        <f>SUMIF(DataQ!$F:$F,'Data Q to A'!$A22,DataQ!Y:Y)</f>
        <v>437.25279999999998</v>
      </c>
      <c r="T22" s="10">
        <f>SUMIF(DataQ!$F:$F,'Data Q to A'!$A22,DataQ!Z:Z)</f>
        <v>323.2029</v>
      </c>
      <c r="U22" s="10">
        <f>SUMIF(DataQ!$F:$F,'Data Q to A'!$A22,DataQ!AA:AA)</f>
        <v>506.44799999999998</v>
      </c>
      <c r="V22" s="10">
        <f>SUMIF(DataQ!$F:$F,'Data Q to A'!$A22,DataQ!AB:AB)</f>
        <v>418659</v>
      </c>
      <c r="W22" s="10">
        <f>SUMIF(DataQ!$F:$F,'Data Q to A'!$A22,DataQ!AC:AC)</f>
        <v>115805.7</v>
      </c>
      <c r="X22" s="10">
        <f>SUMIF(DataQ!$F:$F,'Data Q to A'!$A22,DataQ!AD:AD)</f>
        <v>2938.0909999999999</v>
      </c>
      <c r="Y22" s="10">
        <f>SUMIF(DataQ!$F:$F,'Data Q to A'!$A22,DataQ!AE:AE)</f>
        <v>84508.99</v>
      </c>
      <c r="Z22" s="10">
        <f>SUMIF(DataQ!$F:$F,'Data Q to A'!$A22,DataQ!AF:AF)</f>
        <v>82.736199999999997</v>
      </c>
      <c r="AA22" s="10">
        <f>SUMIF(DataQ!$F:$F,'Data Q to A'!$A22,DataQ!AG:AG)</f>
        <v>90.546999999999997</v>
      </c>
      <c r="AB22" s="10">
        <f>SUMIF(DataQ!$F:$F,'Data Q to A'!$A22,DataQ!AH:AH)</f>
        <v>427.08800000000002</v>
      </c>
      <c r="AC22" s="10">
        <f>SUMIF(DataQ!$F:$F,'Data Q to A'!$A22,DataQ!AI:AI)</f>
        <v>231967</v>
      </c>
      <c r="AD22" s="10">
        <f>SUMIF(DataQ!$B:$B,'Data Q to A'!$A22,DataQ!AJ:AJ)</f>
        <v>498040</v>
      </c>
      <c r="AE22" s="10">
        <f>SUMIF(DataQ!$B:$B,'Data Q to A'!$A22,DataQ!AK:AK)</f>
        <v>4855.25</v>
      </c>
      <c r="AF22" s="10">
        <f>SUMIF(DataQ!$B:$B,'Data Q to A'!$A22,DataQ!AL:AL)</f>
        <v>381668.98</v>
      </c>
      <c r="AG22" s="10">
        <f>SUMIF(DataQ!$B:$B,'Data Q to A'!$A22,DataQ!AM:AM)</f>
        <v>1212.0987</v>
      </c>
      <c r="AH22" s="10">
        <f>SUMIF(DataQ!$B:$B,'Data Q to A'!$A22,DataQ!AN:AN)</f>
        <v>849.11900000000003</v>
      </c>
      <c r="AI22" s="10">
        <f>SUMIF(DataQ!$B:$B,'Data Q to A'!$A22,DataQ!AO:AO)</f>
        <v>554.75600000000009</v>
      </c>
      <c r="AJ22" s="10">
        <f>SUMIF(DataQ!$B:$B,'Data Q to A'!$A22,DataQ!AP:AP)</f>
        <v>574336</v>
      </c>
      <c r="AK22" s="10">
        <f>SUMIF(DataQ!$E:$E,'Data Q to A'!$A22,DataQ!AC:AC)</f>
        <v>111566.39999999999</v>
      </c>
      <c r="AL22" s="10">
        <f>SUMIF(DataQ!$D:$D,'Data Q to A'!$A22,DataQ!AJ:AJ)</f>
        <v>528278</v>
      </c>
    </row>
    <row r="23" spans="1:38" x14ac:dyDescent="0.25">
      <c r="A23">
        <v>1988</v>
      </c>
      <c r="B23" s="10">
        <f>SUMIF(DataQ!$B:$B,'Data Q to A'!$A23,DataQ!H:H)</f>
        <v>1471002</v>
      </c>
      <c r="C23" s="10">
        <f>SUMIF(DataQ!$B:$B,'Data Q to A'!$A23,DataQ!I:I)</f>
        <v>9519.4249999999993</v>
      </c>
      <c r="D23" s="10">
        <f>SUMIF(DataQ!$B:$B,'Data Q to A'!$A23,DataQ!J:J)</f>
        <v>402455.25</v>
      </c>
      <c r="E23" s="10">
        <f>SUMIF(DataQ!$B:$B,'Data Q to A'!$A23,DataQ!K:K)</f>
        <v>2108.4</v>
      </c>
      <c r="F23" s="10">
        <f>SUMIF(DataQ!$B:$B,'Data Q to A'!$A23,DataQ!L:L)</f>
        <v>1457.5889999999999</v>
      </c>
      <c r="G23" s="10">
        <f>SUMIF(DataQ!$B:$B,'Data Q to A'!$A23,DataQ!M:M)</f>
        <v>1429.7389999999998</v>
      </c>
      <c r="H23" s="10">
        <f>SUMIF(DataQ!$B:$B,'Data Q to A'!$A23,DataQ!N:N)</f>
        <v>1130884.6000000001</v>
      </c>
      <c r="I23" s="10">
        <f>SUMIF(DataQ!$B:$B,'Data Q to A'!$A23,DataQ!O:O)</f>
        <v>3133</v>
      </c>
      <c r="J23" s="10">
        <f>SUMIF(DataQ!$B:$B,'Data Q to A'!$A23,DataQ!P:P)</f>
        <v>-243.44325000000001</v>
      </c>
      <c r="K23" s="10">
        <f>SUMIF(DataQ!$B:$B,'Data Q to A'!$A23,DataQ!Q:Q)</f>
        <v>2420.5</v>
      </c>
      <c r="L23" s="10">
        <f>SUMIF(DataQ!$B:$B,'Data Q to A'!$A23,DataQ!R:R)</f>
        <v>-100.9734</v>
      </c>
      <c r="M23" s="10">
        <f>SUMIF(DataQ!$B:$B,'Data Q to A'!$A23,DataQ!S:S)</f>
        <v>-23.654999999999998</v>
      </c>
      <c r="N23" s="10">
        <f>SUMIF(DataQ!$B:$B,'Data Q to A'!$A23,DataQ!T:T)</f>
        <v>-65.083110000000005</v>
      </c>
      <c r="O23" s="10">
        <f>SUMIF(DataQ!$B:$B,'Data Q to A'!$A23,DataQ!U:U)</f>
        <v>-23937</v>
      </c>
      <c r="P23" s="10">
        <f>SUMIF(DataQ!$F:$F,'Data Q to A'!$A23,DataQ!V:V)</f>
        <v>196661.8</v>
      </c>
      <c r="Q23" s="10">
        <f>SUMIF(DataQ!$F:$F,'Data Q to A'!$A23,DataQ!W:W)</f>
        <v>4607.9080000000004</v>
      </c>
      <c r="R23" s="10">
        <f>SUMIF(DataQ!$F:$F,'Data Q to A'!$A23,DataQ!X:X)</f>
        <v>284139</v>
      </c>
      <c r="S23" s="10">
        <f>SUMIF(DataQ!$F:$F,'Data Q to A'!$A23,DataQ!Y:Y)</f>
        <v>460.66950000000003</v>
      </c>
      <c r="T23" s="10">
        <f>SUMIF(DataQ!$F:$F,'Data Q to A'!$A23,DataQ!Z:Z)</f>
        <v>346.60520000000002</v>
      </c>
      <c r="U23" s="10">
        <f>SUMIF(DataQ!$F:$F,'Data Q to A'!$A23,DataQ!AA:AA)</f>
        <v>576.70600000000002</v>
      </c>
      <c r="V23" s="10">
        <f>SUMIF(DataQ!$F:$F,'Data Q to A'!$A23,DataQ!AB:AB)</f>
        <v>456865</v>
      </c>
      <c r="W23" s="10">
        <f>SUMIF(DataQ!$F:$F,'Data Q to A'!$A23,DataQ!AC:AC)</f>
        <v>102356.9</v>
      </c>
      <c r="X23" s="10">
        <f>SUMIF(DataQ!$F:$F,'Data Q to A'!$A23,DataQ!AD:AD)</f>
        <v>3224.7159999999999</v>
      </c>
      <c r="Y23" s="10">
        <f>SUMIF(DataQ!$F:$F,'Data Q to A'!$A23,DataQ!AE:AE)</f>
        <v>72517.16</v>
      </c>
      <c r="Z23" s="10">
        <f>SUMIF(DataQ!$F:$F,'Data Q to A'!$A23,DataQ!AF:AF)</f>
        <v>90.825370000000007</v>
      </c>
      <c r="AA23" s="10">
        <f>SUMIF(DataQ!$F:$F,'Data Q to A'!$A23,DataQ!AG:AG)</f>
        <v>110.646</v>
      </c>
      <c r="AB23" s="10">
        <f>SUMIF(DataQ!$F:$F,'Data Q to A'!$A23,DataQ!AH:AH)</f>
        <v>489.59699999999998</v>
      </c>
      <c r="AC23" s="10">
        <f>SUMIF(DataQ!$F:$F,'Data Q to A'!$A23,DataQ!AI:AI)</f>
        <v>247240</v>
      </c>
      <c r="AD23" s="10">
        <f>SUMIF(DataQ!$B:$B,'Data Q to A'!$A23,DataQ!AJ:AJ)</f>
        <v>557277</v>
      </c>
      <c r="AE23" s="10">
        <f>SUMIF(DataQ!$B:$B,'Data Q to A'!$A23,DataQ!AK:AK)</f>
        <v>5236.4250000000002</v>
      </c>
      <c r="AF23" s="10">
        <f>SUMIF(DataQ!$B:$B,'Data Q to A'!$A23,DataQ!AL:AL)</f>
        <v>409789.89999999997</v>
      </c>
      <c r="AG23" s="10">
        <f>SUMIF(DataQ!$B:$B,'Data Q to A'!$A23,DataQ!AM:AM)</f>
        <v>1275.1024</v>
      </c>
      <c r="AH23" s="10">
        <f>SUMIF(DataQ!$B:$B,'Data Q to A'!$A23,DataQ!AN:AN)</f>
        <v>917.11</v>
      </c>
      <c r="AI23" s="10">
        <f>SUMIF(DataQ!$B:$B,'Data Q to A'!$A23,DataQ!AO:AO)</f>
        <v>617.08499999999992</v>
      </c>
      <c r="AJ23" s="10">
        <f>SUMIF(DataQ!$B:$B,'Data Q to A'!$A23,DataQ!AP:AP)</f>
        <v>626894</v>
      </c>
      <c r="AK23" s="10">
        <f>SUMIF(DataQ!$E:$E,'Data Q to A'!$A23,DataQ!AC:AC)</f>
        <v>97603.77</v>
      </c>
      <c r="AL23" s="10">
        <f>SUMIF(DataQ!$D:$D,'Data Q to A'!$A23,DataQ!AJ:AJ)</f>
        <v>587441</v>
      </c>
    </row>
    <row r="24" spans="1:38" x14ac:dyDescent="0.25">
      <c r="A24">
        <v>1989</v>
      </c>
      <c r="B24" s="10">
        <f>SUMIF(DataQ!$B:$B,'Data Q to A'!$A24,DataQ!H:H)</f>
        <v>1506644</v>
      </c>
      <c r="C24" s="10">
        <f>SUMIF(DataQ!$B:$B,'Data Q to A'!$A24,DataQ!I:I)</f>
        <v>9869</v>
      </c>
      <c r="D24" s="10">
        <f>SUMIF(DataQ!$B:$B,'Data Q to A'!$A24,DataQ!J:J)</f>
        <v>422256.1</v>
      </c>
      <c r="E24" s="10">
        <f>SUMIF(DataQ!$B:$B,'Data Q to A'!$A24,DataQ!K:K)</f>
        <v>2193.31</v>
      </c>
      <c r="F24" s="10">
        <f>SUMIF(DataQ!$B:$B,'Data Q to A'!$A24,DataQ!L:L)</f>
        <v>1524.4159999999999</v>
      </c>
      <c r="G24" s="10">
        <f>SUMIF(DataQ!$B:$B,'Data Q to A'!$A24,DataQ!M:M)</f>
        <v>1479.424</v>
      </c>
      <c r="H24" s="10">
        <f>SUMIF(DataQ!$B:$B,'Data Q to A'!$A24,DataQ!N:N)</f>
        <v>1157317.1000000001</v>
      </c>
      <c r="I24" s="10">
        <f>SUMIF(DataQ!$B:$B,'Data Q to A'!$A24,DataQ!O:O)</f>
        <v>3117</v>
      </c>
      <c r="J24" s="10">
        <f>SUMIF(DataQ!$B:$B,'Data Q to A'!$A24,DataQ!P:P)</f>
        <v>-249.66125999999997</v>
      </c>
      <c r="K24" s="10">
        <f>SUMIF(DataQ!$B:$B,'Data Q to A'!$A24,DataQ!Q:Q)</f>
        <v>5986</v>
      </c>
      <c r="L24" s="10">
        <f>SUMIF(DataQ!$B:$B,'Data Q to A'!$A24,DataQ!R:R)</f>
        <v>-76.218239999999994</v>
      </c>
      <c r="M24" s="10">
        <f>SUMIF(DataQ!$B:$B,'Data Q to A'!$A24,DataQ!S:S)</f>
        <v>-17.788</v>
      </c>
      <c r="N24" s="10">
        <f>SUMIF(DataQ!$B:$B,'Data Q to A'!$A24,DataQ!T:T)</f>
        <v>-73.895679999999999</v>
      </c>
      <c r="O24" s="10">
        <f>SUMIF(DataQ!$B:$B,'Data Q to A'!$A24,DataQ!U:U)</f>
        <v>-26272</v>
      </c>
      <c r="P24" s="10">
        <f>SUMIF(DataQ!$F:$F,'Data Q to A'!$A24,DataQ!V:V)</f>
        <v>188804.5</v>
      </c>
      <c r="Q24" s="10">
        <f>SUMIF(DataQ!$F:$F,'Data Q to A'!$A24,DataQ!W:W)</f>
        <v>4982.0010000000002</v>
      </c>
      <c r="R24" s="10">
        <f>SUMIF(DataQ!$F:$F,'Data Q to A'!$A24,DataQ!X:X)</f>
        <v>280343</v>
      </c>
      <c r="S24" s="10">
        <f>SUMIF(DataQ!$F:$F,'Data Q to A'!$A24,DataQ!Y:Y)</f>
        <v>486.90699999999998</v>
      </c>
      <c r="T24" s="10">
        <f>SUMIF(DataQ!$F:$F,'Data Q to A'!$A24,DataQ!Z:Z)</f>
        <v>372.41699999999997</v>
      </c>
      <c r="U24" s="10">
        <f>SUMIF(DataQ!$F:$F,'Data Q to A'!$A24,DataQ!AA:AA)</f>
        <v>612.70600000000002</v>
      </c>
      <c r="V24" s="10">
        <f>SUMIF(DataQ!$F:$F,'Data Q to A'!$A24,DataQ!AB:AB)</f>
        <v>498148</v>
      </c>
      <c r="W24" s="10">
        <f>SUMIF(DataQ!$F:$F,'Data Q to A'!$A24,DataQ!AC:AC)</f>
        <v>94653.84</v>
      </c>
      <c r="X24" s="10">
        <f>SUMIF(DataQ!$F:$F,'Data Q to A'!$A24,DataQ!AD:AD)</f>
        <v>3535.2759999999998</v>
      </c>
      <c r="Y24" s="10">
        <f>SUMIF(DataQ!$F:$F,'Data Q to A'!$A24,DataQ!AE:AE)</f>
        <v>49087.26</v>
      </c>
      <c r="Z24" s="10">
        <f>SUMIF(DataQ!$F:$F,'Data Q to A'!$A24,DataQ!AF:AF)</f>
        <v>90.080070000000006</v>
      </c>
      <c r="AA24" s="10">
        <f>SUMIF(DataQ!$F:$F,'Data Q to A'!$A24,DataQ!AG:AG)</f>
        <v>124.333</v>
      </c>
      <c r="AB24" s="10">
        <f>SUMIF(DataQ!$F:$F,'Data Q to A'!$A24,DataQ!AH:AH)</f>
        <v>508.505</v>
      </c>
      <c r="AC24" s="10">
        <f>SUMIF(DataQ!$F:$F,'Data Q to A'!$A24,DataQ!AI:AI)</f>
        <v>285793</v>
      </c>
      <c r="AD24" s="10">
        <f>SUMIF(DataQ!$B:$B,'Data Q to A'!$A24,DataQ!AJ:AJ)</f>
        <v>616595</v>
      </c>
      <c r="AE24" s="10">
        <f>SUMIF(DataQ!$B:$B,'Data Q to A'!$A24,DataQ!AK:AK)</f>
        <v>5641.5999999999995</v>
      </c>
      <c r="AF24" s="10">
        <f>SUMIF(DataQ!$B:$B,'Data Q to A'!$A24,DataQ!AL:AL)</f>
        <v>438631.60000000003</v>
      </c>
      <c r="AG24" s="10">
        <f>SUMIF(DataQ!$B:$B,'Data Q to A'!$A24,DataQ!AM:AM)</f>
        <v>1364.7465999999999</v>
      </c>
      <c r="AH24" s="10">
        <f>SUMIF(DataQ!$B:$B,'Data Q to A'!$A24,DataQ!AN:AN)</f>
        <v>989.6</v>
      </c>
      <c r="AI24" s="10">
        <f>SUMIF(DataQ!$B:$B,'Data Q to A'!$A24,DataQ!AO:AO)</f>
        <v>678.09899999999993</v>
      </c>
      <c r="AJ24" s="10">
        <f>SUMIF(DataQ!$B:$B,'Data Q to A'!$A24,DataQ!AP:AP)</f>
        <v>671579</v>
      </c>
      <c r="AK24" s="10">
        <f>SUMIF(DataQ!$E:$E,'Data Q to A'!$A24,DataQ!AC:AC)</f>
        <v>97206.61</v>
      </c>
      <c r="AL24" s="10">
        <f>SUMIF(DataQ!$D:$D,'Data Q to A'!$A24,DataQ!AJ:AJ)</f>
        <v>646616</v>
      </c>
    </row>
    <row r="25" spans="1:38" x14ac:dyDescent="0.25">
      <c r="A25">
        <v>1990</v>
      </c>
      <c r="B25" s="10">
        <f>SUMIF(DataQ!$B:$B,'Data Q to A'!$A25,DataQ!H:H)</f>
        <v>1515202</v>
      </c>
      <c r="C25" s="10">
        <f>SUMIF(DataQ!$B:$B,'Data Q to A'!$A25,DataQ!I:I)</f>
        <v>10055.150000000001</v>
      </c>
      <c r="D25" s="10">
        <f>SUMIF(DataQ!$B:$B,'Data Q to A'!$A25,DataQ!J:J)</f>
        <v>442820.5</v>
      </c>
      <c r="E25" s="10">
        <f>SUMIF(DataQ!$B:$B,'Data Q to A'!$A25,DataQ!K:K)</f>
        <v>2313.5299999999997</v>
      </c>
      <c r="F25" s="10">
        <f>SUMIF(DataQ!$B:$B,'Data Q to A'!$A25,DataQ!L:L)</f>
        <v>1566.9870000000001</v>
      </c>
      <c r="G25" s="10">
        <f>SUMIF(DataQ!$B:$B,'Data Q to A'!$A25,DataQ!M:M)</f>
        <v>1508.3029999999999</v>
      </c>
      <c r="H25" s="10">
        <f>SUMIF(DataQ!$B:$B,'Data Q to A'!$A25,DataQ!N:N)</f>
        <v>1159665.8999999999</v>
      </c>
      <c r="I25" s="10">
        <f>SUMIF(DataQ!$B:$B,'Data Q to A'!$A25,DataQ!O:O)</f>
        <v>-5268</v>
      </c>
      <c r="J25" s="10">
        <f>SUMIF(DataQ!$B:$B,'Data Q to A'!$A25,DataQ!P:P)</f>
        <v>-322.24474000000004</v>
      </c>
      <c r="K25" s="10">
        <f>SUMIF(DataQ!$B:$B,'Data Q to A'!$A25,DataQ!Q:Q)</f>
        <v>9775.75</v>
      </c>
      <c r="L25" s="10">
        <f>SUMIF(DataQ!$B:$B,'Data Q to A'!$A25,DataQ!R:R)</f>
        <v>-93.456000000000003</v>
      </c>
      <c r="M25" s="10">
        <f>SUMIF(DataQ!$B:$B,'Data Q to A'!$A25,DataQ!S:S)</f>
        <v>-25.67</v>
      </c>
      <c r="N25" s="10">
        <f>SUMIF(DataQ!$B:$B,'Data Q to A'!$A25,DataQ!T:T)</f>
        <v>-81.750219999999999</v>
      </c>
      <c r="O25" s="10">
        <f>SUMIF(DataQ!$B:$B,'Data Q to A'!$A25,DataQ!U:U)</f>
        <v>-34774</v>
      </c>
      <c r="P25" s="10">
        <f>SUMIF(DataQ!$F:$F,'Data Q to A'!$A25,DataQ!V:V)</f>
        <v>187903.8</v>
      </c>
      <c r="Q25" s="10">
        <f>SUMIF(DataQ!$F:$F,'Data Q to A'!$A25,DataQ!W:W)</f>
        <v>5400.9709999999995</v>
      </c>
      <c r="R25" s="10">
        <f>SUMIF(DataQ!$F:$F,'Data Q to A'!$A25,DataQ!X:X)</f>
        <v>290151</v>
      </c>
      <c r="S25" s="10">
        <f>SUMIF(DataQ!$F:$F,'Data Q to A'!$A25,DataQ!Y:Y)</f>
        <v>553.05280000000005</v>
      </c>
      <c r="T25" s="10">
        <f>SUMIF(DataQ!$F:$F,'Data Q to A'!$A25,DataQ!Z:Z)</f>
        <v>421.28899999999999</v>
      </c>
      <c r="U25" s="10">
        <f>SUMIF(DataQ!$F:$F,'Data Q to A'!$A25,DataQ!AA:AA)</f>
        <v>691.51800000000003</v>
      </c>
      <c r="V25" s="10">
        <f>SUMIF(DataQ!$F:$F,'Data Q to A'!$A25,DataQ!AB:AB)</f>
        <v>540348</v>
      </c>
      <c r="W25" s="10">
        <f>SUMIF(DataQ!$F:$F,'Data Q to A'!$A25,DataQ!AC:AC)</f>
        <v>101559.6</v>
      </c>
      <c r="X25" s="10">
        <f>SUMIF(DataQ!$F:$F,'Data Q to A'!$A25,DataQ!AD:AD)</f>
        <v>3870.7310000000002</v>
      </c>
      <c r="Y25" s="10">
        <f>SUMIF(DataQ!$F:$F,'Data Q to A'!$A25,DataQ!AE:AE)</f>
        <v>42670.2</v>
      </c>
      <c r="Z25" s="10">
        <f>SUMIF(DataQ!$F:$F,'Data Q to A'!$A25,DataQ!AF:AF)</f>
        <v>100.9735</v>
      </c>
      <c r="AA25" s="10">
        <f>SUMIF(DataQ!$F:$F,'Data Q to A'!$A25,DataQ!AG:AG)</f>
        <v>146.346</v>
      </c>
      <c r="AB25" s="10">
        <f>SUMIF(DataQ!$F:$F,'Data Q to A'!$A25,DataQ!AH:AH)</f>
        <v>579.38099999999997</v>
      </c>
      <c r="AC25" s="10">
        <f>SUMIF(DataQ!$F:$F,'Data Q to A'!$A25,DataQ!AI:AI)</f>
        <v>321184</v>
      </c>
      <c r="AD25" s="10">
        <f>SUMIF(DataQ!$B:$B,'Data Q to A'!$A25,DataQ!AJ:AJ)</f>
        <v>672977</v>
      </c>
      <c r="AE25" s="10">
        <f>SUMIF(DataQ!$B:$B,'Data Q to A'!$A25,DataQ!AK:AK)</f>
        <v>5963.1250000000009</v>
      </c>
      <c r="AF25" s="10">
        <f>SUMIF(DataQ!$B:$B,'Data Q to A'!$A25,DataQ!AL:AL)</f>
        <v>471682.6</v>
      </c>
      <c r="AG25" s="10">
        <f>SUMIF(DataQ!$B:$B,'Data Q to A'!$A25,DataQ!AM:AM)</f>
        <v>1488.6755000000001</v>
      </c>
      <c r="AH25" s="10">
        <f>SUMIF(DataQ!$B:$B,'Data Q to A'!$A25,DataQ!AN:AN)</f>
        <v>1044.5039999999999</v>
      </c>
      <c r="AI25" s="10">
        <f>SUMIF(DataQ!$B:$B,'Data Q to A'!$A25,DataQ!AO:AO)</f>
        <v>735.83999999999992</v>
      </c>
      <c r="AJ25" s="10">
        <f>SUMIF(DataQ!$B:$B,'Data Q to A'!$A25,DataQ!AP:AP)</f>
        <v>695501</v>
      </c>
      <c r="AK25" s="10">
        <f>SUMIF(DataQ!$E:$E,'Data Q to A'!$A25,DataQ!AC:AC)</f>
        <v>100297.1</v>
      </c>
      <c r="AL25" s="10">
        <f>SUMIF(DataQ!$D:$D,'Data Q to A'!$A25,DataQ!AJ:AJ)</f>
        <v>692234</v>
      </c>
    </row>
    <row r="26" spans="1:38" x14ac:dyDescent="0.25">
      <c r="A26">
        <v>1991</v>
      </c>
      <c r="B26" s="10">
        <f>SUMIF(DataQ!$B:$B,'Data Q to A'!$A26,DataQ!H:H)</f>
        <v>1493903</v>
      </c>
      <c r="C26" s="10">
        <f>SUMIF(DataQ!$B:$B,'Data Q to A'!$A26,DataQ!I:I)</f>
        <v>10044.225</v>
      </c>
      <c r="D26" s="10">
        <f>SUMIF(DataQ!$B:$B,'Data Q to A'!$A26,DataQ!J:J)</f>
        <v>458384.69999999995</v>
      </c>
      <c r="E26" s="10">
        <f>SUMIF(DataQ!$B:$B,'Data Q to A'!$A26,DataQ!K:K)</f>
        <v>2441.38</v>
      </c>
      <c r="F26" s="10">
        <f>SUMIF(DataQ!$B:$B,'Data Q to A'!$A26,DataQ!L:L)</f>
        <v>1587.231</v>
      </c>
      <c r="G26" s="10">
        <f>SUMIF(DataQ!$B:$B,'Data Q to A'!$A26,DataQ!M:M)</f>
        <v>1516.7939999999999</v>
      </c>
      <c r="H26" s="10">
        <f>SUMIF(DataQ!$B:$B,'Data Q to A'!$A26,DataQ!N:N)</f>
        <v>1135416.5</v>
      </c>
      <c r="I26" s="10">
        <f>SUMIF(DataQ!$B:$B,'Data Q to A'!$A26,DataQ!O:O)</f>
        <v>-19190</v>
      </c>
      <c r="J26" s="10">
        <f>SUMIF(DataQ!$B:$B,'Data Q to A'!$A26,DataQ!P:P)</f>
        <v>-382.92049000000003</v>
      </c>
      <c r="K26" s="10">
        <f>SUMIF(DataQ!$B:$B,'Data Q to A'!$A26,DataQ!Q:Q)</f>
        <v>9471</v>
      </c>
      <c r="L26" s="10">
        <f>SUMIF(DataQ!$B:$B,'Data Q to A'!$A26,DataQ!R:R)</f>
        <v>-51.085000000000001</v>
      </c>
      <c r="M26" s="10">
        <f>SUMIF(DataQ!$B:$B,'Data Q to A'!$A26,DataQ!S:S)</f>
        <v>-31.292000000000002</v>
      </c>
      <c r="N26" s="10">
        <f>SUMIF(DataQ!$B:$B,'Data Q to A'!$A26,DataQ!T:T)</f>
        <v>-88.625469999999993</v>
      </c>
      <c r="O26" s="10">
        <f>SUMIF(DataQ!$B:$B,'Data Q to A'!$A26,DataQ!U:U)</f>
        <v>-51988</v>
      </c>
      <c r="P26" s="10">
        <f>SUMIF(DataQ!$F:$F,'Data Q to A'!$A26,DataQ!V:V)</f>
        <v>200592</v>
      </c>
      <c r="Q26" s="10">
        <f>SUMIF(DataQ!$F:$F,'Data Q to A'!$A26,DataQ!W:W)</f>
        <v>5835.9849999999997</v>
      </c>
      <c r="R26" s="10">
        <f>SUMIF(DataQ!$F:$F,'Data Q to A'!$A26,DataQ!X:X)</f>
        <v>304315</v>
      </c>
      <c r="S26" s="10">
        <f>SUMIF(DataQ!$F:$F,'Data Q to A'!$A26,DataQ!Y:Y)</f>
        <v>620.46579999999994</v>
      </c>
      <c r="T26" s="10">
        <f>SUMIF(DataQ!$F:$F,'Data Q to A'!$A26,DataQ!Z:Z)</f>
        <v>466.59800000000001</v>
      </c>
      <c r="U26" s="10">
        <f>SUMIF(DataQ!$F:$F,'Data Q to A'!$A26,DataQ!AA:AA)</f>
        <v>776.94500000000005</v>
      </c>
      <c r="V26" s="10">
        <f>SUMIF(DataQ!$F:$F,'Data Q to A'!$A26,DataQ!AB:AB)</f>
        <v>616390</v>
      </c>
      <c r="W26" s="10">
        <f>SUMIF(DataQ!$F:$F,'Data Q to A'!$A26,DataQ!AC:AC)</f>
        <v>119147.9</v>
      </c>
      <c r="X26" s="10">
        <f>SUMIF(DataQ!$F:$F,'Data Q to A'!$A26,DataQ!AD:AD)</f>
        <v>4227.1610000000001</v>
      </c>
      <c r="Y26" s="10">
        <f>SUMIF(DataQ!$F:$F,'Data Q to A'!$A26,DataQ!AE:AE)</f>
        <v>35965.43</v>
      </c>
      <c r="Z26" s="10">
        <f>SUMIF(DataQ!$F:$F,'Data Q to A'!$A26,DataQ!AF:AF)</f>
        <v>120.45480000000001</v>
      </c>
      <c r="AA26" s="10">
        <f>SUMIF(DataQ!$F:$F,'Data Q to A'!$A26,DataQ!AG:AG)</f>
        <v>163.38800000000001</v>
      </c>
      <c r="AB26" s="10">
        <f>SUMIF(DataQ!$F:$F,'Data Q to A'!$A26,DataQ!AH:AH)</f>
        <v>658.18899999999996</v>
      </c>
      <c r="AC26" s="10">
        <f>SUMIF(DataQ!$F:$F,'Data Q to A'!$A26,DataQ!AI:AI)</f>
        <v>383752</v>
      </c>
      <c r="AD26" s="10">
        <f>SUMIF(DataQ!$B:$B,'Data Q to A'!$A26,DataQ!AJ:AJ)</f>
        <v>708072</v>
      </c>
      <c r="AE26" s="10">
        <f>SUMIF(DataQ!$B:$B,'Data Q to A'!$A26,DataQ!AK:AK)</f>
        <v>6158.125</v>
      </c>
      <c r="AF26" s="10">
        <f>SUMIF(DataQ!$B:$B,'Data Q to A'!$A26,DataQ!AL:AL)</f>
        <v>502581.69999999995</v>
      </c>
      <c r="AG26" s="10">
        <f>SUMIF(DataQ!$B:$B,'Data Q to A'!$A26,DataQ!AM:AM)</f>
        <v>1596.7224000000001</v>
      </c>
      <c r="AH26" s="10">
        <f>SUMIF(DataQ!$B:$B,'Data Q to A'!$A26,DataQ!AN:AN)</f>
        <v>1083.7839999999999</v>
      </c>
      <c r="AI26" s="10">
        <f>SUMIF(DataQ!$B:$B,'Data Q to A'!$A26,DataQ!AO:AO)</f>
        <v>803.65499999999997</v>
      </c>
      <c r="AJ26" s="10">
        <f>SUMIF(DataQ!$B:$B,'Data Q to A'!$A26,DataQ!AP:AP)</f>
        <v>701773</v>
      </c>
      <c r="AK26" s="10">
        <f>SUMIF(DataQ!$E:$E,'Data Q to A'!$A26,DataQ!AC:AC)</f>
        <v>131212.79999999999</v>
      </c>
      <c r="AL26" s="10">
        <f>SUMIF(DataQ!$D:$D,'Data Q to A'!$A26,DataQ!AJ:AJ)</f>
        <v>722457</v>
      </c>
    </row>
    <row r="27" spans="1:38" x14ac:dyDescent="0.25">
      <c r="A27">
        <v>1992</v>
      </c>
      <c r="B27" s="10">
        <f>SUMIF(DataQ!$B:$B,'Data Q to A'!$A27,DataQ!H:H)</f>
        <v>1498023</v>
      </c>
      <c r="C27" s="10">
        <f>SUMIF(DataQ!$B:$B,'Data Q to A'!$A27,DataQ!I:I)</f>
        <v>10398.025</v>
      </c>
      <c r="D27" s="10">
        <f>SUMIF(DataQ!$B:$B,'Data Q to A'!$A27,DataQ!J:J)</f>
        <v>462509.19999999995</v>
      </c>
      <c r="E27" s="10">
        <f>SUMIF(DataQ!$B:$B,'Data Q to A'!$A27,DataQ!K:K)</f>
        <v>2480.3000000000002</v>
      </c>
      <c r="F27" s="10">
        <f>SUMIF(DataQ!$B:$B,'Data Q to A'!$A27,DataQ!L:L)</f>
        <v>1609.5830000000001</v>
      </c>
      <c r="G27" s="10">
        <f>SUMIF(DataQ!$B:$B,'Data Q to A'!$A27,DataQ!M:M)</f>
        <v>1527.403</v>
      </c>
      <c r="H27" s="10">
        <f>SUMIF(DataQ!$B:$B,'Data Q to A'!$A27,DataQ!N:N)</f>
        <v>1145527.1000000001</v>
      </c>
      <c r="I27" s="10">
        <f>SUMIF(DataQ!$B:$B,'Data Q to A'!$A27,DataQ!O:O)</f>
        <v>-40168</v>
      </c>
      <c r="J27" s="10">
        <f>SUMIF(DataQ!$B:$B,'Data Q to A'!$A27,DataQ!P:P)</f>
        <v>-469.90499999999997</v>
      </c>
      <c r="K27" s="10">
        <f>SUMIF(DataQ!$B:$B,'Data Q to A'!$A27,DataQ!Q:Q)</f>
        <v>3161.75</v>
      </c>
      <c r="L27" s="10">
        <f>SUMIF(DataQ!$B:$B,'Data Q to A'!$A27,DataQ!R:R)</f>
        <v>-44.998000000000005</v>
      </c>
      <c r="M27" s="10">
        <f>SUMIF(DataQ!$B:$B,'Data Q to A'!$A27,DataQ!S:S)</f>
        <v>-51.887999999999998</v>
      </c>
      <c r="N27" s="10">
        <f>SUMIF(DataQ!$B:$B,'Data Q to A'!$A27,DataQ!T:T)</f>
        <v>-84.787180000000006</v>
      </c>
      <c r="O27" s="10">
        <f>SUMIF(DataQ!$B:$B,'Data Q to A'!$A27,DataQ!U:U)</f>
        <v>-60519</v>
      </c>
      <c r="P27" s="10">
        <f>SUMIF(DataQ!$F:$F,'Data Q to A'!$A27,DataQ!V:V)</f>
        <v>237655.3</v>
      </c>
      <c r="Q27" s="10">
        <f>SUMIF(DataQ!$F:$F,'Data Q to A'!$A27,DataQ!W:W)</f>
        <v>6426.0460000000003</v>
      </c>
      <c r="R27" s="10">
        <f>SUMIF(DataQ!$F:$F,'Data Q to A'!$A27,DataQ!X:X)</f>
        <v>333277</v>
      </c>
      <c r="S27" s="10">
        <f>SUMIF(DataQ!$F:$F,'Data Q to A'!$A27,DataQ!Y:Y)</f>
        <v>707.18399999999997</v>
      </c>
      <c r="T27" s="10">
        <f>SUMIF(DataQ!$F:$F,'Data Q to A'!$A27,DataQ!Z:Z)</f>
        <v>528.38400000000001</v>
      </c>
      <c r="U27" s="10">
        <f>SUMIF(DataQ!$F:$F,'Data Q to A'!$A27,DataQ!AA:AA)</f>
        <v>869.15899999999999</v>
      </c>
      <c r="V27" s="10">
        <f>SUMIF(DataQ!$F:$F,'Data Q to A'!$A27,DataQ!AB:AB)</f>
        <v>665461</v>
      </c>
      <c r="W27" s="10">
        <f>SUMIF(DataQ!$F:$F,'Data Q to A'!$A27,DataQ!AC:AC)</f>
        <v>172439.8</v>
      </c>
      <c r="X27" s="10">
        <f>SUMIF(DataQ!$F:$F,'Data Q to A'!$A27,DataQ!AD:AD)</f>
        <v>4848.4350000000004</v>
      </c>
      <c r="Y27" s="10">
        <f>SUMIF(DataQ!$F:$F,'Data Q to A'!$A27,DataQ!AE:AE)</f>
        <v>46780.55</v>
      </c>
      <c r="Z27" s="10">
        <f>SUMIF(DataQ!$F:$F,'Data Q to A'!$A27,DataQ!AF:AF)</f>
        <v>229.40610000000001</v>
      </c>
      <c r="AA27" s="10">
        <f>SUMIF(DataQ!$F:$F,'Data Q to A'!$A27,DataQ!AG:AG)</f>
        <v>182.94800000000001</v>
      </c>
      <c r="AB27" s="10">
        <f>SUMIF(DataQ!$F:$F,'Data Q to A'!$A27,DataQ!AH:AH)</f>
        <v>744.51800000000003</v>
      </c>
      <c r="AC27" s="10">
        <f>SUMIF(DataQ!$F:$F,'Data Q to A'!$A27,DataQ!AI:AI)</f>
        <v>427515</v>
      </c>
      <c r="AD27" s="10">
        <f>SUMIF(DataQ!$B:$B,'Data Q to A'!$A27,DataQ!AJ:AJ)</f>
        <v>733221</v>
      </c>
      <c r="AE27" s="10">
        <f>SUMIF(DataQ!$B:$B,'Data Q to A'!$A27,DataQ!AK:AK)</f>
        <v>6520.3249999999998</v>
      </c>
      <c r="AF27" s="10">
        <f>SUMIF(DataQ!$B:$B,'Data Q to A'!$A27,DataQ!AL:AL)</f>
        <v>515795.69999999995</v>
      </c>
      <c r="AG27" s="10">
        <f>SUMIF(DataQ!$B:$B,'Data Q to A'!$A27,DataQ!AM:AM)</f>
        <v>1708.336</v>
      </c>
      <c r="AH27" s="10">
        <f>SUMIF(DataQ!$B:$B,'Data Q to A'!$A27,DataQ!AN:AN)</f>
        <v>1121.3309999999999</v>
      </c>
      <c r="AI27" s="10">
        <f>SUMIF(DataQ!$B:$B,'Data Q to A'!$A27,DataQ!AO:AO)</f>
        <v>844.63300000000004</v>
      </c>
      <c r="AJ27" s="10">
        <f>SUMIF(DataQ!$B:$B,'Data Q to A'!$A27,DataQ!AP:AP)</f>
        <v>718436</v>
      </c>
      <c r="AK27" s="10">
        <f>SUMIF(DataQ!$E:$E,'Data Q to A'!$A27,DataQ!AC:AC)</f>
        <v>201900</v>
      </c>
      <c r="AL27" s="10">
        <f>SUMIF(DataQ!$D:$D,'Data Q to A'!$A27,DataQ!AJ:AJ)</f>
        <v>749375</v>
      </c>
    </row>
    <row r="28" spans="1:38" x14ac:dyDescent="0.25">
      <c r="A28">
        <v>1993</v>
      </c>
      <c r="B28" s="10">
        <f>SUMIF(DataQ!$B:$B,'Data Q to A'!$A28,DataQ!H:H)</f>
        <v>1532082</v>
      </c>
      <c r="C28" s="10">
        <f>SUMIF(DataQ!$B:$B,'Data Q to A'!$A28,DataQ!I:I)</f>
        <v>10684.174999999999</v>
      </c>
      <c r="D28" s="10">
        <f>SUMIF(DataQ!$B:$B,'Data Q to A'!$A28,DataQ!J:J)</f>
        <v>460400.19999999995</v>
      </c>
      <c r="E28" s="10">
        <f>SUMIF(DataQ!$B:$B,'Data Q to A'!$A28,DataQ!K:K)</f>
        <v>2455.7099999999996</v>
      </c>
      <c r="F28" s="10">
        <f>SUMIF(DataQ!$B:$B,'Data Q to A'!$A28,DataQ!L:L)</f>
        <v>1602.7349999999999</v>
      </c>
      <c r="G28" s="10">
        <f>SUMIF(DataQ!$B:$B,'Data Q to A'!$A28,DataQ!M:M)</f>
        <v>1514.2950000000001</v>
      </c>
      <c r="H28" s="10">
        <f>SUMIF(DataQ!$B:$B,'Data Q to A'!$A28,DataQ!N:N)</f>
        <v>1175971.8</v>
      </c>
      <c r="I28" s="10">
        <f>SUMIF(DataQ!$B:$B,'Data Q to A'!$A28,DataQ!O:O)</f>
        <v>-51391</v>
      </c>
      <c r="J28" s="10">
        <f>SUMIF(DataQ!$B:$B,'Data Q to A'!$A28,DataQ!P:P)</f>
        <v>-436.62845000000004</v>
      </c>
      <c r="K28" s="10">
        <f>SUMIF(DataQ!$B:$B,'Data Q to A'!$A28,DataQ!Q:Q)</f>
        <v>-12357.75</v>
      </c>
      <c r="L28" s="10">
        <f>SUMIF(DataQ!$B:$B,'Data Q to A'!$A28,DataQ!R:R)</f>
        <v>-54.655999999999999</v>
      </c>
      <c r="M28" s="10">
        <f>SUMIF(DataQ!$B:$B,'Data Q to A'!$A28,DataQ!S:S)</f>
        <v>-72.551000000000002</v>
      </c>
      <c r="N28" s="10">
        <f>SUMIF(DataQ!$B:$B,'Data Q to A'!$A28,DataQ!T:T)</f>
        <v>-84.1434</v>
      </c>
      <c r="O28" s="10">
        <f>SUMIF(DataQ!$B:$B,'Data Q to A'!$A28,DataQ!U:U)</f>
        <v>-62133</v>
      </c>
      <c r="P28" s="10">
        <f>SUMIF(DataQ!$F:$F,'Data Q to A'!$A28,DataQ!V:V)</f>
        <v>286197.8</v>
      </c>
      <c r="Q28" s="10">
        <f>SUMIF(DataQ!$F:$F,'Data Q to A'!$A28,DataQ!W:W)</f>
        <v>6833.7070000000003</v>
      </c>
      <c r="R28" s="10">
        <f>SUMIF(DataQ!$F:$F,'Data Q to A'!$A28,DataQ!X:X)</f>
        <v>366379</v>
      </c>
      <c r="S28" s="10">
        <f>SUMIF(DataQ!$F:$F,'Data Q to A'!$A28,DataQ!Y:Y)</f>
        <v>787.65530000000001</v>
      </c>
      <c r="T28" s="10">
        <f>SUMIF(DataQ!$F:$F,'Data Q to A'!$A28,DataQ!Z:Z)</f>
        <v>665.99300000000005</v>
      </c>
      <c r="U28" s="10">
        <f>SUMIF(DataQ!$F:$F,'Data Q to A'!$A28,DataQ!AA:AA)</f>
        <v>973.65899999999999</v>
      </c>
      <c r="V28" s="10">
        <f>SUMIF(DataQ!$F:$F,'Data Q to A'!$A28,DataQ!AB:AB)</f>
        <v>777123</v>
      </c>
      <c r="W28" s="10">
        <f>SUMIF(DataQ!$F:$F,'Data Q to A'!$A28,DataQ!AC:AC)</f>
        <v>234900</v>
      </c>
      <c r="X28" s="10">
        <f>SUMIF(DataQ!$F:$F,'Data Q to A'!$A28,DataQ!AD:AD)</f>
        <v>5220.7929999999997</v>
      </c>
      <c r="Y28" s="10">
        <f>SUMIF(DataQ!$F:$F,'Data Q to A'!$A28,DataQ!AE:AE)</f>
        <v>62788.959999999999</v>
      </c>
      <c r="Z28" s="10">
        <f>SUMIF(DataQ!$F:$F,'Data Q to A'!$A28,DataQ!AF:AF)</f>
        <v>291.29719999999998</v>
      </c>
      <c r="AA28" s="10">
        <f>SUMIF(DataQ!$F:$F,'Data Q to A'!$A28,DataQ!AG:AG)</f>
        <v>247.173</v>
      </c>
      <c r="AB28" s="10">
        <f>SUMIF(DataQ!$F:$F,'Data Q to A'!$A28,DataQ!AH:AH)</f>
        <v>829.05200000000002</v>
      </c>
      <c r="AC28" s="10">
        <f>SUMIF(DataQ!$F:$F,'Data Q to A'!$A28,DataQ!AI:AI)</f>
        <v>521610</v>
      </c>
      <c r="AD28" s="10">
        <f>SUMIF(DataQ!$B:$B,'Data Q to A'!$A28,DataQ!AJ:AJ)</f>
        <v>772390</v>
      </c>
      <c r="AE28" s="10">
        <f>SUMIF(DataQ!$B:$B,'Data Q to A'!$A28,DataQ!AK:AK)</f>
        <v>6858.55</v>
      </c>
      <c r="AF28" s="10">
        <f>SUMIF(DataQ!$B:$B,'Data Q to A'!$A28,DataQ!AL:AL)</f>
        <v>516119.4</v>
      </c>
      <c r="AG28" s="10">
        <f>SUMIF(DataQ!$B:$B,'Data Q to A'!$A28,DataQ!AM:AM)</f>
        <v>1755.52</v>
      </c>
      <c r="AH28" s="10">
        <f>SUMIF(DataQ!$B:$B,'Data Q to A'!$A28,DataQ!AN:AN)</f>
        <v>1134.2729999999999</v>
      </c>
      <c r="AI28" s="10">
        <f>SUMIF(DataQ!$B:$B,'Data Q to A'!$A28,DataQ!AO:AO)</f>
        <v>869.92499999999995</v>
      </c>
      <c r="AJ28" s="10">
        <f>SUMIF(DataQ!$B:$B,'Data Q to A'!$A28,DataQ!AP:AP)</f>
        <v>747037</v>
      </c>
      <c r="AK28" s="10">
        <f>SUMIF(DataQ!$E:$E,'Data Q to A'!$A28,DataQ!AC:AC)</f>
        <v>249800</v>
      </c>
      <c r="AL28" s="10">
        <f>SUMIF(DataQ!$D:$D,'Data Q to A'!$A28,DataQ!AJ:AJ)</f>
        <v>793576</v>
      </c>
    </row>
    <row r="29" spans="1:38" x14ac:dyDescent="0.25">
      <c r="A29">
        <v>1994</v>
      </c>
      <c r="B29" s="10">
        <f>SUMIF(DataQ!$B:$B,'Data Q to A'!$A29,DataQ!H:H)</f>
        <v>1584459</v>
      </c>
      <c r="C29" s="10">
        <f>SUMIF(DataQ!$B:$B,'Data Q to A'!$A29,DataQ!I:I)</f>
        <v>11114.65</v>
      </c>
      <c r="D29" s="10">
        <f>SUMIF(DataQ!$B:$B,'Data Q to A'!$A29,DataQ!J:J)</f>
        <v>464271.5</v>
      </c>
      <c r="E29" s="10">
        <f>SUMIF(DataQ!$B:$B,'Data Q to A'!$A29,DataQ!K:K)</f>
        <v>2521</v>
      </c>
      <c r="F29" s="10">
        <f>SUMIF(DataQ!$B:$B,'Data Q to A'!$A29,DataQ!L:L)</f>
        <v>1641.2440000000001</v>
      </c>
      <c r="G29" s="10">
        <f>SUMIF(DataQ!$B:$B,'Data Q to A'!$A29,DataQ!M:M)</f>
        <v>1548.846</v>
      </c>
      <c r="H29" s="10">
        <f>SUMIF(DataQ!$B:$B,'Data Q to A'!$A29,DataQ!N:N)</f>
        <v>1228820.6000000001</v>
      </c>
      <c r="I29" s="10">
        <f>SUMIF(DataQ!$B:$B,'Data Q to A'!$A29,DataQ!O:O)</f>
        <v>-46482</v>
      </c>
      <c r="J29" s="10">
        <f>SUMIF(DataQ!$B:$B,'Data Q to A'!$A29,DataQ!P:P)</f>
        <v>-362.45825000000002</v>
      </c>
      <c r="K29" s="10">
        <f>SUMIF(DataQ!$B:$B,'Data Q to A'!$A29,DataQ!Q:Q)</f>
        <v>-19220.25</v>
      </c>
      <c r="L29" s="10">
        <f>SUMIF(DataQ!$B:$B,'Data Q to A'!$A29,DataQ!R:R)</f>
        <v>-46.727000000000004</v>
      </c>
      <c r="M29" s="10">
        <f>SUMIF(DataQ!$B:$B,'Data Q to A'!$A29,DataQ!S:S)</f>
        <v>-64.01400000000001</v>
      </c>
      <c r="N29" s="10">
        <f>SUMIF(DataQ!$B:$B,'Data Q to A'!$A29,DataQ!T:T)</f>
        <v>-80.268969999999996</v>
      </c>
      <c r="O29" s="10">
        <f>SUMIF(DataQ!$B:$B,'Data Q to A'!$A29,DataQ!U:U)</f>
        <v>-50334</v>
      </c>
      <c r="P29" s="10">
        <f>SUMIF(DataQ!$F:$F,'Data Q to A'!$A29,DataQ!V:V)</f>
        <v>329627</v>
      </c>
      <c r="Q29" s="10">
        <f>SUMIF(DataQ!$F:$F,'Data Q to A'!$A29,DataQ!W:W)</f>
        <v>7148.9059999999999</v>
      </c>
      <c r="R29" s="10">
        <f>SUMIF(DataQ!$F:$F,'Data Q to A'!$A29,DataQ!X:X)</f>
        <v>396059</v>
      </c>
      <c r="S29" s="10">
        <f>SUMIF(DataQ!$F:$F,'Data Q to A'!$A29,DataQ!Y:Y)</f>
        <v>890.72389999999996</v>
      </c>
      <c r="T29" s="10">
        <f>SUMIF(DataQ!$F:$F,'Data Q to A'!$A29,DataQ!Z:Z)</f>
        <v>676.23099999999999</v>
      </c>
      <c r="U29" s="10">
        <f>SUMIF(DataQ!$F:$F,'Data Q to A'!$A29,DataQ!AA:AA)</f>
        <v>1072.683</v>
      </c>
      <c r="V29" s="10">
        <f>SUMIF(DataQ!$F:$F,'Data Q to A'!$A29,DataQ!AB:AB)</f>
        <v>808152</v>
      </c>
      <c r="W29" s="10">
        <f>SUMIF(DataQ!$F:$F,'Data Q to A'!$A29,DataQ!AC:AC)</f>
        <v>278400</v>
      </c>
      <c r="X29" s="10">
        <f>SUMIF(DataQ!$F:$F,'Data Q to A'!$A29,DataQ!AD:AD)</f>
        <v>5561.0550000000003</v>
      </c>
      <c r="Y29" s="10">
        <f>SUMIF(DataQ!$F:$F,'Data Q to A'!$A29,DataQ!AE:AE)</f>
        <v>74754.91</v>
      </c>
      <c r="Z29" s="10">
        <f>SUMIF(DataQ!$F:$F,'Data Q to A'!$A29,DataQ!AF:AF)</f>
        <v>319.6284</v>
      </c>
      <c r="AA29" s="10">
        <f>SUMIF(DataQ!$F:$F,'Data Q to A'!$A29,DataQ!AG:AG)</f>
        <v>267.29000000000002</v>
      </c>
      <c r="AB29" s="10">
        <f>SUMIF(DataQ!$F:$F,'Data Q to A'!$A29,DataQ!AH:AH)</f>
        <v>912.524</v>
      </c>
      <c r="AC29" s="10">
        <f>SUMIF(DataQ!$F:$F,'Data Q to A'!$A29,DataQ!AI:AI)</f>
        <v>549918</v>
      </c>
      <c r="AD29" s="10">
        <f>SUMIF(DataQ!$B:$B,'Data Q to A'!$A29,DataQ!AJ:AJ)</f>
        <v>813527</v>
      </c>
      <c r="AE29" s="10">
        <f>SUMIF(DataQ!$B:$B,'Data Q to A'!$A29,DataQ!AK:AK)</f>
        <v>7287.2499999999991</v>
      </c>
      <c r="AF29" s="10">
        <f>SUMIF(DataQ!$B:$B,'Data Q to A'!$A29,DataQ!AL:AL)</f>
        <v>521668.4</v>
      </c>
      <c r="AG29" s="10">
        <f>SUMIF(DataQ!$B:$B,'Data Q to A'!$A29,DataQ!AM:AM)</f>
        <v>1837.3229999999999</v>
      </c>
      <c r="AH29" s="10">
        <f>SUMIF(DataQ!$B:$B,'Data Q to A'!$A29,DataQ!AN:AN)</f>
        <v>1172.316</v>
      </c>
      <c r="AI29" s="10">
        <f>SUMIF(DataQ!$B:$B,'Data Q to A'!$A29,DataQ!AO:AO)</f>
        <v>921.28099999999995</v>
      </c>
      <c r="AJ29" s="10">
        <f>SUMIF(DataQ!$B:$B,'Data Q to A'!$A29,DataQ!AP:AP)</f>
        <v>791972</v>
      </c>
      <c r="AK29" s="10">
        <f>SUMIF(DataQ!$E:$E,'Data Q to A'!$A29,DataQ!AC:AC)</f>
        <v>290000</v>
      </c>
      <c r="AL29" s="10">
        <f>SUMIF(DataQ!$D:$D,'Data Q to A'!$A29,DataQ!AJ:AJ)</f>
        <v>832581</v>
      </c>
    </row>
    <row r="30" spans="1:38" x14ac:dyDescent="0.25">
      <c r="A30">
        <v>1995</v>
      </c>
      <c r="B30" s="10">
        <f>SUMIF(DataQ!$B:$B,'Data Q to A'!$A30,DataQ!H:H)</f>
        <v>1622576</v>
      </c>
      <c r="C30" s="10">
        <f>SUMIF(DataQ!$B:$B,'Data Q to A'!$A30,DataQ!I:I)</f>
        <v>11413.025</v>
      </c>
      <c r="D30" s="10">
        <f>SUMIF(DataQ!$B:$B,'Data Q to A'!$A30,DataQ!J:J)</f>
        <v>475106.1</v>
      </c>
      <c r="E30" s="10">
        <f>SUMIF(DataQ!$B:$B,'Data Q to A'!$A30,DataQ!K:K)</f>
        <v>2560.87</v>
      </c>
      <c r="F30" s="10">
        <f>SUMIF(DataQ!$B:$B,'Data Q to A'!$A30,DataQ!L:L)</f>
        <v>1681.5749999999998</v>
      </c>
      <c r="G30" s="10">
        <f>SUMIF(DataQ!$B:$B,'Data Q to A'!$A30,DataQ!M:M)</f>
        <v>1594.7089999999998</v>
      </c>
      <c r="H30" s="10">
        <f>SUMIF(DataQ!$B:$B,'Data Q to A'!$A30,DataQ!N:N)</f>
        <v>1261781.6000000001</v>
      </c>
      <c r="I30" s="10">
        <f>SUMIF(DataQ!$B:$B,'Data Q to A'!$A30,DataQ!O:O)</f>
        <v>-39160</v>
      </c>
      <c r="J30" s="10">
        <f>SUMIF(DataQ!$B:$B,'Data Q to A'!$A30,DataQ!P:P)</f>
        <v>-362.31601999999998</v>
      </c>
      <c r="K30" s="10">
        <f>SUMIF(DataQ!$B:$B,'Data Q to A'!$A30,DataQ!Q:Q)</f>
        <v>-22406.75</v>
      </c>
      <c r="L30" s="10">
        <f>SUMIF(DataQ!$B:$B,'Data Q to A'!$A30,DataQ!R:R)</f>
        <v>-179.29000000000002</v>
      </c>
      <c r="M30" s="10">
        <f>SUMIF(DataQ!$B:$B,'Data Q to A'!$A30,DataQ!S:S)</f>
        <v>-62.041000000000004</v>
      </c>
      <c r="N30" s="10">
        <f>SUMIF(DataQ!$B:$B,'Data Q to A'!$A30,DataQ!T:T)</f>
        <v>-71.302999999999997</v>
      </c>
      <c r="O30" s="10">
        <f>SUMIF(DataQ!$B:$B,'Data Q to A'!$A30,DataQ!U:U)</f>
        <v>-40834</v>
      </c>
      <c r="P30" s="10">
        <f>SUMIF(DataQ!$F:$F,'Data Q to A'!$A30,DataQ!V:V)</f>
        <v>367999</v>
      </c>
      <c r="Q30" s="10">
        <f>SUMIF(DataQ!$F:$F,'Data Q to A'!$A30,DataQ!W:W)</f>
        <v>7308.4110000000001</v>
      </c>
      <c r="R30" s="10">
        <f>SUMIF(DataQ!$F:$F,'Data Q to A'!$A30,DataQ!X:X)</f>
        <v>439647</v>
      </c>
      <c r="S30" s="10">
        <f>SUMIF(DataQ!$F:$F,'Data Q to A'!$A30,DataQ!Y:Y)</f>
        <v>1036.001</v>
      </c>
      <c r="T30" s="10">
        <f>SUMIF(DataQ!$F:$F,'Data Q to A'!$A30,DataQ!Z:Z)</f>
        <v>905.63800000000003</v>
      </c>
      <c r="U30" s="10">
        <f>SUMIF(DataQ!$F:$F,'Data Q to A'!$A30,DataQ!AA:AA)</f>
        <v>1174.1210000000001</v>
      </c>
      <c r="V30" s="10">
        <f>SUMIF(DataQ!$F:$F,'Data Q to A'!$A30,DataQ!AB:AB)</f>
        <v>866026</v>
      </c>
      <c r="W30" s="10">
        <f>SUMIF(DataQ!$F:$F,'Data Q to A'!$A30,DataQ!AC:AC)</f>
        <v>313600</v>
      </c>
      <c r="X30" s="10">
        <f>SUMIF(DataQ!$F:$F,'Data Q to A'!$A30,DataQ!AD:AD)</f>
        <v>5731.4290000000001</v>
      </c>
      <c r="Y30" s="10">
        <f>SUMIF(DataQ!$F:$F,'Data Q to A'!$A30,DataQ!AE:AE)</f>
        <v>96692.63</v>
      </c>
      <c r="Z30" s="10">
        <f>SUMIF(DataQ!$F:$F,'Data Q to A'!$A30,DataQ!AF:AF)</f>
        <v>504.73140000000001</v>
      </c>
      <c r="AA30" s="10">
        <f>SUMIF(DataQ!$F:$F,'Data Q to A'!$A30,DataQ!AG:AG)</f>
        <v>380.209</v>
      </c>
      <c r="AB30" s="10">
        <f>SUMIF(DataQ!$F:$F,'Data Q to A'!$A30,DataQ!AH:AH)</f>
        <v>953.08100000000002</v>
      </c>
      <c r="AC30" s="10">
        <f>SUMIF(DataQ!$F:$F,'Data Q to A'!$A30,DataQ!AI:AI)</f>
        <v>586114</v>
      </c>
      <c r="AD30" s="10">
        <f>SUMIF(DataQ!$B:$B,'Data Q to A'!$A30,DataQ!AJ:AJ)</f>
        <v>854921</v>
      </c>
      <c r="AE30" s="10">
        <f>SUMIF(DataQ!$B:$B,'Data Q to A'!$A30,DataQ!AK:AK)</f>
        <v>7639.75</v>
      </c>
      <c r="AF30" s="10">
        <f>SUMIF(DataQ!$B:$B,'Data Q to A'!$A30,DataQ!AL:AL)</f>
        <v>530380.9</v>
      </c>
      <c r="AG30" s="10">
        <f>SUMIF(DataQ!$B:$B,'Data Q to A'!$A30,DataQ!AM:AM)</f>
        <v>1900.509</v>
      </c>
      <c r="AH30" s="10">
        <f>SUMIF(DataQ!$B:$B,'Data Q to A'!$A30,DataQ!AN:AN)</f>
        <v>1214.9090000000001</v>
      </c>
      <c r="AI30" s="10">
        <f>SUMIF(DataQ!$B:$B,'Data Q to A'!$A30,DataQ!AO:AO)</f>
        <v>991.36900000000003</v>
      </c>
      <c r="AJ30" s="10">
        <f>SUMIF(DataQ!$B:$B,'Data Q to A'!$A30,DataQ!AP:AP)</f>
        <v>831621</v>
      </c>
      <c r="AK30" s="10">
        <f>SUMIF(DataQ!$E:$E,'Data Q to A'!$A30,DataQ!AC:AC)</f>
        <v>322100</v>
      </c>
      <c r="AL30" s="10">
        <f>SUMIF(DataQ!$D:$D,'Data Q to A'!$A30,DataQ!AJ:AJ)</f>
        <v>883439</v>
      </c>
    </row>
    <row r="31" spans="1:38" x14ac:dyDescent="0.25">
      <c r="A31">
        <v>1996</v>
      </c>
      <c r="B31" s="10">
        <f>SUMIF(DataQ!$B:$B,'Data Q to A'!$A31,DataQ!H:H)</f>
        <v>1665005</v>
      </c>
      <c r="C31" s="10">
        <f>SUMIF(DataQ!$B:$B,'Data Q to A'!$A31,DataQ!I:I)</f>
        <v>11843.599999999999</v>
      </c>
      <c r="D31" s="10">
        <f>SUMIF(DataQ!$B:$B,'Data Q to A'!$A31,DataQ!J:J)</f>
        <v>489947.6</v>
      </c>
      <c r="E31" s="10">
        <f>SUMIF(DataQ!$B:$B,'Data Q to A'!$A31,DataQ!K:K)</f>
        <v>2588.13</v>
      </c>
      <c r="F31" s="10">
        <f>SUMIF(DataQ!$B:$B,'Data Q to A'!$A31,DataQ!L:L)</f>
        <v>1704.221</v>
      </c>
      <c r="G31" s="10">
        <f>SUMIF(DataQ!$B:$B,'Data Q to A'!$A31,DataQ!M:M)</f>
        <v>1613.759</v>
      </c>
      <c r="H31" s="10">
        <f>SUMIF(DataQ!$B:$B,'Data Q to A'!$A31,DataQ!N:N)</f>
        <v>1283092.6000000001</v>
      </c>
      <c r="I31" s="10">
        <f>SUMIF(DataQ!$B:$B,'Data Q to A'!$A31,DataQ!O:O)</f>
        <v>-29840.001</v>
      </c>
      <c r="J31" s="10">
        <f>SUMIF(DataQ!$B:$B,'Data Q to A'!$A31,DataQ!P:P)</f>
        <v>-287.34226000000001</v>
      </c>
      <c r="K31" s="10">
        <f>SUMIF(DataQ!$B:$B,'Data Q to A'!$A31,DataQ!Q:Q)</f>
        <v>-26078</v>
      </c>
      <c r="L31" s="10">
        <f>SUMIF(DataQ!$B:$B,'Data Q to A'!$A31,DataQ!R:R)</f>
        <v>-70.168999999999997</v>
      </c>
      <c r="M31" s="10">
        <f>SUMIF(DataQ!$B:$B,'Data Q to A'!$A31,DataQ!S:S)</f>
        <v>-48.612000000000002</v>
      </c>
      <c r="N31" s="10">
        <f>SUMIF(DataQ!$B:$B,'Data Q to A'!$A31,DataQ!T:T)</f>
        <v>-69.238</v>
      </c>
      <c r="O31" s="10">
        <f>SUMIF(DataQ!$B:$B,'Data Q to A'!$A31,DataQ!U:U)</f>
        <v>-24279.001</v>
      </c>
      <c r="P31" s="10">
        <f>SUMIF(DataQ!$F:$F,'Data Q to A'!$A31,DataQ!V:V)</f>
        <v>400613.3</v>
      </c>
      <c r="Q31" s="10">
        <f>SUMIF(DataQ!$F:$F,'Data Q to A'!$A31,DataQ!W:W)</f>
        <v>7502.1469999999999</v>
      </c>
      <c r="R31" s="10">
        <f>SUMIF(DataQ!$F:$F,'Data Q to A'!$A31,DataQ!X:X)</f>
        <v>487974</v>
      </c>
      <c r="S31" s="10">
        <f>SUMIF(DataQ!$F:$F,'Data Q to A'!$A31,DataQ!Y:Y)</f>
        <v>1086.2059999999999</v>
      </c>
      <c r="T31" s="10">
        <f>SUMIF(DataQ!$F:$F,'Data Q to A'!$A31,DataQ!Z:Z)</f>
        <v>982.20699999999999</v>
      </c>
      <c r="U31" s="10">
        <f>SUMIF(DataQ!$F:$F,'Data Q to A'!$A31,DataQ!AA:AA)</f>
        <v>1305.748</v>
      </c>
      <c r="V31" s="10">
        <f>SUMIF(DataQ!$F:$F,'Data Q to A'!$A31,DataQ!AB:AB)</f>
        <v>951233</v>
      </c>
      <c r="W31" s="10">
        <f>SUMIF(DataQ!$F:$F,'Data Q to A'!$A31,DataQ!AC:AC)</f>
        <v>341900</v>
      </c>
      <c r="X31" s="10">
        <f>SUMIF(DataQ!$F:$F,'Data Q to A'!$A31,DataQ!AD:AD)</f>
        <v>5864.1629999999996</v>
      </c>
      <c r="Y31" s="10">
        <f>SUMIF(DataQ!$F:$F,'Data Q to A'!$A31,DataQ!AE:AE)</f>
        <v>128099.7</v>
      </c>
      <c r="Z31" s="10">
        <f>SUMIF(DataQ!$F:$F,'Data Q to A'!$A31,DataQ!AF:AF)</f>
        <v>565.76689999999996</v>
      </c>
      <c r="AA31" s="10">
        <f>SUMIF(DataQ!$F:$F,'Data Q to A'!$A31,DataQ!AG:AG)</f>
        <v>458.20800000000003</v>
      </c>
      <c r="AB31" s="10">
        <f>SUMIF(DataQ!$F:$F,'Data Q to A'!$A31,DataQ!AH:AH)</f>
        <v>1069.992</v>
      </c>
      <c r="AC31" s="10">
        <f>SUMIF(DataQ!$F:$F,'Data Q to A'!$A31,DataQ!AI:AI)</f>
        <v>646852</v>
      </c>
      <c r="AD31" s="10">
        <f>SUMIF(DataQ!$B:$B,'Data Q to A'!$A31,DataQ!AJ:AJ)</f>
        <v>913609</v>
      </c>
      <c r="AE31" s="10">
        <f>SUMIF(DataQ!$B:$B,'Data Q to A'!$A31,DataQ!AK:AK)</f>
        <v>8073.1249999999991</v>
      </c>
      <c r="AF31" s="10">
        <f>SUMIF(DataQ!$B:$B,'Data Q to A'!$A31,DataQ!AL:AL)</f>
        <v>546328.69999999995</v>
      </c>
      <c r="AG31" s="10">
        <f>SUMIF(DataQ!$B:$B,'Data Q to A'!$A31,DataQ!AM:AM)</f>
        <v>1929.7469999999998</v>
      </c>
      <c r="AH31" s="10">
        <f>SUMIF(DataQ!$B:$B,'Data Q to A'!$A31,DataQ!AN:AN)</f>
        <v>1247.433</v>
      </c>
      <c r="AI31" s="10">
        <f>SUMIF(DataQ!$B:$B,'Data Q to A'!$A31,DataQ!AO:AO)</f>
        <v>1046.83</v>
      </c>
      <c r="AJ31" s="10">
        <f>SUMIF(DataQ!$B:$B,'Data Q to A'!$A31,DataQ!AP:AP)</f>
        <v>859834</v>
      </c>
      <c r="AK31" s="10">
        <f>SUMIF(DataQ!$E:$E,'Data Q to A'!$A31,DataQ!AC:AC)</f>
        <v>347000</v>
      </c>
      <c r="AL31" s="10">
        <f>SUMIF(DataQ!$D:$D,'Data Q to A'!$A31,DataQ!AJ:AJ)</f>
        <v>934795</v>
      </c>
    </row>
    <row r="32" spans="1:38" x14ac:dyDescent="0.25">
      <c r="A32">
        <v>1997</v>
      </c>
      <c r="B32" s="10">
        <f>SUMIF(DataQ!$B:$B,'Data Q to A'!$A32,DataQ!H:H)</f>
        <v>1746257</v>
      </c>
      <c r="C32" s="10">
        <f>SUMIF(DataQ!$B:$B,'Data Q to A'!$A32,DataQ!I:I)</f>
        <v>12370.3</v>
      </c>
      <c r="D32" s="10">
        <f>SUMIF(DataQ!$B:$B,'Data Q to A'!$A32,DataQ!J:J)</f>
        <v>496646.6</v>
      </c>
      <c r="E32" s="10">
        <f>SUMIF(DataQ!$B:$B,'Data Q to A'!$A32,DataQ!K:K)</f>
        <v>2638.16</v>
      </c>
      <c r="F32" s="10">
        <f>SUMIF(DataQ!$B:$B,'Data Q to A'!$A32,DataQ!L:L)</f>
        <v>1747.0840000000001</v>
      </c>
      <c r="G32" s="10">
        <f>SUMIF(DataQ!$B:$B,'Data Q to A'!$A32,DataQ!M:M)</f>
        <v>1645.6260000000002</v>
      </c>
      <c r="H32" s="10">
        <f>SUMIF(DataQ!$B:$B,'Data Q to A'!$A32,DataQ!N:N)</f>
        <v>1338011.1000000001</v>
      </c>
      <c r="I32" s="10">
        <f>SUMIF(DataQ!$B:$B,'Data Q to A'!$A32,DataQ!O:O)</f>
        <v>-19381</v>
      </c>
      <c r="J32" s="10">
        <f>SUMIF(DataQ!$B:$B,'Data Q to A'!$A32,DataQ!P:P)</f>
        <v>-184.52925999999997</v>
      </c>
      <c r="K32" s="10">
        <f>SUMIF(DataQ!$B:$B,'Data Q to A'!$A32,DataQ!Q:Q)</f>
        <v>-19167.249</v>
      </c>
      <c r="L32" s="10">
        <f>SUMIF(DataQ!$B:$B,'Data Q to A'!$A32,DataQ!R:R)</f>
        <v>-59.551000000000009</v>
      </c>
      <c r="M32" s="10">
        <f>SUMIF(DataQ!$B:$B,'Data Q to A'!$A32,DataQ!S:S)</f>
        <v>-47.819000000000003</v>
      </c>
      <c r="N32" s="10">
        <f>SUMIF(DataQ!$B:$B,'Data Q to A'!$A32,DataQ!T:T)</f>
        <v>-32.636996000000003</v>
      </c>
      <c r="O32" s="10">
        <f>SUMIF(DataQ!$B:$B,'Data Q to A'!$A32,DataQ!U:U)</f>
        <v>1758</v>
      </c>
      <c r="P32" s="10">
        <f>SUMIF(DataQ!$F:$F,'Data Q to A'!$A32,DataQ!V:V)</f>
        <v>420757</v>
      </c>
      <c r="Q32" s="10">
        <f>SUMIF(DataQ!$F:$F,'Data Q to A'!$A32,DataQ!W:W)</f>
        <v>7553.4759999999997</v>
      </c>
      <c r="R32" s="10">
        <f>SUMIF(DataQ!$F:$F,'Data Q to A'!$A32,DataQ!X:X)</f>
        <v>542355</v>
      </c>
      <c r="S32" s="10">
        <f>SUMIF(DataQ!$F:$F,'Data Q to A'!$A32,DataQ!Y:Y)</f>
        <v>1128.9860000000001</v>
      </c>
      <c r="T32" s="10">
        <f>SUMIF(DataQ!$F:$F,'Data Q to A'!$A32,DataQ!Z:Z)</f>
        <v>1047.212</v>
      </c>
      <c r="U32" s="10">
        <f>SUMIF(DataQ!$F:$F,'Data Q to A'!$A32,DataQ!AA:AA)</f>
        <v>1384.0619999999999</v>
      </c>
      <c r="V32" s="10">
        <f>SUMIF(DataQ!$F:$F,'Data Q to A'!$A32,DataQ!AB:AB)</f>
        <v>950251</v>
      </c>
      <c r="W32" s="10">
        <f>SUMIF(DataQ!$F:$F,'Data Q to A'!$A32,DataQ!AC:AC)</f>
        <v>365000</v>
      </c>
      <c r="X32" s="10">
        <f>SUMIF(DataQ!$F:$F,'Data Q to A'!$A32,DataQ!AD:AD)</f>
        <v>5743.5020000000004</v>
      </c>
      <c r="Y32" s="10">
        <f>SUMIF(DataQ!$F:$F,'Data Q to A'!$A32,DataQ!AE:AE)</f>
        <v>153485.9</v>
      </c>
      <c r="Z32" s="10">
        <f>SUMIF(DataQ!$F:$F,'Data Q to A'!$A32,DataQ!AF:AF)</f>
        <v>575.274</v>
      </c>
      <c r="AA32" s="10">
        <f>SUMIF(DataQ!$F:$F,'Data Q to A'!$A32,DataQ!AG:AG)</f>
        <v>477.584</v>
      </c>
      <c r="AB32" s="10">
        <f>SUMIF(DataQ!$F:$F,'Data Q to A'!$A32,DataQ!AH:AH)</f>
        <v>1127.627</v>
      </c>
      <c r="AC32" s="10">
        <f>SUMIF(DataQ!$F:$F,'Data Q to A'!$A32,DataQ!AI:AI)</f>
        <v>630860</v>
      </c>
      <c r="AD32" s="10">
        <f>SUMIF(DataQ!$B:$B,'Data Q to A'!$A32,DataQ!AJ:AJ)</f>
        <v>958539</v>
      </c>
      <c r="AE32" s="10">
        <f>SUMIF(DataQ!$B:$B,'Data Q to A'!$A32,DataQ!AK:AK)</f>
        <v>8577.5499999999993</v>
      </c>
      <c r="AF32" s="10">
        <f>SUMIF(DataQ!$B:$B,'Data Q to A'!$A32,DataQ!AL:AL)</f>
        <v>554404.5</v>
      </c>
      <c r="AG32" s="10">
        <f>SUMIF(DataQ!$B:$B,'Data Q to A'!$A32,DataQ!AM:AM)</f>
        <v>1969.864</v>
      </c>
      <c r="AH32" s="10">
        <f>SUMIF(DataQ!$B:$B,'Data Q to A'!$A32,DataQ!AN:AN)</f>
        <v>1290.1109999999999</v>
      </c>
      <c r="AI32" s="10">
        <f>SUMIF(DataQ!$B:$B,'Data Q to A'!$A32,DataQ!AO:AO)</f>
        <v>1094.6660000000002</v>
      </c>
      <c r="AJ32" s="10">
        <f>SUMIF(DataQ!$B:$B,'Data Q to A'!$A32,DataQ!AP:AP)</f>
        <v>906926</v>
      </c>
      <c r="AK32" s="10">
        <f>SUMIF(DataQ!$E:$E,'Data Q to A'!$A32,DataQ!AC:AC)</f>
        <v>360400</v>
      </c>
      <c r="AL32" s="10">
        <f>SUMIF(DataQ!$D:$D,'Data Q to A'!$A32,DataQ!AJ:AJ)</f>
        <v>984354</v>
      </c>
    </row>
    <row r="33" spans="1:38" x14ac:dyDescent="0.25">
      <c r="A33">
        <v>1998</v>
      </c>
      <c r="B33" s="10">
        <f>SUMIF(DataQ!$B:$B,'Data Q to A'!$A33,DataQ!H:H)</f>
        <v>1802946</v>
      </c>
      <c r="C33" s="10">
        <f>SUMIF(DataQ!$B:$B,'Data Q to A'!$A33,DataQ!I:I)</f>
        <v>12924.875</v>
      </c>
      <c r="D33" s="10">
        <f>SUMIF(DataQ!$B:$B,'Data Q to A'!$A33,DataQ!J:J)</f>
        <v>487605</v>
      </c>
      <c r="E33" s="10">
        <f>SUMIF(DataQ!$B:$B,'Data Q to A'!$A33,DataQ!K:K)</f>
        <v>2687.8599999999997</v>
      </c>
      <c r="F33" s="10">
        <f>SUMIF(DataQ!$B:$B,'Data Q to A'!$A33,DataQ!L:L)</f>
        <v>1807.6390000000001</v>
      </c>
      <c r="G33" s="10">
        <f>SUMIF(DataQ!$B:$B,'Data Q to A'!$A33,DataQ!M:M)</f>
        <v>1672.607</v>
      </c>
      <c r="H33" s="10">
        <f>SUMIF(DataQ!$B:$B,'Data Q to A'!$A33,DataQ!N:N)</f>
        <v>1390098.3</v>
      </c>
      <c r="I33" s="10">
        <f>SUMIF(DataQ!$B:$B,'Data Q to A'!$A33,DataQ!O:O)</f>
        <v>-3875.0010000000002</v>
      </c>
      <c r="J33" s="10">
        <f>SUMIF(DataQ!$B:$B,'Data Q to A'!$A33,DataQ!P:P)</f>
        <v>-86.677999999999997</v>
      </c>
      <c r="K33" s="10">
        <f>SUMIF(DataQ!$B:$B,'Data Q to A'!$A33,DataQ!Q:Q)</f>
        <v>-53901</v>
      </c>
      <c r="L33" s="10">
        <f>SUMIF(DataQ!$B:$B,'Data Q to A'!$A33,DataQ!R:R)</f>
        <v>-53.582999999999998</v>
      </c>
      <c r="M33" s="10">
        <f>SUMIF(DataQ!$B:$B,'Data Q to A'!$A33,DataQ!S:S)</f>
        <v>-32.131</v>
      </c>
      <c r="N33" s="10">
        <f>SUMIF(DataQ!$B:$B,'Data Q to A'!$A33,DataQ!T:T)</f>
        <v>-34.076999000000001</v>
      </c>
      <c r="O33" s="10">
        <f>SUMIF(DataQ!$B:$B,'Data Q to A'!$A33,DataQ!U:U)</f>
        <v>2769</v>
      </c>
      <c r="P33" s="10">
        <f>SUMIF(DataQ!$F:$F,'Data Q to A'!$A33,DataQ!V:V)</f>
        <v>419066</v>
      </c>
      <c r="Q33" s="10">
        <f>SUMIF(DataQ!$F:$F,'Data Q to A'!$A33,DataQ!W:W)</f>
        <v>7600.7330000000002</v>
      </c>
      <c r="R33" s="10">
        <f>SUMIF(DataQ!$F:$F,'Data Q to A'!$A33,DataQ!X:X)</f>
        <v>590198</v>
      </c>
      <c r="S33" s="10">
        <f>SUMIF(DataQ!$F:$F,'Data Q to A'!$A33,DataQ!Y:Y)</f>
        <v>1160.441</v>
      </c>
      <c r="T33" s="10">
        <f>SUMIF(DataQ!$F:$F,'Data Q to A'!$A33,DataQ!Z:Z)</f>
        <v>1100.1320000000001</v>
      </c>
      <c r="U33" s="10">
        <f>SUMIF(DataQ!$F:$F,'Data Q to A'!$A33,DataQ!AA:AA)</f>
        <v>1457.787</v>
      </c>
      <c r="V33" s="10">
        <f>SUMIF(DataQ!$F:$F,'Data Q to A'!$A33,DataQ!AB:AB)</f>
        <v>961277</v>
      </c>
      <c r="W33" s="10">
        <f>SUMIF(DataQ!$F:$F,'Data Q to A'!$A33,DataQ!AC:AC)</f>
        <v>364300</v>
      </c>
      <c r="X33" s="10">
        <f>SUMIF(DataQ!$F:$F,'Data Q to A'!$A33,DataQ!AD:AD)</f>
        <v>5608.4470000000001</v>
      </c>
      <c r="Y33" s="10">
        <f>SUMIF(DataQ!$F:$F,'Data Q to A'!$A33,DataQ!AE:AE)</f>
        <v>182447.4</v>
      </c>
      <c r="Z33" s="10">
        <f>SUMIF(DataQ!$F:$F,'Data Q to A'!$A33,DataQ!AF:AF)</f>
        <v>667.11249999999995</v>
      </c>
      <c r="AA33" s="10">
        <f>SUMIF(DataQ!$F:$F,'Data Q to A'!$A33,DataQ!AG:AG)</f>
        <v>522.90800000000002</v>
      </c>
      <c r="AB33" s="10">
        <f>SUMIF(DataQ!$F:$F,'Data Q to A'!$A33,DataQ!AH:AH)</f>
        <v>1190.8679999999999</v>
      </c>
      <c r="AC33" s="10">
        <f>SUMIF(DataQ!$F:$F,'Data Q to A'!$A33,DataQ!AI:AI)</f>
        <v>624321</v>
      </c>
      <c r="AD33" s="10">
        <f>SUMIF(DataQ!$B:$B,'Data Q to A'!$A33,DataQ!AJ:AJ)</f>
        <v>1002804</v>
      </c>
      <c r="AE33" s="10">
        <f>SUMIF(DataQ!$B:$B,'Data Q to A'!$A33,DataQ!AK:AK)</f>
        <v>9062.8250000000007</v>
      </c>
      <c r="AF33" s="10">
        <f>SUMIF(DataQ!$B:$B,'Data Q to A'!$A33,DataQ!AL:AL)</f>
        <v>543335.5</v>
      </c>
      <c r="AG33" s="10">
        <f>SUMIF(DataQ!$B:$B,'Data Q to A'!$A33,DataQ!AM:AM)</f>
        <v>2020.6820000000002</v>
      </c>
      <c r="AH33" s="10">
        <f>SUMIF(DataQ!$B:$B,'Data Q to A'!$A33,DataQ!AN:AN)</f>
        <v>1346.951</v>
      </c>
      <c r="AI33" s="10">
        <f>SUMIF(DataQ!$B:$B,'Data Q to A'!$A33,DataQ!AO:AO)</f>
        <v>1138.9780000000001</v>
      </c>
      <c r="AJ33" s="10">
        <f>SUMIF(DataQ!$B:$B,'Data Q to A'!$A33,DataQ!AP:AP)</f>
        <v>940548</v>
      </c>
      <c r="AK33" s="10">
        <f>SUMIF(DataQ!$E:$E,'Data Q to A'!$A33,DataQ!AC:AC)</f>
        <v>363100</v>
      </c>
      <c r="AL33" s="10">
        <f>SUMIF(DataQ!$D:$D,'Data Q to A'!$A33,DataQ!AJ:AJ)</f>
        <v>1022346</v>
      </c>
    </row>
    <row r="34" spans="1:38" x14ac:dyDescent="0.25">
      <c r="A34">
        <v>1999</v>
      </c>
      <c r="B34" s="10">
        <f>SUMIF(DataQ!$B:$B,'Data Q to A'!$A34,DataQ!H:H)</f>
        <v>1856033</v>
      </c>
      <c r="C34" s="10">
        <f>SUMIF(DataQ!$B:$B,'Data Q to A'!$A34,DataQ!I:I)</f>
        <v>13543.775000000001</v>
      </c>
      <c r="D34" s="10">
        <f>SUMIF(DataQ!$B:$B,'Data Q to A'!$A34,DataQ!J:J)</f>
        <v>486341.4</v>
      </c>
      <c r="E34" s="10">
        <f>SUMIF(DataQ!$B:$B,'Data Q to A'!$A34,DataQ!K:K)</f>
        <v>2741.34</v>
      </c>
      <c r="F34" s="10">
        <f>SUMIF(DataQ!$B:$B,'Data Q to A'!$A34,DataQ!L:L)</f>
        <v>1866.5810000000001</v>
      </c>
      <c r="G34" s="10">
        <f>SUMIF(DataQ!$B:$B,'Data Q to A'!$A34,DataQ!M:M)</f>
        <v>1699.8720000000001</v>
      </c>
      <c r="H34" s="10">
        <f>SUMIF(DataQ!$B:$B,'Data Q to A'!$A34,DataQ!N:N)</f>
        <v>1461563.3</v>
      </c>
      <c r="I34" s="10">
        <f>SUMIF(DataQ!$B:$B,'Data Q to A'!$A34,DataQ!O:O)</f>
        <v>7654</v>
      </c>
      <c r="J34" s="10">
        <f>SUMIF(DataQ!$B:$B,'Data Q to A'!$A34,DataQ!P:P)</f>
        <v>-44.702248999999995</v>
      </c>
      <c r="K34" s="10">
        <f>SUMIF(DataQ!$B:$B,'Data Q to A'!$A34,DataQ!Q:Q)</f>
        <v>-35637.498999999996</v>
      </c>
      <c r="L34" s="10">
        <f>SUMIF(DataQ!$B:$B,'Data Q to A'!$A34,DataQ!R:R)</f>
        <v>-38.771000000000001</v>
      </c>
      <c r="M34" s="10">
        <f>SUMIF(DataQ!$B:$B,'Data Q to A'!$A34,DataQ!S:S)</f>
        <v>-21.32</v>
      </c>
      <c r="N34" s="10">
        <f>SUMIF(DataQ!$B:$B,'Data Q to A'!$A34,DataQ!T:T)</f>
        <v>-20.898</v>
      </c>
      <c r="O34" s="10">
        <f>SUMIF(DataQ!$B:$B,'Data Q to A'!$A34,DataQ!U:U)</f>
        <v>17382</v>
      </c>
      <c r="P34" s="10">
        <f>SUMIF(DataQ!$F:$F,'Data Q to A'!$A34,DataQ!V:V)</f>
        <v>421574</v>
      </c>
      <c r="Q34" s="10">
        <f>SUMIF(DataQ!$F:$F,'Data Q to A'!$A34,DataQ!W:W)</f>
        <v>7544.4970000000003</v>
      </c>
      <c r="R34" s="10">
        <f>SUMIF(DataQ!$F:$F,'Data Q to A'!$A34,DataQ!X:X)</f>
        <v>642406</v>
      </c>
      <c r="S34" s="10">
        <f>SUMIF(DataQ!$F:$F,'Data Q to A'!$A34,DataQ!Y:Y)</f>
        <v>1187.6510000000001</v>
      </c>
      <c r="T34" s="10">
        <f>SUMIF(DataQ!$F:$F,'Data Q to A'!$A34,DataQ!Z:Z)</f>
        <v>1094.1479999999999</v>
      </c>
      <c r="U34" s="10">
        <f>SUMIF(DataQ!$F:$F,'Data Q to A'!$A34,DataQ!AA:AA)</f>
        <v>1438.829</v>
      </c>
      <c r="V34" s="10">
        <f>SUMIF(DataQ!$F:$F,'Data Q to A'!$A34,DataQ!AB:AB)</f>
        <v>937355</v>
      </c>
      <c r="W34" s="10">
        <f>SUMIF(DataQ!$F:$F,'Data Q to A'!$A34,DataQ!AC:AC)</f>
        <v>368300</v>
      </c>
      <c r="X34" s="10">
        <f>SUMIF(DataQ!$F:$F,'Data Q to A'!$A34,DataQ!AD:AD)</f>
        <v>5321.9589999999998</v>
      </c>
      <c r="Y34" s="10">
        <f>SUMIF(DataQ!$F:$F,'Data Q to A'!$A34,DataQ!AE:AE)</f>
        <v>216613.5</v>
      </c>
      <c r="Z34" s="10">
        <f>SUMIF(DataQ!$F:$F,'Data Q to A'!$A34,DataQ!AF:AF)</f>
        <v>644</v>
      </c>
      <c r="AA34" s="10">
        <f>SUMIF(DataQ!$F:$F,'Data Q to A'!$A34,DataQ!AG:AG)</f>
        <v>445.464</v>
      </c>
      <c r="AB34" s="10">
        <f>SUMIF(DataQ!$F:$F,'Data Q to A'!$A34,DataQ!AH:AH)</f>
        <v>1165.0319999999999</v>
      </c>
      <c r="AC34" s="10">
        <f>SUMIF(DataQ!$F:$F,'Data Q to A'!$A34,DataQ!AI:AI)</f>
        <v>541999</v>
      </c>
      <c r="AD34" s="10">
        <f>SUMIF(DataQ!$B:$B,'Data Q to A'!$A34,DataQ!AJ:AJ)</f>
        <v>1046727</v>
      </c>
      <c r="AE34" s="10">
        <f>SUMIF(DataQ!$B:$B,'Data Q to A'!$A34,DataQ!AK:AK)</f>
        <v>9631.1749999999993</v>
      </c>
      <c r="AF34" s="10">
        <f>SUMIF(DataQ!$B:$B,'Data Q to A'!$A34,DataQ!AL:AL)</f>
        <v>534705.89999999991</v>
      </c>
      <c r="AG34" s="10">
        <f>SUMIF(DataQ!$B:$B,'Data Q to A'!$A34,DataQ!AM:AM)</f>
        <v>2072.8389999999999</v>
      </c>
      <c r="AH34" s="10">
        <f>SUMIF(DataQ!$B:$B,'Data Q to A'!$A34,DataQ!AN:AN)</f>
        <v>1394.0540000000001</v>
      </c>
      <c r="AI34" s="10">
        <f>SUMIF(DataQ!$B:$B,'Data Q to A'!$A34,DataQ!AO:AO)</f>
        <v>1174.6480000000001</v>
      </c>
      <c r="AJ34" s="10">
        <f>SUMIF(DataQ!$B:$B,'Data Q to A'!$A34,DataQ!AP:AP)</f>
        <v>1007927</v>
      </c>
      <c r="AK34" s="10">
        <f>SUMIF(DataQ!$E:$E,'Data Q to A'!$A34,DataQ!AC:AC)</f>
        <v>353300</v>
      </c>
      <c r="AL34" s="10">
        <f>SUMIF(DataQ!$D:$D,'Data Q to A'!$A34,DataQ!AJ:AJ)</f>
        <v>1079430</v>
      </c>
    </row>
    <row r="35" spans="1:38" x14ac:dyDescent="0.25">
      <c r="A35">
        <v>2000</v>
      </c>
      <c r="B35" s="10">
        <f>SUMIF(DataQ!$B:$B,'Data Q to A'!$A35,DataQ!H:H)</f>
        <v>1940007</v>
      </c>
      <c r="C35" s="10">
        <f>SUMIF(DataQ!$B:$B,'Data Q to A'!$A35,DataQ!I:I)</f>
        <v>14096.025000000001</v>
      </c>
      <c r="D35" s="10">
        <f>SUMIF(DataQ!$B:$B,'Data Q to A'!$A35,DataQ!J:J)</f>
        <v>500717.6</v>
      </c>
      <c r="E35" s="10">
        <f>SUMIF(DataQ!$B:$B,'Data Q to A'!$A35,DataQ!K:K)</f>
        <v>2826.49</v>
      </c>
      <c r="F35" s="10">
        <f>SUMIF(DataQ!$B:$B,'Data Q to A'!$A35,DataQ!L:L)</f>
        <v>1948.1029999999998</v>
      </c>
      <c r="G35" s="10">
        <f>SUMIF(DataQ!$B:$B,'Data Q to A'!$A35,DataQ!M:M)</f>
        <v>1771.3779999999999</v>
      </c>
      <c r="H35" s="10">
        <f>SUMIF(DataQ!$B:$B,'Data Q to A'!$A35,DataQ!N:N)</f>
        <v>1536666.3</v>
      </c>
      <c r="I35" s="10">
        <f>SUMIF(DataQ!$B:$B,'Data Q to A'!$A35,DataQ!O:O)</f>
        <v>16426</v>
      </c>
      <c r="J35" s="10">
        <f>SUMIF(DataQ!$B:$B,'Data Q to A'!$A35,DataQ!P:P)</f>
        <v>39.950749999999999</v>
      </c>
      <c r="K35" s="10">
        <f>SUMIF(DataQ!$B:$B,'Data Q to A'!$A35,DataQ!Q:Q)</f>
        <v>-38988.248999999996</v>
      </c>
      <c r="L35" s="10">
        <f>SUMIF(DataQ!$B:$B,'Data Q to A'!$A35,DataQ!R:R)</f>
        <v>-36.509</v>
      </c>
      <c r="M35" s="10">
        <f>SUMIF(DataQ!$B:$B,'Data Q to A'!$A35,DataQ!S:S)</f>
        <v>-19.358000000000001</v>
      </c>
      <c r="N35" s="10">
        <f>SUMIF(DataQ!$B:$B,'Data Q to A'!$A35,DataQ!T:T)</f>
        <v>-30.123999999999999</v>
      </c>
      <c r="O35" s="10">
        <f>SUMIF(DataQ!$B:$B,'Data Q to A'!$A35,DataQ!U:U)</f>
        <v>33367</v>
      </c>
      <c r="P35" s="10">
        <f>SUMIF(DataQ!$F:$F,'Data Q to A'!$A35,DataQ!V:V)</f>
        <v>414826</v>
      </c>
      <c r="Q35" s="10">
        <f>SUMIF(DataQ!$F:$F,'Data Q to A'!$A35,DataQ!W:W)</f>
        <v>7592.7449999999999</v>
      </c>
      <c r="R35" s="10">
        <f>SUMIF(DataQ!$F:$F,'Data Q to A'!$A35,DataQ!X:X)</f>
        <v>699794</v>
      </c>
      <c r="S35" s="10">
        <f>SUMIF(DataQ!$F:$F,'Data Q to A'!$A35,DataQ!Y:Y)</f>
        <v>1197.2860000000001</v>
      </c>
      <c r="T35" s="10">
        <f>SUMIF(DataQ!$F:$F,'Data Q to A'!$A35,DataQ!Z:Z)</f>
        <v>1128.596</v>
      </c>
      <c r="U35" s="10">
        <f>SUMIF(DataQ!$F:$F,'Data Q to A'!$A35,DataQ!AA:AA)</f>
        <v>1470.635</v>
      </c>
      <c r="V35" s="10">
        <f>SUMIF(DataQ!$F:$F,'Data Q to A'!$A35,DataQ!AB:AB)</f>
        <v>941783</v>
      </c>
      <c r="W35" s="10">
        <f>SUMIF(DataQ!$F:$F,'Data Q to A'!$A35,DataQ!AC:AC)</f>
        <v>333300</v>
      </c>
      <c r="X35" s="10">
        <f>SUMIF(DataQ!$F:$F,'Data Q to A'!$A35,DataQ!AD:AD)</f>
        <v>5368.9489999999996</v>
      </c>
      <c r="Y35" s="10">
        <f>SUMIF(DataQ!$F:$F,'Data Q to A'!$A35,DataQ!AE:AE)</f>
        <v>257752.9</v>
      </c>
      <c r="Z35" s="10">
        <f>SUMIF(DataQ!$F:$F,'Data Q to A'!$A35,DataQ!AF:AF)</f>
        <v>705</v>
      </c>
      <c r="AA35" s="10">
        <f>SUMIF(DataQ!$F:$F,'Data Q to A'!$A35,DataQ!AG:AG)</f>
        <v>491.75200000000001</v>
      </c>
      <c r="AB35" s="10">
        <f>SUMIF(DataQ!$F:$F,'Data Q to A'!$A35,DataQ!AH:AH)</f>
        <v>1173.039</v>
      </c>
      <c r="AC35" s="10">
        <f>SUMIF(DataQ!$F:$F,'Data Q to A'!$A35,DataQ!AI:AI)</f>
        <v>507357</v>
      </c>
      <c r="AD35" s="10">
        <f>SUMIF(DataQ!$B:$B,'Data Q to A'!$A35,DataQ!AJ:AJ)</f>
        <v>1104759</v>
      </c>
      <c r="AE35" s="10">
        <f>SUMIF(DataQ!$B:$B,'Data Q to A'!$A35,DataQ!AK:AK)</f>
        <v>10250.950000000001</v>
      </c>
      <c r="AF35" s="10">
        <f>SUMIF(DataQ!$B:$B,'Data Q to A'!$A35,DataQ!AL:AL)</f>
        <v>543735.70000000007</v>
      </c>
      <c r="AG35" s="10">
        <f>SUMIF(DataQ!$B:$B,'Data Q to A'!$A35,DataQ!AM:AM)</f>
        <v>2129.884</v>
      </c>
      <c r="AH35" s="10">
        <f>SUMIF(DataQ!$B:$B,'Data Q to A'!$A35,DataQ!AN:AN)</f>
        <v>1475.4929999999999</v>
      </c>
      <c r="AI35" s="10">
        <f>SUMIF(DataQ!$B:$B,'Data Q to A'!$A35,DataQ!AO:AO)</f>
        <v>1245.558</v>
      </c>
      <c r="AJ35" s="10">
        <f>SUMIF(DataQ!$B:$B,'Data Q to A'!$A35,DataQ!AP:AP)</f>
        <v>1106071</v>
      </c>
      <c r="AK35" s="10">
        <f>SUMIF(DataQ!$E:$E,'Data Q to A'!$A35,DataQ!AC:AC)</f>
        <v>322000</v>
      </c>
      <c r="AL35" s="10">
        <f>SUMIF(DataQ!$D:$D,'Data Q to A'!$A35,DataQ!AJ:AJ)</f>
        <v>1127432</v>
      </c>
    </row>
    <row r="36" spans="1:38" x14ac:dyDescent="0.25">
      <c r="A36">
        <v>2001</v>
      </c>
      <c r="B36" s="10">
        <f>SUMIF(DataQ!$B:$B,'Data Q to A'!$A36,DataQ!H:H)</f>
        <v>1986393</v>
      </c>
      <c r="C36" s="10">
        <f>SUMIF(DataQ!$B:$B,'Data Q to A'!$A36,DataQ!I:I)</f>
        <v>14230.725</v>
      </c>
      <c r="D36" s="10">
        <f>SUMIF(DataQ!$B:$B,'Data Q to A'!$A36,DataQ!J:J)</f>
        <v>502073.3</v>
      </c>
      <c r="E36" s="10">
        <f>SUMIF(DataQ!$B:$B,'Data Q to A'!$A36,DataQ!K:K)</f>
        <v>2876.3599999999997</v>
      </c>
      <c r="F36" s="10">
        <f>SUMIF(DataQ!$B:$B,'Data Q to A'!$A36,DataQ!L:L)</f>
        <v>1983.9770000000001</v>
      </c>
      <c r="G36" s="10">
        <f>SUMIF(DataQ!$B:$B,'Data Q to A'!$A36,DataQ!M:M)</f>
        <v>1804.3100000000002</v>
      </c>
      <c r="H36" s="10">
        <f>SUMIF(DataQ!$B:$B,'Data Q to A'!$A36,DataQ!N:N)</f>
        <v>1565480.3</v>
      </c>
      <c r="I36" s="10">
        <f>SUMIF(DataQ!$B:$B,'Data Q to A'!$A36,DataQ!O:O)</f>
        <v>3107.0010000000002</v>
      </c>
      <c r="J36" s="10">
        <f>SUMIF(DataQ!$B:$B,'Data Q to A'!$A36,DataQ!P:P)</f>
        <v>-194.45724999999999</v>
      </c>
      <c r="K36" s="10">
        <f>SUMIF(DataQ!$B:$B,'Data Q to A'!$A36,DataQ!Q:Q)</f>
        <v>-32964.75</v>
      </c>
      <c r="L36" s="10">
        <f>SUMIF(DataQ!$B:$B,'Data Q to A'!$A36,DataQ!R:R)</f>
        <v>-68.603000000000009</v>
      </c>
      <c r="M36" s="10">
        <f>SUMIF(DataQ!$B:$B,'Data Q to A'!$A36,DataQ!S:S)</f>
        <v>-21.643000000000001</v>
      </c>
      <c r="N36" s="10">
        <f>SUMIF(DataQ!$B:$B,'Data Q to A'!$A36,DataQ!T:T)</f>
        <v>-41.625</v>
      </c>
      <c r="O36" s="10">
        <f>SUMIF(DataQ!$B:$B,'Data Q to A'!$A36,DataQ!U:U)</f>
        <v>11135</v>
      </c>
      <c r="P36" s="10">
        <f>SUMIF(DataQ!$F:$F,'Data Q to A'!$A36,DataQ!V:V)</f>
        <v>400663</v>
      </c>
      <c r="Q36" s="10">
        <f>SUMIF(DataQ!$F:$F,'Data Q to A'!$A36,DataQ!W:W)</f>
        <v>8109.2920000000004</v>
      </c>
      <c r="R36" s="10">
        <f>SUMIF(DataQ!$F:$F,'Data Q to A'!$A36,DataQ!X:X)</f>
        <v>722779</v>
      </c>
      <c r="S36" s="10">
        <f>SUMIF(DataQ!$F:$F,'Data Q to A'!$A36,DataQ!Y:Y)</f>
        <v>1221.5889999999999</v>
      </c>
      <c r="T36" s="10">
        <f>SUMIF(DataQ!$F:$F,'Data Q to A'!$A36,DataQ!Z:Z)</f>
        <v>1174.0730000000001</v>
      </c>
      <c r="U36" s="10">
        <f>SUMIF(DataQ!$F:$F,'Data Q to A'!$A36,DataQ!AA:AA)</f>
        <v>1530.4870000000001</v>
      </c>
      <c r="V36" s="10">
        <f>SUMIF(DataQ!$F:$F,'Data Q to A'!$A36,DataQ!AB:AB)</f>
        <v>982166</v>
      </c>
      <c r="W36" s="10">
        <f>SUMIF(DataQ!$F:$F,'Data Q to A'!$A36,DataQ!AC:AC)</f>
        <v>335500</v>
      </c>
      <c r="X36" s="10">
        <f>SUMIF(DataQ!$F:$F,'Data Q to A'!$A36,DataQ!AD:AD)</f>
        <v>5749.3249999999998</v>
      </c>
      <c r="Y36" s="10">
        <f>SUMIF(DataQ!$F:$F,'Data Q to A'!$A36,DataQ!AE:AE)</f>
        <v>284960.3</v>
      </c>
      <c r="Z36" s="10">
        <f>SUMIF(DataQ!$F:$F,'Data Q to A'!$A36,DataQ!AF:AF)</f>
        <v>763</v>
      </c>
      <c r="AA36" s="10">
        <f>SUMIF(DataQ!$F:$F,'Data Q to A'!$A36,DataQ!AG:AG)</f>
        <v>554.60299999999995</v>
      </c>
      <c r="AB36" s="10">
        <f>SUMIF(DataQ!$F:$F,'Data Q to A'!$A36,DataQ!AH:AH)</f>
        <v>1238.7909999999999</v>
      </c>
      <c r="AC36" s="10">
        <f>SUMIF(DataQ!$F:$F,'Data Q to A'!$A36,DataQ!AI:AI)</f>
        <v>507575</v>
      </c>
      <c r="AD36" s="10">
        <f>SUMIF(DataQ!$B:$B,'Data Q to A'!$A36,DataQ!AJ:AJ)</f>
        <v>1150542</v>
      </c>
      <c r="AE36" s="10">
        <f>SUMIF(DataQ!$B:$B,'Data Q to A'!$A36,DataQ!AK:AK)</f>
        <v>10581.924999999999</v>
      </c>
      <c r="AF36" s="10">
        <f>SUMIF(DataQ!$B:$B,'Data Q to A'!$A36,DataQ!AL:AL)</f>
        <v>539711.90000000014</v>
      </c>
      <c r="AG36" s="10">
        <f>SUMIF(DataQ!$B:$B,'Data Q to A'!$A36,DataQ!AM:AM)</f>
        <v>2198.462</v>
      </c>
      <c r="AH36" s="10">
        <f>SUMIF(DataQ!$B:$B,'Data Q to A'!$A36,DataQ!AN:AN)</f>
        <v>1531.2520000000002</v>
      </c>
      <c r="AI36" s="10">
        <f>SUMIF(DataQ!$B:$B,'Data Q to A'!$A36,DataQ!AO:AO)</f>
        <v>1307.586</v>
      </c>
      <c r="AJ36" s="10">
        <f>SUMIF(DataQ!$B:$B,'Data Q to A'!$A36,DataQ!AP:AP)</f>
        <v>1144543</v>
      </c>
      <c r="AK36" s="10">
        <f>SUMIF(DataQ!$E:$E,'Data Q to A'!$A36,DataQ!AC:AC)</f>
        <v>330600</v>
      </c>
      <c r="AL36" s="10">
        <f>SUMIF(DataQ!$D:$D,'Data Q to A'!$A36,DataQ!AJ:AJ)</f>
        <v>1170094</v>
      </c>
    </row>
    <row r="37" spans="1:38" x14ac:dyDescent="0.25">
      <c r="A37">
        <v>2002</v>
      </c>
      <c r="B37" s="10">
        <f>SUMIF(DataQ!$B:$B,'Data Q to A'!$A37,DataQ!H:H)</f>
        <v>2020341</v>
      </c>
      <c r="C37" s="10">
        <f>SUMIF(DataQ!$B:$B,'Data Q to A'!$A37,DataQ!I:I)</f>
        <v>14472.699999999999</v>
      </c>
      <c r="D37" s="10">
        <f>SUMIF(DataQ!$B:$B,'Data Q to A'!$A37,DataQ!J:J)</f>
        <v>502336</v>
      </c>
      <c r="E37" s="10">
        <f>SUMIF(DataQ!$B:$B,'Data Q to A'!$A37,DataQ!K:K)</f>
        <v>2870.5699999999997</v>
      </c>
      <c r="F37" s="10">
        <f>SUMIF(DataQ!$B:$B,'Data Q to A'!$A37,DataQ!L:L)</f>
        <v>2006.2660000000001</v>
      </c>
      <c r="G37" s="10">
        <f>SUMIF(DataQ!$B:$B,'Data Q to A'!$A37,DataQ!M:M)</f>
        <v>1808.7700000000002</v>
      </c>
      <c r="H37" s="10">
        <f>SUMIF(DataQ!$B:$B,'Data Q to A'!$A37,DataQ!N:N)</f>
        <v>1612433.1</v>
      </c>
      <c r="I37" s="10">
        <f>SUMIF(DataQ!$B:$B,'Data Q to A'!$A37,DataQ!O:O)</f>
        <v>-26200.999</v>
      </c>
      <c r="J37" s="10">
        <f>SUMIF(DataQ!$B:$B,'Data Q to A'!$A37,DataQ!P:P)</f>
        <v>-570.78070000000002</v>
      </c>
      <c r="K37" s="10">
        <f>SUMIF(DataQ!$B:$B,'Data Q to A'!$A37,DataQ!Q:Q)</f>
        <v>-38475.751000000004</v>
      </c>
      <c r="L37" s="10">
        <f>SUMIF(DataQ!$B:$B,'Data Q to A'!$A37,DataQ!R:R)</f>
        <v>-90.849000000000004</v>
      </c>
      <c r="M37" s="10">
        <f>SUMIF(DataQ!$B:$B,'Data Q to A'!$A37,DataQ!S:S)</f>
        <v>-50.003999999999991</v>
      </c>
      <c r="N37" s="10">
        <f>SUMIF(DataQ!$B:$B,'Data Q to A'!$A37,DataQ!T:T)</f>
        <v>-39.036003000000008</v>
      </c>
      <c r="O37" s="10">
        <f>SUMIF(DataQ!$B:$B,'Data Q to A'!$A37,DataQ!U:U)</f>
        <v>4202</v>
      </c>
      <c r="P37" s="10">
        <f>SUMIF(DataQ!$F:$F,'Data Q to A'!$A37,DataQ!V:V)</f>
        <v>422180</v>
      </c>
      <c r="Q37" s="10">
        <f>SUMIF(DataQ!$F:$F,'Data Q to A'!$A37,DataQ!W:W)</f>
        <v>8995.6260000000002</v>
      </c>
      <c r="R37" s="10">
        <f>SUMIF(DataQ!$F:$F,'Data Q to A'!$A37,DataQ!X:X)</f>
        <v>751017</v>
      </c>
      <c r="S37" s="10">
        <f>SUMIF(DataQ!$F:$F,'Data Q to A'!$A37,DataQ!Y:Y)</f>
        <v>1285.606</v>
      </c>
      <c r="T37" s="10">
        <f>SUMIF(DataQ!$F:$F,'Data Q to A'!$A37,DataQ!Z:Z)</f>
        <v>1276.144</v>
      </c>
      <c r="U37" s="10">
        <f>SUMIF(DataQ!$F:$F,'Data Q to A'!$A37,DataQ!AA:AA)</f>
        <v>1570.204</v>
      </c>
      <c r="V37" s="10">
        <f>SUMIF(DataQ!$F:$F,'Data Q to A'!$A37,DataQ!AB:AB)</f>
        <v>1003151</v>
      </c>
      <c r="W37" s="10">
        <f>SUMIF(DataQ!$F:$F,'Data Q to A'!$A37,DataQ!AC:AC)</f>
        <v>368700</v>
      </c>
      <c r="X37" s="10">
        <f>SUMIF(DataQ!$F:$F,'Data Q to A'!$A37,DataQ!AD:AD)</f>
        <v>6525.7290000000003</v>
      </c>
      <c r="Y37" s="10">
        <f>SUMIF(DataQ!$F:$F,'Data Q to A'!$A37,DataQ!AE:AE)</f>
        <v>324468.59999999998</v>
      </c>
      <c r="Z37" s="10">
        <f>SUMIF(DataQ!$F:$F,'Data Q to A'!$A37,DataQ!AF:AF)</f>
        <v>867</v>
      </c>
      <c r="AA37" s="10">
        <f>SUMIF(DataQ!$F:$F,'Data Q to A'!$A37,DataQ!AG:AG)</f>
        <v>637.86800000000005</v>
      </c>
      <c r="AB37" s="10">
        <f>SUMIF(DataQ!$F:$F,'Data Q to A'!$A37,DataQ!AH:AH)</f>
        <v>1276.693</v>
      </c>
      <c r="AC37" s="10">
        <f>SUMIF(DataQ!$F:$F,'Data Q to A'!$A37,DataQ!AI:AI)</f>
        <v>523271</v>
      </c>
      <c r="AD37" s="10">
        <f>SUMIF(DataQ!$B:$B,'Data Q to A'!$A37,DataQ!AJ:AJ)</f>
        <v>1194646</v>
      </c>
      <c r="AE37" s="10">
        <f>SUMIF(DataQ!$B:$B,'Data Q to A'!$A37,DataQ!AK:AK)</f>
        <v>10929.1</v>
      </c>
      <c r="AF37" s="10">
        <f>SUMIF(DataQ!$B:$B,'Data Q to A'!$A37,DataQ!AL:AL)</f>
        <v>532466.30000000005</v>
      </c>
      <c r="AG37" s="10">
        <f>SUMIF(DataQ!$B:$B,'Data Q to A'!$A37,DataQ!AM:AM)</f>
        <v>2227.0450000000001</v>
      </c>
      <c r="AH37" s="10">
        <f>SUMIF(DataQ!$B:$B,'Data Q to A'!$A37,DataQ!AN:AN)</f>
        <v>1580.4390000000001</v>
      </c>
      <c r="AI37" s="10">
        <f>SUMIF(DataQ!$B:$B,'Data Q to A'!$A37,DataQ!AO:AO)</f>
        <v>1354.154</v>
      </c>
      <c r="AJ37" s="10">
        <f>SUMIF(DataQ!$B:$B,'Data Q to A'!$A37,DataQ!AP:AP)</f>
        <v>1193694</v>
      </c>
      <c r="AK37" s="10">
        <f>SUMIF(DataQ!$E:$E,'Data Q to A'!$A37,DataQ!AC:AC)</f>
        <v>369200</v>
      </c>
      <c r="AL37" s="10">
        <f>SUMIF(DataQ!$D:$D,'Data Q to A'!$A37,DataQ!AJ:AJ)</f>
        <v>1224966</v>
      </c>
    </row>
    <row r="38" spans="1:38" x14ac:dyDescent="0.25">
      <c r="A38">
        <v>2003</v>
      </c>
      <c r="B38" s="10">
        <f>SUMIF(DataQ!$B:$B,'Data Q to A'!$A38,DataQ!H:H)</f>
        <v>2085366</v>
      </c>
      <c r="C38" s="10">
        <f>SUMIF(DataQ!$B:$B,'Data Q to A'!$A38,DataQ!I:I)</f>
        <v>14877.325000000001</v>
      </c>
      <c r="D38" s="10">
        <f>SUMIF(DataQ!$B:$B,'Data Q to A'!$A38,DataQ!J:J)</f>
        <v>509452.7</v>
      </c>
      <c r="E38" s="10">
        <f>SUMIF(DataQ!$B:$B,'Data Q to A'!$A38,DataQ!K:K)</f>
        <v>2855.04</v>
      </c>
      <c r="F38" s="10">
        <f>SUMIF(DataQ!$B:$B,'Data Q to A'!$A38,DataQ!L:L)</f>
        <v>2026.127</v>
      </c>
      <c r="G38" s="10">
        <f>SUMIF(DataQ!$B:$B,'Data Q to A'!$A38,DataQ!M:M)</f>
        <v>1811.4090000000001</v>
      </c>
      <c r="H38" s="10">
        <f>SUMIF(DataQ!$B:$B,'Data Q to A'!$A38,DataQ!N:N)</f>
        <v>1641559.8</v>
      </c>
      <c r="I38" s="10">
        <f>SUMIF(DataQ!$B:$B,'Data Q to A'!$A38,DataQ!O:O)</f>
        <v>-46394</v>
      </c>
      <c r="J38" s="10">
        <f>SUMIF(DataQ!$B:$B,'Data Q to A'!$A38,DataQ!P:P)</f>
        <v>-729.96070000000009</v>
      </c>
      <c r="K38" s="10">
        <f>SUMIF(DataQ!$B:$B,'Data Q to A'!$A38,DataQ!Q:Q)</f>
        <v>-38948.5</v>
      </c>
      <c r="L38" s="10">
        <f>SUMIF(DataQ!$B:$B,'Data Q to A'!$A38,DataQ!R:R)</f>
        <v>-85.813000000000002</v>
      </c>
      <c r="M38" s="10">
        <f>SUMIF(DataQ!$B:$B,'Data Q to A'!$A38,DataQ!S:S)</f>
        <v>-66.099000000000004</v>
      </c>
      <c r="N38" s="10">
        <f>SUMIF(DataQ!$B:$B,'Data Q to A'!$A38,DataQ!T:T)</f>
        <v>-45.146990000000002</v>
      </c>
      <c r="O38" s="10">
        <f>SUMIF(DataQ!$B:$B,'Data Q to A'!$A38,DataQ!U:U)</f>
        <v>6262</v>
      </c>
      <c r="P38" s="10">
        <f>SUMIF(DataQ!$F:$F,'Data Q to A'!$A38,DataQ!V:V)</f>
        <v>462610</v>
      </c>
      <c r="Q38" s="10">
        <f>SUMIF(DataQ!$F:$F,'Data Q to A'!$A38,DataQ!W:W)</f>
        <v>9567.3870000000006</v>
      </c>
      <c r="R38" s="10">
        <f>SUMIF(DataQ!$F:$F,'Data Q to A'!$A38,DataQ!X:X)</f>
        <v>790564</v>
      </c>
      <c r="S38" s="10">
        <f>SUMIF(DataQ!$F:$F,'Data Q to A'!$A38,DataQ!Y:Y)</f>
        <v>1364.643</v>
      </c>
      <c r="T38" s="10">
        <f>SUMIF(DataQ!$F:$F,'Data Q to A'!$A38,DataQ!Z:Z)</f>
        <v>1380.8119999999999</v>
      </c>
      <c r="U38" s="10">
        <f>SUMIF(DataQ!$F:$F,'Data Q to A'!$A38,DataQ!AA:AA)</f>
        <v>1590.1479999999999</v>
      </c>
      <c r="V38" s="10">
        <f>SUMIF(DataQ!$F:$F,'Data Q to A'!$A38,DataQ!AB:AB)</f>
        <v>1010686</v>
      </c>
      <c r="W38" s="10">
        <f>SUMIF(DataQ!$F:$F,'Data Q to A'!$A38,DataQ!AC:AC)</f>
        <v>404600</v>
      </c>
      <c r="X38" s="10">
        <f>SUMIF(DataQ!$F:$F,'Data Q to A'!$A38,DataQ!AD:AD)</f>
        <v>6869.3549999999996</v>
      </c>
      <c r="Y38" s="10">
        <f>SUMIF(DataQ!$F:$F,'Data Q to A'!$A38,DataQ!AE:AE)</f>
        <v>354380.7</v>
      </c>
      <c r="Z38" s="10">
        <f>SUMIF(DataQ!$F:$F,'Data Q to A'!$A38,DataQ!AF:AF)</f>
        <v>943</v>
      </c>
      <c r="AA38" s="10">
        <f>SUMIF(DataQ!$F:$F,'Data Q to A'!$A38,DataQ!AG:AG)</f>
        <v>678.44799999999998</v>
      </c>
      <c r="AB38" s="10">
        <f>SUMIF(DataQ!$F:$F,'Data Q to A'!$A38,DataQ!AH:AH)</f>
        <v>1289.4970000000001</v>
      </c>
      <c r="AC38" s="10">
        <f>SUMIF(DataQ!$F:$F,'Data Q to A'!$A38,DataQ!AI:AI)</f>
        <v>498737</v>
      </c>
      <c r="AD38" s="10">
        <f>SUMIF(DataQ!$B:$B,'Data Q to A'!$A38,DataQ!AJ:AJ)</f>
        <v>1262502</v>
      </c>
      <c r="AE38" s="10">
        <f>SUMIF(DataQ!$B:$B,'Data Q to A'!$A38,DataQ!AK:AK)</f>
        <v>11456.45</v>
      </c>
      <c r="AF38" s="10">
        <f>SUMIF(DataQ!$B:$B,'Data Q to A'!$A38,DataQ!AL:AL)</f>
        <v>530389.1</v>
      </c>
      <c r="AG38" s="10">
        <f>SUMIF(DataQ!$B:$B,'Data Q to A'!$A38,DataQ!AM:AM)</f>
        <v>2244.252</v>
      </c>
      <c r="AH38" s="10">
        <f>SUMIF(DataQ!$B:$B,'Data Q to A'!$A38,DataQ!AN:AN)</f>
        <v>1624.807</v>
      </c>
      <c r="AI38" s="10">
        <f>SUMIF(DataQ!$B:$B,'Data Q to A'!$A38,DataQ!AO:AO)</f>
        <v>1399.085</v>
      </c>
      <c r="AJ38" s="10">
        <f>SUMIF(DataQ!$B:$B,'Data Q to A'!$A38,DataQ!AP:AP)</f>
        <v>1254747</v>
      </c>
      <c r="AK38" s="10">
        <f>SUMIF(DataQ!$E:$E,'Data Q to A'!$A38,DataQ!AC:AC)</f>
        <v>404500</v>
      </c>
      <c r="AL38" s="10">
        <f>SUMIF(DataQ!$D:$D,'Data Q to A'!$A38,DataQ!AJ:AJ)</f>
        <v>1296670</v>
      </c>
    </row>
    <row r="39" spans="1:38" x14ac:dyDescent="0.25">
      <c r="A39">
        <v>2004</v>
      </c>
      <c r="B39" s="10">
        <f>SUMIF(DataQ!$B:$B,'Data Q to A'!$A39,DataQ!H:H)</f>
        <v>2133872</v>
      </c>
      <c r="C39" s="10">
        <f>SUMIF(DataQ!$B:$B,'Data Q to A'!$A39,DataQ!I:I)</f>
        <v>15449.775</v>
      </c>
      <c r="D39" s="10">
        <f>SUMIF(DataQ!$B:$B,'Data Q to A'!$A39,DataQ!J:J)</f>
        <v>520163.1</v>
      </c>
      <c r="E39" s="10">
        <f>SUMIF(DataQ!$B:$B,'Data Q to A'!$A39,DataQ!K:K)</f>
        <v>2874.97</v>
      </c>
      <c r="F39" s="10">
        <f>SUMIF(DataQ!$B:$B,'Data Q to A'!$A39,DataQ!L:L)</f>
        <v>2077.2740000000003</v>
      </c>
      <c r="G39" s="10">
        <f>SUMIF(DataQ!$B:$B,'Data Q to A'!$A39,DataQ!M:M)</f>
        <v>1834.126</v>
      </c>
      <c r="H39" s="10">
        <f>SUMIF(DataQ!$B:$B,'Data Q to A'!$A39,DataQ!N:N)</f>
        <v>1692322.8</v>
      </c>
      <c r="I39" s="10">
        <f>SUMIF(DataQ!$B:$B,'Data Q to A'!$A39,DataQ!O:O)</f>
        <v>-48574</v>
      </c>
      <c r="J39" s="10">
        <f>SUMIF(DataQ!$B:$B,'Data Q to A'!$A39,DataQ!P:P)</f>
        <v>-702.48200000000008</v>
      </c>
      <c r="K39" s="10">
        <f>SUMIF(DataQ!$B:$B,'Data Q to A'!$A39,DataQ!Q:Q)</f>
        <v>-28133.25</v>
      </c>
      <c r="L39" s="10">
        <f>SUMIF(DataQ!$B:$B,'Data Q to A'!$A39,DataQ!R:R)</f>
        <v>-78.445999999999998</v>
      </c>
      <c r="M39" s="10">
        <f>SUMIF(DataQ!$B:$B,'Data Q to A'!$A39,DataQ!S:S)</f>
        <v>-60.259</v>
      </c>
      <c r="N39" s="10">
        <f>SUMIF(DataQ!$B:$B,'Data Q to A'!$A39,DataQ!T:T)</f>
        <v>-50.438010000000006</v>
      </c>
      <c r="O39" s="10">
        <f>SUMIF(DataQ!$B:$B,'Data Q to A'!$A39,DataQ!U:U)</f>
        <v>19916</v>
      </c>
      <c r="P39" s="10">
        <f>SUMIF(DataQ!$F:$F,'Data Q to A'!$A39,DataQ!V:V)</f>
        <v>526430</v>
      </c>
      <c r="Q39" s="10">
        <f>SUMIF(DataQ!$F:$F,'Data Q to A'!$A39,DataQ!W:W)</f>
        <v>11057.09</v>
      </c>
      <c r="R39" s="10">
        <f>SUMIF(DataQ!$F:$F,'Data Q to A'!$A39,DataQ!X:X)</f>
        <v>818109</v>
      </c>
      <c r="S39" s="10">
        <f>SUMIF(DataQ!$F:$F,'Data Q to A'!$A39,DataQ!Y:Y)</f>
        <v>1431.4739999999999</v>
      </c>
      <c r="T39" s="10">
        <f>SUMIF(DataQ!$F:$F,'Data Q to A'!$A39,DataQ!Z:Z)</f>
        <v>1462.9</v>
      </c>
      <c r="U39" s="10">
        <f>SUMIF(DataQ!$F:$F,'Data Q to A'!$A39,DataQ!AA:AA)</f>
        <v>1685.3009999999999</v>
      </c>
      <c r="V39" s="10">
        <f>SUMIF(DataQ!$F:$F,'Data Q to A'!$A39,DataQ!AB:AB)</f>
        <v>1067711</v>
      </c>
      <c r="W39" s="10">
        <f>SUMIF(DataQ!$F:$F,'Data Q to A'!$A39,DataQ!AC:AC)</f>
        <v>463800</v>
      </c>
      <c r="X39" s="10">
        <f>SUMIF(DataQ!$F:$F,'Data Q to A'!$A39,DataQ!AD:AD)</f>
        <v>8312.7260000000006</v>
      </c>
      <c r="Y39" s="10">
        <f>SUMIF(DataQ!$F:$F,'Data Q to A'!$A39,DataQ!AE:AE)</f>
        <v>370808.5</v>
      </c>
      <c r="Z39" s="10">
        <f>SUMIF(DataQ!$F:$F,'Data Q to A'!$A39,DataQ!AF:AF)</f>
        <v>1029</v>
      </c>
      <c r="AA39" s="10">
        <f>SUMIF(DataQ!$F:$F,'Data Q to A'!$A39,DataQ!AG:AG)</f>
        <v>737.93499999999995</v>
      </c>
      <c r="AB39" s="10">
        <f>SUMIF(DataQ!$F:$F,'Data Q to A'!$A39,DataQ!AH:AH)</f>
        <v>1360.75</v>
      </c>
      <c r="AC39" s="10">
        <f>SUMIF(DataQ!$F:$F,'Data Q to A'!$A39,DataQ!AI:AI)</f>
        <v>524828</v>
      </c>
      <c r="AD39" s="10">
        <f>SUMIF(DataQ!$B:$B,'Data Q to A'!$A39,DataQ!AJ:AJ)</f>
        <v>1327143</v>
      </c>
      <c r="AE39" s="10">
        <f>SUMIF(DataQ!$B:$B,'Data Q to A'!$A39,DataQ!AK:AK)</f>
        <v>12217.174999999999</v>
      </c>
      <c r="AF39" s="10">
        <f>SUMIF(DataQ!$B:$B,'Data Q to A'!$A39,DataQ!AL:AL)</f>
        <v>534603.5</v>
      </c>
      <c r="AG39" s="10">
        <f>SUMIF(DataQ!$B:$B,'Data Q to A'!$A39,DataQ!AM:AM)</f>
        <v>2285.9609999999998</v>
      </c>
      <c r="AH39" s="10">
        <f>SUMIF(DataQ!$B:$B,'Data Q to A'!$A39,DataQ!AN:AN)</f>
        <v>1692.9479999999999</v>
      </c>
      <c r="AI39" s="10">
        <f>SUMIF(DataQ!$B:$B,'Data Q to A'!$A39,DataQ!AO:AO)</f>
        <v>1453.9459999999999</v>
      </c>
      <c r="AJ39" s="10">
        <f>SUMIF(DataQ!$B:$B,'Data Q to A'!$A39,DataQ!AP:AP)</f>
        <v>1335731</v>
      </c>
      <c r="AK39" s="10">
        <f>SUMIF(DataQ!$E:$E,'Data Q to A'!$A39,DataQ!AC:AC)</f>
        <v>460900</v>
      </c>
      <c r="AL39" s="10">
        <f>SUMIF(DataQ!$D:$D,'Data Q to A'!$A39,DataQ!AJ:AJ)</f>
        <v>1363217</v>
      </c>
    </row>
    <row r="40" spans="1:38" x14ac:dyDescent="0.25">
      <c r="A40">
        <v>2005</v>
      </c>
      <c r="B40" s="10">
        <f>SUMIF(DataQ!$B:$B,'Data Q to A'!$A40,DataQ!H:H)</f>
        <v>2193421</v>
      </c>
      <c r="C40" s="10">
        <f>SUMIF(DataQ!$B:$B,'Data Q to A'!$A40,DataQ!I:I)</f>
        <v>15987.95</v>
      </c>
      <c r="D40" s="10">
        <f>SUMIF(DataQ!$B:$B,'Data Q to A'!$A40,DataQ!J:J)</f>
        <v>529759.5</v>
      </c>
      <c r="E40" s="10">
        <f>SUMIF(DataQ!$B:$B,'Data Q to A'!$A40,DataQ!K:K)</f>
        <v>2905.42</v>
      </c>
      <c r="F40" s="10">
        <f>SUMIF(DataQ!$B:$B,'Data Q to A'!$A40,DataQ!L:L)</f>
        <v>2118.489</v>
      </c>
      <c r="G40" s="10">
        <f>SUMIF(DataQ!$B:$B,'Data Q to A'!$A40,DataQ!M:M)</f>
        <v>1855.096</v>
      </c>
      <c r="H40" s="10">
        <f>SUMIF(DataQ!$B:$B,'Data Q to A'!$A40,DataQ!N:N)</f>
        <v>1746654.1</v>
      </c>
      <c r="I40" s="10">
        <f>SUMIF(DataQ!$B:$B,'Data Q to A'!$A40,DataQ!O:O)</f>
        <v>-48446</v>
      </c>
      <c r="J40" s="10">
        <f>SUMIF(DataQ!$B:$B,'Data Q to A'!$A40,DataQ!P:P)</f>
        <v>-584.3614</v>
      </c>
      <c r="K40" s="10">
        <f>SUMIF(DataQ!$B:$B,'Data Q to A'!$A40,DataQ!Q:Q)</f>
        <v>-23635.5</v>
      </c>
      <c r="L40" s="10">
        <f>SUMIF(DataQ!$B:$B,'Data Q to A'!$A40,DataQ!R:R)</f>
        <v>-78.394999999999996</v>
      </c>
      <c r="M40" s="10">
        <f>SUMIF(DataQ!$B:$B,'Data Q to A'!$A40,DataQ!S:S)</f>
        <v>-61.765000000000001</v>
      </c>
      <c r="N40" s="10">
        <f>SUMIF(DataQ!$B:$B,'Data Q to A'!$A40,DataQ!T:T)</f>
        <v>-61.439989999999995</v>
      </c>
      <c r="O40" s="10">
        <f>SUMIF(DataQ!$B:$B,'Data Q to A'!$A40,DataQ!U:U)</f>
        <v>35015</v>
      </c>
      <c r="P40" s="10">
        <f>SUMIF(DataQ!$F:$F,'Data Q to A'!$A40,DataQ!V:V)</f>
        <v>573493</v>
      </c>
      <c r="Q40" s="10">
        <f>SUMIF(DataQ!$F:$F,'Data Q to A'!$A40,DataQ!W:W)</f>
        <v>11825.93</v>
      </c>
      <c r="R40" s="10">
        <f>SUMIF(DataQ!$F:$F,'Data Q to A'!$A40,DataQ!X:X)</f>
        <v>823499</v>
      </c>
      <c r="S40" s="10">
        <f>SUMIF(DataQ!$F:$F,'Data Q to A'!$A40,DataQ!Y:Y)</f>
        <v>1488.3720000000001</v>
      </c>
      <c r="T40" s="10">
        <f>SUMIF(DataQ!$F:$F,'Data Q to A'!$A40,DataQ!Z:Z)</f>
        <v>1548.2429999999999</v>
      </c>
      <c r="U40" s="10">
        <f>SUMIF(DataQ!$F:$F,'Data Q to A'!$A40,DataQ!AA:AA)</f>
        <v>1775.24</v>
      </c>
      <c r="V40" s="10">
        <f>SUMIF(DataQ!$F:$F,'Data Q to A'!$A40,DataQ!AB:AB)</f>
        <v>1106114</v>
      </c>
      <c r="W40" s="10">
        <f>SUMIF(DataQ!$F:$F,'Data Q to A'!$A40,DataQ!AC:AC)</f>
        <v>503500</v>
      </c>
      <c r="X40" s="10">
        <f>SUMIF(DataQ!$F:$F,'Data Q to A'!$A40,DataQ!AD:AD)</f>
        <v>8695.2019999999993</v>
      </c>
      <c r="Y40" s="10">
        <f>SUMIF(DataQ!$F:$F,'Data Q to A'!$A40,DataQ!AE:AE)</f>
        <v>355463.8</v>
      </c>
      <c r="Z40" s="10">
        <f>SUMIF(DataQ!$F:$F,'Data Q to A'!$A40,DataQ!AF:AF)</f>
        <v>1088</v>
      </c>
      <c r="AA40" s="10">
        <f>SUMIF(DataQ!$F:$F,'Data Q to A'!$A40,DataQ!AG:AG)</f>
        <v>725.29100000000005</v>
      </c>
      <c r="AB40" s="10">
        <f>SUMIF(DataQ!$F:$F,'Data Q to A'!$A40,DataQ!AH:AH)</f>
        <v>1418.22</v>
      </c>
      <c r="AC40" s="10">
        <f>SUMIF(DataQ!$F:$F,'Data Q to A'!$A40,DataQ!AI:AI)</f>
        <v>489655</v>
      </c>
      <c r="AD40" s="10">
        <f>SUMIF(DataQ!$B:$B,'Data Q to A'!$A40,DataQ!AJ:AJ)</f>
        <v>1403249</v>
      </c>
      <c r="AE40" s="10">
        <f>SUMIF(DataQ!$B:$B,'Data Q to A'!$A40,DataQ!AK:AK)</f>
        <v>13039.2</v>
      </c>
      <c r="AF40" s="10">
        <f>SUMIF(DataQ!$B:$B,'Data Q to A'!$A40,DataQ!AL:AL)</f>
        <v>537485</v>
      </c>
      <c r="AG40" s="10">
        <f>SUMIF(DataQ!$B:$B,'Data Q to A'!$A40,DataQ!AM:AM)</f>
        <v>2322.4870000000001</v>
      </c>
      <c r="AH40" s="10">
        <f>SUMIF(DataQ!$B:$B,'Data Q to A'!$A40,DataQ!AN:AN)</f>
        <v>1760.53</v>
      </c>
      <c r="AI40" s="10">
        <f>SUMIF(DataQ!$B:$B,'Data Q to A'!$A40,DataQ!AO:AO)</f>
        <v>1501.1759999999999</v>
      </c>
      <c r="AJ40" s="10">
        <f>SUMIF(DataQ!$B:$B,'Data Q to A'!$A40,DataQ!AP:AP)</f>
        <v>1421590</v>
      </c>
      <c r="AK40" s="10">
        <f>SUMIF(DataQ!$E:$E,'Data Q to A'!$A40,DataQ!AC:AC)</f>
        <v>499400</v>
      </c>
      <c r="AL40" s="10">
        <f>SUMIF(DataQ!$D:$D,'Data Q to A'!$A40,DataQ!AJ:AJ)</f>
        <v>1442925</v>
      </c>
    </row>
    <row r="41" spans="1:38" x14ac:dyDescent="0.25">
      <c r="A41">
        <v>2006</v>
      </c>
      <c r="B41" s="10">
        <f>SUMIF(DataQ!$B:$B,'Data Q to A'!$A41,DataQ!H:H)</f>
        <v>2241453</v>
      </c>
      <c r="C41" s="10">
        <f>SUMIF(DataQ!$B:$B,'Data Q to A'!$A41,DataQ!I:I)</f>
        <v>16433.150000000001</v>
      </c>
      <c r="D41" s="10">
        <f>SUMIF(DataQ!$B:$B,'Data Q to A'!$A41,DataQ!J:J)</f>
        <v>537812.80000000005</v>
      </c>
      <c r="E41" s="10">
        <f>SUMIF(DataQ!$B:$B,'Data Q to A'!$A41,DataQ!K:K)</f>
        <v>3022.66</v>
      </c>
      <c r="F41" s="10">
        <f>SUMIF(DataQ!$B:$B,'Data Q to A'!$A41,DataQ!L:L)</f>
        <v>2180.5839999999998</v>
      </c>
      <c r="G41" s="10">
        <f>SUMIF(DataQ!$B:$B,'Data Q to A'!$A41,DataQ!M:M)</f>
        <v>1890.2719999999999</v>
      </c>
      <c r="H41" s="10">
        <f>SUMIF(DataQ!$B:$B,'Data Q to A'!$A41,DataQ!N:N)</f>
        <v>1792729.8</v>
      </c>
      <c r="I41" s="10">
        <f>SUMIF(DataQ!$B:$B,'Data Q to A'!$A41,DataQ!O:O)</f>
        <v>-43613</v>
      </c>
      <c r="J41" s="10">
        <f>SUMIF(DataQ!$B:$B,'Data Q to A'!$A41,DataQ!P:P)</f>
        <v>-476.09579999999994</v>
      </c>
      <c r="K41" s="10">
        <f>SUMIF(DataQ!$B:$B,'Data Q to A'!$A41,DataQ!Q:Q)</f>
        <v>-16209</v>
      </c>
      <c r="L41" s="10">
        <f>SUMIF(DataQ!$B:$B,'Data Q to A'!$A41,DataQ!R:R)</f>
        <v>-42.582999999999998</v>
      </c>
      <c r="M41" s="10">
        <f>SUMIF(DataQ!$B:$B,'Data Q to A'!$A41,DataQ!S:S)</f>
        <v>-49.038000000000004</v>
      </c>
      <c r="N41" s="10">
        <f>SUMIF(DataQ!$B:$B,'Data Q to A'!$A41,DataQ!T:T)</f>
        <v>-56.24</v>
      </c>
      <c r="O41" s="10">
        <f>SUMIF(DataQ!$B:$B,'Data Q to A'!$A41,DataQ!U:U)</f>
        <v>41616</v>
      </c>
      <c r="P41" s="10">
        <f>SUMIF(DataQ!$F:$F,'Data Q to A'!$A41,DataQ!V:V)</f>
        <v>619114</v>
      </c>
      <c r="Q41" s="10">
        <f>SUMIF(DataQ!$F:$F,'Data Q to A'!$A41,DataQ!W:W)</f>
        <v>12185.47</v>
      </c>
      <c r="R41" s="10">
        <f>SUMIF(DataQ!$F:$F,'Data Q to A'!$A41,DataQ!X:X)</f>
        <v>818453</v>
      </c>
      <c r="S41" s="10">
        <f>SUMIF(DataQ!$F:$F,'Data Q to A'!$A41,DataQ!Y:Y)</f>
        <v>1528.7670000000001</v>
      </c>
      <c r="T41" s="10">
        <f>SUMIF(DataQ!$F:$F,'Data Q to A'!$A41,DataQ!Z:Z)</f>
        <v>1539.9949999999999</v>
      </c>
      <c r="U41" s="10">
        <f>SUMIF(DataQ!$F:$F,'Data Q to A'!$A41,DataQ!AA:AA)</f>
        <v>1799.605</v>
      </c>
      <c r="V41" s="10">
        <f>SUMIF(DataQ!$F:$F,'Data Q to A'!$A41,DataQ!AB:AB)</f>
        <v>1126511</v>
      </c>
      <c r="W41" s="10">
        <f>SUMIF(DataQ!$F:$F,'Data Q to A'!$A41,DataQ!AC:AC)</f>
        <v>539000</v>
      </c>
      <c r="X41" s="10">
        <f>SUMIF(DataQ!$F:$F,'Data Q to A'!$A41,DataQ!AD:AD)</f>
        <v>8793.9629999999997</v>
      </c>
      <c r="Y41" s="10">
        <f>SUMIF(DataQ!$F:$F,'Data Q to A'!$A41,DataQ!AE:AE)</f>
        <v>351230.8</v>
      </c>
      <c r="Z41" s="10">
        <f>SUMIF(DataQ!$F:$F,'Data Q to A'!$A41,DataQ!AF:AF)</f>
        <v>1081</v>
      </c>
      <c r="AA41" s="10">
        <f>SUMIF(DataQ!$F:$F,'Data Q to A'!$A41,DataQ!AG:AG)</f>
        <v>679.50900000000001</v>
      </c>
      <c r="AB41" s="10">
        <f>SUMIF(DataQ!$F:$F,'Data Q to A'!$A41,DataQ!AH:AH)</f>
        <v>1429.8230000000001</v>
      </c>
      <c r="AC41" s="10">
        <f>SUMIF(DataQ!$F:$F,'Data Q to A'!$A41,DataQ!AI:AI)</f>
        <v>446897</v>
      </c>
      <c r="AD41" s="10">
        <f>SUMIF(DataQ!$B:$B,'Data Q to A'!$A41,DataQ!AJ:AJ)</f>
        <v>1478080</v>
      </c>
      <c r="AE41" s="10">
        <f>SUMIF(DataQ!$B:$B,'Data Q to A'!$A41,DataQ!AK:AK)</f>
        <v>13815.6</v>
      </c>
      <c r="AF41" s="10">
        <f>SUMIF(DataQ!$B:$B,'Data Q to A'!$A41,DataQ!AL:AL)</f>
        <v>540571.4</v>
      </c>
      <c r="AG41" s="10">
        <f>SUMIF(DataQ!$B:$B,'Data Q to A'!$A41,DataQ!AM:AM)</f>
        <v>2426.9679999999998</v>
      </c>
      <c r="AH41" s="10">
        <f>SUMIF(DataQ!$B:$B,'Data Q to A'!$A41,DataQ!AN:AN)</f>
        <v>1848.1820000000002</v>
      </c>
      <c r="AI41" s="10">
        <f>SUMIF(DataQ!$B:$B,'Data Q to A'!$A41,DataQ!AO:AO)</f>
        <v>1563.4480000000001</v>
      </c>
      <c r="AJ41" s="10">
        <f>SUMIF(DataQ!$B:$B,'Data Q to A'!$A41,DataQ!AP:AP)</f>
        <v>1496604</v>
      </c>
      <c r="AK41" s="10">
        <f>SUMIF(DataQ!$E:$E,'Data Q to A'!$A41,DataQ!AC:AC)</f>
        <v>535200</v>
      </c>
      <c r="AL41" s="10">
        <f>SUMIF(DataQ!$D:$D,'Data Q to A'!$A41,DataQ!AJ:AJ)</f>
        <v>1513584</v>
      </c>
    </row>
    <row r="42" spans="1:38" x14ac:dyDescent="0.25">
      <c r="A42">
        <v>2007</v>
      </c>
      <c r="B42" s="10">
        <f>SUMIF(DataQ!$B:$B,'Data Q to A'!$A42,DataQ!H:H)</f>
        <v>2307148</v>
      </c>
      <c r="C42" s="10">
        <f>SUMIF(DataQ!$B:$B,'Data Q to A'!$A42,DataQ!I:I)</f>
        <v>16762.45</v>
      </c>
      <c r="D42" s="10">
        <f>SUMIF(DataQ!$B:$B,'Data Q to A'!$A42,DataQ!J:J)</f>
        <v>547070.19999999995</v>
      </c>
      <c r="E42" s="10">
        <f>SUMIF(DataQ!$B:$B,'Data Q to A'!$A42,DataQ!K:K)</f>
        <v>3113.15</v>
      </c>
      <c r="F42" s="10">
        <f>SUMIF(DataQ!$B:$B,'Data Q to A'!$A42,DataQ!L:L)</f>
        <v>2234.7449999999999</v>
      </c>
      <c r="G42" s="10">
        <f>SUMIF(DataQ!$B:$B,'Data Q to A'!$A42,DataQ!M:M)</f>
        <v>1914.5119999999999</v>
      </c>
      <c r="H42" s="10">
        <f>SUMIF(DataQ!$B:$B,'Data Q to A'!$A42,DataQ!N:N)</f>
        <v>1829479.2</v>
      </c>
      <c r="I42" s="10">
        <f>SUMIF(DataQ!$B:$B,'Data Q to A'!$A42,DataQ!O:O)</f>
        <v>-41813</v>
      </c>
      <c r="J42" s="10">
        <f>SUMIF(DataQ!$B:$B,'Data Q to A'!$A42,DataQ!P:P)</f>
        <v>-580.95920000000001</v>
      </c>
      <c r="K42" s="10">
        <f>SUMIF(DataQ!$B:$B,'Data Q to A'!$A42,DataQ!Q:Q)</f>
        <v>-15644.5</v>
      </c>
      <c r="L42" s="10">
        <f>SUMIF(DataQ!$B:$B,'Data Q to A'!$A42,DataQ!R:R)</f>
        <v>3.9379999999999997</v>
      </c>
      <c r="M42" s="10">
        <f>SUMIF(DataQ!$B:$B,'Data Q to A'!$A42,DataQ!S:S)</f>
        <v>-57.904000000000003</v>
      </c>
      <c r="N42" s="10">
        <f>SUMIF(DataQ!$B:$B,'Data Q to A'!$A42,DataQ!T:T)</f>
        <v>-21.503001000000001</v>
      </c>
      <c r="O42" s="10">
        <f>SUMIF(DataQ!$B:$B,'Data Q to A'!$A42,DataQ!U:U)</f>
        <v>45897</v>
      </c>
      <c r="P42" s="10">
        <f>SUMIF(DataQ!$F:$F,'Data Q to A'!$A42,DataQ!V:V)</f>
        <v>666880</v>
      </c>
      <c r="Q42" s="10">
        <f>SUMIF(DataQ!$F:$F,'Data Q to A'!$A42,DataQ!W:W)</f>
        <v>12825.92</v>
      </c>
      <c r="R42" s="10">
        <f>SUMIF(DataQ!$F:$F,'Data Q to A'!$A42,DataQ!X:X)</f>
        <v>825082</v>
      </c>
      <c r="S42" s="10">
        <f>SUMIF(DataQ!$F:$F,'Data Q to A'!$A42,DataQ!Y:Y)</f>
        <v>1536.96</v>
      </c>
      <c r="T42" s="10">
        <f>SUMIF(DataQ!$F:$F,'Data Q to A'!$A42,DataQ!Z:Z)</f>
        <v>1601.674</v>
      </c>
      <c r="U42" s="10">
        <f>SUMIF(DataQ!$F:$F,'Data Q to A'!$A42,DataQ!AA:AA)</f>
        <v>1796.443</v>
      </c>
      <c r="V42" s="10">
        <f>SUMIF(DataQ!$F:$F,'Data Q to A'!$A42,DataQ!AB:AB)</f>
        <v>1125273</v>
      </c>
      <c r="W42" s="10">
        <f>SUMIF(DataQ!$F:$F,'Data Q to A'!$A42,DataQ!AC:AC)</f>
        <v>574700</v>
      </c>
      <c r="X42" s="10">
        <f>SUMIF(DataQ!$F:$F,'Data Q to A'!$A42,DataQ!AD:AD)</f>
        <v>9115.4339999999993</v>
      </c>
      <c r="Y42" s="10">
        <f>SUMIF(DataQ!$F:$F,'Data Q to A'!$A42,DataQ!AE:AE)</f>
        <v>379041.3</v>
      </c>
      <c r="Z42" s="10">
        <f>SUMIF(DataQ!$F:$F,'Data Q to A'!$A42,DataQ!AF:AF)</f>
        <v>1031</v>
      </c>
      <c r="AA42" s="10">
        <f>SUMIF(DataQ!$F:$F,'Data Q to A'!$A42,DataQ!AG:AG)</f>
        <v>664.20799999999997</v>
      </c>
      <c r="AB42" s="10">
        <f>SUMIF(DataQ!$F:$F,'Data Q to A'!$A42,DataQ!AH:AH)</f>
        <v>1424.211</v>
      </c>
      <c r="AC42" s="10">
        <f>SUMIF(DataQ!$F:$F,'Data Q to A'!$A42,DataQ!AI:AI)</f>
        <v>414159</v>
      </c>
      <c r="AD42" s="10">
        <f>SUMIF(DataQ!$B:$B,'Data Q to A'!$A42,DataQ!AJ:AJ)</f>
        <v>1551729</v>
      </c>
      <c r="AE42" s="10">
        <f>SUMIF(DataQ!$B:$B,'Data Q to A'!$A42,DataQ!AK:AK)</f>
        <v>14474.25</v>
      </c>
      <c r="AF42" s="10">
        <f>SUMIF(DataQ!$B:$B,'Data Q to A'!$A42,DataQ!AL:AL)</f>
        <v>544631.9</v>
      </c>
      <c r="AG42" s="10">
        <f>SUMIF(DataQ!$B:$B,'Data Q to A'!$A42,DataQ!AM:AM)</f>
        <v>2545.5540000000001</v>
      </c>
      <c r="AH42" s="10">
        <f>SUMIF(DataQ!$B:$B,'Data Q to A'!$A42,DataQ!AN:AN)</f>
        <v>1939.2949999999998</v>
      </c>
      <c r="AI42" s="10">
        <f>SUMIF(DataQ!$B:$B,'Data Q to A'!$A42,DataQ!AO:AO)</f>
        <v>1622.5619999999999</v>
      </c>
      <c r="AJ42" s="10">
        <f>SUMIF(DataQ!$B:$B,'Data Q to A'!$A42,DataQ!AP:AP)</f>
        <v>1577661</v>
      </c>
      <c r="AK42" s="10">
        <f>SUMIF(DataQ!$E:$E,'Data Q to A'!$A42,DataQ!AC:AC)</f>
        <v>567200</v>
      </c>
      <c r="AL42" s="10">
        <f>SUMIF(DataQ!$D:$D,'Data Q to A'!$A42,DataQ!AJ:AJ)</f>
        <v>1587511</v>
      </c>
    </row>
    <row r="43" spans="1:38" x14ac:dyDescent="0.25">
      <c r="A43">
        <v>2008</v>
      </c>
      <c r="B43" s="10">
        <f>SUMIF(DataQ!$B:$B,'Data Q to A'!$A43,DataQ!H:H)</f>
        <v>2306008</v>
      </c>
      <c r="C43" s="10">
        <f>SUMIF(DataQ!$B:$B,'Data Q to A'!$A43,DataQ!I:I)</f>
        <v>16781.5</v>
      </c>
      <c r="D43" s="10">
        <f>SUMIF(DataQ!$B:$B,'Data Q to A'!$A43,DataQ!J:J)</f>
        <v>540730</v>
      </c>
      <c r="E43" s="10">
        <f>SUMIF(DataQ!$B:$B,'Data Q to A'!$A43,DataQ!K:K)</f>
        <v>3132.6600000000003</v>
      </c>
      <c r="F43" s="10">
        <f>SUMIF(DataQ!$B:$B,'Data Q to A'!$A43,DataQ!L:L)</f>
        <v>2240.6109999999999</v>
      </c>
      <c r="G43" s="10">
        <f>SUMIF(DataQ!$B:$B,'Data Q to A'!$A43,DataQ!M:M)</f>
        <v>1894.231</v>
      </c>
      <c r="H43" s="10">
        <f>SUMIF(DataQ!$B:$B,'Data Q to A'!$A43,DataQ!N:N)</f>
        <v>1847689.9000000001</v>
      </c>
      <c r="I43" s="10">
        <f>SUMIF(DataQ!$B:$B,'Data Q to A'!$A43,DataQ!O:O)</f>
        <v>-87979</v>
      </c>
      <c r="J43" s="10">
        <f>SUMIF(DataQ!$B:$B,'Data Q to A'!$A43,DataQ!P:P)</f>
        <v>-1040.7397000000001</v>
      </c>
      <c r="K43" s="10">
        <f>SUMIF(DataQ!$B:$B,'Data Q to A'!$A43,DataQ!Q:Q)</f>
        <v>-21691.5</v>
      </c>
      <c r="L43" s="10">
        <f>SUMIF(DataQ!$B:$B,'Data Q to A'!$A43,DataQ!R:R)</f>
        <v>-6.8079999999999998</v>
      </c>
      <c r="M43" s="10">
        <f>SUMIF(DataQ!$B:$B,'Data Q to A'!$A43,DataQ!S:S)</f>
        <v>-69.572000000000003</v>
      </c>
      <c r="N43" s="10">
        <f>SUMIF(DataQ!$B:$B,'Data Q to A'!$A43,DataQ!T:T)</f>
        <v>-42.473004000000003</v>
      </c>
      <c r="O43" s="10">
        <f>SUMIF(DataQ!$B:$B,'Data Q to A'!$A43,DataQ!U:U)</f>
        <v>18025</v>
      </c>
      <c r="P43" s="10">
        <f>SUMIF(DataQ!$F:$F,'Data Q to A'!$A43,DataQ!V:V)</f>
        <v>809985</v>
      </c>
      <c r="Q43" s="10">
        <f>SUMIF(DataQ!$F:$F,'Data Q to A'!$A43,DataQ!W:W)</f>
        <v>15386.57</v>
      </c>
      <c r="R43" s="10">
        <f>SUMIF(DataQ!$F:$F,'Data Q to A'!$A43,DataQ!X:X)</f>
        <v>837205</v>
      </c>
      <c r="S43" s="10">
        <f>SUMIF(DataQ!$F:$F,'Data Q to A'!$A43,DataQ!Y:Y)</f>
        <v>1589.694</v>
      </c>
      <c r="T43" s="10">
        <f>SUMIF(DataQ!$F:$F,'Data Q to A'!$A43,DataQ!Z:Z)</f>
        <v>1788.386</v>
      </c>
      <c r="U43" s="10">
        <f>SUMIF(DataQ!$F:$F,'Data Q to A'!$A43,DataQ!AA:AA)</f>
        <v>1868.1110000000001</v>
      </c>
      <c r="V43" s="10">
        <f>SUMIF(DataQ!$F:$F,'Data Q to A'!$A43,DataQ!AB:AB)</f>
        <v>1230238</v>
      </c>
      <c r="W43" s="10">
        <f>SUMIF(DataQ!$F:$F,'Data Q to A'!$A43,DataQ!AC:AC)</f>
        <v>749900</v>
      </c>
      <c r="X43" s="10">
        <f>SUMIF(DataQ!$F:$F,'Data Q to A'!$A43,DataQ!AD:AD)</f>
        <v>11207.46</v>
      </c>
      <c r="Y43" s="10">
        <f>SUMIF(DataQ!$F:$F,'Data Q to A'!$A43,DataQ!AE:AE)</f>
        <v>426480.4</v>
      </c>
      <c r="Z43" s="10">
        <f>SUMIF(DataQ!$F:$F,'Data Q to A'!$A43,DataQ!AF:AF)</f>
        <v>1100</v>
      </c>
      <c r="AA43" s="10">
        <f>SUMIF(DataQ!$F:$F,'Data Q to A'!$A43,DataQ!AG:AG)</f>
        <v>850.50400000000002</v>
      </c>
      <c r="AB43" s="10">
        <f>SUMIF(DataQ!$F:$F,'Data Q to A'!$A43,DataQ!AH:AH)</f>
        <v>1496.2840000000001</v>
      </c>
      <c r="AC43" s="10">
        <f>SUMIF(DataQ!$F:$F,'Data Q to A'!$A43,DataQ!AI:AI)</f>
        <v>441117</v>
      </c>
      <c r="AD43" s="10">
        <f>SUMIF(DataQ!$B:$B,'Data Q to A'!$A43,DataQ!AJ:AJ)</f>
        <v>1602217</v>
      </c>
      <c r="AE43" s="10">
        <f>SUMIF(DataQ!$B:$B,'Data Q to A'!$A43,DataQ!AK:AK)</f>
        <v>14769.849999999999</v>
      </c>
      <c r="AF43" s="10">
        <f>SUMIF(DataQ!$B:$B,'Data Q to A'!$A43,DataQ!AL:AL)</f>
        <v>533459.79999999993</v>
      </c>
      <c r="AG43" s="10">
        <f>SUMIF(DataQ!$B:$B,'Data Q to A'!$A43,DataQ!AM:AM)</f>
        <v>2585.9740000000002</v>
      </c>
      <c r="AH43" s="10">
        <f>SUMIF(DataQ!$B:$B,'Data Q to A'!$A43,DataQ!AN:AN)</f>
        <v>1989.1150000000002</v>
      </c>
      <c r="AI43" s="10">
        <f>SUMIF(DataQ!$B:$B,'Data Q to A'!$A43,DataQ!AO:AO)</f>
        <v>1643.9730000000002</v>
      </c>
      <c r="AJ43" s="10">
        <f>SUMIF(DataQ!$B:$B,'Data Q to A'!$A43,DataQ!AP:AP)</f>
        <v>1657041</v>
      </c>
      <c r="AK43" s="10">
        <f>SUMIF(DataQ!$E:$E,'Data Q to A'!$A43,DataQ!AC:AC)</f>
        <v>787200</v>
      </c>
      <c r="AL43" s="10">
        <f>SUMIF(DataQ!$D:$D,'Data Q to A'!$A43,DataQ!AJ:AJ)</f>
        <v>1578740</v>
      </c>
    </row>
    <row r="44" spans="1:38" x14ac:dyDescent="0.25">
      <c r="A44">
        <v>2009</v>
      </c>
      <c r="B44" s="10">
        <f>SUMIF(DataQ!$B:$B,'Data Q to A'!$A44,DataQ!H:H)</f>
        <v>2200222</v>
      </c>
      <c r="C44" s="10">
        <f>SUMIF(DataQ!$B:$B,'Data Q to A'!$A44,DataQ!I:I)</f>
        <v>16349.125</v>
      </c>
      <c r="D44" s="10">
        <f>SUMIF(DataQ!$B:$B,'Data Q to A'!$A44,DataQ!J:J)</f>
        <v>508632.3</v>
      </c>
      <c r="E44" s="10">
        <f>SUMIF(DataQ!$B:$B,'Data Q to A'!$A44,DataQ!K:K)</f>
        <v>2960.3799999999997</v>
      </c>
      <c r="F44" s="10">
        <f>SUMIF(DataQ!$B:$B,'Data Q to A'!$A44,DataQ!L:L)</f>
        <v>2179.4369999999999</v>
      </c>
      <c r="G44" s="10">
        <f>SUMIF(DataQ!$B:$B,'Data Q to A'!$A44,DataQ!M:M)</f>
        <v>1793.335</v>
      </c>
      <c r="H44" s="10">
        <f>SUMIF(DataQ!$B:$B,'Data Q to A'!$A44,DataQ!N:N)</f>
        <v>1793828.2</v>
      </c>
      <c r="I44" s="10">
        <f>SUMIF(DataQ!$B:$B,'Data Q to A'!$A44,DataQ!O:O)</f>
        <v>-161019.99</v>
      </c>
      <c r="J44" s="10">
        <f>SUMIF(DataQ!$B:$B,'Data Q to A'!$A44,DataQ!P:P)</f>
        <v>-1786.3977</v>
      </c>
      <c r="K44" s="10">
        <f>SUMIF(DataQ!$B:$B,'Data Q to A'!$A44,DataQ!Q:Q)</f>
        <v>-47974.5</v>
      </c>
      <c r="L44" s="10">
        <f>SUMIF(DataQ!$B:$B,'Data Q to A'!$A44,DataQ!R:R)</f>
        <v>-79.206000000000003</v>
      </c>
      <c r="M44" s="10">
        <f>SUMIF(DataQ!$B:$B,'Data Q to A'!$A44,DataQ!S:S)</f>
        <v>-142.761</v>
      </c>
      <c r="N44" s="10">
        <f>SUMIF(DataQ!$B:$B,'Data Q to A'!$A44,DataQ!T:T)</f>
        <v>-80.100999999999999</v>
      </c>
      <c r="O44" s="10">
        <f>SUMIF(DataQ!$B:$B,'Data Q to A'!$A44,DataQ!U:U)</f>
        <v>-38162.998999999996</v>
      </c>
      <c r="P44" s="10">
        <f>SUMIF(DataQ!$F:$F,'Data Q to A'!$A44,DataQ!V:V)</f>
        <v>1005405</v>
      </c>
      <c r="Q44" s="10">
        <f>SUMIF(DataQ!$F:$F,'Data Q to A'!$A44,DataQ!W:W)</f>
        <v>16997.259999999998</v>
      </c>
      <c r="R44" s="10">
        <f>SUMIF(DataQ!$F:$F,'Data Q to A'!$A44,DataQ!X:X)</f>
        <v>877169</v>
      </c>
      <c r="S44" s="10">
        <f>SUMIF(DataQ!$F:$F,'Data Q to A'!$A44,DataQ!Y:Y)</f>
        <v>1769.5219999999999</v>
      </c>
      <c r="T44" s="10">
        <f>SUMIF(DataQ!$F:$F,'Data Q to A'!$A44,DataQ!Z:Z)</f>
        <v>1995.277</v>
      </c>
      <c r="U44" s="10">
        <f>SUMIF(DataQ!$F:$F,'Data Q to A'!$A44,DataQ!AA:AA)</f>
        <v>2002.1579999999999</v>
      </c>
      <c r="V44" s="10">
        <f>SUMIF(DataQ!$F:$F,'Data Q to A'!$A44,DataQ!AB:AB)</f>
        <v>1361026</v>
      </c>
      <c r="W44" s="10">
        <f>SUMIF(DataQ!$F:$F,'Data Q to A'!$A44,DataQ!AC:AC)</f>
        <v>958600</v>
      </c>
      <c r="X44" s="10">
        <f>SUMIF(DataQ!$F:$F,'Data Q to A'!$A44,DataQ!AD:AD)</f>
        <v>12534.88</v>
      </c>
      <c r="Y44" s="10">
        <f>SUMIF(DataQ!$F:$F,'Data Q to A'!$A44,DataQ!AE:AE)</f>
        <v>465266.2</v>
      </c>
      <c r="Z44" s="10">
        <f>SUMIF(DataQ!$F:$F,'Data Q to A'!$A44,DataQ!AF:AF)</f>
        <v>1129</v>
      </c>
      <c r="AA44" s="10">
        <f>SUMIF(DataQ!$F:$F,'Data Q to A'!$A44,DataQ!AG:AG)</f>
        <v>966.01900000000001</v>
      </c>
      <c r="AB44" s="10">
        <f>SUMIF(DataQ!$F:$F,'Data Q to A'!$A44,DataQ!AH:AH)</f>
        <v>1614.1590000000001</v>
      </c>
      <c r="AC44" s="10">
        <f>SUMIF(DataQ!$F:$F,'Data Q to A'!$A44,DataQ!AI:AI)</f>
        <v>495938</v>
      </c>
      <c r="AD44" s="10">
        <f>SUMIF(DataQ!$B:$B,'Data Q to A'!$A44,DataQ!AJ:AJ)</f>
        <v>1559405</v>
      </c>
      <c r="AE44" s="10">
        <f>SUMIF(DataQ!$B:$B,'Data Q to A'!$A44,DataQ!AK:AK)</f>
        <v>14478.05</v>
      </c>
      <c r="AF44" s="10">
        <f>SUMIF(DataQ!$B:$B,'Data Q to A'!$A44,DataQ!AL:AL)</f>
        <v>499511.4</v>
      </c>
      <c r="AG44" s="10">
        <f>SUMIF(DataQ!$B:$B,'Data Q to A'!$A44,DataQ!AM:AM)</f>
        <v>2492.0210000000002</v>
      </c>
      <c r="AH44" s="10">
        <f>SUMIF(DataQ!$B:$B,'Data Q to A'!$A44,DataQ!AN:AN)</f>
        <v>1936.943</v>
      </c>
      <c r="AI44" s="10">
        <f>SUMIF(DataQ!$B:$B,'Data Q to A'!$A44,DataQ!AO:AO)</f>
        <v>1584.008</v>
      </c>
      <c r="AJ44" s="10">
        <f>SUMIF(DataQ!$B:$B,'Data Q to A'!$A44,DataQ!AP:AP)</f>
        <v>1571334</v>
      </c>
      <c r="AK44" s="10">
        <f>SUMIF(DataQ!$E:$E,'Data Q to A'!$A44,DataQ!AC:AC)</f>
        <v>1027900</v>
      </c>
      <c r="AL44" s="10">
        <f>SUMIF(DataQ!$D:$D,'Data Q to A'!$A44,DataQ!AJ:AJ)</f>
        <v>1581542</v>
      </c>
    </row>
    <row r="45" spans="1:38" x14ac:dyDescent="0.25">
      <c r="A45">
        <v>2010</v>
      </c>
      <c r="B45" s="10">
        <f>SUMIF(DataQ!$B:$B,'Data Q to A'!$A45,DataQ!H:H)</f>
        <v>2249959</v>
      </c>
      <c r="C45" s="10">
        <f>SUMIF(DataQ!$B:$B,'Data Q to A'!$A45,DataQ!I:I)</f>
        <v>16789.775000000001</v>
      </c>
      <c r="D45" s="10">
        <f>SUMIF(DataQ!$B:$B,'Data Q to A'!$A45,DataQ!J:J)</f>
        <v>529648.69999999995</v>
      </c>
      <c r="E45" s="10">
        <f>SUMIF(DataQ!$B:$B,'Data Q to A'!$A45,DataQ!K:K)</f>
        <v>3078.9900000000002</v>
      </c>
      <c r="F45" s="10">
        <f>SUMIF(DataQ!$B:$B,'Data Q to A'!$A45,DataQ!L:L)</f>
        <v>2219.518</v>
      </c>
      <c r="G45" s="10">
        <f>SUMIF(DataQ!$B:$B,'Data Q to A'!$A45,DataQ!M:M)</f>
        <v>1819.877</v>
      </c>
      <c r="H45" s="10">
        <f>SUMIF(DataQ!$B:$B,'Data Q to A'!$A45,DataQ!N:N)</f>
        <v>1849271.8</v>
      </c>
      <c r="I45" s="10">
        <f>SUMIF(DataQ!$B:$B,'Data Q to A'!$A45,DataQ!O:O)</f>
        <v>-148622</v>
      </c>
      <c r="J45" s="10">
        <f>SUMIF(DataQ!$B:$B,'Data Q to A'!$A45,DataQ!P:P)</f>
        <v>-1826.6068</v>
      </c>
      <c r="K45" s="10">
        <f>SUMIF(DataQ!$B:$B,'Data Q to A'!$A45,DataQ!Q:Q)</f>
        <v>-45881.25</v>
      </c>
      <c r="L45" s="10">
        <f>SUMIF(DataQ!$B:$B,'Data Q to A'!$A45,DataQ!R:R)</f>
        <v>-115.61999999999999</v>
      </c>
      <c r="M45" s="10">
        <f>SUMIF(DataQ!$B:$B,'Data Q to A'!$A45,DataQ!S:S)</f>
        <v>-142.67700000000002</v>
      </c>
      <c r="N45" s="10">
        <f>SUMIF(DataQ!$B:$B,'Data Q to A'!$A45,DataQ!T:T)</f>
        <v>-67.328999999999994</v>
      </c>
      <c r="O45" s="10">
        <f>SUMIF(DataQ!$B:$B,'Data Q to A'!$A45,DataQ!U:U)</f>
        <v>-49755.001000000004</v>
      </c>
      <c r="P45" s="10">
        <f>SUMIF(DataQ!$F:$F,'Data Q to A'!$A45,DataQ!V:V)</f>
        <v>1220252</v>
      </c>
      <c r="Q45" s="10">
        <f>SUMIF(DataQ!$F:$F,'Data Q to A'!$A45,DataQ!W:W)</f>
        <v>19135.830000000002</v>
      </c>
      <c r="R45" s="10">
        <f>SUMIF(DataQ!$F:$F,'Data Q to A'!$A45,DataQ!X:X)</f>
        <v>917549</v>
      </c>
      <c r="S45" s="10">
        <f>SUMIF(DataQ!$F:$F,'Data Q to A'!$A45,DataQ!Y:Y)</f>
        <v>2011.6769999999999</v>
      </c>
      <c r="T45" s="10">
        <f>SUMIF(DataQ!$F:$F,'Data Q to A'!$A45,DataQ!Z:Z)</f>
        <v>2162.3739999999998</v>
      </c>
      <c r="U45" s="10">
        <f>SUMIF(DataQ!$F:$F,'Data Q to A'!$A45,DataQ!AA:AA)</f>
        <v>2022.1959999999999</v>
      </c>
      <c r="V45" s="10">
        <f>SUMIF(DataQ!$F:$F,'Data Q to A'!$A45,DataQ!AB:AB)</f>
        <v>1492208</v>
      </c>
      <c r="W45" s="10">
        <f>SUMIF(DataQ!$F:$F,'Data Q to A'!$A45,DataQ!AC:AC)</f>
        <v>1152500</v>
      </c>
      <c r="X45" s="10">
        <f>SUMIF(DataQ!$F:$F,'Data Q to A'!$A45,DataQ!AD:AD)</f>
        <v>14167.28</v>
      </c>
      <c r="Y45" s="10">
        <f>SUMIF(DataQ!$F:$F,'Data Q to A'!$A45,DataQ!AE:AE)</f>
        <v>513671.7</v>
      </c>
      <c r="Z45" s="10">
        <f>SUMIF(DataQ!$F:$F,'Data Q to A'!$A45,DataQ!AF:AF)</f>
        <v>1217</v>
      </c>
      <c r="AA45" s="10">
        <f>SUMIF(DataQ!$F:$F,'Data Q to A'!$A45,DataQ!AG:AG)</f>
        <v>1113.415</v>
      </c>
      <c r="AB45" s="10">
        <f>SUMIF(DataQ!$F:$F,'Data Q to A'!$A45,DataQ!AH:AH)</f>
        <v>1623.5340000000001</v>
      </c>
      <c r="AC45" s="10">
        <f>SUMIF(DataQ!$F:$F,'Data Q to A'!$A45,DataQ!AI:AI)</f>
        <v>563368</v>
      </c>
      <c r="AD45" s="10">
        <f>SUMIF(DataQ!$B:$B,'Data Q to A'!$A45,DataQ!AJ:AJ)</f>
        <v>1615839</v>
      </c>
      <c r="AE45" s="10">
        <f>SUMIF(DataQ!$B:$B,'Data Q to A'!$A45,DataQ!AK:AK)</f>
        <v>15048.975</v>
      </c>
      <c r="AF45" s="10">
        <f>SUMIF(DataQ!$B:$B,'Data Q to A'!$A45,DataQ!AL:AL)</f>
        <v>510311.6</v>
      </c>
      <c r="AG45" s="10">
        <f>SUMIF(DataQ!$B:$B,'Data Q to A'!$A45,DataQ!AM:AM)</f>
        <v>2609.8130000000001</v>
      </c>
      <c r="AH45" s="10">
        <f>SUMIF(DataQ!$B:$B,'Data Q to A'!$A45,DataQ!AN:AN)</f>
        <v>1993.905</v>
      </c>
      <c r="AI45" s="10">
        <f>SUMIF(DataQ!$B:$B,'Data Q to A'!$A45,DataQ!AO:AO)</f>
        <v>1617.0830000000001</v>
      </c>
      <c r="AJ45" s="10">
        <f>SUMIF(DataQ!$B:$B,'Data Q to A'!$A45,DataQ!AP:AP)</f>
        <v>1666048</v>
      </c>
      <c r="AK45" s="10">
        <f>SUMIF(DataQ!$E:$E,'Data Q to A'!$A45,DataQ!AC:AC)</f>
        <v>1168700</v>
      </c>
      <c r="AL45" s="10">
        <f>SUMIF(DataQ!$D:$D,'Data Q to A'!$A45,DataQ!AJ:AJ)</f>
        <v>1645337</v>
      </c>
    </row>
    <row r="46" spans="1:38" x14ac:dyDescent="0.25">
      <c r="A46">
        <v>2011</v>
      </c>
      <c r="B46" s="10">
        <f>SUMIF(DataQ!$B:$B,'Data Q to A'!$A46,DataQ!H:H)</f>
        <v>2269116</v>
      </c>
      <c r="C46" s="10">
        <f>SUMIF(DataQ!$B:$B,'Data Q to A'!$A46,DataQ!I:I)</f>
        <v>17052.400000000001</v>
      </c>
      <c r="D46" s="10">
        <f>SUMIF(DataQ!$B:$B,'Data Q to A'!$A46,DataQ!J:J)</f>
        <v>528666</v>
      </c>
      <c r="E46" s="10">
        <f>SUMIF(DataQ!$B:$B,'Data Q to A'!$A46,DataQ!K:K)</f>
        <v>3196.9200000000005</v>
      </c>
      <c r="F46" s="10">
        <f>SUMIF(DataQ!$B:$B,'Data Q to A'!$A46,DataQ!L:L)</f>
        <v>2274.627</v>
      </c>
      <c r="G46" s="10">
        <f>SUMIF(DataQ!$B:$B,'Data Q to A'!$A46,DataQ!M:M)</f>
        <v>1835.473</v>
      </c>
      <c r="H46" s="10">
        <f>SUMIF(DataQ!$B:$B,'Data Q to A'!$A46,DataQ!N:N)</f>
        <v>1907287.1</v>
      </c>
      <c r="I46" s="10">
        <f>SUMIF(DataQ!$B:$B,'Data Q to A'!$A46,DataQ!O:O)</f>
        <v>-122164</v>
      </c>
      <c r="J46" s="10">
        <f>SUMIF(DataQ!$B:$B,'Data Q to A'!$A46,DataQ!P:P)</f>
        <v>-1682.4553000000001</v>
      </c>
      <c r="K46" s="10">
        <f>SUMIF(DataQ!$B:$B,'Data Q to A'!$A46,DataQ!Q:Q)</f>
        <v>-44698.5</v>
      </c>
      <c r="L46" s="10">
        <f>SUMIF(DataQ!$B:$B,'Data Q to A'!$A46,DataQ!R:R)</f>
        <v>-23.074000000000002</v>
      </c>
      <c r="M46" s="10">
        <f>SUMIF(DataQ!$B:$B,'Data Q to A'!$A46,DataQ!S:S)</f>
        <v>-109.456</v>
      </c>
      <c r="N46" s="10">
        <f>SUMIF(DataQ!$B:$B,'Data Q to A'!$A46,DataQ!T:T)</f>
        <v>-58.411990000000003</v>
      </c>
      <c r="O46" s="10">
        <f>SUMIF(DataQ!$B:$B,'Data Q to A'!$A46,DataQ!U:U)</f>
        <v>-37675.998999999996</v>
      </c>
      <c r="P46" s="10">
        <f>SUMIF(DataQ!$F:$F,'Data Q to A'!$A46,DataQ!V:V)</f>
        <v>1353765</v>
      </c>
      <c r="Q46" s="10">
        <f>SUMIF(DataQ!$F:$F,'Data Q to A'!$A46,DataQ!W:W)</f>
        <v>20609.64</v>
      </c>
      <c r="R46" s="10">
        <f>SUMIF(DataQ!$F:$F,'Data Q to A'!$A46,DataQ!X:X)</f>
        <v>976423</v>
      </c>
      <c r="S46" s="10">
        <f>SUMIF(DataQ!$F:$F,'Data Q to A'!$A46,DataQ!Y:Y)</f>
        <v>2025.4380000000001</v>
      </c>
      <c r="T46" s="10">
        <f>SUMIF(DataQ!$F:$F,'Data Q to A'!$A46,DataQ!Z:Z)</f>
        <v>2220.614</v>
      </c>
      <c r="U46" s="10">
        <f>SUMIF(DataQ!$F:$F,'Data Q to A'!$A46,DataQ!AA:AA)</f>
        <v>1965.9749999999999</v>
      </c>
      <c r="V46" s="10">
        <f>SUMIF(DataQ!$F:$F,'Data Q to A'!$A46,DataQ!AB:AB)</f>
        <v>1642422</v>
      </c>
      <c r="W46" s="10">
        <f>SUMIF(DataQ!$F:$F,'Data Q to A'!$A46,DataQ!AC:AC)</f>
        <v>1250600</v>
      </c>
      <c r="X46" s="10">
        <f>SUMIF(DataQ!$F:$F,'Data Q to A'!$A46,DataQ!AD:AD)</f>
        <v>15851.86</v>
      </c>
      <c r="Y46" s="10">
        <f>SUMIF(DataQ!$F:$F,'Data Q to A'!$A46,DataQ!AE:AE)</f>
        <v>561284.80000000005</v>
      </c>
      <c r="Z46" s="10">
        <f>SUMIF(DataQ!$F:$F,'Data Q to A'!$A46,DataQ!AF:AF)</f>
        <v>1309</v>
      </c>
      <c r="AA46" s="10">
        <f>SUMIF(DataQ!$F:$F,'Data Q to A'!$A46,DataQ!AG:AG)</f>
        <v>1228.3230000000001</v>
      </c>
      <c r="AB46" s="10">
        <f>SUMIF(DataQ!$F:$F,'Data Q to A'!$A46,DataQ!AH:AH)</f>
        <v>1576.8240000000001</v>
      </c>
      <c r="AC46" s="10">
        <f>SUMIF(DataQ!$F:$F,'Data Q to A'!$A46,DataQ!AI:AI)</f>
        <v>658977</v>
      </c>
      <c r="AD46" s="10">
        <f>SUMIF(DataQ!$B:$B,'Data Q to A'!$A46,DataQ!AJ:AJ)</f>
        <v>1669945</v>
      </c>
      <c r="AE46" s="10">
        <f>SUMIF(DataQ!$B:$B,'Data Q to A'!$A46,DataQ!AK:AK)</f>
        <v>15599.725000000002</v>
      </c>
      <c r="AF46" s="10">
        <f>SUMIF(DataQ!$B:$B,'Data Q to A'!$A46,DataQ!AL:AL)</f>
        <v>501407</v>
      </c>
      <c r="AG46" s="10">
        <f>SUMIF(DataQ!$B:$B,'Data Q to A'!$A46,DataQ!AM:AM)</f>
        <v>2743.1480000000001</v>
      </c>
      <c r="AH46" s="10">
        <f>SUMIF(DataQ!$B:$B,'Data Q to A'!$A46,DataQ!AN:AN)</f>
        <v>2060.9829999999997</v>
      </c>
      <c r="AI46" s="10">
        <f>SUMIF(DataQ!$B:$B,'Data Q to A'!$A46,DataQ!AO:AO)</f>
        <v>1659.1109999999999</v>
      </c>
      <c r="AJ46" s="10">
        <f>SUMIF(DataQ!$B:$B,'Data Q to A'!$A46,DataQ!AP:AP)</f>
        <v>1774063</v>
      </c>
      <c r="AK46" s="10">
        <f>SUMIF(DataQ!$E:$E,'Data Q to A'!$A46,DataQ!AC:AC)</f>
        <v>1261100</v>
      </c>
      <c r="AL46" s="10">
        <f>SUMIF(DataQ!$D:$D,'Data Q to A'!$A46,DataQ!AJ:AJ)</f>
        <v>1692735</v>
      </c>
    </row>
    <row r="47" spans="1:38" x14ac:dyDescent="0.25">
      <c r="A47">
        <v>2012</v>
      </c>
      <c r="B47" s="10">
        <f>SUMIF(DataQ!$B:$B,'Data Q to A'!$A47,DataQ!H:H)</f>
        <v>2303794</v>
      </c>
      <c r="C47" s="10">
        <f>SUMIF(DataQ!$B:$B,'Data Q to A'!$A47,DataQ!I:I)</f>
        <v>17442.775000000001</v>
      </c>
      <c r="D47" s="10">
        <f>SUMIF(DataQ!$B:$B,'Data Q to A'!$A47,DataQ!J:J)</f>
        <v>537423.19999999995</v>
      </c>
      <c r="E47" s="10">
        <f>SUMIF(DataQ!$B:$B,'Data Q to A'!$A47,DataQ!K:K)</f>
        <v>3217.7200000000003</v>
      </c>
      <c r="F47" s="10">
        <f>SUMIF(DataQ!$B:$B,'Data Q to A'!$A47,DataQ!L:L)</f>
        <v>2279.77</v>
      </c>
      <c r="G47" s="10">
        <f>SUMIF(DataQ!$B:$B,'Data Q to A'!$A47,DataQ!M:M)</f>
        <v>1777.1950000000002</v>
      </c>
      <c r="H47" s="10">
        <f>SUMIF(DataQ!$B:$B,'Data Q to A'!$A47,DataQ!N:N)</f>
        <v>1940772.6</v>
      </c>
      <c r="I47" s="10">
        <f>SUMIF(DataQ!$B:$B,'Data Q to A'!$A47,DataQ!O:O)</f>
        <v>-130503</v>
      </c>
      <c r="J47" s="10">
        <f>SUMIF(DataQ!$B:$B,'Data Q to A'!$A47,DataQ!P:P)</f>
        <v>-1494.0663</v>
      </c>
      <c r="K47" s="10">
        <f>SUMIF(DataQ!$B:$B,'Data Q to A'!$A47,DataQ!Q:Q)</f>
        <v>-41021.25</v>
      </c>
      <c r="L47" s="10">
        <f>SUMIF(DataQ!$B:$B,'Data Q to A'!$A47,DataQ!R:R)</f>
        <v>-1.5230000000000001</v>
      </c>
      <c r="M47" s="10">
        <f>SUMIF(DataQ!$B:$B,'Data Q to A'!$A47,DataQ!S:S)</f>
        <v>-107.91399999999999</v>
      </c>
      <c r="N47" s="10">
        <f>SUMIF(DataQ!$B:$B,'Data Q to A'!$A47,DataQ!T:T)</f>
        <v>-48.75</v>
      </c>
      <c r="O47" s="10">
        <f>SUMIF(DataQ!$B:$B,'Data Q to A'!$A47,DataQ!U:U)</f>
        <v>-27901.999</v>
      </c>
      <c r="P47" s="10">
        <f>SUMIF(DataQ!$F:$F,'Data Q to A'!$A47,DataQ!V:V)</f>
        <v>1447791</v>
      </c>
      <c r="Q47" s="10">
        <f>SUMIF(DataQ!$F:$F,'Data Q to A'!$A47,DataQ!W:W)</f>
        <v>21762.51</v>
      </c>
      <c r="R47" s="10">
        <f>SUMIF(DataQ!$F:$F,'Data Q to A'!$A47,DataQ!X:X)</f>
        <v>1028155</v>
      </c>
      <c r="S47" s="10">
        <f>SUMIF(DataQ!$F:$F,'Data Q to A'!$A47,DataQ!Y:Y)</f>
        <v>2068.2890000000002</v>
      </c>
      <c r="T47" s="10">
        <f>SUMIF(DataQ!$F:$F,'Data Q to A'!$A47,DataQ!Z:Z)</f>
        <v>2434.989</v>
      </c>
      <c r="U47" s="10">
        <f>SUMIF(DataQ!$F:$F,'Data Q to A'!$A47,DataQ!AA:AA)</f>
        <v>2240.8339999999998</v>
      </c>
      <c r="V47" s="10">
        <f>SUMIF(DataQ!$F:$F,'Data Q to A'!$A47,DataQ!AB:AB)</f>
        <v>1739555</v>
      </c>
      <c r="W47" s="10">
        <f>SUMIF(DataQ!$F:$F,'Data Q to A'!$A47,DataQ!AC:AC)</f>
        <v>1354300</v>
      </c>
      <c r="X47" s="10">
        <f>SUMIF(DataQ!$F:$F,'Data Q to A'!$A47,DataQ!AD:AD)</f>
        <v>16937.64</v>
      </c>
      <c r="Y47" s="10">
        <f>SUMIF(DataQ!$F:$F,'Data Q to A'!$A47,DataQ!AE:AE)</f>
        <v>586448.1</v>
      </c>
      <c r="Z47" s="10">
        <f>SUMIF(DataQ!$F:$F,'Data Q to A'!$A47,DataQ!AF:AF)</f>
        <v>1298</v>
      </c>
      <c r="AA47" s="10">
        <f>SUMIF(DataQ!$F:$F,'Data Q to A'!$A47,DataQ!AG:AG)</f>
        <v>1383.5350000000001</v>
      </c>
      <c r="AB47" s="10">
        <f>SUMIF(DataQ!$F:$F,'Data Q to A'!$A47,DataQ!AH:AH)</f>
        <v>1823.3040000000001</v>
      </c>
      <c r="AC47" s="10">
        <f>SUMIF(DataQ!$F:$F,'Data Q to A'!$A47,DataQ!AI:AI)</f>
        <v>668549</v>
      </c>
      <c r="AD47" s="10">
        <f>SUMIF(DataQ!$B:$B,'Data Q to A'!$A47,DataQ!AJ:AJ)</f>
        <v>1721708</v>
      </c>
      <c r="AE47" s="10">
        <f>SUMIF(DataQ!$B:$B,'Data Q to A'!$A47,DataQ!AK:AK)</f>
        <v>16253.95</v>
      </c>
      <c r="AF47" s="10">
        <f>SUMIF(DataQ!$B:$B,'Data Q to A'!$A47,DataQ!AL:AL)</f>
        <v>505526.9</v>
      </c>
      <c r="AG47" s="10">
        <f>SUMIF(DataQ!$B:$B,'Data Q to A'!$A47,DataQ!AM:AM)</f>
        <v>2800.605</v>
      </c>
      <c r="AH47" s="10">
        <f>SUMIF(DataQ!$B:$B,'Data Q to A'!$A47,DataQ!AN:AN)</f>
        <v>2088.011</v>
      </c>
      <c r="AI47" s="10">
        <f>SUMIF(DataQ!$B:$B,'Data Q to A'!$A47,DataQ!AO:AO)</f>
        <v>1633.7760000000001</v>
      </c>
      <c r="AJ47" s="10">
        <f>SUMIF(DataQ!$B:$B,'Data Q to A'!$A47,DataQ!AP:AP)</f>
        <v>1827201</v>
      </c>
      <c r="AK47" s="10">
        <f>SUMIF(DataQ!$E:$E,'Data Q to A'!$A47,DataQ!AC:AC)</f>
        <v>1366200</v>
      </c>
      <c r="AL47" s="10">
        <f>SUMIF(DataQ!$D:$D,'Data Q to A'!$A47,DataQ!AJ:AJ)</f>
        <v>1752021</v>
      </c>
    </row>
    <row r="48" spans="1:38" x14ac:dyDescent="0.25">
      <c r="A48">
        <v>2013</v>
      </c>
      <c r="B48" s="10">
        <f>SUMIF(DataQ!$B:$B,'Data Q to A'!$A48,DataQ!H:H)</f>
        <v>2343384</v>
      </c>
      <c r="C48" s="10">
        <f>SUMIF(DataQ!$B:$B,'Data Q to A'!$A48,DataQ!I:I)</f>
        <v>17812.175000000003</v>
      </c>
      <c r="D48" s="10">
        <f>SUMIF(DataQ!$B:$B,'Data Q to A'!$A48,DataQ!J:J)</f>
        <v>548285.80000000005</v>
      </c>
      <c r="E48" s="10">
        <f>SUMIF(DataQ!$B:$B,'Data Q to A'!$A48,DataQ!K:K)</f>
        <v>3234.2799999999997</v>
      </c>
      <c r="F48" s="10">
        <f>SUMIF(DataQ!$B:$B,'Data Q to A'!$A48,DataQ!L:L)</f>
        <v>2300.9830000000002</v>
      </c>
      <c r="G48" s="10">
        <f>SUMIF(DataQ!$B:$B,'Data Q to A'!$A48,DataQ!M:M)</f>
        <v>1744.732</v>
      </c>
      <c r="H48" s="10">
        <f>SUMIF(DataQ!$B:$B,'Data Q to A'!$A48,DataQ!N:N)</f>
        <v>1985911.3</v>
      </c>
      <c r="I48" s="10">
        <f>SUMIF(DataQ!$B:$B,'Data Q to A'!$A48,DataQ!O:O)</f>
        <v>-103611</v>
      </c>
      <c r="J48" s="10">
        <f>SUMIF(DataQ!$B:$B,'Data Q to A'!$A48,DataQ!P:P)</f>
        <v>-987.49520000000007</v>
      </c>
      <c r="K48" s="10">
        <f>SUMIF(DataQ!$B:$B,'Data Q to A'!$A48,DataQ!Q:Q)</f>
        <v>-38719.502</v>
      </c>
      <c r="L48" s="10">
        <f>SUMIF(DataQ!$B:$B,'Data Q to A'!$A48,DataQ!R:R)</f>
        <v>3.5120000000000005</v>
      </c>
      <c r="M48" s="10">
        <f>SUMIF(DataQ!$B:$B,'Data Q to A'!$A48,DataQ!S:S)</f>
        <v>-104.839</v>
      </c>
      <c r="N48" s="10">
        <f>SUMIF(DataQ!$B:$B,'Data Q to A'!$A48,DataQ!T:T)</f>
        <v>-46.604010000000002</v>
      </c>
      <c r="O48" s="10">
        <f>SUMIF(DataQ!$B:$B,'Data Q to A'!$A48,DataQ!U:U)</f>
        <v>-16052</v>
      </c>
      <c r="P48" s="10">
        <f>SUMIF(DataQ!$F:$F,'Data Q to A'!$A48,DataQ!V:V)</f>
        <v>1519787</v>
      </c>
      <c r="Q48" s="10">
        <f>SUMIF(DataQ!$F:$F,'Data Q to A'!$A48,DataQ!W:W)</f>
        <v>23161.01</v>
      </c>
      <c r="R48" s="10">
        <f>SUMIF(DataQ!$F:$F,'Data Q to A'!$A48,DataQ!X:X)</f>
        <v>1060606</v>
      </c>
      <c r="S48" s="10">
        <f>SUMIF(DataQ!$F:$F,'Data Q to A'!$A48,DataQ!Y:Y)</f>
        <v>2043.3440000000001</v>
      </c>
      <c r="T48" s="10">
        <f>SUMIF(DataQ!$F:$F,'Data Q to A'!$A48,DataQ!Z:Z)</f>
        <v>2498.3739999999998</v>
      </c>
      <c r="U48" s="10">
        <f>SUMIF(DataQ!$F:$F,'Data Q to A'!$A48,DataQ!AA:AA)</f>
        <v>2343.9110000000001</v>
      </c>
      <c r="V48" s="10">
        <f>SUMIF(DataQ!$F:$F,'Data Q to A'!$A48,DataQ!AB:AB)</f>
        <v>1753831</v>
      </c>
      <c r="W48" s="10">
        <f>SUMIF(DataQ!$F:$F,'Data Q to A'!$A48,DataQ!AC:AC)</f>
        <v>1452600</v>
      </c>
      <c r="X48" s="10">
        <f>SUMIF(DataQ!$F:$F,'Data Q to A'!$A48,DataQ!AD:AD)</f>
        <v>18040.37</v>
      </c>
      <c r="Y48" s="10">
        <f>SUMIF(DataQ!$F:$F,'Data Q to A'!$A48,DataQ!AE:AE)</f>
        <v>591132</v>
      </c>
      <c r="Z48" s="10">
        <f>SUMIF(DataQ!$F:$F,'Data Q to A'!$A48,DataQ!AF:AF)</f>
        <v>1286</v>
      </c>
      <c r="AA48" s="10">
        <f>SUMIF(DataQ!$F:$F,'Data Q to A'!$A48,DataQ!AG:AG)</f>
        <v>1420.723</v>
      </c>
      <c r="AB48" s="10">
        <f>SUMIF(DataQ!$F:$F,'Data Q to A'!$A48,DataQ!AH:AH)</f>
        <v>1910.03</v>
      </c>
      <c r="AC48" s="10">
        <f>SUMIF(DataQ!$F:$F,'Data Q to A'!$A48,DataQ!AI:AI)</f>
        <v>594936</v>
      </c>
      <c r="AD48" s="10">
        <f>SUMIF(DataQ!$B:$B,'Data Q to A'!$A48,DataQ!AJ:AJ)</f>
        <v>1789072</v>
      </c>
      <c r="AE48" s="10">
        <f>SUMIF(DataQ!$B:$B,'Data Q to A'!$A48,DataQ!AK:AK)</f>
        <v>16880.674999999999</v>
      </c>
      <c r="AF48" s="10">
        <f>SUMIF(DataQ!$B:$B,'Data Q to A'!$A48,DataQ!AL:AL)</f>
        <v>514815.3</v>
      </c>
      <c r="AG48" s="10">
        <f>SUMIF(DataQ!$B:$B,'Data Q to A'!$A48,DataQ!AM:AM)</f>
        <v>2871.2310000000002</v>
      </c>
      <c r="AH48" s="10">
        <f>SUMIF(DataQ!$B:$B,'Data Q to A'!$A48,DataQ!AN:AN)</f>
        <v>2123.1509999999998</v>
      </c>
      <c r="AI48" s="10">
        <f>SUMIF(DataQ!$B:$B,'Data Q to A'!$A48,DataQ!AO:AO)</f>
        <v>1621.9870000000001</v>
      </c>
      <c r="AJ48" s="10">
        <f>SUMIF(DataQ!$B:$B,'Data Q to A'!$A48,DataQ!AP:AP)</f>
        <v>1902247</v>
      </c>
      <c r="AK48" s="10">
        <f>SUMIF(DataQ!$E:$E,'Data Q to A'!$A48,DataQ!AC:AC)</f>
        <v>1461100</v>
      </c>
      <c r="AL48" s="10">
        <f>SUMIF(DataQ!$D:$D,'Data Q to A'!$A48,DataQ!AJ:AJ)</f>
        <v>1830757</v>
      </c>
    </row>
    <row r="49" spans="1:38" x14ac:dyDescent="0.25">
      <c r="A49">
        <v>2014</v>
      </c>
      <c r="B49" s="10">
        <f>SUMIF(DataQ!$B:$B,'Data Q to A'!$A49,DataQ!H:H)</f>
        <v>2417439</v>
      </c>
      <c r="C49" s="10">
        <f>SUMIF(DataQ!$B:$B,'Data Q to A'!$A49,DataQ!I:I)</f>
        <v>18261.7</v>
      </c>
      <c r="D49" s="10">
        <f>SUMIF(DataQ!$B:$B,'Data Q to A'!$A49,DataQ!J:J)</f>
        <v>552776.19999999995</v>
      </c>
      <c r="E49" s="10">
        <f>SUMIF(DataQ!$B:$B,'Data Q to A'!$A49,DataQ!K:K)</f>
        <v>3304.4100000000003</v>
      </c>
      <c r="F49" s="10">
        <f>SUMIF(DataQ!$B:$B,'Data Q to A'!$A49,DataQ!L:L)</f>
        <v>2323.9830000000002</v>
      </c>
      <c r="G49" s="10">
        <f>SUMIF(DataQ!$B:$B,'Data Q to A'!$A49,DataQ!M:M)</f>
        <v>1746.0459999999998</v>
      </c>
      <c r="H49" s="10">
        <f>SUMIF(DataQ!$B:$B,'Data Q to A'!$A49,DataQ!N:N)</f>
        <v>2042975.9</v>
      </c>
      <c r="I49" s="10">
        <f>SUMIF(DataQ!$B:$B,'Data Q to A'!$A49,DataQ!O:O)</f>
        <v>-104006</v>
      </c>
      <c r="J49" s="10">
        <f>SUMIF(DataQ!$B:$B,'Data Q to A'!$A49,DataQ!P:P)</f>
        <v>-911.83910000000003</v>
      </c>
      <c r="K49" s="10">
        <f>SUMIF(DataQ!$B:$B,'Data Q to A'!$A49,DataQ!Q:Q)</f>
        <v>-29136.75</v>
      </c>
      <c r="L49" s="10">
        <f>SUMIF(DataQ!$B:$B,'Data Q to A'!$A49,DataQ!R:R)</f>
        <v>21.832999999999998</v>
      </c>
      <c r="M49" s="10">
        <f>SUMIF(DataQ!$B:$B,'Data Q to A'!$A49,DataQ!S:S)</f>
        <v>-98.474999999999994</v>
      </c>
      <c r="N49" s="10">
        <f>SUMIF(DataQ!$B:$B,'Data Q to A'!$A49,DataQ!T:T)</f>
        <v>-46.106999999999999</v>
      </c>
      <c r="O49" s="10">
        <f>SUMIF(DataQ!$B:$B,'Data Q to A'!$A49,DataQ!U:U)</f>
        <v>6738</v>
      </c>
      <c r="P49" s="10">
        <f>SUMIF(DataQ!$F:$F,'Data Q to A'!$A49,DataQ!V:V)</f>
        <v>1622146</v>
      </c>
      <c r="Q49" s="10">
        <f>SUMIF(DataQ!$F:$F,'Data Q to A'!$A49,DataQ!W:W)</f>
        <v>24051.35</v>
      </c>
      <c r="R49" s="10">
        <f>SUMIF(DataQ!$F:$F,'Data Q to A'!$A49,DataQ!X:X)</f>
        <v>1114183</v>
      </c>
      <c r="S49" s="10">
        <f>SUMIF(DataQ!$F:$F,'Data Q to A'!$A49,DataQ!Y:Y)</f>
        <v>2043.9179999999999</v>
      </c>
      <c r="T49" s="10">
        <f>SUMIF(DataQ!$F:$F,'Data Q to A'!$A49,DataQ!Z:Z)</f>
        <v>2725.884</v>
      </c>
      <c r="U49" s="10">
        <f>SUMIF(DataQ!$F:$F,'Data Q to A'!$A49,DataQ!AA:AA)</f>
        <v>2573.5590000000002</v>
      </c>
      <c r="V49" s="10">
        <f>SUMIF(DataQ!$F:$F,'Data Q to A'!$A49,DataQ!AB:AB)</f>
        <v>1858520</v>
      </c>
      <c r="W49" s="10">
        <f>SUMIF(DataQ!$F:$F,'Data Q to A'!$A49,DataQ!AC:AC)</f>
        <v>1550800</v>
      </c>
      <c r="X49" s="10">
        <f>SUMIF(DataQ!$F:$F,'Data Q to A'!$A49,DataQ!AD:AD)</f>
        <v>18938.59</v>
      </c>
      <c r="Y49" s="10">
        <f>SUMIF(DataQ!$F:$F,'Data Q to A'!$A49,DataQ!AE:AE)</f>
        <v>593071.6</v>
      </c>
      <c r="Z49" s="10">
        <f>SUMIF(DataQ!$F:$F,'Data Q to A'!$A49,DataQ!AF:AF)</f>
        <v>1328</v>
      </c>
      <c r="AA49" s="10">
        <f>SUMIF(DataQ!$F:$F,'Data Q to A'!$A49,DataQ!AG:AG)</f>
        <v>1621.6</v>
      </c>
      <c r="AB49" s="10">
        <f>SUMIF(DataQ!$F:$F,'Data Q to A'!$A49,DataQ!AH:AH)</f>
        <v>2116.3220000000001</v>
      </c>
      <c r="AC49" s="10">
        <f>SUMIF(DataQ!$F:$F,'Data Q to A'!$A49,DataQ!AI:AI)</f>
        <v>584797</v>
      </c>
      <c r="AD49" s="10">
        <f>SUMIF(DataQ!$B:$B,'Data Q to A'!$A49,DataQ!AJ:AJ)</f>
        <v>1875066</v>
      </c>
      <c r="AE49" s="10">
        <f>SUMIF(DataQ!$B:$B,'Data Q to A'!$A49,DataQ!AK:AK)</f>
        <v>17608.125</v>
      </c>
      <c r="AF49" s="10">
        <f>SUMIF(DataQ!$B:$B,'Data Q to A'!$A49,DataQ!AL:AL)</f>
        <v>528093.80000000005</v>
      </c>
      <c r="AG49" s="10">
        <f>SUMIF(DataQ!$B:$B,'Data Q to A'!$A49,DataQ!AM:AM)</f>
        <v>2989.1350000000002</v>
      </c>
      <c r="AH49" s="10">
        <f>SUMIF(DataQ!$B:$B,'Data Q to A'!$A49,DataQ!AN:AN)</f>
        <v>2156.5250000000001</v>
      </c>
      <c r="AI49" s="10">
        <f>SUMIF(DataQ!$B:$B,'Data Q to A'!$A49,DataQ!AO:AO)</f>
        <v>1637.8690000000001</v>
      </c>
      <c r="AJ49" s="10">
        <f>SUMIF(DataQ!$B:$B,'Data Q to A'!$A49,DataQ!AP:AP)</f>
        <v>1994898</v>
      </c>
      <c r="AK49" s="10">
        <f>SUMIF(DataQ!$E:$E,'Data Q to A'!$A49,DataQ!AC:AC)</f>
        <v>1551900</v>
      </c>
      <c r="AL49" s="10">
        <f>SUMIF(DataQ!$D:$D,'Data Q to A'!$A49,DataQ!AJ:AJ)</f>
        <v>1907115</v>
      </c>
    </row>
    <row r="50" spans="1:38" x14ac:dyDescent="0.25">
      <c r="A50">
        <v>2015</v>
      </c>
      <c r="B50" s="10">
        <f>SUMIF(DataQ!$B:$B,'Data Q to A'!$A50,DataQ!H:H)</f>
        <v>2469182</v>
      </c>
      <c r="C50" s="10">
        <f>SUMIF(DataQ!$B:$B,'Data Q to A'!$A50,DataQ!I:I)</f>
        <v>18799.600000000002</v>
      </c>
      <c r="D50" s="10">
        <f>SUMIF(DataQ!$B:$B,'Data Q to A'!$A50,DataQ!J:J)</f>
        <v>563007.80000000005</v>
      </c>
      <c r="E50" s="10">
        <f>SUMIF(DataQ!$B:$B,'Data Q to A'!$A50,DataQ!K:K)</f>
        <v>3351.2599999999998</v>
      </c>
      <c r="F50" s="10">
        <f>SUMIF(DataQ!$B:$B,'Data Q to A'!$A50,DataQ!L:L)</f>
        <v>2347.165</v>
      </c>
      <c r="G50" s="10">
        <f>SUMIF(DataQ!$B:$B,'Data Q to A'!$A50,DataQ!M:M)</f>
        <v>1759.0640000000001</v>
      </c>
      <c r="H50" s="10">
        <f>SUMIF(DataQ!$B:$B,'Data Q to A'!$A50,DataQ!N:N)</f>
        <v>2056254.5</v>
      </c>
      <c r="I50" s="10">
        <f>SUMIF(DataQ!$B:$B,'Data Q to A'!$A50,DataQ!O:O)</f>
        <v>-85620</v>
      </c>
      <c r="J50" s="10">
        <f>SUMIF(DataQ!$B:$B,'Data Q to A'!$A50,DataQ!P:P)</f>
        <v>-866.12920000000008</v>
      </c>
      <c r="K50" s="10">
        <f>SUMIF(DataQ!$B:$B,'Data Q to A'!$A50,DataQ!Q:Q)</f>
        <v>-19788</v>
      </c>
      <c r="L50" s="10">
        <f>SUMIF(DataQ!$B:$B,'Data Q to A'!$A50,DataQ!R:R)</f>
        <v>28.24</v>
      </c>
      <c r="M50" s="10">
        <f>SUMIF(DataQ!$B:$B,'Data Q to A'!$A50,DataQ!S:S)</f>
        <v>-85.74799999999999</v>
      </c>
      <c r="N50" s="10">
        <f>SUMIF(DataQ!$B:$B,'Data Q to A'!$A50,DataQ!T:T)</f>
        <v>-40.902000000000001</v>
      </c>
      <c r="O50" s="10">
        <f>SUMIF(DataQ!$B:$B,'Data Q to A'!$A50,DataQ!U:U)</f>
        <v>6187</v>
      </c>
      <c r="P50" s="10">
        <f>SUMIF(DataQ!$F:$F,'Data Q to A'!$A50,DataQ!V:V)</f>
        <v>1683930</v>
      </c>
      <c r="Q50" s="10">
        <f>SUMIF(DataQ!$F:$F,'Data Q to A'!$A50,DataQ!W:W)</f>
        <v>25240.81</v>
      </c>
      <c r="R50" s="10">
        <f>SUMIF(DataQ!$F:$F,'Data Q to A'!$A50,DataQ!X:X)</f>
        <v>1171031</v>
      </c>
      <c r="S50" s="10">
        <f>SUMIF(DataQ!$F:$F,'Data Q to A'!$A50,DataQ!Y:Y)</f>
        <v>2020.704</v>
      </c>
      <c r="T50" s="10">
        <f>SUMIF(DataQ!$F:$F,'Data Q to A'!$A50,DataQ!Z:Z)</f>
        <v>2804.6370000000002</v>
      </c>
      <c r="U50" s="10">
        <f>SUMIF(DataQ!$F:$F,'Data Q to A'!$A50,DataQ!AA:AA)</f>
        <v>2624.2649999999999</v>
      </c>
      <c r="V50" s="10">
        <f>SUMIF(DataQ!$F:$F,'Data Q to A'!$A50,DataQ!AB:AB)</f>
        <v>1983658</v>
      </c>
      <c r="W50" s="10">
        <f>SUMIF(DataQ!$F:$F,'Data Q to A'!$A50,DataQ!AC:AC)</f>
        <v>1602900</v>
      </c>
      <c r="X50" s="10">
        <f>SUMIF(DataQ!$F:$F,'Data Q to A'!$A50,DataQ!AD:AD)</f>
        <v>19907.63</v>
      </c>
      <c r="Y50" s="10">
        <f>SUMIF(DataQ!$F:$F,'Data Q to A'!$A50,DataQ!AE:AE)</f>
        <v>650447.6</v>
      </c>
      <c r="Z50" s="10">
        <f>SUMIF(DataQ!$F:$F,'Data Q to A'!$A50,DataQ!AF:AF)</f>
        <v>1254</v>
      </c>
      <c r="AA50" s="10">
        <f>SUMIF(DataQ!$F:$F,'Data Q to A'!$A50,DataQ!AG:AG)</f>
        <v>1676.623</v>
      </c>
      <c r="AB50" s="10">
        <f>SUMIF(DataQ!$F:$F,'Data Q to A'!$A50,DataQ!AH:AH)</f>
        <v>2170.9270000000001</v>
      </c>
      <c r="AC50" s="10">
        <f>SUMIF(DataQ!$F:$F,'Data Q to A'!$A50,DataQ!AI:AI)</f>
        <v>520812</v>
      </c>
      <c r="AD50" s="10">
        <f>SUMIF(DataQ!$B:$B,'Data Q to A'!$A50,DataQ!AJ:AJ)</f>
        <v>1928016</v>
      </c>
      <c r="AE50" s="10">
        <f>SUMIF(DataQ!$B:$B,'Data Q to A'!$A50,DataQ!AK:AK)</f>
        <v>18295</v>
      </c>
      <c r="AF50" s="10">
        <f>SUMIF(DataQ!$B:$B,'Data Q to A'!$A50,DataQ!AL:AL)</f>
        <v>548923.6</v>
      </c>
      <c r="AG50" s="10">
        <f>SUMIF(DataQ!$B:$B,'Data Q to A'!$A50,DataQ!AM:AM)</f>
        <v>3084.3580000000002</v>
      </c>
      <c r="AH50" s="10">
        <f>SUMIF(DataQ!$B:$B,'Data Q to A'!$A50,DataQ!AN:AN)</f>
        <v>2202.7809999999999</v>
      </c>
      <c r="AI50" s="10">
        <f>SUMIF(DataQ!$B:$B,'Data Q to A'!$A50,DataQ!AO:AO)</f>
        <v>1662.9989999999998</v>
      </c>
      <c r="AJ50" s="10">
        <f>SUMIF(DataQ!$B:$B,'Data Q to A'!$A50,DataQ!AP:AP)</f>
        <v>1990441</v>
      </c>
      <c r="AK50" s="10">
        <f>SUMIF(DataQ!$E:$E,'Data Q to A'!$A50,DataQ!AC:AC)</f>
        <v>1595000</v>
      </c>
      <c r="AL50" s="10">
        <f>SUMIF(DataQ!$D:$D,'Data Q to A'!$A50,DataQ!AJ:AJ)</f>
        <v>1960318</v>
      </c>
    </row>
    <row r="51" spans="1:38" x14ac:dyDescent="0.25">
      <c r="A51">
        <v>2016</v>
      </c>
      <c r="B51" s="10">
        <f>SUMIF(DataQ!$B:$B,'Data Q to A'!$A51,DataQ!H:H)</f>
        <v>2523665</v>
      </c>
      <c r="C51" s="10">
        <f>SUMIF(DataQ!$B:$B,'Data Q to A'!$A51,DataQ!I:I)</f>
        <v>19141.675000000003</v>
      </c>
      <c r="D51" s="10">
        <f>SUMIF(DataQ!$B:$B,'Data Q to A'!$A51,DataQ!J:J)</f>
        <v>566784.30000000005</v>
      </c>
      <c r="E51" s="10">
        <f>SUMIF(DataQ!$B:$B,'Data Q to A'!$A51,DataQ!K:K)</f>
        <v>3422.86</v>
      </c>
      <c r="F51" s="10">
        <f>SUMIF(DataQ!$B:$B,'Data Q to A'!$A51,DataQ!L:L)</f>
        <v>2364.3429999999998</v>
      </c>
      <c r="G51" s="10">
        <f>SUMIF(DataQ!$B:$B,'Data Q to A'!$A51,DataQ!M:M)</f>
        <v>1782.8910000000001</v>
      </c>
      <c r="H51" s="10">
        <f>SUMIF(DataQ!$B:$B,'Data Q to A'!$A51,DataQ!N:N)</f>
        <v>2077609.8</v>
      </c>
      <c r="I51" s="10">
        <f>SUMIF(DataQ!$B:$B,'Data Q to A'!$A51,DataQ!O:O)</f>
        <v>-67813</v>
      </c>
      <c r="J51" s="10">
        <f>SUMIF(DataQ!$B:$B,'Data Q to A'!$A51,DataQ!P:P)</f>
        <v>-1012.6519</v>
      </c>
      <c r="K51" s="10">
        <f>SUMIF(DataQ!$B:$B,'Data Q to A'!$A51,DataQ!Q:Q)</f>
        <v>-19594.75</v>
      </c>
      <c r="L51" s="10">
        <f>SUMIF(DataQ!$B:$B,'Data Q to A'!$A51,DataQ!R:R)</f>
        <v>36.236000000000004</v>
      </c>
      <c r="M51" s="10">
        <f>SUMIF(DataQ!$B:$B,'Data Q to A'!$A51,DataQ!S:S)</f>
        <v>-84.061999999999998</v>
      </c>
      <c r="N51" s="10">
        <f>SUMIF(DataQ!$B:$B,'Data Q to A'!$A51,DataQ!T:T)</f>
        <v>-40.995999999999995</v>
      </c>
      <c r="O51" s="10">
        <f>SUMIF(DataQ!$B:$B,'Data Q to A'!$A51,DataQ!U:U)</f>
        <v>180</v>
      </c>
      <c r="P51" s="10">
        <f>SUMIF(DataQ!$F:$F,'Data Q to A'!$A51,DataQ!V:V)</f>
        <v>1749168</v>
      </c>
      <c r="Q51" s="10">
        <f>SUMIF(DataQ!$F:$F,'Data Q to A'!$A51,DataQ!W:W)</f>
        <v>26334.1</v>
      </c>
      <c r="R51" s="10">
        <f>SUMIF(DataQ!$F:$F,'Data Q to A'!$A51,DataQ!X:X)</f>
        <v>1191152</v>
      </c>
      <c r="S51" s="10">
        <f>SUMIF(DataQ!$F:$F,'Data Q to A'!$A51,DataQ!Y:Y)</f>
        <v>2006.8130000000001</v>
      </c>
      <c r="T51" s="10">
        <f>SUMIF(DataQ!$F:$F,'Data Q to A'!$A51,DataQ!Z:Z)</f>
        <v>2898.7339999999999</v>
      </c>
      <c r="U51" s="10">
        <f>SUMIF(DataQ!$F:$F,'Data Q to A'!$A51,DataQ!AA:AA)</f>
        <v>2640.7689999999998</v>
      </c>
      <c r="V51" s="10">
        <f>SUMIF(DataQ!$F:$F,'Data Q to A'!$A51,DataQ!AB:AB)</f>
        <v>2014521</v>
      </c>
      <c r="W51" s="10">
        <f>SUMIF(DataQ!$F:$F,'Data Q to A'!$A51,DataQ!AC:AC)</f>
        <v>1690600</v>
      </c>
      <c r="X51" s="10">
        <f>SUMIF(DataQ!$F:$F,'Data Q to A'!$A51,DataQ!AD:AD)</f>
        <v>20629.04</v>
      </c>
      <c r="Y51" s="10">
        <f>SUMIF(DataQ!$F:$F,'Data Q to A'!$A51,DataQ!AE:AE)</f>
        <v>663622.40000000002</v>
      </c>
      <c r="Z51" s="10">
        <f>SUMIF(DataQ!$F:$F,'Data Q to A'!$A51,DataQ!AF:AF)</f>
        <v>1238</v>
      </c>
      <c r="AA51" s="10">
        <f>SUMIF(DataQ!$F:$F,'Data Q to A'!$A51,DataQ!AG:AG)</f>
        <v>1771.085</v>
      </c>
      <c r="AB51" s="10">
        <f>SUMIF(DataQ!$F:$F,'Data Q to A'!$A51,DataQ!AH:AH)</f>
        <v>2170.625</v>
      </c>
      <c r="AC51" s="10">
        <f>SUMIF(DataQ!$F:$F,'Data Q to A'!$A51,DataQ!AI:AI)</f>
        <v>507797</v>
      </c>
      <c r="AD51" s="10">
        <f>SUMIF(DataQ!$B:$B,'Data Q to A'!$A51,DataQ!AJ:AJ)</f>
        <v>2004755</v>
      </c>
      <c r="AE51" s="10">
        <f>SUMIF(DataQ!$B:$B,'Data Q to A'!$A51,DataQ!AK:AK)</f>
        <v>18804.900000000001</v>
      </c>
      <c r="AF51" s="10">
        <f>SUMIF(DataQ!$B:$B,'Data Q to A'!$A51,DataQ!AL:AL)</f>
        <v>555772.19999999995</v>
      </c>
      <c r="AG51" s="10">
        <f>SUMIF(DataQ!$B:$B,'Data Q to A'!$A51,DataQ!AM:AM)</f>
        <v>3189.9849999999997</v>
      </c>
      <c r="AH51" s="10">
        <f>SUMIF(DataQ!$B:$B,'Data Q to A'!$A51,DataQ!AN:AN)</f>
        <v>2230.5429999999997</v>
      </c>
      <c r="AI51" s="10">
        <f>SUMIF(DataQ!$B:$B,'Data Q to A'!$A51,DataQ!AO:AO)</f>
        <v>1706.5839999999998</v>
      </c>
      <c r="AJ51" s="10">
        <f>SUMIF(DataQ!$B:$B,'Data Q to A'!$A51,DataQ!AP:AP)</f>
        <v>2025535</v>
      </c>
      <c r="AK51" s="10">
        <f>SUMIF(DataQ!$E:$E,'Data Q to A'!$A51,DataQ!AC:AC)</f>
        <v>1714500</v>
      </c>
      <c r="AL51" s="10">
        <f>SUMIF(DataQ!$D:$D,'Data Q to A'!$A51,DataQ!AJ:AJ)</f>
        <v>2053977</v>
      </c>
    </row>
    <row r="52" spans="1:38" x14ac:dyDescent="0.25">
      <c r="A52">
        <v>2017</v>
      </c>
      <c r="B52" s="10">
        <f>SUMIF(DataQ!$B:$B,'Data Q to A'!$A52,DataQ!H:H)</f>
        <v>2599961</v>
      </c>
      <c r="C52" s="10">
        <f>SUMIF(DataQ!$B:$B,'Data Q to A'!$A52,DataQ!I:I)</f>
        <v>19612.099999999999</v>
      </c>
      <c r="D52" s="10">
        <f>SUMIF(DataQ!$B:$B,'Data Q to A'!$A52,DataQ!J:J)</f>
        <v>575993.30000000005</v>
      </c>
      <c r="E52" s="10">
        <f>SUMIF(DataQ!$B:$B,'Data Q to A'!$A52,DataQ!K:K)</f>
        <v>3528.98</v>
      </c>
      <c r="F52" s="10">
        <f>SUMIF(DataQ!$B:$B,'Data Q to A'!$A52,DataQ!L:L)</f>
        <v>2418.067</v>
      </c>
      <c r="G52" s="10">
        <f>SUMIF(DataQ!$B:$B,'Data Q to A'!$A52,DataQ!M:M)</f>
        <v>1813.056</v>
      </c>
      <c r="H52" s="10">
        <f>SUMIF(DataQ!$B:$B,'Data Q to A'!$A52,DataQ!N:N)</f>
        <v>2140641.1</v>
      </c>
      <c r="I52" s="10">
        <f>SUMIF(DataQ!$B:$B,'Data Q to A'!$A52,DataQ!O:O)</f>
        <v>-54621</v>
      </c>
      <c r="J52" s="10">
        <f>SUMIF(DataQ!$B:$B,'Data Q to A'!$A52,DataQ!P:P)</f>
        <v>-854.10074999999995</v>
      </c>
      <c r="K52" s="10">
        <f>SUMIF(DataQ!$B:$B,'Data Q to A'!$A52,DataQ!Q:Q)</f>
        <v>-17138.25</v>
      </c>
      <c r="L52" s="10">
        <f>SUMIF(DataQ!$B:$B,'Data Q to A'!$A52,DataQ!R:R)</f>
        <v>44.573</v>
      </c>
      <c r="M52" s="10">
        <f>SUMIF(DataQ!$B:$B,'Data Q to A'!$A52,DataQ!S:S)</f>
        <v>-77.102000000000004</v>
      </c>
      <c r="N52" s="10">
        <f>SUMIF(DataQ!$B:$B,'Data Q to A'!$A52,DataQ!T:T)</f>
        <v>-43.767000000000003</v>
      </c>
      <c r="O52" s="10">
        <f>SUMIF(DataQ!$B:$B,'Data Q to A'!$A52,DataQ!U:U)</f>
        <v>10641</v>
      </c>
      <c r="P52" s="10">
        <f>SUMIF(DataQ!$F:$F,'Data Q to A'!$A52,DataQ!V:V)</f>
        <v>1806064</v>
      </c>
      <c r="Q52" s="10">
        <f>SUMIF(DataQ!$F:$F,'Data Q to A'!$A52,DataQ!W:W)</f>
        <v>26752.13</v>
      </c>
      <c r="R52" s="10">
        <f>SUMIF(DataQ!$F:$F,'Data Q to A'!$A52,DataQ!X:X)</f>
        <v>1208725</v>
      </c>
      <c r="S52" s="10">
        <f>SUMIF(DataQ!$F:$F,'Data Q to A'!$A52,DataQ!Y:Y)</f>
        <v>1967.2650000000001</v>
      </c>
      <c r="T52" s="10">
        <f>SUMIF(DataQ!$F:$F,'Data Q to A'!$A52,DataQ!Z:Z)</f>
        <v>2985.366</v>
      </c>
      <c r="U52" s="10">
        <f>SUMIF(DataQ!$F:$F,'Data Q to A'!$A52,DataQ!AA:AA)</f>
        <v>2651.373</v>
      </c>
      <c r="V52" s="10">
        <f>SUMIF(DataQ!$F:$F,'Data Q to A'!$A52,DataQ!AB:AB)</f>
        <v>2058193</v>
      </c>
      <c r="W52" s="10">
        <f>SUMIF(DataQ!$F:$F,'Data Q to A'!$A52,DataQ!AC:AC)</f>
        <v>1744600</v>
      </c>
      <c r="X52" s="10">
        <f>SUMIF(DataQ!$F:$F,'Data Q to A'!$A52,DataQ!AD:AD)</f>
        <v>20660.02</v>
      </c>
      <c r="Y52" s="10">
        <f>SUMIF(DataQ!$F:$F,'Data Q to A'!$A52,DataQ!AE:AE)</f>
        <v>664669.6</v>
      </c>
      <c r="Z52" s="10">
        <f>SUMIF(DataQ!$F:$F,'Data Q to A'!$A52,DataQ!AF:AF)</f>
        <v>1141</v>
      </c>
      <c r="AA52" s="10">
        <f>SUMIF(DataQ!$F:$F,'Data Q to A'!$A52,DataQ!AG:AG)</f>
        <v>1779.8340000000001</v>
      </c>
      <c r="AB52" s="10">
        <f>SUMIF(DataQ!$F:$F,'Data Q to A'!$A52,DataQ!AH:AH)</f>
        <v>2172.6529999999998</v>
      </c>
      <c r="AC52" s="10">
        <f>SUMIF(DataQ!$F:$F,'Data Q to A'!$A52,DataQ!AI:AI)</f>
        <v>382961</v>
      </c>
      <c r="AD52" s="10">
        <f>SUMIF(DataQ!$B:$B,'Data Q to A'!$A52,DataQ!AJ:AJ)</f>
        <v>2097222</v>
      </c>
      <c r="AE52" s="10">
        <f>SUMIF(DataQ!$B:$B,'Data Q to A'!$A52,DataQ!AK:AK)</f>
        <v>19612.099999999999</v>
      </c>
      <c r="AF52" s="10">
        <f>SUMIF(DataQ!$B:$B,'Data Q to A'!$A52,DataQ!AL:AL)</f>
        <v>565042.6</v>
      </c>
      <c r="AG52" s="10">
        <f>SUMIF(DataQ!$B:$B,'Data Q to A'!$A52,DataQ!AM:AM)</f>
        <v>3337.2709999999997</v>
      </c>
      <c r="AH52" s="10">
        <f>SUMIF(DataQ!$B:$B,'Data Q to A'!$A52,DataQ!AN:AN)</f>
        <v>2294.3999999999996</v>
      </c>
      <c r="AI52" s="10">
        <f>SUMIF(DataQ!$B:$B,'Data Q to A'!$A52,DataQ!AO:AO)</f>
        <v>1747.721</v>
      </c>
      <c r="AJ52" s="10">
        <f>SUMIF(DataQ!$B:$B,'Data Q to A'!$A52,DataQ!AP:AP)</f>
        <v>2140641</v>
      </c>
      <c r="AK52" s="10">
        <f>SUMIF(DataQ!$E:$E,'Data Q to A'!$A52,DataQ!AC:AC)</f>
        <v>1757800</v>
      </c>
      <c r="AL52" s="10">
        <f>SUMIF(DataQ!$D:$D,'Data Q to A'!$A52,DataQ!AJ:AJ)</f>
        <v>2134182</v>
      </c>
    </row>
    <row r="53" spans="1:38" x14ac:dyDescent="0.25">
      <c r="A53">
        <v>2018</v>
      </c>
      <c r="B53" s="10">
        <f>SUMIF(DataQ!$B:$B,'Data Q to A'!$A53,DataQ!H:H)</f>
        <v>2640295</v>
      </c>
      <c r="C53" s="10">
        <f>SUMIF(DataQ!$B:$B,'Data Q to A'!$A53,DataQ!I:I)</f>
        <v>20193.925000000003</v>
      </c>
      <c r="D53" s="10">
        <f>SUMIF(DataQ!$B:$B,'Data Q to A'!$A53,DataQ!J:J)</f>
        <v>580907.6</v>
      </c>
      <c r="E53" s="10">
        <f>SUMIF(DataQ!$B:$B,'Data Q to A'!$A53,DataQ!K:K)</f>
        <v>3569.5200000000004</v>
      </c>
      <c r="F53" s="10">
        <f>SUMIF(DataQ!$B:$B,'Data Q to A'!$A53,DataQ!L:L)</f>
        <v>2456.5160000000001</v>
      </c>
      <c r="G53" s="10">
        <f>SUMIF(DataQ!$B:$B,'Data Q to A'!$A53,DataQ!M:M)</f>
        <v>1825.412</v>
      </c>
      <c r="H53" s="10">
        <f>SUMIF(DataQ!$B:$B,'Data Q to A'!$A53,DataQ!N:N)</f>
        <v>2199358.1</v>
      </c>
      <c r="I53" s="10">
        <f>SUMIF(DataQ!$B:$B,'Data Q to A'!$A53,DataQ!O:O)</f>
        <v>-51026</v>
      </c>
      <c r="J53" s="10">
        <f>SUMIF(DataQ!$B:$B,'Data Q to A'!$A53,DataQ!P:P)</f>
        <v>-1247.075</v>
      </c>
      <c r="K53" s="10">
        <f>SUMIF(DataQ!$B:$B,'Data Q to A'!$A53,DataQ!Q:Q)</f>
        <v>-13756.5</v>
      </c>
      <c r="L53" s="10">
        <f>SUMIF(DataQ!$B:$B,'Data Q to A'!$A53,DataQ!R:R)</f>
        <v>64.665999999999997</v>
      </c>
      <c r="M53" s="10">
        <f>SUMIF(DataQ!$B:$B,'Data Q to A'!$A53,DataQ!S:S)</f>
        <v>-54.583999999999996</v>
      </c>
      <c r="N53" s="10">
        <f>SUMIF(DataQ!$B:$B,'Data Q to A'!$A53,DataQ!T:T)</f>
        <v>-38.967995000000002</v>
      </c>
      <c r="O53" s="10">
        <f>SUMIF(DataQ!$B:$B,'Data Q to A'!$A53,DataQ!U:U)</f>
        <v>22413</v>
      </c>
      <c r="P53" s="10">
        <f>SUMIF(DataQ!$F:$F,'Data Q to A'!$A53,DataQ!V:V)</f>
        <v>1858505</v>
      </c>
      <c r="Q53" s="10">
        <f>SUMIF(DataQ!$F:$F,'Data Q to A'!$A53,DataQ!W:W)</f>
        <v>28528.65</v>
      </c>
      <c r="R53" s="10">
        <f>SUMIF(DataQ!$F:$F,'Data Q to A'!$A53,DataQ!X:X)</f>
        <v>1234636</v>
      </c>
      <c r="S53" s="10">
        <f>SUMIF(DataQ!$F:$F,'Data Q to A'!$A53,DataQ!Y:Y)</f>
        <v>1914.05</v>
      </c>
      <c r="T53" s="10">
        <f>SUMIF(DataQ!$F:$F,'Data Q to A'!$A53,DataQ!Z:Z)</f>
        <v>3009.4389999999999</v>
      </c>
      <c r="U53" s="10">
        <f>SUMIF(DataQ!$F:$F,'Data Q to A'!$A53,DataQ!AA:AA)</f>
        <v>2613.9870000000001</v>
      </c>
      <c r="V53" s="10">
        <f>SUMIF(DataQ!$F:$F,'Data Q to A'!$A53,DataQ!AB:AB)</f>
        <v>2129521</v>
      </c>
      <c r="W53" s="10">
        <f>SUMIF(DataQ!$F:$F,'Data Q to A'!$A53,DataQ!AC:AC)</f>
        <v>1798600</v>
      </c>
      <c r="X53" s="10">
        <f>SUMIF(DataQ!$F:$F,'Data Q to A'!$A53,DataQ!AD:AD)</f>
        <v>22052.32</v>
      </c>
      <c r="Y53" s="10">
        <f>SUMIF(DataQ!$F:$F,'Data Q to A'!$A53,DataQ!AE:AE)</f>
        <v>674759</v>
      </c>
      <c r="Z53" s="10">
        <f>SUMIF(DataQ!$F:$F,'Data Q to A'!$A53,DataQ!AF:AF)</f>
        <v>1080</v>
      </c>
      <c r="AA53" s="10">
        <f>SUMIF(DataQ!$F:$F,'Data Q to A'!$A53,DataQ!AG:AG)</f>
        <v>1806.1410000000001</v>
      </c>
      <c r="AB53" s="10">
        <f>SUMIF(DataQ!$F:$F,'Data Q to A'!$A53,DataQ!AH:AH)</f>
        <v>2131.2600000000002</v>
      </c>
      <c r="AC53" s="10">
        <f>SUMIF(DataQ!$F:$F,'Data Q to A'!$A53,DataQ!AI:AI)</f>
        <v>362383</v>
      </c>
      <c r="AD53" s="10">
        <f>SUMIF(DataQ!$B:$B,'Data Q to A'!$A53,DataQ!AJ:AJ)</f>
        <v>2171559</v>
      </c>
      <c r="AE53" s="10">
        <f>SUMIF(DataQ!$B:$B,'Data Q to A'!$A53,DataQ!AK:AK)</f>
        <v>20656.525000000001</v>
      </c>
      <c r="AF53" s="10">
        <f>SUMIF(DataQ!$B:$B,'Data Q to A'!$A53,DataQ!AL:AL)</f>
        <v>569193.39999999991</v>
      </c>
      <c r="AG53" s="10">
        <f>SUMIF(DataQ!$B:$B,'Data Q to A'!$A53,DataQ!AM:AM)</f>
        <v>3438.806</v>
      </c>
      <c r="AH53" s="10">
        <f>SUMIF(DataQ!$B:$B,'Data Q to A'!$A53,DataQ!AN:AN)</f>
        <v>2356.9229999999998</v>
      </c>
      <c r="AI53" s="10">
        <f>SUMIF(DataQ!$B:$B,'Data Q to A'!$A53,DataQ!AO:AO)</f>
        <v>1778.4740000000002</v>
      </c>
      <c r="AJ53" s="10">
        <f>SUMIF(DataQ!$B:$B,'Data Q to A'!$A53,DataQ!AP:AP)</f>
        <v>2235675</v>
      </c>
      <c r="AK53" s="10">
        <f>SUMIF(DataQ!$E:$E,'Data Q to A'!$A53,DataQ!AC:AC)</f>
        <v>1776000</v>
      </c>
      <c r="AL53" s="10">
        <f>SUMIF(DataQ!$D:$D,'Data Q to A'!$A53,DataQ!AJ:AJ)</f>
        <v>2210656</v>
      </c>
    </row>
    <row r="54" spans="1:38" x14ac:dyDescent="0.25">
      <c r="A54">
        <v>2019</v>
      </c>
      <c r="B54" s="10">
        <f>SUMIF(DataQ!$B:$B,'Data Q to A'!$A54,DataQ!H:H)</f>
        <v>2673465</v>
      </c>
      <c r="C54" s="10">
        <f>SUMIF(DataQ!$B:$B,'Data Q to A'!$A54,DataQ!I:I)</f>
        <v>20715.650000000001</v>
      </c>
      <c r="D54" s="10">
        <f>SUMIF(DataQ!$B:$B,'Data Q to A'!$A54,DataQ!J:J)</f>
        <v>579095.29999999993</v>
      </c>
      <c r="E54" s="10">
        <f>SUMIF(DataQ!$B:$B,'Data Q to A'!$A54,DataQ!K:K)</f>
        <v>3605.56</v>
      </c>
      <c r="F54" s="10">
        <f>SUMIF(DataQ!$B:$B,'Data Q to A'!$A54,DataQ!L:L)</f>
        <v>2507.9840000000004</v>
      </c>
      <c r="G54" s="10">
        <f>SUMIF(DataQ!$B:$B,'Data Q to A'!$A54,DataQ!M:M)</f>
        <v>1833.049</v>
      </c>
      <c r="H54" s="10">
        <f>SUMIF(DataQ!$B:$B,'Data Q to A'!$A54,DataQ!N:N)</f>
        <v>2241331.2999999998</v>
      </c>
      <c r="I54" s="10">
        <f>SUMIF(DataQ!$B:$B,'Data Q to A'!$A54,DataQ!O:O)</f>
        <v>-49618</v>
      </c>
      <c r="J54" s="10">
        <f>SUMIF(DataQ!$B:$B,'Data Q to A'!$A54,DataQ!P:P)</f>
        <v>-1427.6388000000002</v>
      </c>
      <c r="K54" s="10">
        <f>SUMIF(DataQ!$B:$B,'Data Q to A'!$A54,DataQ!Q:Q)</f>
        <v>-16986.25</v>
      </c>
      <c r="L54" s="10">
        <f>SUMIF(DataQ!$B:$B,'Data Q to A'!$A54,DataQ!R:R)</f>
        <v>46.949000000000005</v>
      </c>
      <c r="M54" s="10">
        <f>SUMIF(DataQ!$B:$B,'Data Q to A'!$A54,DataQ!S:S)</f>
        <v>-58.335000000000008</v>
      </c>
      <c r="N54" s="10">
        <f>SUMIF(DataQ!$B:$B,'Data Q to A'!$A54,DataQ!T:T)</f>
        <v>-26.160995300000003</v>
      </c>
      <c r="O54" s="10">
        <f>SUMIF(DataQ!$B:$B,'Data Q to A'!$A54,DataQ!U:U)</f>
        <v>7004</v>
      </c>
      <c r="P54" s="10">
        <f>SUMIF(DataQ!$F:$F,'Data Q to A'!$A54,DataQ!V:V)</f>
        <v>1913591</v>
      </c>
      <c r="Q54" s="10">
        <f>SUMIF(DataQ!$F:$F,'Data Q to A'!$A54,DataQ!W:W)</f>
        <v>29456.37</v>
      </c>
      <c r="R54" s="10">
        <f>SUMIF(DataQ!$F:$F,'Data Q to A'!$A54,DataQ!X:X)</f>
        <v>1249037</v>
      </c>
      <c r="S54" s="10">
        <f>SUMIF(DataQ!$F:$F,'Data Q to A'!$A54,DataQ!Y:Y)</f>
        <v>1899.1679999999999</v>
      </c>
      <c r="T54" s="10">
        <f>SUMIF(DataQ!$F:$F,'Data Q to A'!$A54,DataQ!Z:Z)</f>
        <v>3092.223</v>
      </c>
      <c r="U54" s="10">
        <f>SUMIF(DataQ!$F:$F,'Data Q to A'!$A54,DataQ!AA:AA)</f>
        <v>2785.4549999999999</v>
      </c>
      <c r="V54" s="10">
        <f>SUMIF(DataQ!$F:$F,'Data Q to A'!$A54,DataQ!AB:AB)</f>
        <v>2237183</v>
      </c>
      <c r="W54" s="10">
        <f>SUMIF(DataQ!$F:$F,'Data Q to A'!$A54,DataQ!AC:AC)</f>
        <v>1837500</v>
      </c>
      <c r="X54" s="10">
        <f>SUMIF(DataQ!$F:$F,'Data Q to A'!$A54,DataQ!AD:AD)</f>
        <v>22777.24</v>
      </c>
      <c r="Y54" s="10">
        <f>SUMIF(DataQ!$F:$F,'Data Q to A'!$A54,DataQ!AE:AE)</f>
        <v>690684.2</v>
      </c>
      <c r="Z54" s="10">
        <f>SUMIF(DataQ!$F:$F,'Data Q to A'!$A54,DataQ!AF:AF)</f>
        <v>1025</v>
      </c>
      <c r="AA54" s="10">
        <f>SUMIF(DataQ!$F:$F,'Data Q to A'!$A54,DataQ!AG:AG)</f>
        <v>1858.3530000000001</v>
      </c>
      <c r="AB54" s="10">
        <f>SUMIF(DataQ!$F:$F,'Data Q to A'!$A54,DataQ!AH:AH)</f>
        <v>2282.08</v>
      </c>
      <c r="AC54" s="10">
        <f>SUMIF(DataQ!$F:$F,'Data Q to A'!$A54,DataQ!AI:AI)</f>
        <v>351076</v>
      </c>
      <c r="AD54" s="10">
        <f>SUMIF(DataQ!$B:$B,'Data Q to A'!$A54,DataQ!AJ:AJ)</f>
        <v>2252961</v>
      </c>
      <c r="AE54" s="10">
        <f>SUMIF(DataQ!$B:$B,'Data Q to A'!$A54,DataQ!AK:AK)</f>
        <v>21539.974999999999</v>
      </c>
      <c r="AF54" s="10">
        <f>SUMIF(DataQ!$B:$B,'Data Q to A'!$A54,DataQ!AL:AL)</f>
        <v>571842.89999999991</v>
      </c>
      <c r="AG54" s="10">
        <f>SUMIF(DataQ!$B:$B,'Data Q to A'!$A54,DataQ!AM:AM)</f>
        <v>3543.4849999999997</v>
      </c>
      <c r="AH54" s="10">
        <f>SUMIF(DataQ!$B:$B,'Data Q to A'!$A54,DataQ!AN:AN)</f>
        <v>2435.402</v>
      </c>
      <c r="AI54" s="10">
        <f>SUMIF(DataQ!$B:$B,'Data Q to A'!$A54,DataQ!AO:AO)</f>
        <v>1804.6089999999999</v>
      </c>
      <c r="AJ54" s="10">
        <f>SUMIF(DataQ!$B:$B,'Data Q to A'!$A54,DataQ!AP:AP)</f>
        <v>2313563</v>
      </c>
      <c r="AK54" s="10">
        <f>SUMIF(DataQ!$E:$E,'Data Q to A'!$A54,DataQ!AC:AC)</f>
        <v>1815800</v>
      </c>
      <c r="AL54" s="10">
        <f>SUMIF(DataQ!$D:$D,'Data Q to A'!$A54,DataQ!AJ:AJ)</f>
        <v>2178574</v>
      </c>
    </row>
    <row r="55" spans="1:38" x14ac:dyDescent="0.25">
      <c r="A55">
        <v>2020</v>
      </c>
      <c r="B55" s="10">
        <f>SUMIF(DataQ!$B:$B,'Data Q to A'!$A55,DataQ!H:H)</f>
        <v>2404838</v>
      </c>
      <c r="C55" s="10">
        <f>SUMIF(DataQ!$B:$B,'Data Q to A'!$A55,DataQ!I:I)</f>
        <v>20284.5</v>
      </c>
      <c r="D55" s="10">
        <f>SUMIF(DataQ!$B:$B,'Data Q to A'!$A55,DataQ!J:J)</f>
        <v>554017.69999999995</v>
      </c>
      <c r="E55" s="10">
        <f>SUMIF(DataQ!$B:$B,'Data Q to A'!$A55,DataQ!K:K)</f>
        <v>3443.8100000000004</v>
      </c>
      <c r="F55" s="10">
        <f>SUMIF(DataQ!$B:$B,'Data Q to A'!$A55,DataQ!L:L)</f>
        <v>2317.1790000000001</v>
      </c>
      <c r="G55" s="10">
        <f>SUMIF(DataQ!$B:$B,'Data Q to A'!$A55,DataQ!M:M)</f>
        <v>1668.953</v>
      </c>
      <c r="H55" s="10">
        <f>SUMIF(DataQ!$B:$B,'Data Q to A'!$A55,DataQ!N:N)</f>
        <v>2128407.7999999998</v>
      </c>
      <c r="I55" s="10">
        <f>SUMIF(DataQ!$B:$B,'Data Q to A'!$A55,DataQ!O:O)</f>
        <v>-269991</v>
      </c>
      <c r="J55" s="10">
        <f>SUMIF(DataQ!$B:$B,'Data Q to A'!$A55,DataQ!P:P)</f>
        <v>-3183.4686999999994</v>
      </c>
      <c r="K55" s="10">
        <f>SUMIF(DataQ!$B:$B,'Data Q to A'!$A55,DataQ!Q:Q)</f>
        <v>-48973.75</v>
      </c>
      <c r="L55" s="10">
        <f>SUMIF(DataQ!$B:$B,'Data Q to A'!$A55,DataQ!R:R)</f>
        <v>-151.131</v>
      </c>
      <c r="M55" s="10">
        <f>SUMIF(DataQ!$B:$B,'Data Q to A'!$A55,DataQ!S:S)</f>
        <v>-207.077</v>
      </c>
      <c r="N55" s="10">
        <f>SUMIF(DataQ!$B:$B,'Data Q to A'!$A55,DataQ!T:T)</f>
        <v>-156.62699000000001</v>
      </c>
      <c r="O55" s="10">
        <f>SUMIF(DataQ!$B:$B,'Data Q to A'!$A55,DataQ!U:U)</f>
        <v>-231827.01</v>
      </c>
      <c r="P55" s="10">
        <f>SUMIF(DataQ!$F:$F,'Data Q to A'!$A55,DataQ!V:V)</f>
        <v>2226431</v>
      </c>
      <c r="Q55" s="10">
        <f>SUMIF(DataQ!$F:$F,'Data Q to A'!$A55,DataQ!W:W)</f>
        <v>34143.89</v>
      </c>
      <c r="R55" s="10">
        <f>SUMIF(DataQ!$F:$F,'Data Q to A'!$A55,DataQ!X:X)</f>
        <v>1297639</v>
      </c>
      <c r="S55" s="10">
        <f>SUMIF(DataQ!$F:$F,'Data Q to A'!$A55,DataQ!Y:Y)</f>
        <v>2171.7979999999998</v>
      </c>
      <c r="T55" s="10">
        <f>SUMIF(DataQ!$F:$F,'Data Q to A'!$A55,DataQ!Z:Z)</f>
        <v>3530.5149999999999</v>
      </c>
      <c r="U55" s="10">
        <f>SUMIF(DataQ!$F:$F,'Data Q to A'!$A55,DataQ!AA:AA)</f>
        <v>3063.1320000000001</v>
      </c>
      <c r="V55" s="10">
        <f>SUMIF(DataQ!$F:$F,'Data Q to A'!$A55,DataQ!AB:AB)</f>
        <v>2855359</v>
      </c>
      <c r="W55" s="10">
        <f>SUMIF(DataQ!$F:$F,'Data Q to A'!$A55,DataQ!AC:AC)</f>
        <v>2152500</v>
      </c>
      <c r="X55" s="10">
        <f>SUMIF(DataQ!$F:$F,'Data Q to A'!$A55,DataQ!AD:AD)</f>
        <v>25183.06</v>
      </c>
      <c r="Y55" s="10">
        <f>SUMIF(DataQ!$F:$F,'Data Q to A'!$A55,DataQ!AE:AE)</f>
        <v>682614.1</v>
      </c>
      <c r="Z55" s="10">
        <f>SUMIF(DataQ!$F:$F,'Data Q to A'!$A55,DataQ!AF:AF)</f>
        <v>1254</v>
      </c>
      <c r="AA55" s="10">
        <f>SUMIF(DataQ!$F:$F,'Data Q to A'!$A55,DataQ!AG:AG)</f>
        <v>2098.5740000000001</v>
      </c>
      <c r="AB55" s="10">
        <f>SUMIF(DataQ!$F:$F,'Data Q to A'!$A55,DataQ!AH:AH)</f>
        <v>2533.3069999999998</v>
      </c>
      <c r="AC55" s="10">
        <f>SUMIF(DataQ!$F:$F,'Data Q to A'!$A55,DataQ!AI:AI)</f>
        <v>595224</v>
      </c>
      <c r="AD55" s="10">
        <f>SUMIF(DataQ!$B:$B,'Data Q to A'!$A55,DataQ!AJ:AJ)</f>
        <v>2124720</v>
      </c>
      <c r="AE55" s="10">
        <f>SUMIF(DataQ!$B:$B,'Data Q to A'!$A55,DataQ!AK:AK)</f>
        <v>21375.275000000001</v>
      </c>
      <c r="AF55" s="10">
        <f>SUMIF(DataQ!$B:$B,'Data Q to A'!$A55,DataQ!AL:AL)</f>
        <v>553817.4</v>
      </c>
      <c r="AG55" s="10">
        <f>SUMIF(DataQ!$B:$B,'Data Q to A'!$A55,DataQ!AM:AM)</f>
        <v>3443.8310000000001</v>
      </c>
      <c r="AH55" s="10">
        <f>SUMIF(DataQ!$B:$B,'Data Q to A'!$A55,DataQ!AN:AN)</f>
        <v>2317.2289999999998</v>
      </c>
      <c r="AI55" s="10">
        <f>SUMIF(DataQ!$B:$B,'Data Q to A'!$A55,DataQ!AO:AO)</f>
        <v>1668.953</v>
      </c>
      <c r="AJ55" s="10">
        <f>SUMIF(DataQ!$B:$B,'Data Q to A'!$A55,DataQ!AP:AP)</f>
        <v>2220527</v>
      </c>
      <c r="AK55" s="10">
        <f>SUMIF(DataQ!$E:$E,'Data Q to A'!$A55,DataQ!AC:AC)</f>
        <v>2155100</v>
      </c>
      <c r="AL55" s="10">
        <f>SUMIF(DataQ!$D:$D,'Data Q to A'!$A55,DataQ!AJ:AJ)</f>
        <v>2205769</v>
      </c>
    </row>
    <row r="56" spans="1:38" x14ac:dyDescent="0.25">
      <c r="A56">
        <v>2021</v>
      </c>
      <c r="B56" s="10">
        <f>SUMIF(DataQ!$B:$B,'Data Q to A'!$A56,DataQ!H:H)</f>
        <v>2610286</v>
      </c>
      <c r="C56" s="10">
        <f>SUMIF(DataQ!$B:$B,'Data Q to A'!$A56,DataQ!I:I)</f>
        <v>21532.375</v>
      </c>
      <c r="D56" s="10">
        <f>SUMIF(DataQ!$B:$B,'Data Q to A'!$A56,DataQ!J:J)</f>
        <v>574272.10000000009</v>
      </c>
      <c r="E56" s="10">
        <f>SUMIF(DataQ!$B:$B,'Data Q to A'!$A56,DataQ!K:K)</f>
        <v>3576.9300000000003</v>
      </c>
      <c r="F56" s="10">
        <f>SUMIF(DataQ!$B:$B,'Data Q to A'!$A56,DataQ!L:L)</f>
        <v>2474.7240000000002</v>
      </c>
      <c r="G56" s="10">
        <f>SUMIF(DataQ!$B:$B,'Data Q to A'!$A56,DataQ!M:M)</f>
        <v>1815.875</v>
      </c>
      <c r="H56" s="10">
        <f>SUMIF(DataQ!$B:$B,'Data Q to A'!$A56,DataQ!N:N)</f>
        <v>2255059.2999999998</v>
      </c>
      <c r="I56" s="10">
        <f>SUMIF(DataQ!$B:$B,'Data Q to A'!$A56,DataQ!O:O)</f>
        <v>-161116</v>
      </c>
      <c r="J56" s="10">
        <f>SUMIF(DataQ!$B:$B,'Data Q to A'!$A56,DataQ!P:P)</f>
        <v>-2823.4144999999999</v>
      </c>
      <c r="K56" s="10">
        <f>SUMIF(DataQ!$B:$B,'Data Q to A'!$A56,DataQ!Q:Q)</f>
        <v>-33890.748999999996</v>
      </c>
      <c r="L56" s="10">
        <f>SUMIF(DataQ!$B:$B,'Data Q to A'!$A56,DataQ!R:R)</f>
        <v>-116.629</v>
      </c>
      <c r="M56" s="10">
        <f>SUMIF(DataQ!$B:$B,'Data Q to A'!$A56,DataQ!S:S)</f>
        <v>-165.108</v>
      </c>
      <c r="N56" s="10">
        <f>SUMIF(DataQ!$B:$B,'Data Q to A'!$A56,DataQ!T:T)</f>
        <v>-163.53502</v>
      </c>
      <c r="O56" s="10">
        <f>SUMIF(DataQ!$B:$B,'Data Q to A'!$A56,DataQ!U:U)</f>
        <v>-73608</v>
      </c>
      <c r="P56" s="10">
        <f>SUMIF(DataQ!$F:$F,'Data Q to A'!$A56,DataQ!V:V)</f>
        <v>2402710</v>
      </c>
      <c r="Q56" s="10">
        <f>SUMIF(DataQ!$F:$F,'Data Q to A'!$A56,DataQ!W:W)</f>
        <v>35010.54</v>
      </c>
      <c r="R56" s="10">
        <f>SUMIF(DataQ!$F:$F,'Data Q to A'!$A56,DataQ!X:X)</f>
        <v>1331569</v>
      </c>
      <c r="S56" s="10">
        <f>SUMIF(DataQ!$F:$F,'Data Q to A'!$A56,DataQ!Y:Y)</f>
        <v>2319.9110000000001</v>
      </c>
      <c r="T56" s="10">
        <f>SUMIF(DataQ!$F:$F,'Data Q to A'!$A56,DataQ!Z:Z)</f>
        <v>3613.7190000000001</v>
      </c>
      <c r="U56" s="10">
        <f>SUMIF(DataQ!$F:$F,'Data Q to A'!$A56,DataQ!AA:AA)</f>
        <v>3138.7429999999999</v>
      </c>
      <c r="V56" s="10">
        <f>SUMIF(DataQ!$F:$F,'Data Q to A'!$A56,DataQ!AB:AB)</f>
        <v>2987687</v>
      </c>
      <c r="W56" s="10">
        <f>SUMIF(DataQ!$F:$F,'Data Q to A'!$A56,DataQ!AC:AC)</f>
        <v>2364700</v>
      </c>
      <c r="X56" s="10">
        <f>SUMIF(DataQ!$F:$F,'Data Q to A'!$A56,DataQ!AD:AD)</f>
        <v>26461.94</v>
      </c>
      <c r="Y56" s="10">
        <f>SUMIF(DataQ!$F:$F,'Data Q to A'!$A56,DataQ!AE:AE)</f>
        <v>674507.2</v>
      </c>
      <c r="Z56" s="10">
        <f>SUMIF(DataQ!$F:$F,'Data Q to A'!$A56,DataQ!AF:AF)</f>
        <v>1249</v>
      </c>
      <c r="AA56" s="10">
        <f>SUMIF(DataQ!$F:$F,'Data Q to A'!$A56,DataQ!AG:AG)</f>
        <v>2067.23</v>
      </c>
      <c r="AB56" s="10">
        <f>SUMIF(DataQ!$F:$F,'Data Q to A'!$A56,DataQ!AH:AH)</f>
        <v>2594.7669999999998</v>
      </c>
      <c r="AC56" s="10">
        <f>SUMIF(DataQ!$F:$F,'Data Q to A'!$A56,DataQ!AI:AI)</f>
        <v>491255</v>
      </c>
      <c r="AD56" s="10">
        <f>SUMIF(DataQ!$B:$B,'Data Q to A'!$A56,DataQ!AJ:AJ)</f>
        <v>2322652</v>
      </c>
      <c r="AE56" s="10">
        <f>SUMIF(DataQ!$B:$B,'Data Q to A'!$A56,DataQ!AK:AK)</f>
        <v>23725.65</v>
      </c>
      <c r="AF56" s="10">
        <f>SUMIF(DataQ!$B:$B,'Data Q to A'!$A56,DataQ!AL:AL)</f>
        <v>573710</v>
      </c>
      <c r="AG56" s="10">
        <f>SUMIF(DataQ!$B:$B,'Data Q to A'!$A56,DataQ!AM:AM)</f>
        <v>3673.1949999999997</v>
      </c>
      <c r="AH56" s="10">
        <f>SUMIF(DataQ!$B:$B,'Data Q to A'!$A56,DataQ!AN:AN)</f>
        <v>2504.924</v>
      </c>
      <c r="AI56" s="10">
        <f>SUMIF(DataQ!$B:$B,'Data Q to A'!$A56,DataQ!AO:AO)</f>
        <v>1839.2</v>
      </c>
      <c r="AJ56" s="10">
        <f>SUMIF(DataQ!$B:$B,'Data Q to A'!$A56,DataQ!AP:AP)</f>
        <v>2535818</v>
      </c>
      <c r="AK56" s="10">
        <f>SUMIF(DataQ!$E:$E,'Data Q to A'!$A56,DataQ!AC:AC)</f>
        <v>2380800</v>
      </c>
      <c r="AL56" s="10">
        <f>SUMIF(DataQ!$D:$D,'Data Q to A'!$A56,DataQ!AJ:AJ)</f>
        <v>2463318</v>
      </c>
    </row>
    <row r="57" spans="1:38" x14ac:dyDescent="0.25">
      <c r="A57">
        <v>2022</v>
      </c>
      <c r="B57" s="10">
        <f>SUMIF(DataQ!$B:$B,'Data Q to A'!$A57,DataQ!H:H)</f>
        <v>2744708</v>
      </c>
      <c r="C57" s="10">
        <f>SUMIF(DataQ!$B:$B,'Data Q to A'!$A57,DataQ!I:I)</f>
        <v>22075.899999999998</v>
      </c>
      <c r="D57" s="10">
        <f>SUMIF(DataQ!$B:$B,'Data Q to A'!$A57,DataQ!J:J)</f>
        <v>581685.19999999995</v>
      </c>
      <c r="E57" s="10">
        <f>SUMIF(DataQ!$B:$B,'Data Q to A'!$A57,DataQ!K:K)</f>
        <v>3644.39</v>
      </c>
      <c r="F57" s="10">
        <f>SUMIF(DataQ!$B:$B,'Data Q to A'!$A57,DataQ!L:L)</f>
        <v>2543.9459999999999</v>
      </c>
      <c r="G57" s="10">
        <f>SUMIF(DataQ!$B:$B,'Data Q to A'!$A57,DataQ!M:M)</f>
        <v>1906.204</v>
      </c>
      <c r="H57" s="10">
        <f>SUMIF(DataQ!$B:$B,'Data Q to A'!$A57,DataQ!N:N)</f>
        <v>2360943.7999999998</v>
      </c>
      <c r="I57" s="10">
        <f>SUMIF(DataQ!$B:$B,'Data Q to A'!$A57,DataQ!O:O)</f>
        <v>-108118</v>
      </c>
      <c r="J57" s="10">
        <f>SUMIF(DataQ!$B:$B,'Data Q to A'!$A57,DataQ!P:P)</f>
        <v>-1056.4203</v>
      </c>
      <c r="K57" s="10">
        <f>SUMIF(DataQ!$B:$B,'Data Q to A'!$A57,DataQ!Q:Q)</f>
        <v>-23587.25</v>
      </c>
      <c r="L57" s="10">
        <f>SUMIF(DataQ!$B:$B,'Data Q to A'!$A57,DataQ!R:R)</f>
        <v>-76.13900000000001</v>
      </c>
      <c r="M57" s="10">
        <f>SUMIF(DataQ!$B:$B,'Data Q to A'!$A57,DataQ!S:S)</f>
        <v>-126.042</v>
      </c>
      <c r="N57" s="10">
        <f>SUMIF(DataQ!$B:$B,'Data Q to A'!$A57,DataQ!T:T)</f>
        <v>-161.869</v>
      </c>
      <c r="O57" s="10">
        <f>SUMIF(DataQ!$B:$B,'Data Q to A'!$A57,DataQ!U:U)</f>
        <v>29342</v>
      </c>
      <c r="P57" s="10">
        <f>SUMIF(DataQ!$F:$F,'Data Q to A'!$A57,DataQ!V:V)</f>
        <v>2516235</v>
      </c>
      <c r="Q57" s="10">
        <f>SUMIF(DataQ!$F:$F,'Data Q to A'!$A57,DataQ!W:W)</f>
        <v>35949.129999999997</v>
      </c>
      <c r="R57" s="10">
        <f>SUMIF(DataQ!$F:$F,'Data Q to A'!$A57,DataQ!X:X)</f>
        <v>1345463</v>
      </c>
      <c r="S57" s="10">
        <f>SUMIF(DataQ!$F:$F,'Data Q to A'!$A57,DataQ!Y:Y)</f>
        <v>2367.6869999999999</v>
      </c>
      <c r="T57" s="10">
        <f>SUMIF(DataQ!$F:$F,'Data Q to A'!$A57,DataQ!Z:Z)</f>
        <v>3249.9319999999998</v>
      </c>
      <c r="U57" s="10">
        <f>SUMIF(DataQ!$F:$F,'Data Q to A'!$A57,DataQ!AA:AA)</f>
        <v>2900.47</v>
      </c>
      <c r="V57" s="10">
        <f>SUMIF(DataQ!$F:$F,'Data Q to A'!$A57,DataQ!AB:AB)</f>
        <v>2816866</v>
      </c>
      <c r="W57" s="10">
        <f>SUMIF(DataQ!$F:$F,'Data Q to A'!$A57,DataQ!AC:AC)</f>
        <v>2501300</v>
      </c>
      <c r="X57" s="10">
        <f>SUMIF(DataQ!$F:$F,'Data Q to A'!$A57,DataQ!AD:AD)</f>
        <v>27109.45</v>
      </c>
      <c r="Y57" s="10">
        <f>SUMIF(DataQ!$F:$F,'Data Q to A'!$A57,DataQ!AE:AE)</f>
        <v>660109.30000000005</v>
      </c>
      <c r="Z57" s="10">
        <f>SUMIF(DataQ!$F:$F,'Data Q to A'!$A57,DataQ!AF:AF)</f>
        <v>1030</v>
      </c>
      <c r="AA57" s="10">
        <f>SUMIF(DataQ!$F:$F,'Data Q to A'!$A57,DataQ!AG:AG)</f>
        <v>1892.14</v>
      </c>
      <c r="AB57" s="10">
        <f>SUMIF(DataQ!$F:$F,'Data Q to A'!$A57,DataQ!AH:AH)</f>
        <v>2364.1129999999998</v>
      </c>
      <c r="AC57" s="10">
        <f>SUMIF(DataQ!$F:$F,'Data Q to A'!$A57,DataQ!AI:AI)</f>
        <v>234260</v>
      </c>
      <c r="AD57" s="10">
        <f>SUMIF(DataQ!$B:$B,'Data Q to A'!$A57,DataQ!AJ:AJ)</f>
        <v>2580949</v>
      </c>
      <c r="AE57" s="10">
        <f>SUMIF(DataQ!$B:$B,'Data Q to A'!$A57,DataQ!AK:AK)</f>
        <v>26054.6</v>
      </c>
      <c r="AF57" s="10">
        <f>SUMIF(DataQ!$B:$B,'Data Q to A'!$A57,DataQ!AL:AL)</f>
        <v>584975.19999999995</v>
      </c>
      <c r="AG57" s="10">
        <f>SUMIF(DataQ!$B:$B,'Data Q to A'!$A57,DataQ!AM:AM)</f>
        <v>3982.7819999999997</v>
      </c>
      <c r="AH57" s="10">
        <f>SUMIF(DataQ!$B:$B,'Data Q to A'!$A57,DataQ!AN:AN)</f>
        <v>2652.761</v>
      </c>
      <c r="AI57" s="10">
        <f>SUMIF(DataQ!$B:$B,'Data Q to A'!$A57,DataQ!AO:AO)</f>
        <v>1997.356</v>
      </c>
      <c r="AJ57" s="10">
        <f>SUMIF(DataQ!$B:$B,'Data Q to A'!$A57,DataQ!AP:AP)</f>
        <v>2864159</v>
      </c>
      <c r="AK57" s="10">
        <f>SUMIF(DataQ!$E:$E,'Data Q to A'!$A57,DataQ!AC:AC)</f>
        <v>2545500</v>
      </c>
      <c r="AL57" s="10">
        <f>SUMIF(DataQ!$D:$D,'Data Q to A'!$A57,DataQ!AJ:AJ)</f>
        <v>2687454</v>
      </c>
    </row>
    <row r="58" spans="1:38" x14ac:dyDescent="0.25">
      <c r="A58">
        <v>2023</v>
      </c>
      <c r="B58" s="10">
        <f>SUMIF(DataQ!$B:$B,'Data Q to A'!$A58,DataQ!H:H)</f>
        <v>2752164</v>
      </c>
      <c r="C58" s="10">
        <f>SUMIF(DataQ!$B:$B,'Data Q to A'!$A58,DataQ!I:I)</f>
        <v>22723.725000000002</v>
      </c>
      <c r="D58" s="10">
        <f>SUMIF(DataQ!$B:$B,'Data Q to A'!$A58,DataQ!J:J)</f>
        <v>585853.39999999991</v>
      </c>
      <c r="E58" s="10">
        <f>SUMIF(DataQ!$B:$B,'Data Q to A'!$A58,DataQ!K:K)</f>
        <v>3619.79</v>
      </c>
      <c r="F58" s="10">
        <f>SUMIF(DataQ!$B:$B,'Data Q to A'!$A58,DataQ!L:L)</f>
        <v>2585.181</v>
      </c>
      <c r="G58" s="10">
        <f>SUMIF(DataQ!$B:$B,'Data Q to A'!$A58,DataQ!M:M)</f>
        <v>1925.635</v>
      </c>
      <c r="H58" s="10">
        <f>SUMIF(DataQ!$B:$B,'Data Q to A'!$A58,DataQ!N:N)</f>
        <v>2407055.1</v>
      </c>
      <c r="I58" s="10">
        <f>SUMIF(DataQ!$B:$B,'Data Q to A'!$A58,DataQ!O:O)</f>
        <v>-143560</v>
      </c>
      <c r="J58" s="10">
        <f>SUMIF(DataQ!$B:$B,'Data Q to A'!$A58,DataQ!P:P)</f>
        <v>-2202.4569000000001</v>
      </c>
      <c r="K58" s="10">
        <f>SUMIF(DataQ!$B:$B,'Data Q to A'!$A58,DataQ!Q:Q)</f>
        <v>-13346</v>
      </c>
      <c r="L58" s="10">
        <f>SUMIF(DataQ!$B:$B,'Data Q to A'!$A58,DataQ!R:R)</f>
        <v>-105.248</v>
      </c>
      <c r="M58" s="10">
        <f>SUMIF(DataQ!$B:$B,'Data Q to A'!$A58,DataQ!S:S)</f>
        <v>-152.01999999999998</v>
      </c>
      <c r="N58" s="10">
        <f>SUMIF(DataQ!$B:$B,'Data Q to A'!$A58,DataQ!T:T)</f>
        <v>-152.86699999999999</v>
      </c>
      <c r="O58" s="10">
        <f>SUMIF(DataQ!$B:$B,'Data Q to A'!$A58,DataQ!U:U)</f>
        <v>9128</v>
      </c>
      <c r="P58" s="10">
        <f>SUMIF(DataQ!$F:$F,'Data Q to A'!$A58,DataQ!V:V)</f>
        <v>2720318</v>
      </c>
      <c r="Q58" s="10">
        <f>SUMIF(DataQ!$F:$F,'Data Q to A'!$A58,DataQ!W:W)</f>
        <v>38451.96</v>
      </c>
      <c r="R58" s="10">
        <f>SUMIF(DataQ!$F:$F,'Data Q to A'!$A58,DataQ!X:X)</f>
        <v>1341028</v>
      </c>
      <c r="S58" s="10">
        <f>SUMIF(DataQ!$F:$F,'Data Q to A'!$A58,DataQ!Y:Y)</f>
        <v>2445.6909999999998</v>
      </c>
      <c r="T58" s="10">
        <f>SUMIF(DataQ!$F:$F,'Data Q to A'!$A58,DataQ!Z:Z)</f>
        <v>3469.3220000000001</v>
      </c>
      <c r="U58" s="10">
        <f>SUMIF(DataQ!$F:$F,'Data Q to A'!$A58,DataQ!AA:AA)</f>
        <v>3161.1109999999999</v>
      </c>
      <c r="V58" s="10">
        <f>SUMIF(DataQ!$F:$F,'Data Q to A'!$A58,DataQ!AB:AB)</f>
        <v>3052045</v>
      </c>
      <c r="W58" s="10">
        <f>SUMIF(DataQ!$F:$F,'Data Q to A'!$A58,DataQ!AC:AC)</f>
        <v>2695700</v>
      </c>
      <c r="X58" s="10">
        <f>SUMIF(DataQ!$F:$F,'Data Q to A'!$A58,DataQ!AD:AD)</f>
        <v>29136.6</v>
      </c>
      <c r="Y58" s="10">
        <f>SUMIF(DataQ!$F:$F,'Data Q to A'!$A58,DataQ!AE:AE)</f>
        <v>580575.19999999995</v>
      </c>
      <c r="Z58" s="10">
        <f>SUMIF(DataQ!$F:$F,'Data Q to A'!$A58,DataQ!AF:AF)</f>
        <v>1090</v>
      </c>
      <c r="AA58" s="10">
        <f>SUMIF(DataQ!$F:$F,'Data Q to A'!$A58,DataQ!AG:AG)</f>
        <v>2068.2020000000002</v>
      </c>
      <c r="AB58" s="10">
        <f>SUMIF(DataQ!$F:$F,'Data Q to A'!$A58,DataQ!AH:AH)</f>
        <v>2611.4859999999999</v>
      </c>
      <c r="AC58" s="10">
        <f>SUMIF(DataQ!$F:$F,'Data Q to A'!$A58,DataQ!AI:AI)</f>
        <v>315699</v>
      </c>
      <c r="AD58" s="10">
        <f>SUMIF(DataQ!$B:$B,'Data Q to A'!$A58,DataQ!AJ:AJ)</f>
        <v>2752164</v>
      </c>
      <c r="AE58" s="10">
        <f>SUMIF(DataQ!$B:$B,'Data Q to A'!$A58,DataQ!AK:AK)</f>
        <v>27811.5</v>
      </c>
      <c r="AF58" s="10">
        <f>SUMIF(DataQ!$B:$B,'Data Q to A'!$A58,DataQ!AL:AL)</f>
        <v>616014.1</v>
      </c>
      <c r="AG58" s="10">
        <f>SUMIF(DataQ!$B:$B,'Data Q to A'!$A58,DataQ!AM:AM)</f>
        <v>4220.7809999999999</v>
      </c>
      <c r="AH58" s="10">
        <f>SUMIF(DataQ!$B:$B,'Data Q to A'!$A58,DataQ!AN:AN)</f>
        <v>2830.2420000000002</v>
      </c>
      <c r="AI58" s="10">
        <f>SUMIF(DataQ!$B:$B,'Data Q to A'!$A58,DataQ!AO:AO)</f>
        <v>2144.0279999999998</v>
      </c>
      <c r="AJ58" s="10">
        <f>SUMIF(DataQ!$B:$B,'Data Q to A'!$A58,DataQ!AP:AP)</f>
        <v>2965201</v>
      </c>
      <c r="AK58" s="10">
        <f>SUMIF(DataQ!$E:$E,'Data Q to A'!$A58,DataQ!AC:AC)</f>
        <v>2685600</v>
      </c>
      <c r="AL58" s="10">
        <f>SUMIF(DataQ!$D:$D,'Data Q to A'!$A58,DataQ!AJ:AJ)</f>
        <v>2806201</v>
      </c>
    </row>
    <row r="59" spans="1:38" x14ac:dyDescent="0.25">
      <c r="A59">
        <v>2024</v>
      </c>
      <c r="B59" s="10">
        <f>SUMIF(DataQ!$B:$B,'Data Q to A'!$A59,DataQ!H:H)</f>
        <v>2780775</v>
      </c>
      <c r="C59" s="10">
        <f>SUMIF(DataQ!$B:$B,'Data Q to A'!$A59,DataQ!I:I)</f>
        <v>23358.424999999999</v>
      </c>
      <c r="D59" s="10">
        <f>SUMIF(DataQ!$B:$B,'Data Q to A'!$A59,DataQ!J:J)</f>
        <v>584489.30000000005</v>
      </c>
      <c r="E59" s="10">
        <f>SUMIF(DataQ!$B:$B,'Data Q to A'!$A59,DataQ!K:K)</f>
        <v>3602.72</v>
      </c>
      <c r="F59" s="10">
        <f>SUMIF(DataQ!$B:$B,'Data Q to A'!$A59,DataQ!L:L)</f>
        <v>2613.7370000000001</v>
      </c>
      <c r="G59" s="10">
        <f>SUMIF(DataQ!$B:$B,'Data Q to A'!$A59,DataQ!M:M)</f>
        <v>1936.9270000000001</v>
      </c>
      <c r="H59" s="10">
        <f>SUMIF(DataQ!$B:$B,'Data Q to A'!$A59,DataQ!N:N)</f>
        <v>2456309.9000000004</v>
      </c>
      <c r="I59" s="10">
        <f>SUMIF(DataQ!$B:$B,'Data Q to A'!$A59,DataQ!O:O)</f>
        <v>-151469.99</v>
      </c>
      <c r="J59" s="10">
        <f>SUMIF(DataQ!$B:$B,'Data Q to A'!$A59,DataQ!P:P)</f>
        <v>-2344.7516000000001</v>
      </c>
      <c r="K59" s="10">
        <f>SUMIF(DataQ!$B:$B,'Data Q to A'!$A59,DataQ!Q:Q)</f>
        <v>-8650.75</v>
      </c>
      <c r="L59" s="10">
        <f>SUMIF(DataQ!$B:$B,'Data Q to A'!$A59,DataQ!R:R)</f>
        <v>-115.29399999999998</v>
      </c>
      <c r="M59" s="10">
        <f>SUMIF(DataQ!$B:$B,'Data Q to A'!$A59,DataQ!S:S)</f>
        <v>-169.16899999999998</v>
      </c>
      <c r="N59" s="10">
        <f>SUMIF(DataQ!$B:$B,'Data Q to A'!$A59,DataQ!T:T)</f>
        <v>-73.778999999999996</v>
      </c>
      <c r="O59" s="10">
        <f>SUMIF(DataQ!$B:$B,'Data Q to A'!$A59,DataQ!U:U)</f>
        <v>-43740</v>
      </c>
      <c r="P59" s="10">
        <f>SUMIF(DataQ!$F:$F,'Data Q to A'!$A59,DataQ!V:V)</f>
        <v>2887047</v>
      </c>
      <c r="Q59" s="10">
        <f>SUMIF(DataQ!$F:$F,'Data Q to A'!$A59,DataQ!W:W)</f>
        <v>40399.57</v>
      </c>
      <c r="R59" s="10">
        <f>SUMIF(DataQ!$F:$F,'Data Q to A'!$A59,DataQ!X:X)</f>
        <v>1349678</v>
      </c>
      <c r="S59" s="10">
        <f>SUMIF(DataQ!$F:$F,'Data Q to A'!$A59,DataQ!Y:Y)</f>
        <v>2508.9850000000001</v>
      </c>
      <c r="T59" s="10">
        <f>SUMIF(DataQ!$F:$F,'Data Q to A'!$A59,DataQ!Z:Z)</f>
        <v>3566.116</v>
      </c>
      <c r="U59" s="10">
        <f>SUMIF(DataQ!$F:$F,'Data Q to A'!$A59,DataQ!AA:AA)</f>
        <v>3257.4279999999999</v>
      </c>
      <c r="V59" s="10">
        <f>SUMIF(DataQ!$F:$F,'Data Q to A'!$A59,DataQ!AB:AB)</f>
        <v>3312928</v>
      </c>
      <c r="W59" s="10">
        <f>SUMIF(DataQ!$F:$F,'Data Q to A'!$A59,DataQ!AC:AC)</f>
        <v>2815400</v>
      </c>
      <c r="X59" s="10">
        <f>SUMIF(DataQ!$F:$F,'Data Q to A'!$A59,DataQ!AD:AD)</f>
        <v>30601.02</v>
      </c>
      <c r="Y59" s="10">
        <f>SUMIF(DataQ!$F:$F,'Data Q to A'!$A59,DataQ!AE:AE)</f>
        <v>567105.5</v>
      </c>
      <c r="Z59" s="10">
        <f>SUMIF(DataQ!$F:$F,'Data Q to A'!$A59,DataQ!AF:AF)</f>
        <v>1074</v>
      </c>
      <c r="AA59" s="10">
        <f>SUMIF(DataQ!$F:$F,'Data Q to A'!$A59,DataQ!AG:AG)</f>
        <v>2131.5329999999999</v>
      </c>
      <c r="AB59" s="10">
        <f>SUMIF(DataQ!$F:$F,'Data Q to A'!$A59,DataQ!AH:AH)</f>
        <v>2714.0340000000001</v>
      </c>
      <c r="AC59" s="10">
        <f>SUMIF(DataQ!$F:$F,'Data Q to A'!$A59,DataQ!AI:AI)</f>
        <v>276996</v>
      </c>
      <c r="AD59" s="10">
        <f>SUMIF(DataQ!$B:$B,'Data Q to A'!$A59,DataQ!AJ:AJ)</f>
        <v>2890716</v>
      </c>
      <c r="AE59" s="10">
        <f>SUMIF(DataQ!$B:$B,'Data Q to A'!$A59,DataQ!AK:AK)</f>
        <v>29298.024999999998</v>
      </c>
      <c r="AF59" s="10">
        <f>SUMIF(DataQ!$B:$B,'Data Q to A'!$A59,DataQ!AL:AL)</f>
        <v>634131.5</v>
      </c>
      <c r="AG59" s="10">
        <f>SUMIF(DataQ!$B:$B,'Data Q to A'!$A59,DataQ!AM:AM)</f>
        <v>4331.4189999999999</v>
      </c>
      <c r="AH59" s="10">
        <f>SUMIF(DataQ!$B:$B,'Data Q to A'!$A59,DataQ!AN:AN)</f>
        <v>2921.2880000000005</v>
      </c>
      <c r="AI59" s="10">
        <f>SUMIF(DataQ!$B:$B,'Data Q to A'!$A59,DataQ!AO:AO)</f>
        <v>2199.105</v>
      </c>
      <c r="AJ59" s="10">
        <f>SUMIF(DataQ!$B:$B,'Data Q to A'!$A59,DataQ!AP:AP)</f>
        <v>3108551</v>
      </c>
      <c r="AK59" s="10">
        <f>SUMIF(DataQ!$E:$E,'Data Q to A'!$A59,DataQ!AC:AC)</f>
        <v>2804800</v>
      </c>
      <c r="AL59" s="10">
        <f>SUMIF(DataQ!$D:$D,'Data Q to A'!$A59,DataQ!AJ:AJ)</f>
        <v>2971511</v>
      </c>
    </row>
    <row r="60" spans="1:38" x14ac:dyDescent="0.25">
      <c r="A60">
        <v>2025</v>
      </c>
      <c r="B60" s="10">
        <f>SUMIF(DataQ!$B:$B,'Data Q to A'!$A60,DataQ!H:H)</f>
        <v>2819225</v>
      </c>
      <c r="C60" s="10">
        <f>SUMIF(DataQ!$B:$B,'Data Q to A'!$A60,DataQ!I:I)</f>
        <v>23850.424999999999</v>
      </c>
      <c r="D60" s="10">
        <f>SUMIF(DataQ!$B:$B,'Data Q to A'!$A60,DataQ!J:J)</f>
        <v>591462</v>
      </c>
      <c r="E60" s="10">
        <f>SUMIF(DataQ!$B:$B,'Data Q to A'!$A60,DataQ!K:K)</f>
        <v>3615.1499999999996</v>
      </c>
      <c r="F60" s="10">
        <f>SUMIF(DataQ!$B:$B,'Data Q to A'!$A60,DataQ!L:L)</f>
        <v>2638.29</v>
      </c>
      <c r="G60" s="10">
        <f>SUMIF(DataQ!$B:$B,'Data Q to A'!$A60,DataQ!M:M)</f>
        <v>1949.7789999999998</v>
      </c>
      <c r="H60" s="10">
        <f>SUMIF(DataQ!$B:$B,'Data Q to A'!$A60,DataQ!N:N)</f>
        <v>2501835.1</v>
      </c>
      <c r="I60" s="10">
        <f>SUMIF(DataQ!$B:$B,'Data Q to A'!$A60,DataQ!O:O)</f>
        <v>-150545</v>
      </c>
      <c r="J60" s="10">
        <f>SUMIF(DataQ!$B:$B,'Data Q to A'!$A60,DataQ!P:P)</f>
        <v>-2278.5416</v>
      </c>
      <c r="K60" s="10">
        <f>SUMIF(DataQ!$B:$B,'Data Q to A'!$A60,DataQ!Q:Q)</f>
        <v>-12229.043</v>
      </c>
      <c r="L60" s="10">
        <f>SUMIF(DataQ!$B:$B,'Data Q to A'!$A60,DataQ!R:R)</f>
        <v>-123.614</v>
      </c>
      <c r="M60" s="10">
        <f>SUMIF(DataQ!$B:$B,'Data Q to A'!$A60,DataQ!S:S)</f>
        <v>-152.511</v>
      </c>
      <c r="N60" s="10">
        <f>SUMIF(DataQ!$B:$B,'Data Q to A'!$A60,DataQ!T:T)</f>
        <v>-69.381010000000003</v>
      </c>
      <c r="O60" s="10">
        <f>SUMIF(DataQ!$B:$B,'Data Q to A'!$A60,DataQ!U:U)</f>
        <v>-24730</v>
      </c>
      <c r="P60" s="10">
        <f>SUMIF(DataQ!$F:$F,'Data Q to A'!$A60,DataQ!V:V)</f>
        <v>3107182</v>
      </c>
      <c r="Q60" s="10">
        <f>SUMIF(DataQ!$F:$F,'Data Q to A'!$A60,DataQ!W:W)</f>
        <v>42255.02</v>
      </c>
      <c r="R60" s="10">
        <f>SUMIF(DataQ!$F:$F,'Data Q to A'!$A60,DataQ!X:X)</f>
        <v>1361907</v>
      </c>
      <c r="S60" s="10">
        <f>SUMIF(DataQ!$F:$F,'Data Q to A'!$A60,DataQ!Y:Y)</f>
        <v>2661.549</v>
      </c>
      <c r="T60" s="10">
        <f>SUMIF(DataQ!$F:$F,'Data Q to A'!$A60,DataQ!Z:Z)</f>
        <v>3703.152</v>
      </c>
      <c r="U60" s="10">
        <f>SUMIF(DataQ!$F:$F,'Data Q to A'!$A60,DataQ!AA:AA)</f>
        <v>3372.2910000000002</v>
      </c>
      <c r="V60" s="10">
        <f>SUMIF(DataQ!$F:$F,'Data Q to A'!$A60,DataQ!AB:AB)</f>
        <v>3487820</v>
      </c>
      <c r="W60" s="10">
        <f>SUMIF(DataQ!$F:$F,'Data Q to A'!$A60,DataQ!AC:AC)</f>
        <v>2925300</v>
      </c>
      <c r="X60" s="10">
        <f>SUMIF(DataQ!$F:$F,'Data Q to A'!$A60,DataQ!AD:AD)</f>
        <v>31299.25</v>
      </c>
      <c r="Y60" s="10">
        <f>SUMIF(DataQ!$F:$F,'Data Q to A'!$A60,DataQ!AE:AE)</f>
        <v>579334.6</v>
      </c>
      <c r="Z60" s="10">
        <f>SUMIF(DataQ!$F:$F,'Data Q to A'!$A60,DataQ!AF:AF)</f>
        <v>985</v>
      </c>
      <c r="AA60" s="10">
        <f>SUMIF(DataQ!$F:$F,'Data Q to A'!$A60,DataQ!AG:AG)</f>
        <v>2272.7600000000002</v>
      </c>
      <c r="AB60" s="10">
        <f>SUMIF(DataQ!$F:$F,'Data Q to A'!$A60,DataQ!AH:AH)</f>
        <v>2814.837</v>
      </c>
      <c r="AC60" s="10">
        <f>SUMIF(DataQ!$F:$F,'Data Q to A'!$A60,DataQ!AI:AI)</f>
        <v>270344</v>
      </c>
      <c r="AD60" s="10">
        <f>SUMIF(DataQ!$B:$B,'Data Q to A'!$A60,DataQ!AJ:AJ)</f>
        <v>3036899</v>
      </c>
      <c r="AE60" s="10">
        <f>SUMIF(DataQ!$B:$B,'Data Q to A'!$A60,DataQ!AK:AK)</f>
        <v>30762.075000000001</v>
      </c>
      <c r="AF60" s="10">
        <f>SUMIF(DataQ!$B:$B,'Data Q to A'!$A60,DataQ!AL:AL)</f>
        <v>663759</v>
      </c>
      <c r="AG60" s="10">
        <f>SUMIF(DataQ!$B:$B,'Data Q to A'!$A60,DataQ!AM:AM)</f>
        <v>4477.5</v>
      </c>
      <c r="AH60" s="10">
        <f>SUMIF(DataQ!$B:$B,'Data Q to A'!$A60,DataQ!AN:AN)</f>
        <v>2984.1970000000001</v>
      </c>
      <c r="AI60" s="10">
        <f>SUMIF(DataQ!$B:$B,'Data Q to A'!$A60,DataQ!AO:AO)</f>
        <v>2257.828</v>
      </c>
      <c r="AJ60" s="10">
        <f>SUMIF(DataQ!$B:$B,'Data Q to A'!$A60,DataQ!AP:AP)</f>
        <v>3245257</v>
      </c>
      <c r="AK60" s="10">
        <f>SUMIF(DataQ!$E:$E,'Data Q to A'!$A60,DataQ!AC:AC)</f>
        <v>2910800</v>
      </c>
      <c r="AL60" s="10">
        <f>SUMIF(DataQ!$D:$D,'Data Q to A'!$A60,DataQ!AJ:AJ)</f>
        <v>3098184.9</v>
      </c>
    </row>
    <row r="61" spans="1:38" x14ac:dyDescent="0.25">
      <c r="A61">
        <v>2026</v>
      </c>
      <c r="B61" s="10">
        <f>SUMIF(DataQ!$B:$B,'Data Q to A'!$A61,DataQ!H:H)</f>
        <v>2840128.4</v>
      </c>
      <c r="C61" s="10">
        <f>SUMIF(DataQ!$B:$B,'Data Q to A'!$A61,DataQ!I:I)</f>
        <v>24358.709000000003</v>
      </c>
      <c r="D61" s="10">
        <f>SUMIF(DataQ!$B:$B,'Data Q to A'!$A61,DataQ!J:J)</f>
        <v>593291.19999999995</v>
      </c>
      <c r="E61" s="10">
        <f>SUMIF(DataQ!$B:$B,'Data Q to A'!$A61,DataQ!K:K)</f>
        <v>3629.3211000000001</v>
      </c>
      <c r="F61" s="10">
        <f>SUMIF(DataQ!$B:$B,'Data Q to A'!$A61,DataQ!L:L)</f>
        <v>2654.6210000000001</v>
      </c>
      <c r="G61" s="10">
        <f>SUMIF(DataQ!$B:$B,'Data Q to A'!$A61,DataQ!M:M)</f>
        <v>1958.4179000000001</v>
      </c>
      <c r="H61" s="10">
        <f>SUMIF(DataQ!$B:$B,'Data Q to A'!$A61,DataQ!N:N)</f>
        <v>2522387.5</v>
      </c>
      <c r="I61" s="10">
        <f>SUMIF(DataQ!$B:$B,'Data Q to A'!$A61,DataQ!O:O)</f>
        <v>-125712</v>
      </c>
      <c r="J61" s="10">
        <f>SUMIF(DataQ!$B:$B,'Data Q to A'!$A61,DataQ!P:P)</f>
        <v>-2769.3608999999997</v>
      </c>
      <c r="K61" s="10">
        <f>SUMIF(DataQ!$B:$B,'Data Q to A'!$A61,DataQ!Q:Q)</f>
        <v>-19552.535</v>
      </c>
      <c r="L61" s="10">
        <f>SUMIF(DataQ!$B:$B,'Data Q to A'!$A61,DataQ!R:R)</f>
        <v>-148.57205999999999</v>
      </c>
      <c r="M61" s="10">
        <f>SUMIF(DataQ!$B:$B,'Data Q to A'!$A61,DataQ!S:S)</f>
        <v>-157.03451999999999</v>
      </c>
      <c r="N61" s="10">
        <f>SUMIF(DataQ!$B:$B,'Data Q to A'!$A61,DataQ!T:T)</f>
        <v>-66.796729999999997</v>
      </c>
      <c r="O61" s="10">
        <f>SUMIF(DataQ!$B:$B,'Data Q to A'!$A61,DataQ!U:U)</f>
        <v>-91186.09</v>
      </c>
      <c r="P61" s="10">
        <f>SUMIF(DataQ!$F:$F,'Data Q to A'!$A61,DataQ!V:V)</f>
        <v>3234077</v>
      </c>
      <c r="Q61" s="10">
        <f>SUMIF(DataQ!$F:$F,'Data Q to A'!$A61,DataQ!W:W)</f>
        <v>45024.38</v>
      </c>
      <c r="R61" s="10">
        <f>SUMIF(DataQ!$F:$F,'Data Q to A'!$A61,DataQ!X:X)</f>
        <v>1381460</v>
      </c>
      <c r="S61" s="10">
        <f>SUMIF(DataQ!$F:$F,'Data Q to A'!$A61,DataQ!Y:Y)</f>
        <v>2810.1210000000001</v>
      </c>
      <c r="T61" s="10">
        <f>SUMIF(DataQ!$F:$F,'Data Q to A'!$A61,DataQ!Z:Z)</f>
        <v>3860.1869999999999</v>
      </c>
      <c r="U61" s="10">
        <f>SUMIF(DataQ!$F:$F,'Data Q to A'!$A61,DataQ!AA:AA)</f>
        <v>3483.0369999999998</v>
      </c>
      <c r="V61" s="10">
        <f>SUMIF(DataQ!$F:$F,'Data Q to A'!$A61,DataQ!AB:AB)</f>
        <v>3597586</v>
      </c>
      <c r="W61" s="10">
        <f>SUMIF(DataQ!$F:$F,'Data Q to A'!$A61,DataQ!AC:AC)</f>
        <v>3054781</v>
      </c>
      <c r="X61" s="10">
        <f>SUMIF(DataQ!$F:$F,'Data Q to A'!$A61,DataQ!AD:AD)</f>
        <v>34013.32</v>
      </c>
      <c r="Y61" s="10">
        <f>SUMIF(DataQ!$F:$F,'Data Q to A'!$A61,DataQ!AE:AE)</f>
        <v>598887.1</v>
      </c>
      <c r="Z61" s="10">
        <f>SUMIF(DataQ!$F:$F,'Data Q to A'!$A61,DataQ!AF:AF)</f>
        <v>1133.5719999999999</v>
      </c>
      <c r="AA61" s="10">
        <f>SUMIF(DataQ!$F:$F,'Data Q to A'!$A61,DataQ!AG:AG)</f>
        <v>2429.7939999999999</v>
      </c>
      <c r="AB61" s="10">
        <f>SUMIF(DataQ!$F:$F,'Data Q to A'!$A61,DataQ!AH:AH)</f>
        <v>2881.634</v>
      </c>
      <c r="AC61" s="10">
        <f>SUMIF(DataQ!$F:$F,'Data Q to A'!$A61,DataQ!AI:AI)</f>
        <v>369375.3</v>
      </c>
      <c r="AD61" s="10">
        <f>SUMIF(DataQ!$B:$B,'Data Q to A'!$A61,DataQ!AJ:AJ)</f>
        <v>3142663.8</v>
      </c>
      <c r="AE61" s="10">
        <f>SUMIF(DataQ!$B:$B,'Data Q to A'!$A61,DataQ!AK:AK)</f>
        <v>32367.963000000003</v>
      </c>
      <c r="AF61" s="10">
        <f>SUMIF(DataQ!$B:$B,'Data Q to A'!$A61,DataQ!AL:AL)</f>
        <v>685907.8</v>
      </c>
      <c r="AG61" s="10">
        <f>SUMIF(DataQ!$B:$B,'Data Q to A'!$A61,DataQ!AM:AM)</f>
        <v>4617.5290000000005</v>
      </c>
      <c r="AH61" s="10">
        <f>SUMIF(DataQ!$B:$B,'Data Q to A'!$A61,DataQ!AN:AN)</f>
        <v>3060.5878000000002</v>
      </c>
      <c r="AI61" s="10">
        <f>SUMIF(DataQ!$B:$B,'Data Q to A'!$A61,DataQ!AO:AO)</f>
        <v>2304.5742</v>
      </c>
      <c r="AJ61" s="10">
        <f>SUMIF(DataQ!$B:$B,'Data Q to A'!$A61,DataQ!AP:AP)</f>
        <v>3391431.9000000004</v>
      </c>
      <c r="AK61" s="10">
        <f>SUMIF(DataQ!$E:$E,'Data Q to A'!$A61,DataQ!AC:AC)</f>
        <v>3066787</v>
      </c>
      <c r="AL61" s="10">
        <f>SUMIF(DataQ!$D:$D,'Data Q to A'!$A61,DataQ!AJ:AJ)</f>
        <v>3187060</v>
      </c>
    </row>
    <row r="62" spans="1:38" x14ac:dyDescent="0.25">
      <c r="A62">
        <v>2027</v>
      </c>
      <c r="B62" s="10">
        <f>SUMIF(DataQ!$B:$B,'Data Q to A'!$A62,DataQ!H:H)</f>
        <v>2861257.2</v>
      </c>
      <c r="C62" s="10">
        <f>SUMIF(DataQ!$B:$B,'Data Q to A'!$A62,DataQ!I:I)</f>
        <v>25002.6</v>
      </c>
      <c r="D62" s="10">
        <f>SUMIF(DataQ!$B:$B,'Data Q to A'!$A62,DataQ!J:J)</f>
        <v>596789.5</v>
      </c>
      <c r="E62" s="10">
        <f>SUMIF(DataQ!$B:$B,'Data Q to A'!$A62,DataQ!K:K)</f>
        <v>3688.2278000000001</v>
      </c>
      <c r="F62" s="10">
        <f>SUMIF(DataQ!$B:$B,'Data Q to A'!$A62,DataQ!L:L)</f>
        <v>2676.1800000000003</v>
      </c>
      <c r="G62" s="10">
        <f>SUMIF(DataQ!$B:$B,'Data Q to A'!$A62,DataQ!M:M)</f>
        <v>1971.0830999999998</v>
      </c>
      <c r="H62" s="10">
        <f>SUMIF(DataQ!$B:$B,'Data Q to A'!$A62,DataQ!N:N)</f>
        <v>2578745.4000000004</v>
      </c>
      <c r="I62" s="10">
        <f>SUMIF(DataQ!$B:$B,'Data Q to A'!$A62,DataQ!O:O)</f>
        <v>-122526.682</v>
      </c>
      <c r="J62" s="10">
        <f>SUMIF(DataQ!$B:$B,'Data Q to A'!$A62,DataQ!P:P)</f>
        <v>-2687.2687000000001</v>
      </c>
      <c r="K62" s="10">
        <f>SUMIF(DataQ!$B:$B,'Data Q to A'!$A62,DataQ!Q:Q)</f>
        <v>-23462.161</v>
      </c>
      <c r="L62" s="10">
        <f>SUMIF(DataQ!$B:$B,'Data Q to A'!$A62,DataQ!R:R)</f>
        <v>-156.9007</v>
      </c>
      <c r="M62" s="10">
        <f>SUMIF(DataQ!$B:$B,'Data Q to A'!$A62,DataQ!S:S)</f>
        <v>-161.07220999999998</v>
      </c>
      <c r="N62" s="10">
        <f>SUMIF(DataQ!$B:$B,'Data Q to A'!$A62,DataQ!T:T)</f>
        <v>-66.88194</v>
      </c>
      <c r="O62" s="10">
        <f>SUMIF(DataQ!$B:$B,'Data Q to A'!$A62,DataQ!U:U)</f>
        <v>-117357.54000000001</v>
      </c>
      <c r="P62" s="10">
        <f>SUMIF(DataQ!$F:$F,'Data Q to A'!$A62,DataQ!V:V)</f>
        <v>3356604</v>
      </c>
      <c r="Q62" s="10">
        <f>SUMIF(DataQ!$F:$F,'Data Q to A'!$A62,DataQ!W:W)</f>
        <v>47711.65</v>
      </c>
      <c r="R62" s="10">
        <f>SUMIF(DataQ!$F:$F,'Data Q to A'!$A62,DataQ!X:X)</f>
        <v>1404922</v>
      </c>
      <c r="S62" s="10">
        <f>SUMIF(DataQ!$F:$F,'Data Q to A'!$A62,DataQ!Y:Y)</f>
        <v>2967.0219999999999</v>
      </c>
      <c r="T62" s="10">
        <f>SUMIF(DataQ!$F:$F,'Data Q to A'!$A62,DataQ!Z:Z)</f>
        <v>4021.259</v>
      </c>
      <c r="U62" s="10">
        <f>SUMIF(DataQ!$F:$F,'Data Q to A'!$A62,DataQ!AA:AA)</f>
        <v>3576.02</v>
      </c>
      <c r="V62" s="10">
        <f>SUMIF(DataQ!$F:$F,'Data Q to A'!$A62,DataQ!AB:AB)</f>
        <v>3714944</v>
      </c>
      <c r="W62" s="10">
        <f>SUMIF(DataQ!$F:$F,'Data Q to A'!$A62,DataQ!AC:AC)</f>
        <v>3212537</v>
      </c>
      <c r="X62" s="10">
        <f>SUMIF(DataQ!$F:$F,'Data Q to A'!$A62,DataQ!AD:AD)</f>
        <v>36645.31</v>
      </c>
      <c r="Y62" s="10">
        <f>SUMIF(DataQ!$F:$F,'Data Q to A'!$A62,DataQ!AE:AE)</f>
        <v>622349.19999999995</v>
      </c>
      <c r="Z62" s="10">
        <f>SUMIF(DataQ!$F:$F,'Data Q to A'!$A62,DataQ!AF:AF)</f>
        <v>1290.473</v>
      </c>
      <c r="AA62" s="10">
        <f>SUMIF(DataQ!$F:$F,'Data Q to A'!$A62,DataQ!AG:AG)</f>
        <v>2590.8670000000002</v>
      </c>
      <c r="AB62" s="10">
        <f>SUMIF(DataQ!$F:$F,'Data Q to A'!$A62,DataQ!AH:AH)</f>
        <v>2948.5160000000001</v>
      </c>
      <c r="AC62" s="10">
        <f>SUMIF(DataQ!$F:$F,'Data Q to A'!$A62,DataQ!AI:AI)</f>
        <v>492802.5</v>
      </c>
      <c r="AD62" s="10">
        <f>SUMIF(DataQ!$B:$B,'Data Q to A'!$A62,DataQ!AJ:AJ)</f>
        <v>3249114.3000000003</v>
      </c>
      <c r="AE62" s="10">
        <f>SUMIF(DataQ!$B:$B,'Data Q to A'!$A62,DataQ!AK:AK)</f>
        <v>33884.228000000003</v>
      </c>
      <c r="AF62" s="10">
        <f>SUMIF(DataQ!$B:$B,'Data Q to A'!$A62,DataQ!AL:AL)</f>
        <v>700640.10000000009</v>
      </c>
      <c r="AG62" s="10">
        <f>SUMIF(DataQ!$B:$B,'Data Q to A'!$A62,DataQ!AM:AM)</f>
        <v>4844.3019999999997</v>
      </c>
      <c r="AH62" s="10">
        <f>SUMIF(DataQ!$B:$B,'Data Q to A'!$A62,DataQ!AN:AN)</f>
        <v>3162.7152999999998</v>
      </c>
      <c r="AI62" s="10">
        <f>SUMIF(DataQ!$B:$B,'Data Q to A'!$A62,DataQ!AO:AO)</f>
        <v>2356.1147999999998</v>
      </c>
      <c r="AJ62" s="10">
        <f>SUMIF(DataQ!$B:$B,'Data Q to A'!$A62,DataQ!AP:AP)</f>
        <v>3485410.8</v>
      </c>
      <c r="AK62" s="10">
        <f>SUMIF(DataQ!$E:$E,'Data Q to A'!$A62,DataQ!AC:AC)</f>
        <v>3224466</v>
      </c>
      <c r="AL62" s="10">
        <f>SUMIF(DataQ!$D:$D,'Data Q to A'!$A62,DataQ!AJ:AJ)</f>
        <v>3312869.9000000004</v>
      </c>
    </row>
    <row r="63" spans="1:38" x14ac:dyDescent="0.25">
      <c r="A63">
        <v>2028</v>
      </c>
      <c r="B63" s="10">
        <f>SUMIF(DataQ!$B:$B,'Data Q to A'!$A63,DataQ!H:H)</f>
        <v>2911751.1999999997</v>
      </c>
      <c r="C63" s="10">
        <f>SUMIF(DataQ!$B:$B,'Data Q to A'!$A63,DataQ!I:I)</f>
        <v>25648.383999999998</v>
      </c>
      <c r="D63" s="10">
        <f>SUMIF(DataQ!$B:$B,'Data Q to A'!$A63,DataQ!J:J)</f>
        <v>600317.9</v>
      </c>
      <c r="E63" s="10">
        <f>SUMIF(DataQ!$B:$B,'Data Q to A'!$A63,DataQ!K:K)</f>
        <v>3762.6378</v>
      </c>
      <c r="F63" s="10">
        <f>SUMIF(DataQ!$B:$B,'Data Q to A'!$A63,DataQ!L:L)</f>
        <v>2711.0099999999998</v>
      </c>
      <c r="G63" s="10">
        <f>SUMIF(DataQ!$B:$B,'Data Q to A'!$A63,DataQ!M:M)</f>
        <v>1988.9919</v>
      </c>
      <c r="H63" s="10">
        <f>SUMIF(DataQ!$B:$B,'Data Q to A'!$A63,DataQ!N:N)</f>
        <v>2636939.4</v>
      </c>
      <c r="I63" s="10">
        <f>SUMIF(DataQ!$B:$B,'Data Q to A'!$A63,DataQ!O:O)</f>
        <v>-100464.00600000001</v>
      </c>
      <c r="J63" s="10">
        <f>SUMIF(DataQ!$B:$B,'Data Q to A'!$A63,DataQ!P:P)</f>
        <v>-2740.2058999999999</v>
      </c>
      <c r="K63" s="10">
        <f>SUMIF(DataQ!$B:$B,'Data Q to A'!$A63,DataQ!Q:Q)</f>
        <v>-24898.101999999999</v>
      </c>
      <c r="L63" s="10">
        <f>SUMIF(DataQ!$B:$B,'Data Q to A'!$A63,DataQ!R:R)</f>
        <v>-191.35291000000001</v>
      </c>
      <c r="M63" s="10">
        <f>SUMIF(DataQ!$B:$B,'Data Q to A'!$A63,DataQ!S:S)</f>
        <v>-161.58180999999999</v>
      </c>
      <c r="N63" s="10">
        <f>SUMIF(DataQ!$B:$B,'Data Q to A'!$A63,DataQ!T:T)</f>
        <v>-67.296239999999997</v>
      </c>
      <c r="O63" s="10">
        <f>SUMIF(DataQ!$B:$B,'Data Q to A'!$A63,DataQ!U:U)</f>
        <v>-113915.37</v>
      </c>
      <c r="P63" s="10">
        <f>SUMIF(DataQ!$F:$F,'Data Q to A'!$A63,DataQ!V:V)</f>
        <v>3457068</v>
      </c>
      <c r="Q63" s="10">
        <f>SUMIF(DataQ!$F:$F,'Data Q to A'!$A63,DataQ!W:W)</f>
        <v>50451.86</v>
      </c>
      <c r="R63" s="10">
        <f>SUMIF(DataQ!$F:$F,'Data Q to A'!$A63,DataQ!X:X)</f>
        <v>1429820</v>
      </c>
      <c r="S63" s="10">
        <f>SUMIF(DataQ!$F:$F,'Data Q to A'!$A63,DataQ!Y:Y)</f>
        <v>3158.375</v>
      </c>
      <c r="T63" s="10">
        <f>SUMIF(DataQ!$F:$F,'Data Q to A'!$A63,DataQ!Z:Z)</f>
        <v>4182.84</v>
      </c>
      <c r="U63" s="10">
        <f>SUMIF(DataQ!$F:$F,'Data Q to A'!$A63,DataQ!AA:AA)</f>
        <v>3648.181</v>
      </c>
      <c r="V63" s="10">
        <f>SUMIF(DataQ!$F:$F,'Data Q to A'!$A63,DataQ!AB:AB)</f>
        <v>3828859</v>
      </c>
      <c r="W63" s="10">
        <f>SUMIF(DataQ!$F:$F,'Data Q to A'!$A63,DataQ!AC:AC)</f>
        <v>3354962</v>
      </c>
      <c r="X63" s="10">
        <f>SUMIF(DataQ!$F:$F,'Data Q to A'!$A63,DataQ!AD:AD)</f>
        <v>39330.230000000003</v>
      </c>
      <c r="Y63" s="10">
        <f>SUMIF(DataQ!$F:$F,'Data Q to A'!$A63,DataQ!AE:AE)</f>
        <v>647247.4</v>
      </c>
      <c r="Z63" s="10">
        <f>SUMIF(DataQ!$F:$F,'Data Q to A'!$A63,DataQ!AF:AF)</f>
        <v>1481.826</v>
      </c>
      <c r="AA63" s="10">
        <f>SUMIF(DataQ!$F:$F,'Data Q to A'!$A63,DataQ!AG:AG)</f>
        <v>2752.4490000000001</v>
      </c>
      <c r="AB63" s="10">
        <f>SUMIF(DataQ!$F:$F,'Data Q to A'!$A63,DataQ!AH:AH)</f>
        <v>3015.8119999999999</v>
      </c>
      <c r="AC63" s="10">
        <f>SUMIF(DataQ!$F:$F,'Data Q to A'!$A63,DataQ!AI:AI)</f>
        <v>612787.4</v>
      </c>
      <c r="AD63" s="10">
        <f>SUMIF(DataQ!$B:$B,'Data Q to A'!$A63,DataQ!AJ:AJ)</f>
        <v>3379788.6000000006</v>
      </c>
      <c r="AE63" s="10">
        <f>SUMIF(DataQ!$B:$B,'Data Q to A'!$A63,DataQ!AK:AK)</f>
        <v>35399.824999999997</v>
      </c>
      <c r="AF63" s="10">
        <f>SUMIF(DataQ!$B:$B,'Data Q to A'!$A63,DataQ!AL:AL)</f>
        <v>708972.5</v>
      </c>
      <c r="AG63" s="10">
        <f>SUMIF(DataQ!$B:$B,'Data Q to A'!$A63,DataQ!AM:AM)</f>
        <v>5080.2359999999999</v>
      </c>
      <c r="AH63" s="10">
        <f>SUMIF(DataQ!$B:$B,'Data Q to A'!$A63,DataQ!AN:AN)</f>
        <v>3275.0108</v>
      </c>
      <c r="AI63" s="10">
        <f>SUMIF(DataQ!$B:$B,'Data Q to A'!$A63,DataQ!AO:AO)</f>
        <v>2413.3413</v>
      </c>
      <c r="AJ63" s="10">
        <f>SUMIF(DataQ!$B:$B,'Data Q to A'!$A63,DataQ!AP:AP)</f>
        <v>3612779.9</v>
      </c>
      <c r="AK63" s="10">
        <f>SUMIF(DataQ!$E:$E,'Data Q to A'!$A63,DataQ!AC:AC)</f>
        <v>3358634</v>
      </c>
      <c r="AL63" s="10">
        <f>SUMIF(DataQ!$D:$D,'Data Q to A'!$A63,DataQ!AJ:AJ)</f>
        <v>3444251.3999999994</v>
      </c>
    </row>
    <row r="64" spans="1:38" x14ac:dyDescent="0.25">
      <c r="A64">
        <v>2029</v>
      </c>
      <c r="B64" s="10">
        <f>SUMIF(DataQ!$B:$B,'Data Q to A'!$A64,DataQ!H:H)</f>
        <v>2960846.5</v>
      </c>
      <c r="C64" s="10">
        <f>SUMIF(DataQ!$B:$B,'Data Q to A'!$A64,DataQ!I:I)</f>
        <v>26302.928000000004</v>
      </c>
      <c r="D64" s="10">
        <f>SUMIF(DataQ!$B:$B,'Data Q to A'!$A64,DataQ!J:J)</f>
        <v>603027.30000000005</v>
      </c>
      <c r="E64" s="10">
        <f>SUMIF(DataQ!$B:$B,'Data Q to A'!$A64,DataQ!K:K)</f>
        <v>3815.3961000000004</v>
      </c>
      <c r="F64" s="10">
        <f>SUMIF(DataQ!$B:$B,'Data Q to A'!$A64,DataQ!L:L)</f>
        <v>2746.88</v>
      </c>
      <c r="G64" s="10">
        <f>SUMIF(DataQ!$B:$B,'Data Q to A'!$A64,DataQ!M:M)</f>
        <v>2004.5098</v>
      </c>
      <c r="H64" s="10">
        <f>SUMIF(DataQ!$B:$B,'Data Q to A'!$A64,DataQ!N:N)</f>
        <v>2686285.6</v>
      </c>
      <c r="I64" s="10">
        <f>SUMIF(DataQ!$B:$B,'Data Q to A'!$A64,DataQ!O:O)</f>
        <v>-91956.241000000009</v>
      </c>
      <c r="J64" s="10">
        <f>SUMIF(DataQ!$B:$B,'Data Q to A'!$A64,DataQ!P:P)</f>
        <v>-2756.8431</v>
      </c>
      <c r="K64" s="10">
        <f>SUMIF(DataQ!$B:$B,'Data Q to A'!$A64,DataQ!Q:Q)</f>
        <v>-23929.127999999997</v>
      </c>
      <c r="L64" s="10">
        <f>SUMIF(DataQ!$B:$B,'Data Q to A'!$A64,DataQ!R:R)</f>
        <v>-208.11963</v>
      </c>
      <c r="M64" s="10">
        <f>SUMIF(DataQ!$B:$B,'Data Q to A'!$A64,DataQ!S:S)</f>
        <v>-160.6123</v>
      </c>
      <c r="N64" s="10">
        <f>SUMIF(DataQ!$B:$B,'Data Q to A'!$A64,DataQ!T:T)</f>
        <v>-67.168189999999996</v>
      </c>
      <c r="O64" s="10">
        <f>SUMIF(DataQ!$B:$B,'Data Q to A'!$A64,DataQ!U:U)</f>
        <v>-99899.32</v>
      </c>
      <c r="P64" s="10">
        <f>SUMIF(DataQ!$F:$F,'Data Q to A'!$A64,DataQ!V:V)</f>
        <v>3549024</v>
      </c>
      <c r="Q64" s="10">
        <f>SUMIF(DataQ!$F:$F,'Data Q to A'!$A64,DataQ!W:W)</f>
        <v>53208.7</v>
      </c>
      <c r="R64" s="10">
        <f>SUMIF(DataQ!$F:$F,'Data Q to A'!$A64,DataQ!X:X)</f>
        <v>1453749</v>
      </c>
      <c r="S64" s="10">
        <f>SUMIF(DataQ!$F:$F,'Data Q to A'!$A64,DataQ!Y:Y)</f>
        <v>3366.4940000000001</v>
      </c>
      <c r="T64" s="10">
        <f>SUMIF(DataQ!$F:$F,'Data Q to A'!$A64,DataQ!Z:Z)</f>
        <v>4343.4530000000004</v>
      </c>
      <c r="U64" s="10">
        <f>SUMIF(DataQ!$F:$F,'Data Q to A'!$A64,DataQ!AA:AA)</f>
        <v>3712.8519999999999</v>
      </c>
      <c r="V64" s="10">
        <f>SUMIF(DataQ!$F:$F,'Data Q to A'!$A64,DataQ!AB:AB)</f>
        <v>3928759</v>
      </c>
      <c r="W64" s="10">
        <f>SUMIF(DataQ!$F:$F,'Data Q to A'!$A64,DataQ!AC:AC)</f>
        <v>3490668</v>
      </c>
      <c r="X64" s="10">
        <f>SUMIF(DataQ!$F:$F,'Data Q to A'!$A64,DataQ!AD:AD)</f>
        <v>42031.79</v>
      </c>
      <c r="Y64" s="10">
        <f>SUMIF(DataQ!$F:$F,'Data Q to A'!$A64,DataQ!AE:AE)</f>
        <v>671176.6</v>
      </c>
      <c r="Z64" s="10">
        <f>SUMIF(DataQ!$F:$F,'Data Q to A'!$A64,DataQ!AF:AF)</f>
        <v>1689.9459999999999</v>
      </c>
      <c r="AA64" s="10">
        <f>SUMIF(DataQ!$F:$F,'Data Q to A'!$A64,DataQ!AG:AG)</f>
        <v>2913.0610000000001</v>
      </c>
      <c r="AB64" s="10">
        <f>SUMIF(DataQ!$F:$F,'Data Q to A'!$A64,DataQ!AH:AH)</f>
        <v>3082.98</v>
      </c>
      <c r="AC64" s="10">
        <f>SUMIF(DataQ!$F:$F,'Data Q to A'!$A64,DataQ!AI:AI)</f>
        <v>718756.1</v>
      </c>
      <c r="AD64" s="10">
        <f>SUMIF(DataQ!$B:$B,'Data Q to A'!$A64,DataQ!AJ:AJ)</f>
        <v>3504596</v>
      </c>
      <c r="AE64" s="10">
        <f>SUMIF(DataQ!$B:$B,'Data Q to A'!$A64,DataQ!AK:AK)</f>
        <v>36959.345000000001</v>
      </c>
      <c r="AF64" s="10">
        <f>SUMIF(DataQ!$B:$B,'Data Q to A'!$A64,DataQ!AL:AL)</f>
        <v>718012.60000000009</v>
      </c>
      <c r="AG64" s="10">
        <f>SUMIF(DataQ!$B:$B,'Data Q to A'!$A64,DataQ!AM:AM)</f>
        <v>5284.2950000000001</v>
      </c>
      <c r="AH64" s="10">
        <f>SUMIF(DataQ!$B:$B,'Data Q to A'!$A64,DataQ!AN:AN)</f>
        <v>3393.6612999999998</v>
      </c>
      <c r="AI64" s="10">
        <f>SUMIF(DataQ!$B:$B,'Data Q to A'!$A64,DataQ!AO:AO)</f>
        <v>2472.9749000000002</v>
      </c>
      <c r="AJ64" s="10">
        <f>SUMIF(DataQ!$B:$B,'Data Q to A'!$A64,DataQ!AP:AP)</f>
        <v>3745678.4</v>
      </c>
      <c r="AK64" s="10">
        <f>SUMIF(DataQ!$E:$E,'Data Q to A'!$A64,DataQ!AC:AC)</f>
        <v>3492239</v>
      </c>
      <c r="AL64" s="10">
        <f>SUMIF(DataQ!$D:$D,'Data Q to A'!$A64,DataQ!AJ:AJ)</f>
        <v>3564646.5</v>
      </c>
    </row>
    <row r="65" spans="1:38" x14ac:dyDescent="0.25">
      <c r="A65">
        <v>2030</v>
      </c>
      <c r="B65" s="10">
        <f>SUMIF(DataQ!$B:$B,'Data Q to A'!$A65,DataQ!H:H)</f>
        <v>3003002.6</v>
      </c>
      <c r="C65" s="10">
        <f>SUMIF(DataQ!$B:$B,'Data Q to A'!$A65,DataQ!I:I)</f>
        <v>26984.741999999998</v>
      </c>
      <c r="D65" s="10">
        <f>SUMIF(DataQ!$B:$B,'Data Q to A'!$A65,DataQ!J:J)</f>
        <v>605497.5</v>
      </c>
      <c r="E65" s="10">
        <f>SUMIF(DataQ!$B:$B,'Data Q to A'!$A65,DataQ!K:K)</f>
        <v>3861.6473999999998</v>
      </c>
      <c r="F65" s="10">
        <f>SUMIF(DataQ!$B:$B,'Data Q to A'!$A65,DataQ!L:L)</f>
        <v>2784.6</v>
      </c>
      <c r="G65" s="10">
        <f>SUMIF(DataQ!$B:$B,'Data Q to A'!$A65,DataQ!M:M)</f>
        <v>2016.7318</v>
      </c>
      <c r="H65" s="10">
        <f>SUMIF(DataQ!$B:$B,'Data Q to A'!$A65,DataQ!N:N)</f>
        <v>2734078</v>
      </c>
      <c r="I65" s="10">
        <f>SUMIF(DataQ!$B:$B,'Data Q to A'!$A65,DataQ!O:O)</f>
        <v>-85047.400999999998</v>
      </c>
      <c r="J65" s="10">
        <f>SUMIF(DataQ!$B:$B,'Data Q to A'!$A65,DataQ!P:P)</f>
        <v>-2899.9140000000002</v>
      </c>
      <c r="K65" s="10">
        <f>SUMIF(DataQ!$B:$B,'Data Q to A'!$A65,DataQ!Q:Q)</f>
        <v>-20683.375</v>
      </c>
      <c r="L65" s="10">
        <f>SUMIF(DataQ!$B:$B,'Data Q to A'!$A65,DataQ!R:R)</f>
        <v>-194.36157000000003</v>
      </c>
      <c r="M65" s="10">
        <f>SUMIF(DataQ!$B:$B,'Data Q to A'!$A65,DataQ!S:S)</f>
        <v>-159.24639999999999</v>
      </c>
      <c r="N65" s="10">
        <f>SUMIF(DataQ!$B:$B,'Data Q to A'!$A65,DataQ!T:T)</f>
        <v>-65.072000000000017</v>
      </c>
      <c r="O65" s="10">
        <f>SUMIF(DataQ!$B:$B,'Data Q to A'!$A65,DataQ!U:U)</f>
        <v>-88384.93</v>
      </c>
      <c r="P65" s="10">
        <f>SUMIF(DataQ!$F:$F,'Data Q to A'!$A65,DataQ!V:V)</f>
        <v>3634071</v>
      </c>
      <c r="Q65" s="10">
        <f>SUMIF(DataQ!$F:$F,'Data Q to A'!$A65,DataQ!W:W)</f>
        <v>56108.61</v>
      </c>
      <c r="R65" s="10">
        <f>SUMIF(DataQ!$F:$F,'Data Q to A'!$A65,DataQ!X:X)</f>
        <v>1474432</v>
      </c>
      <c r="S65" s="10">
        <f>SUMIF(DataQ!$F:$F,'Data Q to A'!$A65,DataQ!Y:Y)</f>
        <v>3560.8560000000002</v>
      </c>
      <c r="T65" s="10">
        <f>SUMIF(DataQ!$F:$F,'Data Q to A'!$A65,DataQ!Z:Z)</f>
        <v>4502.6989999999996</v>
      </c>
      <c r="U65" s="10">
        <f>SUMIF(DataQ!$F:$F,'Data Q to A'!$A65,DataQ!AA:AA)</f>
        <v>3782.0650000000001</v>
      </c>
      <c r="V65" s="10">
        <f>SUMIF(DataQ!$F:$F,'Data Q to A'!$A65,DataQ!AB:AB)</f>
        <v>4017143</v>
      </c>
      <c r="W65" s="10">
        <f>SUMIF(DataQ!$F:$F,'Data Q to A'!$A65,DataQ!AC:AC)</f>
        <v>3607444</v>
      </c>
      <c r="X65" s="10">
        <f>SUMIF(DataQ!$F:$F,'Data Q to A'!$A65,DataQ!AD:AD)</f>
        <v>44876.42</v>
      </c>
      <c r="Y65" s="10">
        <f>SUMIF(DataQ!$F:$F,'Data Q to A'!$A65,DataQ!AE:AE)</f>
        <v>691859.9</v>
      </c>
      <c r="Z65" s="10">
        <f>SUMIF(DataQ!$F:$F,'Data Q to A'!$A65,DataQ!AF:AF)</f>
        <v>1884.307</v>
      </c>
      <c r="AA65" s="10">
        <f>SUMIF(DataQ!$F:$F,'Data Q to A'!$A65,DataQ!AG:AG)</f>
        <v>3072.308</v>
      </c>
      <c r="AB65" s="10">
        <f>SUMIF(DataQ!$F:$F,'Data Q to A'!$A65,DataQ!AH:AH)</f>
        <v>3148.0520000000001</v>
      </c>
      <c r="AC65" s="10">
        <f>SUMIF(DataQ!$F:$F,'Data Q to A'!$A65,DataQ!AI:AI)</f>
        <v>813210.6</v>
      </c>
      <c r="AD65" s="10">
        <f>SUMIF(DataQ!$B:$B,'Data Q to A'!$A65,DataQ!AJ:AJ)</f>
        <v>3627262.9000000004</v>
      </c>
      <c r="AE65" s="10">
        <f>SUMIF(DataQ!$B:$B,'Data Q to A'!$A65,DataQ!AK:AK)</f>
        <v>38596.991999999998</v>
      </c>
      <c r="AF65" s="10">
        <f>SUMIF(DataQ!$B:$B,'Data Q to A'!$A65,DataQ!AL:AL)</f>
        <v>729647.9</v>
      </c>
      <c r="AG65" s="10">
        <f>SUMIF(DataQ!$B:$B,'Data Q to A'!$A65,DataQ!AM:AM)</f>
        <v>5480.9790000000003</v>
      </c>
      <c r="AH65" s="10">
        <f>SUMIF(DataQ!$B:$B,'Data Q to A'!$A65,DataQ!AN:AN)</f>
        <v>3513.8739</v>
      </c>
      <c r="AI65" s="10">
        <f>SUMIF(DataQ!$B:$B,'Data Q to A'!$A65,DataQ!AO:AO)</f>
        <v>2531.4030000000002</v>
      </c>
      <c r="AJ65" s="10">
        <f>SUMIF(DataQ!$B:$B,'Data Q to A'!$A65,DataQ!AP:AP)</f>
        <v>3885965.9000000004</v>
      </c>
      <c r="AK65" s="10">
        <f>SUMIF(DataQ!$E:$E,'Data Q to A'!$A65,DataQ!AC:AC)</f>
        <v>3601210</v>
      </c>
      <c r="AL65" s="10">
        <f>SUMIF(DataQ!$D:$D,'Data Q to A'!$A65,DataQ!AJ:AJ)</f>
        <v>3692513.8</v>
      </c>
    </row>
    <row r="66" spans="1:38" x14ac:dyDescent="0.25">
      <c r="A66">
        <v>2031</v>
      </c>
      <c r="B66" s="10">
        <f>SUMIF(DataQ!$B:$B,'Data Q to A'!$A66,DataQ!H:H)</f>
        <v>3046518.4</v>
      </c>
      <c r="C66" s="10">
        <f>SUMIF(DataQ!$B:$B,'Data Q to A'!$A66,DataQ!I:I)</f>
        <v>27657.303</v>
      </c>
      <c r="D66" s="10">
        <f>SUMIF(DataQ!$B:$B,'Data Q to A'!$A66,DataQ!J:J)</f>
        <v>607630.5</v>
      </c>
      <c r="E66" s="10">
        <f>SUMIF(DataQ!$B:$B,'Data Q to A'!$A66,DataQ!K:K)</f>
        <v>3899.7483000000002</v>
      </c>
      <c r="F66" s="10">
        <f>SUMIF(DataQ!$B:$B,'Data Q to A'!$A66,DataQ!L:L)</f>
        <v>2821.8500000000004</v>
      </c>
      <c r="G66" s="10">
        <f>SUMIF(DataQ!$B:$B,'Data Q to A'!$A66,DataQ!M:M)</f>
        <v>2027.5457999999999</v>
      </c>
      <c r="H66" s="10">
        <f>SUMIF(DataQ!$B:$B,'Data Q to A'!$A66,DataQ!N:N)</f>
        <v>2786054.5</v>
      </c>
      <c r="I66" s="10">
        <f>SUMIF(DataQ!$B:$B,'Data Q to A'!$A66,DataQ!O:O)</f>
        <v>-90701.239999999991</v>
      </c>
      <c r="J66" s="10">
        <f>SUMIF(DataQ!$B:$B,'Data Q to A'!$A66,DataQ!P:P)</f>
        <v>-3019.0204000000003</v>
      </c>
      <c r="K66" s="10">
        <f>SUMIF(DataQ!$B:$B,'Data Q to A'!$A66,DataQ!Q:Q)</f>
        <v>-21372.258999999998</v>
      </c>
      <c r="L66" s="10">
        <f>SUMIF(DataQ!$B:$B,'Data Q to A'!$A66,DataQ!R:R)</f>
        <v>-174.06585999999999</v>
      </c>
      <c r="M66" s="10">
        <f>SUMIF(DataQ!$B:$B,'Data Q to A'!$A66,DataQ!S:S)</f>
        <v>-158.91490999999999</v>
      </c>
      <c r="N66" s="10">
        <f>SUMIF(DataQ!$B:$B,'Data Q to A'!$A66,DataQ!T:T)</f>
        <v>-62.421730000000004</v>
      </c>
      <c r="O66" s="10">
        <f>SUMIF(DataQ!$B:$B,'Data Q to A'!$A66,DataQ!U:U)</f>
        <v>-86224.37</v>
      </c>
      <c r="P66" s="10">
        <f>SUMIF(DataQ!$F:$F,'Data Q to A'!$A66,DataQ!V:V)</f>
        <v>3724772</v>
      </c>
      <c r="Q66" s="10">
        <f>SUMIF(DataQ!$F:$F,'Data Q to A'!$A66,DataQ!W:W)</f>
        <v>59127.64</v>
      </c>
      <c r="R66" s="10">
        <f>SUMIF(DataQ!$F:$F,'Data Q to A'!$A66,DataQ!X:X)</f>
        <v>1495804</v>
      </c>
      <c r="S66" s="10">
        <f>SUMIF(DataQ!$F:$F,'Data Q to A'!$A66,DataQ!Y:Y)</f>
        <v>3734.9209999999998</v>
      </c>
      <c r="T66" s="10">
        <f>SUMIF(DataQ!$F:$F,'Data Q to A'!$A66,DataQ!Z:Z)</f>
        <v>4661.6139999999996</v>
      </c>
      <c r="U66" s="10">
        <f>SUMIF(DataQ!$F:$F,'Data Q to A'!$A66,DataQ!AA:AA)</f>
        <v>3847.529</v>
      </c>
      <c r="V66" s="10">
        <f>SUMIF(DataQ!$F:$F,'Data Q to A'!$A66,DataQ!AB:AB)</f>
        <v>4103367</v>
      </c>
      <c r="W66" s="10">
        <f>SUMIF(DataQ!$F:$F,'Data Q to A'!$A66,DataQ!AC:AC)</f>
        <v>3725672</v>
      </c>
      <c r="X66" s="10">
        <f>SUMIF(DataQ!$F:$F,'Data Q to A'!$A66,DataQ!AD:AD)</f>
        <v>47840.15</v>
      </c>
      <c r="Y66" s="10">
        <f>SUMIF(DataQ!$F:$F,'Data Q to A'!$A66,DataQ!AE:AE)</f>
        <v>713232.2</v>
      </c>
      <c r="Z66" s="10">
        <f>SUMIF(DataQ!$F:$F,'Data Q to A'!$A66,DataQ!AF:AF)</f>
        <v>2058.373</v>
      </c>
      <c r="AA66" s="10">
        <f>SUMIF(DataQ!$F:$F,'Data Q to A'!$A66,DataQ!AG:AG)</f>
        <v>3231.223</v>
      </c>
      <c r="AB66" s="10">
        <f>SUMIF(DataQ!$F:$F,'Data Q to A'!$A66,DataQ!AH:AH)</f>
        <v>3210.4740000000002</v>
      </c>
      <c r="AC66" s="10">
        <f>SUMIF(DataQ!$F:$F,'Data Q to A'!$A66,DataQ!AI:AI)</f>
        <v>905504.5</v>
      </c>
      <c r="AD66" s="10">
        <f>SUMIF(DataQ!$B:$B,'Data Q to A'!$A66,DataQ!AJ:AJ)</f>
        <v>3759588.7</v>
      </c>
      <c r="AE66" s="10">
        <f>SUMIF(DataQ!$B:$B,'Data Q to A'!$A66,DataQ!AK:AK)</f>
        <v>40267.593999999997</v>
      </c>
      <c r="AF66" s="10">
        <f>SUMIF(DataQ!$B:$B,'Data Q to A'!$A66,DataQ!AL:AL)</f>
        <v>742861.10000000009</v>
      </c>
      <c r="AG66" s="10">
        <f>SUMIF(DataQ!$B:$B,'Data Q to A'!$A66,DataQ!AM:AM)</f>
        <v>5653.2070000000003</v>
      </c>
      <c r="AH66" s="10">
        <f>SUMIF(DataQ!$B:$B,'Data Q to A'!$A66,DataQ!AN:AN)</f>
        <v>3638.3769999999995</v>
      </c>
      <c r="AI66" s="10">
        <f>SUMIF(DataQ!$B:$B,'Data Q to A'!$A66,DataQ!AO:AO)</f>
        <v>2593.0974000000001</v>
      </c>
      <c r="AJ66" s="10">
        <f>SUMIF(DataQ!$B:$B,'Data Q to A'!$A66,DataQ!AP:AP)</f>
        <v>4033893.5</v>
      </c>
      <c r="AK66" s="10">
        <f>SUMIF(DataQ!$E:$E,'Data Q to A'!$A66,DataQ!AC:AC)</f>
        <v>3721106</v>
      </c>
      <c r="AL66" s="10">
        <f>SUMIF(DataQ!$D:$D,'Data Q to A'!$A66,DataQ!AJ:AJ)</f>
        <v>3827757.6999999997</v>
      </c>
    </row>
    <row r="67" spans="1:38" x14ac:dyDescent="0.25">
      <c r="A67">
        <v>2032</v>
      </c>
      <c r="B67" s="10">
        <f>SUMIF(DataQ!$B:$B,'Data Q to A'!$A67,DataQ!H:H)</f>
        <v>3090124</v>
      </c>
      <c r="C67" s="10">
        <f>SUMIF(DataQ!$B:$B,'Data Q to A'!$A67,DataQ!I:I)</f>
        <v>28311.114000000001</v>
      </c>
      <c r="D67" s="10">
        <f>SUMIF(DataQ!$B:$B,'Data Q to A'!$A67,DataQ!J:J)</f>
        <v>609493.6</v>
      </c>
      <c r="E67" s="10">
        <f>SUMIF(DataQ!$B:$B,'Data Q to A'!$A67,DataQ!K:K)</f>
        <v>3930.6532999999999</v>
      </c>
      <c r="F67" s="10">
        <f>SUMIF(DataQ!$B:$B,'Data Q to A'!$A67,DataQ!L:L)</f>
        <v>2856.05</v>
      </c>
      <c r="G67" s="10">
        <f>SUMIF(DataQ!$B:$B,'Data Q to A'!$A67,DataQ!M:M)</f>
        <v>2036.9598000000001</v>
      </c>
      <c r="H67" s="10">
        <f>SUMIF(DataQ!$B:$B,'Data Q to A'!$A67,DataQ!N:N)</f>
        <v>2837967.4</v>
      </c>
      <c r="I67" s="10">
        <f>SUMIF(DataQ!$B:$B,'Data Q to A'!$A67,DataQ!O:O)</f>
        <v>-102105.75</v>
      </c>
      <c r="J67" s="10">
        <f>SUMIF(DataQ!$B:$B,'Data Q to A'!$A67,DataQ!P:P)</f>
        <v>-3220.2424000000001</v>
      </c>
      <c r="K67" s="10">
        <f>SUMIF(DataQ!$B:$B,'Data Q to A'!$A67,DataQ!Q:Q)</f>
        <v>-22949.462</v>
      </c>
      <c r="L67" s="10">
        <f>SUMIF(DataQ!$B:$B,'Data Q to A'!$A67,DataQ!R:R)</f>
        <v>-150.18957</v>
      </c>
      <c r="M67" s="10">
        <f>SUMIF(DataQ!$B:$B,'Data Q to A'!$A67,DataQ!S:S)</f>
        <v>-155.63638</v>
      </c>
      <c r="N67" s="10">
        <f>SUMIF(DataQ!$B:$B,'Data Q to A'!$A67,DataQ!T:T)</f>
        <v>-61.133610000000004</v>
      </c>
      <c r="O67" s="10">
        <f>SUMIF(DataQ!$B:$B,'Data Q to A'!$A67,DataQ!U:U)</f>
        <v>-84894.06</v>
      </c>
      <c r="P67" s="10">
        <f>SUMIF(DataQ!$F:$F,'Data Q to A'!$A67,DataQ!V:V)</f>
        <v>3826878</v>
      </c>
      <c r="Q67" s="10">
        <f>SUMIF(DataQ!$F:$F,'Data Q to A'!$A67,DataQ!W:W)</f>
        <v>62347.88</v>
      </c>
      <c r="R67" s="10">
        <f>SUMIF(DataQ!$F:$F,'Data Q to A'!$A67,DataQ!X:X)</f>
        <v>1518754</v>
      </c>
      <c r="S67" s="10">
        <f>SUMIF(DataQ!$F:$F,'Data Q to A'!$A67,DataQ!Y:Y)</f>
        <v>3885.1109999999999</v>
      </c>
      <c r="T67" s="10">
        <f>SUMIF(DataQ!$F:$F,'Data Q to A'!$A67,DataQ!Z:Z)</f>
        <v>4817.25</v>
      </c>
      <c r="U67" s="10">
        <f>SUMIF(DataQ!$F:$F,'Data Q to A'!$A67,DataQ!AA:AA)</f>
        <v>3909.643</v>
      </c>
      <c r="V67" s="10">
        <f>SUMIF(DataQ!$F:$F,'Data Q to A'!$A67,DataQ!AB:AB)</f>
        <v>4188262</v>
      </c>
      <c r="W67" s="10">
        <f>SUMIF(DataQ!$F:$F,'Data Q to A'!$A67,DataQ!AC:AC)</f>
        <v>3855305</v>
      </c>
      <c r="X67" s="10">
        <f>SUMIF(DataQ!$F:$F,'Data Q to A'!$A67,DataQ!AD:AD)</f>
        <v>51005.11</v>
      </c>
      <c r="Y67" s="10">
        <f>SUMIF(DataQ!$F:$F,'Data Q to A'!$A67,DataQ!AE:AE)</f>
        <v>736181.6</v>
      </c>
      <c r="Z67" s="10">
        <f>SUMIF(DataQ!$F:$F,'Data Q to A'!$A67,DataQ!AF:AF)</f>
        <v>2208.5630000000001</v>
      </c>
      <c r="AA67" s="10">
        <f>SUMIF(DataQ!$F:$F,'Data Q to A'!$A67,DataQ!AG:AG)</f>
        <v>3386.8589999999999</v>
      </c>
      <c r="AB67" s="10">
        <f>SUMIF(DataQ!$F:$F,'Data Q to A'!$A67,DataQ!AH:AH)</f>
        <v>3271.6080000000002</v>
      </c>
      <c r="AC67" s="10">
        <f>SUMIF(DataQ!$F:$F,'Data Q to A'!$A67,DataQ!AI:AI)</f>
        <v>996468.1</v>
      </c>
      <c r="AD67" s="10">
        <f>SUMIF(DataQ!$B:$B,'Data Q to A'!$A67,DataQ!AJ:AJ)</f>
        <v>3896799.7</v>
      </c>
      <c r="AE67" s="10">
        <f>SUMIF(DataQ!$B:$B,'Data Q to A'!$A67,DataQ!AK:AK)</f>
        <v>41960.21</v>
      </c>
      <c r="AF67" s="10">
        <f>SUMIF(DataQ!$B:$B,'Data Q to A'!$A67,DataQ!AL:AL)</f>
        <v>756002.2</v>
      </c>
      <c r="AG67" s="10">
        <f>SUMIF(DataQ!$B:$B,'Data Q to A'!$A67,DataQ!AM:AM)</f>
        <v>5814.7809999999999</v>
      </c>
      <c r="AH67" s="10">
        <f>SUMIF(DataQ!$B:$B,'Data Q to A'!$A67,DataQ!AN:AN)</f>
        <v>3763.5731000000005</v>
      </c>
      <c r="AI67" s="10">
        <f>SUMIF(DataQ!$B:$B,'Data Q to A'!$A67,DataQ!AO:AO)</f>
        <v>2656.0022000000004</v>
      </c>
      <c r="AJ67" s="10">
        <f>SUMIF(DataQ!$B:$B,'Data Q to A'!$A67,DataQ!AP:AP)</f>
        <v>4186555</v>
      </c>
      <c r="AK67" s="10">
        <f>SUMIF(DataQ!$E:$E,'Data Q to A'!$A67,DataQ!AC:AC)</f>
        <v>3852544</v>
      </c>
      <c r="AL67" s="10">
        <f>SUMIF(DataQ!$D:$D,'Data Q to A'!$A67,DataQ!AJ:AJ)</f>
        <v>3966227.8</v>
      </c>
    </row>
    <row r="68" spans="1:38" x14ac:dyDescent="0.25">
      <c r="A68">
        <v>2033</v>
      </c>
      <c r="B68" s="10">
        <f>SUMIF(DataQ!$B:$B,'Data Q to A'!$A68,DataQ!H:H)</f>
        <v>3132403.5</v>
      </c>
      <c r="C68" s="10">
        <f>SUMIF(DataQ!$B:$B,'Data Q to A'!$A68,DataQ!I:I)</f>
        <v>28938.218999999997</v>
      </c>
      <c r="D68" s="10">
        <f>SUMIF(DataQ!$B:$B,'Data Q to A'!$A68,DataQ!J:J)</f>
        <v>611123.5</v>
      </c>
      <c r="E68" s="10">
        <f>SUMIF(DataQ!$B:$B,'Data Q to A'!$A68,DataQ!K:K)</f>
        <v>3959.6529999999998</v>
      </c>
      <c r="F68" s="10">
        <f>SUMIF(DataQ!$B:$B,'Data Q to A'!$A68,DataQ!L:L)</f>
        <v>2885.4599999999996</v>
      </c>
      <c r="G68" s="10">
        <f>SUMIF(DataQ!$B:$B,'Data Q to A'!$A68,DataQ!M:M)</f>
        <v>2045.3777</v>
      </c>
      <c r="H68" s="10">
        <f>SUMIF(DataQ!$B:$B,'Data Q to A'!$A68,DataQ!N:N)</f>
        <v>2889574</v>
      </c>
      <c r="I68" s="10">
        <f>SUMIF(DataQ!$B:$B,'Data Q to A'!$A68,DataQ!O:O)</f>
        <v>-114154.618</v>
      </c>
      <c r="J68" s="10">
        <f>SUMIF(DataQ!$B:$B,'Data Q to A'!$A68,DataQ!P:P)</f>
        <v>-3508.9317999999994</v>
      </c>
      <c r="K68" s="10">
        <f>SUMIF(DataQ!$B:$B,'Data Q to A'!$A68,DataQ!Q:Q)</f>
        <v>-24424.038999999997</v>
      </c>
      <c r="L68" s="10">
        <f>SUMIF(DataQ!$B:$B,'Data Q to A'!$A68,DataQ!R:R)</f>
        <v>-133.17492000000001</v>
      </c>
      <c r="M68" s="10">
        <f>SUMIF(DataQ!$B:$B,'Data Q to A'!$A68,DataQ!S:S)</f>
        <v>-149.39658</v>
      </c>
      <c r="N68" s="10">
        <f>SUMIF(DataQ!$B:$B,'Data Q to A'!$A68,DataQ!T:T)</f>
        <v>-58.165999999999997</v>
      </c>
      <c r="O68" s="10">
        <f>SUMIF(DataQ!$B:$B,'Data Q to A'!$A68,DataQ!U:U)</f>
        <v>-84845.98000000001</v>
      </c>
      <c r="P68" s="10">
        <f>SUMIF(DataQ!$F:$F,'Data Q to A'!$A68,DataQ!V:V)</f>
        <v>3941032</v>
      </c>
      <c r="Q68" s="10">
        <f>SUMIF(DataQ!$F:$F,'Data Q to A'!$A68,DataQ!W:W)</f>
        <v>65856.800000000003</v>
      </c>
      <c r="R68" s="10">
        <f>SUMIF(DataQ!$F:$F,'Data Q to A'!$A68,DataQ!X:X)</f>
        <v>1543178</v>
      </c>
      <c r="S68" s="10">
        <f>SUMIF(DataQ!$F:$F,'Data Q to A'!$A68,DataQ!Y:Y)</f>
        <v>4018.2860000000001</v>
      </c>
      <c r="T68" s="10">
        <f>SUMIF(DataQ!$F:$F,'Data Q to A'!$A68,DataQ!Z:Z)</f>
        <v>4966.6469999999999</v>
      </c>
      <c r="U68" s="10">
        <f>SUMIF(DataQ!$F:$F,'Data Q to A'!$A68,DataQ!AA:AA)</f>
        <v>3968.3829999999998</v>
      </c>
      <c r="V68" s="10">
        <f>SUMIF(DataQ!$F:$F,'Data Q to A'!$A68,DataQ!AB:AB)</f>
        <v>4273108</v>
      </c>
      <c r="W68" s="10">
        <f>SUMIF(DataQ!$F:$F,'Data Q to A'!$A68,DataQ!AC:AC)</f>
        <v>3984378</v>
      </c>
      <c r="X68" s="10">
        <f>SUMIF(DataQ!$F:$F,'Data Q to A'!$A68,DataQ!AD:AD)</f>
        <v>54458.76</v>
      </c>
      <c r="Y68" s="10">
        <f>SUMIF(DataQ!$F:$F,'Data Q to A'!$A68,DataQ!AE:AE)</f>
        <v>760605.6</v>
      </c>
      <c r="Z68" s="10">
        <f>SUMIF(DataQ!$F:$F,'Data Q to A'!$A68,DataQ!AF:AF)</f>
        <v>2341.7379999999998</v>
      </c>
      <c r="AA68" s="10">
        <f>SUMIF(DataQ!$F:$F,'Data Q to A'!$A68,DataQ!AG:AG)</f>
        <v>3536.2559999999999</v>
      </c>
      <c r="AB68" s="10">
        <f>SUMIF(DataQ!$F:$F,'Data Q to A'!$A68,DataQ!AH:AH)</f>
        <v>3329.7739999999999</v>
      </c>
      <c r="AC68" s="10">
        <f>SUMIF(DataQ!$F:$F,'Data Q to A'!$A68,DataQ!AI:AI)</f>
        <v>1087384</v>
      </c>
      <c r="AD68" s="10">
        <f>SUMIF(DataQ!$B:$B,'Data Q to A'!$A68,DataQ!AJ:AJ)</f>
        <v>4036201</v>
      </c>
      <c r="AE68" s="10">
        <f>SUMIF(DataQ!$B:$B,'Data Q to A'!$A68,DataQ!AK:AK)</f>
        <v>43665.979999999996</v>
      </c>
      <c r="AF68" s="10">
        <f>SUMIF(DataQ!$B:$B,'Data Q to A'!$A68,DataQ!AL:AL)</f>
        <v>768923.2</v>
      </c>
      <c r="AG68" s="10">
        <f>SUMIF(DataQ!$B:$B,'Data Q to A'!$A68,DataQ!AM:AM)</f>
        <v>5975.107</v>
      </c>
      <c r="AH68" s="10">
        <f>SUMIF(DataQ!$B:$B,'Data Q to A'!$A68,DataQ!AN:AN)</f>
        <v>3883.8429999999998</v>
      </c>
      <c r="AI68" s="10">
        <f>SUMIF(DataQ!$B:$B,'Data Q to A'!$A68,DataQ!AO:AO)</f>
        <v>2719.1238999999996</v>
      </c>
      <c r="AJ68" s="10">
        <f>SUMIF(DataQ!$B:$B,'Data Q to A'!$A68,DataQ!AP:AP)</f>
        <v>4343335</v>
      </c>
      <c r="AK68" s="10">
        <f>SUMIF(DataQ!$E:$E,'Data Q to A'!$A68,DataQ!AC:AC)</f>
        <v>3979368</v>
      </c>
      <c r="AL68" s="10">
        <f>SUMIF(DataQ!$D:$D,'Data Q to A'!$A68,DataQ!AJ:AJ)</f>
        <v>4107757</v>
      </c>
    </row>
    <row r="69" spans="1:38" x14ac:dyDescent="0.25">
      <c r="A69">
        <v>2034</v>
      </c>
      <c r="B69" s="10">
        <f>SUMIF(DataQ!$B:$B,'Data Q to A'!$A69,DataQ!H:H)</f>
        <v>3175623</v>
      </c>
      <c r="C69" s="10">
        <f>SUMIF(DataQ!$B:$B,'Data Q to A'!$A69,DataQ!I:I)</f>
        <v>29541.351999999999</v>
      </c>
      <c r="D69" s="10">
        <f>SUMIF(DataQ!$B:$B,'Data Q to A'!$A69,DataQ!J:J)</f>
        <v>612521.80000000005</v>
      </c>
      <c r="E69" s="10">
        <f>SUMIF(DataQ!$B:$B,'Data Q to A'!$A69,DataQ!K:K)</f>
        <v>3987.6459</v>
      </c>
      <c r="F69" s="10">
        <f>SUMIF(DataQ!$B:$B,'Data Q to A'!$A69,DataQ!L:L)</f>
        <v>2911.6</v>
      </c>
      <c r="G69" s="10">
        <f>SUMIF(DataQ!$B:$B,'Data Q to A'!$A69,DataQ!M:M)</f>
        <v>2053.4079000000002</v>
      </c>
      <c r="H69" s="10">
        <f>SUMIF(DataQ!$B:$B,'Data Q to A'!$A69,DataQ!N:N)</f>
        <v>2942539.5999999996</v>
      </c>
      <c r="I69" s="10">
        <f>SUMIF(DataQ!$B:$B,'Data Q to A'!$A69,DataQ!O:O)</f>
        <v>-126980.976</v>
      </c>
      <c r="J69" s="10">
        <f>SUMIF(DataQ!$B:$B,'Data Q to A'!$A69,DataQ!P:P)</f>
        <v>-3628.3498999999997</v>
      </c>
      <c r="K69" s="10">
        <f>SUMIF(DataQ!$B:$B,'Data Q to A'!$A69,DataQ!Q:Q)</f>
        <v>-25769.11</v>
      </c>
      <c r="L69" s="10">
        <f>SUMIF(DataQ!$B:$B,'Data Q to A'!$A69,DataQ!R:R)</f>
        <v>-120.4273</v>
      </c>
      <c r="M69" s="10">
        <f>SUMIF(DataQ!$B:$B,'Data Q to A'!$A69,DataQ!S:S)</f>
        <v>-142.85881999999998</v>
      </c>
      <c r="N69" s="10">
        <f>SUMIF(DataQ!$B:$B,'Data Q to A'!$A69,DataQ!T:T)</f>
        <v>-54.071820000000002</v>
      </c>
      <c r="O69" s="10">
        <f>SUMIF(DataQ!$B:$B,'Data Q to A'!$A69,DataQ!U:U)</f>
        <v>-84621.13</v>
      </c>
      <c r="P69" s="10">
        <f>SUMIF(DataQ!$F:$F,'Data Q to A'!$A69,DataQ!V:V)</f>
        <v>4068014</v>
      </c>
      <c r="Q69" s="10">
        <f>SUMIF(DataQ!$F:$F,'Data Q to A'!$A69,DataQ!W:W)</f>
        <v>69485.16</v>
      </c>
      <c r="R69" s="10">
        <f>SUMIF(DataQ!$F:$F,'Data Q to A'!$A69,DataQ!X:X)</f>
        <v>1568947</v>
      </c>
      <c r="S69" s="10">
        <f>SUMIF(DataQ!$F:$F,'Data Q to A'!$A69,DataQ!Y:Y)</f>
        <v>4138.7139999999999</v>
      </c>
      <c r="T69" s="10">
        <f>SUMIF(DataQ!$F:$F,'Data Q to A'!$A69,DataQ!Z:Z)</f>
        <v>5109.5060000000003</v>
      </c>
      <c r="U69" s="10">
        <f>SUMIF(DataQ!$F:$F,'Data Q to A'!$A69,DataQ!AA:AA)</f>
        <v>4022.5569999999998</v>
      </c>
      <c r="V69" s="10">
        <f>SUMIF(DataQ!$F:$F,'Data Q to A'!$A69,DataQ!AB:AB)</f>
        <v>4357728</v>
      </c>
      <c r="W69" s="10">
        <f>SUMIF(DataQ!$F:$F,'Data Q to A'!$A69,DataQ!AC:AC)</f>
        <v>4122074</v>
      </c>
      <c r="X69" s="10">
        <f>SUMIF(DataQ!$F:$F,'Data Q to A'!$A69,DataQ!AD:AD)</f>
        <v>58031.82</v>
      </c>
      <c r="Y69" s="10">
        <f>SUMIF(DataQ!$F:$F,'Data Q to A'!$A69,DataQ!AE:AE)</f>
        <v>786374.8</v>
      </c>
      <c r="Z69" s="10">
        <f>SUMIF(DataQ!$F:$F,'Data Q to A'!$A69,DataQ!AF:AF)</f>
        <v>2462.165</v>
      </c>
      <c r="AA69" s="10">
        <f>SUMIF(DataQ!$F:$F,'Data Q to A'!$A69,DataQ!AG:AG)</f>
        <v>3679.1149999999998</v>
      </c>
      <c r="AB69" s="10">
        <f>SUMIF(DataQ!$F:$F,'Data Q to A'!$A69,DataQ!AH:AH)</f>
        <v>3383.846</v>
      </c>
      <c r="AC69" s="10">
        <f>SUMIF(DataQ!$F:$F,'Data Q to A'!$A69,DataQ!AI:AI)</f>
        <v>1178074</v>
      </c>
      <c r="AD69" s="10">
        <f>SUMIF(DataQ!$B:$B,'Data Q to A'!$A69,DataQ!AJ:AJ)</f>
        <v>4180884</v>
      </c>
      <c r="AE69" s="10">
        <f>SUMIF(DataQ!$B:$B,'Data Q to A'!$A69,DataQ!AK:AK)</f>
        <v>45388.2</v>
      </c>
      <c r="AF69" s="10">
        <f>SUMIF(DataQ!$B:$B,'Data Q to A'!$A69,DataQ!AL:AL)</f>
        <v>781923.6</v>
      </c>
      <c r="AG69" s="10">
        <f>SUMIF(DataQ!$B:$B,'Data Q to A'!$A69,DataQ!AM:AM)</f>
        <v>6137.6309999999994</v>
      </c>
      <c r="AH69" s="10">
        <f>SUMIF(DataQ!$B:$B,'Data Q to A'!$A69,DataQ!AN:AN)</f>
        <v>4002.1497999999997</v>
      </c>
      <c r="AI69" s="10">
        <f>SUMIF(DataQ!$B:$B,'Data Q to A'!$A69,DataQ!AO:AO)</f>
        <v>2783.3670000000002</v>
      </c>
      <c r="AJ69" s="10">
        <f>SUMIF(DataQ!$B:$B,'Data Q to A'!$A69,DataQ!AP:AP)</f>
        <v>4507449</v>
      </c>
      <c r="AK69" s="10">
        <f>SUMIF(DataQ!$E:$E,'Data Q to A'!$A69,DataQ!AC:AC)</f>
        <v>4119170</v>
      </c>
      <c r="AL69" s="10">
        <f>SUMIF(DataQ!$D:$D,'Data Q to A'!$A69,DataQ!AJ:AJ)</f>
        <v>4255635</v>
      </c>
    </row>
    <row r="70" spans="1:38" x14ac:dyDescent="0.25">
      <c r="A70">
        <v>2035</v>
      </c>
      <c r="B70" s="10">
        <f>SUMIF(DataQ!$B:$B,'Data Q to A'!$A70,DataQ!H:H)</f>
        <v>3220626.8</v>
      </c>
      <c r="C70" s="10">
        <f>SUMIF(DataQ!$B:$B,'Data Q to A'!$A70,DataQ!I:I)</f>
        <v>30119.701000000001</v>
      </c>
      <c r="D70" s="10">
        <f>SUMIF(DataQ!$B:$B,'Data Q to A'!$A70,DataQ!J:J)</f>
        <v>613513</v>
      </c>
      <c r="E70" s="10">
        <f>SUMIF(DataQ!$B:$B,'Data Q to A'!$A70,DataQ!K:K)</f>
        <v>4014.3830000000003</v>
      </c>
      <c r="F70" s="10">
        <f>SUMIF(DataQ!$B:$B,'Data Q to A'!$A70,DataQ!L:L)</f>
        <v>2936.0316000000003</v>
      </c>
      <c r="G70" s="10">
        <f>SUMIF(DataQ!$B:$B,'Data Q to A'!$A70,DataQ!M:M)</f>
        <v>2059.8040999999998</v>
      </c>
      <c r="H70" s="10">
        <f>SUMIF(DataQ!$B:$B,'Data Q to A'!$A70,DataQ!N:N)</f>
        <v>2996666.9</v>
      </c>
      <c r="I70" s="10">
        <f>SUMIF(DataQ!$B:$B,'Data Q to A'!$A70,DataQ!O:O)</f>
        <v>-140635.25599999999</v>
      </c>
      <c r="J70" s="10">
        <f>SUMIF(DataQ!$B:$B,'Data Q to A'!$A70,DataQ!P:P)</f>
        <v>-3701.8579000000004</v>
      </c>
      <c r="K70" s="10">
        <f>SUMIF(DataQ!$B:$B,'Data Q to A'!$A70,DataQ!Q:Q)</f>
        <v>-26545.898999999998</v>
      </c>
      <c r="L70" s="10">
        <f>SUMIF(DataQ!$B:$B,'Data Q to A'!$A70,DataQ!R:R)</f>
        <v>-109.68402</v>
      </c>
      <c r="M70" s="10">
        <f>SUMIF(DataQ!$B:$B,'Data Q to A'!$A70,DataQ!S:S)</f>
        <v>-138.48230000000001</v>
      </c>
      <c r="N70" s="10">
        <f>SUMIF(DataQ!$B:$B,'Data Q to A'!$A70,DataQ!T:T)</f>
        <v>-50.931060000000002</v>
      </c>
      <c r="O70" s="10">
        <f>SUMIF(DataQ!$B:$B,'Data Q to A'!$A70,DataQ!U:U)</f>
        <v>-84266.880000000005</v>
      </c>
      <c r="P70" s="10">
        <f>SUMIF(DataQ!$F:$F,'Data Q to A'!$A70,DataQ!V:V)</f>
        <v>4208649</v>
      </c>
      <c r="Q70" s="10">
        <f>SUMIF(DataQ!$F:$F,'Data Q to A'!$A70,DataQ!W:W)</f>
        <v>73187.02</v>
      </c>
      <c r="R70" s="10">
        <f>SUMIF(DataQ!$F:$F,'Data Q to A'!$A70,DataQ!X:X)</f>
        <v>1595493</v>
      </c>
      <c r="S70" s="10">
        <f>SUMIF(DataQ!$F:$F,'Data Q to A'!$A70,DataQ!Y:Y)</f>
        <v>4248.3969999999999</v>
      </c>
      <c r="T70" s="10">
        <f>SUMIF(DataQ!$F:$F,'Data Q to A'!$A70,DataQ!Z:Z)</f>
        <v>5247.9880000000003</v>
      </c>
      <c r="U70" s="10">
        <f>SUMIF(DataQ!$F:$F,'Data Q to A'!$A70,DataQ!AA:AA)</f>
        <v>4073.4879999999998</v>
      </c>
      <c r="V70" s="10">
        <f>SUMIF(DataQ!$F:$F,'Data Q to A'!$A70,DataQ!AB:AB)</f>
        <v>4441995</v>
      </c>
      <c r="W70" s="10">
        <f>SUMIF(DataQ!$F:$F,'Data Q to A'!$A70,DataQ!AC:AC)</f>
        <v>4273424</v>
      </c>
      <c r="X70" s="10">
        <f>SUMIF(DataQ!$F:$F,'Data Q to A'!$A70,DataQ!AD:AD)</f>
        <v>61678.39</v>
      </c>
      <c r="Y70" s="10">
        <f>SUMIF(DataQ!$F:$F,'Data Q to A'!$A70,DataQ!AE:AE)</f>
        <v>812920.7</v>
      </c>
      <c r="Z70" s="10">
        <f>SUMIF(DataQ!$F:$F,'Data Q to A'!$A70,DataQ!AF:AF)</f>
        <v>2571.8490000000002</v>
      </c>
      <c r="AA70" s="10">
        <f>SUMIF(DataQ!$F:$F,'Data Q to A'!$A70,DataQ!AG:AG)</f>
        <v>3817.5970000000002</v>
      </c>
      <c r="AB70" s="10">
        <f>SUMIF(DataQ!$F:$F,'Data Q to A'!$A70,DataQ!AH:AH)</f>
        <v>3434.777</v>
      </c>
      <c r="AC70" s="10">
        <f>SUMIF(DataQ!$F:$F,'Data Q to A'!$A70,DataQ!AI:AI)</f>
        <v>1268410</v>
      </c>
      <c r="AD70" s="10">
        <f>SUMIF(DataQ!$B:$B,'Data Q to A'!$A70,DataQ!AJ:AJ)</f>
        <v>4332098</v>
      </c>
      <c r="AE70" s="10">
        <f>SUMIF(DataQ!$B:$B,'Data Q to A'!$A70,DataQ!AK:AK)</f>
        <v>47123.78</v>
      </c>
      <c r="AF70" s="10">
        <f>SUMIF(DataQ!$B:$B,'Data Q to A'!$A70,DataQ!AL:AL)</f>
        <v>794915.2</v>
      </c>
      <c r="AG70" s="10">
        <f>SUMIF(DataQ!$B:$B,'Data Q to A'!$A70,DataQ!AM:AM)</f>
        <v>6302.3040000000001</v>
      </c>
      <c r="AH70" s="10">
        <f>SUMIF(DataQ!$B:$B,'Data Q to A'!$A70,DataQ!AN:AN)</f>
        <v>4120.1570000000002</v>
      </c>
      <c r="AI70" s="10">
        <f>SUMIF(DataQ!$B:$B,'Data Q to A'!$A70,DataQ!AO:AO)</f>
        <v>2846.9110000000001</v>
      </c>
      <c r="AJ70" s="10">
        <f>SUMIF(DataQ!$B:$B,'Data Q to A'!$A70,DataQ!AP:AP)</f>
        <v>4678970</v>
      </c>
      <c r="AK70" s="10">
        <f>SUMIF(DataQ!$E:$E,'Data Q to A'!$A70,DataQ!AC:AC)</f>
        <v>4272071</v>
      </c>
      <c r="AL70" s="10">
        <f>SUMIF(DataQ!$D:$D,'Data Q to A'!$A70,DataQ!AJ:AJ)</f>
        <v>4409968</v>
      </c>
    </row>
    <row r="71" spans="1:38" x14ac:dyDescent="0.25">
      <c r="A71">
        <v>2036</v>
      </c>
      <c r="B71" s="10">
        <f>SUMIF(DataQ!$B:$B,'Data Q to A'!$A71,DataQ!H:H)</f>
        <v>3266822.6</v>
      </c>
      <c r="C71" s="10">
        <f>SUMIF(DataQ!$B:$B,'Data Q to A'!$A71,DataQ!I:I)</f>
        <v>30687.001000000004</v>
      </c>
      <c r="D71" s="10">
        <f>SUMIF(DataQ!$B:$B,'Data Q to A'!$A71,DataQ!J:J)</f>
        <v>614171.19999999995</v>
      </c>
      <c r="E71" s="10">
        <f>SUMIF(DataQ!$B:$B,'Data Q to A'!$A71,DataQ!K:K)</f>
        <v>4043.3150000000001</v>
      </c>
      <c r="F71" s="10">
        <f>SUMIF(DataQ!$B:$B,'Data Q to A'!$A71,DataQ!L:L)</f>
        <v>2958.8836999999999</v>
      </c>
      <c r="G71" s="10">
        <f>SUMIF(DataQ!$B:$B,'Data Q to A'!$A71,DataQ!M:M)</f>
        <v>2065.0646999999999</v>
      </c>
      <c r="H71" s="10">
        <f>SUMIF(DataQ!$B:$B,'Data Q to A'!$A71,DataQ!N:N)</f>
        <v>3052432.5</v>
      </c>
      <c r="I71" s="10">
        <f>SUMIF(DataQ!$B:$B,'Data Q to A'!$A71,DataQ!O:O)</f>
        <v>-152445.09</v>
      </c>
      <c r="J71" s="10">
        <f>SUMIF(DataQ!$B:$B,'Data Q to A'!$A71,DataQ!P:P)</f>
        <v>-3775.0595000000003</v>
      </c>
      <c r="K71" s="10">
        <f>SUMIF(DataQ!$B:$B,'Data Q to A'!$A71,DataQ!Q:Q)</f>
        <v>-27064.437999999998</v>
      </c>
      <c r="L71" s="10">
        <f>SUMIF(DataQ!$B:$B,'Data Q to A'!$A71,DataQ!R:R)</f>
        <v>-100.82317999999999</v>
      </c>
      <c r="M71" s="10">
        <f>SUMIF(DataQ!$B:$B,'Data Q to A'!$A71,DataQ!S:S)</f>
        <v>-138.78901000000002</v>
      </c>
      <c r="N71" s="10">
        <f>SUMIF(DataQ!$B:$B,'Data Q to A'!$A71,DataQ!T:T)</f>
        <v>-51.261899999999997</v>
      </c>
      <c r="O71" s="10">
        <f>SUMIF(DataQ!$B:$B,'Data Q to A'!$A71,DataQ!U:U)</f>
        <v>-84951.66</v>
      </c>
      <c r="P71" s="10">
        <f>SUMIF(DataQ!$F:$F,'Data Q to A'!$A71,DataQ!V:V)</f>
        <v>4361094</v>
      </c>
      <c r="Q71" s="10">
        <f>SUMIF(DataQ!$F:$F,'Data Q to A'!$A71,DataQ!W:W)</f>
        <v>76962.080000000002</v>
      </c>
      <c r="R71" s="10">
        <f>SUMIF(DataQ!$F:$F,'Data Q to A'!$A71,DataQ!X:X)</f>
        <v>1622557</v>
      </c>
      <c r="S71" s="10">
        <f>SUMIF(DataQ!$F:$F,'Data Q to A'!$A71,DataQ!Y:Y)</f>
        <v>4349.2209999999995</v>
      </c>
      <c r="T71" s="10">
        <f>SUMIF(DataQ!$F:$F,'Data Q to A'!$A71,DataQ!Z:Z)</f>
        <v>5386.7759999999998</v>
      </c>
      <c r="U71" s="10">
        <f>SUMIF(DataQ!$F:$F,'Data Q to A'!$A71,DataQ!AA:AA)</f>
        <v>4124.75</v>
      </c>
      <c r="V71" s="10">
        <f>SUMIF(DataQ!$F:$F,'Data Q to A'!$A71,DataQ!AB:AB)</f>
        <v>4526946</v>
      </c>
      <c r="W71" s="10">
        <f>SUMIF(DataQ!$F:$F,'Data Q to A'!$A71,DataQ!AC:AC)</f>
        <v>4436582</v>
      </c>
      <c r="X71" s="10">
        <f>SUMIF(DataQ!$F:$F,'Data Q to A'!$A71,DataQ!AD:AD)</f>
        <v>65398.16</v>
      </c>
      <c r="Y71" s="10">
        <f>SUMIF(DataQ!$F:$F,'Data Q to A'!$A71,DataQ!AE:AE)</f>
        <v>839985.2</v>
      </c>
      <c r="Z71" s="10">
        <f>SUMIF(DataQ!$F:$F,'Data Q to A'!$A71,DataQ!AF:AF)</f>
        <v>2672.672</v>
      </c>
      <c r="AA71" s="10">
        <f>SUMIF(DataQ!$F:$F,'Data Q to A'!$A71,DataQ!AG:AG)</f>
        <v>3956.386</v>
      </c>
      <c r="AB71" s="10">
        <f>SUMIF(DataQ!$F:$F,'Data Q to A'!$A71,DataQ!AH:AH)</f>
        <v>3486.0390000000002</v>
      </c>
      <c r="AC71" s="10">
        <f>SUMIF(DataQ!$F:$F,'Data Q to A'!$A71,DataQ!AI:AI)</f>
        <v>1359432</v>
      </c>
      <c r="AD71" s="10">
        <f>SUMIF(DataQ!$B:$B,'Data Q to A'!$A71,DataQ!AJ:AJ)</f>
        <v>4489132</v>
      </c>
      <c r="AE71" s="10">
        <f>SUMIF(DataQ!$B:$B,'Data Q to A'!$A71,DataQ!AK:AK)</f>
        <v>48892.299999999996</v>
      </c>
      <c r="AF71" s="10">
        <f>SUMIF(DataQ!$B:$B,'Data Q to A'!$A71,DataQ!AL:AL)</f>
        <v>807779.2</v>
      </c>
      <c r="AG71" s="10">
        <f>SUMIF(DataQ!$B:$B,'Data Q to A'!$A71,DataQ!AM:AM)</f>
        <v>6474.6350000000002</v>
      </c>
      <c r="AH71" s="10">
        <f>SUMIF(DataQ!$B:$B,'Data Q to A'!$A71,DataQ!AN:AN)</f>
        <v>4234.4809999999998</v>
      </c>
      <c r="AI71" s="10">
        <f>SUMIF(DataQ!$B:$B,'Data Q to A'!$A71,DataQ!AO:AO)</f>
        <v>2910.2826999999997</v>
      </c>
      <c r="AJ71" s="10">
        <f>SUMIF(DataQ!$B:$B,'Data Q to A'!$A71,DataQ!AP:AP)</f>
        <v>4859409</v>
      </c>
      <c r="AK71" s="10">
        <f>SUMIF(DataQ!$E:$E,'Data Q to A'!$A71,DataQ!AC:AC)</f>
        <v>4436904</v>
      </c>
      <c r="AL71" s="10">
        <f>SUMIF(DataQ!$D:$D,'Data Q to A'!$A71,DataQ!AJ:AJ)</f>
        <v>4569610</v>
      </c>
    </row>
    <row r="72" spans="1:38" x14ac:dyDescent="0.25">
      <c r="A72">
        <v>2037</v>
      </c>
      <c r="B72" s="10">
        <f>SUMIF(DataQ!$B:$B,'Data Q to A'!$A72,DataQ!H:H)</f>
        <v>3313751.6999999997</v>
      </c>
      <c r="C72" s="10">
        <f>SUMIF(DataQ!$B:$B,'Data Q to A'!$A72,DataQ!I:I)</f>
        <v>31250.287999999997</v>
      </c>
      <c r="D72" s="10">
        <f>SUMIF(DataQ!$B:$B,'Data Q to A'!$A72,DataQ!J:J)</f>
        <v>614799.19999999995</v>
      </c>
      <c r="E72" s="10">
        <f>SUMIF(DataQ!$B:$B,'Data Q to A'!$A72,DataQ!K:K)</f>
        <v>4073.9939999999997</v>
      </c>
      <c r="F72" s="10">
        <f>SUMIF(DataQ!$B:$B,'Data Q to A'!$A72,DataQ!L:L)</f>
        <v>2976.9648000000002</v>
      </c>
      <c r="G72" s="10">
        <f>SUMIF(DataQ!$B:$B,'Data Q to A'!$A72,DataQ!M:M)</f>
        <v>2069.5215000000003</v>
      </c>
      <c r="H72" s="10">
        <f>SUMIF(DataQ!$B:$B,'Data Q to A'!$A72,DataQ!N:N)</f>
        <v>3109273.4</v>
      </c>
      <c r="I72" s="10">
        <f>SUMIF(DataQ!$B:$B,'Data Q to A'!$A72,DataQ!O:O)</f>
        <v>-164929.212</v>
      </c>
      <c r="J72" s="10">
        <f>SUMIF(DataQ!$B:$B,'Data Q to A'!$A72,DataQ!P:P)</f>
        <v>-3845.3876</v>
      </c>
      <c r="K72" s="10">
        <f>SUMIF(DataQ!$B:$B,'Data Q to A'!$A72,DataQ!Q:Q)</f>
        <v>-27501.61</v>
      </c>
      <c r="L72" s="10">
        <f>SUMIF(DataQ!$B:$B,'Data Q to A'!$A72,DataQ!R:R)</f>
        <v>-98.065010000000001</v>
      </c>
      <c r="M72" s="10">
        <f>SUMIF(DataQ!$B:$B,'Data Q to A'!$A72,DataQ!S:S)</f>
        <v>-142.35199</v>
      </c>
      <c r="N72" s="10">
        <f>SUMIF(DataQ!$B:$B,'Data Q to A'!$A72,DataQ!T:T)</f>
        <v>-52.385719999999999</v>
      </c>
      <c r="O72" s="10">
        <f>SUMIF(DataQ!$B:$B,'Data Q to A'!$A72,DataQ!U:U)</f>
        <v>-86366.28</v>
      </c>
      <c r="P72" s="10">
        <f>SUMIF(DataQ!$F:$F,'Data Q to A'!$A72,DataQ!V:V)</f>
        <v>4526023</v>
      </c>
      <c r="Q72" s="10">
        <f>SUMIF(DataQ!$F:$F,'Data Q to A'!$A72,DataQ!W:W)</f>
        <v>80807.460000000006</v>
      </c>
      <c r="R72" s="10">
        <f>SUMIF(DataQ!$F:$F,'Data Q to A'!$A72,DataQ!X:X)</f>
        <v>1650059</v>
      </c>
      <c r="S72" s="10">
        <f>SUMIF(DataQ!$F:$F,'Data Q to A'!$A72,DataQ!Y:Y)</f>
        <v>4447.2860000000001</v>
      </c>
      <c r="T72" s="10">
        <f>SUMIF(DataQ!$F:$F,'Data Q to A'!$A72,DataQ!Z:Z)</f>
        <v>5529.1279999999997</v>
      </c>
      <c r="U72" s="10">
        <f>SUMIF(DataQ!$F:$F,'Data Q to A'!$A72,DataQ!AA:AA)</f>
        <v>4177.1360000000004</v>
      </c>
      <c r="V72" s="10">
        <f>SUMIF(DataQ!$F:$F,'Data Q to A'!$A72,DataQ!AB:AB)</f>
        <v>4613313</v>
      </c>
      <c r="W72" s="10">
        <f>SUMIF(DataQ!$F:$F,'Data Q to A'!$A72,DataQ!AC:AC)</f>
        <v>4612226</v>
      </c>
      <c r="X72" s="10">
        <f>SUMIF(DataQ!$F:$F,'Data Q to A'!$A72,DataQ!AD:AD)</f>
        <v>69188.259999999995</v>
      </c>
      <c r="Y72" s="10">
        <f>SUMIF(DataQ!$F:$F,'Data Q to A'!$A72,DataQ!AE:AE)</f>
        <v>867486.8</v>
      </c>
      <c r="Z72" s="10">
        <f>SUMIF(DataQ!$F:$F,'Data Q to A'!$A72,DataQ!AF:AF)</f>
        <v>2770.7370000000001</v>
      </c>
      <c r="AA72" s="10">
        <f>SUMIF(DataQ!$F:$F,'Data Q to A'!$A72,DataQ!AG:AG)</f>
        <v>4098.7380000000003</v>
      </c>
      <c r="AB72" s="10">
        <f>SUMIF(DataQ!$F:$F,'Data Q to A'!$A72,DataQ!AH:AH)</f>
        <v>3538.4250000000002</v>
      </c>
      <c r="AC72" s="10">
        <f>SUMIF(DataQ!$F:$F,'Data Q to A'!$A72,DataQ!AI:AI)</f>
        <v>1451868</v>
      </c>
      <c r="AD72" s="10">
        <f>SUMIF(DataQ!$B:$B,'Data Q to A'!$A72,DataQ!AJ:AJ)</f>
        <v>4651520</v>
      </c>
      <c r="AE72" s="10">
        <f>SUMIF(DataQ!$B:$B,'Data Q to A'!$A72,DataQ!AK:AK)</f>
        <v>50706.33</v>
      </c>
      <c r="AF72" s="10">
        <f>SUMIF(DataQ!$B:$B,'Data Q to A'!$A72,DataQ!AL:AL)</f>
        <v>820865.3</v>
      </c>
      <c r="AG72" s="10">
        <f>SUMIF(DataQ!$B:$B,'Data Q to A'!$A72,DataQ!AM:AM)</f>
        <v>6654.192</v>
      </c>
      <c r="AH72" s="10">
        <f>SUMIF(DataQ!$B:$B,'Data Q to A'!$A72,DataQ!AN:AN)</f>
        <v>4344.1869999999999</v>
      </c>
      <c r="AI72" s="10">
        <f>SUMIF(DataQ!$B:$B,'Data Q to A'!$A72,DataQ!AO:AO)</f>
        <v>2974.0416999999998</v>
      </c>
      <c r="AJ72" s="10">
        <f>SUMIF(DataQ!$B:$B,'Data Q to A'!$A72,DataQ!AP:AP)</f>
        <v>5047645</v>
      </c>
      <c r="AK72" s="10">
        <f>SUMIF(DataQ!$E:$E,'Data Q to A'!$A72,DataQ!AC:AC)</f>
        <v>4614352</v>
      </c>
      <c r="AL72" s="10">
        <f>SUMIF(DataQ!$D:$D,'Data Q to A'!$A72,DataQ!AJ:AJ)</f>
        <v>4734921</v>
      </c>
    </row>
    <row r="73" spans="1:38" x14ac:dyDescent="0.25">
      <c r="A73">
        <v>2038</v>
      </c>
      <c r="B73" s="10">
        <f>SUMIF(DataQ!$B:$B,'Data Q to A'!$A73,DataQ!H:H)</f>
        <v>3361425.2</v>
      </c>
      <c r="C73" s="10">
        <f>SUMIF(DataQ!$B:$B,'Data Q to A'!$A73,DataQ!I:I)</f>
        <v>31812.368000000002</v>
      </c>
      <c r="D73" s="10">
        <f>SUMIF(DataQ!$B:$B,'Data Q to A'!$A73,DataQ!J:J)</f>
        <v>615407.19999999995</v>
      </c>
      <c r="E73" s="10">
        <f>SUMIF(DataQ!$B:$B,'Data Q to A'!$A73,DataQ!K:K)</f>
        <v>4105.4770000000008</v>
      </c>
      <c r="F73" s="10">
        <f>SUMIF(DataQ!$B:$B,'Data Q to A'!$A73,DataQ!L:L)</f>
        <v>2992.6247000000003</v>
      </c>
      <c r="G73" s="10">
        <f>SUMIF(DataQ!$B:$B,'Data Q to A'!$A73,DataQ!M:M)</f>
        <v>2073.9578999999999</v>
      </c>
      <c r="H73" s="10">
        <f>SUMIF(DataQ!$B:$B,'Data Q to A'!$A73,DataQ!N:N)</f>
        <v>3165956.5999999996</v>
      </c>
      <c r="I73" s="10">
        <f>SUMIF(DataQ!$B:$B,'Data Q to A'!$A73,DataQ!O:O)</f>
        <v>-178136.4375</v>
      </c>
      <c r="J73" s="10">
        <f>SUMIF(DataQ!$B:$B,'Data Q to A'!$A73,DataQ!P:P)</f>
        <v>-3911.3333000000002</v>
      </c>
      <c r="K73" s="10">
        <f>SUMIF(DataQ!$B:$B,'Data Q to A'!$A73,DataQ!Q:Q)</f>
        <v>-27950.350999999999</v>
      </c>
      <c r="L73" s="10">
        <f>SUMIF(DataQ!$B:$B,'Data Q to A'!$A73,DataQ!R:R)</f>
        <v>-100.79932000000001</v>
      </c>
      <c r="M73" s="10">
        <f>SUMIF(DataQ!$B:$B,'Data Q to A'!$A73,DataQ!S:S)</f>
        <v>-145.9051</v>
      </c>
      <c r="N73" s="10">
        <f>SUMIF(DataQ!$B:$B,'Data Q to A'!$A73,DataQ!T:T)</f>
        <v>-53.537149999999997</v>
      </c>
      <c r="O73" s="10">
        <f>SUMIF(DataQ!$B:$B,'Data Q to A'!$A73,DataQ!U:U)</f>
        <v>-88233.34</v>
      </c>
      <c r="P73" s="10">
        <f>SUMIF(DataQ!$F:$F,'Data Q to A'!$A73,DataQ!V:V)</f>
        <v>4704160</v>
      </c>
      <c r="Q73" s="10">
        <f>SUMIF(DataQ!$F:$F,'Data Q to A'!$A73,DataQ!W:W)</f>
        <v>84718.8</v>
      </c>
      <c r="R73" s="10">
        <f>SUMIF(DataQ!$F:$F,'Data Q to A'!$A73,DataQ!X:X)</f>
        <v>1678009</v>
      </c>
      <c r="S73" s="10">
        <f>SUMIF(DataQ!$F:$F,'Data Q to A'!$A73,DataQ!Y:Y)</f>
        <v>4548.085</v>
      </c>
      <c r="T73" s="10">
        <f>SUMIF(DataQ!$F:$F,'Data Q to A'!$A73,DataQ!Z:Z)</f>
        <v>5675.0330000000004</v>
      </c>
      <c r="U73" s="10">
        <f>SUMIF(DataQ!$F:$F,'Data Q to A'!$A73,DataQ!AA:AA)</f>
        <v>4230.6729999999998</v>
      </c>
      <c r="V73" s="10">
        <f>SUMIF(DataQ!$F:$F,'Data Q to A'!$A73,DataQ!AB:AB)</f>
        <v>4701546</v>
      </c>
      <c r="W73" s="10">
        <f>SUMIF(DataQ!$F:$F,'Data Q to A'!$A73,DataQ!AC:AC)</f>
        <v>4801076</v>
      </c>
      <c r="X73" s="10">
        <f>SUMIF(DataQ!$F:$F,'Data Q to A'!$A73,DataQ!AD:AD)</f>
        <v>73044.3</v>
      </c>
      <c r="Y73" s="10">
        <f>SUMIF(DataQ!$F:$F,'Data Q to A'!$A73,DataQ!AE:AE)</f>
        <v>895437.2</v>
      </c>
      <c r="Z73" s="10">
        <f>SUMIF(DataQ!$F:$F,'Data Q to A'!$A73,DataQ!AF:AF)</f>
        <v>2871.5360000000001</v>
      </c>
      <c r="AA73" s="10">
        <f>SUMIF(DataQ!$F:$F,'Data Q to A'!$A73,DataQ!AG:AG)</f>
        <v>4244.643</v>
      </c>
      <c r="AB73" s="10">
        <f>SUMIF(DataQ!$F:$F,'Data Q to A'!$A73,DataQ!AH:AH)</f>
        <v>3591.962</v>
      </c>
      <c r="AC73" s="10">
        <f>SUMIF(DataQ!$F:$F,'Data Q to A'!$A73,DataQ!AI:AI)</f>
        <v>1546170</v>
      </c>
      <c r="AD73" s="10">
        <f>SUMIF(DataQ!$B:$B,'Data Q to A'!$A73,DataQ!AJ:AJ)</f>
        <v>4819857</v>
      </c>
      <c r="AE73" s="10">
        <f>SUMIF(DataQ!$B:$B,'Data Q to A'!$A73,DataQ!AK:AK)</f>
        <v>52571.270000000004</v>
      </c>
      <c r="AF73" s="10">
        <f>SUMIF(DataQ!$B:$B,'Data Q to A'!$A73,DataQ!AL:AL)</f>
        <v>834268.60000000009</v>
      </c>
      <c r="AG73" s="10">
        <f>SUMIF(DataQ!$B:$B,'Data Q to A'!$A73,DataQ!AM:AM)</f>
        <v>6839.6720000000005</v>
      </c>
      <c r="AH73" s="10">
        <f>SUMIF(DataQ!$B:$B,'Data Q to A'!$A73,DataQ!AN:AN)</f>
        <v>4453.219000000001</v>
      </c>
      <c r="AI73" s="10">
        <f>SUMIF(DataQ!$B:$B,'Data Q to A'!$A73,DataQ!AO:AO)</f>
        <v>3039.5025000000001</v>
      </c>
      <c r="AJ73" s="10">
        <f>SUMIF(DataQ!$B:$B,'Data Q to A'!$A73,DataQ!AP:AP)</f>
        <v>5240824</v>
      </c>
      <c r="AK73" s="10">
        <f>SUMIF(DataQ!$E:$E,'Data Q to A'!$A73,DataQ!AC:AC)</f>
        <v>4805144</v>
      </c>
      <c r="AL73" s="10">
        <f>SUMIF(DataQ!$D:$D,'Data Q to A'!$A73,DataQ!AJ:AJ)</f>
        <v>4906397</v>
      </c>
    </row>
    <row r="74" spans="1:38" x14ac:dyDescent="0.25">
      <c r="A74">
        <v>2039</v>
      </c>
      <c r="B74" s="10">
        <f>SUMIF(DataQ!$B:$B,'Data Q to A'!$A74,DataQ!H:H)</f>
        <v>3409868.4000000004</v>
      </c>
      <c r="C74" s="10">
        <f>SUMIF(DataQ!$B:$B,'Data Q to A'!$A74,DataQ!I:I)</f>
        <v>32376.148000000001</v>
      </c>
      <c r="D74" s="10">
        <f>SUMIF(DataQ!$B:$B,'Data Q to A'!$A74,DataQ!J:J)</f>
        <v>616082.60000000009</v>
      </c>
      <c r="E74" s="10">
        <f>SUMIF(DataQ!$B:$B,'Data Q to A'!$A74,DataQ!K:K)</f>
        <v>4139.5320000000002</v>
      </c>
      <c r="F74" s="10">
        <f>SUMIF(DataQ!$B:$B,'Data Q to A'!$A74,DataQ!L:L)</f>
        <v>3006.8683000000001</v>
      </c>
      <c r="G74" s="10">
        <f>SUMIF(DataQ!$B:$B,'Data Q to A'!$A74,DataQ!M:M)</f>
        <v>2077.8429000000001</v>
      </c>
      <c r="H74" s="10">
        <f>SUMIF(DataQ!$B:$B,'Data Q to A'!$A74,DataQ!N:N)</f>
        <v>3223827.3000000003</v>
      </c>
      <c r="I74" s="10">
        <f>SUMIF(DataQ!$B:$B,'Data Q to A'!$A74,DataQ!O:O)</f>
        <v>-192110.272</v>
      </c>
      <c r="J74" s="10">
        <f>SUMIF(DataQ!$B:$B,'Data Q to A'!$A74,DataQ!P:P)</f>
        <v>-3973.2177999999999</v>
      </c>
      <c r="K74" s="10">
        <f>SUMIF(DataQ!$B:$B,'Data Q to A'!$A74,DataQ!Q:Q)</f>
        <v>-28412.945</v>
      </c>
      <c r="L74" s="10">
        <f>SUMIF(DataQ!$B:$B,'Data Q to A'!$A74,DataQ!R:R)</f>
        <v>-103.66813999999999</v>
      </c>
      <c r="M74" s="10">
        <f>SUMIF(DataQ!$B:$B,'Data Q to A'!$A74,DataQ!S:S)</f>
        <v>-149.48694</v>
      </c>
      <c r="N74" s="10">
        <f>SUMIF(DataQ!$B:$B,'Data Q to A'!$A74,DataQ!T:T)</f>
        <v>-54.707889999999999</v>
      </c>
      <c r="O74" s="10">
        <f>SUMIF(DataQ!$B:$B,'Data Q to A'!$A74,DataQ!U:U)</f>
        <v>-90375.5</v>
      </c>
      <c r="P74" s="10">
        <f>SUMIF(DataQ!$F:$F,'Data Q to A'!$A74,DataQ!V:V)</f>
        <v>4896270</v>
      </c>
      <c r="Q74" s="10">
        <f>SUMIF(DataQ!$F:$F,'Data Q to A'!$A74,DataQ!W:W)</f>
        <v>88692.01</v>
      </c>
      <c r="R74" s="10">
        <f>SUMIF(DataQ!$F:$F,'Data Q to A'!$A74,DataQ!X:X)</f>
        <v>1706422</v>
      </c>
      <c r="S74" s="10">
        <f>SUMIF(DataQ!$F:$F,'Data Q to A'!$A74,DataQ!Y:Y)</f>
        <v>4651.7529999999997</v>
      </c>
      <c r="T74" s="10">
        <f>SUMIF(DataQ!$F:$F,'Data Q to A'!$A74,DataQ!Z:Z)</f>
        <v>5824.52</v>
      </c>
      <c r="U74" s="10">
        <f>SUMIF(DataQ!$F:$F,'Data Q to A'!$A74,DataQ!AA:AA)</f>
        <v>4285.3810000000003</v>
      </c>
      <c r="V74" s="10">
        <f>SUMIF(DataQ!$F:$F,'Data Q to A'!$A74,DataQ!AB:AB)</f>
        <v>4791922</v>
      </c>
      <c r="W74" s="10">
        <f>SUMIF(DataQ!$F:$F,'Data Q to A'!$A74,DataQ!AC:AC)</f>
        <v>5003900</v>
      </c>
      <c r="X74" s="10">
        <f>SUMIF(DataQ!$F:$F,'Data Q to A'!$A74,DataQ!AD:AD)</f>
        <v>76962.23</v>
      </c>
      <c r="Y74" s="10">
        <f>SUMIF(DataQ!$F:$F,'Data Q to A'!$A74,DataQ!AE:AE)</f>
        <v>923850.2</v>
      </c>
      <c r="Z74" s="10">
        <f>SUMIF(DataQ!$F:$F,'Data Q to A'!$A74,DataQ!AF:AF)</f>
        <v>2975.2040000000002</v>
      </c>
      <c r="AA74" s="10">
        <f>SUMIF(DataQ!$F:$F,'Data Q to A'!$A74,DataQ!AG:AG)</f>
        <v>4394.1289999999999</v>
      </c>
      <c r="AB74" s="10">
        <f>SUMIF(DataQ!$F:$F,'Data Q to A'!$A74,DataQ!AH:AH)</f>
        <v>3646.67</v>
      </c>
      <c r="AC74" s="10">
        <f>SUMIF(DataQ!$F:$F,'Data Q to A'!$A74,DataQ!AI:AI)</f>
        <v>1642615</v>
      </c>
      <c r="AD74" s="10">
        <f>SUMIF(DataQ!$B:$B,'Data Q to A'!$A74,DataQ!AJ:AJ)</f>
        <v>4994598</v>
      </c>
      <c r="AE74" s="10">
        <f>SUMIF(DataQ!$B:$B,'Data Q to A'!$A74,DataQ!AK:AK)</f>
        <v>54492.47</v>
      </c>
      <c r="AF74" s="10">
        <f>SUMIF(DataQ!$B:$B,'Data Q to A'!$A74,DataQ!AL:AL)</f>
        <v>848196.3</v>
      </c>
      <c r="AG74" s="10">
        <f>SUMIF(DataQ!$B:$B,'Data Q to A'!$A74,DataQ!AM:AM)</f>
        <v>7034.2859999999991</v>
      </c>
      <c r="AH74" s="10">
        <f>SUMIF(DataQ!$B:$B,'Data Q to A'!$A74,DataQ!AN:AN)</f>
        <v>4562.5479999999998</v>
      </c>
      <c r="AI74" s="10">
        <f>SUMIF(DataQ!$B:$B,'Data Q to A'!$A74,DataQ!AO:AO)</f>
        <v>3105.5808999999999</v>
      </c>
      <c r="AJ74" s="10">
        <f>SUMIF(DataQ!$B:$B,'Data Q to A'!$A74,DataQ!AP:AP)</f>
        <v>5441644</v>
      </c>
      <c r="AK74" s="10">
        <f>SUMIF(DataQ!$E:$E,'Data Q to A'!$A74,DataQ!AC:AC)</f>
        <v>5010056</v>
      </c>
      <c r="AL74" s="10">
        <f>SUMIF(DataQ!$D:$D,'Data Q to A'!$A74,DataQ!AJ:AJ)</f>
        <v>5084767</v>
      </c>
    </row>
    <row r="75" spans="1:38" x14ac:dyDescent="0.25">
      <c r="A75">
        <v>2040</v>
      </c>
      <c r="B75" s="10">
        <f>SUMIF(DataQ!$B:$B,'Data Q to A'!$A75,DataQ!H:H)</f>
        <v>3459767.8</v>
      </c>
      <c r="C75" s="10">
        <f>SUMIF(DataQ!$B:$B,'Data Q to A'!$A75,DataQ!I:I)</f>
        <v>32941.437999999995</v>
      </c>
      <c r="D75" s="10">
        <f>SUMIF(DataQ!$B:$B,'Data Q to A'!$A75,DataQ!J:J)</f>
        <v>616797</v>
      </c>
      <c r="E75" s="10">
        <f>SUMIF(DataQ!$B:$B,'Data Q to A'!$A75,DataQ!K:K)</f>
        <v>4175.8600000000006</v>
      </c>
      <c r="F75" s="10">
        <f>SUMIF(DataQ!$B:$B,'Data Q to A'!$A75,DataQ!L:L)</f>
        <v>3022.2769000000003</v>
      </c>
      <c r="G75" s="10">
        <f>SUMIF(DataQ!$B:$B,'Data Q to A'!$A75,DataQ!M:M)</f>
        <v>2080.5987999999998</v>
      </c>
      <c r="H75" s="10">
        <f>SUMIF(DataQ!$B:$B,'Data Q to A'!$A75,DataQ!N:N)</f>
        <v>3283521.4999999995</v>
      </c>
      <c r="I75" s="10">
        <f>SUMIF(DataQ!$B:$B,'Data Q to A'!$A75,DataQ!O:O)</f>
        <v>-206938.75200000001</v>
      </c>
      <c r="J75" s="10">
        <f>SUMIF(DataQ!$B:$B,'Data Q to A'!$A75,DataQ!P:P)</f>
        <v>-4031.1319999999996</v>
      </c>
      <c r="K75" s="10">
        <f>SUMIF(DataQ!$B:$B,'Data Q to A'!$A75,DataQ!Q:Q)</f>
        <v>-28894.476999999999</v>
      </c>
      <c r="L75" s="10">
        <f>SUMIF(DataQ!$B:$B,'Data Q to A'!$A75,DataQ!R:R)</f>
        <v>-106.66955</v>
      </c>
      <c r="M75" s="10">
        <f>SUMIF(DataQ!$B:$B,'Data Q to A'!$A75,DataQ!S:S)</f>
        <v>-153.26000999999999</v>
      </c>
      <c r="N75" s="10">
        <f>SUMIF(DataQ!$B:$B,'Data Q to A'!$A75,DataQ!T:T)</f>
        <v>-55.871800000000007</v>
      </c>
      <c r="O75" s="10">
        <f>SUMIF(DataQ!$B:$B,'Data Q to A'!$A75,DataQ!U:U)</f>
        <v>-93159.19</v>
      </c>
      <c r="P75" s="10">
        <f>SUMIF(DataQ!$F:$F,'Data Q to A'!$A75,DataQ!V:V)</f>
        <v>5103209</v>
      </c>
      <c r="Q75" s="10">
        <f>SUMIF(DataQ!$F:$F,'Data Q to A'!$A75,DataQ!W:W)</f>
        <v>92723.14</v>
      </c>
      <c r="R75" s="10">
        <f>SUMIF(DataQ!$F:$F,'Data Q to A'!$A75,DataQ!X:X)</f>
        <v>1735316</v>
      </c>
      <c r="S75" s="10">
        <f>SUMIF(DataQ!$F:$F,'Data Q to A'!$A75,DataQ!Y:Y)</f>
        <v>4758.4229999999998</v>
      </c>
      <c r="T75" s="10">
        <f>SUMIF(DataQ!$F:$F,'Data Q to A'!$A75,DataQ!Z:Z)</f>
        <v>5977.78</v>
      </c>
      <c r="U75" s="10">
        <f>SUMIF(DataQ!$F:$F,'Data Q to A'!$A75,DataQ!AA:AA)</f>
        <v>4341.2529999999997</v>
      </c>
      <c r="V75" s="10">
        <f>SUMIF(DataQ!$F:$F,'Data Q to A'!$A75,DataQ!AB:AB)</f>
        <v>4885081</v>
      </c>
      <c r="W75" s="10">
        <f>SUMIF(DataQ!$F:$F,'Data Q to A'!$A75,DataQ!AC:AC)</f>
        <v>5221553</v>
      </c>
      <c r="X75" s="10">
        <f>SUMIF(DataQ!$F:$F,'Data Q to A'!$A75,DataQ!AD:AD)</f>
        <v>80938.070000000007</v>
      </c>
      <c r="Y75" s="10">
        <f>SUMIF(DataQ!$F:$F,'Data Q to A'!$A75,DataQ!AE:AE)</f>
        <v>952744.7</v>
      </c>
      <c r="Z75" s="10">
        <f>SUMIF(DataQ!$F:$F,'Data Q to A'!$A75,DataQ!AF:AF)</f>
        <v>3081.8739999999998</v>
      </c>
      <c r="AA75" s="10">
        <f>SUMIF(DataQ!$F:$F,'Data Q to A'!$A75,DataQ!AG:AG)</f>
        <v>4547.3900000000003</v>
      </c>
      <c r="AB75" s="10">
        <f>SUMIF(DataQ!$F:$F,'Data Q to A'!$A75,DataQ!AH:AH)</f>
        <v>3702.5419999999999</v>
      </c>
      <c r="AC75" s="10">
        <f>SUMIF(DataQ!$F:$F,'Data Q to A'!$A75,DataQ!AI:AI)</f>
        <v>1741844</v>
      </c>
      <c r="AD75" s="10">
        <f>SUMIF(DataQ!$B:$B,'Data Q to A'!$A75,DataQ!AJ:AJ)</f>
        <v>5177041</v>
      </c>
      <c r="AE75" s="10">
        <f>SUMIF(DataQ!$B:$B,'Data Q to A'!$A75,DataQ!AK:AK)</f>
        <v>56471.540000000008</v>
      </c>
      <c r="AF75" s="10">
        <f>SUMIF(DataQ!$B:$B,'Data Q to A'!$A75,DataQ!AL:AL)</f>
        <v>862580</v>
      </c>
      <c r="AG75" s="10">
        <f>SUMIF(DataQ!$B:$B,'Data Q to A'!$A75,DataQ!AM:AM)</f>
        <v>7237.8899999999994</v>
      </c>
      <c r="AH75" s="10">
        <f>SUMIF(DataQ!$B:$B,'Data Q to A'!$A75,DataQ!AN:AN)</f>
        <v>4677.8330000000005</v>
      </c>
      <c r="AI75" s="10">
        <f>SUMIF(DataQ!$B:$B,'Data Q to A'!$A75,DataQ!AO:AO)</f>
        <v>3171.1347999999998</v>
      </c>
      <c r="AJ75" s="10">
        <f>SUMIF(DataQ!$B:$B,'Data Q to A'!$A75,DataQ!AP:AP)</f>
        <v>5651602</v>
      </c>
      <c r="AK75" s="10">
        <f>SUMIF(DataQ!$E:$E,'Data Q to A'!$A75,DataQ!AC:AC)</f>
        <v>5227990</v>
      </c>
      <c r="AL75" s="10">
        <f>SUMIF(DataQ!$D:$D,'Data Q to A'!$A75,DataQ!AJ:AJ)</f>
        <v>5271318</v>
      </c>
    </row>
    <row r="76" spans="1:38" x14ac:dyDescent="0.25">
      <c r="A76">
        <v>2041</v>
      </c>
      <c r="B76" s="10">
        <f>SUMIF(DataQ!$B:$B,'Data Q to A'!$A76,DataQ!H:H)</f>
        <v>3511261.8</v>
      </c>
      <c r="C76" s="10">
        <f>SUMIF(DataQ!$B:$B,'Data Q to A'!$A76,DataQ!I:I)</f>
        <v>33510.036</v>
      </c>
      <c r="D76" s="10">
        <f>SUMIF(DataQ!$B:$B,'Data Q to A'!$A76,DataQ!J:J)</f>
        <v>617500.20000000007</v>
      </c>
      <c r="E76" s="10">
        <f>SUMIF(DataQ!$B:$B,'Data Q to A'!$A76,DataQ!K:K)</f>
        <v>4214.1679999999997</v>
      </c>
      <c r="F76" s="10">
        <f>SUMIF(DataQ!$B:$B,'Data Q to A'!$A76,DataQ!L:L)</f>
        <v>3037.3141000000001</v>
      </c>
      <c r="G76" s="10">
        <f>SUMIF(DataQ!$B:$B,'Data Q to A'!$A76,DataQ!M:M)</f>
        <v>2082.7943</v>
      </c>
      <c r="H76" s="10">
        <f>SUMIF(DataQ!$B:$B,'Data Q to A'!$A76,DataQ!N:N)</f>
        <v>3345488</v>
      </c>
      <c r="I76" s="10">
        <f>SUMIF(DataQ!$B:$B,'Data Q to A'!$A76,DataQ!O:O)</f>
        <v>-214696.245</v>
      </c>
      <c r="J76" s="10">
        <f>SUMIF(DataQ!$B:$B,'Data Q to A'!$A76,DataQ!P:P)</f>
        <v>-4084.5609999999997</v>
      </c>
      <c r="K76" s="10">
        <f>SUMIF(DataQ!$B:$B,'Data Q to A'!$A76,DataQ!Q:Q)</f>
        <v>-29384.5</v>
      </c>
      <c r="L76" s="10">
        <f>SUMIF(DataQ!$B:$B,'Data Q to A'!$A76,DataQ!R:R)</f>
        <v>-109.80127</v>
      </c>
      <c r="M76" s="10">
        <f>SUMIF(DataQ!$B:$B,'Data Q to A'!$A76,DataQ!S:S)</f>
        <v>-157.10596000000001</v>
      </c>
      <c r="N76" s="10">
        <f>SUMIF(DataQ!$B:$B,'Data Q to A'!$A76,DataQ!T:T)</f>
        <v>-57.035799999999995</v>
      </c>
      <c r="O76" s="10">
        <f>SUMIF(DataQ!$B:$B,'Data Q to A'!$A76,DataQ!U:U)</f>
        <v>-96472.3</v>
      </c>
      <c r="P76" s="10">
        <f>SUMIF(DataQ!$F:$F,'Data Q to A'!$A76,DataQ!V:V)</f>
        <v>5317905</v>
      </c>
      <c r="Q76" s="10">
        <f>SUMIF(DataQ!$F:$F,'Data Q to A'!$A76,DataQ!W:W)</f>
        <v>96807.7</v>
      </c>
      <c r="R76" s="10">
        <f>SUMIF(DataQ!$F:$F,'Data Q to A'!$A76,DataQ!X:X)</f>
        <v>1764701</v>
      </c>
      <c r="S76" s="10">
        <f>SUMIF(DataQ!$F:$F,'Data Q to A'!$A76,DataQ!Y:Y)</f>
        <v>4868.2240000000002</v>
      </c>
      <c r="T76" s="10">
        <f>SUMIF(DataQ!$F:$F,'Data Q to A'!$A76,DataQ!Z:Z)</f>
        <v>6134.8869999999997</v>
      </c>
      <c r="U76" s="10">
        <f>SUMIF(DataQ!$F:$F,'Data Q to A'!$A76,DataQ!AA:AA)</f>
        <v>4398.2889999999998</v>
      </c>
      <c r="V76" s="10">
        <f>SUMIF(DataQ!$F:$F,'Data Q to A'!$A76,DataQ!AB:AB)</f>
        <v>4981553</v>
      </c>
      <c r="W76" s="10">
        <f>SUMIF(DataQ!$F:$F,'Data Q to A'!$A76,DataQ!AC:AC)</f>
        <v>5446964</v>
      </c>
      <c r="X76" s="10">
        <f>SUMIF(DataQ!$F:$F,'Data Q to A'!$A76,DataQ!AD:AD)</f>
        <v>85025.66</v>
      </c>
      <c r="Y76" s="10">
        <f>SUMIF(DataQ!$F:$F,'Data Q to A'!$A76,DataQ!AE:AE)</f>
        <v>982129.2</v>
      </c>
      <c r="Z76" s="10">
        <f>SUMIF(DataQ!$F:$F,'Data Q to A'!$A76,DataQ!AF:AF)</f>
        <v>3191.6750000000002</v>
      </c>
      <c r="AA76" s="10">
        <f>SUMIF(DataQ!$F:$F,'Data Q to A'!$A76,DataQ!AG:AG)</f>
        <v>4704.4960000000001</v>
      </c>
      <c r="AB76" s="10">
        <f>SUMIF(DataQ!$F:$F,'Data Q to A'!$A76,DataQ!AH:AH)</f>
        <v>3759.5770000000002</v>
      </c>
      <c r="AC76" s="10">
        <f>SUMIF(DataQ!$F:$F,'Data Q to A'!$A76,DataQ!AI:AI)</f>
        <v>1844386</v>
      </c>
      <c r="AD76" s="10">
        <f>SUMIF(DataQ!$B:$B,'Data Q to A'!$A76,DataQ!AJ:AJ)</f>
        <v>5367721</v>
      </c>
      <c r="AE76" s="10">
        <f>SUMIF(DataQ!$B:$B,'Data Q to A'!$A76,DataQ!AK:AK)</f>
        <v>58513.89</v>
      </c>
      <c r="AF76" s="10">
        <f>SUMIF(DataQ!$B:$B,'Data Q to A'!$A76,DataQ!AL:AL)</f>
        <v>877218.9</v>
      </c>
      <c r="AG76" s="10">
        <f>SUMIF(DataQ!$B:$B,'Data Q to A'!$A76,DataQ!AM:AM)</f>
        <v>7450.3169999999991</v>
      </c>
      <c r="AH76" s="10">
        <f>SUMIF(DataQ!$B:$B,'Data Q to A'!$A76,DataQ!AN:AN)</f>
        <v>4795.0199999999995</v>
      </c>
      <c r="AI76" s="10">
        <f>SUMIF(DataQ!$B:$B,'Data Q to A'!$A76,DataQ!AO:AO)</f>
        <v>3237.1387999999997</v>
      </c>
      <c r="AJ76" s="10">
        <f>SUMIF(DataQ!$B:$B,'Data Q to A'!$A76,DataQ!AP:AP)</f>
        <v>5872078</v>
      </c>
      <c r="AK76" s="10">
        <f>SUMIF(DataQ!$E:$E,'Data Q to A'!$A76,DataQ!AC:AC)</f>
        <v>5453515</v>
      </c>
      <c r="AL76" s="10">
        <f>SUMIF(DataQ!$D:$D,'Data Q to A'!$A76,DataQ!AJ:AJ)</f>
        <v>5466196</v>
      </c>
    </row>
    <row r="77" spans="1:38" x14ac:dyDescent="0.25">
      <c r="A77">
        <v>2042</v>
      </c>
      <c r="B77" s="10">
        <f>SUMIF(DataQ!$B:$B,'Data Q to A'!$A77,DataQ!H:H)</f>
        <v>3563778.5</v>
      </c>
      <c r="C77" s="10">
        <f>SUMIF(DataQ!$B:$B,'Data Q to A'!$A77,DataQ!I:I)</f>
        <v>34082.275000000001</v>
      </c>
      <c r="D77" s="10">
        <f>SUMIF(DataQ!$B:$B,'Data Q to A'!$A77,DataQ!J:J)</f>
        <v>618225.5</v>
      </c>
      <c r="E77" s="10">
        <f>SUMIF(DataQ!$B:$B,'Data Q to A'!$A77,DataQ!K:K)</f>
        <v>4253.8429999999998</v>
      </c>
      <c r="F77" s="10">
        <f>SUMIF(DataQ!$B:$B,'Data Q to A'!$A77,DataQ!L:L)</f>
        <v>3053.5178000000001</v>
      </c>
      <c r="G77" s="10">
        <f>SUMIF(DataQ!$B:$B,'Data Q to A'!$A77,DataQ!M:M)</f>
        <v>2084.7488000000003</v>
      </c>
      <c r="H77" s="10">
        <f>SUMIF(DataQ!$B:$B,'Data Q to A'!$A77,DataQ!N:N)</f>
        <v>3408959.9000000004</v>
      </c>
      <c r="I77" s="10">
        <f>SUMIF(DataQ!$B:$B,'Data Q to A'!$A77,DataQ!O:O)</f>
        <v>-222620.255</v>
      </c>
      <c r="J77" s="10">
        <f>SUMIF(DataQ!$B:$B,'Data Q to A'!$A77,DataQ!P:P)</f>
        <v>-4132.6820000000007</v>
      </c>
      <c r="K77" s="10">
        <f>SUMIF(DataQ!$B:$B,'Data Q to A'!$A77,DataQ!Q:Q)</f>
        <v>-29885.906999999999</v>
      </c>
      <c r="L77" s="10">
        <f>SUMIF(DataQ!$B:$B,'Data Q to A'!$A77,DataQ!R:R)</f>
        <v>-113.05175</v>
      </c>
      <c r="M77" s="10">
        <f>SUMIF(DataQ!$B:$B,'Data Q to A'!$A77,DataQ!S:S)</f>
        <v>-161.12200999999999</v>
      </c>
      <c r="N77" s="10">
        <f>SUMIF(DataQ!$B:$B,'Data Q to A'!$A77,DataQ!T:T)</f>
        <v>-58.218060000000001</v>
      </c>
      <c r="O77" s="10">
        <f>SUMIF(DataQ!$B:$B,'Data Q to A'!$A77,DataQ!U:U)</f>
        <v>-100094.5</v>
      </c>
      <c r="P77" s="10">
        <f>SUMIF(DataQ!$F:$F,'Data Q to A'!$A77,DataQ!V:V)</f>
        <v>5540525</v>
      </c>
      <c r="Q77" s="10">
        <f>SUMIF(DataQ!$F:$F,'Data Q to A'!$A77,DataQ!W:W)</f>
        <v>100940.4</v>
      </c>
      <c r="R77" s="10">
        <f>SUMIF(DataQ!$F:$F,'Data Q to A'!$A77,DataQ!X:X)</f>
        <v>1794587</v>
      </c>
      <c r="S77" s="10">
        <f>SUMIF(DataQ!$F:$F,'Data Q to A'!$A77,DataQ!Y:Y)</f>
        <v>4981.2759999999998</v>
      </c>
      <c r="T77" s="10">
        <f>SUMIF(DataQ!$F:$F,'Data Q to A'!$A77,DataQ!Z:Z)</f>
        <v>6296.009</v>
      </c>
      <c r="U77" s="10">
        <f>SUMIF(DataQ!$F:$F,'Data Q to A'!$A77,DataQ!AA:AA)</f>
        <v>4456.5069999999996</v>
      </c>
      <c r="V77" s="10">
        <f>SUMIF(DataQ!$F:$F,'Data Q to A'!$A77,DataQ!AB:AB)</f>
        <v>5081648</v>
      </c>
      <c r="W77" s="10">
        <f>SUMIF(DataQ!$F:$F,'Data Q to A'!$A77,DataQ!AC:AC)</f>
        <v>5680298</v>
      </c>
      <c r="X77" s="10">
        <f>SUMIF(DataQ!$F:$F,'Data Q to A'!$A77,DataQ!AD:AD)</f>
        <v>89161.38</v>
      </c>
      <c r="Y77" s="10">
        <f>SUMIF(DataQ!$F:$F,'Data Q to A'!$A77,DataQ!AE:AE)</f>
        <v>1012015</v>
      </c>
      <c r="Z77" s="10">
        <f>SUMIF(DataQ!$F:$F,'Data Q to A'!$A77,DataQ!AF:AF)</f>
        <v>3304.7260000000001</v>
      </c>
      <c r="AA77" s="10">
        <f>SUMIF(DataQ!$F:$F,'Data Q to A'!$A77,DataQ!AG:AG)</f>
        <v>4865.6180000000004</v>
      </c>
      <c r="AB77" s="10">
        <f>SUMIF(DataQ!$F:$F,'Data Q to A'!$A77,DataQ!AH:AH)</f>
        <v>3817.7959999999998</v>
      </c>
      <c r="AC77" s="10">
        <f>SUMIF(DataQ!$F:$F,'Data Q to A'!$A77,DataQ!AI:AI)</f>
        <v>1950550</v>
      </c>
      <c r="AD77" s="10">
        <f>SUMIF(DataQ!$B:$B,'Data Q to A'!$A77,DataQ!AJ:AJ)</f>
        <v>5566167</v>
      </c>
      <c r="AE77" s="10">
        <f>SUMIF(DataQ!$B:$B,'Data Q to A'!$A77,DataQ!AK:AK)</f>
        <v>60622.43</v>
      </c>
      <c r="AF77" s="10">
        <f>SUMIF(DataQ!$B:$B,'Data Q to A'!$A77,DataQ!AL:AL)</f>
        <v>892214</v>
      </c>
      <c r="AG77" s="10">
        <f>SUMIF(DataQ!$B:$B,'Data Q to A'!$A77,DataQ!AM:AM)</f>
        <v>7670.8070000000007</v>
      </c>
      <c r="AH77" s="10">
        <f>SUMIF(DataQ!$B:$B,'Data Q to A'!$A77,DataQ!AN:AN)</f>
        <v>4917.299</v>
      </c>
      <c r="AI77" s="10">
        <f>SUMIF(DataQ!$B:$B,'Data Q to A'!$A77,DataQ!AO:AO)</f>
        <v>3304.1343999999999</v>
      </c>
      <c r="AJ77" s="10">
        <f>SUMIF(DataQ!$B:$B,'Data Q to A'!$A77,DataQ!AP:AP)</f>
        <v>6101917</v>
      </c>
      <c r="AK77" s="10">
        <f>SUMIF(DataQ!$E:$E,'Data Q to A'!$A77,DataQ!AC:AC)</f>
        <v>5687000</v>
      </c>
      <c r="AL77" s="10">
        <f>SUMIF(DataQ!$D:$D,'Data Q to A'!$A77,DataQ!AJ:AJ)</f>
        <v>5667492</v>
      </c>
    </row>
    <row r="78" spans="1:38" x14ac:dyDescent="0.25">
      <c r="A78">
        <v>2043</v>
      </c>
      <c r="B78" s="10">
        <f>SUMIF(DataQ!$B:$B,'Data Q to A'!$A78,DataQ!H:H)</f>
        <v>3615577.1</v>
      </c>
      <c r="C78" s="10">
        <f>SUMIF(DataQ!$B:$B,'Data Q to A'!$A78,DataQ!I:I)</f>
        <v>34659.703999999998</v>
      </c>
      <c r="D78" s="10">
        <f>SUMIF(DataQ!$B:$B,'Data Q to A'!$A78,DataQ!J:J)</f>
        <v>619057.39999999991</v>
      </c>
      <c r="E78" s="10">
        <f>SUMIF(DataQ!$B:$B,'Data Q to A'!$A78,DataQ!K:K)</f>
        <v>4293.5680000000002</v>
      </c>
      <c r="F78" s="10">
        <f>SUMIF(DataQ!$B:$B,'Data Q to A'!$A78,DataQ!L:L)</f>
        <v>3070.2203</v>
      </c>
      <c r="G78" s="10">
        <f>SUMIF(DataQ!$B:$B,'Data Q to A'!$A78,DataQ!M:M)</f>
        <v>2086.9710999999998</v>
      </c>
      <c r="H78" s="10">
        <f>SUMIF(DataQ!$B:$B,'Data Q to A'!$A78,DataQ!N:N)</f>
        <v>3473145.3</v>
      </c>
      <c r="I78" s="10">
        <f>SUMIF(DataQ!$B:$B,'Data Q to A'!$A78,DataQ!O:O)</f>
        <v>-230785.378</v>
      </c>
      <c r="J78" s="10">
        <f>SUMIF(DataQ!$B:$B,'Data Q to A'!$A78,DataQ!P:P)</f>
        <v>-4175.8999999999996</v>
      </c>
      <c r="K78" s="10">
        <f>SUMIF(DataQ!$B:$B,'Data Q to A'!$A78,DataQ!Q:Q)</f>
        <v>-30397.593999999997</v>
      </c>
      <c r="L78" s="10">
        <f>SUMIF(DataQ!$B:$B,'Data Q to A'!$A78,DataQ!R:R)</f>
        <v>-116.38935000000001</v>
      </c>
      <c r="M78" s="10">
        <f>SUMIF(DataQ!$B:$B,'Data Q to A'!$A78,DataQ!S:S)</f>
        <v>-165.25995</v>
      </c>
      <c r="N78" s="10">
        <f>SUMIF(DataQ!$B:$B,'Data Q to A'!$A78,DataQ!T:T)</f>
        <v>-59.427040000000005</v>
      </c>
      <c r="O78" s="10">
        <f>SUMIF(DataQ!$B:$B,'Data Q to A'!$A78,DataQ!U:U)</f>
        <v>-103773.06</v>
      </c>
      <c r="P78" s="10">
        <f>SUMIF(DataQ!$F:$F,'Data Q to A'!$A78,DataQ!V:V)</f>
        <v>5771310</v>
      </c>
      <c r="Q78" s="10">
        <f>SUMIF(DataQ!$F:$F,'Data Q to A'!$A78,DataQ!W:W)</f>
        <v>105116.3</v>
      </c>
      <c r="R78" s="10">
        <f>SUMIF(DataQ!$F:$F,'Data Q to A'!$A78,DataQ!X:X)</f>
        <v>1824984</v>
      </c>
      <c r="S78" s="10">
        <f>SUMIF(DataQ!$F:$F,'Data Q to A'!$A78,DataQ!Y:Y)</f>
        <v>5097.6660000000002</v>
      </c>
      <c r="T78" s="10">
        <f>SUMIF(DataQ!$F:$F,'Data Q to A'!$A78,DataQ!Z:Z)</f>
        <v>6461.2690000000002</v>
      </c>
      <c r="U78" s="10">
        <f>SUMIF(DataQ!$F:$F,'Data Q to A'!$A78,DataQ!AA:AA)</f>
        <v>4515.9350000000004</v>
      </c>
      <c r="V78" s="10">
        <f>SUMIF(DataQ!$F:$F,'Data Q to A'!$A78,DataQ!AB:AB)</f>
        <v>5185421</v>
      </c>
      <c r="W78" s="10">
        <f>SUMIF(DataQ!$F:$F,'Data Q to A'!$A78,DataQ!AC:AC)</f>
        <v>5921796</v>
      </c>
      <c r="X78" s="10">
        <f>SUMIF(DataQ!$F:$F,'Data Q to A'!$A78,DataQ!AD:AD)</f>
        <v>93340.3</v>
      </c>
      <c r="Y78" s="10">
        <f>SUMIF(DataQ!$F:$F,'Data Q to A'!$A78,DataQ!AE:AE)</f>
        <v>1042413</v>
      </c>
      <c r="Z78" s="10">
        <f>SUMIF(DataQ!$F:$F,'Data Q to A'!$A78,DataQ!AF:AF)</f>
        <v>3421.116</v>
      </c>
      <c r="AA78" s="10">
        <f>SUMIF(DataQ!$F:$F,'Data Q to A'!$A78,DataQ!AG:AG)</f>
        <v>5030.8779999999997</v>
      </c>
      <c r="AB78" s="10">
        <f>SUMIF(DataQ!$F:$F,'Data Q to A'!$A78,DataQ!AH:AH)</f>
        <v>3877.223</v>
      </c>
      <c r="AC78" s="10">
        <f>SUMIF(DataQ!$F:$F,'Data Q to A'!$A78,DataQ!AI:AI)</f>
        <v>2060392</v>
      </c>
      <c r="AD78" s="10">
        <f>SUMIF(DataQ!$B:$B,'Data Q to A'!$A78,DataQ!AJ:AJ)</f>
        <v>5769719</v>
      </c>
      <c r="AE78" s="10">
        <f>SUMIF(DataQ!$B:$B,'Data Q to A'!$A78,DataQ!AK:AK)</f>
        <v>62802.040000000008</v>
      </c>
      <c r="AF78" s="10">
        <f>SUMIF(DataQ!$B:$B,'Data Q to A'!$A78,DataQ!AL:AL)</f>
        <v>907502.3</v>
      </c>
      <c r="AG78" s="10">
        <f>SUMIF(DataQ!$B:$B,'Data Q to A'!$A78,DataQ!AM:AM)</f>
        <v>7897.223</v>
      </c>
      <c r="AH78" s="10">
        <f>SUMIF(DataQ!$B:$B,'Data Q to A'!$A78,DataQ!AN:AN)</f>
        <v>5043.71</v>
      </c>
      <c r="AI78" s="10">
        <f>SUMIF(DataQ!$B:$B,'Data Q to A'!$A78,DataQ!AO:AO)</f>
        <v>3372.9609999999998</v>
      </c>
      <c r="AJ78" s="10">
        <f>SUMIF(DataQ!$B:$B,'Data Q to A'!$A78,DataQ!AP:AP)</f>
        <v>6340389</v>
      </c>
      <c r="AK78" s="10">
        <f>SUMIF(DataQ!$E:$E,'Data Q to A'!$A78,DataQ!AC:AC)</f>
        <v>5928666</v>
      </c>
      <c r="AL78" s="10">
        <f>SUMIF(DataQ!$D:$D,'Data Q to A'!$A78,DataQ!AJ:AJ)</f>
        <v>5872657</v>
      </c>
    </row>
    <row r="79" spans="1:38" x14ac:dyDescent="0.25">
      <c r="A79">
        <v>2044</v>
      </c>
      <c r="B79" s="10">
        <f>SUMIF(DataQ!$B:$B,'Data Q to A'!$A79,DataQ!H:H)</f>
        <v>3665275.9000000004</v>
      </c>
      <c r="C79" s="10">
        <f>SUMIF(DataQ!$B:$B,'Data Q to A'!$A79,DataQ!I:I)</f>
        <v>35242.804000000004</v>
      </c>
      <c r="D79" s="10">
        <f>SUMIF(DataQ!$B:$B,'Data Q to A'!$A79,DataQ!J:J)</f>
        <v>619982.39999999991</v>
      </c>
      <c r="E79" s="10">
        <f>SUMIF(DataQ!$B:$B,'Data Q to A'!$A79,DataQ!K:K)</f>
        <v>4332.7780000000002</v>
      </c>
      <c r="F79" s="10">
        <f>SUMIF(DataQ!$B:$B,'Data Q to A'!$A79,DataQ!L:L)</f>
        <v>3086.1587</v>
      </c>
      <c r="G79" s="10">
        <f>SUMIF(DataQ!$B:$B,'Data Q to A'!$A79,DataQ!M:M)</f>
        <v>2089.8552</v>
      </c>
      <c r="H79" s="10">
        <f>SUMIF(DataQ!$B:$B,'Data Q to A'!$A79,DataQ!N:N)</f>
        <v>3537180.3</v>
      </c>
      <c r="I79" s="10">
        <f>SUMIF(DataQ!$B:$B,'Data Q to A'!$A79,DataQ!O:O)</f>
        <v>-239079.19</v>
      </c>
      <c r="J79" s="10">
        <f>SUMIF(DataQ!$B:$B,'Data Q to A'!$A79,DataQ!P:P)</f>
        <v>-4215.7259999999997</v>
      </c>
      <c r="K79" s="10">
        <f>SUMIF(DataQ!$B:$B,'Data Q to A'!$A79,DataQ!Q:Q)</f>
        <v>-30922.75</v>
      </c>
      <c r="L79" s="10">
        <f>SUMIF(DataQ!$B:$B,'Data Q to A'!$A79,DataQ!R:R)</f>
        <v>-119.80121</v>
      </c>
      <c r="M79" s="10">
        <f>SUMIF(DataQ!$B:$B,'Data Q to A'!$A79,DataQ!S:S)</f>
        <v>-169.46508999999998</v>
      </c>
      <c r="N79" s="10">
        <f>SUMIF(DataQ!$B:$B,'Data Q to A'!$A79,DataQ!T:T)</f>
        <v>-60.679240000000007</v>
      </c>
      <c r="O79" s="10">
        <f>SUMIF(DataQ!$B:$B,'Data Q to A'!$A79,DataQ!U:U)</f>
        <v>-107550.06</v>
      </c>
      <c r="P79" s="10">
        <f>SUMIF(DataQ!$F:$F,'Data Q to A'!$A79,DataQ!V:V)</f>
        <v>6010388</v>
      </c>
      <c r="Q79" s="10">
        <f>SUMIF(DataQ!$F:$F,'Data Q to A'!$A79,DataQ!W:W)</f>
        <v>109332</v>
      </c>
      <c r="R79" s="10">
        <f>SUMIF(DataQ!$F:$F,'Data Q to A'!$A79,DataQ!X:X)</f>
        <v>1855907</v>
      </c>
      <c r="S79" s="10">
        <f>SUMIF(DataQ!$F:$F,'Data Q to A'!$A79,DataQ!Y:Y)</f>
        <v>5217.4669999999996</v>
      </c>
      <c r="T79" s="10">
        <f>SUMIF(DataQ!$F:$F,'Data Q to A'!$A79,DataQ!Z:Z)</f>
        <v>6630.7340000000004</v>
      </c>
      <c r="U79" s="10">
        <f>SUMIF(DataQ!$F:$F,'Data Q to A'!$A79,DataQ!AA:AA)</f>
        <v>4576.6139999999996</v>
      </c>
      <c r="V79" s="10">
        <f>SUMIF(DataQ!$F:$F,'Data Q to A'!$A79,DataQ!AB:AB)</f>
        <v>5292972</v>
      </c>
      <c r="W79" s="10">
        <f>SUMIF(DataQ!$F:$F,'Data Q to A'!$A79,DataQ!AC:AC)</f>
        <v>6171590</v>
      </c>
      <c r="X79" s="10">
        <f>SUMIF(DataQ!$F:$F,'Data Q to A'!$A79,DataQ!AD:AD)</f>
        <v>97559.06</v>
      </c>
      <c r="Y79" s="10">
        <f>SUMIF(DataQ!$F:$F,'Data Q to A'!$A79,DataQ!AE:AE)</f>
        <v>1073335</v>
      </c>
      <c r="Z79" s="10">
        <f>SUMIF(DataQ!$F:$F,'Data Q to A'!$A79,DataQ!AF:AF)</f>
        <v>3540.9169999999999</v>
      </c>
      <c r="AA79" s="10">
        <f>SUMIF(DataQ!$F:$F,'Data Q to A'!$A79,DataQ!AG:AG)</f>
        <v>5200.3429999999998</v>
      </c>
      <c r="AB79" s="10">
        <f>SUMIF(DataQ!$F:$F,'Data Q to A'!$A79,DataQ!AH:AH)</f>
        <v>3937.902</v>
      </c>
      <c r="AC79" s="10">
        <f>SUMIF(DataQ!$F:$F,'Data Q to A'!$A79,DataQ!AI:AI)</f>
        <v>2174012</v>
      </c>
      <c r="AD79" s="10">
        <f>SUMIF(DataQ!$B:$B,'Data Q to A'!$A79,DataQ!AJ:AJ)</f>
        <v>5976298</v>
      </c>
      <c r="AE79" s="10">
        <f>SUMIF(DataQ!$B:$B,'Data Q to A'!$A79,DataQ!AK:AK)</f>
        <v>65055.72</v>
      </c>
      <c r="AF79" s="10">
        <f>SUMIF(DataQ!$B:$B,'Data Q to A'!$A79,DataQ!AL:AL)</f>
        <v>923242.6</v>
      </c>
      <c r="AG79" s="10">
        <f>SUMIF(DataQ!$B:$B,'Data Q to A'!$A79,DataQ!AM:AM)</f>
        <v>8128.6620000000003</v>
      </c>
      <c r="AH79" s="10">
        <f>SUMIF(DataQ!$B:$B,'Data Q to A'!$A79,DataQ!AN:AN)</f>
        <v>5171.7049999999999</v>
      </c>
      <c r="AI79" s="10">
        <f>SUMIF(DataQ!$B:$B,'Data Q to A'!$A79,DataQ!AO:AO)</f>
        <v>3444.3207000000002</v>
      </c>
      <c r="AJ79" s="10">
        <f>SUMIF(DataQ!$B:$B,'Data Q to A'!$A79,DataQ!AP:AP)</f>
        <v>6585282</v>
      </c>
      <c r="AK79" s="10">
        <f>SUMIF(DataQ!$E:$E,'Data Q to A'!$A79,DataQ!AC:AC)</f>
        <v>6178628</v>
      </c>
      <c r="AL79" s="10">
        <f>SUMIF(DataQ!$D:$D,'Data Q to A'!$A79,DataQ!AJ:AJ)</f>
        <v>6080572</v>
      </c>
    </row>
    <row r="80" spans="1:38" x14ac:dyDescent="0.25">
      <c r="A80">
        <v>2045</v>
      </c>
      <c r="B80" s="10">
        <f>SUMIF(DataQ!$B:$B,'Data Q to A'!$A80,DataQ!H:H)</f>
        <v>3712971.4000000004</v>
      </c>
      <c r="C80" s="10">
        <f>SUMIF(DataQ!$B:$B,'Data Q to A'!$A80,DataQ!I:I)</f>
        <v>35829.050999999999</v>
      </c>
      <c r="D80" s="10">
        <f>SUMIF(DataQ!$B:$B,'Data Q to A'!$A80,DataQ!J:J)</f>
        <v>621038.69999999995</v>
      </c>
      <c r="E80" s="10">
        <f>SUMIF(DataQ!$B:$B,'Data Q to A'!$A80,DataQ!K:K)</f>
        <v>4371.8160000000007</v>
      </c>
      <c r="F80" s="10">
        <f>SUMIF(DataQ!$B:$B,'Data Q to A'!$A80,DataQ!L:L)</f>
        <v>3100.9464000000003</v>
      </c>
      <c r="G80" s="10">
        <f>SUMIF(DataQ!$B:$B,'Data Q to A'!$A80,DataQ!M:M)</f>
        <v>2093.3125</v>
      </c>
      <c r="H80" s="10">
        <f>SUMIF(DataQ!$B:$B,'Data Q to A'!$A80,DataQ!N:N)</f>
        <v>3601154.7</v>
      </c>
      <c r="I80" s="10">
        <f>SUMIF(DataQ!$B:$B,'Data Q to A'!$A80,DataQ!O:O)</f>
        <v>-247488.948</v>
      </c>
      <c r="J80" s="10">
        <f>SUMIF(DataQ!$B:$B,'Data Q to A'!$A80,DataQ!P:P)</f>
        <v>-4251.4470000000001</v>
      </c>
      <c r="K80" s="10">
        <f>SUMIF(DataQ!$B:$B,'Data Q to A'!$A80,DataQ!Q:Q)</f>
        <v>-31466.351000000002</v>
      </c>
      <c r="L80" s="10">
        <f>SUMIF(DataQ!$B:$B,'Data Q to A'!$A80,DataQ!R:R)</f>
        <v>-123.29827999999999</v>
      </c>
      <c r="M80" s="10">
        <f>SUMIF(DataQ!$B:$B,'Data Q to A'!$A80,DataQ!S:S)</f>
        <v>-173.74103000000002</v>
      </c>
      <c r="N80" s="10">
        <f>SUMIF(DataQ!$B:$B,'Data Q to A'!$A80,DataQ!T:T)</f>
        <v>-61.974679999999999</v>
      </c>
      <c r="O80" s="10">
        <f>SUMIF(DataQ!$B:$B,'Data Q to A'!$A80,DataQ!U:U)</f>
        <v>-111344.45</v>
      </c>
      <c r="P80" s="10">
        <f>SUMIF(DataQ!$F:$F,'Data Q to A'!$A80,DataQ!V:V)</f>
        <v>6257878</v>
      </c>
      <c r="Q80" s="10">
        <f>SUMIF(DataQ!$F:$F,'Data Q to A'!$A80,DataQ!W:W)</f>
        <v>113583.5</v>
      </c>
      <c r="R80" s="10">
        <f>SUMIF(DataQ!$F:$F,'Data Q to A'!$A80,DataQ!X:X)</f>
        <v>1887373</v>
      </c>
      <c r="S80" s="10">
        <f>SUMIF(DataQ!$F:$F,'Data Q to A'!$A80,DataQ!Y:Y)</f>
        <v>5340.7650000000003</v>
      </c>
      <c r="T80" s="10">
        <f>SUMIF(DataQ!$F:$F,'Data Q to A'!$A80,DataQ!Z:Z)</f>
        <v>6804.4750000000004</v>
      </c>
      <c r="U80" s="10">
        <f>SUMIF(DataQ!$F:$F,'Data Q to A'!$A80,DataQ!AA:AA)</f>
        <v>4638.5889999999999</v>
      </c>
      <c r="V80" s="10">
        <f>SUMIF(DataQ!$F:$F,'Data Q to A'!$A80,DataQ!AB:AB)</f>
        <v>5404316</v>
      </c>
      <c r="W80" s="10">
        <f>SUMIF(DataQ!$F:$F,'Data Q to A'!$A80,DataQ!AC:AC)</f>
        <v>6429792</v>
      </c>
      <c r="X80" s="10">
        <f>SUMIF(DataQ!$F:$F,'Data Q to A'!$A80,DataQ!AD:AD)</f>
        <v>101813.5</v>
      </c>
      <c r="Y80" s="10">
        <f>SUMIF(DataQ!$F:$F,'Data Q to A'!$A80,DataQ!AE:AE)</f>
        <v>1104802</v>
      </c>
      <c r="Z80" s="10">
        <f>SUMIF(DataQ!$F:$F,'Data Q to A'!$A80,DataQ!AF:AF)</f>
        <v>3664.2150000000001</v>
      </c>
      <c r="AA80" s="10">
        <f>SUMIF(DataQ!$F:$F,'Data Q to A'!$A80,DataQ!AG:AG)</f>
        <v>5374.0839999999998</v>
      </c>
      <c r="AB80" s="10">
        <f>SUMIF(DataQ!$F:$F,'Data Q to A'!$A80,DataQ!AH:AH)</f>
        <v>3999.877</v>
      </c>
      <c r="AC80" s="10">
        <f>SUMIF(DataQ!$F:$F,'Data Q to A'!$A80,DataQ!AI:AI)</f>
        <v>2291426</v>
      </c>
      <c r="AD80" s="10">
        <f>SUMIF(DataQ!$B:$B,'Data Q to A'!$A80,DataQ!AJ:AJ)</f>
        <v>6185893</v>
      </c>
      <c r="AE80" s="10">
        <f>SUMIF(DataQ!$B:$B,'Data Q to A'!$A80,DataQ!AK:AK)</f>
        <v>67381.13</v>
      </c>
      <c r="AF80" s="10">
        <f>SUMIF(DataQ!$B:$B,'Data Q to A'!$A80,DataQ!AL:AL)</f>
        <v>939555.39999999991</v>
      </c>
      <c r="AG80" s="10">
        <f>SUMIF(DataQ!$B:$B,'Data Q to A'!$A80,DataQ!AM:AM)</f>
        <v>8365.869999999999</v>
      </c>
      <c r="AH80" s="10">
        <f>SUMIF(DataQ!$B:$B,'Data Q to A'!$A80,DataQ!AN:AN)</f>
        <v>5300.7300000000005</v>
      </c>
      <c r="AI80" s="10">
        <f>SUMIF(DataQ!$B:$B,'Data Q to A'!$A80,DataQ!AO:AO)</f>
        <v>3518.0954000000002</v>
      </c>
      <c r="AJ80" s="10">
        <f>SUMIF(DataQ!$B:$B,'Data Q to A'!$A80,DataQ!AP:AP)</f>
        <v>6837255</v>
      </c>
      <c r="AK80" s="10">
        <f>SUMIF(DataQ!$E:$E,'Data Q to A'!$A80,DataQ!AC:AC)</f>
        <v>6436995</v>
      </c>
      <c r="AL80" s="10">
        <f>SUMIF(DataQ!$D:$D,'Data Q to A'!$A80,DataQ!AJ:AJ)</f>
        <v>6292410</v>
      </c>
    </row>
    <row r="81" spans="1:38" x14ac:dyDescent="0.25">
      <c r="A81">
        <v>2046</v>
      </c>
      <c r="B81" s="10">
        <f>SUMIF(DataQ!$B:$B,'Data Q to A'!$A81,DataQ!H:H)</f>
        <v>3759988.6</v>
      </c>
      <c r="C81" s="10">
        <f>SUMIF(DataQ!$B:$B,'Data Q to A'!$A81,DataQ!I:I)</f>
        <v>36419.731</v>
      </c>
      <c r="D81" s="10">
        <f>SUMIF(DataQ!$B:$B,'Data Q to A'!$A81,DataQ!J:J)</f>
        <v>622238.69999999995</v>
      </c>
      <c r="E81" s="10">
        <f>SUMIF(DataQ!$B:$B,'Data Q to A'!$A81,DataQ!K:K)</f>
        <v>4410.66</v>
      </c>
      <c r="F81" s="10">
        <f>SUMIF(DataQ!$B:$B,'Data Q to A'!$A81,DataQ!L:L)</f>
        <v>3114.8068000000003</v>
      </c>
      <c r="G81" s="10">
        <f>SUMIF(DataQ!$B:$B,'Data Q to A'!$A81,DataQ!M:M)</f>
        <v>2097.3876</v>
      </c>
      <c r="H81" s="10">
        <f>SUMIF(DataQ!$B:$B,'Data Q to A'!$A81,DataQ!N:N)</f>
        <v>3665728.8000000003</v>
      </c>
      <c r="I81" s="10">
        <f>SUMIF(DataQ!$B:$B,'Data Q to A'!$A81,DataQ!O:O)</f>
        <v>-256094.41200000001</v>
      </c>
      <c r="J81" s="10">
        <f>SUMIF(DataQ!$B:$B,'Data Q to A'!$A81,DataQ!P:P)</f>
        <v>-4282.1620000000003</v>
      </c>
      <c r="K81" s="10">
        <f>SUMIF(DataQ!$B:$B,'Data Q to A'!$A81,DataQ!Q:Q)</f>
        <v>-32030.07</v>
      </c>
      <c r="L81" s="10">
        <f>SUMIF(DataQ!$B:$B,'Data Q to A'!$A81,DataQ!R:R)</f>
        <v>-126.88196000000001</v>
      </c>
      <c r="M81" s="10">
        <f>SUMIF(DataQ!$B:$B,'Data Q to A'!$A81,DataQ!S:S)</f>
        <v>-178.04797000000002</v>
      </c>
      <c r="N81" s="10">
        <f>SUMIF(DataQ!$B:$B,'Data Q to A'!$A81,DataQ!T:T)</f>
        <v>-63.317179999999993</v>
      </c>
      <c r="O81" s="10">
        <f>SUMIF(DataQ!$B:$B,'Data Q to A'!$A81,DataQ!U:U)</f>
        <v>-115063.69</v>
      </c>
      <c r="P81" s="10">
        <f>SUMIF(DataQ!$F:$F,'Data Q to A'!$A81,DataQ!V:V)</f>
        <v>6513972</v>
      </c>
      <c r="Q81" s="10">
        <f>SUMIF(DataQ!$F:$F,'Data Q to A'!$A81,DataQ!W:W)</f>
        <v>117865.60000000001</v>
      </c>
      <c r="R81" s="10">
        <f>SUMIF(DataQ!$F:$F,'Data Q to A'!$A81,DataQ!X:X)</f>
        <v>1919403</v>
      </c>
      <c r="S81" s="10">
        <f>SUMIF(DataQ!$F:$F,'Data Q to A'!$A81,DataQ!Y:Y)</f>
        <v>5467.6469999999999</v>
      </c>
      <c r="T81" s="10">
        <f>SUMIF(DataQ!$F:$F,'Data Q to A'!$A81,DataQ!Z:Z)</f>
        <v>6982.5230000000001</v>
      </c>
      <c r="U81" s="10">
        <f>SUMIF(DataQ!$F:$F,'Data Q to A'!$A81,DataQ!AA:AA)</f>
        <v>4701.9059999999999</v>
      </c>
      <c r="V81" s="10">
        <f>SUMIF(DataQ!$F:$F,'Data Q to A'!$A81,DataQ!AB:AB)</f>
        <v>5519380</v>
      </c>
      <c r="W81" s="10">
        <f>SUMIF(DataQ!$F:$F,'Data Q to A'!$A81,DataQ!AC:AC)</f>
        <v>6696601</v>
      </c>
      <c r="X81" s="10">
        <f>SUMIF(DataQ!$F:$F,'Data Q to A'!$A81,DataQ!AD:AD)</f>
        <v>106098.7</v>
      </c>
      <c r="Y81" s="10">
        <f>SUMIF(DataQ!$F:$F,'Data Q to A'!$A81,DataQ!AE:AE)</f>
        <v>1136832</v>
      </c>
      <c r="Z81" s="10">
        <f>SUMIF(DataQ!$F:$F,'Data Q to A'!$A81,DataQ!AF:AF)</f>
        <v>3791.0970000000002</v>
      </c>
      <c r="AA81" s="10">
        <f>SUMIF(DataQ!$F:$F,'Data Q to A'!$A81,DataQ!AG:AG)</f>
        <v>5552.1319999999996</v>
      </c>
      <c r="AB81" s="10">
        <f>SUMIF(DataQ!$F:$F,'Data Q to A'!$A81,DataQ!AH:AH)</f>
        <v>4063.194</v>
      </c>
      <c r="AC81" s="10">
        <f>SUMIF(DataQ!$F:$F,'Data Q to A'!$A81,DataQ!AI:AI)</f>
        <v>2412560</v>
      </c>
      <c r="AD81" s="10">
        <f>SUMIF(DataQ!$B:$B,'Data Q to A'!$A81,DataQ!AJ:AJ)</f>
        <v>6400682</v>
      </c>
      <c r="AE81" s="10">
        <f>SUMIF(DataQ!$B:$B,'Data Q to A'!$A81,DataQ!AK:AK)</f>
        <v>69782.61</v>
      </c>
      <c r="AF81" s="10">
        <f>SUMIF(DataQ!$B:$B,'Data Q to A'!$A81,DataQ!AL:AL)</f>
        <v>956449.1</v>
      </c>
      <c r="AG81" s="10">
        <f>SUMIF(DataQ!$B:$B,'Data Q to A'!$A81,DataQ!AM:AM)</f>
        <v>8608.9380000000001</v>
      </c>
      <c r="AH81" s="10">
        <f>SUMIF(DataQ!$B:$B,'Data Q to A'!$A81,DataQ!AN:AN)</f>
        <v>5431.576</v>
      </c>
      <c r="AI81" s="10">
        <f>SUMIF(DataQ!$B:$B,'Data Q to A'!$A81,DataQ!AO:AO)</f>
        <v>3594.6365999999998</v>
      </c>
      <c r="AJ81" s="10">
        <f>SUMIF(DataQ!$B:$B,'Data Q to A'!$A81,DataQ!AP:AP)</f>
        <v>7098141</v>
      </c>
      <c r="AK81" s="10">
        <f>SUMIF(DataQ!$E:$E,'Data Q to A'!$A81,DataQ!AC:AC)</f>
        <v>6703959</v>
      </c>
      <c r="AL81" s="10">
        <f>SUMIF(DataQ!$D:$D,'Data Q to A'!$A81,DataQ!AJ:AJ)</f>
        <v>6510928</v>
      </c>
    </row>
    <row r="82" spans="1:38" x14ac:dyDescent="0.25">
      <c r="A82">
        <v>2047</v>
      </c>
      <c r="B82" s="10">
        <f>SUMIF(DataQ!$B:$B,'Data Q to A'!$A82,DataQ!H:H)</f>
        <v>3807338.4</v>
      </c>
      <c r="C82" s="10">
        <f>SUMIF(DataQ!$B:$B,'Data Q to A'!$A82,DataQ!I:I)</f>
        <v>37014.71</v>
      </c>
      <c r="D82" s="10">
        <f>SUMIF(DataQ!$B:$B,'Data Q to A'!$A82,DataQ!J:J)</f>
        <v>623542.30000000005</v>
      </c>
      <c r="E82" s="10">
        <f>SUMIF(DataQ!$B:$B,'Data Q to A'!$A82,DataQ!K:K)</f>
        <v>4447.8269999999993</v>
      </c>
      <c r="F82" s="10">
        <f>SUMIF(DataQ!$B:$B,'Data Q to A'!$A82,DataQ!L:L)</f>
        <v>3126.2498999999998</v>
      </c>
      <c r="G82" s="10">
        <f>SUMIF(DataQ!$B:$B,'Data Q to A'!$A82,DataQ!M:M)</f>
        <v>2102.1891000000001</v>
      </c>
      <c r="H82" s="10">
        <f>SUMIF(DataQ!$B:$B,'Data Q to A'!$A82,DataQ!N:N)</f>
        <v>3731102.2</v>
      </c>
      <c r="I82" s="10">
        <f>SUMIF(DataQ!$B:$B,'Data Q to A'!$A82,DataQ!O:O)</f>
        <v>-264988.42200000002</v>
      </c>
      <c r="J82" s="10">
        <f>SUMIF(DataQ!$B:$B,'Data Q to A'!$A82,DataQ!P:P)</f>
        <v>-4307.5280000000002</v>
      </c>
      <c r="K82" s="10">
        <f>SUMIF(DataQ!$B:$B,'Data Q to A'!$A82,DataQ!Q:Q)</f>
        <v>-32612.226999999999</v>
      </c>
      <c r="L82" s="10">
        <f>SUMIF(DataQ!$B:$B,'Data Q to A'!$A82,DataQ!R:R)</f>
        <v>-130.51000999999999</v>
      </c>
      <c r="M82" s="10">
        <f>SUMIF(DataQ!$B:$B,'Data Q to A'!$A82,DataQ!S:S)</f>
        <v>-182.30394999999999</v>
      </c>
      <c r="N82" s="10">
        <f>SUMIF(DataQ!$B:$B,'Data Q to A'!$A82,DataQ!T:T)</f>
        <v>-64.712710000000001</v>
      </c>
      <c r="O82" s="10">
        <f>SUMIF(DataQ!$B:$B,'Data Q to A'!$A82,DataQ!U:U)</f>
        <v>-118668.07</v>
      </c>
      <c r="P82" s="10">
        <f>SUMIF(DataQ!$F:$F,'Data Q to A'!$A82,DataQ!V:V)</f>
        <v>6778960</v>
      </c>
      <c r="Q82" s="10">
        <f>SUMIF(DataQ!$F:$F,'Data Q to A'!$A82,DataQ!W:W)</f>
        <v>122173.1</v>
      </c>
      <c r="R82" s="10">
        <f>SUMIF(DataQ!$F:$F,'Data Q to A'!$A82,DataQ!X:X)</f>
        <v>1952015</v>
      </c>
      <c r="S82" s="10">
        <f>SUMIF(DataQ!$F:$F,'Data Q to A'!$A82,DataQ!Y:Y)</f>
        <v>5598.1580000000004</v>
      </c>
      <c r="T82" s="10">
        <f>SUMIF(DataQ!$F:$F,'Data Q to A'!$A82,DataQ!Z:Z)</f>
        <v>7164.8270000000002</v>
      </c>
      <c r="U82" s="10">
        <f>SUMIF(DataQ!$F:$F,'Data Q to A'!$A82,DataQ!AA:AA)</f>
        <v>4766.6189999999997</v>
      </c>
      <c r="V82" s="10">
        <f>SUMIF(DataQ!$F:$F,'Data Q to A'!$A82,DataQ!AB:AB)</f>
        <v>5638048</v>
      </c>
      <c r="W82" s="10">
        <f>SUMIF(DataQ!$F:$F,'Data Q to A'!$A82,DataQ!AC:AC)</f>
        <v>6972304</v>
      </c>
      <c r="X82" s="10">
        <f>SUMIF(DataQ!$F:$F,'Data Q to A'!$A82,DataQ!AD:AD)</f>
        <v>110409.3</v>
      </c>
      <c r="Y82" s="10">
        <f>SUMIF(DataQ!$F:$F,'Data Q to A'!$A82,DataQ!AE:AE)</f>
        <v>1169444</v>
      </c>
      <c r="Z82" s="10">
        <f>SUMIF(DataQ!$F:$F,'Data Q to A'!$A82,DataQ!AF:AF)</f>
        <v>3921.607</v>
      </c>
      <c r="AA82" s="10">
        <f>SUMIF(DataQ!$F:$F,'Data Q to A'!$A82,DataQ!AG:AG)</f>
        <v>5734.4359999999997</v>
      </c>
      <c r="AB82" s="10">
        <f>SUMIF(DataQ!$F:$F,'Data Q to A'!$A82,DataQ!AH:AH)</f>
        <v>4127.9070000000002</v>
      </c>
      <c r="AC82" s="10">
        <f>SUMIF(DataQ!$F:$F,'Data Q to A'!$A82,DataQ!AI:AI)</f>
        <v>2537298</v>
      </c>
      <c r="AD82" s="10">
        <f>SUMIF(DataQ!$B:$B,'Data Q to A'!$A82,DataQ!AJ:AJ)</f>
        <v>6622664</v>
      </c>
      <c r="AE82" s="10">
        <f>SUMIF(DataQ!$B:$B,'Data Q to A'!$A82,DataQ!AK:AK)</f>
        <v>72262.290000000008</v>
      </c>
      <c r="AF82" s="10">
        <f>SUMIF(DataQ!$B:$B,'Data Q to A'!$A82,DataQ!AL:AL)</f>
        <v>973892.89999999991</v>
      </c>
      <c r="AG82" s="10">
        <f>SUMIF(DataQ!$B:$B,'Data Q to A'!$A82,DataQ!AM:AM)</f>
        <v>8855.0349999999999</v>
      </c>
      <c r="AH82" s="10">
        <f>SUMIF(DataQ!$B:$B,'Data Q to A'!$A82,DataQ!AN:AN)</f>
        <v>5560.277</v>
      </c>
      <c r="AI82" s="10">
        <f>SUMIF(DataQ!$B:$B,'Data Q to A'!$A82,DataQ!AO:AO)</f>
        <v>3674.1824000000001</v>
      </c>
      <c r="AJ82" s="10">
        <f>SUMIF(DataQ!$B:$B,'Data Q to A'!$A82,DataQ!AP:AP)</f>
        <v>7368418</v>
      </c>
      <c r="AK82" s="10">
        <f>SUMIF(DataQ!$E:$E,'Data Q to A'!$A82,DataQ!AC:AC)</f>
        <v>6979834</v>
      </c>
      <c r="AL82" s="10">
        <f>SUMIF(DataQ!$D:$D,'Data Q to A'!$A82,DataQ!AJ:AJ)</f>
        <v>6735726</v>
      </c>
    </row>
    <row r="83" spans="1:38" x14ac:dyDescent="0.25">
      <c r="A83">
        <v>2048</v>
      </c>
      <c r="B83" s="10">
        <f>SUMIF(DataQ!$B:$B,'Data Q to A'!$A83,DataQ!H:H)</f>
        <v>3854106.5</v>
      </c>
      <c r="C83" s="10">
        <f>SUMIF(DataQ!$B:$B,'Data Q to A'!$A83,DataQ!I:I)</f>
        <v>37614.048999999999</v>
      </c>
      <c r="D83" s="10">
        <f>SUMIF(DataQ!$B:$B,'Data Q to A'!$A83,DataQ!J:J)</f>
        <v>624935.19999999995</v>
      </c>
      <c r="E83" s="10">
        <f>SUMIF(DataQ!$B:$B,'Data Q to A'!$A83,DataQ!K:K)</f>
        <v>4483.8710000000001</v>
      </c>
      <c r="F83" s="10">
        <f>SUMIF(DataQ!$B:$B,'Data Q to A'!$A83,DataQ!L:L)</f>
        <v>3136.1467999999995</v>
      </c>
      <c r="G83" s="10">
        <f>SUMIF(DataQ!$B:$B,'Data Q to A'!$A83,DataQ!M:M)</f>
        <v>2107.4861999999998</v>
      </c>
      <c r="H83" s="10">
        <f>SUMIF(DataQ!$B:$B,'Data Q to A'!$A83,DataQ!N:N)</f>
        <v>3796319.0999999996</v>
      </c>
      <c r="I83" s="10">
        <f>SUMIF(DataQ!$B:$B,'Data Q to A'!$A83,DataQ!O:O)</f>
        <v>-274112.01199999999</v>
      </c>
      <c r="J83" s="10">
        <f>SUMIF(DataQ!$B:$B,'Data Q to A'!$A83,DataQ!P:P)</f>
        <v>-4326.7029999999995</v>
      </c>
      <c r="K83" s="10">
        <f>SUMIF(DataQ!$B:$B,'Data Q to A'!$A83,DataQ!Q:Q)</f>
        <v>-33212.462</v>
      </c>
      <c r="L83" s="10">
        <f>SUMIF(DataQ!$B:$B,'Data Q to A'!$A83,DataQ!R:R)</f>
        <v>-134.19800000000001</v>
      </c>
      <c r="M83" s="10">
        <f>SUMIF(DataQ!$B:$B,'Data Q to A'!$A83,DataQ!S:S)</f>
        <v>-186.52001999999999</v>
      </c>
      <c r="N83" s="10">
        <f>SUMIF(DataQ!$B:$B,'Data Q to A'!$A83,DataQ!T:T)</f>
        <v>-66.158060000000006</v>
      </c>
      <c r="O83" s="10">
        <f>SUMIF(DataQ!$B:$B,'Data Q to A'!$A83,DataQ!U:U)</f>
        <v>-121956.31</v>
      </c>
      <c r="P83" s="10">
        <f>SUMIF(DataQ!$F:$F,'Data Q to A'!$A83,DataQ!V:V)</f>
        <v>7053073</v>
      </c>
      <c r="Q83" s="10">
        <f>SUMIF(DataQ!$F:$F,'Data Q to A'!$A83,DataQ!W:W)</f>
        <v>126499.8</v>
      </c>
      <c r="R83" s="10">
        <f>SUMIF(DataQ!$F:$F,'Data Q to A'!$A83,DataQ!X:X)</f>
        <v>1985228</v>
      </c>
      <c r="S83" s="10">
        <f>SUMIF(DataQ!$F:$F,'Data Q to A'!$A83,DataQ!Y:Y)</f>
        <v>5732.3549999999996</v>
      </c>
      <c r="T83" s="10">
        <f>SUMIF(DataQ!$F:$F,'Data Q to A'!$A83,DataQ!Z:Z)</f>
        <v>7351.3469999999998</v>
      </c>
      <c r="U83" s="10">
        <f>SUMIF(DataQ!$F:$F,'Data Q to A'!$A83,DataQ!AA:AA)</f>
        <v>4832.7780000000002</v>
      </c>
      <c r="V83" s="10">
        <f>SUMIF(DataQ!$F:$F,'Data Q to A'!$A83,DataQ!AB:AB)</f>
        <v>5760004</v>
      </c>
      <c r="W83" s="10">
        <f>SUMIF(DataQ!$F:$F,'Data Q to A'!$A83,DataQ!AC:AC)</f>
        <v>7257130</v>
      </c>
      <c r="X83" s="10">
        <f>SUMIF(DataQ!$F:$F,'Data Q to A'!$A83,DataQ!AD:AD)</f>
        <v>114739</v>
      </c>
      <c r="Y83" s="10">
        <f>SUMIF(DataQ!$F:$F,'Data Q to A'!$A83,DataQ!AE:AE)</f>
        <v>1202656</v>
      </c>
      <c r="Z83" s="10">
        <f>SUMIF(DataQ!$F:$F,'Data Q to A'!$A83,DataQ!AF:AF)</f>
        <v>4055.8049999999998</v>
      </c>
      <c r="AA83" s="10">
        <f>SUMIF(DataQ!$F:$F,'Data Q to A'!$A83,DataQ!AG:AG)</f>
        <v>5920.9560000000001</v>
      </c>
      <c r="AB83" s="10">
        <f>SUMIF(DataQ!$F:$F,'Data Q to A'!$A83,DataQ!AH:AH)</f>
        <v>4194.0649999999996</v>
      </c>
      <c r="AC83" s="10">
        <f>SUMIF(DataQ!$F:$F,'Data Q to A'!$A83,DataQ!AI:AI)</f>
        <v>2665325</v>
      </c>
      <c r="AD83" s="10">
        <f>SUMIF(DataQ!$B:$B,'Data Q to A'!$A83,DataQ!AJ:AJ)</f>
        <v>6850270</v>
      </c>
      <c r="AE83" s="10">
        <f>SUMIF(DataQ!$B:$B,'Data Q to A'!$A83,DataQ!AK:AK)</f>
        <v>74822.740000000005</v>
      </c>
      <c r="AF83" s="10">
        <f>SUMIF(DataQ!$B:$B,'Data Q to A'!$A83,DataQ!AL:AL)</f>
        <v>991863.3</v>
      </c>
      <c r="AG83" s="10">
        <f>SUMIF(DataQ!$B:$B,'Data Q to A'!$A83,DataQ!AM:AM)</f>
        <v>9105.2620000000006</v>
      </c>
      <c r="AH83" s="10">
        <f>SUMIF(DataQ!$B:$B,'Data Q to A'!$A83,DataQ!AN:AN)</f>
        <v>5688.7099999999991</v>
      </c>
      <c r="AI83" s="10">
        <f>SUMIF(DataQ!$B:$B,'Data Q to A'!$A83,DataQ!AO:AO)</f>
        <v>3756.4298000000003</v>
      </c>
      <c r="AJ83" s="10">
        <f>SUMIF(DataQ!$B:$B,'Data Q to A'!$A83,DataQ!AP:AP)</f>
        <v>7646384</v>
      </c>
      <c r="AK83" s="10">
        <f>SUMIF(DataQ!$E:$E,'Data Q to A'!$A83,DataQ!AC:AC)</f>
        <v>7264834</v>
      </c>
      <c r="AL83" s="10">
        <f>SUMIF(DataQ!$D:$D,'Data Q to A'!$A83,DataQ!AJ:AJ)</f>
        <v>6966361</v>
      </c>
    </row>
    <row r="84" spans="1:38" x14ac:dyDescent="0.25">
      <c r="A84">
        <v>2049</v>
      </c>
      <c r="B84" s="10">
        <f>SUMIF(DataQ!$B:$B,'Data Q to A'!$A84,DataQ!H:H)</f>
        <v>3900348.6</v>
      </c>
      <c r="C84" s="10">
        <f>SUMIF(DataQ!$B:$B,'Data Q to A'!$A84,DataQ!I:I)</f>
        <v>38217.817999999999</v>
      </c>
      <c r="D84" s="10">
        <f>SUMIF(DataQ!$B:$B,'Data Q to A'!$A84,DataQ!J:J)</f>
        <v>626396.19999999995</v>
      </c>
      <c r="E84" s="10">
        <f>SUMIF(DataQ!$B:$B,'Data Q to A'!$A84,DataQ!K:K)</f>
        <v>4519.5550000000003</v>
      </c>
      <c r="F84" s="10">
        <f>SUMIF(DataQ!$B:$B,'Data Q to A'!$A84,DataQ!L:L)</f>
        <v>3146.0574999999999</v>
      </c>
      <c r="G84" s="10">
        <f>SUMIF(DataQ!$B:$B,'Data Q to A'!$A84,DataQ!M:M)</f>
        <v>2113.2008999999998</v>
      </c>
      <c r="H84" s="10">
        <f>SUMIF(DataQ!$B:$B,'Data Q to A'!$A84,DataQ!N:N)</f>
        <v>3861855.0000000005</v>
      </c>
      <c r="I84" s="10">
        <f>SUMIF(DataQ!$B:$B,'Data Q to A'!$A84,DataQ!O:O)</f>
        <v>-283471.39</v>
      </c>
      <c r="J84" s="10">
        <f>SUMIF(DataQ!$B:$B,'Data Q to A'!$A84,DataQ!P:P)</f>
        <v>-4339.9829999999993</v>
      </c>
      <c r="K84" s="10">
        <f>SUMIF(DataQ!$B:$B,'Data Q to A'!$A84,DataQ!Q:Q)</f>
        <v>-33829.155999999995</v>
      </c>
      <c r="L84" s="10">
        <f>SUMIF(DataQ!$B:$B,'Data Q to A'!$A84,DataQ!R:R)</f>
        <v>-137.97217000000001</v>
      </c>
      <c r="M84" s="10">
        <f>SUMIF(DataQ!$B:$B,'Data Q to A'!$A84,DataQ!S:S)</f>
        <v>-190.82404000000002</v>
      </c>
      <c r="N84" s="10">
        <f>SUMIF(DataQ!$B:$B,'Data Q to A'!$A84,DataQ!T:T)</f>
        <v>-67.650369999999995</v>
      </c>
      <c r="O84" s="10">
        <f>SUMIF(DataQ!$B:$B,'Data Q to A'!$A84,DataQ!U:U)</f>
        <v>-125057.37</v>
      </c>
      <c r="P84" s="10">
        <f>SUMIF(DataQ!$F:$F,'Data Q to A'!$A84,DataQ!V:V)</f>
        <v>7336544</v>
      </c>
      <c r="Q84" s="10">
        <f>SUMIF(DataQ!$F:$F,'Data Q to A'!$A84,DataQ!W:W)</f>
        <v>130839.8</v>
      </c>
      <c r="R84" s="10">
        <f>SUMIF(DataQ!$F:$F,'Data Q to A'!$A84,DataQ!X:X)</f>
        <v>2019057</v>
      </c>
      <c r="S84" s="10">
        <f>SUMIF(DataQ!$F:$F,'Data Q to A'!$A84,DataQ!Y:Y)</f>
        <v>5870.3280000000004</v>
      </c>
      <c r="T84" s="10">
        <f>SUMIF(DataQ!$F:$F,'Data Q to A'!$A84,DataQ!Z:Z)</f>
        <v>7542.17</v>
      </c>
      <c r="U84" s="10">
        <f>SUMIF(DataQ!$F:$F,'Data Q to A'!$A84,DataQ!AA:AA)</f>
        <v>4900.4279999999999</v>
      </c>
      <c r="V84" s="10">
        <f>SUMIF(DataQ!$F:$F,'Data Q to A'!$A84,DataQ!AB:AB)</f>
        <v>5885062</v>
      </c>
      <c r="W84" s="10">
        <f>SUMIF(DataQ!$F:$F,'Data Q to A'!$A84,DataQ!AC:AC)</f>
        <v>7551314</v>
      </c>
      <c r="X84" s="10">
        <f>SUMIF(DataQ!$F:$F,'Data Q to A'!$A84,DataQ!AD:AD)</f>
        <v>119082</v>
      </c>
      <c r="Y84" s="10">
        <f>SUMIF(DataQ!$F:$F,'Data Q to A'!$A84,DataQ!AE:AE)</f>
        <v>1236486</v>
      </c>
      <c r="Z84" s="10">
        <f>SUMIF(DataQ!$F:$F,'Data Q to A'!$A84,DataQ!AF:AF)</f>
        <v>4193.7780000000002</v>
      </c>
      <c r="AA84" s="10">
        <f>SUMIF(DataQ!$F:$F,'Data Q to A'!$A84,DataQ!AG:AG)</f>
        <v>6111.78</v>
      </c>
      <c r="AB84" s="10">
        <f>SUMIF(DataQ!$F:$F,'Data Q to A'!$A84,DataQ!AH:AH)</f>
        <v>4261.7160000000003</v>
      </c>
      <c r="AC84" s="10">
        <f>SUMIF(DataQ!$F:$F,'Data Q to A'!$A84,DataQ!AI:AI)</f>
        <v>2796452</v>
      </c>
      <c r="AD84" s="10">
        <f>SUMIF(DataQ!$B:$B,'Data Q to A'!$A84,DataQ!AJ:AJ)</f>
        <v>7083697</v>
      </c>
      <c r="AE84" s="10">
        <f>SUMIF(DataQ!$B:$B,'Data Q to A'!$A84,DataQ!AK:AK)</f>
        <v>77466.62</v>
      </c>
      <c r="AF84" s="10">
        <f>SUMIF(DataQ!$B:$B,'Data Q to A'!$A84,DataQ!AL:AL)</f>
        <v>1010309.7000000001</v>
      </c>
      <c r="AG84" s="10">
        <f>SUMIF(DataQ!$B:$B,'Data Q to A'!$A84,DataQ!AM:AM)</f>
        <v>9361.2050000000017</v>
      </c>
      <c r="AH84" s="10">
        <f>SUMIF(DataQ!$B:$B,'Data Q to A'!$A84,DataQ!AN:AN)</f>
        <v>5819.58</v>
      </c>
      <c r="AI84" s="10">
        <f>SUMIF(DataQ!$B:$B,'Data Q to A'!$A84,DataQ!AO:AO)</f>
        <v>3841.3606</v>
      </c>
      <c r="AJ84" s="10">
        <f>SUMIF(DataQ!$B:$B,'Data Q to A'!$A84,DataQ!AP:AP)</f>
        <v>7933193</v>
      </c>
      <c r="AK84" s="10">
        <f>SUMIF(DataQ!$E:$E,'Data Q to A'!$A84,DataQ!AC:AC)</f>
        <v>7559204</v>
      </c>
      <c r="AL84" s="10">
        <f>SUMIF(DataQ!$D:$D,'Data Q to A'!$A84,DataQ!AJ:AJ)</f>
        <v>7202213</v>
      </c>
    </row>
    <row r="85" spans="1:38" x14ac:dyDescent="0.25">
      <c r="A85">
        <v>2050</v>
      </c>
      <c r="B85" s="10">
        <f>SUMIF(DataQ!$B:$B,'Data Q to A'!$A85,DataQ!H:H)</f>
        <v>3945533.9</v>
      </c>
      <c r="C85" s="10">
        <f>SUMIF(DataQ!$B:$B,'Data Q to A'!$A85,DataQ!I:I)</f>
        <v>38826.697</v>
      </c>
      <c r="D85" s="10">
        <f>SUMIF(DataQ!$B:$B,'Data Q to A'!$A85,DataQ!J:J)</f>
        <v>627941.19999999995</v>
      </c>
      <c r="E85" s="10">
        <f>SUMIF(DataQ!$B:$B,'Data Q to A'!$A85,DataQ!K:K)</f>
        <v>4555.5749999999998</v>
      </c>
      <c r="F85" s="10">
        <f>SUMIF(DataQ!$B:$B,'Data Q to A'!$A85,DataQ!L:L)</f>
        <v>3156.5662000000002</v>
      </c>
      <c r="G85" s="10">
        <f>SUMIF(DataQ!$B:$B,'Data Q to A'!$A85,DataQ!M:M)</f>
        <v>2119.2898</v>
      </c>
      <c r="H85" s="10">
        <f>SUMIF(DataQ!$B:$B,'Data Q to A'!$A85,DataQ!N:N)</f>
        <v>3927707</v>
      </c>
      <c r="I85" s="10">
        <f>SUMIF(DataQ!$B:$B,'Data Q to A'!$A85,DataQ!O:O)</f>
        <v>-293028.87800000003</v>
      </c>
      <c r="J85" s="10">
        <f>SUMIF(DataQ!$B:$B,'Data Q to A'!$A85,DataQ!P:P)</f>
        <v>-4346.9250000000002</v>
      </c>
      <c r="K85" s="10">
        <f>SUMIF(DataQ!$B:$B,'Data Q to A'!$A85,DataQ!Q:Q)</f>
        <v>-34462.655999999995</v>
      </c>
      <c r="L85" s="10">
        <f>SUMIF(DataQ!$B:$B,'Data Q to A'!$A85,DataQ!R:R)</f>
        <v>-141.85388</v>
      </c>
      <c r="M85" s="10">
        <f>SUMIF(DataQ!$B:$B,'Data Q to A'!$A85,DataQ!S:S)</f>
        <v>-195.29096000000001</v>
      </c>
      <c r="N85" s="10">
        <f>SUMIF(DataQ!$B:$B,'Data Q to A'!$A85,DataQ!T:T)</f>
        <v>-69.188239999999993</v>
      </c>
      <c r="O85" s="10">
        <f>SUMIF(DataQ!$B:$B,'Data Q to A'!$A85,DataQ!U:U)</f>
        <v>-128417</v>
      </c>
      <c r="P85" s="10">
        <f>SUMIF(DataQ!$F:$F,'Data Q to A'!$A85,DataQ!V:V)</f>
        <v>7629572</v>
      </c>
      <c r="Q85" s="10">
        <f>SUMIF(DataQ!$F:$F,'Data Q to A'!$A85,DataQ!W:W)</f>
        <v>135186.79999999999</v>
      </c>
      <c r="R85" s="10">
        <f>SUMIF(DataQ!$F:$F,'Data Q to A'!$A85,DataQ!X:X)</f>
        <v>2053520</v>
      </c>
      <c r="S85" s="10">
        <f>SUMIF(DataQ!$F:$F,'Data Q to A'!$A85,DataQ!Y:Y)</f>
        <v>6012.1819999999998</v>
      </c>
      <c r="T85" s="10">
        <f>SUMIF(DataQ!$F:$F,'Data Q to A'!$A85,DataQ!Z:Z)</f>
        <v>7737.4610000000002</v>
      </c>
      <c r="U85" s="10">
        <f>SUMIF(DataQ!$F:$F,'Data Q to A'!$A85,DataQ!AA:AA)</f>
        <v>4969.6170000000002</v>
      </c>
      <c r="V85" s="10">
        <f>SUMIF(DataQ!$F:$F,'Data Q to A'!$A85,DataQ!AB:AB)</f>
        <v>6013480</v>
      </c>
      <c r="W85" s="10">
        <f>SUMIF(DataQ!$F:$F,'Data Q to A'!$A85,DataQ!AC:AC)</f>
        <v>7855057</v>
      </c>
      <c r="X85" s="10">
        <f>SUMIF(DataQ!$F:$F,'Data Q to A'!$A85,DataQ!AD:AD)</f>
        <v>123432</v>
      </c>
      <c r="Y85" s="10">
        <f>SUMIF(DataQ!$F:$F,'Data Q to A'!$A85,DataQ!AE:AE)</f>
        <v>1270948</v>
      </c>
      <c r="Z85" s="10">
        <f>SUMIF(DataQ!$F:$F,'Data Q to A'!$A85,DataQ!AF:AF)</f>
        <v>4335.6319999999996</v>
      </c>
      <c r="AA85" s="10">
        <f>SUMIF(DataQ!$F:$F,'Data Q to A'!$A85,DataQ!AG:AG)</f>
        <v>6307.0709999999999</v>
      </c>
      <c r="AB85" s="10">
        <f>SUMIF(DataQ!$F:$F,'Data Q to A'!$A85,DataQ!AH:AH)</f>
        <v>4330.9040000000005</v>
      </c>
      <c r="AC85" s="10">
        <f>SUMIF(DataQ!$F:$F,'Data Q to A'!$A85,DataQ!AI:AI)</f>
        <v>2930940</v>
      </c>
      <c r="AD85" s="10">
        <f>SUMIF(DataQ!$B:$B,'Data Q to A'!$A85,DataQ!AJ:AJ)</f>
        <v>7322271</v>
      </c>
      <c r="AE85" s="10">
        <f>SUMIF(DataQ!$B:$B,'Data Q to A'!$A85,DataQ!AK:AK)</f>
        <v>80197.919999999998</v>
      </c>
      <c r="AF85" s="10">
        <f>SUMIF(DataQ!$B:$B,'Data Q to A'!$A85,DataQ!AL:AL)</f>
        <v>1029284.2000000001</v>
      </c>
      <c r="AG85" s="10">
        <f>SUMIF(DataQ!$B:$B,'Data Q to A'!$A85,DataQ!AM:AM)</f>
        <v>9624.4609999999993</v>
      </c>
      <c r="AH85" s="10">
        <f>SUMIF(DataQ!$B:$B,'Data Q to A'!$A85,DataQ!AN:AN)</f>
        <v>5954.8860000000004</v>
      </c>
      <c r="AI85" s="10">
        <f>SUMIF(DataQ!$B:$B,'Data Q to A'!$A85,DataQ!AO:AO)</f>
        <v>3928.9059999999999</v>
      </c>
      <c r="AJ85" s="10">
        <f>SUMIF(DataQ!$B:$B,'Data Q to A'!$A85,DataQ!AP:AP)</f>
        <v>8229106</v>
      </c>
      <c r="AK85" s="10">
        <f>SUMIF(DataQ!$E:$E,'Data Q to A'!$A85,DataQ!AC:AC)</f>
        <v>7863129</v>
      </c>
      <c r="AL85" s="10">
        <f>SUMIF(DataQ!$D:$D,'Data Q to A'!$A85,DataQ!AJ:AJ)</f>
        <v>7443947</v>
      </c>
    </row>
    <row r="86" spans="1:38" x14ac:dyDescent="0.25">
      <c r="A86">
        <v>2051</v>
      </c>
      <c r="B86" s="10">
        <f>SUMIF(DataQ!$B:$B,'Data Q to A'!$A86,DataQ!H:H)</f>
        <v>3990286.3</v>
      </c>
      <c r="C86" s="10">
        <f>SUMIF(DataQ!$B:$B,'Data Q to A'!$A86,DataQ!I:I)</f>
        <v>39441.035999999993</v>
      </c>
      <c r="D86" s="10">
        <f>SUMIF(DataQ!$B:$B,'Data Q to A'!$A86,DataQ!J:J)</f>
        <v>629601.10000000009</v>
      </c>
      <c r="E86" s="10">
        <f>SUMIF(DataQ!$B:$B,'Data Q to A'!$A86,DataQ!K:K)</f>
        <v>4591.8829999999998</v>
      </c>
      <c r="F86" s="10">
        <f>SUMIF(DataQ!$B:$B,'Data Q to A'!$A86,DataQ!L:L)</f>
        <v>3166.9847</v>
      </c>
      <c r="G86" s="10">
        <f>SUMIF(DataQ!$B:$B,'Data Q to A'!$A86,DataQ!M:M)</f>
        <v>2125.7968000000001</v>
      </c>
      <c r="H86" s="10">
        <f>SUMIF(DataQ!$B:$B,'Data Q to A'!$A86,DataQ!N:N)</f>
        <v>3993810.6</v>
      </c>
      <c r="I86" s="10">
        <f>SUMIF(DataQ!$B:$B,'Data Q to A'!$A86,DataQ!O:O)</f>
        <v>-302839.33799999999</v>
      </c>
      <c r="J86" s="10">
        <f>SUMIF(DataQ!$B:$B,'Data Q to A'!$A86,DataQ!P:P)</f>
        <v>-4345.1370000000006</v>
      </c>
      <c r="K86" s="10">
        <f>SUMIF(DataQ!$B:$B,'Data Q to A'!$A86,DataQ!Q:Q)</f>
        <v>-35114.109000000004</v>
      </c>
      <c r="L86" s="10">
        <f>SUMIF(DataQ!$B:$B,'Data Q to A'!$A86,DataQ!R:R)</f>
        <v>-145.84289000000001</v>
      </c>
      <c r="M86" s="10">
        <f>SUMIF(DataQ!$B:$B,'Data Q to A'!$A86,DataQ!S:S)</f>
        <v>-199.90709999999999</v>
      </c>
      <c r="N86" s="10">
        <f>SUMIF(DataQ!$B:$B,'Data Q to A'!$A86,DataQ!T:T)</f>
        <v>-70.775639999999996</v>
      </c>
      <c r="O86" s="10">
        <f>SUMIF(DataQ!$B:$B,'Data Q to A'!$A86,DataQ!U:U)</f>
        <v>-132036.63</v>
      </c>
      <c r="P86" s="10">
        <f>SUMIF(DataQ!$F:$F,'Data Q to A'!$A86,DataQ!V:V)</f>
        <v>7932411</v>
      </c>
      <c r="Q86" s="10">
        <f>SUMIF(DataQ!$F:$F,'Data Q to A'!$A86,DataQ!W:W)</f>
        <v>139531.9</v>
      </c>
      <c r="R86" s="10">
        <f>SUMIF(DataQ!$F:$F,'Data Q to A'!$A86,DataQ!X:X)</f>
        <v>2088634</v>
      </c>
      <c r="S86" s="10">
        <f>SUMIF(DataQ!$F:$F,'Data Q to A'!$A86,DataQ!Y:Y)</f>
        <v>6158.0240000000003</v>
      </c>
      <c r="T86" s="10">
        <f>SUMIF(DataQ!$F:$F,'Data Q to A'!$A86,DataQ!Z:Z)</f>
        <v>7937.3689999999997</v>
      </c>
      <c r="U86" s="10">
        <f>SUMIF(DataQ!$F:$F,'Data Q to A'!$A86,DataQ!AA:AA)</f>
        <v>5040.393</v>
      </c>
      <c r="V86" s="10">
        <f>SUMIF(DataQ!$F:$F,'Data Q to A'!$A86,DataQ!AB:AB)</f>
        <v>6145516</v>
      </c>
      <c r="W86" s="10">
        <f>SUMIF(DataQ!$F:$F,'Data Q to A'!$A86,DataQ!AC:AC)</f>
        <v>8168610</v>
      </c>
      <c r="X86" s="10">
        <f>SUMIF(DataQ!$F:$F,'Data Q to A'!$A86,DataQ!AD:AD)</f>
        <v>127780.1</v>
      </c>
      <c r="Y86" s="10">
        <f>SUMIF(DataQ!$F:$F,'Data Q to A'!$A86,DataQ!AE:AE)</f>
        <v>1306062</v>
      </c>
      <c r="Z86" s="10">
        <f>SUMIF(DataQ!$F:$F,'Data Q to A'!$A86,DataQ!AF:AF)</f>
        <v>4481.4750000000004</v>
      </c>
      <c r="AA86" s="10">
        <f>SUMIF(DataQ!$F:$F,'Data Q to A'!$A86,DataQ!AG:AG)</f>
        <v>6506.9780000000001</v>
      </c>
      <c r="AB86" s="10">
        <f>SUMIF(DataQ!$F:$F,'Data Q to A'!$A86,DataQ!AH:AH)</f>
        <v>4401.68</v>
      </c>
      <c r="AC86" s="10">
        <f>SUMIF(DataQ!$F:$F,'Data Q to A'!$A86,DataQ!AI:AI)</f>
        <v>3069046</v>
      </c>
      <c r="AD86" s="10">
        <f>SUMIF(DataQ!$B:$B,'Data Q to A'!$A86,DataQ!AJ:AJ)</f>
        <v>7567208</v>
      </c>
      <c r="AE86" s="10">
        <f>SUMIF(DataQ!$B:$B,'Data Q to A'!$A86,DataQ!AK:AK)</f>
        <v>83019.8</v>
      </c>
      <c r="AF86" s="10">
        <f>SUMIF(DataQ!$B:$B,'Data Q to A'!$A86,DataQ!AL:AL)</f>
        <v>1048788.7999999998</v>
      </c>
      <c r="AG86" s="10">
        <f>SUMIF(DataQ!$B:$B,'Data Q to A'!$A86,DataQ!AM:AM)</f>
        <v>9895.1170000000002</v>
      </c>
      <c r="AH86" s="10">
        <f>SUMIF(DataQ!$B:$B,'Data Q to A'!$A86,DataQ!AN:AN)</f>
        <v>6094.0940000000001</v>
      </c>
      <c r="AI86" s="10">
        <f>SUMIF(DataQ!$B:$B,'Data Q to A'!$A86,DataQ!AO:AO)</f>
        <v>4019.1498000000001</v>
      </c>
      <c r="AJ86" s="10">
        <f>SUMIF(DataQ!$B:$B,'Data Q to A'!$A86,DataQ!AP:AP)</f>
        <v>8534251</v>
      </c>
      <c r="AK86" s="10">
        <f>SUMIF(DataQ!$E:$E,'Data Q to A'!$A86,DataQ!AC:AC)</f>
        <v>8176870</v>
      </c>
      <c r="AL86" s="10">
        <f>SUMIF(DataQ!$D:$D,'Data Q to A'!$A86,DataQ!AJ:AJ)</f>
        <v>7692097</v>
      </c>
    </row>
    <row r="87" spans="1:38" x14ac:dyDescent="0.25">
      <c r="A87">
        <v>2052</v>
      </c>
      <c r="B87" s="10">
        <f>SUMIF(DataQ!$B:$B,'Data Q to A'!$A87,DataQ!H:H)</f>
        <v>4034423</v>
      </c>
      <c r="C87" s="10">
        <f>SUMIF(DataQ!$B:$B,'Data Q to A'!$A87,DataQ!I:I)</f>
        <v>40064.248000000007</v>
      </c>
      <c r="D87" s="10">
        <f>SUMIF(DataQ!$B:$B,'Data Q to A'!$A87,DataQ!J:J)</f>
        <v>631415.6</v>
      </c>
      <c r="E87" s="10">
        <f>SUMIF(DataQ!$B:$B,'Data Q to A'!$A87,DataQ!K:K)</f>
        <v>4626.8990000000003</v>
      </c>
      <c r="F87" s="10">
        <f>SUMIF(DataQ!$B:$B,'Data Q to A'!$A87,DataQ!L:L)</f>
        <v>3176.4817000000003</v>
      </c>
      <c r="G87" s="10">
        <f>SUMIF(DataQ!$B:$B,'Data Q to A'!$A87,DataQ!M:M)</f>
        <v>2132.6462999999994</v>
      </c>
      <c r="H87" s="10">
        <f>SUMIF(DataQ!$B:$B,'Data Q to A'!$A87,DataQ!N:N)</f>
        <v>4060465</v>
      </c>
      <c r="I87" s="10">
        <f>SUMIF(DataQ!$B:$B,'Data Q to A'!$A87,DataQ!O:O)</f>
        <v>-312899.31</v>
      </c>
      <c r="J87" s="10">
        <f>SUMIF(DataQ!$B:$B,'Data Q to A'!$A87,DataQ!P:P)</f>
        <v>-4332.799</v>
      </c>
      <c r="K87" s="10">
        <f>SUMIF(DataQ!$B:$B,'Data Q to A'!$A87,DataQ!Q:Q)</f>
        <v>-35786.82</v>
      </c>
      <c r="L87" s="10">
        <f>SUMIF(DataQ!$B:$B,'Data Q to A'!$A87,DataQ!R:R)</f>
        <v>-149.89588000000001</v>
      </c>
      <c r="M87" s="10">
        <f>SUMIF(DataQ!$B:$B,'Data Q to A'!$A87,DataQ!S:S)</f>
        <v>-204.55207000000001</v>
      </c>
      <c r="N87" s="10">
        <f>SUMIF(DataQ!$B:$B,'Data Q to A'!$A87,DataQ!T:T)</f>
        <v>-72.407539999999997</v>
      </c>
      <c r="O87" s="10">
        <f>SUMIF(DataQ!$B:$B,'Data Q to A'!$A87,DataQ!U:U)</f>
        <v>-135572.99</v>
      </c>
      <c r="P87" s="10">
        <f>SUMIF(DataQ!$F:$F,'Data Q to A'!$A87,DataQ!V:V)</f>
        <v>8245310</v>
      </c>
      <c r="Q87" s="10">
        <f>SUMIF(DataQ!$F:$F,'Data Q to A'!$A87,DataQ!W:W)</f>
        <v>143864.70000000001</v>
      </c>
      <c r="R87" s="10">
        <f>SUMIF(DataQ!$F:$F,'Data Q to A'!$A87,DataQ!X:X)</f>
        <v>2124420</v>
      </c>
      <c r="S87" s="10">
        <f>SUMIF(DataQ!$F:$F,'Data Q to A'!$A87,DataQ!Y:Y)</f>
        <v>6307.92</v>
      </c>
      <c r="T87" s="10">
        <f>SUMIF(DataQ!$F:$F,'Data Q to A'!$A87,DataQ!Z:Z)</f>
        <v>8141.9210000000003</v>
      </c>
      <c r="U87" s="10">
        <f>SUMIF(DataQ!$F:$F,'Data Q to A'!$A87,DataQ!AA:AA)</f>
        <v>5112.8</v>
      </c>
      <c r="V87" s="10">
        <f>SUMIF(DataQ!$F:$F,'Data Q to A'!$A87,DataQ!AB:AB)</f>
        <v>6281089</v>
      </c>
      <c r="W87" s="10">
        <f>SUMIF(DataQ!$F:$F,'Data Q to A'!$A87,DataQ!AC:AC)</f>
        <v>8492225</v>
      </c>
      <c r="X87" s="10">
        <f>SUMIF(DataQ!$F:$F,'Data Q to A'!$A87,DataQ!AD:AD)</f>
        <v>132116</v>
      </c>
      <c r="Y87" s="10">
        <f>SUMIF(DataQ!$F:$F,'Data Q to A'!$A87,DataQ!AE:AE)</f>
        <v>1341849</v>
      </c>
      <c r="Z87" s="10">
        <f>SUMIF(DataQ!$F:$F,'Data Q to A'!$A87,DataQ!AF:AF)</f>
        <v>4631.37</v>
      </c>
      <c r="AA87" s="10">
        <f>SUMIF(DataQ!$F:$F,'Data Q to A'!$A87,DataQ!AG:AG)</f>
        <v>6711.53</v>
      </c>
      <c r="AB87" s="10">
        <f>SUMIF(DataQ!$F:$F,'Data Q to A'!$A87,DataQ!AH:AH)</f>
        <v>4474.0879999999997</v>
      </c>
      <c r="AC87" s="10">
        <f>SUMIF(DataQ!$F:$F,'Data Q to A'!$A87,DataQ!AI:AI)</f>
        <v>3210689</v>
      </c>
      <c r="AD87" s="10">
        <f>SUMIF(DataQ!$B:$B,'Data Q to A'!$A87,DataQ!AJ:AJ)</f>
        <v>7818377</v>
      </c>
      <c r="AE87" s="10">
        <f>SUMIF(DataQ!$B:$B,'Data Q to A'!$A87,DataQ!AK:AK)</f>
        <v>85941.56</v>
      </c>
      <c r="AF87" s="10">
        <f>SUMIF(DataQ!$B:$B,'Data Q to A'!$A87,DataQ!AL:AL)</f>
        <v>1068958.5</v>
      </c>
      <c r="AG87" s="10">
        <f>SUMIF(DataQ!$B:$B,'Data Q to A'!$A87,DataQ!AM:AM)</f>
        <v>10169.909</v>
      </c>
      <c r="AH87" s="10">
        <f>SUMIF(DataQ!$B:$B,'Data Q to A'!$A87,DataQ!AN:AN)</f>
        <v>6234.23</v>
      </c>
      <c r="AI87" s="10">
        <f>SUMIF(DataQ!$B:$B,'Data Q to A'!$A87,DataQ!AO:AO)</f>
        <v>4111.9760000000006</v>
      </c>
      <c r="AJ87" s="10">
        <f>SUMIF(DataQ!$B:$B,'Data Q to A'!$A87,DataQ!AP:AP)</f>
        <v>8849433</v>
      </c>
      <c r="AK87" s="10">
        <f>SUMIF(DataQ!$E:$E,'Data Q to A'!$A87,DataQ!AC:AC)</f>
        <v>8500684</v>
      </c>
      <c r="AL87" s="10">
        <f>SUMIF(DataQ!$D:$D,'Data Q to A'!$A87,DataQ!AJ:AJ)</f>
        <v>7945921</v>
      </c>
    </row>
    <row r="88" spans="1:38" x14ac:dyDescent="0.25">
      <c r="A88">
        <v>2053</v>
      </c>
      <c r="B88" s="10">
        <f>SUMIF(DataQ!$B:$B,'Data Q to A'!$A88,DataQ!H:H)</f>
        <v>4077634</v>
      </c>
      <c r="C88" s="10">
        <f>SUMIF(DataQ!$B:$B,'Data Q to A'!$A88,DataQ!I:I)</f>
        <v>40695.64</v>
      </c>
      <c r="D88" s="10">
        <f>SUMIF(DataQ!$B:$B,'Data Q to A'!$A88,DataQ!J:J)</f>
        <v>633428.1</v>
      </c>
      <c r="E88" s="10">
        <f>SUMIF(DataQ!$B:$B,'Data Q to A'!$A88,DataQ!K:K)</f>
        <v>4660.2719999999999</v>
      </c>
      <c r="F88" s="10">
        <f>SUMIF(DataQ!$B:$B,'Data Q to A'!$A88,DataQ!L:L)</f>
        <v>3185.1745999999994</v>
      </c>
      <c r="G88" s="10">
        <f>SUMIF(DataQ!$B:$B,'Data Q to A'!$A88,DataQ!M:M)</f>
        <v>2139.9779000000003</v>
      </c>
      <c r="H88" s="10">
        <f>SUMIF(DataQ!$B:$B,'Data Q to A'!$A88,DataQ!N:N)</f>
        <v>4127815</v>
      </c>
      <c r="I88" s="10">
        <f>SUMIF(DataQ!$B:$B,'Data Q to A'!$A88,DataQ!O:O)</f>
        <v>-323183.815</v>
      </c>
      <c r="J88" s="10">
        <f>SUMIF(DataQ!$B:$B,'Data Q to A'!$A88,DataQ!P:P)</f>
        <v>-4310.3739999999998</v>
      </c>
      <c r="K88" s="10">
        <f>SUMIF(DataQ!$B:$B,'Data Q to A'!$A88,DataQ!Q:Q)</f>
        <v>-36484.006999999998</v>
      </c>
      <c r="L88" s="10">
        <f>SUMIF(DataQ!$B:$B,'Data Q to A'!$A88,DataQ!R:R)</f>
        <v>-153.99501000000001</v>
      </c>
      <c r="M88" s="10">
        <f>SUMIF(DataQ!$B:$B,'Data Q to A'!$A88,DataQ!S:S)</f>
        <v>-209.26695999999998</v>
      </c>
      <c r="N88" s="10">
        <f>SUMIF(DataQ!$B:$B,'Data Q to A'!$A88,DataQ!T:T)</f>
        <v>-74.091750000000005</v>
      </c>
      <c r="O88" s="10">
        <f>SUMIF(DataQ!$B:$B,'Data Q to A'!$A88,DataQ!U:U)</f>
        <v>-139100.56</v>
      </c>
      <c r="P88" s="10">
        <f>SUMIF(DataQ!$F:$F,'Data Q to A'!$A88,DataQ!V:V)</f>
        <v>8568494</v>
      </c>
      <c r="Q88" s="10">
        <f>SUMIF(DataQ!$F:$F,'Data Q to A'!$A88,DataQ!W:W)</f>
        <v>148175.1</v>
      </c>
      <c r="R88" s="10">
        <f>SUMIF(DataQ!$F:$F,'Data Q to A'!$A88,DataQ!X:X)</f>
        <v>2160904</v>
      </c>
      <c r="S88" s="10">
        <f>SUMIF(DataQ!$F:$F,'Data Q to A'!$A88,DataQ!Y:Y)</f>
        <v>6461.915</v>
      </c>
      <c r="T88" s="10">
        <f>SUMIF(DataQ!$F:$F,'Data Q to A'!$A88,DataQ!Z:Z)</f>
        <v>8351.1880000000001</v>
      </c>
      <c r="U88" s="10">
        <f>SUMIF(DataQ!$F:$F,'Data Q to A'!$A88,DataQ!AA:AA)</f>
        <v>5186.8919999999998</v>
      </c>
      <c r="V88" s="10">
        <f>SUMIF(DataQ!$F:$F,'Data Q to A'!$A88,DataQ!AB:AB)</f>
        <v>6420189</v>
      </c>
      <c r="W88" s="10">
        <f>SUMIF(DataQ!$F:$F,'Data Q to A'!$A88,DataQ!AC:AC)</f>
        <v>8826124</v>
      </c>
      <c r="X88" s="10">
        <f>SUMIF(DataQ!$F:$F,'Data Q to A'!$A88,DataQ!AD:AD)</f>
        <v>136429.4</v>
      </c>
      <c r="Y88" s="10">
        <f>SUMIF(DataQ!$F:$F,'Data Q to A'!$A88,DataQ!AE:AE)</f>
        <v>1378333</v>
      </c>
      <c r="Z88" s="10">
        <f>SUMIF(DataQ!$F:$F,'Data Q to A'!$A88,DataQ!AF:AF)</f>
        <v>4785.3649999999998</v>
      </c>
      <c r="AA88" s="10">
        <f>SUMIF(DataQ!$F:$F,'Data Q to A'!$A88,DataQ!AG:AG)</f>
        <v>6920.7969999999996</v>
      </c>
      <c r="AB88" s="10">
        <f>SUMIF(DataQ!$F:$F,'Data Q to A'!$A88,DataQ!AH:AH)</f>
        <v>4548.18</v>
      </c>
      <c r="AC88" s="10">
        <f>SUMIF(DataQ!$F:$F,'Data Q to A'!$A88,DataQ!AI:AI)</f>
        <v>3355860</v>
      </c>
      <c r="AD88" s="10">
        <f>SUMIF(DataQ!$B:$B,'Data Q to A'!$A88,DataQ!AJ:AJ)</f>
        <v>8075150</v>
      </c>
      <c r="AE88" s="10">
        <f>SUMIF(DataQ!$B:$B,'Data Q to A'!$A88,DataQ!AK:AK)</f>
        <v>88965.119999999995</v>
      </c>
      <c r="AF88" s="10">
        <f>SUMIF(DataQ!$B:$B,'Data Q to A'!$A88,DataQ!AL:AL)</f>
        <v>1089869.1000000001</v>
      </c>
      <c r="AG88" s="10">
        <f>SUMIF(DataQ!$B:$B,'Data Q to A'!$A88,DataQ!AM:AM)</f>
        <v>10448.044000000002</v>
      </c>
      <c r="AH88" s="10">
        <f>SUMIF(DataQ!$B:$B,'Data Q to A'!$A88,DataQ!AN:AN)</f>
        <v>6376.2890000000007</v>
      </c>
      <c r="AI88" s="10">
        <f>SUMIF(DataQ!$B:$B,'Data Q to A'!$A88,DataQ!AO:AO)</f>
        <v>4207.9269999999997</v>
      </c>
      <c r="AJ88" s="10">
        <f>SUMIF(DataQ!$B:$B,'Data Q to A'!$A88,DataQ!AP:AP)</f>
        <v>9175361</v>
      </c>
      <c r="AK88" s="10">
        <f>SUMIF(DataQ!$E:$E,'Data Q to A'!$A88,DataQ!AC:AC)</f>
        <v>8834777</v>
      </c>
      <c r="AL88" s="10">
        <f>SUMIF(DataQ!$D:$D,'Data Q to A'!$A88,DataQ!AJ:AJ)</f>
        <v>8206234</v>
      </c>
    </row>
    <row r="89" spans="1:38" x14ac:dyDescent="0.25">
      <c r="A89">
        <v>2054</v>
      </c>
      <c r="B89" s="10">
        <f>SUMIF(DataQ!$B:$B,'Data Q to A'!$A89,DataQ!H:H)</f>
        <v>4120619</v>
      </c>
      <c r="C89" s="10">
        <f>SUMIF(DataQ!$B:$B,'Data Q to A'!$A89,DataQ!I:I)</f>
        <v>41336.01</v>
      </c>
      <c r="D89" s="10">
        <f>SUMIF(DataQ!$B:$B,'Data Q to A'!$A89,DataQ!J:J)</f>
        <v>635579.30000000005</v>
      </c>
      <c r="E89" s="10">
        <f>SUMIF(DataQ!$B:$B,'Data Q to A'!$A89,DataQ!K:K)</f>
        <v>4692.1759999999995</v>
      </c>
      <c r="F89" s="10">
        <f>SUMIF(DataQ!$B:$B,'Data Q to A'!$A89,DataQ!L:L)</f>
        <v>3193.5592999999999</v>
      </c>
      <c r="G89" s="10">
        <f>SUMIF(DataQ!$B:$B,'Data Q to A'!$A89,DataQ!M:M)</f>
        <v>2147.6599000000001</v>
      </c>
      <c r="H89" s="10">
        <f>SUMIF(DataQ!$B:$B,'Data Q to A'!$A89,DataQ!N:N)</f>
        <v>4195562</v>
      </c>
      <c r="I89" s="10">
        <f>SUMIF(DataQ!$B:$B,'Data Q to A'!$A89,DataQ!O:O)</f>
        <v>-333748.05700000003</v>
      </c>
      <c r="J89" s="10">
        <f>SUMIF(DataQ!$B:$B,'Data Q to A'!$A89,DataQ!P:P)</f>
        <v>-4277.8310000000001</v>
      </c>
      <c r="K89" s="10">
        <f>SUMIF(DataQ!$B:$B,'Data Q to A'!$A89,DataQ!Q:Q)</f>
        <v>-37203.055</v>
      </c>
      <c r="L89" s="10">
        <f>SUMIF(DataQ!$B:$B,'Data Q to A'!$A89,DataQ!R:R)</f>
        <v>-158.15198999999998</v>
      </c>
      <c r="M89" s="10">
        <f>SUMIF(DataQ!$B:$B,'Data Q to A'!$A89,DataQ!S:S)</f>
        <v>-214.07001</v>
      </c>
      <c r="N89" s="10">
        <f>SUMIF(DataQ!$B:$B,'Data Q to A'!$A89,DataQ!T:T)</f>
        <v>-75.831530000000001</v>
      </c>
      <c r="O89" s="10">
        <f>SUMIF(DataQ!$B:$B,'Data Q to A'!$A89,DataQ!U:U)</f>
        <v>-142652.68</v>
      </c>
      <c r="P89" s="10">
        <f>SUMIF(DataQ!$F:$F,'Data Q to A'!$A89,DataQ!V:V)</f>
        <v>8902242</v>
      </c>
      <c r="Q89" s="10">
        <f>SUMIF(DataQ!$F:$F,'Data Q to A'!$A89,DataQ!W:W)</f>
        <v>152452.9</v>
      </c>
      <c r="R89" s="10">
        <f>SUMIF(DataQ!$F:$F,'Data Q to A'!$A89,DataQ!X:X)</f>
        <v>2198108</v>
      </c>
      <c r="S89" s="10">
        <f>SUMIF(DataQ!$F:$F,'Data Q to A'!$A89,DataQ!Y:Y)</f>
        <v>6620.067</v>
      </c>
      <c r="T89" s="10">
        <f>SUMIF(DataQ!$F:$F,'Data Q to A'!$A89,DataQ!Z:Z)</f>
        <v>8565.2579999999998</v>
      </c>
      <c r="U89" s="10">
        <f>SUMIF(DataQ!$F:$F,'Data Q to A'!$A89,DataQ!AA:AA)</f>
        <v>5262.7240000000002</v>
      </c>
      <c r="V89" s="10">
        <f>SUMIF(DataQ!$F:$F,'Data Q to A'!$A89,DataQ!AB:AB)</f>
        <v>6562842</v>
      </c>
      <c r="W89" s="10">
        <f>SUMIF(DataQ!$F:$F,'Data Q to A'!$A89,DataQ!AC:AC)</f>
        <v>9170588</v>
      </c>
      <c r="X89" s="10">
        <f>SUMIF(DataQ!$F:$F,'Data Q to A'!$A89,DataQ!AD:AD)</f>
        <v>140710.29999999999</v>
      </c>
      <c r="Y89" s="10">
        <f>SUMIF(DataQ!$F:$F,'Data Q to A'!$A89,DataQ!AE:AE)</f>
        <v>1415536</v>
      </c>
      <c r="Z89" s="10">
        <f>SUMIF(DataQ!$F:$F,'Data Q to A'!$A89,DataQ!AF:AF)</f>
        <v>4943.5169999999998</v>
      </c>
      <c r="AA89" s="10">
        <f>SUMIF(DataQ!$F:$F,'Data Q to A'!$A89,DataQ!AG:AG)</f>
        <v>7134.8670000000002</v>
      </c>
      <c r="AB89" s="10">
        <f>SUMIF(DataQ!$F:$F,'Data Q to A'!$A89,DataQ!AH:AH)</f>
        <v>4624.0110000000004</v>
      </c>
      <c r="AC89" s="10">
        <f>SUMIF(DataQ!$F:$F,'Data Q to A'!$A89,DataQ!AI:AI)</f>
        <v>3504582</v>
      </c>
      <c r="AD89" s="10">
        <f>SUMIF(DataQ!$B:$B,'Data Q to A'!$A89,DataQ!AJ:AJ)</f>
        <v>8338960</v>
      </c>
      <c r="AE89" s="10">
        <f>SUMIF(DataQ!$B:$B,'Data Q to A'!$A89,DataQ!AK:AK)</f>
        <v>92095.430000000008</v>
      </c>
      <c r="AF89" s="10">
        <f>SUMIF(DataQ!$B:$B,'Data Q to A'!$A89,DataQ!AL:AL)</f>
        <v>1111387.2000000002</v>
      </c>
      <c r="AG89" s="10">
        <f>SUMIF(DataQ!$B:$B,'Data Q to A'!$A89,DataQ!AM:AM)</f>
        <v>10729.880999999999</v>
      </c>
      <c r="AH89" s="10">
        <f>SUMIF(DataQ!$B:$B,'Data Q to A'!$A89,DataQ!AN:AN)</f>
        <v>6520.8630000000003</v>
      </c>
      <c r="AI89" s="10">
        <f>SUMIF(DataQ!$B:$B,'Data Q to A'!$A89,DataQ!AO:AO)</f>
        <v>4306.8490000000002</v>
      </c>
      <c r="AJ89" s="10">
        <f>SUMIF(DataQ!$B:$B,'Data Q to A'!$A89,DataQ!AP:AP)</f>
        <v>9511585</v>
      </c>
      <c r="AK89" s="10">
        <f>SUMIF(DataQ!$E:$E,'Data Q to A'!$A89,DataQ!AC:AC)</f>
        <v>9179445</v>
      </c>
      <c r="AL89" s="10">
        <f>SUMIF(DataQ!$D:$D,'Data Q to A'!$A89,DataQ!AJ:AJ)</f>
        <v>8473263</v>
      </c>
    </row>
    <row r="90" spans="1:38" x14ac:dyDescent="0.25">
      <c r="A90">
        <v>2055</v>
      </c>
      <c r="B90" s="10">
        <f>SUMIF(DataQ!$B:$B,'Data Q to A'!$A90,DataQ!H:H)</f>
        <v>4163034</v>
      </c>
      <c r="C90" s="10">
        <f>SUMIF(DataQ!$B:$B,'Data Q to A'!$A90,DataQ!I:I)</f>
        <v>41985.03</v>
      </c>
      <c r="D90" s="10">
        <f>SUMIF(DataQ!$B:$B,'Data Q to A'!$A90,DataQ!J:J)</f>
        <v>637787.89999999991</v>
      </c>
      <c r="E90" s="10">
        <f>SUMIF(DataQ!$B:$B,'Data Q to A'!$A90,DataQ!K:K)</f>
        <v>4722.7</v>
      </c>
      <c r="F90" s="10">
        <f>SUMIF(DataQ!$B:$B,'Data Q to A'!$A90,DataQ!L:L)</f>
        <v>3201.3186000000001</v>
      </c>
      <c r="G90" s="10">
        <f>SUMIF(DataQ!$B:$B,'Data Q to A'!$A90,DataQ!M:M)</f>
        <v>2155.6172999999999</v>
      </c>
      <c r="H90" s="10">
        <f>SUMIF(DataQ!$B:$B,'Data Q to A'!$A90,DataQ!N:N)</f>
        <v>4263532</v>
      </c>
      <c r="I90" s="10">
        <f>SUMIF(DataQ!$B:$B,'Data Q to A'!$A90,DataQ!O:O)</f>
        <v>-344573.81799999997</v>
      </c>
      <c r="J90" s="10">
        <f>SUMIF(DataQ!$B:$B,'Data Q to A'!$A90,DataQ!P:P)</f>
        <v>-4235.1400000000003</v>
      </c>
      <c r="K90" s="10">
        <f>SUMIF(DataQ!$B:$B,'Data Q to A'!$A90,DataQ!Q:Q)</f>
        <v>-37940.311999999998</v>
      </c>
      <c r="L90" s="10">
        <f>SUMIF(DataQ!$B:$B,'Data Q to A'!$A90,DataQ!R:R)</f>
        <v>-162.36205999999999</v>
      </c>
      <c r="M90" s="10">
        <f>SUMIF(DataQ!$B:$B,'Data Q to A'!$A90,DataQ!S:S)</f>
        <v>-218.87403</v>
      </c>
      <c r="N90" s="10">
        <f>SUMIF(DataQ!$B:$B,'Data Q to A'!$A90,DataQ!T:T)</f>
        <v>-77.621039999999994</v>
      </c>
      <c r="O90" s="10">
        <f>SUMIF(DataQ!$B:$B,'Data Q to A'!$A90,DataQ!U:U)</f>
        <v>-146248.49</v>
      </c>
      <c r="P90" s="10">
        <f>SUMIF(DataQ!$F:$F,'Data Q to A'!$A90,DataQ!V:V)</f>
        <v>9246815</v>
      </c>
      <c r="Q90" s="10">
        <f>SUMIF(DataQ!$F:$F,'Data Q to A'!$A90,DataQ!W:W)</f>
        <v>156688</v>
      </c>
      <c r="R90" s="10">
        <f>SUMIF(DataQ!$F:$F,'Data Q to A'!$A90,DataQ!X:X)</f>
        <v>2236048</v>
      </c>
      <c r="S90" s="10">
        <f>SUMIF(DataQ!$F:$F,'Data Q to A'!$A90,DataQ!Y:Y)</f>
        <v>6782.4290000000001</v>
      </c>
      <c r="T90" s="10">
        <f>SUMIF(DataQ!$F:$F,'Data Q to A'!$A90,DataQ!Z:Z)</f>
        <v>8784.1319999999996</v>
      </c>
      <c r="U90" s="10">
        <f>SUMIF(DataQ!$F:$F,'Data Q to A'!$A90,DataQ!AA:AA)</f>
        <v>5340.3450000000003</v>
      </c>
      <c r="V90" s="10">
        <f>SUMIF(DataQ!$F:$F,'Data Q to A'!$A90,DataQ!AB:AB)</f>
        <v>6709089</v>
      </c>
      <c r="W90" s="10">
        <f>SUMIF(DataQ!$F:$F,'Data Q to A'!$A90,DataQ!AC:AC)</f>
        <v>9525877</v>
      </c>
      <c r="X90" s="10">
        <f>SUMIF(DataQ!$F:$F,'Data Q to A'!$A90,DataQ!AD:AD)</f>
        <v>144948.5</v>
      </c>
      <c r="Y90" s="10">
        <f>SUMIF(DataQ!$F:$F,'Data Q to A'!$A90,DataQ!AE:AE)</f>
        <v>1453477</v>
      </c>
      <c r="Z90" s="10">
        <f>SUMIF(DataQ!$F:$F,'Data Q to A'!$A90,DataQ!AF:AF)</f>
        <v>5105.8789999999999</v>
      </c>
      <c r="AA90" s="10">
        <f>SUMIF(DataQ!$F:$F,'Data Q to A'!$A90,DataQ!AG:AG)</f>
        <v>7353.74</v>
      </c>
      <c r="AB90" s="10">
        <f>SUMIF(DataQ!$F:$F,'Data Q to A'!$A90,DataQ!AH:AH)</f>
        <v>4701.6319999999996</v>
      </c>
      <c r="AC90" s="10">
        <f>SUMIF(DataQ!$F:$F,'Data Q to A'!$A90,DataQ!AI:AI)</f>
        <v>3656900</v>
      </c>
      <c r="AD90" s="10">
        <f>SUMIF(DataQ!$B:$B,'Data Q to A'!$A90,DataQ!AJ:AJ)</f>
        <v>8609277</v>
      </c>
      <c r="AE90" s="10">
        <f>SUMIF(DataQ!$B:$B,'Data Q to A'!$A90,DataQ!AK:AK)</f>
        <v>95335.359999999986</v>
      </c>
      <c r="AF90" s="10">
        <f>SUMIF(DataQ!$B:$B,'Data Q to A'!$A90,DataQ!AL:AL)</f>
        <v>1133430.7</v>
      </c>
      <c r="AG90" s="10">
        <f>SUMIF(DataQ!$B:$B,'Data Q to A'!$A90,DataQ!AM:AM)</f>
        <v>11015.592000000001</v>
      </c>
      <c r="AH90" s="10">
        <f>SUMIF(DataQ!$B:$B,'Data Q to A'!$A90,DataQ!AN:AN)</f>
        <v>6667.2780000000002</v>
      </c>
      <c r="AI90" s="10">
        <f>SUMIF(DataQ!$B:$B,'Data Q to A'!$A90,DataQ!AO:AO)</f>
        <v>4408.6210000000001</v>
      </c>
      <c r="AJ90" s="10">
        <f>SUMIF(DataQ!$B:$B,'Data Q to A'!$A90,DataQ!AP:AP)</f>
        <v>9858028</v>
      </c>
      <c r="AK90" s="10">
        <f>SUMIF(DataQ!$E:$E,'Data Q to A'!$A90,DataQ!AC:AC)</f>
        <v>9534942</v>
      </c>
      <c r="AL90" s="10">
        <f>SUMIF(DataQ!$D:$D,'Data Q to A'!$A90,DataQ!AJ:AJ)</f>
        <v>8747057</v>
      </c>
    </row>
    <row r="91" spans="1:38" x14ac:dyDescent="0.25">
      <c r="A91">
        <v>2056</v>
      </c>
      <c r="B91" s="10">
        <f>SUMIF(DataQ!$B:$B,'Data Q to A'!$A91,DataQ!H:H)</f>
        <v>4205154</v>
      </c>
      <c r="C91" s="10">
        <f>SUMIF(DataQ!$B:$B,'Data Q to A'!$A91,DataQ!I:I)</f>
        <v>42643.39</v>
      </c>
      <c r="D91" s="10">
        <f>SUMIF(DataQ!$B:$B,'Data Q to A'!$A91,DataQ!J:J)</f>
        <v>640076.89999999991</v>
      </c>
      <c r="E91" s="10">
        <f>SUMIF(DataQ!$B:$B,'Data Q to A'!$A91,DataQ!K:K)</f>
        <v>4753.5950000000003</v>
      </c>
      <c r="F91" s="10">
        <f>SUMIF(DataQ!$B:$B,'Data Q to A'!$A91,DataQ!L:L)</f>
        <v>3208.6992</v>
      </c>
      <c r="G91" s="10">
        <f>SUMIF(DataQ!$B:$B,'Data Q to A'!$A91,DataQ!M:M)</f>
        <v>2163.9956000000002</v>
      </c>
      <c r="H91" s="10">
        <f>SUMIF(DataQ!$B:$B,'Data Q to A'!$A91,DataQ!N:N)</f>
        <v>4332649</v>
      </c>
      <c r="I91" s="10">
        <f>SUMIF(DataQ!$B:$B,'Data Q to A'!$A91,DataQ!O:O)</f>
        <v>-355685.48800000001</v>
      </c>
      <c r="J91" s="10">
        <f>SUMIF(DataQ!$B:$B,'Data Q to A'!$A91,DataQ!P:P)</f>
        <v>-4182.7330000000002</v>
      </c>
      <c r="K91" s="10">
        <f>SUMIF(DataQ!$B:$B,'Data Q to A'!$A91,DataQ!Q:Q)</f>
        <v>-38696.687000000005</v>
      </c>
      <c r="L91" s="10">
        <f>SUMIF(DataQ!$B:$B,'Data Q to A'!$A91,DataQ!R:R)</f>
        <v>-166.69311999999999</v>
      </c>
      <c r="M91" s="10">
        <f>SUMIF(DataQ!$B:$B,'Data Q to A'!$A91,DataQ!S:S)</f>
        <v>-223.93701000000001</v>
      </c>
      <c r="N91" s="10">
        <f>SUMIF(DataQ!$B:$B,'Data Q to A'!$A91,DataQ!T:T)</f>
        <v>-79.466070000000002</v>
      </c>
      <c r="O91" s="10">
        <f>SUMIF(DataQ!$B:$B,'Data Q to A'!$A91,DataQ!U:U)</f>
        <v>-149706.44</v>
      </c>
      <c r="P91" s="10">
        <f>SUMIF(DataQ!$F:$F,'Data Q to A'!$A91,DataQ!V:V)</f>
        <v>9602500</v>
      </c>
      <c r="Q91" s="10">
        <f>SUMIF(DataQ!$F:$F,'Data Q to A'!$A91,DataQ!W:W)</f>
        <v>160870.79999999999</v>
      </c>
      <c r="R91" s="10">
        <f>SUMIF(DataQ!$F:$F,'Data Q to A'!$A91,DataQ!X:X)</f>
        <v>2274744</v>
      </c>
      <c r="S91" s="10">
        <f>SUMIF(DataQ!$F:$F,'Data Q to A'!$A91,DataQ!Y:Y)</f>
        <v>6949.1220000000003</v>
      </c>
      <c r="T91" s="10">
        <f>SUMIF(DataQ!$F:$F,'Data Q to A'!$A91,DataQ!Z:Z)</f>
        <v>9008.0689999999995</v>
      </c>
      <c r="U91" s="10">
        <f>SUMIF(DataQ!$F:$F,'Data Q to A'!$A91,DataQ!AA:AA)</f>
        <v>5419.8109999999997</v>
      </c>
      <c r="V91" s="10">
        <f>SUMIF(DataQ!$F:$F,'Data Q to A'!$A91,DataQ!AB:AB)</f>
        <v>6858796</v>
      </c>
      <c r="W91" s="10">
        <f>SUMIF(DataQ!$F:$F,'Data Q to A'!$A91,DataQ!AC:AC)</f>
        <v>9892278</v>
      </c>
      <c r="X91" s="10">
        <f>SUMIF(DataQ!$F:$F,'Data Q to A'!$A91,DataQ!AD:AD)</f>
        <v>149134.29999999999</v>
      </c>
      <c r="Y91" s="10">
        <f>SUMIF(DataQ!$F:$F,'Data Q to A'!$A91,DataQ!AE:AE)</f>
        <v>1492173</v>
      </c>
      <c r="Z91" s="10">
        <f>SUMIF(DataQ!$F:$F,'Data Q to A'!$A91,DataQ!AF:AF)</f>
        <v>5272.5720000000001</v>
      </c>
      <c r="AA91" s="10">
        <f>SUMIF(DataQ!$F:$F,'Data Q to A'!$A91,DataQ!AG:AG)</f>
        <v>7577.6779999999999</v>
      </c>
      <c r="AB91" s="10">
        <f>SUMIF(DataQ!$F:$F,'Data Q to A'!$A91,DataQ!AH:AH)</f>
        <v>4781.0990000000002</v>
      </c>
      <c r="AC91" s="10">
        <f>SUMIF(DataQ!$F:$F,'Data Q to A'!$A91,DataQ!AI:AI)</f>
        <v>3812677</v>
      </c>
      <c r="AD91" s="10">
        <f>SUMIF(DataQ!$B:$B,'Data Q to A'!$A91,DataQ!AJ:AJ)</f>
        <v>8886810</v>
      </c>
      <c r="AE91" s="10">
        <f>SUMIF(DataQ!$B:$B,'Data Q to A'!$A91,DataQ!AK:AK)</f>
        <v>98690</v>
      </c>
      <c r="AF91" s="10">
        <f>SUMIF(DataQ!$B:$B,'Data Q to A'!$A91,DataQ!AL:AL)</f>
        <v>1156079.2000000002</v>
      </c>
      <c r="AG91" s="10">
        <f>SUMIF(DataQ!$B:$B,'Data Q to A'!$A91,DataQ!AM:AM)</f>
        <v>11309.339</v>
      </c>
      <c r="AH91" s="10">
        <f>SUMIF(DataQ!$B:$B,'Data Q to A'!$A91,DataQ!AN:AN)</f>
        <v>6816.4030000000002</v>
      </c>
      <c r="AI91" s="10">
        <f>SUMIF(DataQ!$B:$B,'Data Q to A'!$A91,DataQ!AO:AO)</f>
        <v>4513.6610000000001</v>
      </c>
      <c r="AJ91" s="10">
        <f>SUMIF(DataQ!$B:$B,'Data Q to A'!$A91,DataQ!AP:AP)</f>
        <v>10217199</v>
      </c>
      <c r="AK91" s="10">
        <f>SUMIF(DataQ!$E:$E,'Data Q to A'!$A91,DataQ!AC:AC)</f>
        <v>9901551</v>
      </c>
      <c r="AL91" s="10">
        <f>SUMIF(DataQ!$D:$D,'Data Q to A'!$A91,DataQ!AJ:AJ)</f>
        <v>9028639</v>
      </c>
    </row>
    <row r="92" spans="1:38" x14ac:dyDescent="0.25">
      <c r="A92">
        <v>2057</v>
      </c>
      <c r="B92" s="10">
        <f>SUMIF(DataQ!$B:$B,'Data Q to A'!$A92,DataQ!H:H)</f>
        <v>4247440</v>
      </c>
      <c r="C92" s="10">
        <f>SUMIF(DataQ!$B:$B,'Data Q to A'!$A92,DataQ!I:I)</f>
        <v>43311.1</v>
      </c>
      <c r="D92" s="10">
        <f>SUMIF(DataQ!$B:$B,'Data Q to A'!$A92,DataQ!J:J)</f>
        <v>642451.5</v>
      </c>
      <c r="E92" s="10">
        <f>SUMIF(DataQ!$B:$B,'Data Q to A'!$A92,DataQ!K:K)</f>
        <v>4784.5969999999998</v>
      </c>
      <c r="F92" s="10">
        <f>SUMIF(DataQ!$B:$B,'Data Q to A'!$A92,DataQ!L:L)</f>
        <v>3215.4179999999997</v>
      </c>
      <c r="G92" s="10">
        <f>SUMIF(DataQ!$B:$B,'Data Q to A'!$A92,DataQ!M:M)</f>
        <v>2172.4871000000003</v>
      </c>
      <c r="H92" s="10">
        <f>SUMIF(DataQ!$B:$B,'Data Q to A'!$A92,DataQ!N:N)</f>
        <v>4403396</v>
      </c>
      <c r="I92" s="10">
        <f>SUMIF(DataQ!$B:$B,'Data Q to A'!$A92,DataQ!O:O)</f>
        <v>-367133.53</v>
      </c>
      <c r="J92" s="10">
        <f>SUMIF(DataQ!$B:$B,'Data Q to A'!$A92,DataQ!P:P)</f>
        <v>-4120.9130000000005</v>
      </c>
      <c r="K92" s="10">
        <f>SUMIF(DataQ!$B:$B,'Data Q to A'!$A92,DataQ!Q:Q)</f>
        <v>-39473.585999999996</v>
      </c>
      <c r="L92" s="10">
        <f>SUMIF(DataQ!$B:$B,'Data Q to A'!$A92,DataQ!R:R)</f>
        <v>-171.1361</v>
      </c>
      <c r="M92" s="10">
        <f>SUMIF(DataQ!$B:$B,'Data Q to A'!$A92,DataQ!S:S)</f>
        <v>-228.95594</v>
      </c>
      <c r="N92" s="10">
        <f>SUMIF(DataQ!$B:$B,'Data Q to A'!$A92,DataQ!T:T)</f>
        <v>-81.364270000000005</v>
      </c>
      <c r="O92" s="10">
        <f>SUMIF(DataQ!$B:$B,'Data Q to A'!$A92,DataQ!U:U)</f>
        <v>-153300.13</v>
      </c>
      <c r="P92" s="10">
        <f>SUMIF(DataQ!$F:$F,'Data Q to A'!$A92,DataQ!V:V)</f>
        <v>9969633</v>
      </c>
      <c r="Q92" s="10">
        <f>SUMIF(DataQ!$F:$F,'Data Q to A'!$A92,DataQ!W:W)</f>
        <v>164991.70000000001</v>
      </c>
      <c r="R92" s="10">
        <f>SUMIF(DataQ!$F:$F,'Data Q to A'!$A92,DataQ!X:X)</f>
        <v>2314218</v>
      </c>
      <c r="S92" s="10">
        <f>SUMIF(DataQ!$F:$F,'Data Q to A'!$A92,DataQ!Y:Y)</f>
        <v>7120.2569999999996</v>
      </c>
      <c r="T92" s="10">
        <f>SUMIF(DataQ!$F:$F,'Data Q to A'!$A92,DataQ!Z:Z)</f>
        <v>9237.0239999999994</v>
      </c>
      <c r="U92" s="10">
        <f>SUMIF(DataQ!$F:$F,'Data Q to A'!$A92,DataQ!AA:AA)</f>
        <v>5501.1750000000002</v>
      </c>
      <c r="V92" s="10">
        <f>SUMIF(DataQ!$F:$F,'Data Q to A'!$A92,DataQ!AB:AB)</f>
        <v>7012096</v>
      </c>
      <c r="W92" s="10">
        <f>SUMIF(DataQ!$F:$F,'Data Q to A'!$A92,DataQ!AC:AC)</f>
        <v>10270130</v>
      </c>
      <c r="X92" s="10">
        <f>SUMIF(DataQ!$F:$F,'Data Q to A'!$A92,DataQ!AD:AD)</f>
        <v>153258.29999999999</v>
      </c>
      <c r="Y92" s="10">
        <f>SUMIF(DataQ!$F:$F,'Data Q to A'!$A92,DataQ!AE:AE)</f>
        <v>1531647</v>
      </c>
      <c r="Z92" s="10">
        <f>SUMIF(DataQ!$F:$F,'Data Q to A'!$A92,DataQ!AF:AF)</f>
        <v>5443.7079999999996</v>
      </c>
      <c r="AA92" s="10">
        <f>SUMIF(DataQ!$F:$F,'Data Q to A'!$A92,DataQ!AG:AG)</f>
        <v>7806.634</v>
      </c>
      <c r="AB92" s="10">
        <f>SUMIF(DataQ!$F:$F,'Data Q to A'!$A92,DataQ!AH:AH)</f>
        <v>4862.4629999999997</v>
      </c>
      <c r="AC92" s="10">
        <f>SUMIF(DataQ!$F:$F,'Data Q to A'!$A92,DataQ!AI:AI)</f>
        <v>3972047</v>
      </c>
      <c r="AD92" s="10">
        <f>SUMIF(DataQ!$B:$B,'Data Q to A'!$A92,DataQ!AJ:AJ)</f>
        <v>9172727</v>
      </c>
      <c r="AE92" s="10">
        <f>SUMIF(DataQ!$B:$B,'Data Q to A'!$A92,DataQ!AK:AK)</f>
        <v>102163.11</v>
      </c>
      <c r="AF92" s="10">
        <f>SUMIF(DataQ!$B:$B,'Data Q to A'!$A92,DataQ!AL:AL)</f>
        <v>1179311.5</v>
      </c>
      <c r="AG92" s="10">
        <f>SUMIF(DataQ!$B:$B,'Data Q to A'!$A92,DataQ!AM:AM)</f>
        <v>11610.672999999999</v>
      </c>
      <c r="AH92" s="10">
        <f>SUMIF(DataQ!$B:$B,'Data Q to A'!$A92,DataQ!AN:AN)</f>
        <v>6967.4809999999998</v>
      </c>
      <c r="AI92" s="10">
        <f>SUMIF(DataQ!$B:$B,'Data Q to A'!$A92,DataQ!AO:AO)</f>
        <v>4621.3980000000001</v>
      </c>
      <c r="AJ92" s="10">
        <f>SUMIF(DataQ!$B:$B,'Data Q to A'!$A92,DataQ!AP:AP)</f>
        <v>10590707</v>
      </c>
      <c r="AK92" s="10">
        <f>SUMIF(DataQ!$E:$E,'Data Q to A'!$A92,DataQ!AC:AC)</f>
        <v>10279610</v>
      </c>
      <c r="AL92" s="10">
        <f>SUMIF(DataQ!$D:$D,'Data Q to A'!$A92,DataQ!AJ:AJ)</f>
        <v>9319167</v>
      </c>
    </row>
    <row r="93" spans="1:38" x14ac:dyDescent="0.25">
      <c r="A93">
        <v>2058</v>
      </c>
      <c r="B93" s="10">
        <f>SUMIF(DataQ!$B:$B,'Data Q to A'!$A93,DataQ!H:H)</f>
        <v>4290101</v>
      </c>
      <c r="C93" s="10">
        <f>SUMIF(DataQ!$B:$B,'Data Q to A'!$A93,DataQ!I:I)</f>
        <v>43989.460000000006</v>
      </c>
      <c r="D93" s="10">
        <f>SUMIF(DataQ!$B:$B,'Data Q to A'!$A93,DataQ!J:J)</f>
        <v>644897.9</v>
      </c>
      <c r="E93" s="10">
        <f>SUMIF(DataQ!$B:$B,'Data Q to A'!$A93,DataQ!K:K)</f>
        <v>4818.6859999999997</v>
      </c>
      <c r="F93" s="10">
        <f>SUMIF(DataQ!$B:$B,'Data Q to A'!$A93,DataQ!L:L)</f>
        <v>3221.9504000000002</v>
      </c>
      <c r="G93" s="10">
        <f>SUMIF(DataQ!$B:$B,'Data Q to A'!$A93,DataQ!M:M)</f>
        <v>2180.4389999999999</v>
      </c>
      <c r="H93" s="10">
        <f>SUMIF(DataQ!$B:$B,'Data Q to A'!$A93,DataQ!N:N)</f>
        <v>4475233</v>
      </c>
      <c r="I93" s="10">
        <f>SUMIF(DataQ!$B:$B,'Data Q to A'!$A93,DataQ!O:O)</f>
        <v>-378947.14</v>
      </c>
      <c r="J93" s="10">
        <f>SUMIF(DataQ!$B:$B,'Data Q to A'!$A93,DataQ!P:P)</f>
        <v>-4047.096</v>
      </c>
      <c r="K93" s="10">
        <f>SUMIF(DataQ!$B:$B,'Data Q to A'!$A93,DataQ!Q:Q)</f>
        <v>-40269.741000000002</v>
      </c>
      <c r="L93" s="10">
        <f>SUMIF(DataQ!$B:$B,'Data Q to A'!$A93,DataQ!R:R)</f>
        <v>-175.80395999999999</v>
      </c>
      <c r="M93" s="10">
        <f>SUMIF(DataQ!$B:$B,'Data Q to A'!$A93,DataQ!S:S)</f>
        <v>-234.09404999999998</v>
      </c>
      <c r="N93" s="10">
        <f>SUMIF(DataQ!$B:$B,'Data Q to A'!$A93,DataQ!T:T)</f>
        <v>-83.292730000000006</v>
      </c>
      <c r="O93" s="10">
        <f>SUMIF(DataQ!$B:$B,'Data Q to A'!$A93,DataQ!U:U)</f>
        <v>-156892.12</v>
      </c>
      <c r="P93" s="10">
        <f>SUMIF(DataQ!$F:$F,'Data Q to A'!$A93,DataQ!V:V)</f>
        <v>10348580</v>
      </c>
      <c r="Q93" s="10">
        <f>SUMIF(DataQ!$F:$F,'Data Q to A'!$A93,DataQ!W:W)</f>
        <v>169038.8</v>
      </c>
      <c r="R93" s="10">
        <f>SUMIF(DataQ!$F:$F,'Data Q to A'!$A93,DataQ!X:X)</f>
        <v>2354488</v>
      </c>
      <c r="S93" s="10">
        <f>SUMIF(DataQ!$F:$F,'Data Q to A'!$A93,DataQ!Y:Y)</f>
        <v>7296.0619999999999</v>
      </c>
      <c r="T93" s="10">
        <f>SUMIF(DataQ!$F:$F,'Data Q to A'!$A93,DataQ!Z:Z)</f>
        <v>9471.1170000000002</v>
      </c>
      <c r="U93" s="10">
        <f>SUMIF(DataQ!$F:$F,'Data Q to A'!$A93,DataQ!AA:AA)</f>
        <v>5584.4679999999998</v>
      </c>
      <c r="V93" s="10">
        <f>SUMIF(DataQ!$F:$F,'Data Q to A'!$A93,DataQ!AB:AB)</f>
        <v>7168988</v>
      </c>
      <c r="W93" s="10">
        <f>SUMIF(DataQ!$F:$F,'Data Q to A'!$A93,DataQ!AC:AC)</f>
        <v>10659790</v>
      </c>
      <c r="X93" s="10">
        <f>SUMIF(DataQ!$F:$F,'Data Q to A'!$A93,DataQ!AD:AD)</f>
        <v>157308.4</v>
      </c>
      <c r="Y93" s="10">
        <f>SUMIF(DataQ!$F:$F,'Data Q to A'!$A93,DataQ!AE:AE)</f>
        <v>1571917</v>
      </c>
      <c r="Z93" s="10">
        <f>SUMIF(DataQ!$F:$F,'Data Q to A'!$A93,DataQ!AF:AF)</f>
        <v>5619.5119999999997</v>
      </c>
      <c r="AA93" s="10">
        <f>SUMIF(DataQ!$F:$F,'Data Q to A'!$A93,DataQ!AG:AG)</f>
        <v>8040.7280000000001</v>
      </c>
      <c r="AB93" s="10">
        <f>SUMIF(DataQ!$F:$F,'Data Q to A'!$A93,DataQ!AH:AH)</f>
        <v>4945.7560000000003</v>
      </c>
      <c r="AC93" s="10">
        <f>SUMIF(DataQ!$F:$F,'Data Q to A'!$A93,DataQ!AI:AI)</f>
        <v>4135009</v>
      </c>
      <c r="AD93" s="10">
        <f>SUMIF(DataQ!$B:$B,'Data Q to A'!$A93,DataQ!AJ:AJ)</f>
        <v>9467741</v>
      </c>
      <c r="AE93" s="10">
        <f>SUMIF(DataQ!$B:$B,'Data Q to A'!$A93,DataQ!AK:AK)</f>
        <v>105761.57999999999</v>
      </c>
      <c r="AF93" s="10">
        <f>SUMIF(DataQ!$B:$B,'Data Q to A'!$A93,DataQ!AL:AL)</f>
        <v>1203128.3999999999</v>
      </c>
      <c r="AG93" s="10">
        <f>SUMIF(DataQ!$B:$B,'Data Q to A'!$A93,DataQ!AM:AM)</f>
        <v>11927.204</v>
      </c>
      <c r="AH93" s="10">
        <f>SUMIF(DataQ!$B:$B,'Data Q to A'!$A93,DataQ!AN:AN)</f>
        <v>7121.1940000000004</v>
      </c>
      <c r="AI93" s="10">
        <f>SUMIF(DataQ!$B:$B,'Data Q to A'!$A93,DataQ!AO:AO)</f>
        <v>4730.4750000000004</v>
      </c>
      <c r="AJ93" s="10">
        <f>SUMIF(DataQ!$B:$B,'Data Q to A'!$A93,DataQ!AP:AP)</f>
        <v>10977738</v>
      </c>
      <c r="AK93" s="10">
        <f>SUMIF(DataQ!$E:$E,'Data Q to A'!$A93,DataQ!AC:AC)</f>
        <v>10669500</v>
      </c>
      <c r="AL93" s="10">
        <f>SUMIF(DataQ!$D:$D,'Data Q to A'!$A93,DataQ!AJ:AJ)</f>
        <v>9618386</v>
      </c>
    </row>
    <row r="94" spans="1:38" x14ac:dyDescent="0.25">
      <c r="A94">
        <v>2059</v>
      </c>
      <c r="B94" s="10">
        <f>SUMIF(DataQ!$B:$B,'Data Q to A'!$A94,DataQ!H:H)</f>
        <v>4332840</v>
      </c>
      <c r="C94" s="10">
        <f>SUMIF(DataQ!$B:$B,'Data Q to A'!$A94,DataQ!I:I)</f>
        <v>44677.94</v>
      </c>
      <c r="D94" s="10">
        <f>SUMIF(DataQ!$B:$B,'Data Q to A'!$A94,DataQ!J:J)</f>
        <v>647419.1</v>
      </c>
      <c r="E94" s="10">
        <f>SUMIF(DataQ!$B:$B,'Data Q to A'!$A94,DataQ!K:K)</f>
        <v>4855.9079999999994</v>
      </c>
      <c r="F94" s="10">
        <f>SUMIF(DataQ!$B:$B,'Data Q to A'!$A94,DataQ!L:L)</f>
        <v>3228.4177</v>
      </c>
      <c r="G94" s="10">
        <f>SUMIF(DataQ!$B:$B,'Data Q to A'!$A94,DataQ!M:M)</f>
        <v>2186.5965999999999</v>
      </c>
      <c r="H94" s="10">
        <f>SUMIF(DataQ!$B:$B,'Data Q to A'!$A94,DataQ!N:N)</f>
        <v>4548093</v>
      </c>
      <c r="I94" s="10">
        <f>SUMIF(DataQ!$B:$B,'Data Q to A'!$A94,DataQ!O:O)</f>
        <v>-391107.08499999996</v>
      </c>
      <c r="J94" s="10">
        <f>SUMIF(DataQ!$B:$B,'Data Q to A'!$A94,DataQ!P:P)</f>
        <v>-3960.8359</v>
      </c>
      <c r="K94" s="10">
        <f>SUMIF(DataQ!$B:$B,'Data Q to A'!$A94,DataQ!Q:Q)</f>
        <v>-41087.29</v>
      </c>
      <c r="L94" s="10">
        <f>SUMIF(DataQ!$B:$B,'Data Q to A'!$A94,DataQ!R:R)</f>
        <v>-180.70495</v>
      </c>
      <c r="M94" s="10">
        <f>SUMIF(DataQ!$B:$B,'Data Q to A'!$A94,DataQ!S:S)</f>
        <v>-239.32799999999997</v>
      </c>
      <c r="N94" s="10">
        <f>SUMIF(DataQ!$B:$B,'Data Q to A'!$A94,DataQ!T:T)</f>
        <v>-85.212109999999996</v>
      </c>
      <c r="O94" s="10">
        <f>SUMIF(DataQ!$B:$B,'Data Q to A'!$A94,DataQ!U:U)</f>
        <v>-160562.5</v>
      </c>
      <c r="P94" s="10">
        <f>SUMIF(DataQ!$F:$F,'Data Q to A'!$A94,DataQ!V:V)</f>
        <v>10739690</v>
      </c>
      <c r="Q94" s="10">
        <f>SUMIF(DataQ!$F:$F,'Data Q to A'!$A94,DataQ!W:W)</f>
        <v>172999.6</v>
      </c>
      <c r="R94" s="10">
        <f>SUMIF(DataQ!$F:$F,'Data Q to A'!$A94,DataQ!X:X)</f>
        <v>2395575</v>
      </c>
      <c r="S94" s="10">
        <f>SUMIF(DataQ!$F:$F,'Data Q to A'!$A94,DataQ!Y:Y)</f>
        <v>7476.7669999999998</v>
      </c>
      <c r="T94" s="10">
        <f>SUMIF(DataQ!$F:$F,'Data Q to A'!$A94,DataQ!Z:Z)</f>
        <v>9710.4449999999997</v>
      </c>
      <c r="U94" s="10">
        <f>SUMIF(DataQ!$F:$F,'Data Q to A'!$A94,DataQ!AA:AA)</f>
        <v>5669.6809999999996</v>
      </c>
      <c r="V94" s="10">
        <f>SUMIF(DataQ!$F:$F,'Data Q to A'!$A94,DataQ!AB:AB)</f>
        <v>7329551</v>
      </c>
      <c r="W94" s="10">
        <f>SUMIF(DataQ!$F:$F,'Data Q to A'!$A94,DataQ!AC:AC)</f>
        <v>11061620</v>
      </c>
      <c r="X94" s="10">
        <f>SUMIF(DataQ!$F:$F,'Data Q to A'!$A94,DataQ!AD:AD)</f>
        <v>161272.29999999999</v>
      </c>
      <c r="Y94" s="10">
        <f>SUMIF(DataQ!$F:$F,'Data Q to A'!$A94,DataQ!AE:AE)</f>
        <v>1613004</v>
      </c>
      <c r="Z94" s="10">
        <f>SUMIF(DataQ!$F:$F,'Data Q to A'!$A94,DataQ!AF:AF)</f>
        <v>5800.2169999999996</v>
      </c>
      <c r="AA94" s="10">
        <f>SUMIF(DataQ!$F:$F,'Data Q to A'!$A94,DataQ!AG:AG)</f>
        <v>8280.0560000000005</v>
      </c>
      <c r="AB94" s="10">
        <f>SUMIF(DataQ!$F:$F,'Data Q to A'!$A94,DataQ!AH:AH)</f>
        <v>5030.9679999999998</v>
      </c>
      <c r="AC94" s="10">
        <f>SUMIF(DataQ!$F:$F,'Data Q to A'!$A94,DataQ!AI:AI)</f>
        <v>4301642</v>
      </c>
      <c r="AD94" s="10">
        <f>SUMIF(DataQ!$B:$B,'Data Q to A'!$A94,DataQ!AJ:AJ)</f>
        <v>9771443</v>
      </c>
      <c r="AE94" s="10">
        <f>SUMIF(DataQ!$B:$B,'Data Q to A'!$A94,DataQ!AK:AK)</f>
        <v>109488.35</v>
      </c>
      <c r="AF94" s="10">
        <f>SUMIF(DataQ!$B:$B,'Data Q to A'!$A94,DataQ!AL:AL)</f>
        <v>1227573.7999999998</v>
      </c>
      <c r="AG94" s="10">
        <f>SUMIF(DataQ!$B:$B,'Data Q to A'!$A94,DataQ!AM:AM)</f>
        <v>12259.645</v>
      </c>
      <c r="AH94" s="10">
        <f>SUMIF(DataQ!$B:$B,'Data Q to A'!$A94,DataQ!AN:AN)</f>
        <v>7278.018</v>
      </c>
      <c r="AI94" s="10">
        <f>SUMIF(DataQ!$B:$B,'Data Q to A'!$A94,DataQ!AO:AO)</f>
        <v>4838.1559999999999</v>
      </c>
      <c r="AJ94" s="10">
        <f>SUMIF(DataQ!$B:$B,'Data Q to A'!$A94,DataQ!AP:AP)</f>
        <v>11378544</v>
      </c>
      <c r="AK94" s="10">
        <f>SUMIF(DataQ!$E:$E,'Data Q to A'!$A94,DataQ!AC:AC)</f>
        <v>11071550</v>
      </c>
      <c r="AL94" s="10">
        <f>SUMIF(DataQ!$D:$D,'Data Q to A'!$A94,DataQ!AJ:AJ)</f>
        <v>9927068</v>
      </c>
    </row>
    <row r="95" spans="1:38" x14ac:dyDescent="0.25">
      <c r="A95">
        <v>2060</v>
      </c>
      <c r="B95" s="10">
        <f>SUMIF(DataQ!$B:$B,'Data Q to A'!$A95,DataQ!H:H)</f>
        <v>4376074</v>
      </c>
      <c r="C95" s="10">
        <f>SUMIF(DataQ!$B:$B,'Data Q to A'!$A95,DataQ!I:I)</f>
        <v>45376.95</v>
      </c>
      <c r="D95" s="10">
        <f>SUMIF(DataQ!$B:$B,'Data Q to A'!$A95,DataQ!J:J)</f>
        <v>649951.80000000005</v>
      </c>
      <c r="E95" s="10">
        <f>SUMIF(DataQ!$B:$B,'Data Q to A'!$A95,DataQ!K:K)</f>
        <v>4894.5770000000002</v>
      </c>
      <c r="F95" s="10">
        <f>SUMIF(DataQ!$B:$B,'Data Q to A'!$A95,DataQ!L:L)</f>
        <v>3235.5331999999999</v>
      </c>
      <c r="G95" s="10">
        <f>SUMIF(DataQ!$B:$B,'Data Q to A'!$A95,DataQ!M:M)</f>
        <v>2191.5771</v>
      </c>
      <c r="H95" s="10">
        <f>SUMIF(DataQ!$B:$B,'Data Q to A'!$A95,DataQ!N:N)</f>
        <v>4622032</v>
      </c>
      <c r="I95" s="10">
        <f>SUMIF(DataQ!$B:$B,'Data Q to A'!$A95,DataQ!O:O)</f>
        <v>-403664.22</v>
      </c>
      <c r="J95" s="10">
        <f>SUMIF(DataQ!$B:$B,'Data Q to A'!$A95,DataQ!P:P)</f>
        <v>-3859.7766000000001</v>
      </c>
      <c r="K95" s="10">
        <f>SUMIF(DataQ!$B:$B,'Data Q to A'!$A95,DataQ!Q:Q)</f>
        <v>-41921.729999999996</v>
      </c>
      <c r="L95" s="10">
        <f>SUMIF(DataQ!$B:$B,'Data Q to A'!$A95,DataQ!R:R)</f>
        <v>-185.78710999999998</v>
      </c>
      <c r="M95" s="10">
        <f>SUMIF(DataQ!$B:$B,'Data Q to A'!$A95,DataQ!S:S)</f>
        <v>-244.71800999999999</v>
      </c>
      <c r="N95" s="10">
        <f>SUMIF(DataQ!$B:$B,'Data Q to A'!$A95,DataQ!T:T)</f>
        <v>-87.108519999999999</v>
      </c>
      <c r="O95" s="10">
        <f>SUMIF(DataQ!$B:$B,'Data Q to A'!$A95,DataQ!U:U)</f>
        <v>-164259.24</v>
      </c>
      <c r="P95" s="10">
        <f>SUMIF(DataQ!$F:$F,'Data Q to A'!$A95,DataQ!V:V)</f>
        <v>11143350</v>
      </c>
      <c r="Q95" s="10">
        <f>SUMIF(DataQ!$F:$F,'Data Q to A'!$A95,DataQ!W:W)</f>
        <v>176859.4</v>
      </c>
      <c r="R95" s="10">
        <f>SUMIF(DataQ!$F:$F,'Data Q to A'!$A95,DataQ!X:X)</f>
        <v>2437497</v>
      </c>
      <c r="S95" s="10">
        <f>SUMIF(DataQ!$F:$F,'Data Q to A'!$A95,DataQ!Y:Y)</f>
        <v>7662.5540000000001</v>
      </c>
      <c r="T95" s="10">
        <f>SUMIF(DataQ!$F:$F,'Data Q to A'!$A95,DataQ!Z:Z)</f>
        <v>9955.1630000000005</v>
      </c>
      <c r="U95" s="10">
        <f>SUMIF(DataQ!$F:$F,'Data Q to A'!$A95,DataQ!AA:AA)</f>
        <v>5756.7889999999998</v>
      </c>
      <c r="V95" s="10">
        <f>SUMIF(DataQ!$F:$F,'Data Q to A'!$A95,DataQ!AB:AB)</f>
        <v>7493810</v>
      </c>
      <c r="W95" s="10">
        <f>SUMIF(DataQ!$F:$F,'Data Q to A'!$A95,DataQ!AC:AC)</f>
        <v>11476000</v>
      </c>
      <c r="X95" s="10">
        <f>SUMIF(DataQ!$F:$F,'Data Q to A'!$A95,DataQ!AD:AD)</f>
        <v>165135.1</v>
      </c>
      <c r="Y95" s="10">
        <f>SUMIF(DataQ!$F:$F,'Data Q to A'!$A95,DataQ!AE:AE)</f>
        <v>1654926</v>
      </c>
      <c r="Z95" s="10">
        <f>SUMIF(DataQ!$F:$F,'Data Q to A'!$A95,DataQ!AF:AF)</f>
        <v>5986.0039999999999</v>
      </c>
      <c r="AA95" s="10">
        <f>SUMIF(DataQ!$F:$F,'Data Q to A'!$A95,DataQ!AG:AG)</f>
        <v>8524.7729999999992</v>
      </c>
      <c r="AB95" s="10">
        <f>SUMIF(DataQ!$F:$F,'Data Q to A'!$A95,DataQ!AH:AH)</f>
        <v>5118.0770000000002</v>
      </c>
      <c r="AC95" s="10">
        <f>SUMIF(DataQ!$F:$F,'Data Q to A'!$A95,DataQ!AI:AI)</f>
        <v>4471970</v>
      </c>
      <c r="AD95" s="10">
        <f>SUMIF(DataQ!$B:$B,'Data Q to A'!$A95,DataQ!AJ:AJ)</f>
        <v>10085051</v>
      </c>
      <c r="AE95" s="10">
        <f>SUMIF(DataQ!$B:$B,'Data Q to A'!$A95,DataQ!AK:AK)</f>
        <v>113348.73000000001</v>
      </c>
      <c r="AF95" s="10">
        <f>SUMIF(DataQ!$B:$B,'Data Q to A'!$A95,DataQ!AL:AL)</f>
        <v>1252485.2999999998</v>
      </c>
      <c r="AG95" s="10">
        <f>SUMIF(DataQ!$B:$B,'Data Q to A'!$A95,DataQ!AM:AM)</f>
        <v>12604.335999999999</v>
      </c>
      <c r="AH95" s="10">
        <f>SUMIF(DataQ!$B:$B,'Data Q to A'!$A95,DataQ!AN:AN)</f>
        <v>7439.6110000000008</v>
      </c>
      <c r="AI95" s="10">
        <f>SUMIF(DataQ!$B:$B,'Data Q to A'!$A95,DataQ!AO:AO)</f>
        <v>4945.5929999999998</v>
      </c>
      <c r="AJ95" s="10">
        <f>SUMIF(DataQ!$B:$B,'Data Q to A'!$A95,DataQ!AP:AP)</f>
        <v>11793705</v>
      </c>
      <c r="AK95" s="10">
        <f>SUMIF(DataQ!$E:$E,'Data Q to A'!$A95,DataQ!AC:AC)</f>
        <v>0</v>
      </c>
      <c r="AL95" s="10">
        <f>SUMIF(DataQ!$D:$D,'Data Q to A'!$A95,DataQ!AJ:AJ)</f>
        <v>5082307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82E-CA43-4F80-A059-67CA594B308A}">
  <sheetPr codeName="Sheet9"/>
  <dimension ref="A1:BA359"/>
  <sheetViews>
    <sheetView workbookViewId="0">
      <pane xSplit="7" ySplit="6" topLeftCell="H22" activePane="bottomRight" state="frozen"/>
      <selection pane="topRight" activeCell="F1" sqref="F1"/>
      <selection pane="bottomLeft" activeCell="A7" sqref="A7"/>
      <selection pane="bottomRight" activeCell="D24" sqref="D24"/>
    </sheetView>
  </sheetViews>
  <sheetFormatPr defaultColWidth="9.140625" defaultRowHeight="15" x14ac:dyDescent="0.25"/>
  <cols>
    <col min="1" max="1" width="5" style="4" bestFit="1" customWidth="1"/>
    <col min="2" max="6" width="5" style="4" customWidth="1"/>
    <col min="7" max="7" width="9.140625" style="4"/>
    <col min="8" max="53" width="17.5703125" style="4" bestFit="1" customWidth="1"/>
    <col min="54" max="16384" width="9.140625" style="4"/>
  </cols>
  <sheetData>
    <row r="1" spans="1:53" x14ac:dyDescent="0.25">
      <c r="H1" s="4" t="str">
        <f>GMWQ!NF2</f>
        <v>Desktop</v>
      </c>
      <c r="I1" s="4" t="str">
        <f>$H$1</f>
        <v>Desktop</v>
      </c>
      <c r="J1" s="4" t="str">
        <f t="shared" ref="J1:N1" si="0">$H$1</f>
        <v>Desktop</v>
      </c>
      <c r="K1" s="4" t="str">
        <f t="shared" si="0"/>
        <v>Desktop</v>
      </c>
      <c r="L1" s="4" t="str">
        <f t="shared" si="0"/>
        <v>Desktop</v>
      </c>
      <c r="M1" s="4" t="str">
        <f t="shared" si="0"/>
        <v>Desktop</v>
      </c>
      <c r="N1" s="4" t="str">
        <f t="shared" si="0"/>
        <v>Desktop</v>
      </c>
      <c r="O1" s="4" t="str">
        <f>$H$1</f>
        <v>Desktop</v>
      </c>
      <c r="P1" s="4" t="str">
        <f>$H$1</f>
        <v>Desktop</v>
      </c>
      <c r="Q1" s="4" t="str">
        <f t="shared" ref="Q1:U1" si="1">$H$1</f>
        <v>Desktop</v>
      </c>
      <c r="R1" s="4" t="str">
        <f t="shared" si="1"/>
        <v>Desktop</v>
      </c>
      <c r="S1" s="4" t="str">
        <f t="shared" si="1"/>
        <v>Desktop</v>
      </c>
      <c r="T1" s="4" t="str">
        <f t="shared" si="1"/>
        <v>Desktop</v>
      </c>
      <c r="U1" s="4" t="str">
        <f t="shared" si="1"/>
        <v>Desktop</v>
      </c>
      <c r="V1" s="4" t="str">
        <f>$H$1</f>
        <v>Desktop</v>
      </c>
      <c r="W1" s="4" t="str">
        <f>$H$1</f>
        <v>Desktop</v>
      </c>
      <c r="X1" s="4" t="str">
        <f t="shared" ref="X1:AB1" si="2">$H$1</f>
        <v>Desktop</v>
      </c>
      <c r="Y1" s="4" t="str">
        <f t="shared" si="2"/>
        <v>Desktop</v>
      </c>
      <c r="Z1" s="4" t="str">
        <f t="shared" si="2"/>
        <v>Desktop</v>
      </c>
      <c r="AA1" s="4" t="str">
        <f t="shared" si="2"/>
        <v>Desktop</v>
      </c>
      <c r="AB1" s="4" t="str">
        <f t="shared" si="2"/>
        <v>Desktop</v>
      </c>
      <c r="AC1" s="4" t="str">
        <f>$H$1</f>
        <v>Desktop</v>
      </c>
      <c r="AD1" s="4" t="str">
        <f>$H$1</f>
        <v>Desktop</v>
      </c>
      <c r="AE1" s="4" t="str">
        <f t="shared" ref="AE1:AI1" si="3">$H$1</f>
        <v>Desktop</v>
      </c>
      <c r="AF1" s="4" t="str">
        <f t="shared" si="3"/>
        <v>Desktop</v>
      </c>
      <c r="AG1" s="4" t="str">
        <f t="shared" si="3"/>
        <v>Desktop</v>
      </c>
      <c r="AH1" s="4" t="str">
        <f t="shared" si="3"/>
        <v>Desktop</v>
      </c>
      <c r="AI1" s="4" t="str">
        <f t="shared" si="3"/>
        <v>Desktop</v>
      </c>
      <c r="AJ1" s="4" t="str">
        <f>$H$1</f>
        <v>Desktop</v>
      </c>
      <c r="AK1" s="4" t="str">
        <f>$H$1</f>
        <v>Desktop</v>
      </c>
      <c r="AL1" s="4" t="str">
        <f t="shared" ref="AL1:AT1" si="4">$H$1</f>
        <v>Desktop</v>
      </c>
      <c r="AM1" s="4" t="str">
        <f t="shared" si="4"/>
        <v>Desktop</v>
      </c>
      <c r="AN1" s="4" t="str">
        <f t="shared" si="4"/>
        <v>Desktop</v>
      </c>
      <c r="AO1" s="4" t="str">
        <f t="shared" si="4"/>
        <v>Desktop</v>
      </c>
      <c r="AP1" s="4" t="str">
        <f t="shared" si="4"/>
        <v>Desktop</v>
      </c>
      <c r="AQ1" s="4" t="str">
        <f t="shared" si="4"/>
        <v>Desktop</v>
      </c>
      <c r="AR1" s="4" t="str">
        <f t="shared" si="4"/>
        <v>Desktop</v>
      </c>
      <c r="AS1" s="4" t="str">
        <f t="shared" si="4"/>
        <v>Desktop</v>
      </c>
      <c r="AT1" s="4" t="str">
        <f t="shared" si="4"/>
        <v>Desktop</v>
      </c>
      <c r="AU1" s="4" t="str">
        <f>$H$1</f>
        <v>Desktop</v>
      </c>
      <c r="AV1" s="4" t="str">
        <f>$H$1</f>
        <v>Desktop</v>
      </c>
      <c r="AW1" s="4" t="str">
        <f t="shared" ref="AW1:BA1" si="5">$H$1</f>
        <v>Desktop</v>
      </c>
      <c r="AX1" s="4" t="str">
        <f t="shared" si="5"/>
        <v>Desktop</v>
      </c>
      <c r="AY1" s="4" t="str">
        <f t="shared" si="5"/>
        <v>Desktop</v>
      </c>
      <c r="AZ1" s="4" t="str">
        <f t="shared" si="5"/>
        <v>Desktop</v>
      </c>
      <c r="BA1" s="4" t="str">
        <f t="shared" si="5"/>
        <v>Desktop</v>
      </c>
    </row>
    <row r="2" spans="1:53" x14ac:dyDescent="0.25">
      <c r="H2" s="4" t="s">
        <v>415</v>
      </c>
      <c r="I2" s="4" t="s">
        <v>420</v>
      </c>
      <c r="J2" s="4" t="s">
        <v>388</v>
      </c>
      <c r="K2" s="4" t="s">
        <v>392</v>
      </c>
      <c r="L2" s="4" t="s">
        <v>399</v>
      </c>
      <c r="M2" s="4" t="s">
        <v>404</v>
      </c>
      <c r="N2" s="4" t="s">
        <v>409</v>
      </c>
      <c r="O2" s="4" t="s">
        <v>415</v>
      </c>
      <c r="P2" s="4" t="s">
        <v>420</v>
      </c>
      <c r="Q2" s="4" t="s">
        <v>388</v>
      </c>
      <c r="R2" s="4" t="s">
        <v>392</v>
      </c>
      <c r="S2" s="4" t="s">
        <v>399</v>
      </c>
      <c r="T2" s="4" t="s">
        <v>404</v>
      </c>
      <c r="U2" s="4" t="s">
        <v>409</v>
      </c>
      <c r="V2" s="4" t="s">
        <v>415</v>
      </c>
      <c r="W2" s="4" t="s">
        <v>420</v>
      </c>
      <c r="X2" s="4" t="s">
        <v>388</v>
      </c>
      <c r="Y2" s="4" t="s">
        <v>392</v>
      </c>
      <c r="Z2" s="4" t="s">
        <v>399</v>
      </c>
      <c r="AA2" s="4" t="s">
        <v>404</v>
      </c>
      <c r="AB2" s="4" t="s">
        <v>409</v>
      </c>
      <c r="AC2" s="4" t="s">
        <v>415</v>
      </c>
      <c r="AD2" s="4" t="s">
        <v>420</v>
      </c>
      <c r="AE2" s="4" t="s">
        <v>388</v>
      </c>
      <c r="AF2" s="4" t="s">
        <v>392</v>
      </c>
      <c r="AG2" s="4" t="s">
        <v>399</v>
      </c>
      <c r="AH2" s="4" t="s">
        <v>404</v>
      </c>
      <c r="AI2" s="4" t="s">
        <v>409</v>
      </c>
      <c r="AJ2" s="4" t="s">
        <v>415</v>
      </c>
      <c r="AK2" s="4" t="s">
        <v>420</v>
      </c>
      <c r="AL2" s="4" t="s">
        <v>388</v>
      </c>
      <c r="AM2" s="4" t="s">
        <v>392</v>
      </c>
      <c r="AN2" s="4" t="s">
        <v>399</v>
      </c>
      <c r="AO2" s="4" t="s">
        <v>404</v>
      </c>
      <c r="AP2" s="4" t="s">
        <v>409</v>
      </c>
      <c r="AQ2" s="4" t="s">
        <v>415</v>
      </c>
      <c r="AR2" s="4" t="s">
        <v>420</v>
      </c>
      <c r="AS2" s="4" t="s">
        <v>392</v>
      </c>
      <c r="AT2" s="4" t="s">
        <v>388</v>
      </c>
      <c r="AU2" s="4" t="s">
        <v>415</v>
      </c>
      <c r="AV2" s="4" t="s">
        <v>420</v>
      </c>
      <c r="AW2" s="4" t="s">
        <v>388</v>
      </c>
      <c r="AX2" s="4" t="s">
        <v>392</v>
      </c>
      <c r="AY2" s="4" t="s">
        <v>399</v>
      </c>
      <c r="AZ2" s="4" t="s">
        <v>404</v>
      </c>
      <c r="BA2" s="4" t="s">
        <v>409</v>
      </c>
    </row>
    <row r="3" spans="1:53" x14ac:dyDescent="0.25">
      <c r="H3" s="4" t="s">
        <v>379</v>
      </c>
      <c r="I3" s="4" t="s">
        <v>379</v>
      </c>
      <c r="J3" s="4" t="s">
        <v>379</v>
      </c>
      <c r="K3" s="4" t="s">
        <v>379</v>
      </c>
      <c r="L3" s="4" t="s">
        <v>379</v>
      </c>
      <c r="M3" s="4" t="s">
        <v>379</v>
      </c>
      <c r="N3" s="4" t="s">
        <v>379</v>
      </c>
      <c r="O3" s="8" t="s">
        <v>424</v>
      </c>
      <c r="P3" s="8" t="s">
        <v>424</v>
      </c>
      <c r="Q3" s="8" t="s">
        <v>424</v>
      </c>
      <c r="R3" s="8" t="s">
        <v>424</v>
      </c>
      <c r="S3" s="8" t="s">
        <v>424</v>
      </c>
      <c r="T3" s="8" t="s">
        <v>424</v>
      </c>
      <c r="U3" s="8" t="s">
        <v>424</v>
      </c>
      <c r="V3" s="8" t="s">
        <v>442</v>
      </c>
      <c r="W3" s="8" t="s">
        <v>442</v>
      </c>
      <c r="X3" s="8" t="s">
        <v>442</v>
      </c>
      <c r="Y3" s="8" t="s">
        <v>442</v>
      </c>
      <c r="Z3" s="8" t="s">
        <v>442</v>
      </c>
      <c r="AA3" s="8" t="s">
        <v>442</v>
      </c>
      <c r="AB3" s="8" t="s">
        <v>442</v>
      </c>
      <c r="AC3" s="8" t="s">
        <v>1188</v>
      </c>
      <c r="AD3" s="8" t="s">
        <v>1188</v>
      </c>
      <c r="AE3" s="8" t="s">
        <v>1188</v>
      </c>
      <c r="AF3" s="8" t="s">
        <v>1188</v>
      </c>
      <c r="AG3" s="8" t="s">
        <v>1188</v>
      </c>
      <c r="AH3" s="8" t="s">
        <v>1188</v>
      </c>
      <c r="AI3" s="8" t="s">
        <v>1188</v>
      </c>
      <c r="AJ3" s="8" t="s">
        <v>460</v>
      </c>
      <c r="AK3" s="8" t="s">
        <v>460</v>
      </c>
      <c r="AL3" s="8" t="s">
        <v>460</v>
      </c>
      <c r="AM3" s="8" t="s">
        <v>460</v>
      </c>
      <c r="AN3" s="8" t="s">
        <v>460</v>
      </c>
      <c r="AO3" s="8" t="s">
        <v>460</v>
      </c>
      <c r="AP3" s="8" t="s">
        <v>460</v>
      </c>
      <c r="AQ3" s="8" t="s">
        <v>744</v>
      </c>
      <c r="AR3" s="8" t="s">
        <v>744</v>
      </c>
      <c r="AS3" s="8" t="s">
        <v>744</v>
      </c>
      <c r="AT3" s="8" t="s">
        <v>744</v>
      </c>
      <c r="AU3" s="8" t="s">
        <v>772</v>
      </c>
      <c r="AV3" s="8" t="s">
        <v>772</v>
      </c>
      <c r="AW3" s="8" t="s">
        <v>772</v>
      </c>
      <c r="AX3" s="8" t="s">
        <v>772</v>
      </c>
      <c r="AY3" s="8" t="s">
        <v>772</v>
      </c>
      <c r="AZ3" s="8" t="s">
        <v>772</v>
      </c>
      <c r="BA3" s="8" t="s">
        <v>772</v>
      </c>
    </row>
    <row r="4" spans="1:53" x14ac:dyDescent="0.25">
      <c r="H4" s="4" t="s">
        <v>378</v>
      </c>
      <c r="I4" s="4" t="s">
        <v>387</v>
      </c>
      <c r="J4" s="4" t="s">
        <v>391</v>
      </c>
      <c r="K4" s="4" t="s">
        <v>398</v>
      </c>
      <c r="L4" s="4" t="s">
        <v>403</v>
      </c>
      <c r="M4" s="4" t="s">
        <v>408</v>
      </c>
      <c r="N4" s="4" t="s">
        <v>414</v>
      </c>
      <c r="O4" s="4" t="s">
        <v>378</v>
      </c>
      <c r="P4" s="4" t="s">
        <v>387</v>
      </c>
      <c r="Q4" s="4" t="s">
        <v>391</v>
      </c>
      <c r="R4" s="4" t="s">
        <v>398</v>
      </c>
      <c r="S4" s="4" t="s">
        <v>403</v>
      </c>
      <c r="T4" s="4" t="s">
        <v>408</v>
      </c>
      <c r="U4" s="4" t="s">
        <v>414</v>
      </c>
      <c r="V4" s="4" t="s">
        <v>378</v>
      </c>
      <c r="W4" s="4" t="s">
        <v>387</v>
      </c>
      <c r="X4" s="4" t="s">
        <v>391</v>
      </c>
      <c r="Y4" s="4" t="s">
        <v>398</v>
      </c>
      <c r="Z4" s="4" t="s">
        <v>403</v>
      </c>
      <c r="AA4" s="4" t="s">
        <v>408</v>
      </c>
      <c r="AB4" s="4" t="s">
        <v>414</v>
      </c>
      <c r="AC4" s="4" t="s">
        <v>378</v>
      </c>
      <c r="AD4" s="4" t="s">
        <v>387</v>
      </c>
      <c r="AE4" s="4" t="s">
        <v>391</v>
      </c>
      <c r="AF4" s="4" t="s">
        <v>398</v>
      </c>
      <c r="AG4" s="4" t="s">
        <v>403</v>
      </c>
      <c r="AH4" s="4" t="s">
        <v>408</v>
      </c>
      <c r="AI4" s="4" t="s">
        <v>414</v>
      </c>
      <c r="AJ4" s="4" t="s">
        <v>378</v>
      </c>
      <c r="AK4" s="4" t="s">
        <v>387</v>
      </c>
      <c r="AL4" s="4" t="s">
        <v>391</v>
      </c>
      <c r="AM4" s="4" t="s">
        <v>398</v>
      </c>
      <c r="AN4" s="4" t="s">
        <v>403</v>
      </c>
      <c r="AO4" s="4" t="s">
        <v>408</v>
      </c>
      <c r="AP4" s="4" t="s">
        <v>414</v>
      </c>
      <c r="AQ4" s="4" t="s">
        <v>378</v>
      </c>
      <c r="AR4" s="4" t="s">
        <v>387</v>
      </c>
      <c r="AS4" s="4" t="s">
        <v>398</v>
      </c>
      <c r="AT4" s="4" t="s">
        <v>391</v>
      </c>
      <c r="AU4" s="4" t="s">
        <v>378</v>
      </c>
      <c r="AV4" s="4" t="s">
        <v>387</v>
      </c>
      <c r="AW4" s="4" t="s">
        <v>391</v>
      </c>
      <c r="AX4" s="4" t="s">
        <v>398</v>
      </c>
      <c r="AY4" s="4" t="s">
        <v>403</v>
      </c>
      <c r="AZ4" s="4" t="s">
        <v>408</v>
      </c>
      <c r="BA4" s="4" t="s">
        <v>414</v>
      </c>
    </row>
    <row r="5" spans="1:53" x14ac:dyDescent="0.25">
      <c r="H5" s="4" t="s">
        <v>416</v>
      </c>
      <c r="I5" s="4" t="s">
        <v>416</v>
      </c>
      <c r="J5" s="4" t="s">
        <v>416</v>
      </c>
      <c r="K5" s="4" t="s">
        <v>416</v>
      </c>
      <c r="L5" s="4" t="s">
        <v>416</v>
      </c>
      <c r="M5" s="4" t="s">
        <v>416</v>
      </c>
      <c r="N5" s="4" t="s">
        <v>416</v>
      </c>
      <c r="O5" s="4" t="s">
        <v>416</v>
      </c>
      <c r="P5" s="4" t="s">
        <v>416</v>
      </c>
      <c r="Q5" s="4" t="s">
        <v>416</v>
      </c>
      <c r="R5" s="4" t="s">
        <v>416</v>
      </c>
      <c r="S5" s="4" t="s">
        <v>416</v>
      </c>
      <c r="T5" s="4" t="s">
        <v>416</v>
      </c>
      <c r="U5" s="4" t="s">
        <v>416</v>
      </c>
      <c r="V5" s="4" t="s">
        <v>416</v>
      </c>
      <c r="W5" s="4" t="s">
        <v>416</v>
      </c>
      <c r="X5" s="4" t="s">
        <v>416</v>
      </c>
      <c r="Y5" s="4" t="s">
        <v>416</v>
      </c>
      <c r="Z5" s="4" t="s">
        <v>416</v>
      </c>
      <c r="AA5" s="4" t="s">
        <v>416</v>
      </c>
      <c r="AB5" s="4" t="s">
        <v>416</v>
      </c>
      <c r="AC5" s="4" t="s">
        <v>416</v>
      </c>
      <c r="AD5" s="4" t="s">
        <v>416</v>
      </c>
      <c r="AE5" s="4" t="s">
        <v>416</v>
      </c>
      <c r="AF5" s="4" t="s">
        <v>416</v>
      </c>
      <c r="AG5" s="4" t="s">
        <v>416</v>
      </c>
      <c r="AH5" s="4" t="s">
        <v>416</v>
      </c>
      <c r="AI5" s="4" t="s">
        <v>416</v>
      </c>
      <c r="AJ5" s="4" t="s">
        <v>416</v>
      </c>
      <c r="AK5" s="4" t="s">
        <v>416</v>
      </c>
      <c r="AL5" s="4" t="s">
        <v>416</v>
      </c>
      <c r="AM5" s="4" t="s">
        <v>416</v>
      </c>
      <c r="AN5" s="4" t="s">
        <v>416</v>
      </c>
      <c r="AO5" s="4" t="s">
        <v>416</v>
      </c>
      <c r="AP5" s="4" t="s">
        <v>416</v>
      </c>
      <c r="AQ5" s="4" t="s">
        <v>416</v>
      </c>
      <c r="AR5" s="4" t="s">
        <v>416</v>
      </c>
      <c r="AS5" s="4" t="s">
        <v>416</v>
      </c>
      <c r="AT5" s="4" t="s">
        <v>416</v>
      </c>
      <c r="AU5" s="4" t="s">
        <v>416</v>
      </c>
      <c r="AV5" s="4" t="s">
        <v>416</v>
      </c>
      <c r="AW5" s="4" t="s">
        <v>416</v>
      </c>
      <c r="AX5" s="4" t="s">
        <v>416</v>
      </c>
      <c r="AY5" s="4" t="s">
        <v>416</v>
      </c>
      <c r="AZ5" s="4" t="s">
        <v>416</v>
      </c>
      <c r="BA5" s="4" t="s">
        <v>416</v>
      </c>
    </row>
    <row r="6" spans="1:53" x14ac:dyDescent="0.25">
      <c r="B6" s="4" t="s">
        <v>417</v>
      </c>
      <c r="C6" s="4" t="s">
        <v>418</v>
      </c>
      <c r="D6" s="4" t="s">
        <v>1227</v>
      </c>
      <c r="E6" s="4" t="s">
        <v>419</v>
      </c>
      <c r="F6" s="8" t="s">
        <v>474</v>
      </c>
      <c r="G6" s="4">
        <f>G358+5</f>
        <v>2329</v>
      </c>
      <c r="H6" s="5" t="str" cm="1">
        <f t="array" ref="H6">_xlfn.CONCAT(INDEX(GMWQ!$A$2:$NE$60,MATCH(1,(GMWQ!$NE$2:$NE$60=H$3)*(GMWQ!$ND$2:$ND$60=H$4)*(GMWQ!$NF$2:$NF$60=H$1),0),$G6-1966),"0",(INDEX(GMWQ!$A$2:$NE$60,MATCH(1,(GMWQ!$NE$2:$NE$60=H$3)*(GMWQ!$ND$2:$ND$60=H$4)*(GMWQ!$NF$2:$NF$60=H$1),0),$G6-1965)))</f>
        <v>202601</v>
      </c>
      <c r="I6" s="5" t="str" cm="1">
        <f t="array" ref="I6">_xlfn.CONCAT(INDEX(GMWQ!$A$2:$NE$60,MATCH(1,(GMWQ!$NE$2:$NE$60=I$3)*(GMWQ!$ND$2:$ND$60=I$4)*(GMWQ!$NF$2:$NF$60=I$1),0),$G6-1966),"0",(INDEX(GMWQ!$A$2:$NE$60,MATCH(1,(GMWQ!$NE$2:$NE$60=I$3)*(GMWQ!$ND$2:$ND$60=I$4)*(GMWQ!$NF$2:$NF$60=I$1),0),$G6-1965)))</f>
        <v>202601</v>
      </c>
      <c r="J6" s="5" t="str" cm="1">
        <f t="array" ref="J6">_xlfn.CONCAT(INDEX(GMWQ!$A$2:$NE$60,MATCH(1,(GMWQ!$NE$2:$NE$60=J$3)*(GMWQ!$ND$2:$ND$60=J$4)*(GMWQ!$NF$2:$NF$60=J$1),0),$G6-1966),"0",(INDEX(GMWQ!$A$2:$NE$60,MATCH(1,(GMWQ!$NE$2:$NE$60=J$3)*(GMWQ!$ND$2:$ND$60=J$4)*(GMWQ!$NF$2:$NF$60=J$1),0),$G6-1965)))</f>
        <v>202504</v>
      </c>
      <c r="K6" s="5" t="str" cm="1">
        <f t="array" ref="K6">_xlfn.CONCAT(INDEX(GMWQ!$A$2:$NE$60,MATCH(1,(GMWQ!$NE$2:$NE$60=K$3)*(GMWQ!$ND$2:$ND$60=K$4)*(GMWQ!$NF$2:$NF$60=K$1),0),$G6-1966),"0",(INDEX(GMWQ!$A$2:$NE$60,MATCH(1,(GMWQ!$NE$2:$NE$60=K$3)*(GMWQ!$ND$2:$ND$60=K$4)*(GMWQ!$NF$2:$NF$60=K$1),0),$G6-1965)))</f>
        <v>202601</v>
      </c>
      <c r="L6" s="5" t="str" cm="1">
        <f t="array" ref="L6">_xlfn.CONCAT(INDEX(GMWQ!$A$2:$NE$60,MATCH(1,(GMWQ!$NE$2:$NE$60=L$3)*(GMWQ!$ND$2:$ND$60=L$4)*(GMWQ!$NF$2:$NF$60=L$1),0),$G6-1966),"0",(INDEX(GMWQ!$A$2:$NE$60,MATCH(1,(GMWQ!$NE$2:$NE$60=L$3)*(GMWQ!$ND$2:$ND$60=L$4)*(GMWQ!$NF$2:$NF$60=L$1),0),$G6-1965)))</f>
        <v>202601</v>
      </c>
      <c r="M6" s="5" t="str" cm="1">
        <f t="array" ref="M6">_xlfn.CONCAT(INDEX(GMWQ!$A$2:$NE$60,MATCH(1,(GMWQ!$NE$2:$NE$60=M$3)*(GMWQ!$ND$2:$ND$60=M$4)*(GMWQ!$NF$2:$NF$60=M$1),0),$G6-1966),"0",(INDEX(GMWQ!$A$2:$NE$60,MATCH(1,(GMWQ!$NE$2:$NE$60=M$3)*(GMWQ!$ND$2:$ND$60=M$4)*(GMWQ!$NF$2:$NF$60=M$1),0),$G6-1965)))</f>
        <v>202601</v>
      </c>
      <c r="N6" s="5" t="str" cm="1">
        <f t="array" ref="N6">_xlfn.CONCAT(INDEX(GMWQ!$A$2:$NE$60,MATCH(1,(GMWQ!$NE$2:$NE$60=N$3)*(GMWQ!$ND$2:$ND$60=N$4)*(GMWQ!$NF$2:$NF$60=N$1),0),$G6-1966),"0",(INDEX(GMWQ!$A$2:$NE$60,MATCH(1,(GMWQ!$NE$2:$NE$60=N$3)*(GMWQ!$ND$2:$ND$60=N$4)*(GMWQ!$NF$2:$NF$60=N$1),0),$G6-1965)))</f>
        <v>202601</v>
      </c>
      <c r="O6" s="5" t="str" cm="1">
        <f t="array" ref="O6">_xlfn.CONCAT(INDEX(GMWQ!$A$2:$NE$60,MATCH(1,(GMWQ!$NE$2:$NE$60=O$3)*(GMWQ!$ND$2:$ND$60=O$4)*(GMWQ!$NF$2:$NF$60=O$1),0),$G6-1966),"0",(INDEX(GMWQ!$A$2:$NE$60,MATCH(1,(GMWQ!$NE$2:$NE$60=O$3)*(GMWQ!$ND$2:$ND$60=O$4)*(GMWQ!$NF$2:$NF$60=O$1),0),$G6-1965)))</f>
        <v>202601</v>
      </c>
      <c r="P6" s="5" t="str" cm="1">
        <f t="array" ref="P6">_xlfn.CONCAT(INDEX(GMWQ!$A$2:$NE$60,MATCH(1,(GMWQ!$NE$2:$NE$60=P$3)*(GMWQ!$ND$2:$ND$60=P$4)*(GMWQ!$NF$2:$NF$60=P$1),0),$G6-1966),"0",(INDEX(GMWQ!$A$2:$NE$60,MATCH(1,(GMWQ!$NE$2:$NE$60=P$3)*(GMWQ!$ND$2:$ND$60=P$4)*(GMWQ!$NF$2:$NF$60=P$1),0),$G6-1965)))</f>
        <v>202504</v>
      </c>
      <c r="Q6" s="5" t="str" cm="1">
        <f t="array" ref="Q6">_xlfn.CONCAT(INDEX(GMWQ!$A$2:$NE$60,MATCH(1,(GMWQ!$NE$2:$NE$60=Q$3)*(GMWQ!$ND$2:$ND$60=Q$4)*(GMWQ!$NF$2:$NF$60=Q$1),0),$G6-1966),"0",(INDEX(GMWQ!$A$2:$NE$60,MATCH(1,(GMWQ!$NE$2:$NE$60=Q$3)*(GMWQ!$ND$2:$ND$60=Q$4)*(GMWQ!$NF$2:$NF$60=Q$1),0),$G6-1965)))</f>
        <v>202501</v>
      </c>
      <c r="R6" s="5" t="str" cm="1">
        <f t="array" ref="R6">_xlfn.CONCAT(INDEX(GMWQ!$A$2:$NE$60,MATCH(1,(GMWQ!$NE$2:$NE$60=R$3)*(GMWQ!$ND$2:$ND$60=R$4)*(GMWQ!$NF$2:$NF$60=R$1),0),$G6-1966),"0",(INDEX(GMWQ!$A$2:$NE$60,MATCH(1,(GMWQ!$NE$2:$NE$60=R$3)*(GMWQ!$ND$2:$ND$60=R$4)*(GMWQ!$NF$2:$NF$60=R$1),0),$G6-1965)))</f>
        <v>202601</v>
      </c>
      <c r="S6" s="5" t="str" cm="1">
        <f t="array" ref="S6">_xlfn.CONCAT(INDEX(GMWQ!$A$2:$NE$60,MATCH(1,(GMWQ!$NE$2:$NE$60=S$3)*(GMWQ!$ND$2:$ND$60=S$4)*(GMWQ!$NF$2:$NF$60=S$1),0),$G6-1966),"0",(INDEX(GMWQ!$A$2:$NE$60,MATCH(1,(GMWQ!$NE$2:$NE$60=S$3)*(GMWQ!$ND$2:$ND$60=S$4)*(GMWQ!$NF$2:$NF$60=S$1),0),$G6-1965)))</f>
        <v>202504</v>
      </c>
      <c r="T6" s="5" t="str" cm="1">
        <f t="array" ref="T6">_xlfn.CONCAT(INDEX(GMWQ!$A$2:$NE$60,MATCH(1,(GMWQ!$NE$2:$NE$60=T$3)*(GMWQ!$ND$2:$ND$60=T$4)*(GMWQ!$NF$2:$NF$60=T$1),0),$G6-1966),"0",(INDEX(GMWQ!$A$2:$NE$60,MATCH(1,(GMWQ!$NE$2:$NE$60=T$3)*(GMWQ!$ND$2:$ND$60=T$4)*(GMWQ!$NF$2:$NF$60=T$1),0),$G6-1965)))</f>
        <v>202504</v>
      </c>
      <c r="U6" s="5" t="str" cm="1">
        <f t="array" ref="U6">_xlfn.CONCAT(INDEX(GMWQ!$A$2:$NE$60,MATCH(1,(GMWQ!$NE$2:$NE$60=U$3)*(GMWQ!$ND$2:$ND$60=U$4)*(GMWQ!$NF$2:$NF$60=U$1),0),$G6-1966),"0",(INDEX(GMWQ!$A$2:$NE$60,MATCH(1,(GMWQ!$NE$2:$NE$60=U$3)*(GMWQ!$ND$2:$ND$60=U$4)*(GMWQ!$NF$2:$NF$60=U$1),0),$G6-1965)))</f>
        <v>202601</v>
      </c>
      <c r="V6" s="5" t="str" cm="1">
        <f t="array" ref="V6">_xlfn.CONCAT(INDEX(GMWQ!$A$2:$NE$60,MATCH(1,(GMWQ!$NE$2:$NE$60=V$3)*(GMWQ!$ND$2:$ND$60=V$4)*(GMWQ!$NF$2:$NF$60=V$1),0),$G6-1966),"0",(INDEX(GMWQ!$A$2:$NE$60,MATCH(1,(GMWQ!$NE$2:$NE$60=V$3)*(GMWQ!$ND$2:$ND$60=V$4)*(GMWQ!$NF$2:$NF$60=V$1),0),$G6-1965)))</f>
        <v>202601</v>
      </c>
      <c r="W6" s="5" t="str" cm="1">
        <f t="array" ref="W6">_xlfn.CONCAT(INDEX(GMWQ!$A$2:$NE$60,MATCH(1,(GMWQ!$NE$2:$NE$60=W$3)*(GMWQ!$ND$2:$ND$60=W$4)*(GMWQ!$NF$2:$NF$60=W$1),0),$G6-1966),"0",(INDEX(GMWQ!$A$2:$NE$60,MATCH(1,(GMWQ!$NE$2:$NE$60=W$3)*(GMWQ!$ND$2:$ND$60=W$4)*(GMWQ!$NF$2:$NF$60=W$1),0),$G6-1965)))</f>
        <v>202504</v>
      </c>
      <c r="X6" s="5" t="str" cm="1">
        <f t="array" ref="X6">_xlfn.CONCAT(INDEX(GMWQ!$A$2:$NE$60,MATCH(1,(GMWQ!$NE$2:$NE$60=X$3)*(GMWQ!$ND$2:$ND$60=X$4)*(GMWQ!$NF$2:$NF$60=X$1),0),$G6-1966),"0",(INDEX(GMWQ!$A$2:$NE$60,MATCH(1,(GMWQ!$NE$2:$NE$60=X$3)*(GMWQ!$ND$2:$ND$60=X$4)*(GMWQ!$NF$2:$NF$60=X$1),0),$G6-1965)))</f>
        <v>202404</v>
      </c>
      <c r="Y6" s="5" t="str" cm="1">
        <f t="array" ref="Y6">_xlfn.CONCAT(INDEX(GMWQ!$A$2:$NE$60,MATCH(1,(GMWQ!$NE$2:$NE$60=Y$3)*(GMWQ!$ND$2:$ND$60=Y$4)*(GMWQ!$NF$2:$NF$60=Y$1),0),$G6-1966),"0",(INDEX(GMWQ!$A$2:$NE$60,MATCH(1,(GMWQ!$NE$2:$NE$60=Y$3)*(GMWQ!$ND$2:$ND$60=Y$4)*(GMWQ!$NF$2:$NF$60=Y$1),0),$G6-1965)))</f>
        <v>202504</v>
      </c>
      <c r="Z6" s="5" t="str" cm="1">
        <f t="array" ref="Z6">_xlfn.CONCAT(INDEX(GMWQ!$A$2:$NE$60,MATCH(1,(GMWQ!$NE$2:$NE$60=Z$3)*(GMWQ!$ND$2:$ND$60=Z$4)*(GMWQ!$NF$2:$NF$60=Z$1),0),$G6-1966),"0",(INDEX(GMWQ!$A$2:$NE$60,MATCH(1,(GMWQ!$NE$2:$NE$60=Z$3)*(GMWQ!$ND$2:$ND$60=Z$4)*(GMWQ!$NF$2:$NF$60=Z$1),0),$G6-1965)))</f>
        <v>202504</v>
      </c>
      <c r="AA6" s="5" t="str" cm="1">
        <f t="array" ref="AA6">_xlfn.CONCAT(INDEX(GMWQ!$A$2:$NE$60,MATCH(1,(GMWQ!$NE$2:$NE$60=AA$3)*(GMWQ!$ND$2:$ND$60=AA$4)*(GMWQ!$NF$2:$NF$60=AA$1),0),$G6-1966),"0",(INDEX(GMWQ!$A$2:$NE$60,MATCH(1,(GMWQ!$NE$2:$NE$60=AA$3)*(GMWQ!$ND$2:$ND$60=AA$4)*(GMWQ!$NF$2:$NF$60=AA$1),0),$G6-1965)))</f>
        <v>202504</v>
      </c>
      <c r="AB6" s="5" t="str" cm="1">
        <f t="array" ref="AB6">_xlfn.CONCAT(INDEX(GMWQ!$A$2:$NE$60,MATCH(1,(GMWQ!$NE$2:$NE$60=AB$3)*(GMWQ!$ND$2:$ND$60=AB$4)*(GMWQ!$NF$2:$NF$60=AB$1),0),$G6-1966),"0",(INDEX(GMWQ!$A$2:$NE$60,MATCH(1,(GMWQ!$NE$2:$NE$60=AB$3)*(GMWQ!$ND$2:$ND$60=AB$4)*(GMWQ!$NF$2:$NF$60=AB$1),0),$G6-1965)))</f>
        <v>202601</v>
      </c>
      <c r="AC6" s="5" t="str" cm="1">
        <f t="array" ref="AC6">_xlfn.CONCAT(INDEX(GMWQ!$A$2:$NE$60,MATCH(1,(GMWQ!$NE$2:$NE$60=AC$3)*(GMWQ!$ND$2:$ND$60=AC$4)*(GMWQ!$NF$2:$NF$60=AC$1),0),$G6-1966),"0",(INDEX(GMWQ!$A$2:$NE$60,MATCH(1,(GMWQ!$NE$2:$NE$60=AC$3)*(GMWQ!$ND$2:$ND$60=AC$4)*(GMWQ!$NF$2:$NF$60=AC$1),0),$G6-1965)))</f>
        <v>202601</v>
      </c>
      <c r="AD6" s="5" t="str" cm="1">
        <f t="array" ref="AD6">_xlfn.CONCAT(INDEX(GMWQ!$A$2:$NE$60,MATCH(1,(GMWQ!$NE$2:$NE$60=AD$3)*(GMWQ!$ND$2:$ND$60=AD$4)*(GMWQ!$NF$2:$NF$60=AD$1),0),$G6-1966),"0",(INDEX(GMWQ!$A$2:$NE$60,MATCH(1,(GMWQ!$NE$2:$NE$60=AD$3)*(GMWQ!$ND$2:$ND$60=AD$4)*(GMWQ!$NF$2:$NF$60=AD$1),0),$G6-1965)))</f>
        <v>202504</v>
      </c>
      <c r="AE6" s="5" t="str" cm="1">
        <f t="array" ref="AE6">_xlfn.CONCAT(INDEX(GMWQ!$A$2:$NE$60,MATCH(1,(GMWQ!$NE$2:$NE$60=AE$3)*(GMWQ!$ND$2:$ND$60=AE$4)*(GMWQ!$NF$2:$NF$60=AE$1),0),$G6-1966),"0",(INDEX(GMWQ!$A$2:$NE$60,MATCH(1,(GMWQ!$NE$2:$NE$60=AE$3)*(GMWQ!$ND$2:$ND$60=AE$4)*(GMWQ!$NF$2:$NF$60=AE$1),0),$G6-1965)))</f>
        <v>202404</v>
      </c>
      <c r="AF6" s="5" t="str" cm="1">
        <f t="array" ref="AF6">_xlfn.CONCAT(INDEX(GMWQ!$A$2:$NE$60,MATCH(1,(GMWQ!$NE$2:$NE$60=AF$3)*(GMWQ!$ND$2:$ND$60=AF$4)*(GMWQ!$NF$2:$NF$60=AF$1),0),$G6-1966),"0",(INDEX(GMWQ!$A$2:$NE$60,MATCH(1,(GMWQ!$NE$2:$NE$60=AF$3)*(GMWQ!$ND$2:$ND$60=AF$4)*(GMWQ!$NF$2:$NF$60=AF$1),0),$G6-1965)))</f>
        <v>202504</v>
      </c>
      <c r="AG6" s="5" t="str" cm="1">
        <f t="array" ref="AG6">_xlfn.CONCAT(INDEX(GMWQ!$A$2:$NE$60,MATCH(1,(GMWQ!$NE$2:$NE$60=AG$3)*(GMWQ!$ND$2:$ND$60=AG$4)*(GMWQ!$NF$2:$NF$60=AG$1),0),$G6-1966),"0",(INDEX(GMWQ!$A$2:$NE$60,MATCH(1,(GMWQ!$NE$2:$NE$60=AG$3)*(GMWQ!$ND$2:$ND$60=AG$4)*(GMWQ!$NF$2:$NF$60=AG$1),0),$G6-1965)))</f>
        <v>202503</v>
      </c>
      <c r="AH6" s="5" t="str" cm="1">
        <f t="array" ref="AH6">_xlfn.CONCAT(INDEX(GMWQ!$A$2:$NE$60,MATCH(1,(GMWQ!$NE$2:$NE$60=AH$3)*(GMWQ!$ND$2:$ND$60=AH$4)*(GMWQ!$NF$2:$NF$60=AH$1),0),$G6-1966),"0",(INDEX(GMWQ!$A$2:$NE$60,MATCH(1,(GMWQ!$NE$2:$NE$60=AH$3)*(GMWQ!$ND$2:$ND$60=AH$4)*(GMWQ!$NF$2:$NF$60=AH$1),0),$G6-1965)))</f>
        <v>202504</v>
      </c>
      <c r="AI6" s="5" t="str" cm="1">
        <f t="array" ref="AI6">_xlfn.CONCAT(INDEX(GMWQ!$A$2:$NE$60,MATCH(1,(GMWQ!$NE$2:$NE$60=AI$3)*(GMWQ!$ND$2:$ND$60=AI$4)*(GMWQ!$NF$2:$NF$60=AI$1),0),$G6-1966),"0",(INDEX(GMWQ!$A$2:$NE$60,MATCH(1,(GMWQ!$NE$2:$NE$60=AI$3)*(GMWQ!$ND$2:$ND$60=AI$4)*(GMWQ!$NF$2:$NF$60=AI$1),0),$G6-1965)))</f>
        <v>202601</v>
      </c>
      <c r="AJ6" s="5" t="str" cm="1">
        <f t="array" ref="AJ6">_xlfn.CONCAT(INDEX(GMWQ!$A$2:$NE$60,MATCH(1,(GMWQ!$NE$2:$NE$60=AJ$3)*(GMWQ!$ND$2:$ND$60=AJ$4)*(GMWQ!$NF$2:$NF$60=AJ$1),0),$G6-1966),"0",(INDEX(GMWQ!$A$2:$NE$60,MATCH(1,(GMWQ!$NE$2:$NE$60=AJ$3)*(GMWQ!$ND$2:$ND$60=AJ$4)*(GMWQ!$NF$2:$NF$60=AJ$1),0),$G6-1965)))</f>
        <v>202601</v>
      </c>
      <c r="AK6" s="5" t="str" cm="1">
        <f t="array" ref="AK6">_xlfn.CONCAT(INDEX(GMWQ!$A$2:$NE$60,MATCH(1,(GMWQ!$NE$2:$NE$60=AK$3)*(GMWQ!$ND$2:$ND$60=AK$4)*(GMWQ!$NF$2:$NF$60=AK$1),0),$G6-1966),"0",(INDEX(GMWQ!$A$2:$NE$60,MATCH(1,(GMWQ!$NE$2:$NE$60=AK$3)*(GMWQ!$ND$2:$ND$60=AK$4)*(GMWQ!$NF$2:$NF$60=AK$1),0),$G6-1965)))</f>
        <v>202601</v>
      </c>
      <c r="AL6" s="5" t="str" cm="1">
        <f t="array" ref="AL6">_xlfn.CONCAT(INDEX(GMWQ!$A$2:$NE$60,MATCH(1,(GMWQ!$NE$2:$NE$60=AL$3)*(GMWQ!$ND$2:$ND$60=AL$4)*(GMWQ!$NF$2:$NF$60=AL$1),0),$G6-1966),"0",(INDEX(GMWQ!$A$2:$NE$60,MATCH(1,(GMWQ!$NE$2:$NE$60=AL$3)*(GMWQ!$ND$2:$ND$60=AL$4)*(GMWQ!$NF$2:$NF$60=AL$1),0),$G6-1965)))</f>
        <v>202504</v>
      </c>
      <c r="AM6" s="5" t="str" cm="1">
        <f t="array" ref="AM6">_xlfn.CONCAT(INDEX(GMWQ!$A$2:$NE$60,MATCH(1,(GMWQ!$NE$2:$NE$60=AM$3)*(GMWQ!$ND$2:$ND$60=AM$4)*(GMWQ!$NF$2:$NF$60=AM$1),0),$G6-1966),"0",(INDEX(GMWQ!$A$2:$NE$60,MATCH(1,(GMWQ!$NE$2:$NE$60=AM$3)*(GMWQ!$ND$2:$ND$60=AM$4)*(GMWQ!$NF$2:$NF$60=AM$1),0),$G6-1965)))</f>
        <v>202601</v>
      </c>
      <c r="AN6" s="5" t="str" cm="1">
        <f t="array" ref="AN6">_xlfn.CONCAT(INDEX(GMWQ!$A$2:$NE$60,MATCH(1,(GMWQ!$NE$2:$NE$60=AN$3)*(GMWQ!$ND$2:$ND$60=AN$4)*(GMWQ!$NF$2:$NF$60=AN$1),0),$G6-1966),"0",(INDEX(GMWQ!$A$2:$NE$60,MATCH(1,(GMWQ!$NE$2:$NE$60=AN$3)*(GMWQ!$ND$2:$ND$60=AN$4)*(GMWQ!$NF$2:$NF$60=AN$1),0),$G6-1965)))</f>
        <v>202601</v>
      </c>
      <c r="AO6" s="5" t="str" cm="1">
        <f t="array" ref="AO6">_xlfn.CONCAT(INDEX(GMWQ!$A$2:$NE$60,MATCH(1,(GMWQ!$NE$2:$NE$60=AO$3)*(GMWQ!$ND$2:$ND$60=AO$4)*(GMWQ!$NF$2:$NF$60=AO$1),0),$G6-1966),"0",(INDEX(GMWQ!$A$2:$NE$60,MATCH(1,(GMWQ!$NE$2:$NE$60=AO$3)*(GMWQ!$ND$2:$ND$60=AO$4)*(GMWQ!$NF$2:$NF$60=AO$1),0),$G6-1965)))</f>
        <v>202504</v>
      </c>
      <c r="AP6" s="5" t="str" cm="1">
        <f t="array" ref="AP6">_xlfn.CONCAT(INDEX(GMWQ!$A$2:$NE$60,MATCH(1,(GMWQ!$NE$2:$NE$60=AP$3)*(GMWQ!$ND$2:$ND$60=AP$4)*(GMWQ!$NF$2:$NF$60=AP$1),0),$G6-1966),"0",(INDEX(GMWQ!$A$2:$NE$60,MATCH(1,(GMWQ!$NE$2:$NE$60=AP$3)*(GMWQ!$ND$2:$ND$60=AP$4)*(GMWQ!$NF$2:$NF$60=AP$1),0),$G6-1965)))</f>
        <v>202601</v>
      </c>
      <c r="AQ6" s="5" t="str" cm="1">
        <f t="array" ref="AQ6">_xlfn.CONCAT(INDEX(GMWQ!$A$2:$NE$60,MATCH(1,(GMWQ!$NE$2:$NE$60=AQ$3)*(GMWQ!$ND$2:$ND$60=AQ$4)*(GMWQ!$NF$2:$NF$60=AQ$1),0),$G6-1966),"0",(INDEX(GMWQ!$A$2:$NE$60,MATCH(1,(GMWQ!$NE$2:$NE$60=AQ$3)*(GMWQ!$ND$2:$ND$60=AQ$4)*(GMWQ!$NF$2:$NF$60=AQ$1),0),$G6-1965)))</f>
        <v>202504</v>
      </c>
      <c r="AR6" s="5" t="str" cm="1">
        <f t="array" ref="AR6">_xlfn.CONCAT(INDEX(GMWQ!$A$2:$NE$60,MATCH(1,(GMWQ!$NE$2:$NE$60=AR$3)*(GMWQ!$ND$2:$ND$60=AR$4)*(GMWQ!$NF$2:$NF$60=AR$1),0),$G6-1966),"0",(INDEX(GMWQ!$A$2:$NE$60,MATCH(1,(GMWQ!$NE$2:$NE$60=AR$3)*(GMWQ!$ND$2:$ND$60=AR$4)*(GMWQ!$NF$2:$NF$60=AR$1),0),$G6-1965)))</f>
        <v>202504</v>
      </c>
      <c r="AS6" s="5" t="str" cm="1">
        <f t="array" ref="AS6">_xlfn.CONCAT(INDEX(GMWQ!$A$2:$NE$60,MATCH(1,(GMWQ!$NE$2:$NE$60=AS$3)*(GMWQ!$ND$2:$ND$60=AS$4)*(GMWQ!$NF$2:$NF$60=AS$1),0),$G6-1966),"0",(INDEX(GMWQ!$A$2:$NE$60,MATCH(1,(GMWQ!$NE$2:$NE$60=AS$3)*(GMWQ!$ND$2:$ND$60=AS$4)*(GMWQ!$NF$2:$NF$60=AS$1),0),$G6-1965)))</f>
        <v>202504</v>
      </c>
      <c r="AT6" s="5" t="str" cm="1">
        <f t="array" ref="AT6">_xlfn.CONCAT(INDEX(GMWQ!$A$2:$NE$60,MATCH(1,(GMWQ!$NE$2:$NE$60=AT$3)*(GMWQ!$ND$2:$ND$60=AT$4)*(GMWQ!$NF$2:$NF$60=AT$1),0),$G6-1966),"0",(INDEX(GMWQ!$A$2:$NE$60,MATCH(1,(GMWQ!$NE$2:$NE$60=AT$3)*(GMWQ!$ND$2:$ND$60=AT$4)*(GMWQ!$NF$2:$NF$60=AT$1),0),$G6-1965)))</f>
        <v>202504</v>
      </c>
      <c r="AU6" s="5" t="str" cm="1">
        <f t="array" ref="AU6">_xlfn.CONCAT(INDEX(GMWQ!$A$2:$NE$60,MATCH(1,(GMWQ!$NE$2:$NE$60=AU$3)*(GMWQ!$ND$2:$ND$60=AU$4)*(GMWQ!$NF$2:$NF$60=AU$1),0),$G6-1966),"0",(INDEX(GMWQ!$A$2:$NE$60,MATCH(1,(GMWQ!$NE$2:$NE$60=AU$3)*(GMWQ!$ND$2:$ND$60=AU$4)*(GMWQ!$NF$2:$NF$60=AU$1),0),$G6-1965)))</f>
        <v>202601</v>
      </c>
      <c r="AV6" s="5" t="str" cm="1">
        <f t="array" ref="AV6">_xlfn.CONCAT(INDEX(GMWQ!$A$2:$NE$60,MATCH(1,(GMWQ!$NE$2:$NE$60=AV$3)*(GMWQ!$ND$2:$ND$60=AV$4)*(GMWQ!$NF$2:$NF$60=AV$1),0),$G6-1966),"0",(INDEX(GMWQ!$A$2:$NE$60,MATCH(1,(GMWQ!$NE$2:$NE$60=AV$3)*(GMWQ!$ND$2:$ND$60=AV$4)*(GMWQ!$NF$2:$NF$60=AV$1),0),$G6-1965)))</f>
        <v>202601</v>
      </c>
      <c r="AW6" s="5" t="str" cm="1">
        <f t="array" ref="AW6">_xlfn.CONCAT(INDEX(GMWQ!$A$2:$NE$60,MATCH(1,(GMWQ!$NE$2:$NE$60=AW$3)*(GMWQ!$ND$2:$ND$60=AW$4)*(GMWQ!$NF$2:$NF$60=AW$1),0),$G6-1966),"0",(INDEX(GMWQ!$A$2:$NE$60,MATCH(1,(GMWQ!$NE$2:$NE$60=AW$3)*(GMWQ!$ND$2:$ND$60=AW$4)*(GMWQ!$NF$2:$NF$60=AW$1),0),$G6-1965)))</f>
        <v>202601</v>
      </c>
      <c r="AX6" s="5" t="str" cm="1">
        <f t="array" ref="AX6">_xlfn.CONCAT(INDEX(GMWQ!$A$2:$NE$60,MATCH(1,(GMWQ!$NE$2:$NE$60=AX$3)*(GMWQ!$ND$2:$ND$60=AX$4)*(GMWQ!$NF$2:$NF$60=AX$1),0),$G6-1966),"0",(INDEX(GMWQ!$A$2:$NE$60,MATCH(1,(GMWQ!$NE$2:$NE$60=AX$3)*(GMWQ!$ND$2:$ND$60=AX$4)*(GMWQ!$NF$2:$NF$60=AX$1),0),$G6-1965)))</f>
        <v>202601</v>
      </c>
      <c r="AY6" s="5" t="str" cm="1">
        <f t="array" ref="AY6">_xlfn.CONCAT(INDEX(GMWQ!$A$2:$NE$60,MATCH(1,(GMWQ!$NE$2:$NE$60=AY$3)*(GMWQ!$ND$2:$ND$60=AY$4)*(GMWQ!$NF$2:$NF$60=AY$1),0),$G6-1966),"0",(INDEX(GMWQ!$A$2:$NE$60,MATCH(1,(GMWQ!$NE$2:$NE$60=AY$3)*(GMWQ!$ND$2:$ND$60=AY$4)*(GMWQ!$NF$2:$NF$60=AY$1),0),$G6-1965)))</f>
        <v>202601</v>
      </c>
      <c r="AZ6" s="5" t="str" cm="1">
        <f t="array" ref="AZ6">_xlfn.CONCAT(INDEX(GMWQ!$A$2:$NE$60,MATCH(1,(GMWQ!$NE$2:$NE$60=AZ$3)*(GMWQ!$ND$2:$ND$60=AZ$4)*(GMWQ!$NF$2:$NF$60=AZ$1),0),$G6-1966),"0",(INDEX(GMWQ!$A$2:$NE$60,MATCH(1,(GMWQ!$NE$2:$NE$60=AZ$3)*(GMWQ!$ND$2:$ND$60=AZ$4)*(GMWQ!$NF$2:$NF$60=AZ$1),0),$G6-1965)))</f>
        <v>202601</v>
      </c>
      <c r="BA6" s="5" t="str" cm="1">
        <f t="array" ref="BA6">_xlfn.CONCAT(INDEX(GMWQ!$A$2:$NE$60,MATCH(1,(GMWQ!$NE$2:$NE$60=BA$3)*(GMWQ!$ND$2:$ND$60=BA$4)*(GMWQ!$NF$2:$NF$60=BA$1),0),$G6-1966),"0",(INDEX(GMWQ!$A$2:$NE$60,MATCH(1,(GMWQ!$NE$2:$NE$60=BA$3)*(GMWQ!$ND$2:$ND$60=BA$4)*(GMWQ!$NF$2:$NF$60=BA$1),0),$G6-1965)))</f>
        <v>202601</v>
      </c>
    </row>
    <row r="7" spans="1:53" x14ac:dyDescent="0.25">
      <c r="A7" s="4">
        <v>1973</v>
      </c>
      <c r="B7" s="4">
        <v>1973</v>
      </c>
      <c r="G7" s="4">
        <v>1973</v>
      </c>
      <c r="H7" s="4" cm="1">
        <f t="array" ref="H7">INDEX(GMWQ!$A$2:$NF$60,MATCH(1,(GMWQ!$NE$2:$NE$60=H$3)*(GMWQ!$ND$2:$ND$60=H$4)*(GMWQ!$NF$2:$NF$60=H$1),0),$G7-1966)</f>
        <v>267015</v>
      </c>
      <c r="I7" s="4" cm="1">
        <f t="array" ref="I7">INDEX(GMWQ!$A$2:$NF$60,MATCH(1,(GMWQ!$NE$2:$NE$60=I$3)*(GMWQ!$ND$2:$ND$60=I$4)*(GMWQ!$NF$2:$NF$60=I$1),0),$G7-1966)</f>
        <v>1514.625</v>
      </c>
      <c r="J7" s="4" cm="1">
        <f t="array" ref="J7">INDEX(GMWQ!$A$2:$NF$60,MATCH(1,(GMWQ!$NE$2:$NE$60=J$3)*(GMWQ!$ND$2:$ND$60=J$4)*(GMWQ!$NF$2:$NF$60=J$1),0),$G7-1966)</f>
        <v>54450.92</v>
      </c>
      <c r="K7" s="4" cm="1">
        <f t="array" ref="K7">INDEX(GMWQ!$A$2:$NF$60,MATCH(1,(GMWQ!$NE$2:$NE$60=K$3)*(GMWQ!$ND$2:$ND$60=K$4)*(GMWQ!$NF$2:$NF$60=K$1),0),$G7-1966)</f>
        <v>386.07</v>
      </c>
      <c r="L7" s="4" cm="1">
        <f t="array" ref="L7">INDEX(GMWQ!$A$2:$NF$60,MATCH(1,(GMWQ!$NE$2:$NE$60=L$3)*(GMWQ!$ND$2:$ND$60=L$4)*(GMWQ!$NF$2:$NF$60=L$1),0),$G7-1966)</f>
        <v>244.37899999999999</v>
      </c>
      <c r="M7" s="4" cm="1">
        <f t="array" ref="M7">INDEX(GMWQ!$A$2:$NF$60,MATCH(1,(GMWQ!$NE$2:$NE$60=M$3)*(GMWQ!$ND$2:$ND$60=M$4)*(GMWQ!$NF$2:$NF$60=M$1),0),$G7-1966)</f>
        <v>223.02869999999999</v>
      </c>
      <c r="N7" s="4" cm="1">
        <f t="array" ref="N7">INDEX(GMWQ!$A$2:$NF$60,MATCH(1,(GMWQ!$NE$2:$NE$60=N$3)*(GMWQ!$ND$2:$ND$60=N$4)*(GMWQ!$NF$2:$NF$60=N$1),0),$G7-1966)</f>
        <v>174319.5</v>
      </c>
      <c r="O7" s="4" cm="1">
        <f t="array" ref="O7">INDEX(GMWQ!$A$2:$NF$60,MATCH(1,(GMWQ!$NE$2:$NE$60=O$3)*(GMWQ!$ND$2:$ND$60=O$4)*(GMWQ!$NF$2:$NF$60=O$1),0),$G7-1966)</f>
        <v>-145</v>
      </c>
      <c r="P7" s="4" cm="1">
        <f t="array" ref="P7">INDEX(GMWQ!$A$2:$NF$60,MATCH(1,(GMWQ!$NE$2:$NE$60=P$3)*(GMWQ!$ND$2:$ND$60=P$4)*(GMWQ!$NF$2:$NF$60=P$1),0),$G7-1966)</f>
        <v>-11.26225</v>
      </c>
      <c r="Q7" s="4" cm="1">
        <f t="array" ref="Q7">INDEX(GMWQ!$A$2:$NF$60,MATCH(1,(GMWQ!$NE$2:$NE$60=Q$3)*(GMWQ!$ND$2:$ND$60=Q$4)*(GMWQ!$NF$2:$NF$60=Q$1),0),$G7-1966)</f>
        <v>-639</v>
      </c>
      <c r="R7" s="4" cm="1">
        <f t="array" ref="R7">INDEX(GMWQ!$A$2:$NF$60,MATCH(1,(GMWQ!$NE$2:$NE$60=R$3)*(GMWQ!$ND$2:$ND$60=R$4)*(GMWQ!$NF$2:$NF$60=R$1),0),$G7-1966)</f>
        <v>-5.7613820000000002</v>
      </c>
      <c r="S7" s="4" cm="1">
        <f t="array" ref="S7">INDEX(GMWQ!$A$2:$NF$60,MATCH(1,(GMWQ!$NE$2:$NE$60=S$3)*(GMWQ!$ND$2:$ND$60=S$4)*(GMWQ!$NF$2:$NF$60=S$1),0),$G7-1966)</f>
        <v>0.20323050000000001</v>
      </c>
      <c r="T7" s="4" cm="1">
        <f t="array" ref="T7">INDEX(GMWQ!$A$2:$NF$60,MATCH(1,(GMWQ!$NE$2:$NE$60=T$3)*(GMWQ!$ND$2:$ND$60=T$4)*(GMWQ!$NF$2:$NF$60=T$1),0),$G7-1966)</f>
        <v>-0.80267379999999999</v>
      </c>
      <c r="U7" s="4" cm="1">
        <f t="array" ref="U7">INDEX(GMWQ!$A$2:$NF$60,MATCH(1,(GMWQ!$NE$2:$NE$60=U$3)*(GMWQ!$ND$2:$ND$60=U$4)*(GMWQ!$NF$2:$NF$60=U$1),0),$G7-1966)</f>
        <v>403</v>
      </c>
      <c r="V7" s="4" cm="1">
        <f t="array" ref="V7">INDEX(GMWQ!$A$2:$NF$60,MATCH(1,(GMWQ!$NE$2:$NE$60=V$3)*(GMWQ!$ND$2:$ND$60=V$4)*(GMWQ!$NF$2:$NF$60=V$1),0),$G7-1966)</f>
        <v>29960.61</v>
      </c>
      <c r="W7" s="4" cm="1">
        <f t="array" ref="W7">INDEX(GMWQ!$A$2:$NF$60,MATCH(1,(GMWQ!$NE$2:$NE$60=W$3)*(GMWQ!$ND$2:$ND$60=W$4)*(GMWQ!$NF$2:$NF$60=W$1),0),$G7-1966)</f>
        <v>1121.326</v>
      </c>
      <c r="X7" s="4" cm="1">
        <f t="array" ref="X7">INDEX(GMWQ!$A$2:$NF$60,MATCH(1,(GMWQ!$NE$2:$NE$60=X$3)*(GMWQ!$ND$2:$ND$60=X$4)*(GMWQ!$NF$2:$NF$60=X$1),0),$G7-1966)</f>
        <v>15745</v>
      </c>
      <c r="Y7" s="4" cm="1">
        <f t="array" ref="Y7">INDEX(GMWQ!$A$2:$NF$60,MATCH(1,(GMWQ!$NE$2:$NE$60=Y$3)*(GMWQ!$ND$2:$ND$60=Y$4)*(GMWQ!$NF$2:$NF$60=Y$1),0),$G7-1966)</f>
        <v>81.432329999999993</v>
      </c>
      <c r="Z7" s="4" cm="1">
        <f t="array" ref="Z7">INDEX(GMWQ!$A$2:$NF$60,MATCH(1,(GMWQ!$NE$2:$NE$60=Z$3)*(GMWQ!$ND$2:$ND$60=Z$4)*(GMWQ!$NF$2:$NF$60=Z$1),0),$G7-1966)</f>
        <v>54.020290000000003</v>
      </c>
      <c r="AA7" s="4" cm="1">
        <f t="array" ref="AA7">INDEX(GMWQ!$A$2:$NF$60,MATCH(1,(GMWQ!$NE$2:$NE$60=AA$3)*(GMWQ!$ND$2:$ND$60=AA$4)*(GMWQ!$NF$2:$NF$60=AA$1),0),$G7-1966)</f>
        <v>29.060040000000001</v>
      </c>
      <c r="AB7" s="4" cm="1">
        <f t="array" ref="AB7">INDEX(GMWQ!$A$2:$NF$60,MATCH(1,(GMWQ!$NE$2:$NE$60=AB$3)*(GMWQ!$ND$2:$ND$60=AB$4)*(GMWQ!$NF$2:$NF$60=AB$1),0),$G7-1966)</f>
        <v>62477</v>
      </c>
      <c r="AC7" s="4" cm="1">
        <f t="array" ref="AC7">INDEX(GMWQ!$A$2:$NF$60,MATCH(1,(GMWQ!$NE$2:$NE$60=AC$3)*(GMWQ!$ND$2:$ND$60=AC$4)*(GMWQ!$NF$2:$NF$60=AC$1),0),$G7-1966)</f>
        <v>28751.59</v>
      </c>
      <c r="AD7" s="4" cm="1">
        <f t="array" ref="AD7">INDEX(GMWQ!$A$2:$NF$60,MATCH(1,(GMWQ!$NE$2:$NE$60=AD$3)*(GMWQ!$ND$2:$ND$60=AD$4)*(GMWQ!$NF$2:$NF$60=AD$1),0),$G7-1966)</f>
        <v>896.59299999999996</v>
      </c>
      <c r="AE7" s="4" cm="1">
        <f t="array" ref="AE7">INDEX(GMWQ!$A$2:$NF$60,MATCH(1,(GMWQ!$NE$2:$NE$60=AE$3)*(GMWQ!$ND$2:$ND$60=AE$4)*(GMWQ!$NF$2:$NF$60=AE$1),0),$G7-1966)</f>
        <v>-10104.08</v>
      </c>
      <c r="AF7" s="4" cm="1">
        <f t="array" ref="AF7">INDEX(GMWQ!$A$2:$NF$60,MATCH(1,(GMWQ!$NE$2:$NE$60=AF$3)*(GMWQ!$ND$2:$ND$60=AF$4)*(GMWQ!$NF$2:$NF$60=AF$1),0),$G7-1966)</f>
        <v>-12.35961</v>
      </c>
      <c r="AG7" s="4" cm="1">
        <f t="array" ref="AG7">INDEX(GMWQ!$A$2:$NF$60,MATCH(1,(GMWQ!$NE$2:$NE$60=AG$3)*(GMWQ!$ND$2:$ND$60=AG$4)*(GMWQ!$NF$2:$NF$60=AG$1),0),$G7-1966)</f>
        <v>2.2401990000000001</v>
      </c>
      <c r="AH7" s="4" cm="1">
        <f t="array" ref="AH7">INDEX(GMWQ!$A$2:$NF$60,MATCH(1,(GMWQ!$NE$2:$NE$60=AH$3)*(GMWQ!$ND$2:$ND$60=AH$4)*(GMWQ!$NF$2:$NF$60=AH$1),0),$G7-1966)</f>
        <v>19.651610000000002</v>
      </c>
      <c r="AI7" s="4" cm="1">
        <f t="array" ref="AI7">INDEX(GMWQ!$A$2:$NF$60,MATCH(1,(GMWQ!$NE$2:$NE$60=AI$3)*(GMWQ!$ND$2:$ND$60=AI$4)*(GMWQ!$NF$2:$NF$60=AI$1),0),$G7-1966)</f>
        <v>11870</v>
      </c>
      <c r="AJ7" s="4" cm="1">
        <f t="array" ref="AJ7">INDEX(GMWQ!$A$2:$NF$60,MATCH(1,(GMWQ!$NE$2:$NE$60=AJ$3)*(GMWQ!$ND$2:$ND$60=AJ$4)*(GMWQ!$NF$2:$NF$60=AJ$1),0),$G7-1966)</f>
        <v>20050</v>
      </c>
      <c r="AK7" s="4" cm="1">
        <f t="array" ref="AK7">INDEX(GMWQ!$A$2:$NF$60,MATCH(1,(GMWQ!$NE$2:$NE$60=AK$3)*(GMWQ!$ND$2:$ND$60=AK$4)*(GMWQ!$NF$2:$NF$60=AK$1),0),$G7-1966)</f>
        <v>344.375</v>
      </c>
      <c r="AL7" s="4" cm="1">
        <f t="array" ref="AL7">INDEX(GMWQ!$A$2:$NF$60,MATCH(1,(GMWQ!$NE$2:$NE$60=AL$3)*(GMWQ!$ND$2:$ND$60=AL$4)*(GMWQ!$NF$2:$NF$60=AL$1),0),$G7-1966)</f>
        <v>26933.3</v>
      </c>
      <c r="AM7" s="4" cm="1">
        <f t="array" ref="AM7">INDEX(GMWQ!$A$2:$NF$60,MATCH(1,(GMWQ!$NE$2:$NE$60=AM$3)*(GMWQ!$ND$2:$ND$60=AM$4)*(GMWQ!$NF$2:$NF$60=AM$1),0),$G7-1966)</f>
        <v>134.9502</v>
      </c>
      <c r="AN7" s="4" cm="1">
        <f t="array" ref="AN7">INDEX(GMWQ!$A$2:$NF$60,MATCH(1,(GMWQ!$NE$2:$NE$60=AN$3)*(GMWQ!$ND$2:$ND$60=AN$4)*(GMWQ!$NF$2:$NF$60=AN$1),0),$G7-1966)</f>
        <v>41.868000000000002</v>
      </c>
      <c r="AO7" s="4" cm="1">
        <f t="array" ref="AO7">INDEX(GMWQ!$A$2:$NF$60,MATCH(1,(GMWQ!$NE$2:$NE$60=AO$3)*(GMWQ!$ND$2:$ND$60=AO$4)*(GMWQ!$NF$2:$NF$60=AO$1),0),$G7-1966)</f>
        <v>12.115</v>
      </c>
      <c r="AP7" s="4" cm="1">
        <f t="array" ref="AP7">INDEX(GMWQ!$A$2:$NF$60,MATCH(1,(GMWQ!$NE$2:$NE$60=AP$3)*(GMWQ!$ND$2:$ND$60=AP$4)*(GMWQ!$NF$2:$NF$60=AP$1),0),$G7-1966)</f>
        <v>31189</v>
      </c>
      <c r="AQ7" s="4" cm="1">
        <f t="array" ref="AQ7">INDEX(GMWQ!$A$2:$NF$60,MATCH(1,(GMWQ!$NE$2:$NE$60=AQ$3)*(GMWQ!$ND$2:$ND$60=AQ$4)*(GMWQ!$NF$2:$NF$60=AQ$1),0),$G7-1966)</f>
        <v>0</v>
      </c>
      <c r="AR7" s="4" cm="1">
        <f t="array" ref="AR7">INDEX(GMWQ!$A$2:$NF$60,MATCH(1,(GMWQ!$NE$2:$NE$60=AR$3)*(GMWQ!$ND$2:$ND$60=AR$4)*(GMWQ!$NF$2:$NF$60=AR$1),0),$G7-1966)</f>
        <v>-336.01459999999997</v>
      </c>
      <c r="AS7" s="4" cm="1">
        <f t="array" ref="AS7">INDEX(GMWQ!$A$2:$NF$60,MATCH(1,(GMWQ!$NE$2:$NE$60=AS$3)*(GMWQ!$ND$2:$ND$60=AS$4)*(GMWQ!$NF$2:$NF$60=AS$1),0),$G7-1966)</f>
        <v>0</v>
      </c>
      <c r="AT7" s="4" cm="1">
        <f t="array" ref="AT7">INDEX(GMWQ!$A$2:$NF$60,MATCH(1,(GMWQ!$NE$2:$NE$60=AT$3)*(GMWQ!$ND$2:$ND$60=AT$4)*(GMWQ!$NF$2:$NF$60=AT$1),0),$G7-1966)</f>
        <v>0</v>
      </c>
      <c r="AU7" s="4" cm="1">
        <f t="array" ref="AU7">INDEX(GMWQ!$A$2:$NF$60,MATCH(1,(GMWQ!$NE$2:$NE$60=AU$3)*(GMWQ!$ND$2:$ND$60=AU$4)*(GMWQ!$NF$2:$NF$60=AU$1),0),$G7-1966)</f>
        <v>11.88749</v>
      </c>
      <c r="AV7" s="4" cm="1">
        <f t="array" ref="AV7">INDEX(GMWQ!$A$2:$NF$60,MATCH(1,(GMWQ!$NE$2:$NE$60=AV$3)*(GMWQ!$ND$2:$ND$60=AV$4)*(GMWQ!$NF$2:$NF$60=AV$1),0),$G7-1966)</f>
        <v>43.033329999999999</v>
      </c>
      <c r="AW7" s="4" cm="1">
        <f t="array" ref="AW7">INDEX(GMWQ!$A$2:$NF$60,MATCH(1,(GMWQ!$NE$2:$NE$60=AW$3)*(GMWQ!$ND$2:$ND$60=AW$4)*(GMWQ!$NF$2:$NF$60=AW$1),0),$G7-1966)</f>
        <v>36.200000000000003</v>
      </c>
      <c r="AX7" s="4" cm="1">
        <f t="array" ref="AX7">INDEX(GMWQ!$A$2:$NF$60,MATCH(1,(GMWQ!$NE$2:$NE$60=AX$3)*(GMWQ!$ND$2:$ND$60=AX$4)*(GMWQ!$NF$2:$NF$60=AX$1),0),$G7-1966)</f>
        <v>32.566670000000002</v>
      </c>
      <c r="AY7" s="4" cm="1">
        <f t="array" ref="AY7">INDEX(GMWQ!$A$2:$NF$60,MATCH(1,(GMWQ!$NE$2:$NE$60=AY$3)*(GMWQ!$ND$2:$ND$60=AY$4)*(GMWQ!$NF$2:$NF$60=AY$1),0),$G7-1966)</f>
        <v>13.98333</v>
      </c>
      <c r="AZ7" s="4" cm="1">
        <f t="array" ref="AZ7">INDEX(GMWQ!$A$2:$NF$60,MATCH(1,(GMWQ!$NE$2:$NE$60=AZ$3)*(GMWQ!$ND$2:$ND$60=AZ$4)*(GMWQ!$NF$2:$NF$60=AZ$1),0),$G7-1966)</f>
        <v>5.3</v>
      </c>
      <c r="BA7" s="4" cm="1">
        <f t="array" ref="BA7">INDEX(GMWQ!$A$2:$NF$60,MATCH(1,(GMWQ!$NE$2:$NE$60=BA$3)*(GMWQ!$ND$2:$ND$60=BA$4)*(GMWQ!$NF$2:$NF$60=BA$1),0),$G7-1966)</f>
        <v>23.126359999999998</v>
      </c>
    </row>
    <row r="8" spans="1:53" x14ac:dyDescent="0.25">
      <c r="B8" s="4">
        <v>1973</v>
      </c>
      <c r="C8" s="4">
        <v>1973</v>
      </c>
      <c r="G8" s="4">
        <f>+G7+1</f>
        <v>1974</v>
      </c>
      <c r="H8" s="4" cm="1">
        <f t="array" ref="H8">INDEX(GMWQ!$A$2:$NF$60,MATCH(1,(GMWQ!$NE$2:$NE$60=H$3)*(GMWQ!$ND$2:$ND$60=H$4)*(GMWQ!$NF$2:$NF$60=H$1),0),$G8-1966)</f>
        <v>267521</v>
      </c>
      <c r="I8" s="4" cm="1">
        <f t="array" ref="I8">INDEX(GMWQ!$A$2:$NF$60,MATCH(1,(GMWQ!$NE$2:$NE$60=I$3)*(GMWQ!$ND$2:$ND$60=I$4)*(GMWQ!$NF$2:$NF$60=I$1),0),$G8-1966)</f>
        <v>1531.125</v>
      </c>
      <c r="J8" s="4" cm="1">
        <f t="array" ref="J8">INDEX(GMWQ!$A$2:$NF$60,MATCH(1,(GMWQ!$NE$2:$NE$60=J$3)*(GMWQ!$ND$2:$ND$60=J$4)*(GMWQ!$NF$2:$NF$60=J$1),0),$G8-1966)</f>
        <v>54950.98</v>
      </c>
      <c r="K8" s="4" cm="1">
        <f t="array" ref="K8">INDEX(GMWQ!$A$2:$NF$60,MATCH(1,(GMWQ!$NE$2:$NE$60=K$3)*(GMWQ!$ND$2:$ND$60=K$4)*(GMWQ!$NF$2:$NF$60=K$1),0),$G8-1966)</f>
        <v>388.81</v>
      </c>
      <c r="L8" s="4" cm="1">
        <f t="array" ref="L8">INDEX(GMWQ!$A$2:$NF$60,MATCH(1,(GMWQ!$NE$2:$NE$60=L$3)*(GMWQ!$ND$2:$ND$60=L$4)*(GMWQ!$NF$2:$NF$60=L$1),0),$G8-1966)</f>
        <v>247.94900000000001</v>
      </c>
      <c r="M8" s="4" cm="1">
        <f t="array" ref="M8">INDEX(GMWQ!$A$2:$NF$60,MATCH(1,(GMWQ!$NE$2:$NE$60=M$3)*(GMWQ!$ND$2:$ND$60=M$4)*(GMWQ!$NF$2:$NF$60=M$1),0),$G8-1966)</f>
        <v>229.71039999999999</v>
      </c>
      <c r="N8" s="4" cm="1">
        <f t="array" ref="N8">INDEX(GMWQ!$A$2:$NF$60,MATCH(1,(GMWQ!$NE$2:$NE$60=N$3)*(GMWQ!$ND$2:$ND$60=N$4)*(GMWQ!$NF$2:$NF$60=N$1),0),$G8-1966)</f>
        <v>175982.5</v>
      </c>
      <c r="O8" s="4" cm="1">
        <f t="array" ref="O8">INDEX(GMWQ!$A$2:$NF$60,MATCH(1,(GMWQ!$NE$2:$NE$60=O$3)*(GMWQ!$ND$2:$ND$60=O$4)*(GMWQ!$NF$2:$NF$60=O$1),0),$G8-1966)</f>
        <v>-1195</v>
      </c>
      <c r="P8" s="4" cm="1">
        <f t="array" ref="P8">INDEX(GMWQ!$A$2:$NF$60,MATCH(1,(GMWQ!$NE$2:$NE$60=P$3)*(GMWQ!$ND$2:$ND$60=P$4)*(GMWQ!$NF$2:$NF$60=P$1),0),$G8-1966)</f>
        <v>-11.97875</v>
      </c>
      <c r="Q8" s="4" cm="1">
        <f t="array" ref="Q8">INDEX(GMWQ!$A$2:$NF$60,MATCH(1,(GMWQ!$NE$2:$NE$60=Q$3)*(GMWQ!$ND$2:$ND$60=Q$4)*(GMWQ!$NF$2:$NF$60=Q$1),0),$G8-1966)</f>
        <v>-519</v>
      </c>
      <c r="R8" s="4" cm="1">
        <f t="array" ref="R8">INDEX(GMWQ!$A$2:$NF$60,MATCH(1,(GMWQ!$NE$2:$NE$60=R$3)*(GMWQ!$ND$2:$ND$60=R$4)*(GMWQ!$NF$2:$NF$60=R$1),0),$G8-1966)</f>
        <v>-5.7613820000000002</v>
      </c>
      <c r="S8" s="4" cm="1">
        <f t="array" ref="S8">INDEX(GMWQ!$A$2:$NF$60,MATCH(1,(GMWQ!$NE$2:$NE$60=S$3)*(GMWQ!$ND$2:$ND$60=S$4)*(GMWQ!$NF$2:$NF$60=S$1),0),$G8-1966)</f>
        <v>0.21495700000000001</v>
      </c>
      <c r="T8" s="4" cm="1">
        <f t="array" ref="T8">INDEX(GMWQ!$A$2:$NF$60,MATCH(1,(GMWQ!$NE$2:$NE$60=T$3)*(GMWQ!$ND$2:$ND$60=T$4)*(GMWQ!$NF$2:$NF$60=T$1),0),$G8-1966)</f>
        <v>-0.81484109999999998</v>
      </c>
      <c r="U8" s="4" cm="1">
        <f t="array" ref="U8">INDEX(GMWQ!$A$2:$NF$60,MATCH(1,(GMWQ!$NE$2:$NE$60=U$3)*(GMWQ!$ND$2:$ND$60=U$4)*(GMWQ!$NF$2:$NF$60=U$1),0),$G8-1966)</f>
        <v>445</v>
      </c>
      <c r="V8" s="4" cm="1">
        <f t="array" ref="V8">INDEX(GMWQ!$A$2:$NF$60,MATCH(1,(GMWQ!$NE$2:$NE$60=V$3)*(GMWQ!$ND$2:$ND$60=V$4)*(GMWQ!$NF$2:$NF$60=V$1),0),$G8-1966)</f>
        <v>30962.35</v>
      </c>
      <c r="W8" s="4" cm="1">
        <f t="array" ref="W8">INDEX(GMWQ!$A$2:$NF$60,MATCH(1,(GMWQ!$NE$2:$NE$60=W$3)*(GMWQ!$ND$2:$ND$60=W$4)*(GMWQ!$NF$2:$NF$60=W$1),0),$G8-1966)</f>
        <v>1127.145</v>
      </c>
      <c r="X8" s="4" cm="1">
        <f t="array" ref="X8">INDEX(GMWQ!$A$2:$NF$60,MATCH(1,(GMWQ!$NE$2:$NE$60=X$3)*(GMWQ!$ND$2:$ND$60=X$4)*(GMWQ!$NF$2:$NF$60=X$1),0),$G8-1966)</f>
        <v>16431</v>
      </c>
      <c r="Y8" s="4" cm="1">
        <f t="array" ref="Y8">INDEX(GMWQ!$A$2:$NF$60,MATCH(1,(GMWQ!$NE$2:$NE$60=Y$3)*(GMWQ!$ND$2:$ND$60=Y$4)*(GMWQ!$NF$2:$NF$60=Y$1),0),$G8-1966)</f>
        <v>83.725650000000002</v>
      </c>
      <c r="Z8" s="4" cm="1">
        <f t="array" ref="Z8">INDEX(GMWQ!$A$2:$NF$60,MATCH(1,(GMWQ!$NE$2:$NE$60=Z$3)*(GMWQ!$ND$2:$ND$60=Z$4)*(GMWQ!$NF$2:$NF$60=Z$1),0),$G8-1966)</f>
        <v>54.872500000000002</v>
      </c>
      <c r="AA8" s="4" cm="1">
        <f t="array" ref="AA8">INDEX(GMWQ!$A$2:$NF$60,MATCH(1,(GMWQ!$NE$2:$NE$60=AA$3)*(GMWQ!$ND$2:$ND$60=AA$4)*(GMWQ!$NF$2:$NF$60=AA$1),0),$G8-1966)</f>
        <v>31.342300000000002</v>
      </c>
      <c r="AB8" s="4" cm="1">
        <f t="array" ref="AB8">INDEX(GMWQ!$A$2:$NF$60,MATCH(1,(GMWQ!$NE$2:$NE$60=AB$3)*(GMWQ!$ND$2:$ND$60=AB$4)*(GMWQ!$NF$2:$NF$60=AB$1),0),$G8-1966)</f>
        <v>63292</v>
      </c>
      <c r="AC8" s="4" cm="1">
        <f t="array" ref="AC8">INDEX(GMWQ!$A$2:$NF$60,MATCH(1,(GMWQ!$NE$2:$NE$60=AC$3)*(GMWQ!$ND$2:$ND$60=AC$4)*(GMWQ!$NF$2:$NF$60=AC$1),0),$G8-1966)</f>
        <v>29185.05</v>
      </c>
      <c r="AD8" s="4" cm="1">
        <f t="array" ref="AD8">INDEX(GMWQ!$A$2:$NF$60,MATCH(1,(GMWQ!$NE$2:$NE$60=AD$3)*(GMWQ!$ND$2:$ND$60=AD$4)*(GMWQ!$NF$2:$NF$60=AD$1),0),$G8-1966)</f>
        <v>903.30100000000004</v>
      </c>
      <c r="AE8" s="4" cm="1">
        <f t="array" ref="AE8">INDEX(GMWQ!$A$2:$NF$60,MATCH(1,(GMWQ!$NE$2:$NE$60=AE$3)*(GMWQ!$ND$2:$ND$60=AE$4)*(GMWQ!$NF$2:$NF$60=AE$1),0),$G8-1966)</f>
        <v>-10469.799999999999</v>
      </c>
      <c r="AF8" s="4" cm="1">
        <f t="array" ref="AF8">INDEX(GMWQ!$A$2:$NF$60,MATCH(1,(GMWQ!$NE$2:$NE$60=AF$3)*(GMWQ!$ND$2:$ND$60=AF$4)*(GMWQ!$NF$2:$NF$60=AF$1),0),$G8-1966)</f>
        <v>-13.5472</v>
      </c>
      <c r="AG8" s="4" cm="1">
        <f t="array" ref="AG8">INDEX(GMWQ!$A$2:$NF$60,MATCH(1,(GMWQ!$NE$2:$NE$60=AG$3)*(GMWQ!$ND$2:$ND$60=AG$4)*(GMWQ!$NF$2:$NF$60=AG$1),0),$G8-1966)</f>
        <v>2.1027179999999999</v>
      </c>
      <c r="AH8" s="4" cm="1">
        <f t="array" ref="AH8">INDEX(GMWQ!$A$2:$NF$60,MATCH(1,(GMWQ!$NE$2:$NE$60=AH$3)*(GMWQ!$ND$2:$ND$60=AH$4)*(GMWQ!$NF$2:$NF$60=AH$1),0),$G8-1966)</f>
        <v>21.021599999999999</v>
      </c>
      <c r="AI8" s="4" cm="1">
        <f t="array" ref="AI8">INDEX(GMWQ!$A$2:$NF$60,MATCH(1,(GMWQ!$NE$2:$NE$60=AI$3)*(GMWQ!$ND$2:$ND$60=AI$4)*(GMWQ!$NF$2:$NF$60=AI$1),0),$G8-1966)</f>
        <v>11500</v>
      </c>
      <c r="AJ8" s="4" cm="1">
        <f t="array" ref="AJ8">INDEX(GMWQ!$A$2:$NF$60,MATCH(1,(GMWQ!$NE$2:$NE$60=AJ$3)*(GMWQ!$ND$2:$ND$60=AJ$4)*(GMWQ!$NF$2:$NF$60=AJ$1),0),$G8-1966)</f>
        <v>19879</v>
      </c>
      <c r="AK8" s="4" cm="1">
        <f t="array" ref="AK8">INDEX(GMWQ!$A$2:$NF$60,MATCH(1,(GMWQ!$NE$2:$NE$60=AK$3)*(GMWQ!$ND$2:$ND$60=AK$4)*(GMWQ!$NF$2:$NF$60=AK$1),0),$G8-1966)</f>
        <v>353.47500000000002</v>
      </c>
      <c r="AL8" s="4" cm="1">
        <f t="array" ref="AL8">INDEX(GMWQ!$A$2:$NF$60,MATCH(1,(GMWQ!$NE$2:$NE$60=AL$3)*(GMWQ!$ND$2:$ND$60=AL$4)*(GMWQ!$NF$2:$NF$60=AL$1),0),$G8-1966)</f>
        <v>28157.05</v>
      </c>
      <c r="AM8" s="4" cm="1">
        <f t="array" ref="AM8">INDEX(GMWQ!$A$2:$NF$60,MATCH(1,(GMWQ!$NE$2:$NE$60=AM$3)*(GMWQ!$ND$2:$ND$60=AM$4)*(GMWQ!$NF$2:$NF$60=AM$1),0),$G8-1966)</f>
        <v>136.90799999999999</v>
      </c>
      <c r="AN8" s="4" cm="1">
        <f t="array" ref="AN8">INDEX(GMWQ!$A$2:$NF$60,MATCH(1,(GMWQ!$NE$2:$NE$60=AN$3)*(GMWQ!$ND$2:$ND$60=AN$4)*(GMWQ!$NF$2:$NF$60=AN$1),0),$G8-1966)</f>
        <v>43.317</v>
      </c>
      <c r="AO8" s="4" cm="1">
        <f t="array" ref="AO8">INDEX(GMWQ!$A$2:$NF$60,MATCH(1,(GMWQ!$NE$2:$NE$60=AO$3)*(GMWQ!$ND$2:$ND$60=AO$4)*(GMWQ!$NF$2:$NF$60=AO$1),0),$G8-1966)</f>
        <v>13.009</v>
      </c>
      <c r="AP8" s="4" cm="1">
        <f t="array" ref="AP8">INDEX(GMWQ!$A$2:$NF$60,MATCH(1,(GMWQ!$NE$2:$NE$60=AP$3)*(GMWQ!$ND$2:$ND$60=AP$4)*(GMWQ!$NF$2:$NF$60=AP$1),0),$G8-1966)</f>
        <v>32510</v>
      </c>
      <c r="AQ8" s="4" cm="1">
        <f t="array" ref="AQ8">INDEX(GMWQ!$A$2:$NF$60,MATCH(1,(GMWQ!$NE$2:$NE$60=AQ$3)*(GMWQ!$ND$2:$ND$60=AQ$4)*(GMWQ!$NF$2:$NF$60=AQ$1),0),$G8-1966)</f>
        <v>0</v>
      </c>
      <c r="AR8" s="4" cm="1">
        <f t="array" ref="AR8">INDEX(GMWQ!$A$2:$NF$60,MATCH(1,(GMWQ!$NE$2:$NE$60=AR$3)*(GMWQ!$ND$2:$ND$60=AR$4)*(GMWQ!$NF$2:$NF$60=AR$1),0),$G8-1966)</f>
        <v>-406.20819999999998</v>
      </c>
      <c r="AS8" s="4" cm="1">
        <f t="array" ref="AS8">INDEX(GMWQ!$A$2:$NF$60,MATCH(1,(GMWQ!$NE$2:$NE$60=AS$3)*(GMWQ!$ND$2:$ND$60=AS$4)*(GMWQ!$NF$2:$NF$60=AS$1),0),$G8-1966)</f>
        <v>0</v>
      </c>
      <c r="AT8" s="4" cm="1">
        <f t="array" ref="AT8">INDEX(GMWQ!$A$2:$NF$60,MATCH(1,(GMWQ!$NE$2:$NE$60=AT$3)*(GMWQ!$ND$2:$ND$60=AT$4)*(GMWQ!$NF$2:$NF$60=AT$1),0),$G8-1966)</f>
        <v>0</v>
      </c>
      <c r="AU8" s="4" cm="1">
        <f t="array" ref="AU8">INDEX(GMWQ!$A$2:$NF$60,MATCH(1,(GMWQ!$NE$2:$NE$60=AU$3)*(GMWQ!$ND$2:$ND$60=AU$4)*(GMWQ!$NF$2:$NF$60=AU$1),0),$G8-1966)</f>
        <v>12.304600000000001</v>
      </c>
      <c r="AV8" s="4" cm="1">
        <f t="array" ref="AV8">INDEX(GMWQ!$A$2:$NF$60,MATCH(1,(GMWQ!$NE$2:$NE$60=AV$3)*(GMWQ!$ND$2:$ND$60=AV$4)*(GMWQ!$NF$2:$NF$60=AV$1),0),$G8-1966)</f>
        <v>43.933329999999998</v>
      </c>
      <c r="AW8" s="4" cm="1">
        <f t="array" ref="AW8">INDEX(GMWQ!$A$2:$NF$60,MATCH(1,(GMWQ!$NE$2:$NE$60=AW$3)*(GMWQ!$ND$2:$ND$60=AW$4)*(GMWQ!$NF$2:$NF$60=AW$1),0),$G8-1966)</f>
        <v>38.033329999999999</v>
      </c>
      <c r="AX8" s="4" cm="1">
        <f t="array" ref="AX8">INDEX(GMWQ!$A$2:$NF$60,MATCH(1,(GMWQ!$NE$2:$NE$60=AX$3)*(GMWQ!$ND$2:$ND$60=AX$4)*(GMWQ!$NF$2:$NF$60=AX$1),0),$G8-1966)</f>
        <v>33.200000000000003</v>
      </c>
      <c r="AY8" s="4" cm="1">
        <f t="array" ref="AY8">INDEX(GMWQ!$A$2:$NF$60,MATCH(1,(GMWQ!$NE$2:$NE$60=AY$3)*(GMWQ!$ND$2:$ND$60=AY$4)*(GMWQ!$NF$2:$NF$60=AY$1),0),$G8-1966)</f>
        <v>14.26667</v>
      </c>
      <c r="AZ8" s="4" cm="1">
        <f t="array" ref="AZ8">INDEX(GMWQ!$A$2:$NF$60,MATCH(1,(GMWQ!$NE$2:$NE$60=AZ$3)*(GMWQ!$ND$2:$ND$60=AZ$4)*(GMWQ!$NF$2:$NF$60=AZ$1),0),$G8-1966)</f>
        <v>5.5333329999999998</v>
      </c>
      <c r="BA8" s="4" cm="1">
        <f t="array" ref="BA8">INDEX(GMWQ!$A$2:$NF$60,MATCH(1,(GMWQ!$NE$2:$NE$60=BA$3)*(GMWQ!$ND$2:$ND$60=BA$4)*(GMWQ!$NF$2:$NF$60=BA$1),0),$G8-1966)</f>
        <v>23.6951</v>
      </c>
    </row>
    <row r="9" spans="1:53" x14ac:dyDescent="0.25">
      <c r="B9" s="4">
        <v>1973</v>
      </c>
      <c r="C9" s="4">
        <v>1973</v>
      </c>
      <c r="D9" s="4">
        <v>1973</v>
      </c>
      <c r="G9" s="4">
        <f t="shared" ref="G9:G47" si="6">+G8+1</f>
        <v>1975</v>
      </c>
      <c r="H9" s="4" cm="1">
        <f t="array" ref="H9">INDEX(GMWQ!$A$2:$NF$60,MATCH(1,(GMWQ!$NE$2:$NE$60=H$3)*(GMWQ!$ND$2:$ND$60=H$4)*(GMWQ!$NF$2:$NF$60=H$1),0),$G9-1966)</f>
        <v>265025</v>
      </c>
      <c r="I9" s="4" cm="1">
        <f t="array" ref="I9">INDEX(GMWQ!$A$2:$NF$60,MATCH(1,(GMWQ!$NE$2:$NE$60=I$3)*(GMWQ!$ND$2:$ND$60=I$4)*(GMWQ!$NF$2:$NF$60=I$1),0),$G9-1966)</f>
        <v>1523.075</v>
      </c>
      <c r="J9" s="4" cm="1">
        <f t="array" ref="J9">INDEX(GMWQ!$A$2:$NF$60,MATCH(1,(GMWQ!$NE$2:$NE$60=J$3)*(GMWQ!$ND$2:$ND$60=J$4)*(GMWQ!$NF$2:$NF$60=J$1),0),$G9-1966)</f>
        <v>55110.8</v>
      </c>
      <c r="K9" s="4" cm="1">
        <f t="array" ref="K9">INDEX(GMWQ!$A$2:$NF$60,MATCH(1,(GMWQ!$NE$2:$NE$60=K$3)*(GMWQ!$ND$2:$ND$60=K$4)*(GMWQ!$NF$2:$NF$60=K$1),0),$G9-1966)</f>
        <v>390.14</v>
      </c>
      <c r="L9" s="4" cm="1">
        <f t="array" ref="L9">INDEX(GMWQ!$A$2:$NF$60,MATCH(1,(GMWQ!$NE$2:$NE$60=L$3)*(GMWQ!$ND$2:$ND$60=L$4)*(GMWQ!$NF$2:$NF$60=L$1),0),$G9-1966)</f>
        <v>251.887</v>
      </c>
      <c r="M9" s="4" cm="1">
        <f t="array" ref="M9">INDEX(GMWQ!$A$2:$NF$60,MATCH(1,(GMWQ!$NE$2:$NE$60=M$3)*(GMWQ!$ND$2:$ND$60=M$4)*(GMWQ!$NF$2:$NF$60=M$1),0),$G9-1966)</f>
        <v>237.02080000000001</v>
      </c>
      <c r="N9" s="4" cm="1">
        <f t="array" ref="N9">INDEX(GMWQ!$A$2:$NF$60,MATCH(1,(GMWQ!$NE$2:$NE$60=N$3)*(GMWQ!$ND$2:$ND$60=N$4)*(GMWQ!$NF$2:$NF$60=N$1),0),$G9-1966)</f>
        <v>176800.8</v>
      </c>
      <c r="O9" s="4" cm="1">
        <f t="array" ref="O9">INDEX(GMWQ!$A$2:$NF$60,MATCH(1,(GMWQ!$NE$2:$NE$60=O$3)*(GMWQ!$ND$2:$ND$60=O$4)*(GMWQ!$NF$2:$NF$60=O$1),0),$G9-1966)</f>
        <v>-676</v>
      </c>
      <c r="P9" s="4" cm="1">
        <f t="array" ref="P9">INDEX(GMWQ!$A$2:$NF$60,MATCH(1,(GMWQ!$NE$2:$NE$60=P$3)*(GMWQ!$ND$2:$ND$60=P$4)*(GMWQ!$NF$2:$NF$60=P$1),0),$G9-1966)</f>
        <v>-10.911250000000001</v>
      </c>
      <c r="Q9" s="4" cm="1">
        <f t="array" ref="Q9">INDEX(GMWQ!$A$2:$NF$60,MATCH(1,(GMWQ!$NE$2:$NE$60=Q$3)*(GMWQ!$ND$2:$ND$60=Q$4)*(GMWQ!$NF$2:$NF$60=Q$1),0),$G9-1966)</f>
        <v>-394.75</v>
      </c>
      <c r="R9" s="4" cm="1">
        <f t="array" ref="R9">INDEX(GMWQ!$A$2:$NF$60,MATCH(1,(GMWQ!$NE$2:$NE$60=R$3)*(GMWQ!$ND$2:$ND$60=R$4)*(GMWQ!$NF$2:$NF$60=R$1),0),$G9-1966)</f>
        <v>-5.7613820000000002</v>
      </c>
      <c r="S9" s="4" cm="1">
        <f t="array" ref="S9">INDEX(GMWQ!$A$2:$NF$60,MATCH(1,(GMWQ!$NE$2:$NE$60=S$3)*(GMWQ!$ND$2:$ND$60=S$4)*(GMWQ!$NF$2:$NF$60=S$1),0),$G9-1966)</f>
        <v>0.2068633</v>
      </c>
      <c r="T9" s="4" cm="1">
        <f t="array" ref="T9">INDEX(GMWQ!$A$2:$NF$60,MATCH(1,(GMWQ!$NE$2:$NE$60=T$3)*(GMWQ!$ND$2:$ND$60=T$4)*(GMWQ!$NF$2:$NF$60=T$1),0),$G9-1966)</f>
        <v>-0.83225950000000004</v>
      </c>
      <c r="U9" s="4" cm="1">
        <f t="array" ref="U9">INDEX(GMWQ!$A$2:$NF$60,MATCH(1,(GMWQ!$NE$2:$NE$60=U$3)*(GMWQ!$ND$2:$ND$60=U$4)*(GMWQ!$NF$2:$NF$60=U$1),0),$G9-1966)</f>
        <v>247</v>
      </c>
      <c r="V9" s="4" cm="1">
        <f t="array" ref="V9">INDEX(GMWQ!$A$2:$NF$60,MATCH(1,(GMWQ!$NE$2:$NE$60=V$3)*(GMWQ!$ND$2:$ND$60=V$4)*(GMWQ!$NF$2:$NF$60=V$1),0),$G9-1966)</f>
        <v>32965.82</v>
      </c>
      <c r="W9" s="4" cm="1">
        <f t="array" ref="W9">INDEX(GMWQ!$A$2:$NF$60,MATCH(1,(GMWQ!$NE$2:$NE$60=W$3)*(GMWQ!$ND$2:$ND$60=W$4)*(GMWQ!$NF$2:$NF$60=W$1),0),$G9-1966)</f>
        <v>1135.6079999999999</v>
      </c>
      <c r="X9" s="4" cm="1">
        <f t="array" ref="X9">INDEX(GMWQ!$A$2:$NF$60,MATCH(1,(GMWQ!$NE$2:$NE$60=X$3)*(GMWQ!$ND$2:$ND$60=X$4)*(GMWQ!$NF$2:$NF$60=X$1),0),$G9-1966)</f>
        <v>17117</v>
      </c>
      <c r="Y9" s="4" cm="1">
        <f t="array" ref="Y9">INDEX(GMWQ!$A$2:$NF$60,MATCH(1,(GMWQ!$NE$2:$NE$60=Y$3)*(GMWQ!$ND$2:$ND$60=Y$4)*(GMWQ!$NF$2:$NF$60=Y$1),0),$G9-1966)</f>
        <v>86.269949999999994</v>
      </c>
      <c r="Z9" s="4" cm="1">
        <f t="array" ref="Z9">INDEX(GMWQ!$A$2:$NF$60,MATCH(1,(GMWQ!$NE$2:$NE$60=Z$3)*(GMWQ!$ND$2:$ND$60=Z$4)*(GMWQ!$NF$2:$NF$60=Z$1),0),$G9-1966)</f>
        <v>56.008780000000002</v>
      </c>
      <c r="AA9" s="4" cm="1">
        <f t="array" ref="AA9">INDEX(GMWQ!$A$2:$NF$60,MATCH(1,(GMWQ!$NE$2:$NE$60=AA$3)*(GMWQ!$ND$2:$ND$60=AA$4)*(GMWQ!$NF$2:$NF$60=AA$1),0),$G9-1966)</f>
        <v>34.38532</v>
      </c>
      <c r="AB9" s="4" cm="1">
        <f t="array" ref="AB9">INDEX(GMWQ!$A$2:$NF$60,MATCH(1,(GMWQ!$NE$2:$NE$60=AB$3)*(GMWQ!$ND$2:$ND$60=AB$4)*(GMWQ!$NF$2:$NF$60=AB$1),0),$G9-1966)</f>
        <v>64108</v>
      </c>
      <c r="AC9" s="4" cm="1">
        <f t="array" ref="AC9">INDEX(GMWQ!$A$2:$NF$60,MATCH(1,(GMWQ!$NE$2:$NE$60=AC$3)*(GMWQ!$ND$2:$ND$60=AC$4)*(GMWQ!$NF$2:$NF$60=AC$1),0),$G9-1966)</f>
        <v>30122.32</v>
      </c>
      <c r="AD9" s="4" cm="1">
        <f t="array" ref="AD9">INDEX(GMWQ!$A$2:$NF$60,MATCH(1,(GMWQ!$NE$2:$NE$60=AD$3)*(GMWQ!$ND$2:$ND$60=AD$4)*(GMWQ!$NF$2:$NF$60=AD$1),0),$G9-1966)</f>
        <v>907.5</v>
      </c>
      <c r="AE9" s="4" cm="1">
        <f t="array" ref="AE9">INDEX(GMWQ!$A$2:$NF$60,MATCH(1,(GMWQ!$NE$2:$NE$60=AE$3)*(GMWQ!$ND$2:$ND$60=AE$4)*(GMWQ!$NF$2:$NF$60=AE$1),0),$G9-1966)</f>
        <v>-10835.51</v>
      </c>
      <c r="AF9" s="4" cm="1">
        <f t="array" ref="AF9">INDEX(GMWQ!$A$2:$NF$60,MATCH(1,(GMWQ!$NE$2:$NE$60=AF$3)*(GMWQ!$ND$2:$ND$60=AF$4)*(GMWQ!$NF$2:$NF$60=AF$1),0),$G9-1966)</f>
        <v>-14.7348</v>
      </c>
      <c r="AG9" s="4" cm="1">
        <f t="array" ref="AG9">INDEX(GMWQ!$A$2:$NF$60,MATCH(1,(GMWQ!$NE$2:$NE$60=AG$3)*(GMWQ!$ND$2:$ND$60=AG$4)*(GMWQ!$NF$2:$NF$60=AG$1),0),$G9-1966)</f>
        <v>1.9194100000000001</v>
      </c>
      <c r="AH9" s="4" cm="1">
        <f t="array" ref="AH9">INDEX(GMWQ!$A$2:$NF$60,MATCH(1,(GMWQ!$NE$2:$NE$60=AH$3)*(GMWQ!$ND$2:$ND$60=AH$4)*(GMWQ!$NF$2:$NF$60=AH$1),0),$G9-1966)</f>
        <v>22.848240000000001</v>
      </c>
      <c r="AI9" s="4" cm="1">
        <f t="array" ref="AI9">INDEX(GMWQ!$A$2:$NF$60,MATCH(1,(GMWQ!$NE$2:$NE$60=AI$3)*(GMWQ!$ND$2:$ND$60=AI$4)*(GMWQ!$NF$2:$NF$60=AI$1),0),$G9-1966)</f>
        <v>11131</v>
      </c>
      <c r="AJ9" s="4" cm="1">
        <f t="array" ref="AJ9">INDEX(GMWQ!$A$2:$NF$60,MATCH(1,(GMWQ!$NE$2:$NE$60=AJ$3)*(GMWQ!$ND$2:$ND$60=AJ$4)*(GMWQ!$NF$2:$NF$60=AJ$1),0),$G9-1966)</f>
        <v>20563</v>
      </c>
      <c r="AK9" s="4" cm="1">
        <f t="array" ref="AK9">INDEX(GMWQ!$A$2:$NF$60,MATCH(1,(GMWQ!$NE$2:$NE$60=AK$3)*(GMWQ!$ND$2:$ND$60=AK$4)*(GMWQ!$NF$2:$NF$60=AK$1),0),$G9-1966)</f>
        <v>358.45</v>
      </c>
      <c r="AL9" s="4" cm="1">
        <f t="array" ref="AL9">INDEX(GMWQ!$A$2:$NF$60,MATCH(1,(GMWQ!$NE$2:$NE$60=AL$3)*(GMWQ!$ND$2:$ND$60=AL$4)*(GMWQ!$NF$2:$NF$60=AL$1),0),$G9-1966)</f>
        <v>29238.7</v>
      </c>
      <c r="AM9" s="4" cm="1">
        <f t="array" ref="AM9">INDEX(GMWQ!$A$2:$NF$60,MATCH(1,(GMWQ!$NE$2:$NE$60=AM$3)*(GMWQ!$ND$2:$ND$60=AM$4)*(GMWQ!$NF$2:$NF$60=AM$1),0),$G9-1966)</f>
        <v>139.22890000000001</v>
      </c>
      <c r="AN9" s="4" cm="1">
        <f t="array" ref="AN9">INDEX(GMWQ!$A$2:$NF$60,MATCH(1,(GMWQ!$NE$2:$NE$60=AN$3)*(GMWQ!$ND$2:$ND$60=AN$4)*(GMWQ!$NF$2:$NF$60=AN$1),0),$G9-1966)</f>
        <v>45.154000000000003</v>
      </c>
      <c r="AO9" s="4" cm="1">
        <f t="array" ref="AO9">INDEX(GMWQ!$A$2:$NF$60,MATCH(1,(GMWQ!$NE$2:$NE$60=AO$3)*(GMWQ!$ND$2:$ND$60=AO$4)*(GMWQ!$NF$2:$NF$60=AO$1),0),$G9-1966)</f>
        <v>13.872</v>
      </c>
      <c r="AP9" s="4" cm="1">
        <f t="array" ref="AP9">INDEX(GMWQ!$A$2:$NF$60,MATCH(1,(GMWQ!$NE$2:$NE$60=AP$3)*(GMWQ!$ND$2:$ND$60=AP$4)*(GMWQ!$NF$2:$NF$60=AP$1),0),$G9-1966)</f>
        <v>33631</v>
      </c>
      <c r="AQ9" s="4" cm="1">
        <f t="array" ref="AQ9">INDEX(GMWQ!$A$2:$NF$60,MATCH(1,(GMWQ!$NE$2:$NE$60=AQ$3)*(GMWQ!$ND$2:$ND$60=AQ$4)*(GMWQ!$NF$2:$NF$60=AQ$1),0),$G9-1966)</f>
        <v>0</v>
      </c>
      <c r="AR9" s="4" cm="1">
        <f t="array" ref="AR9">INDEX(GMWQ!$A$2:$NF$60,MATCH(1,(GMWQ!$NE$2:$NE$60=AR$3)*(GMWQ!$ND$2:$ND$60=AR$4)*(GMWQ!$NF$2:$NF$60=AR$1),0),$G9-1966)</f>
        <v>-447.27690000000001</v>
      </c>
      <c r="AS9" s="4" cm="1">
        <f t="array" ref="AS9">INDEX(GMWQ!$A$2:$NF$60,MATCH(1,(GMWQ!$NE$2:$NE$60=AS$3)*(GMWQ!$ND$2:$ND$60=AS$4)*(GMWQ!$NF$2:$NF$60=AS$1),0),$G9-1966)</f>
        <v>0</v>
      </c>
      <c r="AT9" s="4" cm="1">
        <f t="array" ref="AT9">INDEX(GMWQ!$A$2:$NF$60,MATCH(1,(GMWQ!$NE$2:$NE$60=AT$3)*(GMWQ!$ND$2:$ND$60=AT$4)*(GMWQ!$NF$2:$NF$60=AT$1),0),$G9-1966)</f>
        <v>0</v>
      </c>
      <c r="AU9" s="4" cm="1">
        <f t="array" ref="AU9">INDEX(GMWQ!$A$2:$NF$60,MATCH(1,(GMWQ!$NE$2:$NE$60=AU$3)*(GMWQ!$ND$2:$ND$60=AU$4)*(GMWQ!$NF$2:$NF$60=AU$1),0),$G9-1966)</f>
        <v>12.51315</v>
      </c>
      <c r="AV9" s="4" cm="1">
        <f t="array" ref="AV9">INDEX(GMWQ!$A$2:$NF$60,MATCH(1,(GMWQ!$NE$2:$NE$60=AV$3)*(GMWQ!$ND$2:$ND$60=AV$4)*(GMWQ!$NF$2:$NF$60=AV$1),0),$G9-1966)</f>
        <v>44.8</v>
      </c>
      <c r="AW9" s="4" cm="1">
        <f t="array" ref="AW9">INDEX(GMWQ!$A$2:$NF$60,MATCH(1,(GMWQ!$NE$2:$NE$60=AW$3)*(GMWQ!$ND$2:$ND$60=AW$4)*(GMWQ!$NF$2:$NF$60=AW$1),0),$G9-1966)</f>
        <v>39.166670000000003</v>
      </c>
      <c r="AX9" s="4" cm="1">
        <f t="array" ref="AX9">INDEX(GMWQ!$A$2:$NF$60,MATCH(1,(GMWQ!$NE$2:$NE$60=AX$3)*(GMWQ!$ND$2:$ND$60=AX$4)*(GMWQ!$NF$2:$NF$60=AX$1),0),$G9-1966)</f>
        <v>33.666670000000003</v>
      </c>
      <c r="AY9" s="4" cm="1">
        <f t="array" ref="AY9">INDEX(GMWQ!$A$2:$NF$60,MATCH(1,(GMWQ!$NE$2:$NE$60=AY$3)*(GMWQ!$ND$2:$ND$60=AY$4)*(GMWQ!$NF$2:$NF$60=AY$1),0),$G9-1966)</f>
        <v>14.616669999999999</v>
      </c>
      <c r="AZ9" s="4" cm="1">
        <f t="array" ref="AZ9">INDEX(GMWQ!$A$2:$NF$60,MATCH(1,(GMWQ!$NE$2:$NE$60=AZ$3)*(GMWQ!$ND$2:$ND$60=AZ$4)*(GMWQ!$NF$2:$NF$60=AZ$1),0),$G9-1966)</f>
        <v>5.6</v>
      </c>
      <c r="BA9" s="4" cm="1">
        <f t="array" ref="BA9">INDEX(GMWQ!$A$2:$NF$60,MATCH(1,(GMWQ!$NE$2:$NE$60=BA$3)*(GMWQ!$ND$2:$ND$60=BA$4)*(GMWQ!$NF$2:$NF$60=BA$1),0),$G9-1966)</f>
        <v>24.380780000000001</v>
      </c>
    </row>
    <row r="10" spans="1:53" x14ac:dyDescent="0.25">
      <c r="B10" s="4">
        <v>1973</v>
      </c>
      <c r="C10" s="4">
        <v>1973</v>
      </c>
      <c r="D10" s="4">
        <v>1973</v>
      </c>
      <c r="F10" s="4">
        <v>1973</v>
      </c>
      <c r="G10" s="4">
        <f t="shared" si="6"/>
        <v>1976</v>
      </c>
      <c r="H10" s="4" cm="1">
        <f t="array" ref="H10">INDEX(GMWQ!$A$2:$NF$60,MATCH(1,(GMWQ!$NE$2:$NE$60=H$3)*(GMWQ!$ND$2:$ND$60=H$4)*(GMWQ!$NF$2:$NF$60=H$1),0),$G10-1966)</f>
        <v>263989</v>
      </c>
      <c r="I10" s="4" cm="1">
        <f t="array" ref="I10">INDEX(GMWQ!$A$2:$NF$60,MATCH(1,(GMWQ!$NE$2:$NE$60=I$3)*(GMWQ!$ND$2:$ND$60=I$4)*(GMWQ!$NF$2:$NF$60=I$1),0),$G10-1966)</f>
        <v>1537.5250000000001</v>
      </c>
      <c r="J10" s="4" cm="1">
        <f t="array" ref="J10">INDEX(GMWQ!$A$2:$NF$60,MATCH(1,(GMWQ!$NE$2:$NE$60=J$3)*(GMWQ!$ND$2:$ND$60=J$4)*(GMWQ!$NF$2:$NF$60=J$1),0),$G10-1966)</f>
        <v>55802.75</v>
      </c>
      <c r="K10" s="4" cm="1">
        <f t="array" ref="K10">INDEX(GMWQ!$A$2:$NF$60,MATCH(1,(GMWQ!$NE$2:$NE$60=K$3)*(GMWQ!$ND$2:$ND$60=K$4)*(GMWQ!$NF$2:$NF$60=K$1),0),$G10-1966)</f>
        <v>391.12</v>
      </c>
      <c r="L10" s="4" cm="1">
        <f t="array" ref="L10">INDEX(GMWQ!$A$2:$NF$60,MATCH(1,(GMWQ!$NE$2:$NE$60=L$3)*(GMWQ!$ND$2:$ND$60=L$4)*(GMWQ!$NF$2:$NF$60=L$1),0),$G10-1966)</f>
        <v>254.935</v>
      </c>
      <c r="M10" s="4" cm="1">
        <f t="array" ref="M10">INDEX(GMWQ!$A$2:$NF$60,MATCH(1,(GMWQ!$NE$2:$NE$60=M$3)*(GMWQ!$ND$2:$ND$60=M$4)*(GMWQ!$NF$2:$NF$60=M$1),0),$G10-1966)</f>
        <v>242.81</v>
      </c>
      <c r="N10" s="4" cm="1">
        <f t="array" ref="N10">INDEX(GMWQ!$A$2:$NF$60,MATCH(1,(GMWQ!$NE$2:$NE$60=N$3)*(GMWQ!$ND$2:$ND$60=N$4)*(GMWQ!$NF$2:$NF$60=N$1),0),$G10-1966)</f>
        <v>180061.8</v>
      </c>
      <c r="O10" s="4" cm="1">
        <f t="array" ref="O10">INDEX(GMWQ!$A$2:$NF$60,MATCH(1,(GMWQ!$NE$2:$NE$60=O$3)*(GMWQ!$ND$2:$ND$60=O$4)*(GMWQ!$NF$2:$NF$60=O$1),0),$G10-1966)</f>
        <v>-724</v>
      </c>
      <c r="P10" s="4" cm="1">
        <f t="array" ref="P10">INDEX(GMWQ!$A$2:$NF$60,MATCH(1,(GMWQ!$NE$2:$NE$60=P$3)*(GMWQ!$ND$2:$ND$60=P$4)*(GMWQ!$NF$2:$NF$60=P$1),0),$G10-1966)</f>
        <v>-10.439</v>
      </c>
      <c r="Q10" s="4" cm="1">
        <f t="array" ref="Q10">INDEX(GMWQ!$A$2:$NF$60,MATCH(1,(GMWQ!$NE$2:$NE$60=Q$3)*(GMWQ!$ND$2:$ND$60=Q$4)*(GMWQ!$NF$2:$NF$60=Q$1),0),$G10-1966)</f>
        <v>-578</v>
      </c>
      <c r="R10" s="4" cm="1">
        <f t="array" ref="R10">INDEX(GMWQ!$A$2:$NF$60,MATCH(1,(GMWQ!$NE$2:$NE$60=R$3)*(GMWQ!$ND$2:$ND$60=R$4)*(GMWQ!$NF$2:$NF$60=R$1),0),$G10-1966)</f>
        <v>-5.7613820000000002</v>
      </c>
      <c r="S10" s="4" cm="1">
        <f t="array" ref="S10">INDEX(GMWQ!$A$2:$NF$60,MATCH(1,(GMWQ!$NE$2:$NE$60=S$3)*(GMWQ!$ND$2:$ND$60=S$4)*(GMWQ!$NF$2:$NF$60=S$1),0),$G10-1966)</f>
        <v>0.17894930000000001</v>
      </c>
      <c r="T10" s="4" cm="1">
        <f t="array" ref="T10">INDEX(GMWQ!$A$2:$NF$60,MATCH(1,(GMWQ!$NE$2:$NE$60=T$3)*(GMWQ!$ND$2:$ND$60=T$4)*(GMWQ!$NF$2:$NF$60=T$1),0),$G10-1966)</f>
        <v>-0.83356909999999995</v>
      </c>
      <c r="U10" s="4" cm="1">
        <f t="array" ref="U10">INDEX(GMWQ!$A$2:$NF$60,MATCH(1,(GMWQ!$NE$2:$NE$60=U$3)*(GMWQ!$ND$2:$ND$60=U$4)*(GMWQ!$NF$2:$NF$60=U$1),0),$G10-1966)</f>
        <v>510</v>
      </c>
      <c r="V10" s="4" cm="1">
        <f t="array" ref="V10">INDEX(GMWQ!$A$2:$NF$60,MATCH(1,(GMWQ!$NE$2:$NE$60=V$3)*(GMWQ!$ND$2:$ND$60=V$4)*(GMWQ!$NF$2:$NF$60=V$1),0),$G10-1966)</f>
        <v>35969.43</v>
      </c>
      <c r="W10" s="4" cm="1">
        <f t="array" ref="W10">INDEX(GMWQ!$A$2:$NF$60,MATCH(1,(GMWQ!$NE$2:$NE$60=W$3)*(GMWQ!$ND$2:$ND$60=W$4)*(GMWQ!$NF$2:$NF$60=W$1),0),$G10-1966)</f>
        <v>1158.847</v>
      </c>
      <c r="X10" s="4" cm="1">
        <f t="array" ref="X10">INDEX(GMWQ!$A$2:$NF$60,MATCH(1,(GMWQ!$NE$2:$NE$60=X$3)*(GMWQ!$ND$2:$ND$60=X$4)*(GMWQ!$NF$2:$NF$60=X$1),0),$G10-1966)</f>
        <v>17803</v>
      </c>
      <c r="Y10" s="4" cm="1">
        <f t="array" ref="Y10">INDEX(GMWQ!$A$2:$NF$60,MATCH(1,(GMWQ!$NE$2:$NE$60=Y$3)*(GMWQ!$ND$2:$ND$60=Y$4)*(GMWQ!$NF$2:$NF$60=Y$1),0),$G10-1966)</f>
        <v>89.06523</v>
      </c>
      <c r="Z10" s="4" cm="1">
        <f t="array" ref="Z10">INDEX(GMWQ!$A$2:$NF$60,MATCH(1,(GMWQ!$NE$2:$NE$60=Z$3)*(GMWQ!$ND$2:$ND$60=Z$4)*(GMWQ!$NF$2:$NF$60=Z$1),0),$G10-1966)</f>
        <v>56.766300000000001</v>
      </c>
      <c r="AA10" s="4" cm="1">
        <f t="array" ref="AA10">INDEX(GMWQ!$A$2:$NF$60,MATCH(1,(GMWQ!$NE$2:$NE$60=AA$3)*(GMWQ!$ND$2:$ND$60=AA$4)*(GMWQ!$NF$2:$NF$60=AA$1),0),$G10-1966)</f>
        <v>36.414000000000001</v>
      </c>
      <c r="AB10" s="4" cm="1">
        <f t="array" ref="AB10">INDEX(GMWQ!$A$2:$NF$60,MATCH(1,(GMWQ!$NE$2:$NE$60=AB$3)*(GMWQ!$ND$2:$ND$60=AB$4)*(GMWQ!$NF$2:$NF$60=AB$1),0),$G10-1966)</f>
        <v>64923</v>
      </c>
      <c r="AC10" s="4" cm="1">
        <f t="array" ref="AC10">INDEX(GMWQ!$A$2:$NF$60,MATCH(1,(GMWQ!$NE$2:$NE$60=AC$3)*(GMWQ!$ND$2:$ND$60=AC$4)*(GMWQ!$NF$2:$NF$60=AC$1),0),$G10-1966)</f>
        <v>31563.38</v>
      </c>
      <c r="AD10" s="4" cm="1">
        <f t="array" ref="AD10">INDEX(GMWQ!$A$2:$NF$60,MATCH(1,(GMWQ!$NE$2:$NE$60=AD$3)*(GMWQ!$ND$2:$ND$60=AD$4)*(GMWQ!$NF$2:$NF$60=AD$1),0),$G10-1966)</f>
        <v>917.226</v>
      </c>
      <c r="AE10" s="4" cm="1">
        <f t="array" ref="AE10">INDEX(GMWQ!$A$2:$NF$60,MATCH(1,(GMWQ!$NE$2:$NE$60=AE$3)*(GMWQ!$ND$2:$ND$60=AE$4)*(GMWQ!$NF$2:$NF$60=AE$1),0),$G10-1966)</f>
        <v>-11201.23</v>
      </c>
      <c r="AF10" s="4" cm="1">
        <f t="array" ref="AF10">INDEX(GMWQ!$A$2:$NF$60,MATCH(1,(GMWQ!$NE$2:$NE$60=AF$3)*(GMWQ!$ND$2:$ND$60=AF$4)*(GMWQ!$NF$2:$NF$60=AF$1),0),$G10-1966)</f>
        <v>-15.92239</v>
      </c>
      <c r="AG10" s="4" cm="1">
        <f t="array" ref="AG10">INDEX(GMWQ!$A$2:$NF$60,MATCH(1,(GMWQ!$NE$2:$NE$60=AG$3)*(GMWQ!$ND$2:$ND$60=AG$4)*(GMWQ!$NF$2:$NF$60=AG$1),0),$G10-1966)</f>
        <v>1.675</v>
      </c>
      <c r="AH10" s="4" cm="1">
        <f t="array" ref="AH10">INDEX(GMWQ!$A$2:$NF$60,MATCH(1,(GMWQ!$NE$2:$NE$60=AH$3)*(GMWQ!$ND$2:$ND$60=AH$4)*(GMWQ!$NF$2:$NF$60=AH$1),0),$G10-1966)</f>
        <v>24.065999999999999</v>
      </c>
      <c r="AI10" s="4" cm="1">
        <f t="array" ref="AI10">INDEX(GMWQ!$A$2:$NF$60,MATCH(1,(GMWQ!$NE$2:$NE$60=AI$3)*(GMWQ!$ND$2:$ND$60=AI$4)*(GMWQ!$NF$2:$NF$60=AI$1),0),$G10-1966)</f>
        <v>10761</v>
      </c>
      <c r="AJ10" s="4" cm="1">
        <f t="array" ref="AJ10">INDEX(GMWQ!$A$2:$NF$60,MATCH(1,(GMWQ!$NE$2:$NE$60=AJ$3)*(GMWQ!$ND$2:$ND$60=AJ$4)*(GMWQ!$NF$2:$NF$60=AJ$1),0),$G10-1966)</f>
        <v>21317</v>
      </c>
      <c r="AK10" s="4" cm="1">
        <f t="array" ref="AK10">INDEX(GMWQ!$A$2:$NF$60,MATCH(1,(GMWQ!$NE$2:$NE$60=AK$3)*(GMWQ!$ND$2:$ND$60=AK$4)*(GMWQ!$NF$2:$NF$60=AK$1),0),$G10-1966)</f>
        <v>369.07499999999999</v>
      </c>
      <c r="AL10" s="4" cm="1">
        <f t="array" ref="AL10">INDEX(GMWQ!$A$2:$NF$60,MATCH(1,(GMWQ!$NE$2:$NE$60=AL$3)*(GMWQ!$ND$2:$ND$60=AL$4)*(GMWQ!$NF$2:$NF$60=AL$1),0),$G10-1966)</f>
        <v>31016.400000000001</v>
      </c>
      <c r="AM10" s="4" cm="1">
        <f t="array" ref="AM10">INDEX(GMWQ!$A$2:$NF$60,MATCH(1,(GMWQ!$NE$2:$NE$60=AM$3)*(GMWQ!$ND$2:$ND$60=AM$4)*(GMWQ!$NF$2:$NF$60=AM$1),0),$G10-1966)</f>
        <v>142.09970000000001</v>
      </c>
      <c r="AN10" s="4" cm="1">
        <f t="array" ref="AN10">INDEX(GMWQ!$A$2:$NF$60,MATCH(1,(GMWQ!$NE$2:$NE$60=AN$3)*(GMWQ!$ND$2:$ND$60=AN$4)*(GMWQ!$NF$2:$NF$60=AN$1),0),$G10-1966)</f>
        <v>47.485999999999997</v>
      </c>
      <c r="AO10" s="4" cm="1">
        <f t="array" ref="AO10">INDEX(GMWQ!$A$2:$NF$60,MATCH(1,(GMWQ!$NE$2:$NE$60=AO$3)*(GMWQ!$ND$2:$ND$60=AO$4)*(GMWQ!$NF$2:$NF$60=AO$1),0),$G10-1966)</f>
        <v>14.297000000000001</v>
      </c>
      <c r="AP10" s="4" cm="1">
        <f t="array" ref="AP10">INDEX(GMWQ!$A$2:$NF$60,MATCH(1,(GMWQ!$NE$2:$NE$60=AP$3)*(GMWQ!$ND$2:$ND$60=AP$4)*(GMWQ!$NF$2:$NF$60=AP$1),0),$G10-1966)</f>
        <v>35636</v>
      </c>
      <c r="AQ10" s="4" cm="1">
        <f t="array" ref="AQ10">INDEX(GMWQ!$A$2:$NF$60,MATCH(1,(GMWQ!$NE$2:$NE$60=AQ$3)*(GMWQ!$ND$2:$ND$60=AQ$4)*(GMWQ!$NF$2:$NF$60=AQ$1),0),$G10-1966)</f>
        <v>0</v>
      </c>
      <c r="AR10" s="4" cm="1">
        <f t="array" ref="AR10">INDEX(GMWQ!$A$2:$NF$60,MATCH(1,(GMWQ!$NE$2:$NE$60=AR$3)*(GMWQ!$ND$2:$ND$60=AR$4)*(GMWQ!$NF$2:$NF$60=AR$1),0),$G10-1966)</f>
        <v>-477.43130000000002</v>
      </c>
      <c r="AS10" s="4" cm="1">
        <f t="array" ref="AS10">INDEX(GMWQ!$A$2:$NF$60,MATCH(1,(GMWQ!$NE$2:$NE$60=AS$3)*(GMWQ!$ND$2:$ND$60=AS$4)*(GMWQ!$NF$2:$NF$60=AS$1),0),$G10-1966)</f>
        <v>0</v>
      </c>
      <c r="AT10" s="4" cm="1">
        <f t="array" ref="AT10">INDEX(GMWQ!$A$2:$NF$60,MATCH(1,(GMWQ!$NE$2:$NE$60=AT$3)*(GMWQ!$ND$2:$ND$60=AT$4)*(GMWQ!$NF$2:$NF$60=AT$1),0),$G10-1966)</f>
        <v>0</v>
      </c>
      <c r="AU10" s="4" cm="1">
        <f t="array" ref="AU10">INDEX(GMWQ!$A$2:$NF$60,MATCH(1,(GMWQ!$NE$2:$NE$60=AU$3)*(GMWQ!$ND$2:$ND$60=AU$4)*(GMWQ!$NF$2:$NF$60=AU$1),0),$G10-1966)</f>
        <v>13.008459999999999</v>
      </c>
      <c r="AV10" s="4" cm="1">
        <f t="array" ref="AV10">INDEX(GMWQ!$A$2:$NF$60,MATCH(1,(GMWQ!$NE$2:$NE$60=AV$3)*(GMWQ!$ND$2:$ND$60=AV$4)*(GMWQ!$NF$2:$NF$60=AV$1),0),$G10-1966)</f>
        <v>45.933329999999998</v>
      </c>
      <c r="AW10" s="4" cm="1">
        <f t="array" ref="AW10">INDEX(GMWQ!$A$2:$NF$60,MATCH(1,(GMWQ!$NE$2:$NE$60=AW$3)*(GMWQ!$ND$2:$ND$60=AW$4)*(GMWQ!$NF$2:$NF$60=AW$1),0),$G10-1966)</f>
        <v>40.833329999999997</v>
      </c>
      <c r="AX10" s="4" cm="1">
        <f t="array" ref="AX10">INDEX(GMWQ!$A$2:$NF$60,MATCH(1,(GMWQ!$NE$2:$NE$60=AX$3)*(GMWQ!$ND$2:$ND$60=AX$4)*(GMWQ!$NF$2:$NF$60=AX$1),0),$G10-1966)</f>
        <v>34.4</v>
      </c>
      <c r="AY10" s="4" cm="1">
        <f t="array" ref="AY10">INDEX(GMWQ!$A$2:$NF$60,MATCH(1,(GMWQ!$NE$2:$NE$60=AY$3)*(GMWQ!$ND$2:$ND$60=AY$4)*(GMWQ!$NF$2:$NF$60=AY$1),0),$G10-1966)</f>
        <v>15</v>
      </c>
      <c r="AZ10" s="4" cm="1">
        <f t="array" ref="AZ10">INDEX(GMWQ!$A$2:$NF$60,MATCH(1,(GMWQ!$NE$2:$NE$60=AZ$3)*(GMWQ!$ND$2:$ND$60=AZ$4)*(GMWQ!$NF$2:$NF$60=AZ$1),0),$G10-1966)</f>
        <v>5.8</v>
      </c>
      <c r="BA10" s="4" cm="1">
        <f t="array" ref="BA10">INDEX(GMWQ!$A$2:$NF$60,MATCH(1,(GMWQ!$NE$2:$NE$60=BA$3)*(GMWQ!$ND$2:$ND$60=BA$4)*(GMWQ!$NF$2:$NF$60=BA$1),0),$G10-1966)</f>
        <v>24.802810000000001</v>
      </c>
    </row>
    <row r="11" spans="1:53" x14ac:dyDescent="0.25">
      <c r="A11" s="4">
        <v>1974</v>
      </c>
      <c r="B11" s="4">
        <f>+B7+1</f>
        <v>1974</v>
      </c>
      <c r="C11" s="4">
        <v>1973</v>
      </c>
      <c r="D11" s="4">
        <v>1973</v>
      </c>
      <c r="E11" s="4">
        <v>1973</v>
      </c>
      <c r="G11" s="4">
        <f t="shared" si="6"/>
        <v>1977</v>
      </c>
      <c r="H11" s="4" cm="1">
        <f t="array" ref="H11">INDEX(GMWQ!$A$2:$NF$60,MATCH(1,(GMWQ!$NE$2:$NE$60=H$3)*(GMWQ!$ND$2:$ND$60=H$4)*(GMWQ!$NF$2:$NF$60=H$1),0),$G11-1966)</f>
        <v>256670</v>
      </c>
      <c r="I11" s="4" cm="1">
        <f t="array" ref="I11">INDEX(GMWQ!$A$2:$NF$60,MATCH(1,(GMWQ!$NE$2:$NE$60=I$3)*(GMWQ!$ND$2:$ND$60=I$4)*(GMWQ!$NF$2:$NF$60=I$1),0),$G11-1966)</f>
        <v>1524.325</v>
      </c>
      <c r="J11" s="4" cm="1">
        <f t="array" ref="J11">INDEX(GMWQ!$A$2:$NF$60,MATCH(1,(GMWQ!$NE$2:$NE$60=J$3)*(GMWQ!$ND$2:$ND$60=J$4)*(GMWQ!$NF$2:$NF$60=J$1),0),$G11-1966)</f>
        <v>53946.98</v>
      </c>
      <c r="K11" s="4" cm="1">
        <f t="array" ref="K11">INDEX(GMWQ!$A$2:$NF$60,MATCH(1,(GMWQ!$NE$2:$NE$60=K$3)*(GMWQ!$ND$2:$ND$60=K$4)*(GMWQ!$NF$2:$NF$60=K$1),0),$G11-1966)</f>
        <v>394.27</v>
      </c>
      <c r="L11" s="4" cm="1">
        <f t="array" ref="L11">INDEX(GMWQ!$A$2:$NF$60,MATCH(1,(GMWQ!$NE$2:$NE$60=L$3)*(GMWQ!$ND$2:$ND$60=L$4)*(GMWQ!$NF$2:$NF$60=L$1),0),$G11-1966)</f>
        <v>259.11799999999999</v>
      </c>
      <c r="M11" s="4" cm="1">
        <f t="array" ref="M11">INDEX(GMWQ!$A$2:$NF$60,MATCH(1,(GMWQ!$NE$2:$NE$60=M$3)*(GMWQ!$ND$2:$ND$60=M$4)*(GMWQ!$NF$2:$NF$60=M$1),0),$G11-1966)</f>
        <v>244.77850000000001</v>
      </c>
      <c r="N11" s="4" cm="1">
        <f t="array" ref="N11">INDEX(GMWQ!$A$2:$NF$60,MATCH(1,(GMWQ!$NE$2:$NE$60=N$3)*(GMWQ!$ND$2:$ND$60=N$4)*(GMWQ!$NF$2:$NF$60=N$1),0),$G11-1966)</f>
        <v>181552</v>
      </c>
      <c r="O11" s="4" cm="1">
        <f t="array" ref="O11">INDEX(GMWQ!$A$2:$NF$60,MATCH(1,(GMWQ!$NE$2:$NE$60=O$3)*(GMWQ!$ND$2:$ND$60=O$4)*(GMWQ!$NF$2:$NF$60=O$1),0),$G11-1966)</f>
        <v>-788</v>
      </c>
      <c r="P11" s="4" cm="1">
        <f t="array" ref="P11">INDEX(GMWQ!$A$2:$NF$60,MATCH(1,(GMWQ!$NE$2:$NE$60=P$3)*(GMWQ!$ND$2:$ND$60=P$4)*(GMWQ!$NF$2:$NF$60=P$1),0),$G11-1966)</f>
        <v>-12.25375</v>
      </c>
      <c r="Q11" s="4" cm="1">
        <f t="array" ref="Q11">INDEX(GMWQ!$A$2:$NF$60,MATCH(1,(GMWQ!$NE$2:$NE$60=Q$3)*(GMWQ!$ND$2:$ND$60=Q$4)*(GMWQ!$NF$2:$NF$60=Q$1),0),$G11-1966)</f>
        <v>168.75</v>
      </c>
      <c r="R11" s="4" cm="1">
        <f t="array" ref="R11">INDEX(GMWQ!$A$2:$NF$60,MATCH(1,(GMWQ!$NE$2:$NE$60=R$3)*(GMWQ!$ND$2:$ND$60=R$4)*(GMWQ!$NF$2:$NF$60=R$1),0),$G11-1966)</f>
        <v>-5.7613820000000002</v>
      </c>
      <c r="S11" s="4" cm="1">
        <f t="array" ref="S11">INDEX(GMWQ!$A$2:$NF$60,MATCH(1,(GMWQ!$NE$2:$NE$60=S$3)*(GMWQ!$ND$2:$ND$60=S$4)*(GMWQ!$NF$2:$NF$60=S$1),0),$G11-1966)</f>
        <v>0.2445668</v>
      </c>
      <c r="T11" s="4" cm="1">
        <f t="array" ref="T11">INDEX(GMWQ!$A$2:$NF$60,MATCH(1,(GMWQ!$NE$2:$NE$60=T$3)*(GMWQ!$ND$2:$ND$60=T$4)*(GMWQ!$NF$2:$NF$60=T$1),0),$G11-1966)</f>
        <v>-0.8187702</v>
      </c>
      <c r="U11" s="4" cm="1">
        <f t="array" ref="U11">INDEX(GMWQ!$A$2:$NF$60,MATCH(1,(GMWQ!$NE$2:$NE$60=U$3)*(GMWQ!$ND$2:$ND$60=U$4)*(GMWQ!$NF$2:$NF$60=U$1),0),$G11-1966)</f>
        <v>691</v>
      </c>
      <c r="V11" s="4" cm="1">
        <f t="array" ref="V11">INDEX(GMWQ!$A$2:$NF$60,MATCH(1,(GMWQ!$NE$2:$NE$60=V$3)*(GMWQ!$ND$2:$ND$60=V$4)*(GMWQ!$NF$2:$NF$60=V$1),0),$G11-1966)</f>
        <v>38396.720000000001</v>
      </c>
      <c r="W11" s="4" cm="1">
        <f t="array" ref="W11">INDEX(GMWQ!$A$2:$NF$60,MATCH(1,(GMWQ!$NE$2:$NE$60=W$3)*(GMWQ!$ND$2:$ND$60=W$4)*(GMWQ!$NF$2:$NF$60=W$1),0),$G11-1966)</f>
        <v>1180.1300000000001</v>
      </c>
      <c r="X11" s="4" cm="1">
        <f t="array" ref="X11">INDEX(GMWQ!$A$2:$NF$60,MATCH(1,(GMWQ!$NE$2:$NE$60=X$3)*(GMWQ!$ND$2:$ND$60=X$4)*(GMWQ!$NF$2:$NF$60=X$1),0),$G11-1966)</f>
        <v>17485</v>
      </c>
      <c r="Y11" s="4" cm="1">
        <f t="array" ref="Y11">INDEX(GMWQ!$A$2:$NF$60,MATCH(1,(GMWQ!$NE$2:$NE$60=Y$3)*(GMWQ!$ND$2:$ND$60=Y$4)*(GMWQ!$NF$2:$NF$60=Y$1),0),$G11-1966)</f>
        <v>90.068200000000004</v>
      </c>
      <c r="Z11" s="4" cm="1">
        <f t="array" ref="Z11">INDEX(GMWQ!$A$2:$NF$60,MATCH(1,(GMWQ!$NE$2:$NE$60=Z$3)*(GMWQ!$ND$2:$ND$60=Z$4)*(GMWQ!$NF$2:$NF$60=Z$1),0),$G11-1966)</f>
        <v>58.048589999999997</v>
      </c>
      <c r="AA11" s="4" cm="1">
        <f t="array" ref="AA11">INDEX(GMWQ!$A$2:$NF$60,MATCH(1,(GMWQ!$NE$2:$NE$60=AA$3)*(GMWQ!$ND$2:$ND$60=AA$4)*(GMWQ!$NF$2:$NF$60=AA$1),0),$G11-1966)</f>
        <v>38.759250000000002</v>
      </c>
      <c r="AB11" s="4" cm="1">
        <f t="array" ref="AB11">INDEX(GMWQ!$A$2:$NF$60,MATCH(1,(GMWQ!$NE$2:$NE$60=AB$3)*(GMWQ!$ND$2:$ND$60=AB$4)*(GMWQ!$NF$2:$NF$60=AB$1),0),$G11-1966)</f>
        <v>67201</v>
      </c>
      <c r="AC11" s="4" cm="1">
        <f t="array" ref="AC11">INDEX(GMWQ!$A$2:$NF$60,MATCH(1,(GMWQ!$NE$2:$NE$60=AC$3)*(GMWQ!$ND$2:$ND$60=AC$4)*(GMWQ!$NF$2:$NF$60=AC$1),0),$G11-1966)</f>
        <v>32701.34</v>
      </c>
      <c r="AD11" s="4" cm="1">
        <f t="array" ref="AD11">INDEX(GMWQ!$A$2:$NF$60,MATCH(1,(GMWQ!$NE$2:$NE$60=AD$3)*(GMWQ!$ND$2:$ND$60=AD$4)*(GMWQ!$NF$2:$NF$60=AD$1),0),$G11-1966)</f>
        <v>933.74800000000005</v>
      </c>
      <c r="AE11" s="4" cm="1">
        <f t="array" ref="AE11">INDEX(GMWQ!$A$2:$NF$60,MATCH(1,(GMWQ!$NE$2:$NE$60=AE$3)*(GMWQ!$ND$2:$ND$60=AE$4)*(GMWQ!$NF$2:$NF$60=AE$1),0),$G11-1966)</f>
        <v>-11488.21</v>
      </c>
      <c r="AF11" s="4" cm="1">
        <f t="array" ref="AF11">INDEX(GMWQ!$A$2:$NF$60,MATCH(1,(GMWQ!$NE$2:$NE$60=AF$3)*(GMWQ!$ND$2:$ND$60=AF$4)*(GMWQ!$NF$2:$NF$60=AF$1),0),$G11-1966)</f>
        <v>-15.29377</v>
      </c>
      <c r="AG11" s="4" cm="1">
        <f t="array" ref="AG11">INDEX(GMWQ!$A$2:$NF$60,MATCH(1,(GMWQ!$NE$2:$NE$60=AG$3)*(GMWQ!$ND$2:$ND$60=AG$4)*(GMWQ!$NF$2:$NF$60=AG$1),0),$G11-1966)</f>
        <v>1.3260000000000001</v>
      </c>
      <c r="AH11" s="4" cm="1">
        <f t="array" ref="AH11">INDEX(GMWQ!$A$2:$NF$60,MATCH(1,(GMWQ!$NE$2:$NE$60=AH$3)*(GMWQ!$ND$2:$ND$60=AH$4)*(GMWQ!$NF$2:$NF$60=AH$1),0),$G11-1966)</f>
        <v>25.34975</v>
      </c>
      <c r="AI11" s="4" cm="1">
        <f t="array" ref="AI11">INDEX(GMWQ!$A$2:$NF$60,MATCH(1,(GMWQ!$NE$2:$NE$60=AI$3)*(GMWQ!$ND$2:$ND$60=AI$4)*(GMWQ!$NF$2:$NF$60=AI$1),0),$G11-1966)</f>
        <v>10375</v>
      </c>
      <c r="AJ11" s="4" cm="1">
        <f t="array" ref="AJ11">INDEX(GMWQ!$A$2:$NF$60,MATCH(1,(GMWQ!$NE$2:$NE$60=AJ$3)*(GMWQ!$ND$2:$ND$60=AJ$4)*(GMWQ!$NF$2:$NF$60=AJ$1),0),$G11-1966)</f>
        <v>21136</v>
      </c>
      <c r="AK11" s="4" cm="1">
        <f t="array" ref="AK11">INDEX(GMWQ!$A$2:$NF$60,MATCH(1,(GMWQ!$NE$2:$NE$60=AK$3)*(GMWQ!$ND$2:$ND$60=AK$4)*(GMWQ!$NF$2:$NF$60=AK$1),0),$G11-1966)</f>
        <v>372.8</v>
      </c>
      <c r="AL11" s="4" cm="1">
        <f t="array" ref="AL11">INDEX(GMWQ!$A$2:$NF$60,MATCH(1,(GMWQ!$NE$2:$NE$60=AL$3)*(GMWQ!$ND$2:$ND$60=AL$4)*(GMWQ!$NF$2:$NF$60=AL$1),0),$G11-1966)</f>
        <v>31753.63</v>
      </c>
      <c r="AM11" s="4" cm="1">
        <f t="array" ref="AM11">INDEX(GMWQ!$A$2:$NF$60,MATCH(1,(GMWQ!$NE$2:$NE$60=AM$3)*(GMWQ!$ND$2:$ND$60=AM$4)*(GMWQ!$NF$2:$NF$60=AM$1),0),$G11-1966)</f>
        <v>146.2244</v>
      </c>
      <c r="AN11" s="4" cm="1">
        <f t="array" ref="AN11">INDEX(GMWQ!$A$2:$NF$60,MATCH(1,(GMWQ!$NE$2:$NE$60=AN$3)*(GMWQ!$ND$2:$ND$60=AN$4)*(GMWQ!$NF$2:$NF$60=AN$1),0),$G11-1966)</f>
        <v>48.938000000000002</v>
      </c>
      <c r="AO11" s="4" cm="1">
        <f t="array" ref="AO11">INDEX(GMWQ!$A$2:$NF$60,MATCH(1,(GMWQ!$NE$2:$NE$60=AO$3)*(GMWQ!$ND$2:$ND$60=AO$4)*(GMWQ!$NF$2:$NF$60=AO$1),0),$G11-1966)</f>
        <v>15.444000000000001</v>
      </c>
      <c r="AP11" s="4" cm="1">
        <f t="array" ref="AP11">INDEX(GMWQ!$A$2:$NF$60,MATCH(1,(GMWQ!$NE$2:$NE$60=AP$3)*(GMWQ!$ND$2:$ND$60=AP$4)*(GMWQ!$NF$2:$NF$60=AP$1),0),$G11-1966)</f>
        <v>37325</v>
      </c>
      <c r="AQ11" s="4" cm="1">
        <f t="array" ref="AQ11">INDEX(GMWQ!$A$2:$NF$60,MATCH(1,(GMWQ!$NE$2:$NE$60=AQ$3)*(GMWQ!$ND$2:$ND$60=AQ$4)*(GMWQ!$NF$2:$NF$60=AQ$1),0),$G11-1966)</f>
        <v>0</v>
      </c>
      <c r="AR11" s="4" cm="1">
        <f t="array" ref="AR11">INDEX(GMWQ!$A$2:$NF$60,MATCH(1,(GMWQ!$NE$2:$NE$60=AR$3)*(GMWQ!$ND$2:$ND$60=AR$4)*(GMWQ!$NF$2:$NF$60=AR$1),0),$G11-1966)</f>
        <v>-157.8047</v>
      </c>
      <c r="AS11" s="4" cm="1">
        <f t="array" ref="AS11">INDEX(GMWQ!$A$2:$NF$60,MATCH(1,(GMWQ!$NE$2:$NE$60=AS$3)*(GMWQ!$ND$2:$ND$60=AS$4)*(GMWQ!$NF$2:$NF$60=AS$1),0),$G11-1966)</f>
        <v>0</v>
      </c>
      <c r="AT11" s="4" cm="1">
        <f t="array" ref="AT11">INDEX(GMWQ!$A$2:$NF$60,MATCH(1,(GMWQ!$NE$2:$NE$60=AT$3)*(GMWQ!$ND$2:$ND$60=AT$4)*(GMWQ!$NF$2:$NF$60=AT$1),0),$G11-1966)</f>
        <v>0</v>
      </c>
      <c r="AU11" s="4" cm="1">
        <f t="array" ref="AU11">INDEX(GMWQ!$A$2:$NF$60,MATCH(1,(GMWQ!$NE$2:$NE$60=AU$3)*(GMWQ!$ND$2:$ND$60=AU$4)*(GMWQ!$NF$2:$NF$60=AU$1),0),$G11-1966)</f>
        <v>13.47771</v>
      </c>
      <c r="AV11" s="4" cm="1">
        <f t="array" ref="AV11">INDEX(GMWQ!$A$2:$NF$60,MATCH(1,(GMWQ!$NE$2:$NE$60=AV$3)*(GMWQ!$ND$2:$ND$60=AV$4)*(GMWQ!$NF$2:$NF$60=AV$1),0),$G11-1966)</f>
        <v>47.3</v>
      </c>
      <c r="AW11" s="4" cm="1">
        <f t="array" ref="AW11">INDEX(GMWQ!$A$2:$NF$60,MATCH(1,(GMWQ!$NE$2:$NE$60=AW$3)*(GMWQ!$ND$2:$ND$60=AW$4)*(GMWQ!$NF$2:$NF$60=AW$1),0),$G11-1966)</f>
        <v>44.633339999999997</v>
      </c>
      <c r="AX11" s="4" cm="1">
        <f t="array" ref="AX11">INDEX(GMWQ!$A$2:$NF$60,MATCH(1,(GMWQ!$NE$2:$NE$60=AX$3)*(GMWQ!$ND$2:$ND$60=AX$4)*(GMWQ!$NF$2:$NF$60=AX$1),0),$G11-1966)</f>
        <v>34.866660000000003</v>
      </c>
      <c r="AY11" s="4" cm="1">
        <f t="array" ref="AY11">INDEX(GMWQ!$A$2:$NF$60,MATCH(1,(GMWQ!$NE$2:$NE$60=AY$3)*(GMWQ!$ND$2:$ND$60=AY$4)*(GMWQ!$NF$2:$NF$60=AY$1),0),$G11-1966)</f>
        <v>15.58</v>
      </c>
      <c r="AZ11" s="4" cm="1">
        <f t="array" ref="AZ11">INDEX(GMWQ!$A$2:$NF$60,MATCH(1,(GMWQ!$NE$2:$NE$60=AZ$3)*(GMWQ!$ND$2:$ND$60=AZ$4)*(GMWQ!$NF$2:$NF$60=AZ$1),0),$G11-1966)</f>
        <v>6.0666669999999998</v>
      </c>
      <c r="BA11" s="4" cm="1">
        <f t="array" ref="BA11">INDEX(GMWQ!$A$2:$NF$60,MATCH(1,(GMWQ!$NE$2:$NE$60=BA$3)*(GMWQ!$ND$2:$ND$60=BA$4)*(GMWQ!$NF$2:$NF$60=BA$1),0),$G11-1966)</f>
        <v>25.394300000000001</v>
      </c>
    </row>
    <row r="12" spans="1:53" x14ac:dyDescent="0.25">
      <c r="B12" s="4">
        <f t="shared" ref="B12:E27" si="7">+B8+1</f>
        <v>1974</v>
      </c>
      <c r="C12" s="4">
        <f>+C8+1</f>
        <v>1974</v>
      </c>
      <c r="D12" s="4">
        <v>1973</v>
      </c>
      <c r="G12" s="4">
        <f t="shared" si="6"/>
        <v>1978</v>
      </c>
      <c r="H12" s="4" cm="1">
        <f t="array" ref="H12">INDEX(GMWQ!$A$2:$NF$60,MATCH(1,(GMWQ!$NE$2:$NE$60=H$3)*(GMWQ!$ND$2:$ND$60=H$4)*(GMWQ!$NF$2:$NF$60=H$1),0),$G12-1966)</f>
        <v>260347</v>
      </c>
      <c r="I12" s="4" cm="1">
        <f t="array" ref="I12">INDEX(GMWQ!$A$2:$NF$60,MATCH(1,(GMWQ!$NE$2:$NE$60=I$3)*(GMWQ!$ND$2:$ND$60=I$4)*(GMWQ!$NF$2:$NF$60=I$1),0),$G12-1966)</f>
        <v>1527.95</v>
      </c>
      <c r="J12" s="4" cm="1">
        <f t="array" ref="J12">INDEX(GMWQ!$A$2:$NF$60,MATCH(1,(GMWQ!$NE$2:$NE$60=J$3)*(GMWQ!$ND$2:$ND$60=J$4)*(GMWQ!$NF$2:$NF$60=J$1),0),$G12-1966)</f>
        <v>54338.21</v>
      </c>
      <c r="K12" s="4" cm="1">
        <f t="array" ref="K12">INDEX(GMWQ!$A$2:$NF$60,MATCH(1,(GMWQ!$NE$2:$NE$60=K$3)*(GMWQ!$ND$2:$ND$60=K$4)*(GMWQ!$NF$2:$NF$60=K$1),0),$G12-1966)</f>
        <v>393.93</v>
      </c>
      <c r="L12" s="4" cm="1">
        <f t="array" ref="L12">INDEX(GMWQ!$A$2:$NF$60,MATCH(1,(GMWQ!$NE$2:$NE$60=L$3)*(GMWQ!$ND$2:$ND$60=L$4)*(GMWQ!$NF$2:$NF$60=L$1),0),$G12-1966)</f>
        <v>260.94600000000003</v>
      </c>
      <c r="M12" s="4" cm="1">
        <f t="array" ref="M12">INDEX(GMWQ!$A$2:$NF$60,MATCH(1,(GMWQ!$NE$2:$NE$60=M$3)*(GMWQ!$ND$2:$ND$60=M$4)*(GMWQ!$NF$2:$NF$60=M$1),0),$G12-1966)</f>
        <v>247.1172</v>
      </c>
      <c r="N12" s="4" cm="1">
        <f t="array" ref="N12">INDEX(GMWQ!$A$2:$NF$60,MATCH(1,(GMWQ!$NE$2:$NE$60=N$3)*(GMWQ!$ND$2:$ND$60=N$4)*(GMWQ!$NF$2:$NF$60=N$1),0),$G12-1966)</f>
        <v>183414.3</v>
      </c>
      <c r="O12" s="4" cm="1">
        <f t="array" ref="O12">INDEX(GMWQ!$A$2:$NF$60,MATCH(1,(GMWQ!$NE$2:$NE$60=O$3)*(GMWQ!$ND$2:$ND$60=O$4)*(GMWQ!$NF$2:$NF$60=O$1),0),$G12-1966)</f>
        <v>-631</v>
      </c>
      <c r="P12" s="4" cm="1">
        <f t="array" ref="P12">INDEX(GMWQ!$A$2:$NF$60,MATCH(1,(GMWQ!$NE$2:$NE$60=P$3)*(GMWQ!$ND$2:$ND$60=P$4)*(GMWQ!$NF$2:$NF$60=P$1),0),$G12-1966)</f>
        <v>-14.067500000000001</v>
      </c>
      <c r="Q12" s="4" cm="1">
        <f t="array" ref="Q12">INDEX(GMWQ!$A$2:$NF$60,MATCH(1,(GMWQ!$NE$2:$NE$60=Q$3)*(GMWQ!$ND$2:$ND$60=Q$4)*(GMWQ!$NF$2:$NF$60=Q$1),0),$G12-1966)</f>
        <v>-619.75</v>
      </c>
      <c r="R12" s="4" cm="1">
        <f t="array" ref="R12">INDEX(GMWQ!$A$2:$NF$60,MATCH(1,(GMWQ!$NE$2:$NE$60=R$3)*(GMWQ!$ND$2:$ND$60=R$4)*(GMWQ!$NF$2:$NF$60=R$1),0),$G12-1966)</f>
        <v>-8.1658670000000004</v>
      </c>
      <c r="S12" s="4" cm="1">
        <f t="array" ref="S12">INDEX(GMWQ!$A$2:$NF$60,MATCH(1,(GMWQ!$NE$2:$NE$60=S$3)*(GMWQ!$ND$2:$ND$60=S$4)*(GMWQ!$NF$2:$NF$60=S$1),0),$G12-1966)</f>
        <v>0.31599579999999999</v>
      </c>
      <c r="T12" s="4" cm="1">
        <f t="array" ref="T12">INDEX(GMWQ!$A$2:$NF$60,MATCH(1,(GMWQ!$NE$2:$NE$60=T$3)*(GMWQ!$ND$2:$ND$60=T$4)*(GMWQ!$NF$2:$NF$60=T$1),0),$G12-1966)</f>
        <v>-0.89044140000000005</v>
      </c>
      <c r="U12" s="4" cm="1">
        <f t="array" ref="U12">INDEX(GMWQ!$A$2:$NF$60,MATCH(1,(GMWQ!$NE$2:$NE$60=U$3)*(GMWQ!$ND$2:$ND$60=U$4)*(GMWQ!$NF$2:$NF$60=U$1),0),$G12-1966)</f>
        <v>1280</v>
      </c>
      <c r="V12" s="4" cm="1">
        <f t="array" ref="V12">INDEX(GMWQ!$A$2:$NF$60,MATCH(1,(GMWQ!$NE$2:$NE$60=V$3)*(GMWQ!$ND$2:$ND$60=V$4)*(GMWQ!$NF$2:$NF$60=V$1),0),$G12-1966)</f>
        <v>40432.300000000003</v>
      </c>
      <c r="W12" s="4" cm="1">
        <f t="array" ref="W12">INDEX(GMWQ!$A$2:$NF$60,MATCH(1,(GMWQ!$NE$2:$NE$60=W$3)*(GMWQ!$ND$2:$ND$60=W$4)*(GMWQ!$NF$2:$NF$60=W$1),0),$G12-1966)</f>
        <v>1196.0619999999999</v>
      </c>
      <c r="X12" s="4" cm="1">
        <f t="array" ref="X12">INDEX(GMWQ!$A$2:$NF$60,MATCH(1,(GMWQ!$NE$2:$NE$60=X$3)*(GMWQ!$ND$2:$ND$60=X$4)*(GMWQ!$NF$2:$NF$60=X$1),0),$G12-1966)</f>
        <v>17168</v>
      </c>
      <c r="Y12" s="4" cm="1">
        <f t="array" ref="Y12">INDEX(GMWQ!$A$2:$NF$60,MATCH(1,(GMWQ!$NE$2:$NE$60=Y$3)*(GMWQ!$ND$2:$ND$60=Y$4)*(GMWQ!$NF$2:$NF$60=Y$1),0),$G12-1966)</f>
        <v>91.012050000000002</v>
      </c>
      <c r="Z12" s="4" cm="1">
        <f t="array" ref="Z12">INDEX(GMWQ!$A$2:$NF$60,MATCH(1,(GMWQ!$NE$2:$NE$60=Z$3)*(GMWQ!$ND$2:$ND$60=Z$4)*(GMWQ!$NF$2:$NF$60=Z$1),0),$G12-1966)</f>
        <v>59.330880000000001</v>
      </c>
      <c r="AA12" s="4" cm="1">
        <f t="array" ref="AA12">INDEX(GMWQ!$A$2:$NF$60,MATCH(1,(GMWQ!$NE$2:$NE$60=AA$3)*(GMWQ!$ND$2:$ND$60=AA$4)*(GMWQ!$NF$2:$NF$60=AA$1),0),$G12-1966)</f>
        <v>41.104500000000002</v>
      </c>
      <c r="AB12" s="4" cm="1">
        <f t="array" ref="AB12">INDEX(GMWQ!$A$2:$NF$60,MATCH(1,(GMWQ!$NE$2:$NE$60=AB$3)*(GMWQ!$ND$2:$ND$60=AB$4)*(GMWQ!$NF$2:$NF$60=AB$1),0),$G12-1966)</f>
        <v>69479</v>
      </c>
      <c r="AC12" s="4" cm="1">
        <f t="array" ref="AC12">INDEX(GMWQ!$A$2:$NF$60,MATCH(1,(GMWQ!$NE$2:$NE$60=AC$3)*(GMWQ!$ND$2:$ND$60=AC$4)*(GMWQ!$NF$2:$NF$60=AC$1),0),$G12-1966)</f>
        <v>33642.19</v>
      </c>
      <c r="AD12" s="4" cm="1">
        <f t="array" ref="AD12">INDEX(GMWQ!$A$2:$NF$60,MATCH(1,(GMWQ!$NE$2:$NE$60=AD$3)*(GMWQ!$ND$2:$ND$60=AD$4)*(GMWQ!$NF$2:$NF$60=AD$1),0),$G12-1966)</f>
        <v>949.07</v>
      </c>
      <c r="AE12" s="4" cm="1">
        <f t="array" ref="AE12">INDEX(GMWQ!$A$2:$NF$60,MATCH(1,(GMWQ!$NE$2:$NE$60=AE$3)*(GMWQ!$ND$2:$ND$60=AE$4)*(GMWQ!$NF$2:$NF$60=AE$1),0),$G12-1966)</f>
        <v>-11775.19</v>
      </c>
      <c r="AF12" s="4" cm="1">
        <f t="array" ref="AF12">INDEX(GMWQ!$A$2:$NF$60,MATCH(1,(GMWQ!$NE$2:$NE$60=AF$3)*(GMWQ!$ND$2:$ND$60=AF$4)*(GMWQ!$NF$2:$NF$60=AF$1),0),$G12-1966)</f>
        <v>-14.66516</v>
      </c>
      <c r="AG12" s="4" cm="1">
        <f t="array" ref="AG12">INDEX(GMWQ!$A$2:$NF$60,MATCH(1,(GMWQ!$NE$2:$NE$60=AG$3)*(GMWQ!$ND$2:$ND$60=AG$4)*(GMWQ!$NF$2:$NF$60=AG$1),0),$G12-1966)</f>
        <v>0.97699999999999998</v>
      </c>
      <c r="AH12" s="4" cm="1">
        <f t="array" ref="AH12">INDEX(GMWQ!$A$2:$NF$60,MATCH(1,(GMWQ!$NE$2:$NE$60=AH$3)*(GMWQ!$ND$2:$ND$60=AH$4)*(GMWQ!$NF$2:$NF$60=AH$1),0),$G12-1966)</f>
        <v>26.633500000000002</v>
      </c>
      <c r="AI12" s="4" cm="1">
        <f t="array" ref="AI12">INDEX(GMWQ!$A$2:$NF$60,MATCH(1,(GMWQ!$NE$2:$NE$60=AI$3)*(GMWQ!$ND$2:$ND$60=AI$4)*(GMWQ!$NF$2:$NF$60=AI$1),0),$G12-1966)</f>
        <v>9990</v>
      </c>
      <c r="AJ12" s="4" cm="1">
        <f t="array" ref="AJ12">INDEX(GMWQ!$A$2:$NF$60,MATCH(1,(GMWQ!$NE$2:$NE$60=AJ$3)*(GMWQ!$ND$2:$ND$60=AJ$4)*(GMWQ!$NF$2:$NF$60=AJ$1),0),$G12-1966)</f>
        <v>22654</v>
      </c>
      <c r="AK12" s="4" cm="1">
        <f t="array" ref="AK12">INDEX(GMWQ!$A$2:$NF$60,MATCH(1,(GMWQ!$NE$2:$NE$60=AK$3)*(GMWQ!$ND$2:$ND$60=AK$4)*(GMWQ!$NF$2:$NF$60=AK$1),0),$G12-1966)</f>
        <v>382.52499999999998</v>
      </c>
      <c r="AL12" s="4" cm="1">
        <f t="array" ref="AL12">INDEX(GMWQ!$A$2:$NF$60,MATCH(1,(GMWQ!$NE$2:$NE$60=AL$3)*(GMWQ!$ND$2:$ND$60=AL$4)*(GMWQ!$NF$2:$NF$60=AL$1),0),$G12-1966)</f>
        <v>33930.949999999997</v>
      </c>
      <c r="AM12" s="4" cm="1">
        <f t="array" ref="AM12">INDEX(GMWQ!$A$2:$NF$60,MATCH(1,(GMWQ!$NE$2:$NE$60=AM$3)*(GMWQ!$ND$2:$ND$60=AM$4)*(GMWQ!$NF$2:$NF$60=AM$1),0),$G12-1966)</f>
        <v>148.4573</v>
      </c>
      <c r="AN12" s="4" cm="1">
        <f t="array" ref="AN12">INDEX(GMWQ!$A$2:$NF$60,MATCH(1,(GMWQ!$NE$2:$NE$60=AN$3)*(GMWQ!$ND$2:$ND$60=AN$4)*(GMWQ!$NF$2:$NF$60=AN$1),0),$G12-1966)</f>
        <v>50.814999999999998</v>
      </c>
      <c r="AO12" s="4" cm="1">
        <f t="array" ref="AO12">INDEX(GMWQ!$A$2:$NF$60,MATCH(1,(GMWQ!$NE$2:$NE$60=AO$3)*(GMWQ!$ND$2:$ND$60=AO$4)*(GMWQ!$NF$2:$NF$60=AO$1),0),$G12-1966)</f>
        <v>16.495000000000001</v>
      </c>
      <c r="AP12" s="4" cm="1">
        <f t="array" ref="AP12">INDEX(GMWQ!$A$2:$NF$60,MATCH(1,(GMWQ!$NE$2:$NE$60=AP$3)*(GMWQ!$ND$2:$ND$60=AP$4)*(GMWQ!$NF$2:$NF$60=AP$1),0),$G12-1966)</f>
        <v>38990</v>
      </c>
      <c r="AQ12" s="4" cm="1">
        <f t="array" ref="AQ12">INDEX(GMWQ!$A$2:$NF$60,MATCH(1,(GMWQ!$NE$2:$NE$60=AQ$3)*(GMWQ!$ND$2:$ND$60=AQ$4)*(GMWQ!$NF$2:$NF$60=AQ$1),0),$G12-1966)</f>
        <v>0</v>
      </c>
      <c r="AR12" s="4" cm="1">
        <f t="array" ref="AR12">INDEX(GMWQ!$A$2:$NF$60,MATCH(1,(GMWQ!$NE$2:$NE$60=AR$3)*(GMWQ!$ND$2:$ND$60=AR$4)*(GMWQ!$NF$2:$NF$60=AR$1),0),$G12-1966)</f>
        <v>-106.12009999999999</v>
      </c>
      <c r="AS12" s="4" cm="1">
        <f t="array" ref="AS12">INDEX(GMWQ!$A$2:$NF$60,MATCH(1,(GMWQ!$NE$2:$NE$60=AS$3)*(GMWQ!$ND$2:$ND$60=AS$4)*(GMWQ!$NF$2:$NF$60=AS$1),0),$G12-1966)</f>
        <v>0</v>
      </c>
      <c r="AT12" s="4" cm="1">
        <f t="array" ref="AT12">INDEX(GMWQ!$A$2:$NF$60,MATCH(1,(GMWQ!$NE$2:$NE$60=AT$3)*(GMWQ!$ND$2:$ND$60=AT$4)*(GMWQ!$NF$2:$NF$60=AT$1),0),$G12-1966)</f>
        <v>0</v>
      </c>
      <c r="AU12" s="4" cm="1">
        <f t="array" ref="AU12">INDEX(GMWQ!$A$2:$NF$60,MATCH(1,(GMWQ!$NE$2:$NE$60=AU$3)*(GMWQ!$ND$2:$ND$60=AU$4)*(GMWQ!$NF$2:$NF$60=AU$1),0),$G12-1966)</f>
        <v>14.23371</v>
      </c>
      <c r="AV12" s="4" cm="1">
        <f t="array" ref="AV12">INDEX(GMWQ!$A$2:$NF$60,MATCH(1,(GMWQ!$NE$2:$NE$60=AV$3)*(GMWQ!$ND$2:$ND$60=AV$4)*(GMWQ!$NF$2:$NF$60=AV$1),0),$G12-1966)</f>
        <v>48.566670000000002</v>
      </c>
      <c r="AW12" s="4" cm="1">
        <f t="array" ref="AW12">INDEX(GMWQ!$A$2:$NF$60,MATCH(1,(GMWQ!$NE$2:$NE$60=AW$3)*(GMWQ!$ND$2:$ND$60=AW$4)*(GMWQ!$NF$2:$NF$60=AW$1),0),$G12-1966)</f>
        <v>46.633339999999997</v>
      </c>
      <c r="AX12" s="4" cm="1">
        <f t="array" ref="AX12">INDEX(GMWQ!$A$2:$NF$60,MATCH(1,(GMWQ!$NE$2:$NE$60=AX$3)*(GMWQ!$ND$2:$ND$60=AX$4)*(GMWQ!$NF$2:$NF$60=AX$1),0),$G12-1966)</f>
        <v>35.433329999999998</v>
      </c>
      <c r="AY12" s="4" cm="1">
        <f t="array" ref="AY12">INDEX(GMWQ!$A$2:$NF$60,MATCH(1,(GMWQ!$NE$2:$NE$60=AY$3)*(GMWQ!$ND$2:$ND$60=AY$4)*(GMWQ!$NF$2:$NF$60=AY$1),0),$G12-1966)</f>
        <v>16.21</v>
      </c>
      <c r="AZ12" s="4" cm="1">
        <f t="array" ref="AZ12">INDEX(GMWQ!$A$2:$NF$60,MATCH(1,(GMWQ!$NE$2:$NE$60=AZ$3)*(GMWQ!$ND$2:$ND$60=AZ$4)*(GMWQ!$NF$2:$NF$60=AZ$1),0),$G12-1966)</f>
        <v>6.4333330000000002</v>
      </c>
      <c r="BA12" s="4" cm="1">
        <f t="array" ref="BA12">INDEX(GMWQ!$A$2:$NF$60,MATCH(1,(GMWQ!$NE$2:$NE$60=BA$3)*(GMWQ!$ND$2:$ND$60=BA$4)*(GMWQ!$NF$2:$NF$60=BA$1),0),$G12-1966)</f>
        <v>26.273700000000002</v>
      </c>
    </row>
    <row r="13" spans="1:53" x14ac:dyDescent="0.25">
      <c r="B13" s="4">
        <f t="shared" si="7"/>
        <v>1974</v>
      </c>
      <c r="C13" s="4">
        <f t="shared" si="7"/>
        <v>1974</v>
      </c>
      <c r="D13" s="4">
        <f t="shared" ref="D13" si="8">+D9+1</f>
        <v>1974</v>
      </c>
      <c r="G13" s="4">
        <f t="shared" si="6"/>
        <v>1979</v>
      </c>
      <c r="H13" s="4" cm="1">
        <f t="array" ref="H13">INDEX(GMWQ!$A$2:$NF$60,MATCH(1,(GMWQ!$NE$2:$NE$60=H$3)*(GMWQ!$ND$2:$ND$60=H$4)*(GMWQ!$NF$2:$NF$60=H$1),0),$G13-1966)</f>
        <v>261890</v>
      </c>
      <c r="I13" s="4" cm="1">
        <f t="array" ref="I13">INDEX(GMWQ!$A$2:$NF$60,MATCH(1,(GMWQ!$NE$2:$NE$60=I$3)*(GMWQ!$ND$2:$ND$60=I$4)*(GMWQ!$NF$2:$NF$60=I$1),0),$G13-1966)</f>
        <v>1513.5</v>
      </c>
      <c r="J13" s="4" cm="1">
        <f t="array" ref="J13">INDEX(GMWQ!$A$2:$NF$60,MATCH(1,(GMWQ!$NE$2:$NE$60=J$3)*(GMWQ!$ND$2:$ND$60=J$4)*(GMWQ!$NF$2:$NF$60=J$1),0),$G13-1966)</f>
        <v>55042.76</v>
      </c>
      <c r="K13" s="4" cm="1">
        <f t="array" ref="K13">INDEX(GMWQ!$A$2:$NF$60,MATCH(1,(GMWQ!$NE$2:$NE$60=K$3)*(GMWQ!$ND$2:$ND$60=K$4)*(GMWQ!$NF$2:$NF$60=K$1),0),$G13-1966)</f>
        <v>394.09</v>
      </c>
      <c r="L13" s="4" cm="1">
        <f t="array" ref="L13">INDEX(GMWQ!$A$2:$NF$60,MATCH(1,(GMWQ!$NE$2:$NE$60=L$3)*(GMWQ!$ND$2:$ND$60=L$4)*(GMWQ!$NF$2:$NF$60=L$1),0),$G13-1966)</f>
        <v>263.84100000000001</v>
      </c>
      <c r="M13" s="4" cm="1">
        <f t="array" ref="M13">INDEX(GMWQ!$A$2:$NF$60,MATCH(1,(GMWQ!$NE$2:$NE$60=M$3)*(GMWQ!$ND$2:$ND$60=M$4)*(GMWQ!$NF$2:$NF$60=M$1),0),$G13-1966)</f>
        <v>247.5283</v>
      </c>
      <c r="N13" s="4" cm="1">
        <f t="array" ref="N13">INDEX(GMWQ!$A$2:$NF$60,MATCH(1,(GMWQ!$NE$2:$NE$60=N$3)*(GMWQ!$ND$2:$ND$60=N$4)*(GMWQ!$NF$2:$NF$60=N$1),0),$G13-1966)</f>
        <v>183449.5</v>
      </c>
      <c r="O13" s="4" cm="1">
        <f t="array" ref="O13">INDEX(GMWQ!$A$2:$NF$60,MATCH(1,(GMWQ!$NE$2:$NE$60=O$3)*(GMWQ!$ND$2:$ND$60=O$4)*(GMWQ!$NF$2:$NF$60=O$1),0),$G13-1966)</f>
        <v>-1345</v>
      </c>
      <c r="P13" s="4" cm="1">
        <f t="array" ref="P13">INDEX(GMWQ!$A$2:$NF$60,MATCH(1,(GMWQ!$NE$2:$NE$60=P$3)*(GMWQ!$ND$2:$ND$60=P$4)*(GMWQ!$NF$2:$NF$60=P$1),0),$G13-1966)</f>
        <v>-13.9215</v>
      </c>
      <c r="Q13" s="4" cm="1">
        <f t="array" ref="Q13">INDEX(GMWQ!$A$2:$NF$60,MATCH(1,(GMWQ!$NE$2:$NE$60=Q$3)*(GMWQ!$ND$2:$ND$60=Q$4)*(GMWQ!$NF$2:$NF$60=Q$1),0),$G13-1966)</f>
        <v>-620.75</v>
      </c>
      <c r="R13" s="4" cm="1">
        <f t="array" ref="R13">INDEX(GMWQ!$A$2:$NF$60,MATCH(1,(GMWQ!$NE$2:$NE$60=R$3)*(GMWQ!$ND$2:$ND$60=R$4)*(GMWQ!$NF$2:$NF$60=R$1),0),$G13-1966)</f>
        <v>-9.9428029999999996</v>
      </c>
      <c r="S13" s="4" cm="1">
        <f t="array" ref="S13">INDEX(GMWQ!$A$2:$NF$60,MATCH(1,(GMWQ!$NE$2:$NE$60=S$3)*(GMWQ!$ND$2:$ND$60=S$4)*(GMWQ!$NF$2:$NF$60=S$1),0),$G13-1966)</f>
        <v>0.15646450000000001</v>
      </c>
      <c r="T13" s="4" cm="1">
        <f t="array" ref="T13">INDEX(GMWQ!$A$2:$NF$60,MATCH(1,(GMWQ!$NE$2:$NE$60=T$3)*(GMWQ!$ND$2:$ND$60=T$4)*(GMWQ!$NF$2:$NF$60=T$1),0),$G13-1966)</f>
        <v>-1.0485819999999999</v>
      </c>
      <c r="U13" s="4" cm="1">
        <f t="array" ref="U13">INDEX(GMWQ!$A$2:$NF$60,MATCH(1,(GMWQ!$NE$2:$NE$60=U$3)*(GMWQ!$ND$2:$ND$60=U$4)*(GMWQ!$NF$2:$NF$60=U$1),0),$G13-1966)</f>
        <v>703</v>
      </c>
      <c r="V13" s="4" cm="1">
        <f t="array" ref="V13">INDEX(GMWQ!$A$2:$NF$60,MATCH(1,(GMWQ!$NE$2:$NE$60=V$3)*(GMWQ!$ND$2:$ND$60=V$4)*(GMWQ!$NF$2:$NF$60=V$1),0),$G13-1966)</f>
        <v>43911.09</v>
      </c>
      <c r="W13" s="4" cm="1">
        <f t="array" ref="W13">INDEX(GMWQ!$A$2:$NF$60,MATCH(1,(GMWQ!$NE$2:$NE$60=W$3)*(GMWQ!$ND$2:$ND$60=W$4)*(GMWQ!$NF$2:$NF$60=W$1),0),$G13-1966)</f>
        <v>1223.827</v>
      </c>
      <c r="X13" s="4" cm="1">
        <f t="array" ref="X13">INDEX(GMWQ!$A$2:$NF$60,MATCH(1,(GMWQ!$NE$2:$NE$60=X$3)*(GMWQ!$ND$2:$ND$60=X$4)*(GMWQ!$NF$2:$NF$60=X$1),0),$G13-1966)</f>
        <v>16851</v>
      </c>
      <c r="Y13" s="4" cm="1">
        <f t="array" ref="Y13">INDEX(GMWQ!$A$2:$NF$60,MATCH(1,(GMWQ!$NE$2:$NE$60=Y$3)*(GMWQ!$ND$2:$ND$60=Y$4)*(GMWQ!$NF$2:$NF$60=Y$1),0),$G13-1966)</f>
        <v>96.378649999999993</v>
      </c>
      <c r="Z13" s="4" cm="1">
        <f t="array" ref="Z13">INDEX(GMWQ!$A$2:$NF$60,MATCH(1,(GMWQ!$NE$2:$NE$60=Z$3)*(GMWQ!$ND$2:$ND$60=Z$4)*(GMWQ!$NF$2:$NF$60=Z$1),0),$G13-1966)</f>
        <v>60.613169999999997</v>
      </c>
      <c r="AA13" s="4" cm="1">
        <f t="array" ref="AA13">INDEX(GMWQ!$A$2:$NF$60,MATCH(1,(GMWQ!$NE$2:$NE$60=AA$3)*(GMWQ!$ND$2:$ND$60=AA$4)*(GMWQ!$NF$2:$NF$60=AA$1),0),$G13-1966)</f>
        <v>43.449750000000002</v>
      </c>
      <c r="AB13" s="4" cm="1">
        <f t="array" ref="AB13">INDEX(GMWQ!$A$2:$NF$60,MATCH(1,(GMWQ!$NE$2:$NE$60=AB$3)*(GMWQ!$ND$2:$ND$60=AB$4)*(GMWQ!$NF$2:$NF$60=AB$1),0),$G13-1966)</f>
        <v>71758</v>
      </c>
      <c r="AC13" s="4" cm="1">
        <f t="array" ref="AC13">INDEX(GMWQ!$A$2:$NF$60,MATCH(1,(GMWQ!$NE$2:$NE$60=AC$3)*(GMWQ!$ND$2:$ND$60=AC$4)*(GMWQ!$NF$2:$NF$60=AC$1),0),$G13-1966)</f>
        <v>35341.97</v>
      </c>
      <c r="AD13" s="4" cm="1">
        <f t="array" ref="AD13">INDEX(GMWQ!$A$2:$NF$60,MATCH(1,(GMWQ!$NE$2:$NE$60=AD$3)*(GMWQ!$ND$2:$ND$60=AD$4)*(GMWQ!$NF$2:$NF$60=AD$1),0),$G13-1966)</f>
        <v>967.79</v>
      </c>
      <c r="AE13" s="4" cm="1">
        <f t="array" ref="AE13">INDEX(GMWQ!$A$2:$NF$60,MATCH(1,(GMWQ!$NE$2:$NE$60=AE$3)*(GMWQ!$ND$2:$ND$60=AE$4)*(GMWQ!$NF$2:$NF$60=AE$1),0),$G13-1966)</f>
        <v>-12062.17</v>
      </c>
      <c r="AF13" s="4" cm="1">
        <f t="array" ref="AF13">INDEX(GMWQ!$A$2:$NF$60,MATCH(1,(GMWQ!$NE$2:$NE$60=AF$3)*(GMWQ!$ND$2:$ND$60=AF$4)*(GMWQ!$NF$2:$NF$60=AF$1),0),$G13-1966)</f>
        <v>-14.03655</v>
      </c>
      <c r="AG13" s="4" cm="1">
        <f t="array" ref="AG13">INDEX(GMWQ!$A$2:$NF$60,MATCH(1,(GMWQ!$NE$2:$NE$60=AG$3)*(GMWQ!$ND$2:$ND$60=AG$4)*(GMWQ!$NF$2:$NF$60=AG$1),0),$G13-1966)</f>
        <v>0.628</v>
      </c>
      <c r="AH13" s="4" cm="1">
        <f t="array" ref="AH13">INDEX(GMWQ!$A$2:$NF$60,MATCH(1,(GMWQ!$NE$2:$NE$60=AH$3)*(GMWQ!$ND$2:$ND$60=AH$4)*(GMWQ!$NF$2:$NF$60=AH$1),0),$G13-1966)</f>
        <v>27.917249999999999</v>
      </c>
      <c r="AI13" s="4" cm="1">
        <f t="array" ref="AI13">INDEX(GMWQ!$A$2:$NF$60,MATCH(1,(GMWQ!$NE$2:$NE$60=AI$3)*(GMWQ!$ND$2:$ND$60=AI$4)*(GMWQ!$NF$2:$NF$60=AI$1),0),$G13-1966)</f>
        <v>9604</v>
      </c>
      <c r="AJ13" s="4" cm="1">
        <f t="array" ref="AJ13">INDEX(GMWQ!$A$2:$NF$60,MATCH(1,(GMWQ!$NE$2:$NE$60=AJ$3)*(GMWQ!$ND$2:$ND$60=AJ$4)*(GMWQ!$NF$2:$NF$60=AJ$1),0),$G13-1966)</f>
        <v>23899</v>
      </c>
      <c r="AK13" s="4" cm="1">
        <f t="array" ref="AK13">INDEX(GMWQ!$A$2:$NF$60,MATCH(1,(GMWQ!$NE$2:$NE$60=AK$3)*(GMWQ!$ND$2:$ND$60=AK$4)*(GMWQ!$NF$2:$NF$60=AK$1),0),$G13-1966)</f>
        <v>390</v>
      </c>
      <c r="AL13" s="4" cm="1">
        <f t="array" ref="AL13">INDEX(GMWQ!$A$2:$NF$60,MATCH(1,(GMWQ!$NE$2:$NE$60=AL$3)*(GMWQ!$ND$2:$ND$60=AL$4)*(GMWQ!$NF$2:$NF$60=AL$1),0),$G13-1966)</f>
        <v>35516.03</v>
      </c>
      <c r="AM13" s="4" cm="1">
        <f t="array" ref="AM13">INDEX(GMWQ!$A$2:$NF$60,MATCH(1,(GMWQ!$NE$2:$NE$60=AM$3)*(GMWQ!$ND$2:$ND$60=AM$4)*(GMWQ!$NF$2:$NF$60=AM$1),0),$G13-1966)</f>
        <v>151.58109999999999</v>
      </c>
      <c r="AN13" s="4" cm="1">
        <f t="array" ref="AN13">INDEX(GMWQ!$A$2:$NF$60,MATCH(1,(GMWQ!$NE$2:$NE$60=AN$3)*(GMWQ!$ND$2:$ND$60=AN$4)*(GMWQ!$NF$2:$NF$60=AN$1),0),$G13-1966)</f>
        <v>52.942</v>
      </c>
      <c r="AO13" s="4" cm="1">
        <f t="array" ref="AO13">INDEX(GMWQ!$A$2:$NF$60,MATCH(1,(GMWQ!$NE$2:$NE$60=AO$3)*(GMWQ!$ND$2:$ND$60=AO$4)*(GMWQ!$NF$2:$NF$60=AO$1),0),$G13-1966)</f>
        <v>17.571999999999999</v>
      </c>
      <c r="AP13" s="4" cm="1">
        <f t="array" ref="AP13">INDEX(GMWQ!$A$2:$NF$60,MATCH(1,(GMWQ!$NE$2:$NE$60=AP$3)*(GMWQ!$ND$2:$ND$60=AP$4)*(GMWQ!$NF$2:$NF$60=AP$1),0),$G13-1966)</f>
        <v>40561</v>
      </c>
      <c r="AQ13" s="4" cm="1">
        <f t="array" ref="AQ13">INDEX(GMWQ!$A$2:$NF$60,MATCH(1,(GMWQ!$NE$2:$NE$60=AQ$3)*(GMWQ!$ND$2:$ND$60=AQ$4)*(GMWQ!$NF$2:$NF$60=AQ$1),0),$G13-1966)</f>
        <v>0</v>
      </c>
      <c r="AR13" s="4" cm="1">
        <f t="array" ref="AR13">INDEX(GMWQ!$A$2:$NF$60,MATCH(1,(GMWQ!$NE$2:$NE$60=AR$3)*(GMWQ!$ND$2:$ND$60=AR$4)*(GMWQ!$NF$2:$NF$60=AR$1),0),$G13-1966)</f>
        <v>-80.621020000000001</v>
      </c>
      <c r="AS13" s="4" cm="1">
        <f t="array" ref="AS13">INDEX(GMWQ!$A$2:$NF$60,MATCH(1,(GMWQ!$NE$2:$NE$60=AS$3)*(GMWQ!$ND$2:$ND$60=AS$4)*(GMWQ!$NF$2:$NF$60=AS$1),0),$G13-1966)</f>
        <v>0</v>
      </c>
      <c r="AT13" s="4" cm="1">
        <f t="array" ref="AT13">INDEX(GMWQ!$A$2:$NF$60,MATCH(1,(GMWQ!$NE$2:$NE$60=AT$3)*(GMWQ!$ND$2:$ND$60=AT$4)*(GMWQ!$NF$2:$NF$60=AT$1),0),$G13-1966)</f>
        <v>0</v>
      </c>
      <c r="AU13" s="4" cm="1">
        <f t="array" ref="AU13">INDEX(GMWQ!$A$2:$NF$60,MATCH(1,(GMWQ!$NE$2:$NE$60=AU$3)*(GMWQ!$ND$2:$ND$60=AU$4)*(GMWQ!$NF$2:$NF$60=AU$1),0),$G13-1966)</f>
        <v>14.572609999999999</v>
      </c>
      <c r="AV13" s="4" cm="1">
        <f t="array" ref="AV13">INDEX(GMWQ!$A$2:$NF$60,MATCH(1,(GMWQ!$NE$2:$NE$60=AV$3)*(GMWQ!$ND$2:$ND$60=AV$4)*(GMWQ!$NF$2:$NF$60=AV$1),0),$G13-1966)</f>
        <v>49.933329999999998</v>
      </c>
      <c r="AW13" s="4" cm="1">
        <f t="array" ref="AW13">INDEX(GMWQ!$A$2:$NF$60,MATCH(1,(GMWQ!$NE$2:$NE$60=AW$3)*(GMWQ!$ND$2:$ND$60=AW$4)*(GMWQ!$NF$2:$NF$60=AW$1),0),$G13-1966)</f>
        <v>48.366660000000003</v>
      </c>
      <c r="AX13" s="4" cm="1">
        <f t="array" ref="AX13">INDEX(GMWQ!$A$2:$NF$60,MATCH(1,(GMWQ!$NE$2:$NE$60=AX$3)*(GMWQ!$ND$2:$ND$60=AX$4)*(GMWQ!$NF$2:$NF$60=AX$1),0),$G13-1966)</f>
        <v>36.1</v>
      </c>
      <c r="AY13" s="4" cm="1">
        <f t="array" ref="AY13">INDEX(GMWQ!$A$2:$NF$60,MATCH(1,(GMWQ!$NE$2:$NE$60=AY$3)*(GMWQ!$ND$2:$ND$60=AY$4)*(GMWQ!$NF$2:$NF$60=AY$1),0),$G13-1966)</f>
        <v>16.77</v>
      </c>
      <c r="AZ13" s="4" cm="1">
        <f t="array" ref="AZ13">INDEX(GMWQ!$A$2:$NF$60,MATCH(1,(GMWQ!$NE$2:$NE$60=AZ$3)*(GMWQ!$ND$2:$ND$60=AZ$4)*(GMWQ!$NF$2:$NF$60=AZ$1),0),$G13-1966)</f>
        <v>6.8</v>
      </c>
      <c r="BA13" s="4" cm="1">
        <f t="array" ref="BA13">INDEX(GMWQ!$A$2:$NF$60,MATCH(1,(GMWQ!$NE$2:$NE$60=BA$3)*(GMWQ!$ND$2:$ND$60=BA$4)*(GMWQ!$NF$2:$NF$60=BA$1),0),$G13-1966)</f>
        <v>27.05265</v>
      </c>
    </row>
    <row r="14" spans="1:53" x14ac:dyDescent="0.25">
      <c r="B14" s="4">
        <f t="shared" si="7"/>
        <v>1974</v>
      </c>
      <c r="C14" s="4">
        <f t="shared" si="7"/>
        <v>1974</v>
      </c>
      <c r="D14" s="4">
        <f t="shared" ref="D14" si="9">+D10+1</f>
        <v>1974</v>
      </c>
      <c r="F14" s="4">
        <f t="shared" ref="F14" si="10">+F10+1</f>
        <v>1974</v>
      </c>
      <c r="G14" s="4">
        <f t="shared" si="6"/>
        <v>1980</v>
      </c>
      <c r="H14" s="4" cm="1">
        <f t="array" ref="H14">INDEX(GMWQ!$A$2:$NF$60,MATCH(1,(GMWQ!$NE$2:$NE$60=H$3)*(GMWQ!$ND$2:$ND$60=H$4)*(GMWQ!$NF$2:$NF$60=H$1),0),$G14-1966)</f>
        <v>258066</v>
      </c>
      <c r="I14" s="4" cm="1">
        <f t="array" ref="I14">INDEX(GMWQ!$A$2:$NF$60,MATCH(1,(GMWQ!$NE$2:$NE$60=I$3)*(GMWQ!$ND$2:$ND$60=I$4)*(GMWQ!$NF$2:$NF$60=I$1),0),$G14-1966)</f>
        <v>1507.625</v>
      </c>
      <c r="J14" s="4" cm="1">
        <f t="array" ref="J14">INDEX(GMWQ!$A$2:$NF$60,MATCH(1,(GMWQ!$NE$2:$NE$60=J$3)*(GMWQ!$ND$2:$ND$60=J$4)*(GMWQ!$NF$2:$NF$60=J$1),0),$G14-1966)</f>
        <v>54747.12</v>
      </c>
      <c r="K14" s="4" cm="1">
        <f t="array" ref="K14">INDEX(GMWQ!$A$2:$NF$60,MATCH(1,(GMWQ!$NE$2:$NE$60=K$3)*(GMWQ!$ND$2:$ND$60=K$4)*(GMWQ!$NF$2:$NF$60=K$1),0),$G14-1966)</f>
        <v>389.05</v>
      </c>
      <c r="L14" s="4" cm="1">
        <f t="array" ref="L14">INDEX(GMWQ!$A$2:$NF$60,MATCH(1,(GMWQ!$NE$2:$NE$60=L$3)*(GMWQ!$ND$2:$ND$60=L$4)*(GMWQ!$NF$2:$NF$60=L$1),0),$G14-1966)</f>
        <v>259.13400000000001</v>
      </c>
      <c r="M14" s="4" cm="1">
        <f t="array" ref="M14">INDEX(GMWQ!$A$2:$NF$60,MATCH(1,(GMWQ!$NE$2:$NE$60=M$3)*(GMWQ!$ND$2:$ND$60=M$4)*(GMWQ!$NF$2:$NF$60=M$1),0),$G14-1966)</f>
        <v>242.35429999999999</v>
      </c>
      <c r="N14" s="4" cm="1">
        <f t="array" ref="N14">INDEX(GMWQ!$A$2:$NF$60,MATCH(1,(GMWQ!$NE$2:$NE$60=N$3)*(GMWQ!$ND$2:$ND$60=N$4)*(GMWQ!$NF$2:$NF$60=N$1),0),$G14-1966)</f>
        <v>182493.8</v>
      </c>
      <c r="O14" s="4" cm="1">
        <f t="array" ref="O14">INDEX(GMWQ!$A$2:$NF$60,MATCH(1,(GMWQ!$NE$2:$NE$60=O$3)*(GMWQ!$ND$2:$ND$60=O$4)*(GMWQ!$NF$2:$NF$60=O$1),0),$G14-1966)</f>
        <v>-1546</v>
      </c>
      <c r="P14" s="4" cm="1">
        <f t="array" ref="P14">INDEX(GMWQ!$A$2:$NF$60,MATCH(1,(GMWQ!$NE$2:$NE$60=P$3)*(GMWQ!$ND$2:$ND$60=P$4)*(GMWQ!$NF$2:$NF$60=P$1),0),$G14-1966)</f>
        <v>-19.52225</v>
      </c>
      <c r="Q14" s="4" cm="1">
        <f t="array" ref="Q14">INDEX(GMWQ!$A$2:$NF$60,MATCH(1,(GMWQ!$NE$2:$NE$60=Q$3)*(GMWQ!$ND$2:$ND$60=Q$4)*(GMWQ!$NF$2:$NF$60=Q$1),0),$G14-1966)</f>
        <v>-1410.5</v>
      </c>
      <c r="R14" s="4" cm="1">
        <f t="array" ref="R14">INDEX(GMWQ!$A$2:$NF$60,MATCH(1,(GMWQ!$NE$2:$NE$60=R$3)*(GMWQ!$ND$2:$ND$60=R$4)*(GMWQ!$NF$2:$NF$60=R$1),0),$G14-1966)</f>
        <v>-12.51153</v>
      </c>
      <c r="S14" s="4" cm="1">
        <f t="array" ref="S14">INDEX(GMWQ!$A$2:$NF$60,MATCH(1,(GMWQ!$NE$2:$NE$60=S$3)*(GMWQ!$ND$2:$ND$60=S$4)*(GMWQ!$NF$2:$NF$60=S$1),0),$G14-1966)</f>
        <v>-0.23402700000000001</v>
      </c>
      <c r="T14" s="4" cm="1">
        <f t="array" ref="T14">INDEX(GMWQ!$A$2:$NF$60,MATCH(1,(GMWQ!$NE$2:$NE$60=T$3)*(GMWQ!$ND$2:$ND$60=T$4)*(GMWQ!$NF$2:$NF$60=T$1),0),$G14-1966)</f>
        <v>-1.316276</v>
      </c>
      <c r="U14" s="4" cm="1">
        <f t="array" ref="U14">INDEX(GMWQ!$A$2:$NF$60,MATCH(1,(GMWQ!$NE$2:$NE$60=U$3)*(GMWQ!$ND$2:$ND$60=U$4)*(GMWQ!$NF$2:$NF$60=U$1),0),$G14-1966)</f>
        <v>378</v>
      </c>
      <c r="V14" s="4" cm="1">
        <f t="array" ref="V14">INDEX(GMWQ!$A$2:$NF$60,MATCH(1,(GMWQ!$NE$2:$NE$60=V$3)*(GMWQ!$ND$2:$ND$60=V$4)*(GMWQ!$NF$2:$NF$60=V$1),0),$G14-1966)</f>
        <v>48829.88</v>
      </c>
      <c r="W14" s="4" cm="1">
        <f t="array" ref="W14">INDEX(GMWQ!$A$2:$NF$60,MATCH(1,(GMWQ!$NE$2:$NE$60=W$3)*(GMWQ!$ND$2:$ND$60=W$4)*(GMWQ!$NF$2:$NF$60=W$1),0),$G14-1966)</f>
        <v>1251.7090000000001</v>
      </c>
      <c r="X14" s="4" cm="1">
        <f t="array" ref="X14">INDEX(GMWQ!$A$2:$NF$60,MATCH(1,(GMWQ!$NE$2:$NE$60=X$3)*(GMWQ!$ND$2:$ND$60=X$4)*(GMWQ!$NF$2:$NF$60=X$1),0),$G14-1966)</f>
        <v>16534</v>
      </c>
      <c r="Y14" s="4" cm="1">
        <f t="array" ref="Y14">INDEX(GMWQ!$A$2:$NF$60,MATCH(1,(GMWQ!$NE$2:$NE$60=Y$3)*(GMWQ!$ND$2:$ND$60=Y$4)*(GMWQ!$NF$2:$NF$60=Y$1),0),$G14-1966)</f>
        <v>106.16800000000001</v>
      </c>
      <c r="Z14" s="4" cm="1">
        <f t="array" ref="Z14">INDEX(GMWQ!$A$2:$NF$60,MATCH(1,(GMWQ!$NE$2:$NE$60=Z$3)*(GMWQ!$ND$2:$ND$60=Z$4)*(GMWQ!$NF$2:$NF$60=Z$1),0),$G14-1966)</f>
        <v>61.89546</v>
      </c>
      <c r="AA14" s="4" cm="1">
        <f t="array" ref="AA14">INDEX(GMWQ!$A$2:$NF$60,MATCH(1,(GMWQ!$NE$2:$NE$60=AA$3)*(GMWQ!$ND$2:$ND$60=AA$4)*(GMWQ!$NF$2:$NF$60=AA$1),0),$G14-1966)</f>
        <v>45.795000000000002</v>
      </c>
      <c r="AB14" s="4" cm="1">
        <f t="array" ref="AB14">INDEX(GMWQ!$A$2:$NF$60,MATCH(1,(GMWQ!$NE$2:$NE$60=AB$3)*(GMWQ!$ND$2:$ND$60=AB$4)*(GMWQ!$NF$2:$NF$60=AB$1),0),$G14-1966)</f>
        <v>74036</v>
      </c>
      <c r="AC14" s="4" cm="1">
        <f t="array" ref="AC14">INDEX(GMWQ!$A$2:$NF$60,MATCH(1,(GMWQ!$NE$2:$NE$60=AC$3)*(GMWQ!$ND$2:$ND$60=AC$4)*(GMWQ!$NF$2:$NF$60=AC$1),0),$G14-1966)</f>
        <v>37800.67</v>
      </c>
      <c r="AD14" s="4" cm="1">
        <f t="array" ref="AD14">INDEX(GMWQ!$A$2:$NF$60,MATCH(1,(GMWQ!$NE$2:$NE$60=AD$3)*(GMWQ!$ND$2:$ND$60=AD$4)*(GMWQ!$NF$2:$NF$60=AD$1),0),$G14-1966)</f>
        <v>994.25599999999997</v>
      </c>
      <c r="AE14" s="4" cm="1">
        <f t="array" ref="AE14">INDEX(GMWQ!$A$2:$NF$60,MATCH(1,(GMWQ!$NE$2:$NE$60=AE$3)*(GMWQ!$ND$2:$ND$60=AE$4)*(GMWQ!$NF$2:$NF$60=AE$1),0),$G14-1966)</f>
        <v>-12349.15</v>
      </c>
      <c r="AF14" s="4" cm="1">
        <f t="array" ref="AF14">INDEX(GMWQ!$A$2:$NF$60,MATCH(1,(GMWQ!$NE$2:$NE$60=AF$3)*(GMWQ!$ND$2:$ND$60=AF$4)*(GMWQ!$NF$2:$NF$60=AF$1),0),$G14-1966)</f>
        <v>-13.40793</v>
      </c>
      <c r="AG14" s="4" cm="1">
        <f t="array" ref="AG14">INDEX(GMWQ!$A$2:$NF$60,MATCH(1,(GMWQ!$NE$2:$NE$60=AG$3)*(GMWQ!$ND$2:$ND$60=AG$4)*(GMWQ!$NF$2:$NF$60=AG$1),0),$G14-1966)</f>
        <v>0.27900000000000003</v>
      </c>
      <c r="AH14" s="4" cm="1">
        <f t="array" ref="AH14">INDEX(GMWQ!$A$2:$NF$60,MATCH(1,(GMWQ!$NE$2:$NE$60=AH$3)*(GMWQ!$ND$2:$ND$60=AH$4)*(GMWQ!$NF$2:$NF$60=AH$1),0),$G14-1966)</f>
        <v>29.201000000000001</v>
      </c>
      <c r="AI14" s="4" cm="1">
        <f t="array" ref="AI14">INDEX(GMWQ!$A$2:$NF$60,MATCH(1,(GMWQ!$NE$2:$NE$60=AI$3)*(GMWQ!$ND$2:$ND$60=AI$4)*(GMWQ!$NF$2:$NF$60=AI$1),0),$G14-1966)</f>
        <v>9218</v>
      </c>
      <c r="AJ14" s="4" cm="1">
        <f t="array" ref="AJ14">INDEX(GMWQ!$A$2:$NF$60,MATCH(1,(GMWQ!$NE$2:$NE$60=AJ$3)*(GMWQ!$ND$2:$ND$60=AJ$4)*(GMWQ!$NF$2:$NF$60=AJ$1),0),$G14-1966)</f>
        <v>24997</v>
      </c>
      <c r="AK14" s="4" cm="1">
        <f t="array" ref="AK14">INDEX(GMWQ!$A$2:$NF$60,MATCH(1,(GMWQ!$NE$2:$NE$60=AK$3)*(GMWQ!$ND$2:$ND$60=AK$4)*(GMWQ!$NF$2:$NF$60=AK$1),0),$G14-1966)</f>
        <v>399.92500000000001</v>
      </c>
      <c r="AL14" s="4" cm="1">
        <f t="array" ref="AL14">INDEX(GMWQ!$A$2:$NF$60,MATCH(1,(GMWQ!$NE$2:$NE$60=AL$3)*(GMWQ!$ND$2:$ND$60=AL$4)*(GMWQ!$NF$2:$NF$60=AL$1),0),$G14-1966)</f>
        <v>36474.86</v>
      </c>
      <c r="AM14" s="4" cm="1">
        <f t="array" ref="AM14">INDEX(GMWQ!$A$2:$NF$60,MATCH(1,(GMWQ!$NE$2:$NE$60=AM$3)*(GMWQ!$ND$2:$ND$60=AM$4)*(GMWQ!$NF$2:$NF$60=AM$1),0),$G14-1966)</f>
        <v>153.066</v>
      </c>
      <c r="AN14" s="4" cm="1">
        <f t="array" ref="AN14">INDEX(GMWQ!$A$2:$NF$60,MATCH(1,(GMWQ!$NE$2:$NE$60=AN$3)*(GMWQ!$ND$2:$ND$60=AN$4)*(GMWQ!$NF$2:$NF$60=AN$1),0),$G14-1966)</f>
        <v>54.61</v>
      </c>
      <c r="AO14" s="4" cm="1">
        <f t="array" ref="AO14">INDEX(GMWQ!$A$2:$NF$60,MATCH(1,(GMWQ!$NE$2:$NE$60=AO$3)*(GMWQ!$ND$2:$ND$60=AO$4)*(GMWQ!$NF$2:$NF$60=AO$1),0),$G14-1966)</f>
        <v>17.898</v>
      </c>
      <c r="AP14" s="4" cm="1">
        <f t="array" ref="AP14">INDEX(GMWQ!$A$2:$NF$60,MATCH(1,(GMWQ!$NE$2:$NE$60=AP$3)*(GMWQ!$ND$2:$ND$60=AP$4)*(GMWQ!$NF$2:$NF$60=AP$1),0),$G14-1966)</f>
        <v>41300</v>
      </c>
      <c r="AQ14" s="4" cm="1">
        <f t="array" ref="AQ14">INDEX(GMWQ!$A$2:$NF$60,MATCH(1,(GMWQ!$NE$2:$NE$60=AQ$3)*(GMWQ!$ND$2:$ND$60=AQ$4)*(GMWQ!$NF$2:$NF$60=AQ$1),0),$G14-1966)</f>
        <v>0</v>
      </c>
      <c r="AR14" s="4" cm="1">
        <f t="array" ref="AR14">INDEX(GMWQ!$A$2:$NF$60,MATCH(1,(GMWQ!$NE$2:$NE$60=AR$3)*(GMWQ!$ND$2:$ND$60=AR$4)*(GMWQ!$NF$2:$NF$60=AR$1),0),$G14-1966)</f>
        <v>-65.559299999999993</v>
      </c>
      <c r="AS14" s="4" cm="1">
        <f t="array" ref="AS14">INDEX(GMWQ!$A$2:$NF$60,MATCH(1,(GMWQ!$NE$2:$NE$60=AS$3)*(GMWQ!$ND$2:$ND$60=AS$4)*(GMWQ!$NF$2:$NF$60=AS$1),0),$G14-1966)</f>
        <v>0</v>
      </c>
      <c r="AT14" s="4" cm="1">
        <f t="array" ref="AT14">INDEX(GMWQ!$A$2:$NF$60,MATCH(1,(GMWQ!$NE$2:$NE$60=AT$3)*(GMWQ!$ND$2:$ND$60=AT$4)*(GMWQ!$NF$2:$NF$60=AT$1),0),$G14-1966)</f>
        <v>0</v>
      </c>
      <c r="AU14" s="4" cm="1">
        <f t="array" ref="AU14">INDEX(GMWQ!$A$2:$NF$60,MATCH(1,(GMWQ!$NE$2:$NE$60=AU$3)*(GMWQ!$ND$2:$ND$60=AU$4)*(GMWQ!$NF$2:$NF$60=AU$1),0),$G14-1966)</f>
        <v>15.250400000000001</v>
      </c>
      <c r="AV14" s="4" cm="1">
        <f t="array" ref="AV14">INDEX(GMWQ!$A$2:$NF$60,MATCH(1,(GMWQ!$NE$2:$NE$60=AV$3)*(GMWQ!$ND$2:$ND$60=AV$4)*(GMWQ!$NF$2:$NF$60=AV$1),0),$G14-1966)</f>
        <v>51.466670000000001</v>
      </c>
      <c r="AW14" s="4" cm="1">
        <f t="array" ref="AW14">INDEX(GMWQ!$A$2:$NF$60,MATCH(1,(GMWQ!$NE$2:$NE$60=AW$3)*(GMWQ!$ND$2:$ND$60=AW$4)*(GMWQ!$NF$2:$NF$60=AW$1),0),$G14-1966)</f>
        <v>50.4</v>
      </c>
      <c r="AX14" s="4" cm="1">
        <f t="array" ref="AX14">INDEX(GMWQ!$A$2:$NF$60,MATCH(1,(GMWQ!$NE$2:$NE$60=AX$3)*(GMWQ!$ND$2:$ND$60=AX$4)*(GMWQ!$NF$2:$NF$60=AX$1),0),$G14-1966)</f>
        <v>36.533329999999999</v>
      </c>
      <c r="AY14" s="4" cm="1">
        <f t="array" ref="AY14">INDEX(GMWQ!$A$2:$NF$60,MATCH(1,(GMWQ!$NE$2:$NE$60=AY$3)*(GMWQ!$ND$2:$ND$60=AY$4)*(GMWQ!$NF$2:$NF$60=AY$1),0),$G14-1966)</f>
        <v>17.266670000000001</v>
      </c>
      <c r="AZ14" s="4" cm="1">
        <f t="array" ref="AZ14">INDEX(GMWQ!$A$2:$NF$60,MATCH(1,(GMWQ!$NE$2:$NE$60=AZ$3)*(GMWQ!$ND$2:$ND$60=AZ$4)*(GMWQ!$NF$2:$NF$60=AZ$1),0),$G14-1966)</f>
        <v>7.2</v>
      </c>
      <c r="BA14" s="4" cm="1">
        <f t="array" ref="BA14">INDEX(GMWQ!$A$2:$NF$60,MATCH(1,(GMWQ!$NE$2:$NE$60=BA$3)*(GMWQ!$ND$2:$ND$60=BA$4)*(GMWQ!$NF$2:$NF$60=BA$1),0),$G14-1966)</f>
        <v>27.758859999999999</v>
      </c>
    </row>
    <row r="15" spans="1:53" x14ac:dyDescent="0.25">
      <c r="A15" s="4">
        <v>1975</v>
      </c>
      <c r="B15" s="4">
        <f t="shared" si="7"/>
        <v>1975</v>
      </c>
      <c r="C15" s="4">
        <f t="shared" si="7"/>
        <v>1974</v>
      </c>
      <c r="D15" s="4">
        <f t="shared" ref="D15" si="11">+D11+1</f>
        <v>1974</v>
      </c>
      <c r="E15" s="4">
        <f t="shared" si="7"/>
        <v>1974</v>
      </c>
      <c r="G15" s="4">
        <f t="shared" si="6"/>
        <v>1981</v>
      </c>
      <c r="H15" s="4" cm="1">
        <f t="array" ref="H15">INDEX(GMWQ!$A$2:$NF$60,MATCH(1,(GMWQ!$NE$2:$NE$60=H$3)*(GMWQ!$ND$2:$ND$60=H$4)*(GMWQ!$NF$2:$NF$60=H$1),0),$G15-1966)</f>
        <v>258116</v>
      </c>
      <c r="I15" s="4" cm="1">
        <f t="array" ref="I15">INDEX(GMWQ!$A$2:$NF$60,MATCH(1,(GMWQ!$NE$2:$NE$60=I$3)*(GMWQ!$ND$2:$ND$60=I$4)*(GMWQ!$NF$2:$NF$60=I$1),0),$G15-1966)</f>
        <v>1489.25</v>
      </c>
      <c r="J15" s="4" cm="1">
        <f t="array" ref="J15">INDEX(GMWQ!$A$2:$NF$60,MATCH(1,(GMWQ!$NE$2:$NE$60=J$3)*(GMWQ!$ND$2:$ND$60=J$4)*(GMWQ!$NF$2:$NF$60=J$1),0),$G15-1966)</f>
        <v>54818.39</v>
      </c>
      <c r="K15" s="4" cm="1">
        <f t="array" ref="K15">INDEX(GMWQ!$A$2:$NF$60,MATCH(1,(GMWQ!$NE$2:$NE$60=K$3)*(GMWQ!$ND$2:$ND$60=K$4)*(GMWQ!$NF$2:$NF$60=K$1),0),$G15-1966)</f>
        <v>386.82</v>
      </c>
      <c r="L15" s="4" cm="1">
        <f t="array" ref="L15">INDEX(GMWQ!$A$2:$NF$60,MATCH(1,(GMWQ!$NE$2:$NE$60=L$3)*(GMWQ!$ND$2:$ND$60=L$4)*(GMWQ!$NF$2:$NF$60=L$1),0),$G15-1966)</f>
        <v>257.13400000000001</v>
      </c>
      <c r="M15" s="4" cm="1">
        <f t="array" ref="M15">INDEX(GMWQ!$A$2:$NF$60,MATCH(1,(GMWQ!$NE$2:$NE$60=M$3)*(GMWQ!$ND$2:$ND$60=M$4)*(GMWQ!$NF$2:$NF$60=M$1),0),$G15-1966)</f>
        <v>238.1379</v>
      </c>
      <c r="N15" s="4" cm="1">
        <f t="array" ref="N15">INDEX(GMWQ!$A$2:$NF$60,MATCH(1,(GMWQ!$NE$2:$NE$60=N$3)*(GMWQ!$ND$2:$ND$60=N$4)*(GMWQ!$NF$2:$NF$60=N$1),0),$G15-1966)</f>
        <v>181499.5</v>
      </c>
      <c r="O15" s="4" cm="1">
        <f t="array" ref="O15">INDEX(GMWQ!$A$2:$NF$60,MATCH(1,(GMWQ!$NE$2:$NE$60=O$3)*(GMWQ!$ND$2:$ND$60=O$4)*(GMWQ!$NF$2:$NF$60=O$1),0),$G15-1966)</f>
        <v>-2070</v>
      </c>
      <c r="P15" s="4" cm="1">
        <f t="array" ref="P15">INDEX(GMWQ!$A$2:$NF$60,MATCH(1,(GMWQ!$NE$2:$NE$60=P$3)*(GMWQ!$ND$2:$ND$60=P$4)*(GMWQ!$NF$2:$NF$60=P$1),0),$G15-1966)</f>
        <v>-27.949750000000002</v>
      </c>
      <c r="Q15" s="4" cm="1">
        <f t="array" ref="Q15">INDEX(GMWQ!$A$2:$NF$60,MATCH(1,(GMWQ!$NE$2:$NE$60=Q$3)*(GMWQ!$ND$2:$ND$60=Q$4)*(GMWQ!$NF$2:$NF$60=Q$1),0),$G15-1966)</f>
        <v>-1391</v>
      </c>
      <c r="R15" s="4" cm="1">
        <f t="array" ref="R15">INDEX(GMWQ!$A$2:$NF$60,MATCH(1,(GMWQ!$NE$2:$NE$60=R$3)*(GMWQ!$ND$2:$ND$60=R$4)*(GMWQ!$NF$2:$NF$60=R$1),0),$G15-1966)</f>
        <v>-14.727130000000001</v>
      </c>
      <c r="S15" s="4" cm="1">
        <f t="array" ref="S15">INDEX(GMWQ!$A$2:$NF$60,MATCH(1,(GMWQ!$NE$2:$NE$60=S$3)*(GMWQ!$ND$2:$ND$60=S$4)*(GMWQ!$NF$2:$NF$60=S$1),0),$G15-1966)</f>
        <v>-0.78578300000000001</v>
      </c>
      <c r="T15" s="4" cm="1">
        <f t="array" ref="T15">INDEX(GMWQ!$A$2:$NF$60,MATCH(1,(GMWQ!$NE$2:$NE$60=T$3)*(GMWQ!$ND$2:$ND$60=T$4)*(GMWQ!$NF$2:$NF$60=T$1),0),$G15-1966)</f>
        <v>-1.693524</v>
      </c>
      <c r="U15" s="4" cm="1">
        <f t="array" ref="U15">INDEX(GMWQ!$A$2:$NF$60,MATCH(1,(GMWQ!$NE$2:$NE$60=U$3)*(GMWQ!$ND$2:$ND$60=U$4)*(GMWQ!$NF$2:$NF$60=U$1),0),$G15-1966)</f>
        <v>-417</v>
      </c>
      <c r="V15" s="4" cm="1">
        <f t="array" ref="V15">INDEX(GMWQ!$A$2:$NF$60,MATCH(1,(GMWQ!$NE$2:$NE$60=V$3)*(GMWQ!$ND$2:$ND$60=V$4)*(GMWQ!$NF$2:$NF$60=V$1),0),$G15-1966)</f>
        <v>53670</v>
      </c>
      <c r="W15" s="4" cm="1">
        <f t="array" ref="W15">INDEX(GMWQ!$A$2:$NF$60,MATCH(1,(GMWQ!$NE$2:$NE$60=W$3)*(GMWQ!$ND$2:$ND$60=W$4)*(GMWQ!$NF$2:$NF$60=W$1),0),$G15-1966)</f>
        <v>1289.7429999999999</v>
      </c>
      <c r="X15" s="4" cm="1">
        <f t="array" ref="X15">INDEX(GMWQ!$A$2:$NF$60,MATCH(1,(GMWQ!$NE$2:$NE$60=X$3)*(GMWQ!$ND$2:$ND$60=X$4)*(GMWQ!$NF$2:$NF$60=X$1),0),$G15-1966)</f>
        <v>19706</v>
      </c>
      <c r="Y15" s="4" cm="1">
        <f t="array" ref="Y15">INDEX(GMWQ!$A$2:$NF$60,MATCH(1,(GMWQ!$NE$2:$NE$60=Y$3)*(GMWQ!$ND$2:$ND$60=Y$4)*(GMWQ!$NF$2:$NF$60=Y$1),0),$G15-1966)</f>
        <v>116.9717</v>
      </c>
      <c r="Z15" s="4" cm="1">
        <f t="array" ref="Z15">INDEX(GMWQ!$A$2:$NF$60,MATCH(1,(GMWQ!$NE$2:$NE$60=Z$3)*(GMWQ!$ND$2:$ND$60=Z$4)*(GMWQ!$NF$2:$NF$60=Z$1),0),$G15-1966)</f>
        <v>63.993580000000001</v>
      </c>
      <c r="AA15" s="4" cm="1">
        <f t="array" ref="AA15">INDEX(GMWQ!$A$2:$NF$60,MATCH(1,(GMWQ!$NE$2:$NE$60=AA$3)*(GMWQ!$ND$2:$ND$60=AA$4)*(GMWQ!$NF$2:$NF$60=AA$1),0),$G15-1966)</f>
        <v>49.706249999999997</v>
      </c>
      <c r="AB15" s="4" cm="1">
        <f t="array" ref="AB15">INDEX(GMWQ!$A$2:$NF$60,MATCH(1,(GMWQ!$NE$2:$NE$60=AB$3)*(GMWQ!$ND$2:$ND$60=AB$4)*(GMWQ!$NF$2:$NF$60=AB$1),0),$G15-1966)</f>
        <v>76102</v>
      </c>
      <c r="AC15" s="4" cm="1">
        <f t="array" ref="AC15">INDEX(GMWQ!$A$2:$NF$60,MATCH(1,(GMWQ!$NE$2:$NE$60=AC$3)*(GMWQ!$ND$2:$ND$60=AC$4)*(GMWQ!$NF$2:$NF$60=AC$1),0),$G15-1966)</f>
        <v>40349.93</v>
      </c>
      <c r="AD15" s="4" cm="1">
        <f t="array" ref="AD15">INDEX(GMWQ!$A$2:$NF$60,MATCH(1,(GMWQ!$NE$2:$NE$60=AD$3)*(GMWQ!$ND$2:$ND$60=AD$4)*(GMWQ!$NF$2:$NF$60=AD$1),0),$G15-1966)</f>
        <v>1027.5119999999999</v>
      </c>
      <c r="AE15" s="4" cm="1">
        <f t="array" ref="AE15">INDEX(GMWQ!$A$2:$NF$60,MATCH(1,(GMWQ!$NE$2:$NE$60=AE$3)*(GMWQ!$ND$2:$ND$60=AE$4)*(GMWQ!$NF$2:$NF$60=AE$1),0),$G15-1966)</f>
        <v>-11434.97</v>
      </c>
      <c r="AF15" s="4" cm="1">
        <f t="array" ref="AF15">INDEX(GMWQ!$A$2:$NF$60,MATCH(1,(GMWQ!$NE$2:$NE$60=AF$3)*(GMWQ!$ND$2:$ND$60=AF$4)*(GMWQ!$NF$2:$NF$60=AF$1),0),$G15-1966)</f>
        <v>-10.804259999999999</v>
      </c>
      <c r="AG15" s="4" cm="1">
        <f t="array" ref="AG15">INDEX(GMWQ!$A$2:$NF$60,MATCH(1,(GMWQ!$NE$2:$NE$60=AG$3)*(GMWQ!$ND$2:$ND$60=AG$4)*(GMWQ!$NF$2:$NF$60=AG$1),0),$G15-1966)</f>
        <v>0.628</v>
      </c>
      <c r="AH15" s="4" cm="1">
        <f t="array" ref="AH15">INDEX(GMWQ!$A$2:$NF$60,MATCH(1,(GMWQ!$NE$2:$NE$60=AH$3)*(GMWQ!$ND$2:$ND$60=AH$4)*(GMWQ!$NF$2:$NF$60=AH$1),0),$G15-1966)</f>
        <v>31.925249999999998</v>
      </c>
      <c r="AI15" s="4" cm="1">
        <f t="array" ref="AI15">INDEX(GMWQ!$A$2:$NF$60,MATCH(1,(GMWQ!$NE$2:$NE$60=AI$3)*(GMWQ!$ND$2:$ND$60=AI$4)*(GMWQ!$NF$2:$NF$60=AI$1),0),$G15-1966)</f>
        <v>10894</v>
      </c>
      <c r="AJ15" s="4" cm="1">
        <f t="array" ref="AJ15">INDEX(GMWQ!$A$2:$NF$60,MATCH(1,(GMWQ!$NE$2:$NE$60=AJ$3)*(GMWQ!$ND$2:$ND$60=AJ$4)*(GMWQ!$NF$2:$NF$60=AJ$1),0),$G15-1966)</f>
        <v>26815</v>
      </c>
      <c r="AK15" s="4" cm="1">
        <f t="array" ref="AK15">INDEX(GMWQ!$A$2:$NF$60,MATCH(1,(GMWQ!$NE$2:$NE$60=AK$3)*(GMWQ!$ND$2:$ND$60=AK$4)*(GMWQ!$NF$2:$NF$60=AK$1),0),$G15-1966)</f>
        <v>404.02499999999998</v>
      </c>
      <c r="AL15" s="4" cm="1">
        <f t="array" ref="AL15">INDEX(GMWQ!$A$2:$NF$60,MATCH(1,(GMWQ!$NE$2:$NE$60=AL$3)*(GMWQ!$ND$2:$ND$60=AL$4)*(GMWQ!$NF$2:$NF$60=AL$1),0),$G15-1966)</f>
        <v>36545.54</v>
      </c>
      <c r="AM15" s="4" cm="1">
        <f t="array" ref="AM15">INDEX(GMWQ!$A$2:$NF$60,MATCH(1,(GMWQ!$NE$2:$NE$60=AM$3)*(GMWQ!$ND$2:$ND$60=AM$4)*(GMWQ!$NF$2:$NF$60=AM$1),0),$G15-1966)</f>
        <v>154.1439</v>
      </c>
      <c r="AN15" s="4" cm="1">
        <f t="array" ref="AN15">INDEX(GMWQ!$A$2:$NF$60,MATCH(1,(GMWQ!$NE$2:$NE$60=AN$3)*(GMWQ!$ND$2:$ND$60=AN$4)*(GMWQ!$NF$2:$NF$60=AN$1),0),$G15-1966)</f>
        <v>56.112000000000002</v>
      </c>
      <c r="AO15" s="4" cm="1">
        <f t="array" ref="AO15">INDEX(GMWQ!$A$2:$NF$60,MATCH(1,(GMWQ!$NE$2:$NE$60=AO$3)*(GMWQ!$ND$2:$ND$60=AO$4)*(GMWQ!$NF$2:$NF$60=AO$1),0),$G15-1966)</f>
        <v>18.2</v>
      </c>
      <c r="AP15" s="4" cm="1">
        <f t="array" ref="AP15">INDEX(GMWQ!$A$2:$NF$60,MATCH(1,(GMWQ!$NE$2:$NE$60=AP$3)*(GMWQ!$ND$2:$ND$60=AP$4)*(GMWQ!$NF$2:$NF$60=AP$1),0),$G15-1966)</f>
        <v>41861</v>
      </c>
      <c r="AQ15" s="4" cm="1">
        <f t="array" ref="AQ15">INDEX(GMWQ!$A$2:$NF$60,MATCH(1,(GMWQ!$NE$2:$NE$60=AQ$3)*(GMWQ!$ND$2:$ND$60=AQ$4)*(GMWQ!$NF$2:$NF$60=AQ$1),0),$G15-1966)</f>
        <v>0</v>
      </c>
      <c r="AR15" s="4" cm="1">
        <f t="array" ref="AR15">INDEX(GMWQ!$A$2:$NF$60,MATCH(1,(GMWQ!$NE$2:$NE$60=AR$3)*(GMWQ!$ND$2:$ND$60=AR$4)*(GMWQ!$NF$2:$NF$60=AR$1),0),$G15-1966)</f>
        <v>-44.088909999999998</v>
      </c>
      <c r="AS15" s="4" cm="1">
        <f t="array" ref="AS15">INDEX(GMWQ!$A$2:$NF$60,MATCH(1,(GMWQ!$NE$2:$NE$60=AS$3)*(GMWQ!$ND$2:$ND$60=AS$4)*(GMWQ!$NF$2:$NF$60=AS$1),0),$G15-1966)</f>
        <v>0</v>
      </c>
      <c r="AT15" s="4" cm="1">
        <f t="array" ref="AT15">INDEX(GMWQ!$A$2:$NF$60,MATCH(1,(GMWQ!$NE$2:$NE$60=AT$3)*(GMWQ!$ND$2:$ND$60=AT$4)*(GMWQ!$NF$2:$NF$60=AT$1),0),$G15-1966)</f>
        <v>0</v>
      </c>
      <c r="AU15" s="4" cm="1">
        <f t="array" ref="AU15">INDEX(GMWQ!$A$2:$NF$60,MATCH(1,(GMWQ!$NE$2:$NE$60=AU$3)*(GMWQ!$ND$2:$ND$60=AU$4)*(GMWQ!$NF$2:$NF$60=AU$1),0),$G15-1966)</f>
        <v>16.058540000000001</v>
      </c>
      <c r="AV15" s="4" cm="1">
        <f t="array" ref="AV15">INDEX(GMWQ!$A$2:$NF$60,MATCH(1,(GMWQ!$NE$2:$NE$60=AV$3)*(GMWQ!$ND$2:$ND$60=AV$4)*(GMWQ!$NF$2:$NF$60=AV$1),0),$G15-1966)</f>
        <v>52.566670000000002</v>
      </c>
      <c r="AW15" s="4" cm="1">
        <f t="array" ref="AW15">INDEX(GMWQ!$A$2:$NF$60,MATCH(1,(GMWQ!$NE$2:$NE$60=AW$3)*(GMWQ!$ND$2:$ND$60=AW$4)*(GMWQ!$NF$2:$NF$60=AW$1),0),$G15-1966)</f>
        <v>51.4</v>
      </c>
      <c r="AX15" s="4" cm="1">
        <f t="array" ref="AX15">INDEX(GMWQ!$A$2:$NF$60,MATCH(1,(GMWQ!$NE$2:$NE$60=AX$3)*(GMWQ!$ND$2:$ND$60=AX$4)*(GMWQ!$NF$2:$NF$60=AX$1),0),$G15-1966)</f>
        <v>37.066670000000002</v>
      </c>
      <c r="AY15" s="4" cm="1">
        <f t="array" ref="AY15">INDEX(GMWQ!$A$2:$NF$60,MATCH(1,(GMWQ!$NE$2:$NE$60=AY$3)*(GMWQ!$ND$2:$ND$60=AY$4)*(GMWQ!$NF$2:$NF$60=AY$1),0),$G15-1966)</f>
        <v>17.760000000000002</v>
      </c>
      <c r="AZ15" s="4" cm="1">
        <f t="array" ref="AZ15">INDEX(GMWQ!$A$2:$NF$60,MATCH(1,(GMWQ!$NE$2:$NE$60=AZ$3)*(GMWQ!$ND$2:$ND$60=AZ$4)*(GMWQ!$NF$2:$NF$60=AZ$1),0),$G15-1966)</f>
        <v>7.4333330000000002</v>
      </c>
      <c r="BA15" s="4" cm="1">
        <f t="array" ref="BA15">INDEX(GMWQ!$A$2:$NF$60,MATCH(1,(GMWQ!$NE$2:$NE$60=BA$3)*(GMWQ!$ND$2:$ND$60=BA$4)*(GMWQ!$NF$2:$NF$60=BA$1),0),$G15-1966)</f>
        <v>28.32929</v>
      </c>
    </row>
    <row r="16" spans="1:53" x14ac:dyDescent="0.25">
      <c r="B16" s="4">
        <f t="shared" si="7"/>
        <v>1975</v>
      </c>
      <c r="C16" s="4">
        <f t="shared" si="7"/>
        <v>1975</v>
      </c>
      <c r="D16" s="4">
        <f t="shared" ref="D16" si="12">+D12+1</f>
        <v>1974</v>
      </c>
      <c r="G16" s="4">
        <f t="shared" si="6"/>
        <v>1982</v>
      </c>
      <c r="H16" s="4" cm="1">
        <f t="array" ref="H16">INDEX(GMWQ!$A$2:$NF$60,MATCH(1,(GMWQ!$NE$2:$NE$60=H$3)*(GMWQ!$ND$2:$ND$60=H$4)*(GMWQ!$NF$2:$NF$60=H$1),0),$G16-1966)</f>
        <v>253935</v>
      </c>
      <c r="I16" s="4" cm="1">
        <f t="array" ref="I16">INDEX(GMWQ!$A$2:$NF$60,MATCH(1,(GMWQ!$NE$2:$NE$60=I$3)*(GMWQ!$ND$2:$ND$60=I$4)*(GMWQ!$NF$2:$NF$60=I$1),0),$G16-1966)</f>
        <v>1499.9</v>
      </c>
      <c r="J16" s="4" cm="1">
        <f t="array" ref="J16">INDEX(GMWQ!$A$2:$NF$60,MATCH(1,(GMWQ!$NE$2:$NE$60=J$3)*(GMWQ!$ND$2:$ND$60=J$4)*(GMWQ!$NF$2:$NF$60=J$1),0),$G16-1966)</f>
        <v>56062.98</v>
      </c>
      <c r="K16" s="4" cm="1">
        <f t="array" ref="K16">INDEX(GMWQ!$A$2:$NF$60,MATCH(1,(GMWQ!$NE$2:$NE$60=K$3)*(GMWQ!$ND$2:$ND$60=K$4)*(GMWQ!$NF$2:$NF$60=K$1),0),$G16-1966)</f>
        <v>384.92</v>
      </c>
      <c r="L16" s="4" cm="1">
        <f t="array" ref="L16">INDEX(GMWQ!$A$2:$NF$60,MATCH(1,(GMWQ!$NE$2:$NE$60=L$3)*(GMWQ!$ND$2:$ND$60=L$4)*(GMWQ!$NF$2:$NF$60=L$1),0),$G16-1966)</f>
        <v>257.05099999999999</v>
      </c>
      <c r="M16" s="4" cm="1">
        <f t="array" ref="M16">INDEX(GMWQ!$A$2:$NF$60,MATCH(1,(GMWQ!$NE$2:$NE$60=M$3)*(GMWQ!$ND$2:$ND$60=M$4)*(GMWQ!$NF$2:$NF$60=M$1),0),$G16-1966)</f>
        <v>238.0164</v>
      </c>
      <c r="N16" s="4" cm="1">
        <f t="array" ref="N16">INDEX(GMWQ!$A$2:$NF$60,MATCH(1,(GMWQ!$NE$2:$NE$60=N$3)*(GMWQ!$ND$2:$ND$60=N$4)*(GMWQ!$NF$2:$NF$60=N$1),0),$G16-1966)</f>
        <v>183828</v>
      </c>
      <c r="O16" s="4" cm="1">
        <f t="array" ref="O16">INDEX(GMWQ!$A$2:$NF$60,MATCH(1,(GMWQ!$NE$2:$NE$60=O$3)*(GMWQ!$ND$2:$ND$60=O$4)*(GMWQ!$NF$2:$NF$60=O$1),0),$G16-1966)</f>
        <v>-1658</v>
      </c>
      <c r="P16" s="4" cm="1">
        <f t="array" ref="P16">INDEX(GMWQ!$A$2:$NF$60,MATCH(1,(GMWQ!$NE$2:$NE$60=P$3)*(GMWQ!$ND$2:$ND$60=P$4)*(GMWQ!$NF$2:$NF$60=P$1),0),$G16-1966)</f>
        <v>-39.512500000000003</v>
      </c>
      <c r="Q16" s="4" cm="1">
        <f t="array" ref="Q16">INDEX(GMWQ!$A$2:$NF$60,MATCH(1,(GMWQ!$NE$2:$NE$60=Q$3)*(GMWQ!$ND$2:$ND$60=Q$4)*(GMWQ!$NF$2:$NF$60=Q$1),0),$G16-1966)</f>
        <v>-1675.5</v>
      </c>
      <c r="R16" s="4" cm="1">
        <f t="array" ref="R16">INDEX(GMWQ!$A$2:$NF$60,MATCH(1,(GMWQ!$NE$2:$NE$60=R$3)*(GMWQ!$ND$2:$ND$60=R$4)*(GMWQ!$NF$2:$NF$60=R$1),0),$G16-1966)</f>
        <v>-17.374580000000002</v>
      </c>
      <c r="S16" s="4" cm="1">
        <f t="array" ref="S16">INDEX(GMWQ!$A$2:$NF$60,MATCH(1,(GMWQ!$NE$2:$NE$60=S$3)*(GMWQ!$ND$2:$ND$60=S$4)*(GMWQ!$NF$2:$NF$60=S$1),0),$G16-1966)</f>
        <v>-1.240029</v>
      </c>
      <c r="T16" s="4" cm="1">
        <f t="array" ref="T16">INDEX(GMWQ!$A$2:$NF$60,MATCH(1,(GMWQ!$NE$2:$NE$60=T$3)*(GMWQ!$ND$2:$ND$60=T$4)*(GMWQ!$NF$2:$NF$60=T$1),0),$G16-1966)</f>
        <v>-1.939244</v>
      </c>
      <c r="U16" s="4" cm="1">
        <f t="array" ref="U16">INDEX(GMWQ!$A$2:$NF$60,MATCH(1,(GMWQ!$NE$2:$NE$60=U$3)*(GMWQ!$ND$2:$ND$60=U$4)*(GMWQ!$NF$2:$NF$60=U$1),0),$G16-1966)</f>
        <v>-1053</v>
      </c>
      <c r="V16" s="4" cm="1">
        <f t="array" ref="V16">INDEX(GMWQ!$A$2:$NF$60,MATCH(1,(GMWQ!$NE$2:$NE$60=V$3)*(GMWQ!$ND$2:$ND$60=V$4)*(GMWQ!$NF$2:$NF$60=V$1),0),$G16-1966)</f>
        <v>56662</v>
      </c>
      <c r="W16" s="4" cm="1">
        <f t="array" ref="W16">INDEX(GMWQ!$A$2:$NF$60,MATCH(1,(GMWQ!$NE$2:$NE$60=W$3)*(GMWQ!$ND$2:$ND$60=W$4)*(GMWQ!$NF$2:$NF$60=W$1),0),$G16-1966)</f>
        <v>1323.3409999999999</v>
      </c>
      <c r="X16" s="4" cm="1">
        <f t="array" ref="X16">INDEX(GMWQ!$A$2:$NF$60,MATCH(1,(GMWQ!$NE$2:$NE$60=X$3)*(GMWQ!$ND$2:$ND$60=X$4)*(GMWQ!$NF$2:$NF$60=X$1),0),$G16-1966)</f>
        <v>22879</v>
      </c>
      <c r="Y16" s="4" cm="1">
        <f t="array" ref="Y16">INDEX(GMWQ!$A$2:$NF$60,MATCH(1,(GMWQ!$NE$2:$NE$60=Y$3)*(GMWQ!$ND$2:$ND$60=Y$4)*(GMWQ!$NF$2:$NF$60=Y$1),0),$G16-1966)</f>
        <v>125.9576</v>
      </c>
      <c r="Z16" s="4" cm="1">
        <f t="array" ref="Z16">INDEX(GMWQ!$A$2:$NF$60,MATCH(1,(GMWQ!$NE$2:$NE$60=Z$3)*(GMWQ!$ND$2:$ND$60=Z$4)*(GMWQ!$NF$2:$NF$60=Z$1),0),$G16-1966)</f>
        <v>66.091700000000003</v>
      </c>
      <c r="AA16" s="4" cm="1">
        <f t="array" ref="AA16">INDEX(GMWQ!$A$2:$NF$60,MATCH(1,(GMWQ!$NE$2:$NE$60=AA$3)*(GMWQ!$ND$2:$ND$60=AA$4)*(GMWQ!$NF$2:$NF$60=AA$1),0),$G16-1966)</f>
        <v>53.6175</v>
      </c>
      <c r="AB16" s="4" cm="1">
        <f t="array" ref="AB16">INDEX(GMWQ!$A$2:$NF$60,MATCH(1,(GMWQ!$NE$2:$NE$60=AB$3)*(GMWQ!$ND$2:$ND$60=AB$4)*(GMWQ!$NF$2:$NF$60=AB$1),0),$G16-1966)</f>
        <v>78167</v>
      </c>
      <c r="AC16" s="4" cm="1">
        <f t="array" ref="AC16">INDEX(GMWQ!$A$2:$NF$60,MATCH(1,(GMWQ!$NE$2:$NE$60=AC$3)*(GMWQ!$ND$2:$ND$60=AC$4)*(GMWQ!$NF$2:$NF$60=AC$1),0),$G16-1966)</f>
        <v>42589.24</v>
      </c>
      <c r="AD16" s="4" cm="1">
        <f t="array" ref="AD16">INDEX(GMWQ!$A$2:$NF$60,MATCH(1,(GMWQ!$NE$2:$NE$60=AD$3)*(GMWQ!$ND$2:$ND$60=AD$4)*(GMWQ!$NF$2:$NF$60=AD$1),0),$G16-1966)</f>
        <v>1060.7190000000001</v>
      </c>
      <c r="AE16" s="4" cm="1">
        <f t="array" ref="AE16">INDEX(GMWQ!$A$2:$NF$60,MATCH(1,(GMWQ!$NE$2:$NE$60=AE$3)*(GMWQ!$ND$2:$ND$60=AE$4)*(GMWQ!$NF$2:$NF$60=AE$1),0),$G16-1966)</f>
        <v>-10520.8</v>
      </c>
      <c r="AF16" s="4" cm="1">
        <f t="array" ref="AF16">INDEX(GMWQ!$A$2:$NF$60,MATCH(1,(GMWQ!$NE$2:$NE$60=AF$3)*(GMWQ!$ND$2:$ND$60=AF$4)*(GMWQ!$NF$2:$NF$60=AF$1),0),$G16-1966)</f>
        <v>-8.2002170000000003</v>
      </c>
      <c r="AG16" s="4" cm="1">
        <f t="array" ref="AG16">INDEX(GMWQ!$A$2:$NF$60,MATCH(1,(GMWQ!$NE$2:$NE$60=AG$3)*(GMWQ!$ND$2:$ND$60=AG$4)*(GMWQ!$NF$2:$NF$60=AG$1),0),$G16-1966)</f>
        <v>0.97699999999999998</v>
      </c>
      <c r="AH16" s="4" cm="1">
        <f t="array" ref="AH16">INDEX(GMWQ!$A$2:$NF$60,MATCH(1,(GMWQ!$NE$2:$NE$60=AH$3)*(GMWQ!$ND$2:$ND$60=AH$4)*(GMWQ!$NF$2:$NF$60=AH$1),0),$G16-1966)</f>
        <v>34.649500000000003</v>
      </c>
      <c r="AI16" s="4" cm="1">
        <f t="array" ref="AI16">INDEX(GMWQ!$A$2:$NF$60,MATCH(1,(GMWQ!$NE$2:$NE$60=AI$3)*(GMWQ!$ND$2:$ND$60=AI$4)*(GMWQ!$NF$2:$NF$60=AI$1),0),$G16-1966)</f>
        <v>12569</v>
      </c>
      <c r="AJ16" s="4" cm="1">
        <f t="array" ref="AJ16">INDEX(GMWQ!$A$2:$NF$60,MATCH(1,(GMWQ!$NE$2:$NE$60=AJ$3)*(GMWQ!$ND$2:$ND$60=AJ$4)*(GMWQ!$NF$2:$NF$60=AJ$1),0),$G16-1966)</f>
        <v>28130</v>
      </c>
      <c r="AK16" s="4" cm="1">
        <f t="array" ref="AK16">INDEX(GMWQ!$A$2:$NF$60,MATCH(1,(GMWQ!$NE$2:$NE$60=AK$3)*(GMWQ!$ND$2:$ND$60=AK$4)*(GMWQ!$NF$2:$NF$60=AK$1),0),$G16-1966)</f>
        <v>412.97500000000002</v>
      </c>
      <c r="AL16" s="4" cm="1">
        <f t="array" ref="AL16">INDEX(GMWQ!$A$2:$NF$60,MATCH(1,(GMWQ!$NE$2:$NE$60=AL$3)*(GMWQ!$ND$2:$ND$60=AL$4)*(GMWQ!$NF$2:$NF$60=AL$1),0),$G16-1966)</f>
        <v>37719.39</v>
      </c>
      <c r="AM16" s="4" cm="1">
        <f t="array" ref="AM16">INDEX(GMWQ!$A$2:$NF$60,MATCH(1,(GMWQ!$NE$2:$NE$60=AM$3)*(GMWQ!$ND$2:$ND$60=AM$4)*(GMWQ!$NF$2:$NF$60=AM$1),0),$G16-1966)</f>
        <v>154.7269</v>
      </c>
      <c r="AN16" s="4" cm="1">
        <f t="array" ref="AN16">INDEX(GMWQ!$A$2:$NF$60,MATCH(1,(GMWQ!$NE$2:$NE$60=AN$3)*(GMWQ!$ND$2:$ND$60=AN$4)*(GMWQ!$NF$2:$NF$60=AN$1),0),$G16-1966)</f>
        <v>57.372</v>
      </c>
      <c r="AO16" s="4" cm="1">
        <f t="array" ref="AO16">INDEX(GMWQ!$A$2:$NF$60,MATCH(1,(GMWQ!$NE$2:$NE$60=AO$3)*(GMWQ!$ND$2:$ND$60=AO$4)*(GMWQ!$NF$2:$NF$60=AO$1),0),$G16-1966)</f>
        <v>18.760999999999999</v>
      </c>
      <c r="AP16" s="4" cm="1">
        <f t="array" ref="AP16">INDEX(GMWQ!$A$2:$NF$60,MATCH(1,(GMWQ!$NE$2:$NE$60=AP$3)*(GMWQ!$ND$2:$ND$60=AP$4)*(GMWQ!$NF$2:$NF$60=AP$1),0),$G16-1966)</f>
        <v>43406</v>
      </c>
      <c r="AQ16" s="4" cm="1">
        <f t="array" ref="AQ16">INDEX(GMWQ!$A$2:$NF$60,MATCH(1,(GMWQ!$NE$2:$NE$60=AQ$3)*(GMWQ!$ND$2:$ND$60=AQ$4)*(GMWQ!$NF$2:$NF$60=AQ$1),0),$G16-1966)</f>
        <v>0</v>
      </c>
      <c r="AR16" s="4" cm="1">
        <f t="array" ref="AR16">INDEX(GMWQ!$A$2:$NF$60,MATCH(1,(GMWQ!$NE$2:$NE$60=AR$3)*(GMWQ!$ND$2:$ND$60=AR$4)*(GMWQ!$NF$2:$NF$60=AR$1),0),$G16-1966)</f>
        <v>-25.997240000000001</v>
      </c>
      <c r="AS16" s="4" cm="1">
        <f t="array" ref="AS16">INDEX(GMWQ!$A$2:$NF$60,MATCH(1,(GMWQ!$NE$2:$NE$60=AS$3)*(GMWQ!$ND$2:$ND$60=AS$4)*(GMWQ!$NF$2:$NF$60=AS$1),0),$G16-1966)</f>
        <v>0</v>
      </c>
      <c r="AT16" s="4" cm="1">
        <f t="array" ref="AT16">INDEX(GMWQ!$A$2:$NF$60,MATCH(1,(GMWQ!$NE$2:$NE$60=AT$3)*(GMWQ!$ND$2:$ND$60=AT$4)*(GMWQ!$NF$2:$NF$60=AT$1),0),$G16-1966)</f>
        <v>0</v>
      </c>
      <c r="AU16" s="4" cm="1">
        <f t="array" ref="AU16">INDEX(GMWQ!$A$2:$NF$60,MATCH(1,(GMWQ!$NE$2:$NE$60=AU$3)*(GMWQ!$ND$2:$ND$60=AU$4)*(GMWQ!$NF$2:$NF$60=AU$1),0),$G16-1966)</f>
        <v>17.466270000000002</v>
      </c>
      <c r="AV16" s="4" cm="1">
        <f t="array" ref="AV16">INDEX(GMWQ!$A$2:$NF$60,MATCH(1,(GMWQ!$NE$2:$NE$60=AV$3)*(GMWQ!$ND$2:$ND$60=AV$4)*(GMWQ!$NF$2:$NF$60=AV$1),0),$G16-1966)</f>
        <v>53.2</v>
      </c>
      <c r="AW16" s="4" cm="1">
        <f t="array" ref="AW16">INDEX(GMWQ!$A$2:$NF$60,MATCH(1,(GMWQ!$NE$2:$NE$60=AW$3)*(GMWQ!$ND$2:$ND$60=AW$4)*(GMWQ!$NF$2:$NF$60=AW$1),0),$G16-1966)</f>
        <v>52.8</v>
      </c>
      <c r="AX16" s="4" cm="1">
        <f t="array" ref="AX16">INDEX(GMWQ!$A$2:$NF$60,MATCH(1,(GMWQ!$NE$2:$NE$60=AX$3)*(GMWQ!$ND$2:$ND$60=AX$4)*(GMWQ!$NF$2:$NF$60=AX$1),0),$G16-1966)</f>
        <v>37.733330000000002</v>
      </c>
      <c r="AY16" s="4" cm="1">
        <f t="array" ref="AY16">INDEX(GMWQ!$A$2:$NF$60,MATCH(1,(GMWQ!$NE$2:$NE$60=AY$3)*(GMWQ!$ND$2:$ND$60=AY$4)*(GMWQ!$NF$2:$NF$60=AY$1),0),$G16-1966)</f>
        <v>18.170000000000002</v>
      </c>
      <c r="AZ16" s="4" cm="1">
        <f t="array" ref="AZ16">INDEX(GMWQ!$A$2:$NF$60,MATCH(1,(GMWQ!$NE$2:$NE$60=AZ$3)*(GMWQ!$ND$2:$ND$60=AZ$4)*(GMWQ!$NF$2:$NF$60=AZ$1),0),$G16-1966)</f>
        <v>7.6666670000000003</v>
      </c>
      <c r="BA16" s="4" cm="1">
        <f t="array" ref="BA16">INDEX(GMWQ!$A$2:$NF$60,MATCH(1,(GMWQ!$NE$2:$NE$60=BA$3)*(GMWQ!$ND$2:$ND$60=BA$4)*(GMWQ!$NF$2:$NF$60=BA$1),0),$G16-1966)</f>
        <v>29.039359999999999</v>
      </c>
    </row>
    <row r="17" spans="1:53" x14ac:dyDescent="0.25">
      <c r="B17" s="4">
        <f t="shared" si="7"/>
        <v>1975</v>
      </c>
      <c r="C17" s="4">
        <f t="shared" si="7"/>
        <v>1975</v>
      </c>
      <c r="D17" s="4">
        <f t="shared" ref="D17" si="13">+D13+1</f>
        <v>1975</v>
      </c>
      <c r="G17" s="4">
        <f t="shared" si="6"/>
        <v>1983</v>
      </c>
      <c r="H17" s="4" cm="1">
        <f t="array" ref="H17">INDEX(GMWQ!$A$2:$NF$60,MATCH(1,(GMWQ!$NE$2:$NE$60=H$3)*(GMWQ!$ND$2:$ND$60=H$4)*(GMWQ!$NF$2:$NF$60=H$1),0),$G17-1966)</f>
        <v>253168</v>
      </c>
      <c r="I17" s="4" cm="1">
        <f t="array" ref="I17">INDEX(GMWQ!$A$2:$NF$60,MATCH(1,(GMWQ!$NE$2:$NE$60=I$3)*(GMWQ!$ND$2:$ND$60=I$4)*(GMWQ!$NF$2:$NF$60=I$1),0),$G17-1966)</f>
        <v>1525.575</v>
      </c>
      <c r="J17" s="4" cm="1">
        <f t="array" ref="J17">INDEX(GMWQ!$A$2:$NF$60,MATCH(1,(GMWQ!$NE$2:$NE$60=J$3)*(GMWQ!$ND$2:$ND$60=J$4)*(GMWQ!$NF$2:$NF$60=J$1),0),$G17-1966)</f>
        <v>56709.47</v>
      </c>
      <c r="K17" s="4" cm="1">
        <f t="array" ref="K17">INDEX(GMWQ!$A$2:$NF$60,MATCH(1,(GMWQ!$NE$2:$NE$60=K$3)*(GMWQ!$ND$2:$ND$60=K$4)*(GMWQ!$NF$2:$NF$60=K$1),0),$G17-1966)</f>
        <v>389.05</v>
      </c>
      <c r="L17" s="4" cm="1">
        <f t="array" ref="L17">INDEX(GMWQ!$A$2:$NF$60,MATCH(1,(GMWQ!$NE$2:$NE$60=L$3)*(GMWQ!$ND$2:$ND$60=L$4)*(GMWQ!$NF$2:$NF$60=L$1),0),$G17-1966)</f>
        <v>256.88299999999998</v>
      </c>
      <c r="M17" s="4" cm="1">
        <f t="array" ref="M17">INDEX(GMWQ!$A$2:$NF$60,MATCH(1,(GMWQ!$NE$2:$NE$60=M$3)*(GMWQ!$ND$2:$ND$60=M$4)*(GMWQ!$NF$2:$NF$60=M$1),0),$G17-1966)</f>
        <v>241.39830000000001</v>
      </c>
      <c r="N17" s="4" cm="1">
        <f t="array" ref="N17">INDEX(GMWQ!$A$2:$NF$60,MATCH(1,(GMWQ!$NE$2:$NE$60=N$3)*(GMWQ!$ND$2:$ND$60=N$4)*(GMWQ!$NF$2:$NF$60=N$1),0),$G17-1966)</f>
        <v>187354.8</v>
      </c>
      <c r="O17" s="4" cm="1">
        <f t="array" ref="O17">INDEX(GMWQ!$A$2:$NF$60,MATCH(1,(GMWQ!$NE$2:$NE$60=O$3)*(GMWQ!$ND$2:$ND$60=O$4)*(GMWQ!$NF$2:$NF$60=O$1),0),$G17-1966)</f>
        <v>-1874</v>
      </c>
      <c r="P17" s="4" cm="1">
        <f t="array" ref="P17">INDEX(GMWQ!$A$2:$NF$60,MATCH(1,(GMWQ!$NE$2:$NE$60=P$3)*(GMWQ!$ND$2:$ND$60=P$4)*(GMWQ!$NF$2:$NF$60=P$1),0),$G17-1966)</f>
        <v>-29.704750000000001</v>
      </c>
      <c r="Q17" s="4" cm="1">
        <f t="array" ref="Q17">INDEX(GMWQ!$A$2:$NF$60,MATCH(1,(GMWQ!$NE$2:$NE$60=Q$3)*(GMWQ!$ND$2:$ND$60=Q$4)*(GMWQ!$NF$2:$NF$60=Q$1),0),$G17-1966)</f>
        <v>-1872.25</v>
      </c>
      <c r="R17" s="4" cm="1">
        <f t="array" ref="R17">INDEX(GMWQ!$A$2:$NF$60,MATCH(1,(GMWQ!$NE$2:$NE$60=R$3)*(GMWQ!$ND$2:$ND$60=R$4)*(GMWQ!$NF$2:$NF$60=R$1),0),$G17-1966)</f>
        <v>-15.930490000000001</v>
      </c>
      <c r="S17" s="4" cm="1">
        <f t="array" ref="S17">INDEX(GMWQ!$A$2:$NF$60,MATCH(1,(GMWQ!$NE$2:$NE$60=S$3)*(GMWQ!$ND$2:$ND$60=S$4)*(GMWQ!$NF$2:$NF$60=S$1),0),$G17-1966)</f>
        <v>-1.302373</v>
      </c>
      <c r="T17" s="4" cm="1">
        <f t="array" ref="T17">INDEX(GMWQ!$A$2:$NF$60,MATCH(1,(GMWQ!$NE$2:$NE$60=T$3)*(GMWQ!$ND$2:$ND$60=T$4)*(GMWQ!$NF$2:$NF$60=T$1),0),$G17-1966)</f>
        <v>-2.053436</v>
      </c>
      <c r="U17" s="4" cm="1">
        <f t="array" ref="U17">INDEX(GMWQ!$A$2:$NF$60,MATCH(1,(GMWQ!$NE$2:$NE$60=U$3)*(GMWQ!$ND$2:$ND$60=U$4)*(GMWQ!$NF$2:$NF$60=U$1),0),$G17-1966)</f>
        <v>-1461</v>
      </c>
      <c r="V17" s="4" cm="1">
        <f t="array" ref="V17">INDEX(GMWQ!$A$2:$NF$60,MATCH(1,(GMWQ!$NE$2:$NE$60=V$3)*(GMWQ!$ND$2:$ND$60=V$4)*(GMWQ!$NF$2:$NF$60=V$1),0),$G17-1966)</f>
        <v>59654</v>
      </c>
      <c r="W17" s="4" cm="1">
        <f t="array" ref="W17">INDEX(GMWQ!$A$2:$NF$60,MATCH(1,(GMWQ!$NE$2:$NE$60=W$3)*(GMWQ!$ND$2:$ND$60=W$4)*(GMWQ!$NF$2:$NF$60=W$1),0),$G17-1966)</f>
        <v>1367.3789999999999</v>
      </c>
      <c r="X17" s="4" cm="1">
        <f t="array" ref="X17">INDEX(GMWQ!$A$2:$NF$60,MATCH(1,(GMWQ!$NE$2:$NE$60=X$3)*(GMWQ!$ND$2:$ND$60=X$4)*(GMWQ!$NF$2:$NF$60=X$1),0),$G17-1966)</f>
        <v>26051</v>
      </c>
      <c r="Y17" s="4" cm="1">
        <f t="array" ref="Y17">INDEX(GMWQ!$A$2:$NF$60,MATCH(1,(GMWQ!$NE$2:$NE$60=Y$3)*(GMWQ!$ND$2:$ND$60=Y$4)*(GMWQ!$NF$2:$NF$60=Y$1),0),$G17-1966)</f>
        <v>132.54900000000001</v>
      </c>
      <c r="Z17" s="4" cm="1">
        <f t="array" ref="Z17">INDEX(GMWQ!$A$2:$NF$60,MATCH(1,(GMWQ!$NE$2:$NE$60=Z$3)*(GMWQ!$ND$2:$ND$60=Z$4)*(GMWQ!$NF$2:$NF$60=Z$1),0),$G17-1966)</f>
        <v>68.189819999999997</v>
      </c>
      <c r="AA17" s="4" cm="1">
        <f t="array" ref="AA17">INDEX(GMWQ!$A$2:$NF$60,MATCH(1,(GMWQ!$NE$2:$NE$60=AA$3)*(GMWQ!$ND$2:$ND$60=AA$4)*(GMWQ!$NF$2:$NF$60=AA$1),0),$G17-1966)</f>
        <v>57.528750000000002</v>
      </c>
      <c r="AB17" s="4" cm="1">
        <f t="array" ref="AB17">INDEX(GMWQ!$A$2:$NF$60,MATCH(1,(GMWQ!$NE$2:$NE$60=AB$3)*(GMWQ!$ND$2:$ND$60=AB$4)*(GMWQ!$NF$2:$NF$60=AB$1),0),$G17-1966)</f>
        <v>80233</v>
      </c>
      <c r="AC17" s="4" cm="1">
        <f t="array" ref="AC17">INDEX(GMWQ!$A$2:$NF$60,MATCH(1,(GMWQ!$NE$2:$NE$60=AC$3)*(GMWQ!$ND$2:$ND$60=AC$4)*(GMWQ!$NF$2:$NF$60=AC$1),0),$G17-1966)</f>
        <v>44623.46</v>
      </c>
      <c r="AD17" s="4" cm="1">
        <f t="array" ref="AD17">INDEX(GMWQ!$A$2:$NF$60,MATCH(1,(GMWQ!$NE$2:$NE$60=AD$3)*(GMWQ!$ND$2:$ND$60=AD$4)*(GMWQ!$NF$2:$NF$60=AD$1),0),$G17-1966)</f>
        <v>1091.213</v>
      </c>
      <c r="AE17" s="4" cm="1">
        <f t="array" ref="AE17">INDEX(GMWQ!$A$2:$NF$60,MATCH(1,(GMWQ!$NE$2:$NE$60=AE$3)*(GMWQ!$ND$2:$ND$60=AE$4)*(GMWQ!$NF$2:$NF$60=AE$1),0),$G17-1966)</f>
        <v>-9606.6290000000008</v>
      </c>
      <c r="AF17" s="4" cm="1">
        <f t="array" ref="AF17">INDEX(GMWQ!$A$2:$NF$60,MATCH(1,(GMWQ!$NE$2:$NE$60=AF$3)*(GMWQ!$ND$2:$ND$60=AF$4)*(GMWQ!$NF$2:$NF$60=AF$1),0),$G17-1966)</f>
        <v>-5.5965499999999997</v>
      </c>
      <c r="AG17" s="4" cm="1">
        <f t="array" ref="AG17">INDEX(GMWQ!$A$2:$NF$60,MATCH(1,(GMWQ!$NE$2:$NE$60=AG$3)*(GMWQ!$ND$2:$ND$60=AG$4)*(GMWQ!$NF$2:$NF$60=AG$1),0),$G17-1966)</f>
        <v>1.3260000000000001</v>
      </c>
      <c r="AH17" s="4" cm="1">
        <f t="array" ref="AH17">INDEX(GMWQ!$A$2:$NF$60,MATCH(1,(GMWQ!$NE$2:$NE$60=AH$3)*(GMWQ!$ND$2:$ND$60=AH$4)*(GMWQ!$NF$2:$NF$60=AH$1),0),$G17-1966)</f>
        <v>37.373750000000001</v>
      </c>
      <c r="AI17" s="4" cm="1">
        <f t="array" ref="AI17">INDEX(GMWQ!$A$2:$NF$60,MATCH(1,(GMWQ!$NE$2:$NE$60=AI$3)*(GMWQ!$ND$2:$ND$60=AI$4)*(GMWQ!$NF$2:$NF$60=AI$1),0),$G17-1966)</f>
        <v>14244</v>
      </c>
      <c r="AJ17" s="4" cm="1">
        <f t="array" ref="AJ17">INDEX(GMWQ!$A$2:$NF$60,MATCH(1,(GMWQ!$NE$2:$NE$60=AJ$3)*(GMWQ!$ND$2:$ND$60=AJ$4)*(GMWQ!$NF$2:$NF$60=AJ$1),0),$G17-1966)</f>
        <v>29260</v>
      </c>
      <c r="AK17" s="4" cm="1">
        <f t="array" ref="AK17">INDEX(GMWQ!$A$2:$NF$60,MATCH(1,(GMWQ!$NE$2:$NE$60=AK$3)*(GMWQ!$ND$2:$ND$60=AK$4)*(GMWQ!$NF$2:$NF$60=AK$1),0),$G17-1966)</f>
        <v>427.45</v>
      </c>
      <c r="AL17" s="4" cm="1">
        <f t="array" ref="AL17">INDEX(GMWQ!$A$2:$NF$60,MATCH(1,(GMWQ!$NE$2:$NE$60=AL$3)*(GMWQ!$ND$2:$ND$60=AL$4)*(GMWQ!$NF$2:$NF$60=AL$1),0),$G17-1966)</f>
        <v>38571.11</v>
      </c>
      <c r="AM17" s="4" cm="1">
        <f t="array" ref="AM17">INDEX(GMWQ!$A$2:$NF$60,MATCH(1,(GMWQ!$NE$2:$NE$60=AM$3)*(GMWQ!$ND$2:$ND$60=AM$4)*(GMWQ!$NF$2:$NF$60=AM$1),0),$G17-1966)</f>
        <v>156.82769999999999</v>
      </c>
      <c r="AN17" s="4" cm="1">
        <f t="array" ref="AN17">INDEX(GMWQ!$A$2:$NF$60,MATCH(1,(GMWQ!$NE$2:$NE$60=AN$3)*(GMWQ!$ND$2:$ND$60=AN$4)*(GMWQ!$NF$2:$NF$60=AN$1),0),$G17-1966)</f>
        <v>59.029000000000003</v>
      </c>
      <c r="AO17" s="4" cm="1">
        <f t="array" ref="AO17">INDEX(GMWQ!$A$2:$NF$60,MATCH(1,(GMWQ!$NE$2:$NE$60=AO$3)*(GMWQ!$ND$2:$ND$60=AO$4)*(GMWQ!$NF$2:$NF$60=AO$1),0),$G17-1966)</f>
        <v>19.628</v>
      </c>
      <c r="AP17" s="4" cm="1">
        <f t="array" ref="AP17">INDEX(GMWQ!$A$2:$NF$60,MATCH(1,(GMWQ!$NE$2:$NE$60=AP$3)*(GMWQ!$ND$2:$ND$60=AP$4)*(GMWQ!$NF$2:$NF$60=AP$1),0),$G17-1966)</f>
        <v>45554</v>
      </c>
      <c r="AQ17" s="4" cm="1">
        <f t="array" ref="AQ17">INDEX(GMWQ!$A$2:$NF$60,MATCH(1,(GMWQ!$NE$2:$NE$60=AQ$3)*(GMWQ!$ND$2:$ND$60=AQ$4)*(GMWQ!$NF$2:$NF$60=AQ$1),0),$G17-1966)</f>
        <v>0</v>
      </c>
      <c r="AR17" s="4" cm="1">
        <f t="array" ref="AR17">INDEX(GMWQ!$A$2:$NF$60,MATCH(1,(GMWQ!$NE$2:$NE$60=AR$3)*(GMWQ!$ND$2:$ND$60=AR$4)*(GMWQ!$NF$2:$NF$60=AR$1),0),$G17-1966)</f>
        <v>-10.97298</v>
      </c>
      <c r="AS17" s="4" cm="1">
        <f t="array" ref="AS17">INDEX(GMWQ!$A$2:$NF$60,MATCH(1,(GMWQ!$NE$2:$NE$60=AS$3)*(GMWQ!$ND$2:$ND$60=AS$4)*(GMWQ!$NF$2:$NF$60=AS$1),0),$G17-1966)</f>
        <v>0</v>
      </c>
      <c r="AT17" s="4" cm="1">
        <f t="array" ref="AT17">INDEX(GMWQ!$A$2:$NF$60,MATCH(1,(GMWQ!$NE$2:$NE$60=AT$3)*(GMWQ!$ND$2:$ND$60=AT$4)*(GMWQ!$NF$2:$NF$60=AT$1),0),$G17-1966)</f>
        <v>0</v>
      </c>
      <c r="AU17" s="4" cm="1">
        <f t="array" ref="AU17">INDEX(GMWQ!$A$2:$NF$60,MATCH(1,(GMWQ!$NE$2:$NE$60=AU$3)*(GMWQ!$ND$2:$ND$60=AU$4)*(GMWQ!$NF$2:$NF$60=AU$1),0),$G17-1966)</f>
        <v>18.222280000000001</v>
      </c>
      <c r="AV17" s="4" cm="1">
        <f t="array" ref="AV17">INDEX(GMWQ!$A$2:$NF$60,MATCH(1,(GMWQ!$NE$2:$NE$60=AV$3)*(GMWQ!$ND$2:$ND$60=AV$4)*(GMWQ!$NF$2:$NF$60=AV$1),0),$G17-1966)</f>
        <v>54.266669999999998</v>
      </c>
      <c r="AW17" s="4" cm="1">
        <f t="array" ref="AW17">INDEX(GMWQ!$A$2:$NF$60,MATCH(1,(GMWQ!$NE$2:$NE$60=AW$3)*(GMWQ!$ND$2:$ND$60=AW$4)*(GMWQ!$NF$2:$NF$60=AW$1),0),$G17-1966)</f>
        <v>53.366660000000003</v>
      </c>
      <c r="AX17" s="4" cm="1">
        <f t="array" ref="AX17">INDEX(GMWQ!$A$2:$NF$60,MATCH(1,(GMWQ!$NE$2:$NE$60=AX$3)*(GMWQ!$ND$2:$ND$60=AX$4)*(GMWQ!$NF$2:$NF$60=AX$1),0),$G17-1966)</f>
        <v>38.200000000000003</v>
      </c>
      <c r="AY17" s="4" cm="1">
        <f t="array" ref="AY17">INDEX(GMWQ!$A$2:$NF$60,MATCH(1,(GMWQ!$NE$2:$NE$60=AY$3)*(GMWQ!$ND$2:$ND$60=AY$4)*(GMWQ!$NF$2:$NF$60=AY$1),0),$G17-1966)</f>
        <v>18.559999999999999</v>
      </c>
      <c r="AZ17" s="4" cm="1">
        <f t="array" ref="AZ17">INDEX(GMWQ!$A$2:$NF$60,MATCH(1,(GMWQ!$NE$2:$NE$60=AZ$3)*(GMWQ!$ND$2:$ND$60=AZ$4)*(GMWQ!$NF$2:$NF$60=AZ$1),0),$G17-1966)</f>
        <v>7.8</v>
      </c>
      <c r="BA17" s="4" cm="1">
        <f t="array" ref="BA17">INDEX(GMWQ!$A$2:$NF$60,MATCH(1,(GMWQ!$NE$2:$NE$60=BA$3)*(GMWQ!$ND$2:$ND$60=BA$4)*(GMWQ!$NF$2:$NF$60=BA$1),0),$G17-1966)</f>
        <v>29.991700000000002</v>
      </c>
    </row>
    <row r="18" spans="1:53" x14ac:dyDescent="0.25">
      <c r="B18" s="4">
        <f t="shared" si="7"/>
        <v>1975</v>
      </c>
      <c r="C18" s="4">
        <f t="shared" si="7"/>
        <v>1975</v>
      </c>
      <c r="D18" s="4">
        <f t="shared" ref="D18" si="14">+D14+1</f>
        <v>1975</v>
      </c>
      <c r="F18" s="4">
        <f t="shared" ref="F18" si="15">+F14+1</f>
        <v>1975</v>
      </c>
      <c r="G18" s="4">
        <f t="shared" si="6"/>
        <v>1984</v>
      </c>
      <c r="H18" s="4" cm="1">
        <f t="array" ref="H18">INDEX(GMWQ!$A$2:$NF$60,MATCH(1,(GMWQ!$NE$2:$NE$60=H$3)*(GMWQ!$ND$2:$ND$60=H$4)*(GMWQ!$NF$2:$NF$60=H$1),0),$G18-1966)</f>
        <v>255985</v>
      </c>
      <c r="I18" s="4" cm="1">
        <f t="array" ref="I18">INDEX(GMWQ!$A$2:$NF$60,MATCH(1,(GMWQ!$NE$2:$NE$60=I$3)*(GMWQ!$ND$2:$ND$60=I$4)*(GMWQ!$NF$2:$NF$60=I$1),0),$G18-1966)</f>
        <v>1546.125</v>
      </c>
      <c r="J18" s="4" cm="1">
        <f t="array" ref="J18">INDEX(GMWQ!$A$2:$NF$60,MATCH(1,(GMWQ!$NE$2:$NE$60=J$3)*(GMWQ!$ND$2:$ND$60=J$4)*(GMWQ!$NF$2:$NF$60=J$1),0),$G18-1966)</f>
        <v>57311.24</v>
      </c>
      <c r="K18" s="4" cm="1">
        <f t="array" ref="K18">INDEX(GMWQ!$A$2:$NF$60,MATCH(1,(GMWQ!$NE$2:$NE$60=K$3)*(GMWQ!$ND$2:$ND$60=K$4)*(GMWQ!$NF$2:$NF$60=K$1),0),$G18-1966)</f>
        <v>396.83</v>
      </c>
      <c r="L18" s="4" cm="1">
        <f t="array" ref="L18">INDEX(GMWQ!$A$2:$NF$60,MATCH(1,(GMWQ!$NE$2:$NE$60=L$3)*(GMWQ!$ND$2:$ND$60=L$4)*(GMWQ!$NF$2:$NF$60=L$1),0),$G18-1966)</f>
        <v>262.37599999999998</v>
      </c>
      <c r="M18" s="4" cm="1">
        <f t="array" ref="M18">INDEX(GMWQ!$A$2:$NF$60,MATCH(1,(GMWQ!$NE$2:$NE$60=M$3)*(GMWQ!$ND$2:$ND$60=M$4)*(GMWQ!$NF$2:$NF$60=M$1),0),$G18-1966)</f>
        <v>244.1035</v>
      </c>
      <c r="N18" s="4" cm="1">
        <f t="array" ref="N18">INDEX(GMWQ!$A$2:$NF$60,MATCH(1,(GMWQ!$NE$2:$NE$60=N$3)*(GMWQ!$ND$2:$ND$60=N$4)*(GMWQ!$NF$2:$NF$60=N$1),0),$G18-1966)</f>
        <v>189522.8</v>
      </c>
      <c r="O18" s="4" cm="1">
        <f t="array" ref="O18">INDEX(GMWQ!$A$2:$NF$60,MATCH(1,(GMWQ!$NE$2:$NE$60=O$3)*(GMWQ!$ND$2:$ND$60=O$4)*(GMWQ!$NF$2:$NF$60=O$1),0),$G18-1966)</f>
        <v>-1609</v>
      </c>
      <c r="P18" s="4" cm="1">
        <f t="array" ref="P18">INDEX(GMWQ!$A$2:$NF$60,MATCH(1,(GMWQ!$NE$2:$NE$60=P$3)*(GMWQ!$ND$2:$ND$60=P$4)*(GMWQ!$NF$2:$NF$60=P$1),0),$G18-1966)</f>
        <v>-31.439</v>
      </c>
      <c r="Q18" s="4" cm="1">
        <f t="array" ref="Q18">INDEX(GMWQ!$A$2:$NF$60,MATCH(1,(GMWQ!$NE$2:$NE$60=Q$3)*(GMWQ!$ND$2:$ND$60=Q$4)*(GMWQ!$NF$2:$NF$60=Q$1),0),$G18-1966)</f>
        <v>-2403.25</v>
      </c>
      <c r="R18" s="4" cm="1">
        <f t="array" ref="R18">INDEX(GMWQ!$A$2:$NF$60,MATCH(1,(GMWQ!$NE$2:$NE$60=R$3)*(GMWQ!$ND$2:$ND$60=R$4)*(GMWQ!$NF$2:$NF$60=R$1),0),$G18-1966)</f>
        <v>-14.416650000000001</v>
      </c>
      <c r="S18" s="4" cm="1">
        <f t="array" ref="S18">INDEX(GMWQ!$A$2:$NF$60,MATCH(1,(GMWQ!$NE$2:$NE$60=S$3)*(GMWQ!$ND$2:$ND$60=S$4)*(GMWQ!$NF$2:$NF$60=S$1),0),$G18-1966)</f>
        <v>-0.97281430000000002</v>
      </c>
      <c r="T18" s="4" cm="1">
        <f t="array" ref="T18">INDEX(GMWQ!$A$2:$NF$60,MATCH(1,(GMWQ!$NE$2:$NE$60=T$3)*(GMWQ!$ND$2:$ND$60=T$4)*(GMWQ!$NF$2:$NF$60=T$1),0),$G18-1966)</f>
        <v>-2.0480740000000002</v>
      </c>
      <c r="U18" s="4" cm="1">
        <f t="array" ref="U18">INDEX(GMWQ!$A$2:$NF$60,MATCH(1,(GMWQ!$NE$2:$NE$60=U$3)*(GMWQ!$ND$2:$ND$60=U$4)*(GMWQ!$NF$2:$NF$60=U$1),0),$G18-1966)</f>
        <v>-1574</v>
      </c>
      <c r="V18" s="4" cm="1">
        <f t="array" ref="V18">INDEX(GMWQ!$A$2:$NF$60,MATCH(1,(GMWQ!$NE$2:$NE$60=V$3)*(GMWQ!$ND$2:$ND$60=V$4)*(GMWQ!$NF$2:$NF$60=V$1),0),$G18-1966)</f>
        <v>62646</v>
      </c>
      <c r="W18" s="4" cm="1">
        <f t="array" ref="W18">INDEX(GMWQ!$A$2:$NF$60,MATCH(1,(GMWQ!$NE$2:$NE$60=W$3)*(GMWQ!$ND$2:$ND$60=W$4)*(GMWQ!$NF$2:$NF$60=W$1),0),$G18-1966)</f>
        <v>1412.028</v>
      </c>
      <c r="X18" s="4" cm="1">
        <f t="array" ref="X18">INDEX(GMWQ!$A$2:$NF$60,MATCH(1,(GMWQ!$NE$2:$NE$60=X$3)*(GMWQ!$ND$2:$ND$60=X$4)*(GMWQ!$NF$2:$NF$60=X$1),0),$G18-1966)</f>
        <v>29223</v>
      </c>
      <c r="Y18" s="4" cm="1">
        <f t="array" ref="Y18">INDEX(GMWQ!$A$2:$NF$60,MATCH(1,(GMWQ!$NE$2:$NE$60=Y$3)*(GMWQ!$ND$2:$ND$60=Y$4)*(GMWQ!$NF$2:$NF$60=Y$1),0),$G18-1966)</f>
        <v>136.74610000000001</v>
      </c>
      <c r="Z18" s="4" cm="1">
        <f t="array" ref="Z18">INDEX(GMWQ!$A$2:$NF$60,MATCH(1,(GMWQ!$NE$2:$NE$60=Z$3)*(GMWQ!$ND$2:$ND$60=Z$4)*(GMWQ!$NF$2:$NF$60=Z$1),0),$G18-1966)</f>
        <v>70.287930000000003</v>
      </c>
      <c r="AA18" s="4" cm="1">
        <f t="array" ref="AA18">INDEX(GMWQ!$A$2:$NF$60,MATCH(1,(GMWQ!$NE$2:$NE$60=AA$3)*(GMWQ!$ND$2:$ND$60=AA$4)*(GMWQ!$NF$2:$NF$60=AA$1),0),$G18-1966)</f>
        <v>61.44</v>
      </c>
      <c r="AB18" s="4" cm="1">
        <f t="array" ref="AB18">INDEX(GMWQ!$A$2:$NF$60,MATCH(1,(GMWQ!$NE$2:$NE$60=AB$3)*(GMWQ!$ND$2:$ND$60=AB$4)*(GMWQ!$NF$2:$NF$60=AB$1),0),$G18-1966)</f>
        <v>82299</v>
      </c>
      <c r="AC18" s="4" cm="1">
        <f t="array" ref="AC18">INDEX(GMWQ!$A$2:$NF$60,MATCH(1,(GMWQ!$NE$2:$NE$60=AC$3)*(GMWQ!$ND$2:$ND$60=AC$4)*(GMWQ!$NF$2:$NF$60=AC$1),0),$G18-1966)</f>
        <v>46452.6</v>
      </c>
      <c r="AD18" s="4" cm="1">
        <f t="array" ref="AD18">INDEX(GMWQ!$A$2:$NF$60,MATCH(1,(GMWQ!$NE$2:$NE$60=AD$3)*(GMWQ!$ND$2:$ND$60=AD$4)*(GMWQ!$NF$2:$NF$60=AD$1),0),$G18-1966)</f>
        <v>1128.134</v>
      </c>
      <c r="AE18" s="4" cm="1">
        <f t="array" ref="AE18">INDEX(GMWQ!$A$2:$NF$60,MATCH(1,(GMWQ!$NE$2:$NE$60=AE$3)*(GMWQ!$ND$2:$ND$60=AE$4)*(GMWQ!$NF$2:$NF$60=AE$1),0),$G18-1966)</f>
        <v>-8692.4560000000001</v>
      </c>
      <c r="AF18" s="4" cm="1">
        <f t="array" ref="AF18">INDEX(GMWQ!$A$2:$NF$60,MATCH(1,(GMWQ!$NE$2:$NE$60=AF$3)*(GMWQ!$ND$2:$ND$60=AF$4)*(GMWQ!$NF$2:$NF$60=AF$1),0),$G18-1966)</f>
        <v>-2.9925060000000001</v>
      </c>
      <c r="AG18" s="4" cm="1">
        <f t="array" ref="AG18">INDEX(GMWQ!$A$2:$NF$60,MATCH(1,(GMWQ!$NE$2:$NE$60=AG$3)*(GMWQ!$ND$2:$ND$60=AG$4)*(GMWQ!$NF$2:$NF$60=AG$1),0),$G18-1966)</f>
        <v>1.675</v>
      </c>
      <c r="AH18" s="4" cm="1">
        <f t="array" ref="AH18">INDEX(GMWQ!$A$2:$NF$60,MATCH(1,(GMWQ!$NE$2:$NE$60=AH$3)*(GMWQ!$ND$2:$ND$60=AH$4)*(GMWQ!$NF$2:$NF$60=AH$1),0),$G18-1966)</f>
        <v>40.097999999999999</v>
      </c>
      <c r="AI18" s="4" cm="1">
        <f t="array" ref="AI18">INDEX(GMWQ!$A$2:$NF$60,MATCH(1,(GMWQ!$NE$2:$NE$60=AI$3)*(GMWQ!$ND$2:$ND$60=AI$4)*(GMWQ!$NF$2:$NF$60=AI$1),0),$G18-1966)</f>
        <v>15920</v>
      </c>
      <c r="AJ18" s="4" cm="1">
        <f t="array" ref="AJ18">INDEX(GMWQ!$A$2:$NF$60,MATCH(1,(GMWQ!$NE$2:$NE$60=AJ$3)*(GMWQ!$ND$2:$ND$60=AJ$4)*(GMWQ!$NF$2:$NF$60=AJ$1),0),$G18-1966)</f>
        <v>30890</v>
      </c>
      <c r="AK18" s="4" cm="1">
        <f t="array" ref="AK18">INDEX(GMWQ!$A$2:$NF$60,MATCH(1,(GMWQ!$NE$2:$NE$60=AK$3)*(GMWQ!$ND$2:$ND$60=AK$4)*(GMWQ!$NF$2:$NF$60=AK$1),0),$G18-1966)</f>
        <v>440.45</v>
      </c>
      <c r="AL18" s="4" cm="1">
        <f t="array" ref="AL18">INDEX(GMWQ!$A$2:$NF$60,MATCH(1,(GMWQ!$NE$2:$NE$60=AL$3)*(GMWQ!$ND$2:$ND$60=AL$4)*(GMWQ!$NF$2:$NF$60=AL$1),0),$G18-1966)</f>
        <v>39688.019999999997</v>
      </c>
      <c r="AM18" s="4" cm="1">
        <f t="array" ref="AM18">INDEX(GMWQ!$A$2:$NF$60,MATCH(1,(GMWQ!$NE$2:$NE$60=AM$3)*(GMWQ!$ND$2:$ND$60=AM$4)*(GMWQ!$NF$2:$NF$60=AM$1),0),$G18-1966)</f>
        <v>161.94239999999999</v>
      </c>
      <c r="AN18" s="4" cm="1">
        <f t="array" ref="AN18">INDEX(GMWQ!$A$2:$NF$60,MATCH(1,(GMWQ!$NE$2:$NE$60=AN$3)*(GMWQ!$ND$2:$ND$60=AN$4)*(GMWQ!$NF$2:$NF$60=AN$1),0),$G18-1966)</f>
        <v>61.07</v>
      </c>
      <c r="AO18" s="4" cm="1">
        <f t="array" ref="AO18">INDEX(GMWQ!$A$2:$NF$60,MATCH(1,(GMWQ!$NE$2:$NE$60=AO$3)*(GMWQ!$ND$2:$ND$60=AO$4)*(GMWQ!$NF$2:$NF$60=AO$1),0),$G18-1966)</f>
        <v>20.312999999999999</v>
      </c>
      <c r="AP18" s="4" cm="1">
        <f t="array" ref="AP18">INDEX(GMWQ!$A$2:$NF$60,MATCH(1,(GMWQ!$NE$2:$NE$60=AP$3)*(GMWQ!$ND$2:$ND$60=AP$4)*(GMWQ!$NF$2:$NF$60=AP$1),0),$G18-1966)</f>
        <v>47107</v>
      </c>
      <c r="AQ18" s="4" cm="1">
        <f t="array" ref="AQ18">INDEX(GMWQ!$A$2:$NF$60,MATCH(1,(GMWQ!$NE$2:$NE$60=AQ$3)*(GMWQ!$ND$2:$ND$60=AQ$4)*(GMWQ!$NF$2:$NF$60=AQ$1),0),$G18-1966)</f>
        <v>0</v>
      </c>
      <c r="AR18" s="4" cm="1">
        <f t="array" ref="AR18">INDEX(GMWQ!$A$2:$NF$60,MATCH(1,(GMWQ!$NE$2:$NE$60=AR$3)*(GMWQ!$ND$2:$ND$60=AR$4)*(GMWQ!$NF$2:$NF$60=AR$1),0),$G18-1966)</f>
        <v>1.578478</v>
      </c>
      <c r="AS18" s="4" cm="1">
        <f t="array" ref="AS18">INDEX(GMWQ!$A$2:$NF$60,MATCH(1,(GMWQ!$NE$2:$NE$60=AS$3)*(GMWQ!$ND$2:$ND$60=AS$4)*(GMWQ!$NF$2:$NF$60=AS$1),0),$G18-1966)</f>
        <v>0</v>
      </c>
      <c r="AT18" s="4" cm="1">
        <f t="array" ref="AT18">INDEX(GMWQ!$A$2:$NF$60,MATCH(1,(GMWQ!$NE$2:$NE$60=AT$3)*(GMWQ!$ND$2:$ND$60=AT$4)*(GMWQ!$NF$2:$NF$60=AT$1),0),$G18-1966)</f>
        <v>0</v>
      </c>
      <c r="AU18" s="4" cm="1">
        <f t="array" ref="AU18">INDEX(GMWQ!$A$2:$NF$60,MATCH(1,(GMWQ!$NE$2:$NE$60=AU$3)*(GMWQ!$ND$2:$ND$60=AU$4)*(GMWQ!$NF$2:$NF$60=AU$1),0),$G18-1966)</f>
        <v>18.847930000000002</v>
      </c>
      <c r="AV18" s="4" cm="1">
        <f t="array" ref="AV18">INDEX(GMWQ!$A$2:$NF$60,MATCH(1,(GMWQ!$NE$2:$NE$60=AV$3)*(GMWQ!$ND$2:$ND$60=AV$4)*(GMWQ!$NF$2:$NF$60=AV$1),0),$G18-1966)</f>
        <v>55.266669999999998</v>
      </c>
      <c r="AW18" s="4" cm="1">
        <f t="array" ref="AW18">INDEX(GMWQ!$A$2:$NF$60,MATCH(1,(GMWQ!$NE$2:$NE$60=AW$3)*(GMWQ!$ND$2:$ND$60=AW$4)*(GMWQ!$NF$2:$NF$60=AW$1),0),$G18-1966)</f>
        <v>54.766669999999998</v>
      </c>
      <c r="AX18" s="4" cm="1">
        <f t="array" ref="AX18">INDEX(GMWQ!$A$2:$NF$60,MATCH(1,(GMWQ!$NE$2:$NE$60=AX$3)*(GMWQ!$ND$2:$ND$60=AX$4)*(GMWQ!$NF$2:$NF$60=AX$1),0),$G18-1966)</f>
        <v>38.5</v>
      </c>
      <c r="AY18" s="4" cm="1">
        <f t="array" ref="AY18">INDEX(GMWQ!$A$2:$NF$60,MATCH(1,(GMWQ!$NE$2:$NE$60=AY$3)*(GMWQ!$ND$2:$ND$60=AY$4)*(GMWQ!$NF$2:$NF$60=AY$1),0),$G18-1966)</f>
        <v>19.010000000000002</v>
      </c>
      <c r="AZ18" s="4" cm="1">
        <f t="array" ref="AZ18">INDEX(GMWQ!$A$2:$NF$60,MATCH(1,(GMWQ!$NE$2:$NE$60=AZ$3)*(GMWQ!$ND$2:$ND$60=AZ$4)*(GMWQ!$NF$2:$NF$60=AZ$1),0),$G18-1966)</f>
        <v>8.0666670000000007</v>
      </c>
      <c r="BA18" s="4" cm="1">
        <f t="array" ref="BA18">INDEX(GMWQ!$A$2:$NF$60,MATCH(1,(GMWQ!$NE$2:$NE$60=BA$3)*(GMWQ!$ND$2:$ND$60=BA$4)*(GMWQ!$NF$2:$NF$60=BA$1),0),$G18-1966)</f>
        <v>30.561430000000001</v>
      </c>
    </row>
    <row r="19" spans="1:53" x14ac:dyDescent="0.25">
      <c r="A19" s="4">
        <v>1976</v>
      </c>
      <c r="B19" s="4">
        <f t="shared" si="7"/>
        <v>1976</v>
      </c>
      <c r="C19" s="4">
        <f t="shared" si="7"/>
        <v>1975</v>
      </c>
      <c r="D19" s="4">
        <f t="shared" ref="D19" si="16">+D15+1</f>
        <v>1975</v>
      </c>
      <c r="E19" s="4">
        <f t="shared" si="7"/>
        <v>1975</v>
      </c>
      <c r="G19" s="4">
        <f t="shared" si="6"/>
        <v>1985</v>
      </c>
      <c r="H19" s="4" cm="1">
        <f t="array" ref="H19">INDEX(GMWQ!$A$2:$NF$60,MATCH(1,(GMWQ!$NE$2:$NE$60=H$3)*(GMWQ!$ND$2:$ND$60=H$4)*(GMWQ!$NF$2:$NF$60=H$1),0),$G19-1966)</f>
        <v>260268</v>
      </c>
      <c r="I19" s="4" cm="1">
        <f t="array" ref="I19">INDEX(GMWQ!$A$2:$NF$60,MATCH(1,(GMWQ!$NE$2:$NE$60=I$3)*(GMWQ!$ND$2:$ND$60=I$4)*(GMWQ!$NF$2:$NF$60=I$1),0),$G19-1966)</f>
        <v>1580.9</v>
      </c>
      <c r="J19" s="4" cm="1">
        <f t="array" ref="J19">INDEX(GMWQ!$A$2:$NF$60,MATCH(1,(GMWQ!$NE$2:$NE$60=J$3)*(GMWQ!$ND$2:$ND$60=J$4)*(GMWQ!$NF$2:$NF$60=J$1),0),$G19-1966)</f>
        <v>57802.559999999998</v>
      </c>
      <c r="K19" s="4" cm="1">
        <f t="array" ref="K19">INDEX(GMWQ!$A$2:$NF$60,MATCH(1,(GMWQ!$NE$2:$NE$60=K$3)*(GMWQ!$ND$2:$ND$60=K$4)*(GMWQ!$NF$2:$NF$60=K$1),0),$G19-1966)</f>
        <v>400.23</v>
      </c>
      <c r="L19" s="4" cm="1">
        <f t="array" ref="L19">INDEX(GMWQ!$A$2:$NF$60,MATCH(1,(GMWQ!$NE$2:$NE$60=L$3)*(GMWQ!$ND$2:$ND$60=L$4)*(GMWQ!$NF$2:$NF$60=L$1),0),$G19-1966)</f>
        <v>264.851</v>
      </c>
      <c r="M19" s="4" cm="1">
        <f t="array" ref="M19">INDEX(GMWQ!$A$2:$NF$60,MATCH(1,(GMWQ!$NE$2:$NE$60=M$3)*(GMWQ!$ND$2:$ND$60=M$4)*(GMWQ!$NF$2:$NF$60=M$1),0),$G19-1966)</f>
        <v>248.40379999999999</v>
      </c>
      <c r="N19" s="4" cm="1">
        <f t="array" ref="N19">INDEX(GMWQ!$A$2:$NF$60,MATCH(1,(GMWQ!$NE$2:$NE$60=N$3)*(GMWQ!$ND$2:$ND$60=N$4)*(GMWQ!$NF$2:$NF$60=N$1),0),$G19-1966)</f>
        <v>192825.5</v>
      </c>
      <c r="O19" s="4" cm="1">
        <f t="array" ref="O19">INDEX(GMWQ!$A$2:$NF$60,MATCH(1,(GMWQ!$NE$2:$NE$60=O$3)*(GMWQ!$ND$2:$ND$60=O$4)*(GMWQ!$NF$2:$NF$60=O$1),0),$G19-1966)</f>
        <v>-2510</v>
      </c>
      <c r="P19" s="4" cm="1">
        <f t="array" ref="P19">INDEX(GMWQ!$A$2:$NF$60,MATCH(1,(GMWQ!$NE$2:$NE$60=P$3)*(GMWQ!$ND$2:$ND$60=P$4)*(GMWQ!$NF$2:$NF$60=P$1),0),$G19-1966)</f>
        <v>-28.024750000000001</v>
      </c>
      <c r="Q19" s="4" cm="1">
        <f t="array" ref="Q19">INDEX(GMWQ!$A$2:$NF$60,MATCH(1,(GMWQ!$NE$2:$NE$60=Q$3)*(GMWQ!$ND$2:$ND$60=Q$4)*(GMWQ!$NF$2:$NF$60=Q$1),0),$G19-1966)</f>
        <v>-2461</v>
      </c>
      <c r="R19" s="4" cm="1">
        <f t="array" ref="R19">INDEX(GMWQ!$A$2:$NF$60,MATCH(1,(GMWQ!$NE$2:$NE$60=R$3)*(GMWQ!$ND$2:$ND$60=R$4)*(GMWQ!$NF$2:$NF$60=R$1),0),$G19-1966)</f>
        <v>-14.207409999999999</v>
      </c>
      <c r="S19" s="4" cm="1">
        <f t="array" ref="S19">INDEX(GMWQ!$A$2:$NF$60,MATCH(1,(GMWQ!$NE$2:$NE$60=S$3)*(GMWQ!$ND$2:$ND$60=S$4)*(GMWQ!$NF$2:$NF$60=S$1),0),$G19-1966)</f>
        <v>-0.57176479999999996</v>
      </c>
      <c r="T19" s="4" cm="1">
        <f t="array" ref="T19">INDEX(GMWQ!$A$2:$NF$60,MATCH(1,(GMWQ!$NE$2:$NE$60=T$3)*(GMWQ!$ND$2:$ND$60=T$4)*(GMWQ!$NF$2:$NF$60=T$1),0),$G19-1966)</f>
        <v>-1.9231579999999999</v>
      </c>
      <c r="U19" s="4" cm="1">
        <f t="array" ref="U19">INDEX(GMWQ!$A$2:$NF$60,MATCH(1,(GMWQ!$NE$2:$NE$60=U$3)*(GMWQ!$ND$2:$ND$60=U$4)*(GMWQ!$NF$2:$NF$60=U$1),0),$G19-1966)</f>
        <v>-1027</v>
      </c>
      <c r="V19" s="4" cm="1">
        <f t="array" ref="V19">INDEX(GMWQ!$A$2:$NF$60,MATCH(1,(GMWQ!$NE$2:$NE$60=V$3)*(GMWQ!$ND$2:$ND$60=V$4)*(GMWQ!$NF$2:$NF$60=V$1),0),$G19-1966)</f>
        <v>65638</v>
      </c>
      <c r="W19" s="4" cm="1">
        <f t="array" ref="W19">INDEX(GMWQ!$A$2:$NF$60,MATCH(1,(GMWQ!$NE$2:$NE$60=W$3)*(GMWQ!$ND$2:$ND$60=W$4)*(GMWQ!$NF$2:$NF$60=W$1),0),$G19-1966)</f>
        <v>1444.0940000000001</v>
      </c>
      <c r="X19" s="4" cm="1">
        <f t="array" ref="X19">INDEX(GMWQ!$A$2:$NF$60,MATCH(1,(GMWQ!$NE$2:$NE$60=X$3)*(GMWQ!$ND$2:$ND$60=X$4)*(GMWQ!$NF$2:$NF$60=X$1),0),$G19-1966)</f>
        <v>32939</v>
      </c>
      <c r="Y19" s="4" cm="1">
        <f t="array" ref="Y19">INDEX(GMWQ!$A$2:$NF$60,MATCH(1,(GMWQ!$NE$2:$NE$60=Y$3)*(GMWQ!$ND$2:$ND$60=Y$4)*(GMWQ!$NF$2:$NF$60=Y$1),0),$G19-1966)</f>
        <v>141.3073</v>
      </c>
      <c r="Z19" s="4" cm="1">
        <f t="array" ref="Z19">INDEX(GMWQ!$A$2:$NF$60,MATCH(1,(GMWQ!$NE$2:$NE$60=Z$3)*(GMWQ!$ND$2:$ND$60=Z$4)*(GMWQ!$NF$2:$NF$60=Z$1),0),$G19-1966)</f>
        <v>71.978139999999996</v>
      </c>
      <c r="AA19" s="4" cm="1">
        <f t="array" ref="AA19">INDEX(GMWQ!$A$2:$NF$60,MATCH(1,(GMWQ!$NE$2:$NE$60=AA$3)*(GMWQ!$ND$2:$ND$60=AA$4)*(GMWQ!$NF$2:$NF$60=AA$1),0),$G19-1966)</f>
        <v>65.316500000000005</v>
      </c>
      <c r="AB19" s="4" cm="1">
        <f t="array" ref="AB19">INDEX(GMWQ!$A$2:$NF$60,MATCH(1,(GMWQ!$NE$2:$NE$60=AB$3)*(GMWQ!$ND$2:$ND$60=AB$4)*(GMWQ!$NF$2:$NF$60=AB$1),0),$G19-1966)</f>
        <v>84583</v>
      </c>
      <c r="AC19" s="4" cm="1">
        <f t="array" ref="AC19">INDEX(GMWQ!$A$2:$NF$60,MATCH(1,(GMWQ!$NE$2:$NE$60=AC$3)*(GMWQ!$ND$2:$ND$60=AC$4)*(GMWQ!$NF$2:$NF$60=AC$1),0),$G19-1966)</f>
        <v>48463.17</v>
      </c>
      <c r="AD19" s="4" cm="1">
        <f t="array" ref="AD19">INDEX(GMWQ!$A$2:$NF$60,MATCH(1,(GMWQ!$NE$2:$NE$60=AD$3)*(GMWQ!$ND$2:$ND$60=AD$4)*(GMWQ!$NF$2:$NF$60=AD$1),0),$G19-1966)</f>
        <v>1146.508</v>
      </c>
      <c r="AE19" s="4" cm="1">
        <f t="array" ref="AE19">INDEX(GMWQ!$A$2:$NF$60,MATCH(1,(GMWQ!$NE$2:$NE$60=AE$3)*(GMWQ!$ND$2:$ND$60=AE$4)*(GMWQ!$NF$2:$NF$60=AE$1),0),$G19-1966)</f>
        <v>-7264.8549999999996</v>
      </c>
      <c r="AF19" s="4" cm="1">
        <f t="array" ref="AF19">INDEX(GMWQ!$A$2:$NF$60,MATCH(1,(GMWQ!$NE$2:$NE$60=AF$3)*(GMWQ!$ND$2:$ND$60=AF$4)*(GMWQ!$NF$2:$NF$60=AF$1),0),$G19-1966)</f>
        <v>-1.173664</v>
      </c>
      <c r="AG19" s="4" cm="1">
        <f t="array" ref="AG19">INDEX(GMWQ!$A$2:$NF$60,MATCH(1,(GMWQ!$NE$2:$NE$60=AG$3)*(GMWQ!$ND$2:$ND$60=AG$4)*(GMWQ!$NF$2:$NF$60=AG$1),0),$G19-1966)</f>
        <v>0.94225000000000003</v>
      </c>
      <c r="AH19" s="4" cm="1">
        <f t="array" ref="AH19">INDEX(GMWQ!$A$2:$NF$60,MATCH(1,(GMWQ!$NE$2:$NE$60=AH$3)*(GMWQ!$ND$2:$ND$60=AH$4)*(GMWQ!$NF$2:$NF$60=AH$1),0),$G19-1966)</f>
        <v>42.753250000000001</v>
      </c>
      <c r="AI19" s="4" cm="1">
        <f t="array" ref="AI19">INDEX(GMWQ!$A$2:$NF$60,MATCH(1,(GMWQ!$NE$2:$NE$60=AI$3)*(GMWQ!$ND$2:$ND$60=AI$4)*(GMWQ!$NF$2:$NF$60=AI$1),0),$G19-1966)</f>
        <v>17023</v>
      </c>
      <c r="AJ19" s="4" cm="1">
        <f t="array" ref="AJ19">INDEX(GMWQ!$A$2:$NF$60,MATCH(1,(GMWQ!$NE$2:$NE$60=AJ$3)*(GMWQ!$ND$2:$ND$60=AJ$4)*(GMWQ!$NF$2:$NF$60=AJ$1),0),$G19-1966)</f>
        <v>32448</v>
      </c>
      <c r="AK19" s="4" cm="1">
        <f t="array" ref="AK19">INDEX(GMWQ!$A$2:$NF$60,MATCH(1,(GMWQ!$NE$2:$NE$60=AK$3)*(GMWQ!$ND$2:$ND$60=AK$4)*(GMWQ!$NF$2:$NF$60=AK$1),0),$G19-1966)</f>
        <v>455.125</v>
      </c>
      <c r="AL19" s="4" cm="1">
        <f t="array" ref="AL19">INDEX(GMWQ!$A$2:$NF$60,MATCH(1,(GMWQ!$NE$2:$NE$60=AL$3)*(GMWQ!$ND$2:$ND$60=AL$4)*(GMWQ!$NF$2:$NF$60=AL$1),0),$G19-1966)</f>
        <v>41031.21</v>
      </c>
      <c r="AM19" s="4" cm="1">
        <f t="array" ref="AM19">INDEX(GMWQ!$A$2:$NF$60,MATCH(1,(GMWQ!$NE$2:$NE$60=AM$3)*(GMWQ!$ND$2:$ND$60=AM$4)*(GMWQ!$NF$2:$NF$60=AM$1),0),$G19-1966)</f>
        <v>164.31819999999999</v>
      </c>
      <c r="AN19" s="4" cm="1">
        <f t="array" ref="AN19">INDEX(GMWQ!$A$2:$NF$60,MATCH(1,(GMWQ!$NE$2:$NE$60=AN$3)*(GMWQ!$ND$2:$ND$60=AN$4)*(GMWQ!$NF$2:$NF$60=AN$1),0),$G19-1966)</f>
        <v>63.45</v>
      </c>
      <c r="AO19" s="4" cm="1">
        <f t="array" ref="AO19">INDEX(GMWQ!$A$2:$NF$60,MATCH(1,(GMWQ!$NE$2:$NE$60=AO$3)*(GMWQ!$ND$2:$ND$60=AO$4)*(GMWQ!$NF$2:$NF$60=AO$1),0),$G19-1966)</f>
        <v>21.300999999999998</v>
      </c>
      <c r="AP19" s="4" cm="1">
        <f t="array" ref="AP19">INDEX(GMWQ!$A$2:$NF$60,MATCH(1,(GMWQ!$NE$2:$NE$60=AP$3)*(GMWQ!$ND$2:$ND$60=AP$4)*(GMWQ!$NF$2:$NF$60=AP$1),0),$G19-1966)</f>
        <v>49062</v>
      </c>
      <c r="AQ19" s="4" cm="1">
        <f t="array" ref="AQ19">INDEX(GMWQ!$A$2:$NF$60,MATCH(1,(GMWQ!$NE$2:$NE$60=AQ$3)*(GMWQ!$ND$2:$ND$60=AQ$4)*(GMWQ!$NF$2:$NF$60=AQ$1),0),$G19-1966)</f>
        <v>0</v>
      </c>
      <c r="AR19" s="4" cm="1">
        <f t="array" ref="AR19">INDEX(GMWQ!$A$2:$NF$60,MATCH(1,(GMWQ!$NE$2:$NE$60=AR$3)*(GMWQ!$ND$2:$ND$60=AR$4)*(GMWQ!$NF$2:$NF$60=AR$1),0),$G19-1966)</f>
        <v>1.5182960000000001</v>
      </c>
      <c r="AS19" s="4" cm="1">
        <f t="array" ref="AS19">INDEX(GMWQ!$A$2:$NF$60,MATCH(1,(GMWQ!$NE$2:$NE$60=AS$3)*(GMWQ!$ND$2:$ND$60=AS$4)*(GMWQ!$NF$2:$NF$60=AS$1),0),$G19-1966)</f>
        <v>0</v>
      </c>
      <c r="AT19" s="4" cm="1">
        <f t="array" ref="AT19">INDEX(GMWQ!$A$2:$NF$60,MATCH(1,(GMWQ!$NE$2:$NE$60=AT$3)*(GMWQ!$ND$2:$ND$60=AT$4)*(GMWQ!$NF$2:$NF$60=AT$1),0),$G19-1966)</f>
        <v>0</v>
      </c>
      <c r="AU19" s="4" cm="1">
        <f t="array" ref="AU19">INDEX(GMWQ!$A$2:$NF$60,MATCH(1,(GMWQ!$NE$2:$NE$60=AU$3)*(GMWQ!$ND$2:$ND$60=AU$4)*(GMWQ!$NF$2:$NF$60=AU$1),0),$G19-1966)</f>
        <v>19.42145</v>
      </c>
      <c r="AV19" s="4" cm="1">
        <f t="array" ref="AV19">INDEX(GMWQ!$A$2:$NF$60,MATCH(1,(GMWQ!$NE$2:$NE$60=AV$3)*(GMWQ!$ND$2:$ND$60=AV$4)*(GMWQ!$NF$2:$NF$60=AV$1),0),$G19-1966)</f>
        <v>55.9</v>
      </c>
      <c r="AW19" s="4" cm="1">
        <f t="array" ref="AW19">INDEX(GMWQ!$A$2:$NF$60,MATCH(1,(GMWQ!$NE$2:$NE$60=AW$3)*(GMWQ!$ND$2:$ND$60=AW$4)*(GMWQ!$NF$2:$NF$60=AW$1),0),$G19-1966)</f>
        <v>56.033329999999999</v>
      </c>
      <c r="AX19" s="4" cm="1">
        <f t="array" ref="AX19">INDEX(GMWQ!$A$2:$NF$60,MATCH(1,(GMWQ!$NE$2:$NE$60=AX$3)*(GMWQ!$ND$2:$ND$60=AX$4)*(GMWQ!$NF$2:$NF$60=AX$1),0),$G19-1966)</f>
        <v>38.966670000000001</v>
      </c>
      <c r="AY19" s="4" cm="1">
        <f t="array" ref="AY19">INDEX(GMWQ!$A$2:$NF$60,MATCH(1,(GMWQ!$NE$2:$NE$60=AY$3)*(GMWQ!$ND$2:$ND$60=AY$4)*(GMWQ!$NF$2:$NF$60=AY$1),0),$G19-1966)</f>
        <v>19.440000000000001</v>
      </c>
      <c r="AZ19" s="4" cm="1">
        <f t="array" ref="AZ19">INDEX(GMWQ!$A$2:$NF$60,MATCH(1,(GMWQ!$NE$2:$NE$60=AZ$3)*(GMWQ!$ND$2:$ND$60=AZ$4)*(GMWQ!$NF$2:$NF$60=AZ$1),0),$G19-1966)</f>
        <v>8.3333329999999997</v>
      </c>
      <c r="BA19" s="4" cm="1">
        <f t="array" ref="BA19">INDEX(GMWQ!$A$2:$NF$60,MATCH(1,(GMWQ!$NE$2:$NE$60=BA$3)*(GMWQ!$ND$2:$ND$60=BA$4)*(GMWQ!$NF$2:$NF$60=BA$1),0),$G19-1966)</f>
        <v>30.970770000000002</v>
      </c>
    </row>
    <row r="20" spans="1:53" x14ac:dyDescent="0.25">
      <c r="B20" s="4">
        <f t="shared" si="7"/>
        <v>1976</v>
      </c>
      <c r="C20" s="4">
        <f t="shared" si="7"/>
        <v>1976</v>
      </c>
      <c r="D20" s="4">
        <f t="shared" ref="D20" si="17">+D16+1</f>
        <v>1975</v>
      </c>
      <c r="G20" s="4">
        <f t="shared" si="6"/>
        <v>1986</v>
      </c>
      <c r="H20" s="4" cm="1">
        <f t="array" ref="H20">INDEX(GMWQ!$A$2:$NF$60,MATCH(1,(GMWQ!$NE$2:$NE$60=H$3)*(GMWQ!$ND$2:$ND$60=H$4)*(GMWQ!$NF$2:$NF$60=H$1),0),$G20-1966)</f>
        <v>259911</v>
      </c>
      <c r="I20" s="4" cm="1">
        <f t="array" ref="I20">INDEX(GMWQ!$A$2:$NF$60,MATCH(1,(GMWQ!$NE$2:$NE$60=I$3)*(GMWQ!$ND$2:$ND$60=I$4)*(GMWQ!$NF$2:$NF$60=I$1),0),$G20-1966)</f>
        <v>1592.5</v>
      </c>
      <c r="J20" s="4" cm="1">
        <f t="array" ref="J20">INDEX(GMWQ!$A$2:$NF$60,MATCH(1,(GMWQ!$NE$2:$NE$60=J$3)*(GMWQ!$ND$2:$ND$60=J$4)*(GMWQ!$NF$2:$NF$60=J$1),0),$G20-1966)</f>
        <v>58145.62</v>
      </c>
      <c r="K20" s="4" cm="1">
        <f t="array" ref="K20">INDEX(GMWQ!$A$2:$NF$60,MATCH(1,(GMWQ!$NE$2:$NE$60=K$3)*(GMWQ!$ND$2:$ND$60=K$4)*(GMWQ!$NF$2:$NF$60=K$1),0),$G20-1966)</f>
        <v>406.27</v>
      </c>
      <c r="L20" s="4" cm="1">
        <f t="array" ref="L20">INDEX(GMWQ!$A$2:$NF$60,MATCH(1,(GMWQ!$NE$2:$NE$60=L$3)*(GMWQ!$ND$2:$ND$60=L$4)*(GMWQ!$NF$2:$NF$60=L$1),0),$G20-1966)</f>
        <v>268.47199999999998</v>
      </c>
      <c r="M20" s="4" cm="1">
        <f t="array" ref="M20">INDEX(GMWQ!$A$2:$NF$60,MATCH(1,(GMWQ!$NE$2:$NE$60=M$3)*(GMWQ!$ND$2:$ND$60=M$4)*(GMWQ!$NF$2:$NF$60=M$1),0),$G20-1966)</f>
        <v>252.89420000000001</v>
      </c>
      <c r="N20" s="4" cm="1">
        <f t="array" ref="N20">INDEX(GMWQ!$A$2:$NF$60,MATCH(1,(GMWQ!$NE$2:$NE$60=N$3)*(GMWQ!$ND$2:$ND$60=N$4)*(GMWQ!$NF$2:$NF$60=N$1),0),$G20-1966)</f>
        <v>196983.8</v>
      </c>
      <c r="O20" s="4" cm="1">
        <f t="array" ref="O20">INDEX(GMWQ!$A$2:$NF$60,MATCH(1,(GMWQ!$NE$2:$NE$60=O$3)*(GMWQ!$ND$2:$ND$60=O$4)*(GMWQ!$NF$2:$NF$60=O$1),0),$G20-1966)</f>
        <v>-1926</v>
      </c>
      <c r="P20" s="4" cm="1">
        <f t="array" ref="P20">INDEX(GMWQ!$A$2:$NF$60,MATCH(1,(GMWQ!$NE$2:$NE$60=P$3)*(GMWQ!$ND$2:$ND$60=P$4)*(GMWQ!$NF$2:$NF$60=P$1),0),$G20-1966)</f>
        <v>-25.544750000000001</v>
      </c>
      <c r="Q20" s="4" cm="1">
        <f t="array" ref="Q20">INDEX(GMWQ!$A$2:$NF$60,MATCH(1,(GMWQ!$NE$2:$NE$60=Q$3)*(GMWQ!$ND$2:$ND$60=Q$4)*(GMWQ!$NF$2:$NF$60=Q$1),0),$G20-1966)</f>
        <v>-2521</v>
      </c>
      <c r="R20" s="4" cm="1">
        <f t="array" ref="R20">INDEX(GMWQ!$A$2:$NF$60,MATCH(1,(GMWQ!$NE$2:$NE$60=R$3)*(GMWQ!$ND$2:$ND$60=R$4)*(GMWQ!$NF$2:$NF$60=R$1),0),$G20-1966)</f>
        <v>-13.54607</v>
      </c>
      <c r="S20" s="4" cm="1">
        <f t="array" ref="S20">INDEX(GMWQ!$A$2:$NF$60,MATCH(1,(GMWQ!$NE$2:$NE$60=S$3)*(GMWQ!$ND$2:$ND$60=S$4)*(GMWQ!$NF$2:$NF$60=S$1),0),$G20-1966)</f>
        <v>-0.3313603</v>
      </c>
      <c r="T20" s="4" cm="1">
        <f t="array" ref="T20">INDEX(GMWQ!$A$2:$NF$60,MATCH(1,(GMWQ!$NE$2:$NE$60=T$3)*(GMWQ!$ND$2:$ND$60=T$4)*(GMWQ!$NF$2:$NF$60=T$1),0),$G20-1966)</f>
        <v>-1.847926</v>
      </c>
      <c r="U20" s="4" cm="1">
        <f t="array" ref="U20">INDEX(GMWQ!$A$2:$NF$60,MATCH(1,(GMWQ!$NE$2:$NE$60=U$3)*(GMWQ!$ND$2:$ND$60=U$4)*(GMWQ!$NF$2:$NF$60=U$1),0),$G20-1966)</f>
        <v>-1421</v>
      </c>
      <c r="V20" s="4" cm="1">
        <f t="array" ref="V20">INDEX(GMWQ!$A$2:$NF$60,MATCH(1,(GMWQ!$NE$2:$NE$60=V$3)*(GMWQ!$ND$2:$ND$60=V$4)*(GMWQ!$NF$2:$NF$60=V$1),0),$G20-1966)</f>
        <v>68226.25</v>
      </c>
      <c r="W20" s="4" cm="1">
        <f t="array" ref="W20">INDEX(GMWQ!$A$2:$NF$60,MATCH(1,(GMWQ!$NE$2:$NE$60=W$3)*(GMWQ!$ND$2:$ND$60=W$4)*(GMWQ!$NF$2:$NF$60=W$1),0),$G20-1966)</f>
        <v>1468.7360000000001</v>
      </c>
      <c r="X20" s="4" cm="1">
        <f t="array" ref="X20">INDEX(GMWQ!$A$2:$NF$60,MATCH(1,(GMWQ!$NE$2:$NE$60=X$3)*(GMWQ!$ND$2:$ND$60=X$4)*(GMWQ!$NF$2:$NF$60=X$1),0),$G20-1966)</f>
        <v>36655</v>
      </c>
      <c r="Y20" s="4" cm="1">
        <f t="array" ref="Y20">INDEX(GMWQ!$A$2:$NF$60,MATCH(1,(GMWQ!$NE$2:$NE$60=Y$3)*(GMWQ!$ND$2:$ND$60=Y$4)*(GMWQ!$NF$2:$NF$60=Y$1),0),$G20-1966)</f>
        <v>146.83099999999999</v>
      </c>
      <c r="Z20" s="4" cm="1">
        <f t="array" ref="Z20">INDEX(GMWQ!$A$2:$NF$60,MATCH(1,(GMWQ!$NE$2:$NE$60=Z$3)*(GMWQ!$ND$2:$ND$60=Z$4)*(GMWQ!$NF$2:$NF$60=Z$1),0),$G20-1966)</f>
        <v>73.668340000000001</v>
      </c>
      <c r="AA20" s="4" cm="1">
        <f t="array" ref="AA20">INDEX(GMWQ!$A$2:$NF$60,MATCH(1,(GMWQ!$NE$2:$NE$60=AA$3)*(GMWQ!$ND$2:$ND$60=AA$4)*(GMWQ!$NF$2:$NF$60=AA$1),0),$G20-1966)</f>
        <v>69.192999999999998</v>
      </c>
      <c r="AB20" s="4" cm="1">
        <f t="array" ref="AB20">INDEX(GMWQ!$A$2:$NF$60,MATCH(1,(GMWQ!$NE$2:$NE$60=AB$3)*(GMWQ!$ND$2:$ND$60=AB$4)*(GMWQ!$NF$2:$NF$60=AB$1),0),$G20-1966)</f>
        <v>86868</v>
      </c>
      <c r="AC20" s="4" cm="1">
        <f t="array" ref="AC20">INDEX(GMWQ!$A$2:$NF$60,MATCH(1,(GMWQ!$NE$2:$NE$60=AC$3)*(GMWQ!$ND$2:$ND$60=AC$4)*(GMWQ!$NF$2:$NF$60=AC$1),0),$G20-1966)</f>
        <v>50552.59</v>
      </c>
      <c r="AD20" s="4" cm="1">
        <f t="array" ref="AD20">INDEX(GMWQ!$A$2:$NF$60,MATCH(1,(GMWQ!$NE$2:$NE$60=AD$3)*(GMWQ!$ND$2:$ND$60=AD$4)*(GMWQ!$NF$2:$NF$60=AD$1),0),$G20-1966)</f>
        <v>1165.3209999999999</v>
      </c>
      <c r="AE20" s="4" cm="1">
        <f t="array" ref="AE20">INDEX(GMWQ!$A$2:$NF$60,MATCH(1,(GMWQ!$NE$2:$NE$60=AE$3)*(GMWQ!$ND$2:$ND$60=AE$4)*(GMWQ!$NF$2:$NF$60=AE$1),0),$G20-1966)</f>
        <v>-5837.2539999999999</v>
      </c>
      <c r="AF20" s="4" cm="1">
        <f t="array" ref="AF20">INDEX(GMWQ!$A$2:$NF$60,MATCH(1,(GMWQ!$NE$2:$NE$60=AF$3)*(GMWQ!$ND$2:$ND$60=AF$4)*(GMWQ!$NF$2:$NF$60=AF$1),0),$G20-1966)</f>
        <v>0.64555309999999999</v>
      </c>
      <c r="AG20" s="4" cm="1">
        <f t="array" ref="AG20">INDEX(GMWQ!$A$2:$NF$60,MATCH(1,(GMWQ!$NE$2:$NE$60=AG$3)*(GMWQ!$ND$2:$ND$60=AG$4)*(GMWQ!$NF$2:$NF$60=AG$1),0),$G20-1966)</f>
        <v>0.20949999999999999</v>
      </c>
      <c r="AH20" s="4" cm="1">
        <f t="array" ref="AH20">INDEX(GMWQ!$A$2:$NF$60,MATCH(1,(GMWQ!$NE$2:$NE$60=AH$3)*(GMWQ!$ND$2:$ND$60=AH$4)*(GMWQ!$NF$2:$NF$60=AH$1),0),$G20-1966)</f>
        <v>45.408499999999997</v>
      </c>
      <c r="AI20" s="4" cm="1">
        <f t="array" ref="AI20">INDEX(GMWQ!$A$2:$NF$60,MATCH(1,(GMWQ!$NE$2:$NE$60=AI$3)*(GMWQ!$ND$2:$ND$60=AI$4)*(GMWQ!$NF$2:$NF$60=AI$1),0),$G20-1966)</f>
        <v>18126</v>
      </c>
      <c r="AJ20" s="4" cm="1">
        <f t="array" ref="AJ20">INDEX(GMWQ!$A$2:$NF$60,MATCH(1,(GMWQ!$NE$2:$NE$60=AJ$3)*(GMWQ!$ND$2:$ND$60=AJ$4)*(GMWQ!$NF$2:$NF$60=AJ$1),0),$G20-1966)</f>
        <v>33320</v>
      </c>
      <c r="AK20" s="4" cm="1">
        <f t="array" ref="AK20">INDEX(GMWQ!$A$2:$NF$60,MATCH(1,(GMWQ!$NE$2:$NE$60=AK$3)*(GMWQ!$ND$2:$ND$60=AK$4)*(GMWQ!$NF$2:$NF$60=AK$1),0),$G20-1966)</f>
        <v>463.07499999999999</v>
      </c>
      <c r="AL20" s="4" cm="1">
        <f t="array" ref="AL20">INDEX(GMWQ!$A$2:$NF$60,MATCH(1,(GMWQ!$NE$2:$NE$60=AL$3)*(GMWQ!$ND$2:$ND$60=AL$4)*(GMWQ!$NF$2:$NF$60=AL$1),0),$G20-1966)</f>
        <v>42381.9</v>
      </c>
      <c r="AM20" s="4" cm="1">
        <f t="array" ref="AM20">INDEX(GMWQ!$A$2:$NF$60,MATCH(1,(GMWQ!$NE$2:$NE$60=AM$3)*(GMWQ!$ND$2:$ND$60=AM$4)*(GMWQ!$NF$2:$NF$60=AM$1),0),$G20-1966)</f>
        <v>168.48699999999999</v>
      </c>
      <c r="AN20" s="4" cm="1">
        <f t="array" ref="AN20">INDEX(GMWQ!$A$2:$NF$60,MATCH(1,(GMWQ!$NE$2:$NE$60=AN$3)*(GMWQ!$ND$2:$ND$60=AN$4)*(GMWQ!$NF$2:$NF$60=AN$1),0),$G20-1966)</f>
        <v>66.418000000000006</v>
      </c>
      <c r="AO20" s="4" cm="1">
        <f t="array" ref="AO20">INDEX(GMWQ!$A$2:$NF$60,MATCH(1,(GMWQ!$NE$2:$NE$60=AO$3)*(GMWQ!$ND$2:$ND$60=AO$4)*(GMWQ!$NF$2:$NF$60=AO$1),0),$G20-1966)</f>
        <v>23.439</v>
      </c>
      <c r="AP20" s="4" cm="1">
        <f t="array" ref="AP20">INDEX(GMWQ!$A$2:$NF$60,MATCH(1,(GMWQ!$NE$2:$NE$60=AP$3)*(GMWQ!$ND$2:$ND$60=AP$4)*(GMWQ!$NF$2:$NF$60=AP$1),0),$G20-1966)</f>
        <v>51563</v>
      </c>
      <c r="AQ20" s="4" cm="1">
        <f t="array" ref="AQ20">INDEX(GMWQ!$A$2:$NF$60,MATCH(1,(GMWQ!$NE$2:$NE$60=AQ$3)*(GMWQ!$ND$2:$ND$60=AQ$4)*(GMWQ!$NF$2:$NF$60=AQ$1),0),$G20-1966)</f>
        <v>0</v>
      </c>
      <c r="AR20" s="4" cm="1">
        <f t="array" ref="AR20">INDEX(GMWQ!$A$2:$NF$60,MATCH(1,(GMWQ!$NE$2:$NE$60=AR$3)*(GMWQ!$ND$2:$ND$60=AR$4)*(GMWQ!$NF$2:$NF$60=AR$1),0),$G20-1966)</f>
        <v>1.8357600000000001</v>
      </c>
      <c r="AS20" s="4" cm="1">
        <f t="array" ref="AS20">INDEX(GMWQ!$A$2:$NF$60,MATCH(1,(GMWQ!$NE$2:$NE$60=AS$3)*(GMWQ!$ND$2:$ND$60=AS$4)*(GMWQ!$NF$2:$NF$60=AS$1),0),$G20-1966)</f>
        <v>0</v>
      </c>
      <c r="AT20" s="4" cm="1">
        <f t="array" ref="AT20">INDEX(GMWQ!$A$2:$NF$60,MATCH(1,(GMWQ!$NE$2:$NE$60=AT$3)*(GMWQ!$ND$2:$ND$60=AT$4)*(GMWQ!$NF$2:$NF$60=AT$1),0),$G20-1966)</f>
        <v>0</v>
      </c>
      <c r="AU20" s="4" cm="1">
        <f t="array" ref="AU20">INDEX(GMWQ!$A$2:$NF$60,MATCH(1,(GMWQ!$NE$2:$NE$60=AU$3)*(GMWQ!$ND$2:$ND$60=AU$4)*(GMWQ!$NF$2:$NF$60=AU$1),0),$G20-1966)</f>
        <v>20.125319999999999</v>
      </c>
      <c r="AV20" s="4" cm="1">
        <f t="array" ref="AV20">INDEX(GMWQ!$A$2:$NF$60,MATCH(1,(GMWQ!$NE$2:$NE$60=AV$3)*(GMWQ!$ND$2:$ND$60=AV$4)*(GMWQ!$NF$2:$NF$60=AV$1),0),$G20-1966)</f>
        <v>56.4</v>
      </c>
      <c r="AW20" s="4" cm="1">
        <f t="array" ref="AW20">INDEX(GMWQ!$A$2:$NF$60,MATCH(1,(GMWQ!$NE$2:$NE$60=AW$3)*(GMWQ!$ND$2:$ND$60=AW$4)*(GMWQ!$NF$2:$NF$60=AW$1),0),$G20-1966)</f>
        <v>57.766669999999998</v>
      </c>
      <c r="AX20" s="4" cm="1">
        <f t="array" ref="AX20">INDEX(GMWQ!$A$2:$NF$60,MATCH(1,(GMWQ!$NE$2:$NE$60=AX$3)*(GMWQ!$ND$2:$ND$60=AX$4)*(GMWQ!$NF$2:$NF$60=AX$1),0),$G20-1966)</f>
        <v>39.299999999999997</v>
      </c>
      <c r="AY20" s="4" cm="1">
        <f t="array" ref="AY20">INDEX(GMWQ!$A$2:$NF$60,MATCH(1,(GMWQ!$NE$2:$NE$60=AY$3)*(GMWQ!$ND$2:$ND$60=AY$4)*(GMWQ!$NF$2:$NF$60=AY$1),0),$G20-1966)</f>
        <v>19.893329999999999</v>
      </c>
      <c r="AZ20" s="4" cm="1">
        <f t="array" ref="AZ20">INDEX(GMWQ!$A$2:$NF$60,MATCH(1,(GMWQ!$NE$2:$NE$60=AZ$3)*(GMWQ!$ND$2:$ND$60=AZ$4)*(GMWQ!$NF$2:$NF$60=AZ$1),0),$G20-1966)</f>
        <v>8.9333329999999993</v>
      </c>
      <c r="BA20" s="4" cm="1">
        <f t="array" ref="BA20">INDEX(GMWQ!$A$2:$NF$60,MATCH(1,(GMWQ!$NE$2:$NE$60=BA$3)*(GMWQ!$ND$2:$ND$60=BA$4)*(GMWQ!$NF$2:$NF$60=BA$1),0),$G20-1966)</f>
        <v>31.484359999999999</v>
      </c>
    </row>
    <row r="21" spans="1:53" x14ac:dyDescent="0.25">
      <c r="B21" s="4">
        <f t="shared" si="7"/>
        <v>1976</v>
      </c>
      <c r="C21" s="4">
        <f t="shared" si="7"/>
        <v>1976</v>
      </c>
      <c r="D21" s="4">
        <f t="shared" ref="D21" si="18">+D17+1</f>
        <v>1976</v>
      </c>
      <c r="G21" s="4">
        <f t="shared" si="6"/>
        <v>1987</v>
      </c>
      <c r="H21" s="4" cm="1">
        <f t="array" ref="H21">INDEX(GMWQ!$A$2:$NF$60,MATCH(1,(GMWQ!$NE$2:$NE$60=H$3)*(GMWQ!$ND$2:$ND$60=H$4)*(GMWQ!$NF$2:$NF$60=H$1),0),$G21-1966)</f>
        <v>263132</v>
      </c>
      <c r="I21" s="4" cm="1">
        <f t="array" ref="I21">INDEX(GMWQ!$A$2:$NF$60,MATCH(1,(GMWQ!$NE$2:$NE$60=I$3)*(GMWQ!$ND$2:$ND$60=I$4)*(GMWQ!$NF$2:$NF$60=I$1),0),$G21-1966)</f>
        <v>1601.2249999999999</v>
      </c>
      <c r="J21" s="4" cm="1">
        <f t="array" ref="J21">INDEX(GMWQ!$A$2:$NF$60,MATCH(1,(GMWQ!$NE$2:$NE$60=J$3)*(GMWQ!$ND$2:$ND$60=J$4)*(GMWQ!$NF$2:$NF$60=J$1),0),$G21-1966)</f>
        <v>58977.2</v>
      </c>
      <c r="K21" s="4" cm="1">
        <f t="array" ref="K21">INDEX(GMWQ!$A$2:$NF$60,MATCH(1,(GMWQ!$NE$2:$NE$60=K$3)*(GMWQ!$ND$2:$ND$60=K$4)*(GMWQ!$NF$2:$NF$60=K$1),0),$G21-1966)</f>
        <v>406.44</v>
      </c>
      <c r="L21" s="4" cm="1">
        <f t="array" ref="L21">INDEX(GMWQ!$A$2:$NF$60,MATCH(1,(GMWQ!$NE$2:$NE$60=L$3)*(GMWQ!$ND$2:$ND$60=L$4)*(GMWQ!$NF$2:$NF$60=L$1),0),$G21-1966)</f>
        <v>271.536</v>
      </c>
      <c r="M21" s="4" cm="1">
        <f t="array" ref="M21">INDEX(GMWQ!$A$2:$NF$60,MATCH(1,(GMWQ!$NE$2:$NE$60=M$3)*(GMWQ!$ND$2:$ND$60=M$4)*(GMWQ!$NF$2:$NF$60=M$1),0),$G21-1966)</f>
        <v>259.32069999999999</v>
      </c>
      <c r="N21" s="4" cm="1">
        <f t="array" ref="N21">INDEX(GMWQ!$A$2:$NF$60,MATCH(1,(GMWQ!$NE$2:$NE$60=N$3)*(GMWQ!$ND$2:$ND$60=N$4)*(GMWQ!$NF$2:$NF$60=N$1),0),$G21-1966)</f>
        <v>197893.3</v>
      </c>
      <c r="O21" s="4" cm="1">
        <f t="array" ref="O21">INDEX(GMWQ!$A$2:$NF$60,MATCH(1,(GMWQ!$NE$2:$NE$60=O$3)*(GMWQ!$ND$2:$ND$60=O$4)*(GMWQ!$NF$2:$NF$60=O$1),0),$G21-1966)</f>
        <v>-2444</v>
      </c>
      <c r="P21" s="4" cm="1">
        <f t="array" ref="P21">INDEX(GMWQ!$A$2:$NF$60,MATCH(1,(GMWQ!$NE$2:$NE$60=P$3)*(GMWQ!$ND$2:$ND$60=P$4)*(GMWQ!$NF$2:$NF$60=P$1),0),$G21-1966)</f>
        <v>-25.784749999999999</v>
      </c>
      <c r="Q21" s="4" cm="1">
        <f t="array" ref="Q21">INDEX(GMWQ!$A$2:$NF$60,MATCH(1,(GMWQ!$NE$2:$NE$60=Q$3)*(GMWQ!$ND$2:$ND$60=Q$4)*(GMWQ!$NF$2:$NF$60=Q$1),0),$G21-1966)</f>
        <v>-2371</v>
      </c>
      <c r="R21" s="4" cm="1">
        <f t="array" ref="R21">INDEX(GMWQ!$A$2:$NF$60,MATCH(1,(GMWQ!$NE$2:$NE$60=R$3)*(GMWQ!$ND$2:$ND$60=R$4)*(GMWQ!$NF$2:$NF$60=R$1),0),$G21-1966)</f>
        <v>-12.720549999999999</v>
      </c>
      <c r="S21" s="4" cm="1">
        <f t="array" ref="S21">INDEX(GMWQ!$A$2:$NF$60,MATCH(1,(GMWQ!$NE$2:$NE$60=S$3)*(GMWQ!$ND$2:$ND$60=S$4)*(GMWQ!$NF$2:$NF$60=S$1),0),$G21-1966)</f>
        <v>-0.25779770000000002</v>
      </c>
      <c r="T21" s="4" cm="1">
        <f t="array" ref="T21">INDEX(GMWQ!$A$2:$NF$60,MATCH(1,(GMWQ!$NE$2:$NE$60=T$3)*(GMWQ!$ND$2:$ND$60=T$4)*(GMWQ!$NF$2:$NF$60=T$1),0),$G21-1966)</f>
        <v>-1.8223780000000001</v>
      </c>
      <c r="U21" s="4" cm="1">
        <f t="array" ref="U21">INDEX(GMWQ!$A$2:$NF$60,MATCH(1,(GMWQ!$NE$2:$NE$60=U$3)*(GMWQ!$ND$2:$ND$60=U$4)*(GMWQ!$NF$2:$NF$60=U$1),0),$G21-1966)</f>
        <v>-623</v>
      </c>
      <c r="V21" s="4" cm="1">
        <f t="array" ref="V21">INDEX(GMWQ!$A$2:$NF$60,MATCH(1,(GMWQ!$NE$2:$NE$60=V$3)*(GMWQ!$ND$2:$ND$60=V$4)*(GMWQ!$NF$2:$NF$60=V$1),0),$G21-1966)</f>
        <v>70814.5</v>
      </c>
      <c r="W21" s="4" cm="1">
        <f t="array" ref="W21">INDEX(GMWQ!$A$2:$NF$60,MATCH(1,(GMWQ!$NE$2:$NE$60=W$3)*(GMWQ!$ND$2:$ND$60=W$4)*(GMWQ!$NF$2:$NF$60=W$1),0),$G21-1966)</f>
        <v>1498.921</v>
      </c>
      <c r="X21" s="4" cm="1">
        <f t="array" ref="X21">INDEX(GMWQ!$A$2:$NF$60,MATCH(1,(GMWQ!$NE$2:$NE$60=X$3)*(GMWQ!$ND$2:$ND$60=X$4)*(GMWQ!$NF$2:$NF$60=X$1),0),$G21-1966)</f>
        <v>40371</v>
      </c>
      <c r="Y21" s="4" cm="1">
        <f t="array" ref="Y21">INDEX(GMWQ!$A$2:$NF$60,MATCH(1,(GMWQ!$NE$2:$NE$60=Y$3)*(GMWQ!$ND$2:$ND$60=Y$4)*(GMWQ!$NF$2:$NF$60=Y$1),0),$G21-1966)</f>
        <v>151.40020000000001</v>
      </c>
      <c r="Z21" s="4" cm="1">
        <f t="array" ref="Z21">INDEX(GMWQ!$A$2:$NF$60,MATCH(1,(GMWQ!$NE$2:$NE$60=Z$3)*(GMWQ!$ND$2:$ND$60=Z$4)*(GMWQ!$NF$2:$NF$60=Z$1),0),$G21-1966)</f>
        <v>75.358549999999994</v>
      </c>
      <c r="AA21" s="4" cm="1">
        <f t="array" ref="AA21">INDEX(GMWQ!$A$2:$NF$60,MATCH(1,(GMWQ!$NE$2:$NE$60=AA$3)*(GMWQ!$ND$2:$ND$60=AA$4)*(GMWQ!$NF$2:$NF$60=AA$1),0),$G21-1966)</f>
        <v>73.069500000000005</v>
      </c>
      <c r="AB21" s="4" cm="1">
        <f t="array" ref="AB21">INDEX(GMWQ!$A$2:$NF$60,MATCH(1,(GMWQ!$NE$2:$NE$60=AB$3)*(GMWQ!$ND$2:$ND$60=AB$4)*(GMWQ!$NF$2:$NF$60=AB$1),0),$G21-1966)</f>
        <v>89152</v>
      </c>
      <c r="AC21" s="4" cm="1">
        <f t="array" ref="AC21">INDEX(GMWQ!$A$2:$NF$60,MATCH(1,(GMWQ!$NE$2:$NE$60=AC$3)*(GMWQ!$ND$2:$ND$60=AC$4)*(GMWQ!$NF$2:$NF$60=AC$1),0),$G21-1966)</f>
        <v>52190.04</v>
      </c>
      <c r="AD21" s="4" cm="1">
        <f t="array" ref="AD21">INDEX(GMWQ!$A$2:$NF$60,MATCH(1,(GMWQ!$NE$2:$NE$60=AD$3)*(GMWQ!$ND$2:$ND$60=AD$4)*(GMWQ!$NF$2:$NF$60=AD$1),0),$G21-1966)</f>
        <v>1180.6949999999999</v>
      </c>
      <c r="AE21" s="4" cm="1">
        <f t="array" ref="AE21">INDEX(GMWQ!$A$2:$NF$60,MATCH(1,(GMWQ!$NE$2:$NE$60=AE$3)*(GMWQ!$ND$2:$ND$60=AE$4)*(GMWQ!$NF$2:$NF$60=AE$1),0),$G21-1966)</f>
        <v>-4409.6509999999998</v>
      </c>
      <c r="AF21" s="4" cm="1">
        <f t="array" ref="AF21">INDEX(GMWQ!$A$2:$NF$60,MATCH(1,(GMWQ!$NE$2:$NE$60=AF$3)*(GMWQ!$ND$2:$ND$60=AF$4)*(GMWQ!$NF$2:$NF$60=AF$1),0),$G21-1966)</f>
        <v>2.4647709999999998</v>
      </c>
      <c r="AG21" s="4" cm="1">
        <f t="array" ref="AG21">INDEX(GMWQ!$A$2:$NF$60,MATCH(1,(GMWQ!$NE$2:$NE$60=AG$3)*(GMWQ!$ND$2:$ND$60=AG$4)*(GMWQ!$NF$2:$NF$60=AG$1),0),$G21-1966)</f>
        <v>-0.52324999999999999</v>
      </c>
      <c r="AH21" s="4" cm="1">
        <f t="array" ref="AH21">INDEX(GMWQ!$A$2:$NF$60,MATCH(1,(GMWQ!$NE$2:$NE$60=AH$3)*(GMWQ!$ND$2:$ND$60=AH$4)*(GMWQ!$NF$2:$NF$60=AH$1),0),$G21-1966)</f>
        <v>48.063749999999999</v>
      </c>
      <c r="AI21" s="4" cm="1">
        <f t="array" ref="AI21">INDEX(GMWQ!$A$2:$NF$60,MATCH(1,(GMWQ!$NE$2:$NE$60=AI$3)*(GMWQ!$ND$2:$ND$60=AI$4)*(GMWQ!$NF$2:$NF$60=AI$1),0),$G21-1966)</f>
        <v>19230</v>
      </c>
      <c r="AJ21" s="4" cm="1">
        <f t="array" ref="AJ21">INDEX(GMWQ!$A$2:$NF$60,MATCH(1,(GMWQ!$NE$2:$NE$60=AJ$3)*(GMWQ!$ND$2:$ND$60=AJ$4)*(GMWQ!$NF$2:$NF$60=AJ$1),0),$G21-1966)</f>
        <v>34548</v>
      </c>
      <c r="AK21" s="4" cm="1">
        <f t="array" ref="AK21">INDEX(GMWQ!$A$2:$NF$60,MATCH(1,(GMWQ!$NE$2:$NE$60=AK$3)*(GMWQ!$ND$2:$ND$60=AK$4)*(GMWQ!$NF$2:$NF$60=AK$1),0),$G21-1966)</f>
        <v>471.65</v>
      </c>
      <c r="AL21" s="4" cm="1">
        <f t="array" ref="AL21">INDEX(GMWQ!$A$2:$NF$60,MATCH(1,(GMWQ!$NE$2:$NE$60=AL$3)*(GMWQ!$ND$2:$ND$60=AL$4)*(GMWQ!$NF$2:$NF$60=AL$1),0),$G21-1966)</f>
        <v>43663.79</v>
      </c>
      <c r="AM21" s="4" cm="1">
        <f t="array" ref="AM21">INDEX(GMWQ!$A$2:$NF$60,MATCH(1,(GMWQ!$NE$2:$NE$60=AM$3)*(GMWQ!$ND$2:$ND$60=AM$4)*(GMWQ!$NF$2:$NF$60=AM$1),0),$G21-1966)</f>
        <v>169.88390000000001</v>
      </c>
      <c r="AN21" s="4" cm="1">
        <f t="array" ref="AN21">INDEX(GMWQ!$A$2:$NF$60,MATCH(1,(GMWQ!$NE$2:$NE$60=AN$3)*(GMWQ!$ND$2:$ND$60=AN$4)*(GMWQ!$NF$2:$NF$60=AN$1),0),$G21-1966)</f>
        <v>68.849999999999994</v>
      </c>
      <c r="AO21" s="4" cm="1">
        <f t="array" ref="AO21">INDEX(GMWQ!$A$2:$NF$60,MATCH(1,(GMWQ!$NE$2:$NE$60=AO$3)*(GMWQ!$ND$2:$ND$60=AO$4)*(GMWQ!$NF$2:$NF$60=AO$1),0),$G21-1966)</f>
        <v>25.045999999999999</v>
      </c>
      <c r="AP21" s="4" cm="1">
        <f t="array" ref="AP21">INDEX(GMWQ!$A$2:$NF$60,MATCH(1,(GMWQ!$NE$2:$NE$60=AP$3)*(GMWQ!$ND$2:$ND$60=AP$4)*(GMWQ!$NF$2:$NF$60=AP$1),0),$G21-1966)</f>
        <v>52112</v>
      </c>
      <c r="AQ21" s="4" cm="1">
        <f t="array" ref="AQ21">INDEX(GMWQ!$A$2:$NF$60,MATCH(1,(GMWQ!$NE$2:$NE$60=AQ$3)*(GMWQ!$ND$2:$ND$60=AQ$4)*(GMWQ!$NF$2:$NF$60=AQ$1),0),$G21-1966)</f>
        <v>0</v>
      </c>
      <c r="AR21" s="4" cm="1">
        <f t="array" ref="AR21">INDEX(GMWQ!$A$2:$NF$60,MATCH(1,(GMWQ!$NE$2:$NE$60=AR$3)*(GMWQ!$ND$2:$ND$60=AR$4)*(GMWQ!$NF$2:$NF$60=AR$1),0),$G21-1966)</f>
        <v>2.1561020000000002</v>
      </c>
      <c r="AS21" s="4" cm="1">
        <f t="array" ref="AS21">INDEX(GMWQ!$A$2:$NF$60,MATCH(1,(GMWQ!$NE$2:$NE$60=AS$3)*(GMWQ!$ND$2:$ND$60=AS$4)*(GMWQ!$NF$2:$NF$60=AS$1),0),$G21-1966)</f>
        <v>0</v>
      </c>
      <c r="AT21" s="4" cm="1">
        <f t="array" ref="AT21">INDEX(GMWQ!$A$2:$NF$60,MATCH(1,(GMWQ!$NE$2:$NE$60=AT$3)*(GMWQ!$ND$2:$ND$60=AT$4)*(GMWQ!$NF$2:$NF$60=AT$1),0),$G21-1966)</f>
        <v>0</v>
      </c>
      <c r="AU21" s="4" cm="1">
        <f t="array" ref="AU21">INDEX(GMWQ!$A$2:$NF$60,MATCH(1,(GMWQ!$NE$2:$NE$60=AU$3)*(GMWQ!$ND$2:$ND$60=AU$4)*(GMWQ!$NF$2:$NF$60=AU$1),0),$G21-1966)</f>
        <v>20.594560000000001</v>
      </c>
      <c r="AV21" s="4" cm="1">
        <f t="array" ref="AV21">INDEX(GMWQ!$A$2:$NF$60,MATCH(1,(GMWQ!$NE$2:$NE$60=AV$3)*(GMWQ!$ND$2:$ND$60=AV$4)*(GMWQ!$NF$2:$NF$60=AV$1),0),$G21-1966)</f>
        <v>57.3</v>
      </c>
      <c r="AW21" s="4" cm="1">
        <f t="array" ref="AW21">INDEX(GMWQ!$A$2:$NF$60,MATCH(1,(GMWQ!$NE$2:$NE$60=AW$3)*(GMWQ!$ND$2:$ND$60=AW$4)*(GMWQ!$NF$2:$NF$60=AW$1),0),$G21-1966)</f>
        <v>58.533329999999999</v>
      </c>
      <c r="AX21" s="4" cm="1">
        <f t="array" ref="AX21">INDEX(GMWQ!$A$2:$NF$60,MATCH(1,(GMWQ!$NE$2:$NE$60=AX$3)*(GMWQ!$ND$2:$ND$60=AX$4)*(GMWQ!$NF$2:$NF$60=AX$1),0),$G21-1966)</f>
        <v>39.666670000000003</v>
      </c>
      <c r="AY21" s="4" cm="1">
        <f t="array" ref="AY21">INDEX(GMWQ!$A$2:$NF$60,MATCH(1,(GMWQ!$NE$2:$NE$60=AY$3)*(GMWQ!$ND$2:$ND$60=AY$4)*(GMWQ!$NF$2:$NF$60=AY$1),0),$G21-1966)</f>
        <v>20.34667</v>
      </c>
      <c r="AZ21" s="4" cm="1">
        <f t="array" ref="AZ21">INDEX(GMWQ!$A$2:$NF$60,MATCH(1,(GMWQ!$NE$2:$NE$60=AZ$3)*(GMWQ!$ND$2:$ND$60=AZ$4)*(GMWQ!$NF$2:$NF$60=AZ$1),0),$G21-1966)</f>
        <v>9.1333330000000004</v>
      </c>
      <c r="BA21" s="4" cm="1">
        <f t="array" ref="BA21">INDEX(GMWQ!$A$2:$NF$60,MATCH(1,(GMWQ!$NE$2:$NE$60=BA$3)*(GMWQ!$ND$2:$ND$60=BA$4)*(GMWQ!$NF$2:$NF$60=BA$1),0),$G21-1966)</f>
        <v>31.928809999999999</v>
      </c>
    </row>
    <row r="22" spans="1:53" x14ac:dyDescent="0.25">
      <c r="B22" s="4">
        <f t="shared" si="7"/>
        <v>1976</v>
      </c>
      <c r="C22" s="4">
        <f t="shared" si="7"/>
        <v>1976</v>
      </c>
      <c r="D22" s="4">
        <f t="shared" ref="D22" si="19">+D18+1</f>
        <v>1976</v>
      </c>
      <c r="F22" s="4">
        <f t="shared" ref="F22" si="20">+F18+1</f>
        <v>1976</v>
      </c>
      <c r="G22" s="4">
        <f t="shared" si="6"/>
        <v>1988</v>
      </c>
      <c r="H22" s="4" cm="1">
        <f t="array" ref="H22">INDEX(GMWQ!$A$2:$NF$60,MATCH(1,(GMWQ!$NE$2:$NE$60=H$3)*(GMWQ!$ND$2:$ND$60=H$4)*(GMWQ!$NF$2:$NF$60=H$1),0),$G22-1966)</f>
        <v>268662</v>
      </c>
      <c r="I22" s="4" cm="1">
        <f t="array" ref="I22">INDEX(GMWQ!$A$2:$NF$60,MATCH(1,(GMWQ!$NE$2:$NE$60=I$3)*(GMWQ!$ND$2:$ND$60=I$4)*(GMWQ!$NF$2:$NF$60=I$1),0),$G22-1966)</f>
        <v>1612.8</v>
      </c>
      <c r="J22" s="4" cm="1">
        <f t="array" ref="J22">INDEX(GMWQ!$A$2:$NF$60,MATCH(1,(GMWQ!$NE$2:$NE$60=J$3)*(GMWQ!$ND$2:$ND$60=J$4)*(GMWQ!$NF$2:$NF$60=J$1),0),$G22-1966)</f>
        <v>59048.06</v>
      </c>
      <c r="K22" s="4" cm="1">
        <f t="array" ref="K22">INDEX(GMWQ!$A$2:$NF$60,MATCH(1,(GMWQ!$NE$2:$NE$60=K$3)*(GMWQ!$ND$2:$ND$60=K$4)*(GMWQ!$NF$2:$NF$60=K$1),0),$G22-1966)</f>
        <v>413.88</v>
      </c>
      <c r="L22" s="4" cm="1">
        <f t="array" ref="L22">INDEX(GMWQ!$A$2:$NF$60,MATCH(1,(GMWQ!$NE$2:$NE$60=L$3)*(GMWQ!$ND$2:$ND$60=L$4)*(GMWQ!$NF$2:$NF$60=L$1),0),$G22-1966)</f>
        <v>273.45299999999997</v>
      </c>
      <c r="M22" s="4" cm="1">
        <f t="array" ref="M22">INDEX(GMWQ!$A$2:$NF$60,MATCH(1,(GMWQ!$NE$2:$NE$60=M$3)*(GMWQ!$ND$2:$ND$60=M$4)*(GMWQ!$NF$2:$NF$60=M$1),0),$G22-1966)</f>
        <v>263.81970000000001</v>
      </c>
      <c r="N22" s="4" cm="1">
        <f t="array" ref="N22">INDEX(GMWQ!$A$2:$NF$60,MATCH(1,(GMWQ!$NE$2:$NE$60=N$3)*(GMWQ!$ND$2:$ND$60=N$4)*(GMWQ!$NF$2:$NF$60=N$1),0),$G22-1966)</f>
        <v>198213</v>
      </c>
      <c r="O22" s="4" cm="1">
        <f t="array" ref="O22">INDEX(GMWQ!$A$2:$NF$60,MATCH(1,(GMWQ!$NE$2:$NE$60=O$3)*(GMWQ!$ND$2:$ND$60=O$4)*(GMWQ!$NF$2:$NF$60=O$1),0),$G22-1966)</f>
        <v>-1081</v>
      </c>
      <c r="P22" s="4" cm="1">
        <f t="array" ref="P22">INDEX(GMWQ!$A$2:$NF$60,MATCH(1,(GMWQ!$NE$2:$NE$60=P$3)*(GMWQ!$ND$2:$ND$60=P$4)*(GMWQ!$NF$2:$NF$60=P$1),0),$G22-1966)</f>
        <v>-25.148</v>
      </c>
      <c r="Q22" s="4" cm="1">
        <f t="array" ref="Q22">INDEX(GMWQ!$A$2:$NF$60,MATCH(1,(GMWQ!$NE$2:$NE$60=Q$3)*(GMWQ!$ND$2:$ND$60=Q$4)*(GMWQ!$NF$2:$NF$60=Q$1),0),$G22-1966)</f>
        <v>-1948</v>
      </c>
      <c r="R22" s="4" cm="1">
        <f t="array" ref="R22">INDEX(GMWQ!$A$2:$NF$60,MATCH(1,(GMWQ!$NE$2:$NE$60=R$3)*(GMWQ!$ND$2:$ND$60=R$4)*(GMWQ!$NF$2:$NF$60=R$1),0),$G22-1966)</f>
        <v>-12.70025</v>
      </c>
      <c r="S22" s="4" cm="1">
        <f t="array" ref="S22">INDEX(GMWQ!$A$2:$NF$60,MATCH(1,(GMWQ!$NE$2:$NE$60=S$3)*(GMWQ!$ND$2:$ND$60=S$4)*(GMWQ!$NF$2:$NF$60=S$1),0),$G22-1966)</f>
        <v>-0.35107729999999998</v>
      </c>
      <c r="T22" s="4" cm="1">
        <f t="array" ref="T22">INDEX(GMWQ!$A$2:$NF$60,MATCH(1,(GMWQ!$NE$2:$NE$60=T$3)*(GMWQ!$ND$2:$ND$60=T$4)*(GMWQ!$NF$2:$NF$60=T$1),0),$G22-1966)</f>
        <v>-1.8091470000000001</v>
      </c>
      <c r="U22" s="4" cm="1">
        <f t="array" ref="U22">INDEX(GMWQ!$A$2:$NF$60,MATCH(1,(GMWQ!$NE$2:$NE$60=U$3)*(GMWQ!$ND$2:$ND$60=U$4)*(GMWQ!$NF$2:$NF$60=U$1),0),$G22-1966)</f>
        <v>-1430</v>
      </c>
      <c r="V22" s="4" cm="1">
        <f t="array" ref="V22">INDEX(GMWQ!$A$2:$NF$60,MATCH(1,(GMWQ!$NE$2:$NE$60=V$3)*(GMWQ!$ND$2:$ND$60=V$4)*(GMWQ!$NF$2:$NF$60=V$1),0),$G22-1966)</f>
        <v>73402.75</v>
      </c>
      <c r="W22" s="4" cm="1">
        <f t="array" ref="W22">INDEX(GMWQ!$A$2:$NF$60,MATCH(1,(GMWQ!$NE$2:$NE$60=W$3)*(GMWQ!$ND$2:$ND$60=W$4)*(GMWQ!$NF$2:$NF$60=W$1),0),$G22-1966)</f>
        <v>1525.9369999999999</v>
      </c>
      <c r="X22" s="4" cm="1">
        <f t="array" ref="X22">INDEX(GMWQ!$A$2:$NF$60,MATCH(1,(GMWQ!$NE$2:$NE$60=X$3)*(GMWQ!$ND$2:$ND$60=X$4)*(GMWQ!$NF$2:$NF$60=X$1),0),$G22-1966)</f>
        <v>44086</v>
      </c>
      <c r="Y22" s="4" cm="1">
        <f t="array" ref="Y22">INDEX(GMWQ!$A$2:$NF$60,MATCH(1,(GMWQ!$NE$2:$NE$60=Y$3)*(GMWQ!$ND$2:$ND$60=Y$4)*(GMWQ!$NF$2:$NF$60=Y$1),0),$G22-1966)</f>
        <v>155.01509999999999</v>
      </c>
      <c r="Z22" s="4" cm="1">
        <f t="array" ref="Z22">INDEX(GMWQ!$A$2:$NF$60,MATCH(1,(GMWQ!$NE$2:$NE$60=Z$3)*(GMWQ!$ND$2:$ND$60=Z$4)*(GMWQ!$NF$2:$NF$60=Z$1),0),$G22-1966)</f>
        <v>77.048749999999998</v>
      </c>
      <c r="AA22" s="4" cm="1">
        <f t="array" ref="AA22">INDEX(GMWQ!$A$2:$NF$60,MATCH(1,(GMWQ!$NE$2:$NE$60=AA$3)*(GMWQ!$ND$2:$ND$60=AA$4)*(GMWQ!$NF$2:$NF$60=AA$1),0),$G22-1966)</f>
        <v>76.945999999999998</v>
      </c>
      <c r="AB22" s="4" cm="1">
        <f t="array" ref="AB22">INDEX(GMWQ!$A$2:$NF$60,MATCH(1,(GMWQ!$NE$2:$NE$60=AB$3)*(GMWQ!$ND$2:$ND$60=AB$4)*(GMWQ!$NF$2:$NF$60=AB$1),0),$G22-1966)</f>
        <v>91437</v>
      </c>
      <c r="AC22" s="4" cm="1">
        <f t="array" ref="AC22">INDEX(GMWQ!$A$2:$NF$60,MATCH(1,(GMWQ!$NE$2:$NE$60=AC$3)*(GMWQ!$ND$2:$ND$60=AC$4)*(GMWQ!$NF$2:$NF$60=AC$1),0),$G22-1966)</f>
        <v>53375.519999999997</v>
      </c>
      <c r="AD22" s="4" cm="1">
        <f t="array" ref="AD22">INDEX(GMWQ!$A$2:$NF$60,MATCH(1,(GMWQ!$NE$2:$NE$60=AD$3)*(GMWQ!$ND$2:$ND$60=AD$4)*(GMWQ!$NF$2:$NF$60=AD$1),0),$G22-1966)</f>
        <v>1175.914</v>
      </c>
      <c r="AE22" s="4" cm="1">
        <f t="array" ref="AE22">INDEX(GMWQ!$A$2:$NF$60,MATCH(1,(GMWQ!$NE$2:$NE$60=AE$3)*(GMWQ!$ND$2:$ND$60=AE$4)*(GMWQ!$NF$2:$NF$60=AE$1),0),$G22-1966)</f>
        <v>-2982.0509999999999</v>
      </c>
      <c r="AF22" s="4" cm="1">
        <f t="array" ref="AF22">INDEX(GMWQ!$A$2:$NF$60,MATCH(1,(GMWQ!$NE$2:$NE$60=AF$3)*(GMWQ!$ND$2:$ND$60=AF$4)*(GMWQ!$NF$2:$NF$60=AF$1),0),$G22-1966)</f>
        <v>4.2836119999999998</v>
      </c>
      <c r="AG22" s="4" cm="1">
        <f t="array" ref="AG22">INDEX(GMWQ!$A$2:$NF$60,MATCH(1,(GMWQ!$NE$2:$NE$60=AG$3)*(GMWQ!$ND$2:$ND$60=AG$4)*(GMWQ!$NF$2:$NF$60=AG$1),0),$G22-1966)</f>
        <v>-1.256</v>
      </c>
      <c r="AH22" s="4" cm="1">
        <f t="array" ref="AH22">INDEX(GMWQ!$A$2:$NF$60,MATCH(1,(GMWQ!$NE$2:$NE$60=AH$3)*(GMWQ!$ND$2:$ND$60=AH$4)*(GMWQ!$NF$2:$NF$60=AH$1),0),$G22-1966)</f>
        <v>50.719000000000001</v>
      </c>
      <c r="AI22" s="4" cm="1">
        <f t="array" ref="AI22">INDEX(GMWQ!$A$2:$NF$60,MATCH(1,(GMWQ!$NE$2:$NE$60=AI$3)*(GMWQ!$ND$2:$ND$60=AI$4)*(GMWQ!$NF$2:$NF$60=AI$1),0),$G22-1966)</f>
        <v>20333</v>
      </c>
      <c r="AJ22" s="4" cm="1">
        <f t="array" ref="AJ22">INDEX(GMWQ!$A$2:$NF$60,MATCH(1,(GMWQ!$NE$2:$NE$60=AJ$3)*(GMWQ!$ND$2:$ND$60=AJ$4)*(GMWQ!$NF$2:$NF$60=AJ$1),0),$G22-1966)</f>
        <v>36679</v>
      </c>
      <c r="AK22" s="4" cm="1">
        <f t="array" ref="AK22">INDEX(GMWQ!$A$2:$NF$60,MATCH(1,(GMWQ!$NE$2:$NE$60=AK$3)*(GMWQ!$ND$2:$ND$60=AK$4)*(GMWQ!$NF$2:$NF$60=AK$1),0),$G22-1966)</f>
        <v>483.57499999999999</v>
      </c>
      <c r="AL22" s="4" cm="1">
        <f t="array" ref="AL22">INDEX(GMWQ!$A$2:$NF$60,MATCH(1,(GMWQ!$NE$2:$NE$60=AL$3)*(GMWQ!$ND$2:$ND$60=AL$4)*(GMWQ!$NF$2:$NF$60=AL$1),0),$G22-1966)</f>
        <v>44307.26</v>
      </c>
      <c r="AM22" s="4" cm="1">
        <f t="array" ref="AM22">INDEX(GMWQ!$A$2:$NF$60,MATCH(1,(GMWQ!$NE$2:$NE$60=AM$3)*(GMWQ!$ND$2:$ND$60=AM$4)*(GMWQ!$NF$2:$NF$60=AM$1),0),$G22-1966)</f>
        <v>174.54759999999999</v>
      </c>
      <c r="AN22" s="4" cm="1">
        <f t="array" ref="AN22">INDEX(GMWQ!$A$2:$NF$60,MATCH(1,(GMWQ!$NE$2:$NE$60=AN$3)*(GMWQ!$ND$2:$ND$60=AN$4)*(GMWQ!$NF$2:$NF$60=AN$1),0),$G22-1966)</f>
        <v>70.995999999999995</v>
      </c>
      <c r="AO22" s="4" cm="1">
        <f t="array" ref="AO22">INDEX(GMWQ!$A$2:$NF$60,MATCH(1,(GMWQ!$NE$2:$NE$60=AO$3)*(GMWQ!$ND$2:$ND$60=AO$4)*(GMWQ!$NF$2:$NF$60=AO$1),0),$G22-1966)</f>
        <v>26.776</v>
      </c>
      <c r="AP22" s="4" cm="1">
        <f t="array" ref="AP22">INDEX(GMWQ!$A$2:$NF$60,MATCH(1,(GMWQ!$NE$2:$NE$60=AP$3)*(GMWQ!$ND$2:$ND$60=AP$4)*(GMWQ!$NF$2:$NF$60=AP$1),0),$G22-1966)</f>
        <v>53249</v>
      </c>
      <c r="AQ22" s="4" cm="1">
        <f t="array" ref="AQ22">INDEX(GMWQ!$A$2:$NF$60,MATCH(1,(GMWQ!$NE$2:$NE$60=AQ$3)*(GMWQ!$ND$2:$ND$60=AQ$4)*(GMWQ!$NF$2:$NF$60=AQ$1),0),$G22-1966)</f>
        <v>0</v>
      </c>
      <c r="AR22" s="4" cm="1">
        <f t="array" ref="AR22">INDEX(GMWQ!$A$2:$NF$60,MATCH(1,(GMWQ!$NE$2:$NE$60=AR$3)*(GMWQ!$ND$2:$ND$60=AR$4)*(GMWQ!$NF$2:$NF$60=AR$1),0),$G22-1966)</f>
        <v>2.0254940000000001</v>
      </c>
      <c r="AS22" s="4" cm="1">
        <f t="array" ref="AS22">INDEX(GMWQ!$A$2:$NF$60,MATCH(1,(GMWQ!$NE$2:$NE$60=AS$3)*(GMWQ!$ND$2:$ND$60=AS$4)*(GMWQ!$NF$2:$NF$60=AS$1),0),$G22-1966)</f>
        <v>0</v>
      </c>
      <c r="AT22" s="4" cm="1">
        <f t="array" ref="AT22">INDEX(GMWQ!$A$2:$NF$60,MATCH(1,(GMWQ!$NE$2:$NE$60=AT$3)*(GMWQ!$ND$2:$ND$60=AT$4)*(GMWQ!$NF$2:$NF$60=AT$1),0),$G22-1966)</f>
        <v>0</v>
      </c>
      <c r="AU22" s="4" cm="1">
        <f t="array" ref="AU22">INDEX(GMWQ!$A$2:$NF$60,MATCH(1,(GMWQ!$NE$2:$NE$60=AU$3)*(GMWQ!$ND$2:$ND$60=AU$4)*(GMWQ!$NF$2:$NF$60=AU$1),0),$G22-1966)</f>
        <v>21.506979999999999</v>
      </c>
      <c r="AV22" s="4" cm="1">
        <f t="array" ref="AV22">INDEX(GMWQ!$A$2:$NF$60,MATCH(1,(GMWQ!$NE$2:$NE$60=AV$3)*(GMWQ!$ND$2:$ND$60=AV$4)*(GMWQ!$NF$2:$NF$60=AV$1),0),$G22-1966)</f>
        <v>58.133339999999997</v>
      </c>
      <c r="AW22" s="4" cm="1">
        <f t="array" ref="AW22">INDEX(GMWQ!$A$2:$NF$60,MATCH(1,(GMWQ!$NE$2:$NE$60=AW$3)*(GMWQ!$ND$2:$ND$60=AW$4)*(GMWQ!$NF$2:$NF$60=AW$1),0),$G22-1966)</f>
        <v>59.933329999999998</v>
      </c>
      <c r="AX22" s="4" cm="1">
        <f t="array" ref="AX22">INDEX(GMWQ!$A$2:$NF$60,MATCH(1,(GMWQ!$NE$2:$NE$60=AX$3)*(GMWQ!$ND$2:$ND$60=AX$4)*(GMWQ!$NF$2:$NF$60=AX$1),0),$G22-1966)</f>
        <v>40.033329999999999</v>
      </c>
      <c r="AY22" s="4" cm="1">
        <f t="array" ref="AY22">INDEX(GMWQ!$A$2:$NF$60,MATCH(1,(GMWQ!$NE$2:$NE$60=AY$3)*(GMWQ!$ND$2:$ND$60=AY$4)*(GMWQ!$NF$2:$NF$60=AY$1),0),$G22-1966)</f>
        <v>20.886669999999999</v>
      </c>
      <c r="AZ22" s="4" cm="1">
        <f t="array" ref="AZ22">INDEX(GMWQ!$A$2:$NF$60,MATCH(1,(GMWQ!$NE$2:$NE$60=AZ$3)*(GMWQ!$ND$2:$ND$60=AZ$4)*(GMWQ!$NF$2:$NF$60=AZ$1),0),$G22-1966)</f>
        <v>9.7333339999999993</v>
      </c>
      <c r="BA22" s="4" cm="1">
        <f t="array" ref="BA22">INDEX(GMWQ!$A$2:$NF$60,MATCH(1,(GMWQ!$NE$2:$NE$60=BA$3)*(GMWQ!$ND$2:$ND$60=BA$4)*(GMWQ!$NF$2:$NF$60=BA$1),0),$G22-1966)</f>
        <v>32.36309</v>
      </c>
    </row>
    <row r="23" spans="1:53" x14ac:dyDescent="0.25">
      <c r="A23" s="4">
        <v>1977</v>
      </c>
      <c r="B23" s="4">
        <f t="shared" si="7"/>
        <v>1977</v>
      </c>
      <c r="C23" s="4">
        <f t="shared" si="7"/>
        <v>1976</v>
      </c>
      <c r="D23" s="4">
        <f t="shared" ref="D23" si="21">+D19+1</f>
        <v>1976</v>
      </c>
      <c r="E23" s="4">
        <f t="shared" si="7"/>
        <v>1976</v>
      </c>
      <c r="G23" s="4">
        <f t="shared" si="6"/>
        <v>1989</v>
      </c>
      <c r="H23" s="4" cm="1">
        <f t="array" ref="H23">INDEX(GMWQ!$A$2:$NF$60,MATCH(1,(GMWQ!$NE$2:$NE$60=H$3)*(GMWQ!$ND$2:$ND$60=H$4)*(GMWQ!$NF$2:$NF$60=H$1),0),$G23-1966)</f>
        <v>268833</v>
      </c>
      <c r="I23" s="4" cm="1">
        <f t="array" ref="I23">INDEX(GMWQ!$A$2:$NF$60,MATCH(1,(GMWQ!$NE$2:$NE$60=I$3)*(GMWQ!$ND$2:$ND$60=I$4)*(GMWQ!$NF$2:$NF$60=I$1),0),$G23-1966)</f>
        <v>1631.925</v>
      </c>
      <c r="J23" s="4" cm="1">
        <f t="array" ref="J23">INDEX(GMWQ!$A$2:$NF$60,MATCH(1,(GMWQ!$NE$2:$NE$60=J$3)*(GMWQ!$ND$2:$ND$60=J$4)*(GMWQ!$NF$2:$NF$60=J$1),0),$G23-1966)</f>
        <v>60370.16</v>
      </c>
      <c r="K23" s="4" cm="1">
        <f t="array" ref="K23">INDEX(GMWQ!$A$2:$NF$60,MATCH(1,(GMWQ!$NE$2:$NE$60=K$3)*(GMWQ!$ND$2:$ND$60=K$4)*(GMWQ!$NF$2:$NF$60=K$1),0),$G23-1966)</f>
        <v>417.53</v>
      </c>
      <c r="L23" s="4" cm="1">
        <f t="array" ref="L23">INDEX(GMWQ!$A$2:$NF$60,MATCH(1,(GMWQ!$NE$2:$NE$60=L$3)*(GMWQ!$ND$2:$ND$60=L$4)*(GMWQ!$NF$2:$NF$60=L$1),0),$G23-1966)</f>
        <v>276.54700000000003</v>
      </c>
      <c r="M23" s="4" cm="1">
        <f t="array" ref="M23">INDEX(GMWQ!$A$2:$NF$60,MATCH(1,(GMWQ!$NE$2:$NE$60=M$3)*(GMWQ!$ND$2:$ND$60=M$4)*(GMWQ!$NF$2:$NF$60=M$1),0),$G23-1966)</f>
        <v>263.92410000000001</v>
      </c>
      <c r="N23" s="4" cm="1">
        <f t="array" ref="N23">INDEX(GMWQ!$A$2:$NF$60,MATCH(1,(GMWQ!$NE$2:$NE$60=N$3)*(GMWQ!$ND$2:$ND$60=N$4)*(GMWQ!$NF$2:$NF$60=N$1),0),$G23-1966)</f>
        <v>201253.3</v>
      </c>
      <c r="O23" s="4" cm="1">
        <f t="array" ref="O23">INDEX(GMWQ!$A$2:$NF$60,MATCH(1,(GMWQ!$NE$2:$NE$60=O$3)*(GMWQ!$ND$2:$ND$60=O$4)*(GMWQ!$NF$2:$NF$60=O$1),0),$G23-1966)</f>
        <v>-1553</v>
      </c>
      <c r="P23" s="4" cm="1">
        <f t="array" ref="P23">INDEX(GMWQ!$A$2:$NF$60,MATCH(1,(GMWQ!$NE$2:$NE$60=P$3)*(GMWQ!$ND$2:$ND$60=P$4)*(GMWQ!$NF$2:$NF$60=P$1),0),$G23-1966)</f>
        <v>-21.460999999999999</v>
      </c>
      <c r="Q23" s="4" cm="1">
        <f t="array" ref="Q23">INDEX(GMWQ!$A$2:$NF$60,MATCH(1,(GMWQ!$NE$2:$NE$60=Q$3)*(GMWQ!$ND$2:$ND$60=Q$4)*(GMWQ!$NF$2:$NF$60=Q$1),0),$G23-1966)</f>
        <v>-2302.75</v>
      </c>
      <c r="R23" s="4" cm="1">
        <f t="array" ref="R23">INDEX(GMWQ!$A$2:$NF$60,MATCH(1,(GMWQ!$NE$2:$NE$60=R$3)*(GMWQ!$ND$2:$ND$60=R$4)*(GMWQ!$NF$2:$NF$60=R$1),0),$G23-1966)</f>
        <v>-10.51159</v>
      </c>
      <c r="S23" s="4" cm="1">
        <f t="array" ref="S23">INDEX(GMWQ!$A$2:$NF$60,MATCH(1,(GMWQ!$NE$2:$NE$60=S$3)*(GMWQ!$ND$2:$ND$60=S$4)*(GMWQ!$NF$2:$NF$60=S$1),0),$G23-1966)</f>
        <v>-0.35524869999999997</v>
      </c>
      <c r="T23" s="4" cm="1">
        <f t="array" ref="T23">INDEX(GMWQ!$A$2:$NF$60,MATCH(1,(GMWQ!$NE$2:$NE$60=T$3)*(GMWQ!$ND$2:$ND$60=T$4)*(GMWQ!$NF$2:$NF$60=T$1),0),$G23-1966)</f>
        <v>-1.8082339999999999</v>
      </c>
      <c r="U23" s="4" cm="1">
        <f t="array" ref="U23">INDEX(GMWQ!$A$2:$NF$60,MATCH(1,(GMWQ!$NE$2:$NE$60=U$3)*(GMWQ!$ND$2:$ND$60=U$4)*(GMWQ!$NF$2:$NF$60=U$1),0),$G23-1966)</f>
        <v>-1183</v>
      </c>
      <c r="V23" s="4" cm="1">
        <f t="array" ref="V23">INDEX(GMWQ!$A$2:$NF$60,MATCH(1,(GMWQ!$NE$2:$NE$60=V$3)*(GMWQ!$ND$2:$ND$60=V$4)*(GMWQ!$NF$2:$NF$60=V$1),0),$G23-1966)</f>
        <v>75991</v>
      </c>
      <c r="W23" s="4" cm="1">
        <f t="array" ref="W23">INDEX(GMWQ!$A$2:$NF$60,MATCH(1,(GMWQ!$NE$2:$NE$60=W$3)*(GMWQ!$ND$2:$ND$60=W$4)*(GMWQ!$NF$2:$NF$60=W$1),0),$G23-1966)</f>
        <v>1562.9449999999999</v>
      </c>
      <c r="X23" s="4" cm="1">
        <f t="array" ref="X23">INDEX(GMWQ!$A$2:$NF$60,MATCH(1,(GMWQ!$NE$2:$NE$60=X$3)*(GMWQ!$ND$2:$ND$60=X$4)*(GMWQ!$NF$2:$NF$60=X$1),0),$G23-1966)</f>
        <v>47796</v>
      </c>
      <c r="Y23" s="4" cm="1">
        <f t="array" ref="Y23">INDEX(GMWQ!$A$2:$NF$60,MATCH(1,(GMWQ!$NE$2:$NE$60=Y$3)*(GMWQ!$ND$2:$ND$60=Y$4)*(GMWQ!$NF$2:$NF$60=Y$1),0),$G23-1966)</f>
        <v>158.1867</v>
      </c>
      <c r="Z23" s="4" cm="1">
        <f t="array" ref="Z23">INDEX(GMWQ!$A$2:$NF$60,MATCH(1,(GMWQ!$NE$2:$NE$60=Z$3)*(GMWQ!$ND$2:$ND$60=Z$4)*(GMWQ!$NF$2:$NF$60=Z$1),0),$G23-1966)</f>
        <v>79.175899999999999</v>
      </c>
      <c r="AA23" s="4" cm="1">
        <f t="array" ref="AA23">INDEX(GMWQ!$A$2:$NF$60,MATCH(1,(GMWQ!$NE$2:$NE$60=AA$3)*(GMWQ!$ND$2:$ND$60=AA$4)*(GMWQ!$NF$2:$NF$60=AA$1),0),$G23-1966)</f>
        <v>82.096999999999994</v>
      </c>
      <c r="AB23" s="4" cm="1">
        <f t="array" ref="AB23">INDEX(GMWQ!$A$2:$NF$60,MATCH(1,(GMWQ!$NE$2:$NE$60=AB$3)*(GMWQ!$ND$2:$ND$60=AB$4)*(GMWQ!$NF$2:$NF$60=AB$1),0),$G23-1966)</f>
        <v>94704</v>
      </c>
      <c r="AC23" s="4" cm="1">
        <f t="array" ref="AC23">INDEX(GMWQ!$A$2:$NF$60,MATCH(1,(GMWQ!$NE$2:$NE$60=AC$3)*(GMWQ!$ND$2:$ND$60=AC$4)*(GMWQ!$NF$2:$NF$60=AC$1),0),$G23-1966)</f>
        <v>54506.05</v>
      </c>
      <c r="AD23" s="4" cm="1">
        <f t="array" ref="AD23">INDEX(GMWQ!$A$2:$NF$60,MATCH(1,(GMWQ!$NE$2:$NE$60=AD$3)*(GMWQ!$ND$2:$ND$60=AD$4)*(GMWQ!$NF$2:$NF$60=AD$1),0),$G23-1966)</f>
        <v>1197.9269999999999</v>
      </c>
      <c r="AE23" s="4" cm="1">
        <f t="array" ref="AE23">INDEX(GMWQ!$A$2:$NF$60,MATCH(1,(GMWQ!$NE$2:$NE$60=AE$3)*(GMWQ!$ND$2:$ND$60=AE$4)*(GMWQ!$NF$2:$NF$60=AE$1),0),$G23-1966)</f>
        <v>-1409.56</v>
      </c>
      <c r="AF23" s="4" cm="1">
        <f t="array" ref="AF23">INDEX(GMWQ!$A$2:$NF$60,MATCH(1,(GMWQ!$NE$2:$NE$60=AF$3)*(GMWQ!$ND$2:$ND$60=AF$4)*(GMWQ!$NF$2:$NF$60=AF$1),0),$G23-1966)</f>
        <v>5.6134890000000004</v>
      </c>
      <c r="AG23" s="4" cm="1">
        <f t="array" ref="AG23">INDEX(GMWQ!$A$2:$NF$60,MATCH(1,(GMWQ!$NE$2:$NE$60=AG$3)*(GMWQ!$ND$2:$ND$60=AG$4)*(GMWQ!$NF$2:$NF$60=AG$1),0),$G23-1966)</f>
        <v>-1.67475</v>
      </c>
      <c r="AH23" s="4" cm="1">
        <f t="array" ref="AH23">INDEX(GMWQ!$A$2:$NF$60,MATCH(1,(GMWQ!$NE$2:$NE$60=AH$3)*(GMWQ!$ND$2:$ND$60=AH$4)*(GMWQ!$NF$2:$NF$60=AH$1),0),$G23-1966)</f>
        <v>53.644750000000002</v>
      </c>
      <c r="AI23" s="4" cm="1">
        <f t="array" ref="AI23">INDEX(GMWQ!$A$2:$NF$60,MATCH(1,(GMWQ!$NE$2:$NE$60=AI$3)*(GMWQ!$ND$2:$ND$60=AI$4)*(GMWQ!$NF$2:$NF$60=AI$1),0),$G23-1966)</f>
        <v>21358</v>
      </c>
      <c r="AJ23" s="4" cm="1">
        <f t="array" ref="AJ23">INDEX(GMWQ!$A$2:$NF$60,MATCH(1,(GMWQ!$NE$2:$NE$60=AJ$3)*(GMWQ!$ND$2:$ND$60=AJ$4)*(GMWQ!$NF$2:$NF$60=AJ$1),0),$G23-1966)</f>
        <v>38036</v>
      </c>
      <c r="AK23" s="4" cm="1">
        <f t="array" ref="AK23">INDEX(GMWQ!$A$2:$NF$60,MATCH(1,(GMWQ!$NE$2:$NE$60=AK$3)*(GMWQ!$ND$2:$ND$60=AK$4)*(GMWQ!$NF$2:$NF$60=AK$1),0),$G23-1966)</f>
        <v>497.15</v>
      </c>
      <c r="AL23" s="4" cm="1">
        <f t="array" ref="AL23">INDEX(GMWQ!$A$2:$NF$60,MATCH(1,(GMWQ!$NE$2:$NE$60=AL$3)*(GMWQ!$ND$2:$ND$60=AL$4)*(GMWQ!$NF$2:$NF$60=AL$1),0),$G23-1966)</f>
        <v>46208.160000000003</v>
      </c>
      <c r="AM23" s="4" cm="1">
        <f t="array" ref="AM23">INDEX(GMWQ!$A$2:$NF$60,MATCH(1,(GMWQ!$NE$2:$NE$60=AM$3)*(GMWQ!$ND$2:$ND$60=AM$4)*(GMWQ!$NF$2:$NF$60=AM$1),0),$G23-1966)</f>
        <v>177.1104</v>
      </c>
      <c r="AN23" s="4" cm="1">
        <f t="array" ref="AN23">INDEX(GMWQ!$A$2:$NF$60,MATCH(1,(GMWQ!$NE$2:$NE$60=AN$3)*(GMWQ!$ND$2:$ND$60=AN$4)*(GMWQ!$NF$2:$NF$60=AN$1),0),$G23-1966)</f>
        <v>72.793999999999997</v>
      </c>
      <c r="AO23" s="4" cm="1">
        <f t="array" ref="AO23">INDEX(GMWQ!$A$2:$NF$60,MATCH(1,(GMWQ!$NE$2:$NE$60=AO$3)*(GMWQ!$ND$2:$ND$60=AO$4)*(GMWQ!$NF$2:$NF$60=AO$1),0),$G23-1966)</f>
        <v>27.997</v>
      </c>
      <c r="AP23" s="4" cm="1">
        <f t="array" ref="AP23">INDEX(GMWQ!$A$2:$NF$60,MATCH(1,(GMWQ!$NE$2:$NE$60=AP$3)*(GMWQ!$ND$2:$ND$60=AP$4)*(GMWQ!$NF$2:$NF$60=AP$1),0),$G23-1966)</f>
        <v>54978</v>
      </c>
      <c r="AQ23" s="4" cm="1">
        <f t="array" ref="AQ23">INDEX(GMWQ!$A$2:$NF$60,MATCH(1,(GMWQ!$NE$2:$NE$60=AQ$3)*(GMWQ!$ND$2:$ND$60=AQ$4)*(GMWQ!$NF$2:$NF$60=AQ$1),0),$G23-1966)</f>
        <v>0</v>
      </c>
      <c r="AR23" s="4" cm="1">
        <f t="array" ref="AR23">INDEX(GMWQ!$A$2:$NF$60,MATCH(1,(GMWQ!$NE$2:$NE$60=AR$3)*(GMWQ!$ND$2:$ND$60=AR$4)*(GMWQ!$NF$2:$NF$60=AR$1),0),$G23-1966)</f>
        <v>2.4924719999999998</v>
      </c>
      <c r="AS23" s="4" cm="1">
        <f t="array" ref="AS23">INDEX(GMWQ!$A$2:$NF$60,MATCH(1,(GMWQ!$NE$2:$NE$60=AS$3)*(GMWQ!$ND$2:$ND$60=AS$4)*(GMWQ!$NF$2:$NF$60=AS$1),0),$G23-1966)</f>
        <v>0</v>
      </c>
      <c r="AT23" s="4" cm="1">
        <f t="array" ref="AT23">INDEX(GMWQ!$A$2:$NF$60,MATCH(1,(GMWQ!$NE$2:$NE$60=AT$3)*(GMWQ!$ND$2:$ND$60=AT$4)*(GMWQ!$NF$2:$NF$60=AT$1),0),$G23-1966)</f>
        <v>0</v>
      </c>
      <c r="AU23" s="4" cm="1">
        <f t="array" ref="AU23">INDEX(GMWQ!$A$2:$NF$60,MATCH(1,(GMWQ!$NE$2:$NE$60=AU$3)*(GMWQ!$ND$2:$ND$60=AU$4)*(GMWQ!$NF$2:$NF$60=AU$1),0),$G23-1966)</f>
        <v>22.471530000000001</v>
      </c>
      <c r="AV23" s="4" cm="1">
        <f t="array" ref="AV23">INDEX(GMWQ!$A$2:$NF$60,MATCH(1,(GMWQ!$NE$2:$NE$60=AV$3)*(GMWQ!$ND$2:$ND$60=AV$4)*(GMWQ!$NF$2:$NF$60=AV$1),0),$G23-1966)</f>
        <v>59.2</v>
      </c>
      <c r="AW23" s="4" cm="1">
        <f t="array" ref="AW23">INDEX(GMWQ!$A$2:$NF$60,MATCH(1,(GMWQ!$NE$2:$NE$60=AW$3)*(GMWQ!$ND$2:$ND$60=AW$4)*(GMWQ!$NF$2:$NF$60=AW$1),0),$G23-1966)</f>
        <v>61.266669999999998</v>
      </c>
      <c r="AX23" s="4" cm="1">
        <f t="array" ref="AX23">INDEX(GMWQ!$A$2:$NF$60,MATCH(1,(GMWQ!$NE$2:$NE$60=AX$3)*(GMWQ!$ND$2:$ND$60=AX$4)*(GMWQ!$NF$2:$NF$60=AX$1),0),$G23-1966)</f>
        <v>40.433329999999998</v>
      </c>
      <c r="AY23" s="4" cm="1">
        <f t="array" ref="AY23">INDEX(GMWQ!$A$2:$NF$60,MATCH(1,(GMWQ!$NE$2:$NE$60=AY$3)*(GMWQ!$ND$2:$ND$60=AY$4)*(GMWQ!$NF$2:$NF$60=AY$1),0),$G23-1966)</f>
        <v>21.21</v>
      </c>
      <c r="AZ23" s="4" cm="1">
        <f t="array" ref="AZ23">INDEX(GMWQ!$A$2:$NF$60,MATCH(1,(GMWQ!$NE$2:$NE$60=AZ$3)*(GMWQ!$ND$2:$ND$60=AZ$4)*(GMWQ!$NF$2:$NF$60=AZ$1),0),$G23-1966)</f>
        <v>10.23333</v>
      </c>
      <c r="BA23" s="4" cm="1">
        <f t="array" ref="BA23">INDEX(GMWQ!$A$2:$NF$60,MATCH(1,(GMWQ!$NE$2:$NE$60=BA$3)*(GMWQ!$ND$2:$ND$60=BA$4)*(GMWQ!$NF$2:$NF$60=BA$1),0),$G23-1966)</f>
        <v>33.065289999999997</v>
      </c>
    </row>
    <row r="24" spans="1:53" x14ac:dyDescent="0.25">
      <c r="B24" s="4">
        <f t="shared" si="7"/>
        <v>1977</v>
      </c>
      <c r="C24" s="4">
        <f t="shared" si="7"/>
        <v>1977</v>
      </c>
      <c r="D24" s="4">
        <f t="shared" ref="D24" si="22">+D20+1</f>
        <v>1976</v>
      </c>
      <c r="G24" s="4">
        <f t="shared" si="6"/>
        <v>1990</v>
      </c>
      <c r="H24" s="4" cm="1">
        <f t="array" ref="H24">INDEX(GMWQ!$A$2:$NF$60,MATCH(1,(GMWQ!$NE$2:$NE$60=H$3)*(GMWQ!$ND$2:$ND$60=H$4)*(GMWQ!$NF$2:$NF$60=H$1),0),$G24-1966)</f>
        <v>266987</v>
      </c>
      <c r="I24" s="4" cm="1">
        <f t="array" ref="I24">INDEX(GMWQ!$A$2:$NF$60,MATCH(1,(GMWQ!$NE$2:$NE$60=I$3)*(GMWQ!$ND$2:$ND$60=I$4)*(GMWQ!$NF$2:$NF$60=I$1),0),$G24-1966)</f>
        <v>1663.625</v>
      </c>
      <c r="J24" s="4" cm="1">
        <f t="array" ref="J24">INDEX(GMWQ!$A$2:$NF$60,MATCH(1,(GMWQ!$NE$2:$NE$60=J$3)*(GMWQ!$ND$2:$ND$60=J$4)*(GMWQ!$NF$2:$NF$60=J$1),0),$G24-1966)</f>
        <v>60795.73</v>
      </c>
      <c r="K24" s="4" cm="1">
        <f t="array" ref="K24">INDEX(GMWQ!$A$2:$NF$60,MATCH(1,(GMWQ!$NE$2:$NE$60=K$3)*(GMWQ!$ND$2:$ND$60=K$4)*(GMWQ!$NF$2:$NF$60=K$1),0),$G24-1966)</f>
        <v>419.84</v>
      </c>
      <c r="L24" s="4" cm="1">
        <f t="array" ref="L24">INDEX(GMWQ!$A$2:$NF$60,MATCH(1,(GMWQ!$NE$2:$NE$60=L$3)*(GMWQ!$ND$2:$ND$60=L$4)*(GMWQ!$NF$2:$NF$60=L$1),0),$G24-1966)</f>
        <v>277.65499999999997</v>
      </c>
      <c r="M24" s="4" cm="1">
        <f t="array" ref="M24">INDEX(GMWQ!$A$2:$NF$60,MATCH(1,(GMWQ!$NE$2:$NE$60=M$3)*(GMWQ!$ND$2:$ND$60=M$4)*(GMWQ!$NF$2:$NF$60=M$1),0),$G24-1966)</f>
        <v>262.45429999999999</v>
      </c>
      <c r="N24" s="4" cm="1">
        <f t="array" ref="N24">INDEX(GMWQ!$A$2:$NF$60,MATCH(1,(GMWQ!$NE$2:$NE$60=N$3)*(GMWQ!$ND$2:$ND$60=N$4)*(GMWQ!$NF$2:$NF$60=N$1),0),$G24-1966)</f>
        <v>202280.3</v>
      </c>
      <c r="O24" s="4" cm="1">
        <f t="array" ref="O24">INDEX(GMWQ!$A$2:$NF$60,MATCH(1,(GMWQ!$NE$2:$NE$60=O$3)*(GMWQ!$ND$2:$ND$60=O$4)*(GMWQ!$NF$2:$NF$60=O$1),0),$G24-1966)</f>
        <v>-1256</v>
      </c>
      <c r="P24" s="4" cm="1">
        <f t="array" ref="P24">INDEX(GMWQ!$A$2:$NF$60,MATCH(1,(GMWQ!$NE$2:$NE$60=P$3)*(GMWQ!$ND$2:$ND$60=P$4)*(GMWQ!$NF$2:$NF$60=P$1),0),$G24-1966)</f>
        <v>-21.699000000000002</v>
      </c>
      <c r="Q24" s="4" cm="1">
        <f t="array" ref="Q24">INDEX(GMWQ!$A$2:$NF$60,MATCH(1,(GMWQ!$NE$2:$NE$60=Q$3)*(GMWQ!$ND$2:$ND$60=Q$4)*(GMWQ!$NF$2:$NF$60=Q$1),0),$G24-1966)</f>
        <v>-2357.75</v>
      </c>
      <c r="R24" s="4" cm="1">
        <f t="array" ref="R24">INDEX(GMWQ!$A$2:$NF$60,MATCH(1,(GMWQ!$NE$2:$NE$60=R$3)*(GMWQ!$ND$2:$ND$60=R$4)*(GMWQ!$NF$2:$NF$60=R$1),0),$G24-1966)</f>
        <v>-10.67578</v>
      </c>
      <c r="S24" s="4" cm="1">
        <f t="array" ref="S24">INDEX(GMWQ!$A$2:$NF$60,MATCH(1,(GMWQ!$NE$2:$NE$60=S$3)*(GMWQ!$ND$2:$ND$60=S$4)*(GMWQ!$NF$2:$NF$60=S$1),0),$G24-1966)</f>
        <v>-0.29387629999999998</v>
      </c>
      <c r="T24" s="4" cm="1">
        <f t="array" ref="T24">INDEX(GMWQ!$A$2:$NF$60,MATCH(1,(GMWQ!$NE$2:$NE$60=T$3)*(GMWQ!$ND$2:$ND$60=T$4)*(GMWQ!$NF$2:$NF$60=T$1),0),$G24-1966)</f>
        <v>-1.8745989999999999</v>
      </c>
      <c r="U24" s="4" cm="1">
        <f t="array" ref="U24">INDEX(GMWQ!$A$2:$NF$60,MATCH(1,(GMWQ!$NE$2:$NE$60=U$3)*(GMWQ!$ND$2:$ND$60=U$4)*(GMWQ!$NF$2:$NF$60=U$1),0),$G24-1966)</f>
        <v>-2465</v>
      </c>
      <c r="V24" s="4" cm="1">
        <f t="array" ref="V24">INDEX(GMWQ!$A$2:$NF$60,MATCH(1,(GMWQ!$NE$2:$NE$60=V$3)*(GMWQ!$ND$2:$ND$60=V$4)*(GMWQ!$NF$2:$NF$60=V$1),0),$G24-1966)</f>
        <v>78582.5</v>
      </c>
      <c r="W24" s="4" cm="1">
        <f t="array" ref="W24">INDEX(GMWQ!$A$2:$NF$60,MATCH(1,(GMWQ!$NE$2:$NE$60=W$3)*(GMWQ!$ND$2:$ND$60=W$4)*(GMWQ!$NF$2:$NF$60=W$1),0),$G24-1966)</f>
        <v>1580.7049999999999</v>
      </c>
      <c r="X24" s="4" cm="1">
        <f t="array" ref="X24">INDEX(GMWQ!$A$2:$NF$60,MATCH(1,(GMWQ!$NE$2:$NE$60=X$3)*(GMWQ!$ND$2:$ND$60=X$4)*(GMWQ!$NF$2:$NF$60=X$1),0),$G24-1966)</f>
        <v>51506</v>
      </c>
      <c r="Y24" s="4" cm="1">
        <f t="array" ref="Y24">INDEX(GMWQ!$A$2:$NF$60,MATCH(1,(GMWQ!$NE$2:$NE$60=Y$3)*(GMWQ!$ND$2:$ND$60=Y$4)*(GMWQ!$NF$2:$NF$60=Y$1),0),$G24-1966)</f>
        <v>161.756</v>
      </c>
      <c r="Z24" s="4" cm="1">
        <f t="array" ref="Z24">INDEX(GMWQ!$A$2:$NF$60,MATCH(1,(GMWQ!$NE$2:$NE$60=Z$3)*(GMWQ!$ND$2:$ND$60=Z$4)*(GMWQ!$NF$2:$NF$60=Z$1),0),$G24-1966)</f>
        <v>81.303049999999999</v>
      </c>
      <c r="AA24" s="4" cm="1">
        <f t="array" ref="AA24">INDEX(GMWQ!$A$2:$NF$60,MATCH(1,(GMWQ!$NE$2:$NE$60=AA$3)*(GMWQ!$ND$2:$ND$60=AA$4)*(GMWQ!$NF$2:$NF$60=AA$1),0),$G24-1966)</f>
        <v>87.248000000000005</v>
      </c>
      <c r="AB24" s="4" cm="1">
        <f t="array" ref="AB24">INDEX(GMWQ!$A$2:$NF$60,MATCH(1,(GMWQ!$NE$2:$NE$60=AB$3)*(GMWQ!$ND$2:$ND$60=AB$4)*(GMWQ!$NF$2:$NF$60=AB$1),0),$G24-1966)</f>
        <v>97970</v>
      </c>
      <c r="AC24" s="4" cm="1">
        <f t="array" ref="AC24">INDEX(GMWQ!$A$2:$NF$60,MATCH(1,(GMWQ!$NE$2:$NE$60=AC$3)*(GMWQ!$ND$2:$ND$60=AC$4)*(GMWQ!$NF$2:$NF$60=AC$1),0),$G24-1966)</f>
        <v>55821.19</v>
      </c>
      <c r="AD24" s="4" cm="1">
        <f t="array" ref="AD24">INDEX(GMWQ!$A$2:$NF$60,MATCH(1,(GMWQ!$NE$2:$NE$60=AD$3)*(GMWQ!$ND$2:$ND$60=AD$4)*(GMWQ!$NF$2:$NF$60=AD$1),0),$G24-1966)</f>
        <v>1210.6590000000001</v>
      </c>
      <c r="AE24" s="4" cm="1">
        <f t="array" ref="AE24">INDEX(GMWQ!$A$2:$NF$60,MATCH(1,(GMWQ!$NE$2:$NE$60=AE$3)*(GMWQ!$ND$2:$ND$60=AE$4)*(GMWQ!$NF$2:$NF$60=AE$1),0),$G24-1966)</f>
        <v>162.93100000000001</v>
      </c>
      <c r="AF24" s="4" cm="1">
        <f t="array" ref="AF24">INDEX(GMWQ!$A$2:$NF$60,MATCH(1,(GMWQ!$NE$2:$NE$60=AF$3)*(GMWQ!$ND$2:$ND$60=AF$4)*(GMWQ!$NF$2:$NF$60=AF$1),0),$G24-1966)</f>
        <v>6.9429889999999999</v>
      </c>
      <c r="AG24" s="4" cm="1">
        <f t="array" ref="AG24">INDEX(GMWQ!$A$2:$NF$60,MATCH(1,(GMWQ!$NE$2:$NE$60=AG$3)*(GMWQ!$ND$2:$ND$60=AG$4)*(GMWQ!$NF$2:$NF$60=AG$1),0),$G24-1966)</f>
        <v>-2.0935000000000001</v>
      </c>
      <c r="AH24" s="4" cm="1">
        <f t="array" ref="AH24">INDEX(GMWQ!$A$2:$NF$60,MATCH(1,(GMWQ!$NE$2:$NE$60=AH$3)*(GMWQ!$ND$2:$ND$60=AH$4)*(GMWQ!$NF$2:$NF$60=AH$1),0),$G24-1966)</f>
        <v>56.570500000000003</v>
      </c>
      <c r="AI24" s="4" cm="1">
        <f t="array" ref="AI24">INDEX(GMWQ!$A$2:$NF$60,MATCH(1,(GMWQ!$NE$2:$NE$60=AI$3)*(GMWQ!$ND$2:$ND$60=AI$4)*(GMWQ!$NF$2:$NF$60=AI$1),0),$G24-1966)</f>
        <v>22383</v>
      </c>
      <c r="AJ24" s="4" cm="1">
        <f t="array" ref="AJ24">INDEX(GMWQ!$A$2:$NF$60,MATCH(1,(GMWQ!$NE$2:$NE$60=AJ$3)*(GMWQ!$ND$2:$ND$60=AJ$4)*(GMWQ!$NF$2:$NF$60=AJ$1),0),$G24-1966)</f>
        <v>39241</v>
      </c>
      <c r="AK24" s="4" cm="1">
        <f t="array" ref="AK24">INDEX(GMWQ!$A$2:$NF$60,MATCH(1,(GMWQ!$NE$2:$NE$60=AK$3)*(GMWQ!$ND$2:$ND$60=AK$4)*(GMWQ!$NF$2:$NF$60=AK$1),0),$G24-1966)</f>
        <v>513.97500000000002</v>
      </c>
      <c r="AL24" s="4" cm="1">
        <f t="array" ref="AL24">INDEX(GMWQ!$A$2:$NF$60,MATCH(1,(GMWQ!$NE$2:$NE$60=AL$3)*(GMWQ!$ND$2:$ND$60=AL$4)*(GMWQ!$NF$2:$NF$60=AL$1),0),$G24-1966)</f>
        <v>47188.55</v>
      </c>
      <c r="AM24" s="4" cm="1">
        <f t="array" ref="AM24">INDEX(GMWQ!$A$2:$NF$60,MATCH(1,(GMWQ!$NE$2:$NE$60=AM$3)*(GMWQ!$ND$2:$ND$60=AM$4)*(GMWQ!$NF$2:$NF$60=AM$1),0),$G24-1966)</f>
        <v>179.65119999999999</v>
      </c>
      <c r="AN24" s="4" cm="1">
        <f t="array" ref="AN24">INDEX(GMWQ!$A$2:$NF$60,MATCH(1,(GMWQ!$NE$2:$NE$60=AN$3)*(GMWQ!$ND$2:$ND$60=AN$4)*(GMWQ!$NF$2:$NF$60=AN$1),0),$G24-1966)</f>
        <v>74.933000000000007</v>
      </c>
      <c r="AO24" s="4" cm="1">
        <f t="array" ref="AO24">INDEX(GMWQ!$A$2:$NF$60,MATCH(1,(GMWQ!$NE$2:$NE$60=AO$3)*(GMWQ!$ND$2:$ND$60=AO$4)*(GMWQ!$NF$2:$NF$60=AO$1),0),$G24-1966)</f>
        <v>29.015999999999998</v>
      </c>
      <c r="AP24" s="4" cm="1">
        <f t="array" ref="AP24">INDEX(GMWQ!$A$2:$NF$60,MATCH(1,(GMWQ!$NE$2:$NE$60=AP$3)*(GMWQ!$ND$2:$ND$60=AP$4)*(GMWQ!$NF$2:$NF$60=AP$1),0),$G24-1966)</f>
        <v>56202</v>
      </c>
      <c r="AQ24" s="4" cm="1">
        <f t="array" ref="AQ24">INDEX(GMWQ!$A$2:$NF$60,MATCH(1,(GMWQ!$NE$2:$NE$60=AQ$3)*(GMWQ!$ND$2:$ND$60=AQ$4)*(GMWQ!$NF$2:$NF$60=AQ$1),0),$G24-1966)</f>
        <v>0</v>
      </c>
      <c r="AR24" s="4" cm="1">
        <f t="array" ref="AR24">INDEX(GMWQ!$A$2:$NF$60,MATCH(1,(GMWQ!$NE$2:$NE$60=AR$3)*(GMWQ!$ND$2:$ND$60=AR$4)*(GMWQ!$NF$2:$NF$60=AR$1),0),$G24-1966)</f>
        <v>2.659799</v>
      </c>
      <c r="AS24" s="4" cm="1">
        <f t="array" ref="AS24">INDEX(GMWQ!$A$2:$NF$60,MATCH(1,(GMWQ!$NE$2:$NE$60=AS$3)*(GMWQ!$ND$2:$ND$60=AS$4)*(GMWQ!$NF$2:$NF$60=AS$1),0),$G24-1966)</f>
        <v>0</v>
      </c>
      <c r="AT24" s="4" cm="1">
        <f t="array" ref="AT24">INDEX(GMWQ!$A$2:$NF$60,MATCH(1,(GMWQ!$NE$2:$NE$60=AT$3)*(GMWQ!$ND$2:$ND$60=AT$4)*(GMWQ!$NF$2:$NF$60=AT$1),0),$G24-1966)</f>
        <v>0</v>
      </c>
      <c r="AU24" s="4" cm="1">
        <f t="array" ref="AU24">INDEX(GMWQ!$A$2:$NF$60,MATCH(1,(GMWQ!$NE$2:$NE$60=AU$3)*(GMWQ!$ND$2:$ND$60=AU$4)*(GMWQ!$NF$2:$NF$60=AU$1),0),$G24-1966)</f>
        <v>23.410019999999999</v>
      </c>
      <c r="AV24" s="4" cm="1">
        <f t="array" ref="AV24">INDEX(GMWQ!$A$2:$NF$60,MATCH(1,(GMWQ!$NE$2:$NE$60=AV$3)*(GMWQ!$ND$2:$ND$60=AV$4)*(GMWQ!$NF$2:$NF$60=AV$1),0),$G24-1966)</f>
        <v>60.233330000000002</v>
      </c>
      <c r="AW24" s="4" cm="1">
        <f t="array" ref="AW24">INDEX(GMWQ!$A$2:$NF$60,MATCH(1,(GMWQ!$NE$2:$NE$60=AW$3)*(GMWQ!$ND$2:$ND$60=AW$4)*(GMWQ!$NF$2:$NF$60=AW$1),0),$G24-1966)</f>
        <v>62.933329999999998</v>
      </c>
      <c r="AX24" s="4" cm="1">
        <f t="array" ref="AX24">INDEX(GMWQ!$A$2:$NF$60,MATCH(1,(GMWQ!$NE$2:$NE$60=AX$3)*(GMWQ!$ND$2:$ND$60=AX$4)*(GMWQ!$NF$2:$NF$60=AX$1),0),$G24-1966)</f>
        <v>40.866660000000003</v>
      </c>
      <c r="AY24" s="4" cm="1">
        <f t="array" ref="AY24">INDEX(GMWQ!$A$2:$NF$60,MATCH(1,(GMWQ!$NE$2:$NE$60=AY$3)*(GMWQ!$ND$2:$ND$60=AY$4)*(GMWQ!$NF$2:$NF$60=AY$1),0),$G24-1966)</f>
        <v>21.85333</v>
      </c>
      <c r="AZ24" s="4" cm="1">
        <f t="array" ref="AZ24">INDEX(GMWQ!$A$2:$NF$60,MATCH(1,(GMWQ!$NE$2:$NE$60=AZ$3)*(GMWQ!$ND$2:$ND$60=AZ$4)*(GMWQ!$NF$2:$NF$60=AZ$1),0),$G24-1966)</f>
        <v>10.533329999999999</v>
      </c>
      <c r="BA24" s="4" cm="1">
        <f t="array" ref="BA24">INDEX(GMWQ!$A$2:$NF$60,MATCH(1,(GMWQ!$NE$2:$NE$60=BA$3)*(GMWQ!$ND$2:$ND$60=BA$4)*(GMWQ!$NF$2:$NF$60=BA$1),0),$G24-1966)</f>
        <v>33.915990000000001</v>
      </c>
    </row>
    <row r="25" spans="1:53" x14ac:dyDescent="0.25">
      <c r="B25" s="4">
        <f t="shared" si="7"/>
        <v>1977</v>
      </c>
      <c r="C25" s="4">
        <f t="shared" si="7"/>
        <v>1977</v>
      </c>
      <c r="D25" s="4">
        <f t="shared" ref="D25" si="23">+D21+1</f>
        <v>1977</v>
      </c>
      <c r="G25" s="4">
        <f t="shared" si="6"/>
        <v>1991</v>
      </c>
      <c r="H25" s="4" cm="1">
        <f t="array" ref="H25">INDEX(GMWQ!$A$2:$NF$60,MATCH(1,(GMWQ!$NE$2:$NE$60=H$3)*(GMWQ!$ND$2:$ND$60=H$4)*(GMWQ!$NF$2:$NF$60=H$1),0),$G25-1966)</f>
        <v>268717</v>
      </c>
      <c r="I25" s="4" cm="1">
        <f t="array" ref="I25">INDEX(GMWQ!$A$2:$NF$60,MATCH(1,(GMWQ!$NE$2:$NE$60=I$3)*(GMWQ!$ND$2:$ND$60=I$4)*(GMWQ!$NF$2:$NF$60=I$1),0),$G25-1966)</f>
        <v>1693.625</v>
      </c>
      <c r="J25" s="4" cm="1">
        <f t="array" ref="J25">INDEX(GMWQ!$A$2:$NF$60,MATCH(1,(GMWQ!$NE$2:$NE$60=J$3)*(GMWQ!$ND$2:$ND$60=J$4)*(GMWQ!$NF$2:$NF$60=J$1),0),$G25-1966)</f>
        <v>61211.98</v>
      </c>
      <c r="K25" s="4" cm="1">
        <f t="array" ref="K25">INDEX(GMWQ!$A$2:$NF$60,MATCH(1,(GMWQ!$NE$2:$NE$60=K$3)*(GMWQ!$ND$2:$ND$60=K$4)*(GMWQ!$NF$2:$NF$60=K$1),0),$G25-1966)</f>
        <v>419.68</v>
      </c>
      <c r="L25" s="4" cm="1">
        <f t="array" ref="L25">INDEX(GMWQ!$A$2:$NF$60,MATCH(1,(GMWQ!$NE$2:$NE$60=L$3)*(GMWQ!$ND$2:$ND$60=L$4)*(GMWQ!$NF$2:$NF$60=L$1),0),$G25-1966)</f>
        <v>279.92700000000002</v>
      </c>
      <c r="M25" s="4" cm="1">
        <f t="array" ref="M25">INDEX(GMWQ!$A$2:$NF$60,MATCH(1,(GMWQ!$NE$2:$NE$60=M$3)*(GMWQ!$ND$2:$ND$60=M$4)*(GMWQ!$NF$2:$NF$60=M$1),0),$G25-1966)</f>
        <v>259.9991</v>
      </c>
      <c r="N25" s="4" cm="1">
        <f t="array" ref="N25">INDEX(GMWQ!$A$2:$NF$60,MATCH(1,(GMWQ!$NE$2:$NE$60=N$3)*(GMWQ!$ND$2:$ND$60=N$4)*(GMWQ!$NF$2:$NF$60=N$1),0),$G25-1966)</f>
        <v>203469.3</v>
      </c>
      <c r="O25" s="4" cm="1">
        <f t="array" ref="O25">INDEX(GMWQ!$A$2:$NF$60,MATCH(1,(GMWQ!$NE$2:$NE$60=O$3)*(GMWQ!$ND$2:$ND$60=O$4)*(GMWQ!$NF$2:$NF$60=O$1),0),$G25-1966)</f>
        <v>-1656</v>
      </c>
      <c r="P25" s="4" cm="1">
        <f t="array" ref="P25">INDEX(GMWQ!$A$2:$NF$60,MATCH(1,(GMWQ!$NE$2:$NE$60=P$3)*(GMWQ!$ND$2:$ND$60=P$4)*(GMWQ!$NF$2:$NF$60=P$1),0),$G25-1966)</f>
        <v>-22.277999999999999</v>
      </c>
      <c r="Q25" s="4" cm="1">
        <f t="array" ref="Q25">INDEX(GMWQ!$A$2:$NF$60,MATCH(1,(GMWQ!$NE$2:$NE$60=Q$3)*(GMWQ!$ND$2:$ND$60=Q$4)*(GMWQ!$NF$2:$NF$60=Q$1),0),$G25-1966)</f>
        <v>-2623.5</v>
      </c>
      <c r="R25" s="4" cm="1">
        <f t="array" ref="R25">INDEX(GMWQ!$A$2:$NF$60,MATCH(1,(GMWQ!$NE$2:$NE$60=R$3)*(GMWQ!$ND$2:$ND$60=R$4)*(GMWQ!$NF$2:$NF$60=R$1),0),$G25-1966)</f>
        <v>-11.292059999999999</v>
      </c>
      <c r="S25" s="4" cm="1">
        <f t="array" ref="S25">INDEX(GMWQ!$A$2:$NF$60,MATCH(1,(GMWQ!$NE$2:$NE$60=S$3)*(GMWQ!$ND$2:$ND$60=S$4)*(GMWQ!$NF$2:$NF$60=S$1),0),$G25-1966)</f>
        <v>-0.45606370000000002</v>
      </c>
      <c r="T25" s="4" cm="1">
        <f t="array" ref="T25">INDEX(GMWQ!$A$2:$NF$60,MATCH(1,(GMWQ!$NE$2:$NE$60=T$3)*(GMWQ!$ND$2:$ND$60=T$4)*(GMWQ!$NF$2:$NF$60=T$1),0),$G25-1966)</f>
        <v>-2.0082420000000001</v>
      </c>
      <c r="U25" s="4" cm="1">
        <f t="array" ref="U25">INDEX(GMWQ!$A$2:$NF$60,MATCH(1,(GMWQ!$NE$2:$NE$60=U$3)*(GMWQ!$ND$2:$ND$60=U$4)*(GMWQ!$NF$2:$NF$60=U$1),0),$G25-1966)</f>
        <v>-1574</v>
      </c>
      <c r="V25" s="4" cm="1">
        <f t="array" ref="V25">INDEX(GMWQ!$A$2:$NF$60,MATCH(1,(GMWQ!$NE$2:$NE$60=V$3)*(GMWQ!$ND$2:$ND$60=V$4)*(GMWQ!$NF$2:$NF$60=V$1),0),$G25-1966)</f>
        <v>81174</v>
      </c>
      <c r="W25" s="4" cm="1">
        <f t="array" ref="W25">INDEX(GMWQ!$A$2:$NF$60,MATCH(1,(GMWQ!$NE$2:$NE$60=W$3)*(GMWQ!$ND$2:$ND$60=W$4)*(GMWQ!$NF$2:$NF$60=W$1),0),$G25-1966)</f>
        <v>1618.0740000000001</v>
      </c>
      <c r="X25" s="4" cm="1">
        <f t="array" ref="X25">INDEX(GMWQ!$A$2:$NF$60,MATCH(1,(GMWQ!$NE$2:$NE$60=X$3)*(GMWQ!$ND$2:$ND$60=X$4)*(GMWQ!$NF$2:$NF$60=X$1),0),$G25-1966)</f>
        <v>55216</v>
      </c>
      <c r="Y25" s="4" cm="1">
        <f t="array" ref="Y25">INDEX(GMWQ!$A$2:$NF$60,MATCH(1,(GMWQ!$NE$2:$NE$60=Y$3)*(GMWQ!$ND$2:$ND$60=Y$4)*(GMWQ!$NF$2:$NF$60=Y$1),0),$G25-1966)</f>
        <v>166.3947</v>
      </c>
      <c r="Z25" s="4" cm="1">
        <f t="array" ref="Z25">INDEX(GMWQ!$A$2:$NF$60,MATCH(1,(GMWQ!$NE$2:$NE$60=Z$3)*(GMWQ!$ND$2:$ND$60=Z$4)*(GMWQ!$NF$2:$NF$60=Z$1),0),$G25-1966)</f>
        <v>83.430210000000002</v>
      </c>
      <c r="AA25" s="4" cm="1">
        <f t="array" ref="AA25">INDEX(GMWQ!$A$2:$NF$60,MATCH(1,(GMWQ!$NE$2:$NE$60=AA$3)*(GMWQ!$ND$2:$ND$60=AA$4)*(GMWQ!$NF$2:$NF$60=AA$1),0),$G25-1966)</f>
        <v>92.399000000000001</v>
      </c>
      <c r="AB25" s="4" cm="1">
        <f t="array" ref="AB25">INDEX(GMWQ!$A$2:$NF$60,MATCH(1,(GMWQ!$NE$2:$NE$60=AB$3)*(GMWQ!$ND$2:$ND$60=AB$4)*(GMWQ!$NF$2:$NF$60=AB$1),0),$G25-1966)</f>
        <v>101237</v>
      </c>
      <c r="AC25" s="4" cm="1">
        <f t="array" ref="AC25">INDEX(GMWQ!$A$2:$NF$60,MATCH(1,(GMWQ!$NE$2:$NE$60=AC$3)*(GMWQ!$ND$2:$ND$60=AC$4)*(GMWQ!$NF$2:$NF$60=AC$1),0),$G25-1966)</f>
        <v>57260.99</v>
      </c>
      <c r="AD25" s="4" cm="1">
        <f t="array" ref="AD25">INDEX(GMWQ!$A$2:$NF$60,MATCH(1,(GMWQ!$NE$2:$NE$60=AD$3)*(GMWQ!$ND$2:$ND$60=AD$4)*(GMWQ!$NF$2:$NF$60=AD$1),0),$G25-1966)</f>
        <v>1221.6469999999999</v>
      </c>
      <c r="AE25" s="4" cm="1">
        <f t="array" ref="AE25">INDEX(GMWQ!$A$2:$NF$60,MATCH(1,(GMWQ!$NE$2:$NE$60=AE$3)*(GMWQ!$ND$2:$ND$60=AE$4)*(GMWQ!$NF$2:$NF$60=AE$1),0),$G25-1966)</f>
        <v>1735.421</v>
      </c>
      <c r="AF25" s="4" cm="1">
        <f t="array" ref="AF25">INDEX(GMWQ!$A$2:$NF$60,MATCH(1,(GMWQ!$NE$2:$NE$60=AF$3)*(GMWQ!$ND$2:$ND$60=AF$4)*(GMWQ!$NF$2:$NF$60=AF$1),0),$G25-1966)</f>
        <v>8.2728660000000005</v>
      </c>
      <c r="AG25" s="4" cm="1">
        <f t="array" ref="AG25">INDEX(GMWQ!$A$2:$NF$60,MATCH(1,(GMWQ!$NE$2:$NE$60=AG$3)*(GMWQ!$ND$2:$ND$60=AG$4)*(GMWQ!$NF$2:$NF$60=AG$1),0),$G25-1966)</f>
        <v>-2.5122499999999999</v>
      </c>
      <c r="AH25" s="4" cm="1">
        <f t="array" ref="AH25">INDEX(GMWQ!$A$2:$NF$60,MATCH(1,(GMWQ!$NE$2:$NE$60=AH$3)*(GMWQ!$ND$2:$ND$60=AH$4)*(GMWQ!$NF$2:$NF$60=AH$1),0),$G25-1966)</f>
        <v>59.496250000000003</v>
      </c>
      <c r="AI25" s="4" cm="1">
        <f t="array" ref="AI25">INDEX(GMWQ!$A$2:$NF$60,MATCH(1,(GMWQ!$NE$2:$NE$60=AI$3)*(GMWQ!$ND$2:$ND$60=AI$4)*(GMWQ!$NF$2:$NF$60=AI$1),0),$G25-1966)</f>
        <v>23409</v>
      </c>
      <c r="AJ25" s="4" cm="1">
        <f t="array" ref="AJ25">INDEX(GMWQ!$A$2:$NF$60,MATCH(1,(GMWQ!$NE$2:$NE$60=AJ$3)*(GMWQ!$ND$2:$ND$60=AJ$4)*(GMWQ!$NF$2:$NF$60=AJ$1),0),$G25-1966)</f>
        <v>40335</v>
      </c>
      <c r="AK25" s="4" cm="1">
        <f t="array" ref="AK25">INDEX(GMWQ!$A$2:$NF$60,MATCH(1,(GMWQ!$NE$2:$NE$60=AK$3)*(GMWQ!$ND$2:$ND$60=AK$4)*(GMWQ!$NF$2:$NF$60=AK$1),0),$G25-1966)</f>
        <v>529.625</v>
      </c>
      <c r="AL25" s="4" cm="1">
        <f t="array" ref="AL25">INDEX(GMWQ!$A$2:$NF$60,MATCH(1,(GMWQ!$NE$2:$NE$60=AL$3)*(GMWQ!$ND$2:$ND$60=AL$4)*(GMWQ!$NF$2:$NF$60=AL$1),0),$G25-1966)</f>
        <v>48206.74</v>
      </c>
      <c r="AM25" s="4" cm="1">
        <f t="array" ref="AM25">INDEX(GMWQ!$A$2:$NF$60,MATCH(1,(GMWQ!$NE$2:$NE$60=AM$3)*(GMWQ!$ND$2:$ND$60=AM$4)*(GMWQ!$NF$2:$NF$60=AM$1),0),$G25-1966)</f>
        <v>180.2672</v>
      </c>
      <c r="AN25" s="4" cm="1">
        <f t="array" ref="AN25">INDEX(GMWQ!$A$2:$NF$60,MATCH(1,(GMWQ!$NE$2:$NE$60=AN$3)*(GMWQ!$ND$2:$ND$60=AN$4)*(GMWQ!$NF$2:$NF$60=AN$1),0),$G25-1966)</f>
        <v>77.081999999999994</v>
      </c>
      <c r="AO25" s="4" cm="1">
        <f t="array" ref="AO25">INDEX(GMWQ!$A$2:$NF$60,MATCH(1,(GMWQ!$NE$2:$NE$60=AO$3)*(GMWQ!$ND$2:$ND$60=AO$4)*(GMWQ!$NF$2:$NF$60=AO$1),0),$G25-1966)</f>
        <v>29.611999999999998</v>
      </c>
      <c r="AP25" s="4" cm="1">
        <f t="array" ref="AP25">INDEX(GMWQ!$A$2:$NF$60,MATCH(1,(GMWQ!$NE$2:$NE$60=AP$3)*(GMWQ!$ND$2:$ND$60=AP$4)*(GMWQ!$NF$2:$NF$60=AP$1),0),$G25-1966)</f>
        <v>57431</v>
      </c>
      <c r="AQ25" s="4" cm="1">
        <f t="array" ref="AQ25">INDEX(GMWQ!$A$2:$NF$60,MATCH(1,(GMWQ!$NE$2:$NE$60=AQ$3)*(GMWQ!$ND$2:$ND$60=AQ$4)*(GMWQ!$NF$2:$NF$60=AQ$1),0),$G25-1966)</f>
        <v>0</v>
      </c>
      <c r="AR25" s="4" cm="1">
        <f t="array" ref="AR25">INDEX(GMWQ!$A$2:$NF$60,MATCH(1,(GMWQ!$NE$2:$NE$60=AR$3)*(GMWQ!$ND$2:$ND$60=AR$4)*(GMWQ!$NF$2:$NF$60=AR$1),0),$G25-1966)</f>
        <v>2.7557719999999999</v>
      </c>
      <c r="AS25" s="4" cm="1">
        <f t="array" ref="AS25">INDEX(GMWQ!$A$2:$NF$60,MATCH(1,(GMWQ!$NE$2:$NE$60=AS$3)*(GMWQ!$ND$2:$ND$60=AS$4)*(GMWQ!$NF$2:$NF$60=AS$1),0),$G25-1966)</f>
        <v>0</v>
      </c>
      <c r="AT25" s="4" cm="1">
        <f t="array" ref="AT25">INDEX(GMWQ!$A$2:$NF$60,MATCH(1,(GMWQ!$NE$2:$NE$60=AT$3)*(GMWQ!$ND$2:$ND$60=AT$4)*(GMWQ!$NF$2:$NF$60=AT$1),0),$G25-1966)</f>
        <v>0</v>
      </c>
      <c r="AU25" s="4" cm="1">
        <f t="array" ref="AU25">INDEX(GMWQ!$A$2:$NF$60,MATCH(1,(GMWQ!$NE$2:$NE$60=AU$3)*(GMWQ!$ND$2:$ND$60=AU$4)*(GMWQ!$NF$2:$NF$60=AU$1),0),$G25-1966)</f>
        <v>23.82713</v>
      </c>
      <c r="AV25" s="4" cm="1">
        <f t="array" ref="AV25">INDEX(GMWQ!$A$2:$NF$60,MATCH(1,(GMWQ!$NE$2:$NE$60=AV$3)*(GMWQ!$ND$2:$ND$60=AV$4)*(GMWQ!$NF$2:$NF$60=AV$1),0),$G25-1966)</f>
        <v>61.066670000000002</v>
      </c>
      <c r="AW25" s="4" cm="1">
        <f t="array" ref="AW25">INDEX(GMWQ!$A$2:$NF$60,MATCH(1,(GMWQ!$NE$2:$NE$60=AW$3)*(GMWQ!$ND$2:$ND$60=AW$4)*(GMWQ!$NF$2:$NF$60=AW$1),0),$G25-1966)</f>
        <v>63.2</v>
      </c>
      <c r="AX25" s="4" cm="1">
        <f t="array" ref="AX25">INDEX(GMWQ!$A$2:$NF$60,MATCH(1,(GMWQ!$NE$2:$NE$60=AX$3)*(GMWQ!$ND$2:$ND$60=AX$4)*(GMWQ!$NF$2:$NF$60=AX$1),0),$G25-1966)</f>
        <v>41.233330000000002</v>
      </c>
      <c r="AY25" s="4" cm="1">
        <f t="array" ref="AY25">INDEX(GMWQ!$A$2:$NF$60,MATCH(1,(GMWQ!$NE$2:$NE$60=AY$3)*(GMWQ!$ND$2:$ND$60=AY$4)*(GMWQ!$NF$2:$NF$60=AY$1),0),$G25-1966)</f>
        <v>22.393329999999999</v>
      </c>
      <c r="AZ25" s="4" cm="1">
        <f t="array" ref="AZ25">INDEX(GMWQ!$A$2:$NF$60,MATCH(1,(GMWQ!$NE$2:$NE$60=AZ$3)*(GMWQ!$ND$2:$ND$60=AZ$4)*(GMWQ!$NF$2:$NF$60=AZ$1),0),$G25-1966)</f>
        <v>10.866669999999999</v>
      </c>
      <c r="BA25" s="4" cm="1">
        <f t="array" ref="BA25">INDEX(GMWQ!$A$2:$NF$60,MATCH(1,(GMWQ!$NE$2:$NE$60=BA$3)*(GMWQ!$ND$2:$ND$60=BA$4)*(GMWQ!$NF$2:$NF$60=BA$1),0),$G25-1966)</f>
        <v>34.620719999999999</v>
      </c>
    </row>
    <row r="26" spans="1:53" x14ac:dyDescent="0.25">
      <c r="B26" s="4">
        <f t="shared" si="7"/>
        <v>1977</v>
      </c>
      <c r="C26" s="4">
        <f t="shared" si="7"/>
        <v>1977</v>
      </c>
      <c r="D26" s="4">
        <f t="shared" ref="D26" si="24">+D22+1</f>
        <v>1977</v>
      </c>
      <c r="F26" s="4">
        <f t="shared" ref="F26" si="25">+F22+1</f>
        <v>1977</v>
      </c>
      <c r="G26" s="4">
        <f t="shared" si="6"/>
        <v>1992</v>
      </c>
      <c r="H26" s="4" cm="1">
        <f t="array" ref="H26">INDEX(GMWQ!$A$2:$NF$60,MATCH(1,(GMWQ!$NE$2:$NE$60=H$3)*(GMWQ!$ND$2:$ND$60=H$4)*(GMWQ!$NF$2:$NF$60=H$1),0),$G26-1966)</f>
        <v>273279</v>
      </c>
      <c r="I26" s="4" cm="1">
        <f t="array" ref="I26">INDEX(GMWQ!$A$2:$NF$60,MATCH(1,(GMWQ!$NE$2:$NE$60=I$3)*(GMWQ!$ND$2:$ND$60=I$4)*(GMWQ!$NF$2:$NF$60=I$1),0),$G26-1966)</f>
        <v>1693.65</v>
      </c>
      <c r="J26" s="4" cm="1">
        <f t="array" ref="J26">INDEX(GMWQ!$A$2:$NF$60,MATCH(1,(GMWQ!$NE$2:$NE$60=J$3)*(GMWQ!$ND$2:$ND$60=J$4)*(GMWQ!$NF$2:$NF$60=J$1),0),$G26-1966)</f>
        <v>62055.94</v>
      </c>
      <c r="K26" s="4" cm="1">
        <f t="array" ref="K26">INDEX(GMWQ!$A$2:$NF$60,MATCH(1,(GMWQ!$NE$2:$NE$60=K$3)*(GMWQ!$ND$2:$ND$60=K$4)*(GMWQ!$NF$2:$NF$60=K$1),0),$G26-1966)</f>
        <v>426.88</v>
      </c>
      <c r="L26" s="4" cm="1">
        <f t="array" ref="L26">INDEX(GMWQ!$A$2:$NF$60,MATCH(1,(GMWQ!$NE$2:$NE$60=L$3)*(GMWQ!$ND$2:$ND$60=L$4)*(GMWQ!$NF$2:$NF$60=L$1),0),$G26-1966)</f>
        <v>282.16000000000003</v>
      </c>
      <c r="M26" s="4" cm="1">
        <f t="array" ref="M26">INDEX(GMWQ!$A$2:$NF$60,MATCH(1,(GMWQ!$NE$2:$NE$60=M$3)*(GMWQ!$ND$2:$ND$60=M$4)*(GMWQ!$NF$2:$NF$60=M$1),0),$G26-1966)</f>
        <v>262.22629999999998</v>
      </c>
      <c r="N26" s="4" cm="1">
        <f t="array" ref="N26">INDEX(GMWQ!$A$2:$NF$60,MATCH(1,(GMWQ!$NE$2:$NE$60=N$3)*(GMWQ!$ND$2:$ND$60=N$4)*(GMWQ!$NF$2:$NF$60=N$1),0),$G26-1966)</f>
        <v>206693.5</v>
      </c>
      <c r="O26" s="4" cm="1">
        <f t="array" ref="O26">INDEX(GMWQ!$A$2:$NF$60,MATCH(1,(GMWQ!$NE$2:$NE$60=O$3)*(GMWQ!$ND$2:$ND$60=O$4)*(GMWQ!$NF$2:$NF$60=O$1),0),$G26-1966)</f>
        <v>-1371</v>
      </c>
      <c r="P26" s="4" cm="1">
        <f t="array" ref="P26">INDEX(GMWQ!$A$2:$NF$60,MATCH(1,(GMWQ!$NE$2:$NE$60=P$3)*(GMWQ!$ND$2:$ND$60=P$4)*(GMWQ!$NF$2:$NF$60=P$1),0),$G26-1966)</f>
        <v>-22.713000000000001</v>
      </c>
      <c r="Q26" s="4" cm="1">
        <f t="array" ref="Q26">INDEX(GMWQ!$A$2:$NF$60,MATCH(1,(GMWQ!$NE$2:$NE$60=Q$3)*(GMWQ!$ND$2:$ND$60=Q$4)*(GMWQ!$NF$2:$NF$60=Q$1),0),$G26-1966)</f>
        <v>-2907.75</v>
      </c>
      <c r="R26" s="4" cm="1">
        <f t="array" ref="R26">INDEX(GMWQ!$A$2:$NF$60,MATCH(1,(GMWQ!$NE$2:$NE$60=R$3)*(GMWQ!$ND$2:$ND$60=R$4)*(GMWQ!$NF$2:$NF$60=R$1),0),$G26-1966)</f>
        <v>-12.22101</v>
      </c>
      <c r="S26" s="4" cm="1">
        <f t="array" ref="S26">INDEX(GMWQ!$A$2:$NF$60,MATCH(1,(GMWQ!$NE$2:$NE$60=S$3)*(GMWQ!$ND$2:$ND$60=S$4)*(GMWQ!$NF$2:$NF$60=S$1),0),$G26-1966)</f>
        <v>-0.84181119999999998</v>
      </c>
      <c r="T26" s="4" cm="1">
        <f t="array" ref="T26">INDEX(GMWQ!$A$2:$NF$60,MATCH(1,(GMWQ!$NE$2:$NE$60=T$3)*(GMWQ!$ND$2:$ND$60=T$4)*(GMWQ!$NF$2:$NF$60=T$1),0),$G26-1966)</f>
        <v>-2.2205279999999998</v>
      </c>
      <c r="U26" s="4" cm="1">
        <f t="array" ref="U26">INDEX(GMWQ!$A$2:$NF$60,MATCH(1,(GMWQ!$NE$2:$NE$60=U$3)*(GMWQ!$ND$2:$ND$60=U$4)*(GMWQ!$NF$2:$NF$60=U$1),0),$G26-1966)</f>
        <v>-2107</v>
      </c>
      <c r="V26" s="4" cm="1">
        <f t="array" ref="V26">INDEX(GMWQ!$A$2:$NF$60,MATCH(1,(GMWQ!$NE$2:$NE$60=V$3)*(GMWQ!$ND$2:$ND$60=V$4)*(GMWQ!$NF$2:$NF$60=V$1),0),$G26-1966)</f>
        <v>83765.5</v>
      </c>
      <c r="W26" s="4" cm="1">
        <f t="array" ref="W26">INDEX(GMWQ!$A$2:$NF$60,MATCH(1,(GMWQ!$NE$2:$NE$60=W$3)*(GMWQ!$ND$2:$ND$60=W$4)*(GMWQ!$NF$2:$NF$60=W$1),0),$G26-1966)</f>
        <v>1653.0219999999999</v>
      </c>
      <c r="X26" s="4" cm="1">
        <f t="array" ref="X26">INDEX(GMWQ!$A$2:$NF$60,MATCH(1,(GMWQ!$NE$2:$NE$60=X$3)*(GMWQ!$ND$2:$ND$60=X$4)*(GMWQ!$NF$2:$NF$60=X$1),0),$G26-1966)</f>
        <v>58926</v>
      </c>
      <c r="Y26" s="4" cm="1">
        <f t="array" ref="Y26">INDEX(GMWQ!$A$2:$NF$60,MATCH(1,(GMWQ!$NE$2:$NE$60=Y$3)*(GMWQ!$ND$2:$ND$60=Y$4)*(GMWQ!$NF$2:$NF$60=Y$1),0),$G26-1966)</f>
        <v>172.10300000000001</v>
      </c>
      <c r="Z26" s="4" cm="1">
        <f t="array" ref="Z26">INDEX(GMWQ!$A$2:$NF$60,MATCH(1,(GMWQ!$NE$2:$NE$60=Z$3)*(GMWQ!$ND$2:$ND$60=Z$4)*(GMWQ!$NF$2:$NF$60=Z$1),0),$G26-1966)</f>
        <v>85.557360000000003</v>
      </c>
      <c r="AA26" s="4" cm="1">
        <f t="array" ref="AA26">INDEX(GMWQ!$A$2:$NF$60,MATCH(1,(GMWQ!$NE$2:$NE$60=AA$3)*(GMWQ!$ND$2:$ND$60=AA$4)*(GMWQ!$NF$2:$NF$60=AA$1),0),$G26-1966)</f>
        <v>97.55</v>
      </c>
      <c r="AB26" s="4" cm="1">
        <f t="array" ref="AB26">INDEX(GMWQ!$A$2:$NF$60,MATCH(1,(GMWQ!$NE$2:$NE$60=AB$3)*(GMWQ!$ND$2:$ND$60=AB$4)*(GMWQ!$NF$2:$NF$60=AB$1),0),$G26-1966)</f>
        <v>104504</v>
      </c>
      <c r="AC26" s="4" cm="1">
        <f t="array" ref="AC26">INDEX(GMWQ!$A$2:$NF$60,MATCH(1,(GMWQ!$NE$2:$NE$60=AC$3)*(GMWQ!$ND$2:$ND$60=AC$4)*(GMWQ!$NF$2:$NF$60=AC$1),0),$G26-1966)</f>
        <v>58825.45</v>
      </c>
      <c r="AD26" s="4" cm="1">
        <f t="array" ref="AD26">INDEX(GMWQ!$A$2:$NF$60,MATCH(1,(GMWQ!$NE$2:$NE$60=AD$3)*(GMWQ!$ND$2:$ND$60=AD$4)*(GMWQ!$NF$2:$NF$60=AD$1),0),$G26-1966)</f>
        <v>1243.4829999999999</v>
      </c>
      <c r="AE26" s="4" cm="1">
        <f t="array" ref="AE26">INDEX(GMWQ!$A$2:$NF$60,MATCH(1,(GMWQ!$NE$2:$NE$60=AE$3)*(GMWQ!$ND$2:$ND$60=AE$4)*(GMWQ!$NF$2:$NF$60=AE$1),0),$G26-1966)</f>
        <v>3307.9119999999998</v>
      </c>
      <c r="AF26" s="4" cm="1">
        <f t="array" ref="AF26">INDEX(GMWQ!$A$2:$NF$60,MATCH(1,(GMWQ!$NE$2:$NE$60=AF$3)*(GMWQ!$ND$2:$ND$60=AF$4)*(GMWQ!$NF$2:$NF$60=AF$1),0),$G26-1966)</f>
        <v>9.6023669999999992</v>
      </c>
      <c r="AG26" s="4" cm="1">
        <f t="array" ref="AG26">INDEX(GMWQ!$A$2:$NF$60,MATCH(1,(GMWQ!$NE$2:$NE$60=AG$3)*(GMWQ!$ND$2:$ND$60=AG$4)*(GMWQ!$NF$2:$NF$60=AG$1),0),$G26-1966)</f>
        <v>-2.931</v>
      </c>
      <c r="AH26" s="4" cm="1">
        <f t="array" ref="AH26">INDEX(GMWQ!$A$2:$NF$60,MATCH(1,(GMWQ!$NE$2:$NE$60=AH$3)*(GMWQ!$ND$2:$ND$60=AH$4)*(GMWQ!$NF$2:$NF$60=AH$1),0),$G26-1966)</f>
        <v>62.421999999999997</v>
      </c>
      <c r="AI26" s="4" cm="1">
        <f t="array" ref="AI26">INDEX(GMWQ!$A$2:$NF$60,MATCH(1,(GMWQ!$NE$2:$NE$60=AI$3)*(GMWQ!$ND$2:$ND$60=AI$4)*(GMWQ!$NF$2:$NF$60=AI$1),0),$G26-1966)</f>
        <v>24434</v>
      </c>
      <c r="AJ26" s="4" cm="1">
        <f t="array" ref="AJ26">INDEX(GMWQ!$A$2:$NF$60,MATCH(1,(GMWQ!$NE$2:$NE$60=AJ$3)*(GMWQ!$ND$2:$ND$60=AJ$4)*(GMWQ!$NF$2:$NF$60=AJ$1),0),$G26-1966)</f>
        <v>42163</v>
      </c>
      <c r="AK26" s="4" cm="1">
        <f t="array" ref="AK26">INDEX(GMWQ!$A$2:$NF$60,MATCH(1,(GMWQ!$NE$2:$NE$60=AK$3)*(GMWQ!$ND$2:$ND$60=AK$4)*(GMWQ!$NF$2:$NF$60=AK$1),0),$G26-1966)</f>
        <v>541.07500000000005</v>
      </c>
      <c r="AL26" s="4" cm="1">
        <f t="array" ref="AL26">INDEX(GMWQ!$A$2:$NF$60,MATCH(1,(GMWQ!$NE$2:$NE$60=AL$3)*(GMWQ!$ND$2:$ND$60=AL$4)*(GMWQ!$NF$2:$NF$60=AL$1),0),$G26-1966)</f>
        <v>49452.32</v>
      </c>
      <c r="AM26" s="4" cm="1">
        <f t="array" ref="AM26">INDEX(GMWQ!$A$2:$NF$60,MATCH(1,(GMWQ!$NE$2:$NE$60=AM$3)*(GMWQ!$ND$2:$ND$60=AM$4)*(GMWQ!$NF$2:$NF$60=AM$1),0),$G26-1966)</f>
        <v>185.6788</v>
      </c>
      <c r="AN26" s="4" cm="1">
        <f t="array" ref="AN26">INDEX(GMWQ!$A$2:$NF$60,MATCH(1,(GMWQ!$NE$2:$NE$60=AN$3)*(GMWQ!$ND$2:$ND$60=AN$4)*(GMWQ!$NF$2:$NF$60=AN$1),0),$G26-1966)</f>
        <v>79.097999999999999</v>
      </c>
      <c r="AO26" s="4" cm="1">
        <f t="array" ref="AO26">INDEX(GMWQ!$A$2:$NF$60,MATCH(1,(GMWQ!$NE$2:$NE$60=AO$3)*(GMWQ!$ND$2:$ND$60=AO$4)*(GMWQ!$NF$2:$NF$60=AO$1),0),$G26-1966)</f>
        <v>30.690999999999999</v>
      </c>
      <c r="AP26" s="4" cm="1">
        <f t="array" ref="AP26">INDEX(GMWQ!$A$2:$NF$60,MATCH(1,(GMWQ!$NE$2:$NE$60=AP$3)*(GMWQ!$ND$2:$ND$60=AP$4)*(GMWQ!$NF$2:$NF$60=AP$1),0),$G26-1966)</f>
        <v>58990</v>
      </c>
      <c r="AQ26" s="4" cm="1">
        <f t="array" ref="AQ26">INDEX(GMWQ!$A$2:$NF$60,MATCH(1,(GMWQ!$NE$2:$NE$60=AQ$3)*(GMWQ!$ND$2:$ND$60=AQ$4)*(GMWQ!$NF$2:$NF$60=AQ$1),0),$G26-1966)</f>
        <v>0</v>
      </c>
      <c r="AR26" s="4" cm="1">
        <f t="array" ref="AR26">INDEX(GMWQ!$A$2:$NF$60,MATCH(1,(GMWQ!$NE$2:$NE$60=AR$3)*(GMWQ!$ND$2:$ND$60=AR$4)*(GMWQ!$NF$2:$NF$60=AR$1),0),$G26-1966)</f>
        <v>3.0251350000000001</v>
      </c>
      <c r="AS26" s="4" cm="1">
        <f t="array" ref="AS26">INDEX(GMWQ!$A$2:$NF$60,MATCH(1,(GMWQ!$NE$2:$NE$60=AS$3)*(GMWQ!$ND$2:$ND$60=AS$4)*(GMWQ!$NF$2:$NF$60=AS$1),0),$G26-1966)</f>
        <v>0</v>
      </c>
      <c r="AT26" s="4" cm="1">
        <f t="array" ref="AT26">INDEX(GMWQ!$A$2:$NF$60,MATCH(1,(GMWQ!$NE$2:$NE$60=AT$3)*(GMWQ!$ND$2:$ND$60=AT$4)*(GMWQ!$NF$2:$NF$60=AT$1),0),$G26-1966)</f>
        <v>0</v>
      </c>
      <c r="AU26" s="4" cm="1">
        <f t="array" ref="AU26">INDEX(GMWQ!$A$2:$NF$60,MATCH(1,(GMWQ!$NE$2:$NE$60=AU$3)*(GMWQ!$ND$2:$ND$60=AU$4)*(GMWQ!$NF$2:$NF$60=AU$1),0),$G26-1966)</f>
        <v>24.139949999999999</v>
      </c>
      <c r="AV26" s="4" cm="1">
        <f t="array" ref="AV26">INDEX(GMWQ!$A$2:$NF$60,MATCH(1,(GMWQ!$NE$2:$NE$60=AV$3)*(GMWQ!$ND$2:$ND$60=AV$4)*(GMWQ!$NF$2:$NF$60=AV$1),0),$G26-1966)</f>
        <v>61.966670000000001</v>
      </c>
      <c r="AW26" s="4" cm="1">
        <f t="array" ref="AW26">INDEX(GMWQ!$A$2:$NF$60,MATCH(1,(GMWQ!$NE$2:$NE$60=AW$3)*(GMWQ!$ND$2:$ND$60=AW$4)*(GMWQ!$NF$2:$NF$60=AW$1),0),$G26-1966)</f>
        <v>63.8</v>
      </c>
      <c r="AX26" s="4" cm="1">
        <f t="array" ref="AX26">INDEX(GMWQ!$A$2:$NF$60,MATCH(1,(GMWQ!$NE$2:$NE$60=AX$3)*(GMWQ!$ND$2:$ND$60=AX$4)*(GMWQ!$NF$2:$NF$60=AX$1),0),$G26-1966)</f>
        <v>41.366660000000003</v>
      </c>
      <c r="AY26" s="4" cm="1">
        <f t="array" ref="AY26">INDEX(GMWQ!$A$2:$NF$60,MATCH(1,(GMWQ!$NE$2:$NE$60=AY$3)*(GMWQ!$ND$2:$ND$60=AY$4)*(GMWQ!$NF$2:$NF$60=AY$1),0),$G26-1966)</f>
        <v>22.803329999999999</v>
      </c>
      <c r="AZ26" s="4" cm="1">
        <f t="array" ref="AZ26">INDEX(GMWQ!$A$2:$NF$60,MATCH(1,(GMWQ!$NE$2:$NE$60=AZ$3)*(GMWQ!$ND$2:$ND$60=AZ$4)*(GMWQ!$NF$2:$NF$60=AZ$1),0),$G26-1966)</f>
        <v>11.26667</v>
      </c>
      <c r="BA26" s="4" cm="1">
        <f t="array" ref="BA26">INDEX(GMWQ!$A$2:$NF$60,MATCH(1,(GMWQ!$NE$2:$NE$60=BA$3)*(GMWQ!$ND$2:$ND$60=BA$4)*(GMWQ!$NF$2:$NF$60=BA$1),0),$G26-1966)</f>
        <v>35.319139999999997</v>
      </c>
    </row>
    <row r="27" spans="1:53" x14ac:dyDescent="0.25">
      <c r="A27" s="4">
        <v>1978</v>
      </c>
      <c r="B27" s="4">
        <f t="shared" si="7"/>
        <v>1978</v>
      </c>
      <c r="C27" s="4">
        <f t="shared" si="7"/>
        <v>1977</v>
      </c>
      <c r="D27" s="4">
        <f t="shared" ref="D27" si="26">+D23+1</f>
        <v>1977</v>
      </c>
      <c r="E27" s="4">
        <f t="shared" si="7"/>
        <v>1977</v>
      </c>
      <c r="G27" s="4">
        <f t="shared" si="6"/>
        <v>1993</v>
      </c>
      <c r="H27" s="4" cm="1">
        <f t="array" ref="H27">INDEX(GMWQ!$A$2:$NF$60,MATCH(1,(GMWQ!$NE$2:$NE$60=H$3)*(GMWQ!$ND$2:$ND$60=H$4)*(GMWQ!$NF$2:$NF$60=H$1),0),$G27-1966)</f>
        <v>275841</v>
      </c>
      <c r="I27" s="4" cm="1">
        <f t="array" ref="I27">INDEX(GMWQ!$A$2:$NF$60,MATCH(1,(GMWQ!$NE$2:$NE$60=I$3)*(GMWQ!$ND$2:$ND$60=I$4)*(GMWQ!$NF$2:$NF$60=I$1),0),$G27-1966)</f>
        <v>1699.075</v>
      </c>
      <c r="J27" s="4" cm="1">
        <f t="array" ref="J27">INDEX(GMWQ!$A$2:$NF$60,MATCH(1,(GMWQ!$NE$2:$NE$60=J$3)*(GMWQ!$ND$2:$ND$60=J$4)*(GMWQ!$NF$2:$NF$60=J$1),0),$G27-1966)</f>
        <v>63251.39</v>
      </c>
      <c r="K27" s="4" cm="1">
        <f t="array" ref="K27">INDEX(GMWQ!$A$2:$NF$60,MATCH(1,(GMWQ!$NE$2:$NE$60=K$3)*(GMWQ!$ND$2:$ND$60=K$4)*(GMWQ!$NF$2:$NF$60=K$1),0),$G27-1966)</f>
        <v>428.69</v>
      </c>
      <c r="L27" s="4" cm="1">
        <f t="array" ref="L27">INDEX(GMWQ!$A$2:$NF$60,MATCH(1,(GMWQ!$NE$2:$NE$60=L$3)*(GMWQ!$ND$2:$ND$60=L$4)*(GMWQ!$NF$2:$NF$60=L$1),0),$G27-1966)</f>
        <v>286.06200000000001</v>
      </c>
      <c r="M27" s="4" cm="1">
        <f t="array" ref="M27">INDEX(GMWQ!$A$2:$NF$60,MATCH(1,(GMWQ!$NE$2:$NE$60=M$3)*(GMWQ!$ND$2:$ND$60=M$4)*(GMWQ!$NF$2:$NF$60=M$1),0),$G27-1966)</f>
        <v>266.51299999999998</v>
      </c>
      <c r="N27" s="4" cm="1">
        <f t="array" ref="N27">INDEX(GMWQ!$A$2:$NF$60,MATCH(1,(GMWQ!$NE$2:$NE$60=N$3)*(GMWQ!$ND$2:$ND$60=N$4)*(GMWQ!$NF$2:$NF$60=N$1),0),$G27-1966)</f>
        <v>208478.5</v>
      </c>
      <c r="O27" s="4" cm="1">
        <f t="array" ref="O27">INDEX(GMWQ!$A$2:$NF$60,MATCH(1,(GMWQ!$NE$2:$NE$60=O$3)*(GMWQ!$ND$2:$ND$60=O$4)*(GMWQ!$NF$2:$NF$60=O$1),0),$G27-1966)</f>
        <v>-2141</v>
      </c>
      <c r="P27" s="4" cm="1">
        <f t="array" ref="P27">INDEX(GMWQ!$A$2:$NF$60,MATCH(1,(GMWQ!$NE$2:$NE$60=P$3)*(GMWQ!$ND$2:$ND$60=P$4)*(GMWQ!$NF$2:$NF$60=P$1),0),$G27-1966)</f>
        <v>-23.0655</v>
      </c>
      <c r="Q27" s="4" cm="1">
        <f t="array" ref="Q27">INDEX(GMWQ!$A$2:$NF$60,MATCH(1,(GMWQ!$NE$2:$NE$60=Q$3)*(GMWQ!$ND$2:$ND$60=Q$4)*(GMWQ!$NF$2:$NF$60=Q$1),0),$G27-1966)</f>
        <v>-3194.75</v>
      </c>
      <c r="R27" s="4" cm="1">
        <f t="array" ref="R27">INDEX(GMWQ!$A$2:$NF$60,MATCH(1,(GMWQ!$NE$2:$NE$60=R$3)*(GMWQ!$ND$2:$ND$60=R$4)*(GMWQ!$NF$2:$NF$60=R$1),0),$G27-1966)</f>
        <v>-11.86553</v>
      </c>
      <c r="S27" s="4" cm="1">
        <f t="array" ref="S27">INDEX(GMWQ!$A$2:$NF$60,MATCH(1,(GMWQ!$NE$2:$NE$60=S$3)*(GMWQ!$ND$2:$ND$60=S$4)*(GMWQ!$NF$2:$NF$60=S$1),0),$G27-1966)</f>
        <v>-1.4193910000000001</v>
      </c>
      <c r="T27" s="4" cm="1">
        <f t="array" ref="T27">INDEX(GMWQ!$A$2:$NF$60,MATCH(1,(GMWQ!$NE$2:$NE$60=T$3)*(GMWQ!$ND$2:$ND$60=T$4)*(GMWQ!$NF$2:$NF$60=T$1),0),$G27-1966)</f>
        <v>-2.5114540000000001</v>
      </c>
      <c r="U27" s="4" cm="1">
        <f t="array" ref="U27">INDEX(GMWQ!$A$2:$NF$60,MATCH(1,(GMWQ!$NE$2:$NE$60=U$3)*(GMWQ!$ND$2:$ND$60=U$4)*(GMWQ!$NF$2:$NF$60=U$1),0),$G27-1966)</f>
        <v>-3488</v>
      </c>
      <c r="V27" s="4" cm="1">
        <f t="array" ref="V27">INDEX(GMWQ!$A$2:$NF$60,MATCH(1,(GMWQ!$NE$2:$NE$60=V$3)*(GMWQ!$ND$2:$ND$60=V$4)*(GMWQ!$NF$2:$NF$60=V$1),0),$G27-1966)</f>
        <v>86357</v>
      </c>
      <c r="W27" s="4" cm="1">
        <f t="array" ref="W27">INDEX(GMWQ!$A$2:$NF$60,MATCH(1,(GMWQ!$NE$2:$NE$60=W$3)*(GMWQ!$ND$2:$ND$60=W$4)*(GMWQ!$NF$2:$NF$60=W$1),0),$G27-1966)</f>
        <v>1695.8989999999999</v>
      </c>
      <c r="X27" s="4" cm="1">
        <f t="array" ref="X27">INDEX(GMWQ!$A$2:$NF$60,MATCH(1,(GMWQ!$NE$2:$NE$60=X$3)*(GMWQ!$ND$2:$ND$60=X$4)*(GMWQ!$NF$2:$NF$60=X$1),0),$G27-1966)</f>
        <v>64735</v>
      </c>
      <c r="Y27" s="4" cm="1">
        <f t="array" ref="Y27">INDEX(GMWQ!$A$2:$NF$60,MATCH(1,(GMWQ!$NE$2:$NE$60=Y$3)*(GMWQ!$ND$2:$ND$60=Y$4)*(GMWQ!$NF$2:$NF$60=Y$1),0),$G27-1966)</f>
        <v>177.74619999999999</v>
      </c>
      <c r="Z27" s="4" cm="1">
        <f t="array" ref="Z27">INDEX(GMWQ!$A$2:$NF$60,MATCH(1,(GMWQ!$NE$2:$NE$60=Z$3)*(GMWQ!$ND$2:$ND$60=Z$4)*(GMWQ!$NF$2:$NF$60=Z$1),0),$G27-1966)</f>
        <v>89.369590000000002</v>
      </c>
      <c r="AA27" s="4" cm="1">
        <f t="array" ref="AA27">INDEX(GMWQ!$A$2:$NF$60,MATCH(1,(GMWQ!$NE$2:$NE$60=AA$3)*(GMWQ!$ND$2:$ND$60=AA$4)*(GMWQ!$NF$2:$NF$60=AA$1),0),$G27-1966)</f>
        <v>103.581</v>
      </c>
      <c r="AB27" s="4" cm="1">
        <f t="array" ref="AB27">INDEX(GMWQ!$A$2:$NF$60,MATCH(1,(GMWQ!$NE$2:$NE$60=AB$3)*(GMWQ!$ND$2:$ND$60=AB$4)*(GMWQ!$NF$2:$NF$60=AB$1),0),$G27-1966)</f>
        <v>109200</v>
      </c>
      <c r="AC27" s="4" cm="1">
        <f t="array" ref="AC27">INDEX(GMWQ!$A$2:$NF$60,MATCH(1,(GMWQ!$NE$2:$NE$60=AC$3)*(GMWQ!$ND$2:$ND$60=AC$4)*(GMWQ!$NF$2:$NF$60=AC$1),0),$G27-1966)</f>
        <v>60407.98</v>
      </c>
      <c r="AD27" s="4" cm="1">
        <f t="array" ref="AD27">INDEX(GMWQ!$A$2:$NF$60,MATCH(1,(GMWQ!$NE$2:$NE$60=AD$3)*(GMWQ!$ND$2:$ND$60=AD$4)*(GMWQ!$NF$2:$NF$60=AD$1),0),$G27-1966)</f>
        <v>1264.1869999999999</v>
      </c>
      <c r="AE27" s="4" cm="1">
        <f t="array" ref="AE27">INDEX(GMWQ!$A$2:$NF$60,MATCH(1,(GMWQ!$NE$2:$NE$60=AE$3)*(GMWQ!$ND$2:$ND$60=AE$4)*(GMWQ!$NF$2:$NF$60=AE$1),0),$G27-1966)</f>
        <v>6365.6559999999999</v>
      </c>
      <c r="AF27" s="4" cm="1">
        <f t="array" ref="AF27">INDEX(GMWQ!$A$2:$NF$60,MATCH(1,(GMWQ!$NE$2:$NE$60=AF$3)*(GMWQ!$ND$2:$ND$60=AF$4)*(GMWQ!$NF$2:$NF$60=AF$1),0),$G27-1966)</f>
        <v>11.06474</v>
      </c>
      <c r="AG27" s="4" cm="1">
        <f t="array" ref="AG27">INDEX(GMWQ!$A$2:$NF$60,MATCH(1,(GMWQ!$NE$2:$NE$60=AG$3)*(GMWQ!$ND$2:$ND$60=AG$4)*(GMWQ!$NF$2:$NF$60=AG$1),0),$G27-1966)</f>
        <v>-2.2080000000000002</v>
      </c>
      <c r="AH27" s="4" cm="1">
        <f t="array" ref="AH27">INDEX(GMWQ!$A$2:$NF$60,MATCH(1,(GMWQ!$NE$2:$NE$60=AH$3)*(GMWQ!$ND$2:$ND$60=AH$4)*(GMWQ!$NF$2:$NF$60=AH$1),0),$G27-1966)</f>
        <v>66.103750000000005</v>
      </c>
      <c r="AI27" s="4" cm="1">
        <f t="array" ref="AI27">INDEX(GMWQ!$A$2:$NF$60,MATCH(1,(GMWQ!$NE$2:$NE$60=AI$3)*(GMWQ!$ND$2:$ND$60=AI$4)*(GMWQ!$NF$2:$NF$60=AI$1),0),$G27-1966)</f>
        <v>26296</v>
      </c>
      <c r="AJ27" s="4" cm="1">
        <f t="array" ref="AJ27">INDEX(GMWQ!$A$2:$NF$60,MATCH(1,(GMWQ!$NE$2:$NE$60=AJ$3)*(GMWQ!$ND$2:$ND$60=AJ$4)*(GMWQ!$NF$2:$NF$60=AJ$1),0),$G27-1966)</f>
        <v>44136</v>
      </c>
      <c r="AK27" s="4" cm="1">
        <f t="array" ref="AK27">INDEX(GMWQ!$A$2:$NF$60,MATCH(1,(GMWQ!$NE$2:$NE$60=AK$3)*(GMWQ!$ND$2:$ND$60=AK$4)*(GMWQ!$NF$2:$NF$60=AK$1),0),$G27-1966)</f>
        <v>550.70000000000005</v>
      </c>
      <c r="AL27" s="4" cm="1">
        <f t="array" ref="AL27">INDEX(GMWQ!$A$2:$NF$60,MATCH(1,(GMWQ!$NE$2:$NE$60=AL$3)*(GMWQ!$ND$2:$ND$60=AL$4)*(GMWQ!$NF$2:$NF$60=AL$1),0),$G27-1966)</f>
        <v>50956.05</v>
      </c>
      <c r="AM27" s="4" cm="1">
        <f t="array" ref="AM27">INDEX(GMWQ!$A$2:$NF$60,MATCH(1,(GMWQ!$NE$2:$NE$60=AM$3)*(GMWQ!$ND$2:$ND$60=AM$4)*(GMWQ!$NF$2:$NF$60=AM$1),0),$G27-1966)</f>
        <v>187.94470000000001</v>
      </c>
      <c r="AN27" s="4" cm="1">
        <f t="array" ref="AN27">INDEX(GMWQ!$A$2:$NF$60,MATCH(1,(GMWQ!$NE$2:$NE$60=AN$3)*(GMWQ!$ND$2:$ND$60=AN$4)*(GMWQ!$NF$2:$NF$60=AN$1),0),$G27-1966)</f>
        <v>81.41</v>
      </c>
      <c r="AO27" s="4" cm="1">
        <f t="array" ref="AO27">INDEX(GMWQ!$A$2:$NF$60,MATCH(1,(GMWQ!$NE$2:$NE$60=AO$3)*(GMWQ!$ND$2:$ND$60=AO$4)*(GMWQ!$NF$2:$NF$60=AO$1),0),$G27-1966)</f>
        <v>32.432000000000002</v>
      </c>
      <c r="AP27" s="4" cm="1">
        <f t="array" ref="AP27">INDEX(GMWQ!$A$2:$NF$60,MATCH(1,(GMWQ!$NE$2:$NE$60=AP$3)*(GMWQ!$ND$2:$ND$60=AP$4)*(GMWQ!$NF$2:$NF$60=AP$1),0),$G27-1966)</f>
        <v>60330</v>
      </c>
      <c r="AQ27" s="4" cm="1">
        <f t="array" ref="AQ27">INDEX(GMWQ!$A$2:$NF$60,MATCH(1,(GMWQ!$NE$2:$NE$60=AQ$3)*(GMWQ!$ND$2:$ND$60=AQ$4)*(GMWQ!$NF$2:$NF$60=AQ$1),0),$G27-1966)</f>
        <v>0</v>
      </c>
      <c r="AR27" s="4" cm="1">
        <f t="array" ref="AR27">INDEX(GMWQ!$A$2:$NF$60,MATCH(1,(GMWQ!$NE$2:$NE$60=AR$3)*(GMWQ!$ND$2:$ND$60=AR$4)*(GMWQ!$NF$2:$NF$60=AR$1),0),$G27-1966)</f>
        <v>3.4113449999999998</v>
      </c>
      <c r="AS27" s="4" cm="1">
        <f t="array" ref="AS27">INDEX(GMWQ!$A$2:$NF$60,MATCH(1,(GMWQ!$NE$2:$NE$60=AS$3)*(GMWQ!$ND$2:$ND$60=AS$4)*(GMWQ!$NF$2:$NF$60=AS$1),0),$G27-1966)</f>
        <v>0</v>
      </c>
      <c r="AT27" s="4" cm="1">
        <f t="array" ref="AT27">INDEX(GMWQ!$A$2:$NF$60,MATCH(1,(GMWQ!$NE$2:$NE$60=AT$3)*(GMWQ!$ND$2:$ND$60=AT$4)*(GMWQ!$NF$2:$NF$60=AT$1),0),$G27-1966)</f>
        <v>0</v>
      </c>
      <c r="AU27" s="4" cm="1">
        <f t="array" ref="AU27">INDEX(GMWQ!$A$2:$NF$60,MATCH(1,(GMWQ!$NE$2:$NE$60=AU$3)*(GMWQ!$ND$2:$ND$60=AU$4)*(GMWQ!$NF$2:$NF$60=AU$1),0),$G27-1966)</f>
        <v>24.452780000000001</v>
      </c>
      <c r="AV27" s="4" cm="1">
        <f t="array" ref="AV27">INDEX(GMWQ!$A$2:$NF$60,MATCH(1,(GMWQ!$NE$2:$NE$60=AV$3)*(GMWQ!$ND$2:$ND$60=AV$4)*(GMWQ!$NF$2:$NF$60=AV$1),0),$G27-1966)</f>
        <v>63.033329999999999</v>
      </c>
      <c r="AW27" s="4" cm="1">
        <f t="array" ref="AW27">INDEX(GMWQ!$A$2:$NF$60,MATCH(1,(GMWQ!$NE$2:$NE$60=AW$3)*(GMWQ!$ND$2:$ND$60=AW$4)*(GMWQ!$NF$2:$NF$60=AW$1),0),$G27-1966)</f>
        <v>64.133330000000001</v>
      </c>
      <c r="AX27" s="4" cm="1">
        <f t="array" ref="AX27">INDEX(GMWQ!$A$2:$NF$60,MATCH(1,(GMWQ!$NE$2:$NE$60=AX$3)*(GMWQ!$ND$2:$ND$60=AX$4)*(GMWQ!$NF$2:$NF$60=AX$1),0),$G27-1966)</f>
        <v>41.666670000000003</v>
      </c>
      <c r="AY27" s="4" cm="1">
        <f t="array" ref="AY27">INDEX(GMWQ!$A$2:$NF$60,MATCH(1,(GMWQ!$NE$2:$NE$60=AY$3)*(GMWQ!$ND$2:$ND$60=AY$4)*(GMWQ!$NF$2:$NF$60=AY$1),0),$G27-1966)</f>
        <v>23.14667</v>
      </c>
      <c r="AZ27" s="4" cm="1">
        <f t="array" ref="AZ27">INDEX(GMWQ!$A$2:$NF$60,MATCH(1,(GMWQ!$NE$2:$NE$60=AZ$3)*(GMWQ!$ND$2:$ND$60=AZ$4)*(GMWQ!$NF$2:$NF$60=AZ$1),0),$G27-1966)</f>
        <v>11.466670000000001</v>
      </c>
      <c r="BA27" s="4" cm="1">
        <f t="array" ref="BA27">INDEX(GMWQ!$A$2:$NF$60,MATCH(1,(GMWQ!$NE$2:$NE$60=BA$3)*(GMWQ!$ND$2:$ND$60=BA$4)*(GMWQ!$NF$2:$NF$60=BA$1),0),$G27-1966)</f>
        <v>36.00027</v>
      </c>
    </row>
    <row r="28" spans="1:53" x14ac:dyDescent="0.25">
      <c r="B28" s="4">
        <f t="shared" ref="B28:E43" si="27">+B24+1</f>
        <v>1978</v>
      </c>
      <c r="C28" s="4">
        <f t="shared" si="27"/>
        <v>1978</v>
      </c>
      <c r="D28" s="4">
        <f t="shared" ref="D28" si="28">+D24+1</f>
        <v>1977</v>
      </c>
      <c r="G28" s="4">
        <f t="shared" si="6"/>
        <v>1994</v>
      </c>
      <c r="H28" s="4" cm="1">
        <f t="array" ref="H28">INDEX(GMWQ!$A$2:$NF$60,MATCH(1,(GMWQ!$NE$2:$NE$60=H$3)*(GMWQ!$ND$2:$ND$60=H$4)*(GMWQ!$NF$2:$NF$60=H$1),0),$G28-1966)</f>
        <v>279001</v>
      </c>
      <c r="I28" s="4" cm="1">
        <f t="array" ref="I28">INDEX(GMWQ!$A$2:$NF$60,MATCH(1,(GMWQ!$NE$2:$NE$60=I$3)*(GMWQ!$ND$2:$ND$60=I$4)*(GMWQ!$NF$2:$NF$60=I$1),0),$G28-1966)</f>
        <v>1764.7249999999999</v>
      </c>
      <c r="J28" s="4" cm="1">
        <f t="array" ref="J28">INDEX(GMWQ!$A$2:$NF$60,MATCH(1,(GMWQ!$NE$2:$NE$60=J$3)*(GMWQ!$ND$2:$ND$60=J$4)*(GMWQ!$NF$2:$NF$60=J$1),0),$G28-1966)</f>
        <v>63870.94</v>
      </c>
      <c r="K28" s="4" cm="1">
        <f t="array" ref="K28">INDEX(GMWQ!$A$2:$NF$60,MATCH(1,(GMWQ!$NE$2:$NE$60=K$3)*(GMWQ!$ND$2:$ND$60=K$4)*(GMWQ!$NF$2:$NF$60=K$1),0),$G28-1966)</f>
        <v>430.44</v>
      </c>
      <c r="L28" s="4" cm="1">
        <f t="array" ref="L28">INDEX(GMWQ!$A$2:$NF$60,MATCH(1,(GMWQ!$NE$2:$NE$60=L$3)*(GMWQ!$ND$2:$ND$60=L$4)*(GMWQ!$NF$2:$NF$60=L$1),0),$G28-1966)</f>
        <v>289.17899999999997</v>
      </c>
      <c r="M28" s="4" cm="1">
        <f t="array" ref="M28">INDEX(GMWQ!$A$2:$NF$60,MATCH(1,(GMWQ!$NE$2:$NE$60=M$3)*(GMWQ!$ND$2:$ND$60=M$4)*(GMWQ!$NF$2:$NF$60=M$1),0),$G28-1966)</f>
        <v>271.12329999999997</v>
      </c>
      <c r="N28" s="4" cm="1">
        <f t="array" ref="N28">INDEX(GMWQ!$A$2:$NF$60,MATCH(1,(GMWQ!$NE$2:$NE$60=N$3)*(GMWQ!$ND$2:$ND$60=N$4)*(GMWQ!$NF$2:$NF$60=N$1),0),$G28-1966)</f>
        <v>209897.5</v>
      </c>
      <c r="O28" s="4" cm="1">
        <f t="array" ref="O28">INDEX(GMWQ!$A$2:$NF$60,MATCH(1,(GMWQ!$NE$2:$NE$60=O$3)*(GMWQ!$ND$2:$ND$60=O$4)*(GMWQ!$NF$2:$NF$60=O$1),0),$G28-1966)</f>
        <v>-1905</v>
      </c>
      <c r="P28" s="4" cm="1">
        <f t="array" ref="P28">INDEX(GMWQ!$A$2:$NF$60,MATCH(1,(GMWQ!$NE$2:$NE$60=P$3)*(GMWQ!$ND$2:$ND$60=P$4)*(GMWQ!$NF$2:$NF$60=P$1),0),$G28-1966)</f>
        <v>-19.387499999999999</v>
      </c>
      <c r="Q28" s="4" cm="1">
        <f t="array" ref="Q28">INDEX(GMWQ!$A$2:$NF$60,MATCH(1,(GMWQ!$NE$2:$NE$60=Q$3)*(GMWQ!$ND$2:$ND$60=Q$4)*(GMWQ!$NF$2:$NF$60=Q$1),0),$G28-1966)</f>
        <v>-3495.5</v>
      </c>
      <c r="R28" s="4" cm="1">
        <f t="array" ref="R28">INDEX(GMWQ!$A$2:$NF$60,MATCH(1,(GMWQ!$NE$2:$NE$60=R$3)*(GMWQ!$ND$2:$ND$60=R$4)*(GMWQ!$NF$2:$NF$60=R$1),0),$G28-1966)</f>
        <v>-12.19843</v>
      </c>
      <c r="S28" s="4" cm="1">
        <f t="array" ref="S28">INDEX(GMWQ!$A$2:$NF$60,MATCH(1,(GMWQ!$NE$2:$NE$60=S$3)*(GMWQ!$ND$2:$ND$60=S$4)*(GMWQ!$NF$2:$NF$60=S$1),0),$G28-1966)</f>
        <v>-1.901734</v>
      </c>
      <c r="T28" s="4" cm="1">
        <f t="array" ref="T28">INDEX(GMWQ!$A$2:$NF$60,MATCH(1,(GMWQ!$NE$2:$NE$60=T$3)*(GMWQ!$ND$2:$ND$60=T$4)*(GMWQ!$NF$2:$NF$60=T$1),0),$G28-1966)</f>
        <v>-2.7578819999999999</v>
      </c>
      <c r="U28" s="4" cm="1">
        <f t="array" ref="U28">INDEX(GMWQ!$A$2:$NF$60,MATCH(1,(GMWQ!$NE$2:$NE$60=U$3)*(GMWQ!$ND$2:$ND$60=U$4)*(GMWQ!$NF$2:$NF$60=U$1),0),$G28-1966)</f>
        <v>-2840</v>
      </c>
      <c r="V28" s="4" cm="1">
        <f t="array" ref="V28">INDEX(GMWQ!$A$2:$NF$60,MATCH(1,(GMWQ!$NE$2:$NE$60=V$3)*(GMWQ!$ND$2:$ND$60=V$4)*(GMWQ!$NF$2:$NF$60=V$1),0),$G28-1966)</f>
        <v>88950.5</v>
      </c>
      <c r="W28" s="4" cm="1">
        <f t="array" ref="W28">INDEX(GMWQ!$A$2:$NF$60,MATCH(1,(GMWQ!$NE$2:$NE$60=W$3)*(GMWQ!$ND$2:$ND$60=W$4)*(GMWQ!$NF$2:$NF$60=W$1),0),$G28-1966)</f>
        <v>1722.3150000000001</v>
      </c>
      <c r="X28" s="4" cm="1">
        <f t="array" ref="X28">INDEX(GMWQ!$A$2:$NF$60,MATCH(1,(GMWQ!$NE$2:$NE$60=X$3)*(GMWQ!$ND$2:$ND$60=X$4)*(GMWQ!$NF$2:$NF$60=X$1),0),$G28-1966)</f>
        <v>70544</v>
      </c>
      <c r="Y28" s="4" cm="1">
        <f t="array" ref="Y28">INDEX(GMWQ!$A$2:$NF$60,MATCH(1,(GMWQ!$NE$2:$NE$60=Y$3)*(GMWQ!$ND$2:$ND$60=Y$4)*(GMWQ!$NF$2:$NF$60=Y$1),0),$G28-1966)</f>
        <v>182.9573</v>
      </c>
      <c r="Z28" s="4" cm="1">
        <f t="array" ref="Z28">INDEX(GMWQ!$A$2:$NF$60,MATCH(1,(GMWQ!$NE$2:$NE$60=Z$3)*(GMWQ!$ND$2:$ND$60=Z$4)*(GMWQ!$NF$2:$NF$60=Z$1),0),$G28-1966)</f>
        <v>93.181820000000002</v>
      </c>
      <c r="AA28" s="4" cm="1">
        <f t="array" ref="AA28">INDEX(GMWQ!$A$2:$NF$60,MATCH(1,(GMWQ!$NE$2:$NE$60=AA$3)*(GMWQ!$ND$2:$ND$60=AA$4)*(GMWQ!$NF$2:$NF$60=AA$1),0),$G28-1966)</f>
        <v>109.61199999999999</v>
      </c>
      <c r="AB28" s="4" cm="1">
        <f t="array" ref="AB28">INDEX(GMWQ!$A$2:$NF$60,MATCH(1,(GMWQ!$NE$2:$NE$60=AB$3)*(GMWQ!$ND$2:$ND$60=AB$4)*(GMWQ!$NF$2:$NF$60=AB$1),0),$G28-1966)</f>
        <v>113896</v>
      </c>
      <c r="AC28" s="4" cm="1">
        <f t="array" ref="AC28">INDEX(GMWQ!$A$2:$NF$60,MATCH(1,(GMWQ!$NE$2:$NE$60=AC$3)*(GMWQ!$ND$2:$ND$60=AC$4)*(GMWQ!$NF$2:$NF$60=AC$1),0),$G28-1966)</f>
        <v>61939.519999999997</v>
      </c>
      <c r="AD28" s="4" cm="1">
        <f t="array" ref="AD28">INDEX(GMWQ!$A$2:$NF$60,MATCH(1,(GMWQ!$NE$2:$NE$60=AD$3)*(GMWQ!$ND$2:$ND$60=AD$4)*(GMWQ!$NF$2:$NF$60=AD$1),0),$G28-1966)</f>
        <v>1273.3620000000001</v>
      </c>
      <c r="AE28" s="4" cm="1">
        <f t="array" ref="AE28">INDEX(GMWQ!$A$2:$NF$60,MATCH(1,(GMWQ!$NE$2:$NE$60=AE$3)*(GMWQ!$ND$2:$ND$60=AE$4)*(GMWQ!$NF$2:$NF$60=AE$1),0),$G28-1966)</f>
        <v>9423.4</v>
      </c>
      <c r="AF28" s="4" cm="1">
        <f t="array" ref="AF28">INDEX(GMWQ!$A$2:$NF$60,MATCH(1,(GMWQ!$NE$2:$NE$60=AF$3)*(GMWQ!$ND$2:$ND$60=AF$4)*(GMWQ!$NF$2:$NF$60=AF$1),0),$G28-1966)</f>
        <v>12.52712</v>
      </c>
      <c r="AG28" s="4" cm="1">
        <f t="array" ref="AG28">INDEX(GMWQ!$A$2:$NF$60,MATCH(1,(GMWQ!$NE$2:$NE$60=AG$3)*(GMWQ!$ND$2:$ND$60=AG$4)*(GMWQ!$NF$2:$NF$60=AG$1),0),$G28-1966)</f>
        <v>-1.4850000000000001</v>
      </c>
      <c r="AH28" s="4" cm="1">
        <f t="array" ref="AH28">INDEX(GMWQ!$A$2:$NF$60,MATCH(1,(GMWQ!$NE$2:$NE$60=AH$3)*(GMWQ!$ND$2:$ND$60=AH$4)*(GMWQ!$NF$2:$NF$60=AH$1),0),$G28-1966)</f>
        <v>69.785499999999999</v>
      </c>
      <c r="AI28" s="4" cm="1">
        <f t="array" ref="AI28">INDEX(GMWQ!$A$2:$NF$60,MATCH(1,(GMWQ!$NE$2:$NE$60=AI$3)*(GMWQ!$ND$2:$ND$60=AI$4)*(GMWQ!$NF$2:$NF$60=AI$1),0),$G28-1966)</f>
        <v>28158</v>
      </c>
      <c r="AJ28" s="4" cm="1">
        <f t="array" ref="AJ28">INDEX(GMWQ!$A$2:$NF$60,MATCH(1,(GMWQ!$NE$2:$NE$60=AJ$3)*(GMWQ!$ND$2:$ND$60=AJ$4)*(GMWQ!$NF$2:$NF$60=AJ$1),0),$G28-1966)</f>
        <v>45901</v>
      </c>
      <c r="AK28" s="4" cm="1">
        <f t="array" ref="AK28">INDEX(GMWQ!$A$2:$NF$60,MATCH(1,(GMWQ!$NE$2:$NE$60=AK$3)*(GMWQ!$ND$2:$ND$60=AK$4)*(GMWQ!$NF$2:$NF$60=AK$1),0),$G28-1966)</f>
        <v>582.9</v>
      </c>
      <c r="AL28" s="4" cm="1">
        <f t="array" ref="AL28">INDEX(GMWQ!$A$2:$NF$60,MATCH(1,(GMWQ!$NE$2:$NE$60=AL$3)*(GMWQ!$ND$2:$ND$60=AL$4)*(GMWQ!$NF$2:$NF$60=AL$1),0),$G28-1966)</f>
        <v>51935.86</v>
      </c>
      <c r="AM28" s="4" cm="1">
        <f t="array" ref="AM28">INDEX(GMWQ!$A$2:$NF$60,MATCH(1,(GMWQ!$NE$2:$NE$60=AM$3)*(GMWQ!$ND$2:$ND$60=AM$4)*(GMWQ!$NF$2:$NF$60=AM$1),0),$G28-1966)</f>
        <v>190.29849999999999</v>
      </c>
      <c r="AN28" s="4" cm="1">
        <f t="array" ref="AN28">INDEX(GMWQ!$A$2:$NF$60,MATCH(1,(GMWQ!$NE$2:$NE$60=AN$3)*(GMWQ!$ND$2:$ND$60=AN$4)*(GMWQ!$NF$2:$NF$60=AN$1),0),$G28-1966)</f>
        <v>84.781999999999996</v>
      </c>
      <c r="AO28" s="4" cm="1">
        <f t="array" ref="AO28">INDEX(GMWQ!$A$2:$NF$60,MATCH(1,(GMWQ!$NE$2:$NE$60=AO$3)*(GMWQ!$ND$2:$ND$60=AO$4)*(GMWQ!$NF$2:$NF$60=AO$1),0),$G28-1966)</f>
        <v>34.070999999999998</v>
      </c>
      <c r="AP28" s="4" cm="1">
        <f t="array" ref="AP28">INDEX(GMWQ!$A$2:$NF$60,MATCH(1,(GMWQ!$NE$2:$NE$60=AP$3)*(GMWQ!$ND$2:$ND$60=AP$4)*(GMWQ!$NF$2:$NF$60=AP$1),0),$G28-1966)</f>
        <v>62171</v>
      </c>
      <c r="AQ28" s="4" cm="1">
        <f t="array" ref="AQ28">INDEX(GMWQ!$A$2:$NF$60,MATCH(1,(GMWQ!$NE$2:$NE$60=AQ$3)*(GMWQ!$ND$2:$ND$60=AQ$4)*(GMWQ!$NF$2:$NF$60=AQ$1),0),$G28-1966)</f>
        <v>0</v>
      </c>
      <c r="AR28" s="4" cm="1">
        <f t="array" ref="AR28">INDEX(GMWQ!$A$2:$NF$60,MATCH(1,(GMWQ!$NE$2:$NE$60=AR$3)*(GMWQ!$ND$2:$ND$60=AR$4)*(GMWQ!$NF$2:$NF$60=AR$1),0),$G28-1966)</f>
        <v>3.6379630000000001</v>
      </c>
      <c r="AS28" s="4" cm="1">
        <f t="array" ref="AS28">INDEX(GMWQ!$A$2:$NF$60,MATCH(1,(GMWQ!$NE$2:$NE$60=AS$3)*(GMWQ!$ND$2:$ND$60=AS$4)*(GMWQ!$NF$2:$NF$60=AS$1),0),$G28-1966)</f>
        <v>0</v>
      </c>
      <c r="AT28" s="4" cm="1">
        <f t="array" ref="AT28">INDEX(GMWQ!$A$2:$NF$60,MATCH(1,(GMWQ!$NE$2:$NE$60=AT$3)*(GMWQ!$ND$2:$ND$60=AT$4)*(GMWQ!$NF$2:$NF$60=AT$1),0),$G28-1966)</f>
        <v>0</v>
      </c>
      <c r="AU28" s="4" cm="1">
        <f t="array" ref="AU28">INDEX(GMWQ!$A$2:$NF$60,MATCH(1,(GMWQ!$NE$2:$NE$60=AU$3)*(GMWQ!$ND$2:$ND$60=AU$4)*(GMWQ!$NF$2:$NF$60=AU$1),0),$G28-1966)</f>
        <v>25.078440000000001</v>
      </c>
      <c r="AV28" s="4" cm="1">
        <f t="array" ref="AV28">INDEX(GMWQ!$A$2:$NF$60,MATCH(1,(GMWQ!$NE$2:$NE$60=AV$3)*(GMWQ!$ND$2:$ND$60=AV$4)*(GMWQ!$NF$2:$NF$60=AV$1),0),$G28-1966)</f>
        <v>64.466669999999993</v>
      </c>
      <c r="AW28" s="4" cm="1">
        <f t="array" ref="AW28">INDEX(GMWQ!$A$2:$NF$60,MATCH(1,(GMWQ!$NE$2:$NE$60=AW$3)*(GMWQ!$ND$2:$ND$60=AW$4)*(GMWQ!$NF$2:$NF$60=AW$1),0),$G28-1966)</f>
        <v>65.466669999999993</v>
      </c>
      <c r="AX28" s="4" cm="1">
        <f t="array" ref="AX28">INDEX(GMWQ!$A$2:$NF$60,MATCH(1,(GMWQ!$NE$2:$NE$60=AX$3)*(GMWQ!$ND$2:$ND$60=AX$4)*(GMWQ!$NF$2:$NF$60=AX$1),0),$G28-1966)</f>
        <v>41.966670000000001</v>
      </c>
      <c r="AY28" s="4" cm="1">
        <f t="array" ref="AY28">INDEX(GMWQ!$A$2:$NF$60,MATCH(1,(GMWQ!$NE$2:$NE$60=AY$3)*(GMWQ!$ND$2:$ND$60=AY$4)*(GMWQ!$NF$2:$NF$60=AY$1),0),$G28-1966)</f>
        <v>23.816669999999998</v>
      </c>
      <c r="AZ28" s="4" cm="1">
        <f t="array" ref="AZ28">INDEX(GMWQ!$A$2:$NF$60,MATCH(1,(GMWQ!$NE$2:$NE$60=AZ$3)*(GMWQ!$ND$2:$ND$60=AZ$4)*(GMWQ!$NF$2:$NF$60=AZ$1),0),$G28-1966)</f>
        <v>11.8</v>
      </c>
      <c r="BA28" s="4" cm="1">
        <f t="array" ref="BA28">INDEX(GMWQ!$A$2:$NF$60,MATCH(1,(GMWQ!$NE$2:$NE$60=BA$3)*(GMWQ!$ND$2:$ND$60=BA$4)*(GMWQ!$NF$2:$NF$60=BA$1),0),$G28-1966)</f>
        <v>36.922139999999999</v>
      </c>
    </row>
    <row r="29" spans="1:53" x14ac:dyDescent="0.25">
      <c r="B29" s="4">
        <f t="shared" si="27"/>
        <v>1978</v>
      </c>
      <c r="C29" s="4">
        <f t="shared" si="27"/>
        <v>1978</v>
      </c>
      <c r="D29" s="4">
        <f t="shared" ref="D29" si="29">+D25+1</f>
        <v>1978</v>
      </c>
      <c r="G29" s="4">
        <f t="shared" si="6"/>
        <v>1995</v>
      </c>
      <c r="H29" s="4" cm="1">
        <f t="array" ref="H29">INDEX(GMWQ!$A$2:$NF$60,MATCH(1,(GMWQ!$NE$2:$NE$60=H$3)*(GMWQ!$ND$2:$ND$60=H$4)*(GMWQ!$NF$2:$NF$60=H$1),0),$G29-1966)</f>
        <v>282797</v>
      </c>
      <c r="I29" s="4" cm="1">
        <f t="array" ref="I29">INDEX(GMWQ!$A$2:$NF$60,MATCH(1,(GMWQ!$NE$2:$NE$60=I$3)*(GMWQ!$ND$2:$ND$60=I$4)*(GMWQ!$NF$2:$NF$60=I$1),0),$G29-1966)</f>
        <v>1782.4749999999999</v>
      </c>
      <c r="J29" s="4" cm="1">
        <f t="array" ref="J29">INDEX(GMWQ!$A$2:$NF$60,MATCH(1,(GMWQ!$NE$2:$NE$60=J$3)*(GMWQ!$ND$2:$ND$60=J$4)*(GMWQ!$NF$2:$NF$60=J$1),0),$G29-1966)</f>
        <v>64705.64</v>
      </c>
      <c r="K29" s="4" cm="1">
        <f t="array" ref="K29">INDEX(GMWQ!$A$2:$NF$60,MATCH(1,(GMWQ!$NE$2:$NE$60=K$3)*(GMWQ!$ND$2:$ND$60=K$4)*(GMWQ!$NF$2:$NF$60=K$1),0),$G29-1966)</f>
        <v>435.98</v>
      </c>
      <c r="L29" s="4" cm="1">
        <f t="array" ref="L29">INDEX(GMWQ!$A$2:$NF$60,MATCH(1,(GMWQ!$NE$2:$NE$60=L$3)*(GMWQ!$ND$2:$ND$60=L$4)*(GMWQ!$NF$2:$NF$60=L$1),0),$G29-1966)</f>
        <v>290.97899999999998</v>
      </c>
      <c r="M29" s="4" cm="1">
        <f t="array" ref="M29">INDEX(GMWQ!$A$2:$NF$60,MATCH(1,(GMWQ!$NE$2:$NE$60=M$3)*(GMWQ!$ND$2:$ND$60=M$4)*(GMWQ!$NF$2:$NF$60=M$1),0),$G29-1966)</f>
        <v>272.5487</v>
      </c>
      <c r="N29" s="4" cm="1">
        <f t="array" ref="N29">INDEX(GMWQ!$A$2:$NF$60,MATCH(1,(GMWQ!$NE$2:$NE$60=N$3)*(GMWQ!$ND$2:$ND$60=N$4)*(GMWQ!$NF$2:$NF$60=N$1),0),$G29-1966)</f>
        <v>211855.5</v>
      </c>
      <c r="O29" s="4" cm="1">
        <f t="array" ref="O29">INDEX(GMWQ!$A$2:$NF$60,MATCH(1,(GMWQ!$NE$2:$NE$60=O$3)*(GMWQ!$ND$2:$ND$60=O$4)*(GMWQ!$NF$2:$NF$60=O$1),0),$G29-1966)</f>
        <v>-2710</v>
      </c>
      <c r="P29" s="4" cm="1">
        <f t="array" ref="P29">INDEX(GMWQ!$A$2:$NF$60,MATCH(1,(GMWQ!$NE$2:$NE$60=P$3)*(GMWQ!$ND$2:$ND$60=P$4)*(GMWQ!$NF$2:$NF$60=P$1),0),$G29-1966)</f>
        <v>-20.11525</v>
      </c>
      <c r="Q29" s="4" cm="1">
        <f t="array" ref="Q29">INDEX(GMWQ!$A$2:$NF$60,MATCH(1,(GMWQ!$NE$2:$NE$60=Q$3)*(GMWQ!$ND$2:$ND$60=Q$4)*(GMWQ!$NF$2:$NF$60=Q$1),0),$G29-1966)</f>
        <v>-3530</v>
      </c>
      <c r="R29" s="4" cm="1">
        <f t="array" ref="R29">INDEX(GMWQ!$A$2:$NF$60,MATCH(1,(GMWQ!$NE$2:$NE$60=R$3)*(GMWQ!$ND$2:$ND$60=R$4)*(GMWQ!$NF$2:$NF$60=R$1),0),$G29-1966)</f>
        <v>-13.244339999999999</v>
      </c>
      <c r="S29" s="4" cm="1">
        <f t="array" ref="S29">INDEX(GMWQ!$A$2:$NF$60,MATCH(1,(GMWQ!$NE$2:$NE$60=S$3)*(GMWQ!$ND$2:$ND$60=S$4)*(GMWQ!$NF$2:$NF$60=S$1),0),$G29-1966)</f>
        <v>-1.9166719999999999</v>
      </c>
      <c r="T29" s="4" cm="1">
        <f t="array" ref="T29">INDEX(GMWQ!$A$2:$NF$60,MATCH(1,(GMWQ!$NE$2:$NE$60=T$3)*(GMWQ!$ND$2:$ND$60=T$4)*(GMWQ!$NF$2:$NF$60=T$1),0),$G29-1966)</f>
        <v>-2.9598089999999999</v>
      </c>
      <c r="U29" s="4" cm="1">
        <f t="array" ref="U29">INDEX(GMWQ!$A$2:$NF$60,MATCH(1,(GMWQ!$NE$2:$NE$60=U$3)*(GMWQ!$ND$2:$ND$60=U$4)*(GMWQ!$NF$2:$NF$60=U$1),0),$G29-1966)</f>
        <v>-2194</v>
      </c>
      <c r="V29" s="4" cm="1">
        <f t="array" ref="V29">INDEX(GMWQ!$A$2:$NF$60,MATCH(1,(GMWQ!$NE$2:$NE$60=V$3)*(GMWQ!$ND$2:$ND$60=V$4)*(GMWQ!$NF$2:$NF$60=V$1),0),$G29-1966)</f>
        <v>91544</v>
      </c>
      <c r="W29" s="4" cm="1">
        <f t="array" ref="W29">INDEX(GMWQ!$A$2:$NF$60,MATCH(1,(GMWQ!$NE$2:$NE$60=W$3)*(GMWQ!$ND$2:$ND$60=W$4)*(GMWQ!$NF$2:$NF$60=W$1),0),$G29-1966)</f>
        <v>1757.5519999999999</v>
      </c>
      <c r="X29" s="4" cm="1">
        <f t="array" ref="X29">INDEX(GMWQ!$A$2:$NF$60,MATCH(1,(GMWQ!$NE$2:$NE$60=X$3)*(GMWQ!$ND$2:$ND$60=X$4)*(GMWQ!$NF$2:$NF$60=X$1),0),$G29-1966)</f>
        <v>76353</v>
      </c>
      <c r="Y29" s="4" cm="1">
        <f t="array" ref="Y29">INDEX(GMWQ!$A$2:$NF$60,MATCH(1,(GMWQ!$NE$2:$NE$60=Y$3)*(GMWQ!$ND$2:$ND$60=Y$4)*(GMWQ!$NF$2:$NF$60=Y$1),0),$G29-1966)</f>
        <v>188.35390000000001</v>
      </c>
      <c r="Z29" s="4" cm="1">
        <f t="array" ref="Z29">INDEX(GMWQ!$A$2:$NF$60,MATCH(1,(GMWQ!$NE$2:$NE$60=Z$3)*(GMWQ!$ND$2:$ND$60=Z$4)*(GMWQ!$NF$2:$NF$60=Z$1),0),$G29-1966)</f>
        <v>96.994050000000001</v>
      </c>
      <c r="AA29" s="4" cm="1">
        <f t="array" ref="AA29">INDEX(GMWQ!$A$2:$NF$60,MATCH(1,(GMWQ!$NE$2:$NE$60=AA$3)*(GMWQ!$ND$2:$ND$60=AA$4)*(GMWQ!$NF$2:$NF$60=AA$1),0),$G29-1966)</f>
        <v>115.643</v>
      </c>
      <c r="AB29" s="4" cm="1">
        <f t="array" ref="AB29">INDEX(GMWQ!$A$2:$NF$60,MATCH(1,(GMWQ!$NE$2:$NE$60=AB$3)*(GMWQ!$ND$2:$ND$60=AB$4)*(GMWQ!$NF$2:$NF$60=AB$1),0),$G29-1966)</f>
        <v>118592</v>
      </c>
      <c r="AC29" s="4" cm="1">
        <f t="array" ref="AC29">INDEX(GMWQ!$A$2:$NF$60,MATCH(1,(GMWQ!$NE$2:$NE$60=AC$3)*(GMWQ!$ND$2:$ND$60=AC$4)*(GMWQ!$NF$2:$NF$60=AC$1),0),$G29-1966)</f>
        <v>63429.5</v>
      </c>
      <c r="AD29" s="4" cm="1">
        <f t="array" ref="AD29">INDEX(GMWQ!$A$2:$NF$60,MATCH(1,(GMWQ!$NE$2:$NE$60=AD$3)*(GMWQ!$ND$2:$ND$60=AD$4)*(GMWQ!$NF$2:$NF$60=AD$1),0),$G29-1966)</f>
        <v>1269.2829999999999</v>
      </c>
      <c r="AE29" s="4" cm="1">
        <f t="array" ref="AE29">INDEX(GMWQ!$A$2:$NF$60,MATCH(1,(GMWQ!$NE$2:$NE$60=AE$3)*(GMWQ!$ND$2:$ND$60=AE$4)*(GMWQ!$NF$2:$NF$60=AE$1),0),$G29-1966)</f>
        <v>12481.14</v>
      </c>
      <c r="AF29" s="4" cm="1">
        <f t="array" ref="AF29">INDEX(GMWQ!$A$2:$NF$60,MATCH(1,(GMWQ!$NE$2:$NE$60=AF$3)*(GMWQ!$ND$2:$ND$60=AF$4)*(GMWQ!$NF$2:$NF$60=AF$1),0),$G29-1966)</f>
        <v>13.98949</v>
      </c>
      <c r="AG29" s="4" cm="1">
        <f t="array" ref="AG29">INDEX(GMWQ!$A$2:$NF$60,MATCH(1,(GMWQ!$NE$2:$NE$60=AG$3)*(GMWQ!$ND$2:$ND$60=AG$4)*(GMWQ!$NF$2:$NF$60=AG$1),0),$G29-1966)</f>
        <v>-0.76200000000000001</v>
      </c>
      <c r="AH29" s="4" cm="1">
        <f t="array" ref="AH29">INDEX(GMWQ!$A$2:$NF$60,MATCH(1,(GMWQ!$NE$2:$NE$60=AH$3)*(GMWQ!$ND$2:$ND$60=AH$4)*(GMWQ!$NF$2:$NF$60=AH$1),0),$G29-1966)</f>
        <v>73.467250000000007</v>
      </c>
      <c r="AI29" s="4" cm="1">
        <f t="array" ref="AI29">INDEX(GMWQ!$A$2:$NF$60,MATCH(1,(GMWQ!$NE$2:$NE$60=AI$3)*(GMWQ!$ND$2:$ND$60=AI$4)*(GMWQ!$NF$2:$NF$60=AI$1),0),$G29-1966)</f>
        <v>30020</v>
      </c>
      <c r="AJ29" s="4" cm="1">
        <f t="array" ref="AJ29">INDEX(GMWQ!$A$2:$NF$60,MATCH(1,(GMWQ!$NE$2:$NE$60=AJ$3)*(GMWQ!$ND$2:$ND$60=AJ$4)*(GMWQ!$NF$2:$NF$60=AJ$1),0),$G29-1966)</f>
        <v>47202</v>
      </c>
      <c r="AK29" s="4" cm="1">
        <f t="array" ref="AK29">INDEX(GMWQ!$A$2:$NF$60,MATCH(1,(GMWQ!$NE$2:$NE$60=AK$3)*(GMWQ!$ND$2:$ND$60=AK$4)*(GMWQ!$NF$2:$NF$60=AK$1),0),$G29-1966)</f>
        <v>598.77499999999998</v>
      </c>
      <c r="AL29" s="4" cm="1">
        <f t="array" ref="AL29">INDEX(GMWQ!$A$2:$NF$60,MATCH(1,(GMWQ!$NE$2:$NE$60=AL$3)*(GMWQ!$ND$2:$ND$60=AL$4)*(GMWQ!$NF$2:$NF$60=AL$1),0),$G29-1966)</f>
        <v>53285.35</v>
      </c>
      <c r="AM29" s="4" cm="1">
        <f t="array" ref="AM29">INDEX(GMWQ!$A$2:$NF$60,MATCH(1,(GMWQ!$NE$2:$NE$60=AM$3)*(GMWQ!$ND$2:$ND$60=AM$4)*(GMWQ!$NF$2:$NF$60=AM$1),0),$G29-1966)</f>
        <v>195.0942</v>
      </c>
      <c r="AN29" s="4" cm="1">
        <f t="array" ref="AN29">INDEX(GMWQ!$A$2:$NF$60,MATCH(1,(GMWQ!$NE$2:$NE$60=AN$3)*(GMWQ!$ND$2:$ND$60=AN$4)*(GMWQ!$NF$2:$NF$60=AN$1),0),$G29-1966)</f>
        <v>88.087999999999994</v>
      </c>
      <c r="AO29" s="4" cm="1">
        <f t="array" ref="AO29">INDEX(GMWQ!$A$2:$NF$60,MATCH(1,(GMWQ!$NE$2:$NE$60=AO$3)*(GMWQ!$ND$2:$ND$60=AO$4)*(GMWQ!$NF$2:$NF$60=AO$1),0),$G29-1966)</f>
        <v>35.048999999999999</v>
      </c>
      <c r="AP29" s="4" cm="1">
        <f t="array" ref="AP29">INDEX(GMWQ!$A$2:$NF$60,MATCH(1,(GMWQ!$NE$2:$NE$60=AP$3)*(GMWQ!$ND$2:$ND$60=AP$4)*(GMWQ!$NF$2:$NF$60=AP$1),0),$G29-1966)</f>
        <v>63801</v>
      </c>
      <c r="AQ29" s="4" cm="1">
        <f t="array" ref="AQ29">INDEX(GMWQ!$A$2:$NF$60,MATCH(1,(GMWQ!$NE$2:$NE$60=AQ$3)*(GMWQ!$ND$2:$ND$60=AQ$4)*(GMWQ!$NF$2:$NF$60=AQ$1),0),$G29-1966)</f>
        <v>0</v>
      </c>
      <c r="AR29" s="4" cm="1">
        <f t="array" ref="AR29">INDEX(GMWQ!$A$2:$NF$60,MATCH(1,(GMWQ!$NE$2:$NE$60=AR$3)*(GMWQ!$ND$2:$ND$60=AR$4)*(GMWQ!$NF$2:$NF$60=AR$1),0),$G29-1966)</f>
        <v>3.6375359999999999</v>
      </c>
      <c r="AS29" s="4" cm="1">
        <f t="array" ref="AS29">INDEX(GMWQ!$A$2:$NF$60,MATCH(1,(GMWQ!$NE$2:$NE$60=AS$3)*(GMWQ!$ND$2:$ND$60=AS$4)*(GMWQ!$NF$2:$NF$60=AS$1),0),$G29-1966)</f>
        <v>0</v>
      </c>
      <c r="AT29" s="4" cm="1">
        <f t="array" ref="AT29">INDEX(GMWQ!$A$2:$NF$60,MATCH(1,(GMWQ!$NE$2:$NE$60=AT$3)*(GMWQ!$ND$2:$ND$60=AT$4)*(GMWQ!$NF$2:$NF$60=AT$1),0),$G29-1966)</f>
        <v>0</v>
      </c>
      <c r="AU29" s="4" cm="1">
        <f t="array" ref="AU29">INDEX(GMWQ!$A$2:$NF$60,MATCH(1,(GMWQ!$NE$2:$NE$60=AU$3)*(GMWQ!$ND$2:$ND$60=AU$4)*(GMWQ!$NF$2:$NF$60=AU$1),0),$G29-1966)</f>
        <v>25.469480000000001</v>
      </c>
      <c r="AV29" s="4" cm="1">
        <f t="array" ref="AV29">INDEX(GMWQ!$A$2:$NF$60,MATCH(1,(GMWQ!$NE$2:$NE$60=AV$3)*(GMWQ!$ND$2:$ND$60=AV$4)*(GMWQ!$NF$2:$NF$60=AV$1),0),$G29-1966)</f>
        <v>65.966669999999993</v>
      </c>
      <c r="AW29" s="4" cm="1">
        <f t="array" ref="AW29">INDEX(GMWQ!$A$2:$NF$60,MATCH(1,(GMWQ!$NE$2:$NE$60=AW$3)*(GMWQ!$ND$2:$ND$60=AW$4)*(GMWQ!$NF$2:$NF$60=AW$1),0),$G29-1966)</f>
        <v>65.966669999999993</v>
      </c>
      <c r="AX29" s="4" cm="1">
        <f t="array" ref="AX29">INDEX(GMWQ!$A$2:$NF$60,MATCH(1,(GMWQ!$NE$2:$NE$60=AX$3)*(GMWQ!$ND$2:$ND$60=AX$4)*(GMWQ!$NF$2:$NF$60=AX$1),0),$G29-1966)</f>
        <v>42.066670000000002</v>
      </c>
      <c r="AY29" s="4" cm="1">
        <f t="array" ref="AY29">INDEX(GMWQ!$A$2:$NF$60,MATCH(1,(GMWQ!$NE$2:$NE$60=AY$3)*(GMWQ!$ND$2:$ND$60=AY$4)*(GMWQ!$NF$2:$NF$60=AY$1),0),$G29-1966)</f>
        <v>24.44333</v>
      </c>
      <c r="AZ29" s="4" cm="1">
        <f t="array" ref="AZ29">INDEX(GMWQ!$A$2:$NF$60,MATCH(1,(GMWQ!$NE$2:$NE$60=AZ$3)*(GMWQ!$ND$2:$ND$60=AZ$4)*(GMWQ!$NF$2:$NF$60=AZ$1),0),$G29-1966)</f>
        <v>12.16667</v>
      </c>
      <c r="BA29" s="4" cm="1">
        <f t="array" ref="BA29">INDEX(GMWQ!$A$2:$NF$60,MATCH(1,(GMWQ!$NE$2:$NE$60=BA$3)*(GMWQ!$ND$2:$ND$60=BA$4)*(GMWQ!$NF$2:$NF$60=BA$1),0),$G29-1966)</f>
        <v>37.15448</v>
      </c>
    </row>
    <row r="30" spans="1:53" x14ac:dyDescent="0.25">
      <c r="B30" s="4">
        <f t="shared" si="27"/>
        <v>1978</v>
      </c>
      <c r="C30" s="4">
        <f t="shared" si="27"/>
        <v>1978</v>
      </c>
      <c r="D30" s="4">
        <f t="shared" ref="D30" si="30">+D26+1</f>
        <v>1978</v>
      </c>
      <c r="F30" s="4">
        <f t="shared" ref="F30" si="31">+F26+1</f>
        <v>1978</v>
      </c>
      <c r="G30" s="4">
        <f t="shared" si="6"/>
        <v>1996</v>
      </c>
      <c r="H30" s="4" cm="1">
        <f t="array" ref="H30">INDEX(GMWQ!$A$2:$NF$60,MATCH(1,(GMWQ!$NE$2:$NE$60=H$3)*(GMWQ!$ND$2:$ND$60=H$4)*(GMWQ!$NF$2:$NF$60=H$1),0),$G30-1966)</f>
        <v>285314</v>
      </c>
      <c r="I30" s="4" cm="1">
        <f t="array" ref="I30">INDEX(GMWQ!$A$2:$NF$60,MATCH(1,(GMWQ!$NE$2:$NE$60=I$3)*(GMWQ!$ND$2:$ND$60=I$4)*(GMWQ!$NF$2:$NF$60=I$1),0),$G30-1966)</f>
        <v>1806.45</v>
      </c>
      <c r="J30" s="4" cm="1">
        <f t="array" ref="J30">INDEX(GMWQ!$A$2:$NF$60,MATCH(1,(GMWQ!$NE$2:$NE$60=J$3)*(GMWQ!$ND$2:$ND$60=J$4)*(GMWQ!$NF$2:$NF$60=J$1),0),$G30-1966)</f>
        <v>65651.02</v>
      </c>
      <c r="K30" s="4" cm="1">
        <f t="array" ref="K30">INDEX(GMWQ!$A$2:$NF$60,MATCH(1,(GMWQ!$NE$2:$NE$60=K$3)*(GMWQ!$ND$2:$ND$60=K$4)*(GMWQ!$NF$2:$NF$60=K$1),0),$G30-1966)</f>
        <v>441.11</v>
      </c>
      <c r="L30" s="4" cm="1">
        <f t="array" ref="L30">INDEX(GMWQ!$A$2:$NF$60,MATCH(1,(GMWQ!$NE$2:$NE$60=L$3)*(GMWQ!$ND$2:$ND$60=L$4)*(GMWQ!$NF$2:$NF$60=L$1),0),$G30-1966)</f>
        <v>294.29399999999998</v>
      </c>
      <c r="M30" s="4" cm="1">
        <f t="array" ref="M30">INDEX(GMWQ!$A$2:$NF$60,MATCH(1,(GMWQ!$NE$2:$NE$60=M$3)*(GMWQ!$ND$2:$ND$60=M$4)*(GMWQ!$NF$2:$NF$60=M$1),0),$G30-1966)</f>
        <v>276.70170000000002</v>
      </c>
      <c r="N30" s="4" cm="1">
        <f t="array" ref="N30">INDEX(GMWQ!$A$2:$NF$60,MATCH(1,(GMWQ!$NE$2:$NE$60=N$3)*(GMWQ!$ND$2:$ND$60=N$4)*(GMWQ!$NF$2:$NF$60=N$1),0),$G30-1966)</f>
        <v>213864.3</v>
      </c>
      <c r="O30" s="4" cm="1">
        <f t="array" ref="O30">INDEX(GMWQ!$A$2:$NF$60,MATCH(1,(GMWQ!$NE$2:$NE$60=O$3)*(GMWQ!$ND$2:$ND$60=O$4)*(GMWQ!$NF$2:$NF$60=O$1),0),$G30-1966)</f>
        <v>-1578</v>
      </c>
      <c r="P30" s="4" cm="1">
        <f t="array" ref="P30">INDEX(GMWQ!$A$2:$NF$60,MATCH(1,(GMWQ!$NE$2:$NE$60=P$3)*(GMWQ!$ND$2:$ND$60=P$4)*(GMWQ!$NF$2:$NF$60=P$1),0),$G30-1966)</f>
        <v>-18.600999999999999</v>
      </c>
      <c r="Q30" s="4" cm="1">
        <f t="array" ref="Q30">INDEX(GMWQ!$A$2:$NF$60,MATCH(1,(GMWQ!$NE$2:$NE$60=Q$3)*(GMWQ!$ND$2:$ND$60=Q$4)*(GMWQ!$NF$2:$NF$60=Q$1),0),$G30-1966)</f>
        <v>-3237.75</v>
      </c>
      <c r="R30" s="4" cm="1">
        <f t="array" ref="R30">INDEX(GMWQ!$A$2:$NF$60,MATCH(1,(GMWQ!$NE$2:$NE$60=R$3)*(GMWQ!$ND$2:$ND$60=R$4)*(GMWQ!$NF$2:$NF$60=R$1),0),$G30-1966)</f>
        <v>-14.744579999999999</v>
      </c>
      <c r="S30" s="4" cm="1">
        <f t="array" ref="S30">INDEX(GMWQ!$A$2:$NF$60,MATCH(1,(GMWQ!$NE$2:$NE$60=S$3)*(GMWQ!$ND$2:$ND$60=S$4)*(GMWQ!$NF$2:$NF$60=S$1),0),$G30-1966)</f>
        <v>-1.4642029999999999</v>
      </c>
      <c r="T30" s="4" cm="1">
        <f t="array" ref="T30">INDEX(GMWQ!$A$2:$NF$60,MATCH(1,(GMWQ!$NE$2:$NE$60=T$3)*(GMWQ!$ND$2:$ND$60=T$4)*(GMWQ!$NF$2:$NF$60=T$1),0),$G30-1966)</f>
        <v>-3.1476359999999999</v>
      </c>
      <c r="U30" s="4" cm="1">
        <f t="array" ref="U30">INDEX(GMWQ!$A$2:$NF$60,MATCH(1,(GMWQ!$NE$2:$NE$60=U$3)*(GMWQ!$ND$2:$ND$60=U$4)*(GMWQ!$NF$2:$NF$60=U$1),0),$G30-1966)</f>
        <v>-1933</v>
      </c>
      <c r="V30" s="4" cm="1">
        <f t="array" ref="V30">INDEX(GMWQ!$A$2:$NF$60,MATCH(1,(GMWQ!$NE$2:$NE$60=V$3)*(GMWQ!$ND$2:$ND$60=V$4)*(GMWQ!$NF$2:$NF$60=V$1),0),$G30-1966)</f>
        <v>94137.5</v>
      </c>
      <c r="W30" s="4" cm="1">
        <f t="array" ref="W30">INDEX(GMWQ!$A$2:$NF$60,MATCH(1,(GMWQ!$NE$2:$NE$60=W$3)*(GMWQ!$ND$2:$ND$60=W$4)*(GMWQ!$NF$2:$NF$60=W$1),0),$G30-1966)</f>
        <v>1802.7339999999999</v>
      </c>
      <c r="X30" s="4" cm="1">
        <f t="array" ref="X30">INDEX(GMWQ!$A$2:$NF$60,MATCH(1,(GMWQ!$NE$2:$NE$60=X$3)*(GMWQ!$ND$2:$ND$60=X$4)*(GMWQ!$NF$2:$NF$60=X$1),0),$G30-1966)</f>
        <v>82162</v>
      </c>
      <c r="Y30" s="4" cm="1">
        <f t="array" ref="Y30">INDEX(GMWQ!$A$2:$NF$60,MATCH(1,(GMWQ!$NE$2:$NE$60=Y$3)*(GMWQ!$ND$2:$ND$60=Y$4)*(GMWQ!$NF$2:$NF$60=Y$1),0),$G30-1966)</f>
        <v>193.93610000000001</v>
      </c>
      <c r="Z30" s="4" cm="1">
        <f t="array" ref="Z30">INDEX(GMWQ!$A$2:$NF$60,MATCH(1,(GMWQ!$NE$2:$NE$60=Z$3)*(GMWQ!$ND$2:$ND$60=Z$4)*(GMWQ!$NF$2:$NF$60=Z$1),0),$G30-1966)</f>
        <v>100.80629999999999</v>
      </c>
      <c r="AA30" s="4" cm="1">
        <f t="array" ref="AA30">INDEX(GMWQ!$A$2:$NF$60,MATCH(1,(GMWQ!$NE$2:$NE$60=AA$3)*(GMWQ!$ND$2:$ND$60=AA$4)*(GMWQ!$NF$2:$NF$60=AA$1),0),$G30-1966)</f>
        <v>121.67400000000001</v>
      </c>
      <c r="AB30" s="4" cm="1">
        <f t="array" ref="AB30">INDEX(GMWQ!$A$2:$NF$60,MATCH(1,(GMWQ!$NE$2:$NE$60=AB$3)*(GMWQ!$ND$2:$ND$60=AB$4)*(GMWQ!$NF$2:$NF$60=AB$1),0),$G30-1966)</f>
        <v>123288</v>
      </c>
      <c r="AC30" s="4" cm="1">
        <f t="array" ref="AC30">INDEX(GMWQ!$A$2:$NF$60,MATCH(1,(GMWQ!$NE$2:$NE$60=AC$3)*(GMWQ!$ND$2:$ND$60=AC$4)*(GMWQ!$NF$2:$NF$60=AC$1),0),$G30-1966)</f>
        <v>64877.93</v>
      </c>
      <c r="AD30" s="4" cm="1">
        <f t="array" ref="AD30">INDEX(GMWQ!$A$2:$NF$60,MATCH(1,(GMWQ!$NE$2:$NE$60=AD$3)*(GMWQ!$ND$2:$ND$60=AD$4)*(GMWQ!$NF$2:$NF$60=AD$1),0),$G30-1966)</f>
        <v>1294.9369999999999</v>
      </c>
      <c r="AE30" s="4" cm="1">
        <f t="array" ref="AE30">INDEX(GMWQ!$A$2:$NF$60,MATCH(1,(GMWQ!$NE$2:$NE$60=AE$3)*(GMWQ!$ND$2:$ND$60=AE$4)*(GMWQ!$NF$2:$NF$60=AE$1),0),$G30-1966)</f>
        <v>15538.89</v>
      </c>
      <c r="AF30" s="4" cm="1">
        <f t="array" ref="AF30">INDEX(GMWQ!$A$2:$NF$60,MATCH(1,(GMWQ!$NE$2:$NE$60=AF$3)*(GMWQ!$ND$2:$ND$60=AF$4)*(GMWQ!$NF$2:$NF$60=AF$1),0),$G30-1966)</f>
        <v>15.45187</v>
      </c>
      <c r="AG30" s="4" cm="1">
        <f t="array" ref="AG30">INDEX(GMWQ!$A$2:$NF$60,MATCH(1,(GMWQ!$NE$2:$NE$60=AG$3)*(GMWQ!$ND$2:$ND$60=AG$4)*(GMWQ!$NF$2:$NF$60=AG$1),0),$G30-1966)</f>
        <v>-3.9E-2</v>
      </c>
      <c r="AH30" s="4" cm="1">
        <f t="array" ref="AH30">INDEX(GMWQ!$A$2:$NF$60,MATCH(1,(GMWQ!$NE$2:$NE$60=AH$3)*(GMWQ!$ND$2:$ND$60=AH$4)*(GMWQ!$NF$2:$NF$60=AH$1),0),$G30-1966)</f>
        <v>77.149000000000001</v>
      </c>
      <c r="AI30" s="4" cm="1">
        <f t="array" ref="AI30">INDEX(GMWQ!$A$2:$NF$60,MATCH(1,(GMWQ!$NE$2:$NE$60=AI$3)*(GMWQ!$ND$2:$ND$60=AI$4)*(GMWQ!$NF$2:$NF$60=AI$1),0),$G30-1966)</f>
        <v>31882</v>
      </c>
      <c r="AJ30" s="4" cm="1">
        <f t="array" ref="AJ30">INDEX(GMWQ!$A$2:$NF$60,MATCH(1,(GMWQ!$NE$2:$NE$60=AJ$3)*(GMWQ!$ND$2:$ND$60=AJ$4)*(GMWQ!$NF$2:$NF$60=AJ$1),0),$G30-1966)</f>
        <v>48902</v>
      </c>
      <c r="AK30" s="4" cm="1">
        <f t="array" ref="AK30">INDEX(GMWQ!$A$2:$NF$60,MATCH(1,(GMWQ!$NE$2:$NE$60=AK$3)*(GMWQ!$ND$2:$ND$60=AK$4)*(GMWQ!$NF$2:$NF$60=AK$1),0),$G30-1966)</f>
        <v>619.22500000000002</v>
      </c>
      <c r="AL30" s="4" cm="1">
        <f t="array" ref="AL30">INDEX(GMWQ!$A$2:$NF$60,MATCH(1,(GMWQ!$NE$2:$NE$60=AL$3)*(GMWQ!$ND$2:$ND$60=AL$4)*(GMWQ!$NF$2:$NF$60=AL$1),0),$G30-1966)</f>
        <v>54291.46</v>
      </c>
      <c r="AM30" s="4" cm="1">
        <f t="array" ref="AM30">INDEX(GMWQ!$A$2:$NF$60,MATCH(1,(GMWQ!$NE$2:$NE$60=AM$3)*(GMWQ!$ND$2:$ND$60=AM$4)*(GMWQ!$NF$2:$NF$60=AM$1),0),$G30-1966)</f>
        <v>198.22900000000001</v>
      </c>
      <c r="AN30" s="4" cm="1">
        <f t="array" ref="AN30">INDEX(GMWQ!$A$2:$NF$60,MATCH(1,(GMWQ!$NE$2:$NE$60=AN$3)*(GMWQ!$ND$2:$ND$60=AN$4)*(GMWQ!$NF$2:$NF$60=AN$1),0),$G30-1966)</f>
        <v>90.906999999999996</v>
      </c>
      <c r="AO30" s="4" cm="1">
        <f t="array" ref="AO30">INDEX(GMWQ!$A$2:$NF$60,MATCH(1,(GMWQ!$NE$2:$NE$60=AO$3)*(GMWQ!$ND$2:$ND$60=AO$4)*(GMWQ!$NF$2:$NF$60=AO$1),0),$G30-1966)</f>
        <v>36.47</v>
      </c>
      <c r="AP30" s="4" cm="1">
        <f t="array" ref="AP30">INDEX(GMWQ!$A$2:$NF$60,MATCH(1,(GMWQ!$NE$2:$NE$60=AP$3)*(GMWQ!$ND$2:$ND$60=AP$4)*(GMWQ!$NF$2:$NF$60=AP$1),0),$G30-1966)</f>
        <v>65773</v>
      </c>
      <c r="AQ30" s="4" cm="1">
        <f t="array" ref="AQ30">INDEX(GMWQ!$A$2:$NF$60,MATCH(1,(GMWQ!$NE$2:$NE$60=AQ$3)*(GMWQ!$ND$2:$ND$60=AQ$4)*(GMWQ!$NF$2:$NF$60=AQ$1),0),$G30-1966)</f>
        <v>0</v>
      </c>
      <c r="AR30" s="4" cm="1">
        <f t="array" ref="AR30">INDEX(GMWQ!$A$2:$NF$60,MATCH(1,(GMWQ!$NE$2:$NE$60=AR$3)*(GMWQ!$ND$2:$ND$60=AR$4)*(GMWQ!$NF$2:$NF$60=AR$1),0),$G30-1966)</f>
        <v>3.7197179999999999</v>
      </c>
      <c r="AS30" s="4" cm="1">
        <f t="array" ref="AS30">INDEX(GMWQ!$A$2:$NF$60,MATCH(1,(GMWQ!$NE$2:$NE$60=AS$3)*(GMWQ!$ND$2:$ND$60=AS$4)*(GMWQ!$NF$2:$NF$60=AS$1),0),$G30-1966)</f>
        <v>0</v>
      </c>
      <c r="AT30" s="4" cm="1">
        <f t="array" ref="AT30">INDEX(GMWQ!$A$2:$NF$60,MATCH(1,(GMWQ!$NE$2:$NE$60=AT$3)*(GMWQ!$ND$2:$ND$60=AT$4)*(GMWQ!$NF$2:$NF$60=AT$1),0),$G30-1966)</f>
        <v>0</v>
      </c>
      <c r="AU30" s="4" cm="1">
        <f t="array" ref="AU30">INDEX(GMWQ!$A$2:$NF$60,MATCH(1,(GMWQ!$NE$2:$NE$60=AU$3)*(GMWQ!$ND$2:$ND$60=AU$4)*(GMWQ!$NF$2:$NF$60=AU$1),0),$G30-1966)</f>
        <v>25.860510000000001</v>
      </c>
      <c r="AV30" s="4" cm="1">
        <f t="array" ref="AV30">INDEX(GMWQ!$A$2:$NF$60,MATCH(1,(GMWQ!$NE$2:$NE$60=AV$3)*(GMWQ!$ND$2:$ND$60=AV$4)*(GMWQ!$NF$2:$NF$60=AV$1),0),$G30-1966)</f>
        <v>67.5</v>
      </c>
      <c r="AW30" s="4" cm="1">
        <f t="array" ref="AW30">INDEX(GMWQ!$A$2:$NF$60,MATCH(1,(GMWQ!$NE$2:$NE$60=AW$3)*(GMWQ!$ND$2:$ND$60=AW$4)*(GMWQ!$NF$2:$NF$60=AW$1),0),$G30-1966)</f>
        <v>66.166659999999993</v>
      </c>
      <c r="AX30" s="4" cm="1">
        <f t="array" ref="AX30">INDEX(GMWQ!$A$2:$NF$60,MATCH(1,(GMWQ!$NE$2:$NE$60=AX$3)*(GMWQ!$ND$2:$ND$60=AX$4)*(GMWQ!$NF$2:$NF$60=AX$1),0),$G30-1966)</f>
        <v>42.333329999999997</v>
      </c>
      <c r="AY30" s="4" cm="1">
        <f t="array" ref="AY30">INDEX(GMWQ!$A$2:$NF$60,MATCH(1,(GMWQ!$NE$2:$NE$60=AY$3)*(GMWQ!$ND$2:$ND$60=AY$4)*(GMWQ!$NF$2:$NF$60=AY$1),0),$G30-1966)</f>
        <v>24.96</v>
      </c>
      <c r="AZ30" s="4" cm="1">
        <f t="array" ref="AZ30">INDEX(GMWQ!$A$2:$NF$60,MATCH(1,(GMWQ!$NE$2:$NE$60=AZ$3)*(GMWQ!$ND$2:$ND$60=AZ$4)*(GMWQ!$NF$2:$NF$60=AZ$1),0),$G30-1966)</f>
        <v>12.533329999999999</v>
      </c>
      <c r="BA30" s="4" cm="1">
        <f t="array" ref="BA30">INDEX(GMWQ!$A$2:$NF$60,MATCH(1,(GMWQ!$NE$2:$NE$60=BA$3)*(GMWQ!$ND$2:$ND$60=BA$4)*(GMWQ!$NF$2:$NF$60=BA$1),0),$G30-1966)</f>
        <v>37.760089999999998</v>
      </c>
    </row>
    <row r="31" spans="1:53" x14ac:dyDescent="0.25">
      <c r="A31" s="4">
        <v>1979</v>
      </c>
      <c r="B31" s="4">
        <f t="shared" si="27"/>
        <v>1979</v>
      </c>
      <c r="C31" s="4">
        <f t="shared" si="27"/>
        <v>1978</v>
      </c>
      <c r="D31" s="4">
        <f t="shared" ref="D31" si="32">+D27+1</f>
        <v>1978</v>
      </c>
      <c r="E31" s="4">
        <f t="shared" si="27"/>
        <v>1978</v>
      </c>
      <c r="G31" s="4">
        <f t="shared" si="6"/>
        <v>1997</v>
      </c>
      <c r="H31" s="4" cm="1">
        <f t="array" ref="H31">INDEX(GMWQ!$A$2:$NF$60,MATCH(1,(GMWQ!$NE$2:$NE$60=H$3)*(GMWQ!$ND$2:$ND$60=H$4)*(GMWQ!$NF$2:$NF$60=H$1),0),$G31-1966)</f>
        <v>284457</v>
      </c>
      <c r="I31" s="4" cm="1">
        <f t="array" ref="I31">INDEX(GMWQ!$A$2:$NF$60,MATCH(1,(GMWQ!$NE$2:$NE$60=I$3)*(GMWQ!$ND$2:$ND$60=I$4)*(GMWQ!$NF$2:$NF$60=I$1),0),$G31-1966)</f>
        <v>1809.675</v>
      </c>
      <c r="J31" s="4" cm="1">
        <f t="array" ref="J31">INDEX(GMWQ!$A$2:$NF$60,MATCH(1,(GMWQ!$NE$2:$NE$60=J$3)*(GMWQ!$ND$2:$ND$60=J$4)*(GMWQ!$NF$2:$NF$60=J$1),0),$G31-1966)</f>
        <v>66888.45</v>
      </c>
      <c r="K31" s="4" cm="1">
        <f t="array" ref="K31">INDEX(GMWQ!$A$2:$NF$60,MATCH(1,(GMWQ!$NE$2:$NE$60=K$3)*(GMWQ!$ND$2:$ND$60=K$4)*(GMWQ!$NF$2:$NF$60=K$1),0),$G31-1966)</f>
        <v>441.69</v>
      </c>
      <c r="L31" s="4" cm="1">
        <f t="array" ref="L31">INDEX(GMWQ!$A$2:$NF$60,MATCH(1,(GMWQ!$NE$2:$NE$60=L$3)*(GMWQ!$ND$2:$ND$60=L$4)*(GMWQ!$NF$2:$NF$60=L$1),0),$G31-1966)</f>
        <v>297.55200000000002</v>
      </c>
      <c r="M31" s="4" cm="1">
        <f t="array" ref="M31">INDEX(GMWQ!$A$2:$NF$60,MATCH(1,(GMWQ!$NE$2:$NE$60=M$3)*(GMWQ!$ND$2:$ND$60=M$4)*(GMWQ!$NF$2:$NF$60=M$1),0),$G31-1966)</f>
        <v>281.07389999999998</v>
      </c>
      <c r="N31" s="4" cm="1">
        <f t="array" ref="N31">INDEX(GMWQ!$A$2:$NF$60,MATCH(1,(GMWQ!$NE$2:$NE$60=N$3)*(GMWQ!$ND$2:$ND$60=N$4)*(GMWQ!$NF$2:$NF$60=N$1),0),$G31-1966)</f>
        <v>215570.5</v>
      </c>
      <c r="O31" s="4" cm="1">
        <f t="array" ref="O31">INDEX(GMWQ!$A$2:$NF$60,MATCH(1,(GMWQ!$NE$2:$NE$60=O$3)*(GMWQ!$ND$2:$ND$60=O$4)*(GMWQ!$NF$2:$NF$60=O$1),0),$G31-1966)</f>
        <v>-2492</v>
      </c>
      <c r="P31" s="4" cm="1">
        <f t="array" ref="P31">INDEX(GMWQ!$A$2:$NF$60,MATCH(1,(GMWQ!$NE$2:$NE$60=P$3)*(GMWQ!$ND$2:$ND$60=P$4)*(GMWQ!$NF$2:$NF$60=P$1),0),$G31-1966)</f>
        <v>-16.863250000000001</v>
      </c>
      <c r="Q31" s="4" cm="1">
        <f t="array" ref="Q31">INDEX(GMWQ!$A$2:$NF$60,MATCH(1,(GMWQ!$NE$2:$NE$60=Q$3)*(GMWQ!$ND$2:$ND$60=Q$4)*(GMWQ!$NF$2:$NF$60=Q$1),0),$G31-1966)</f>
        <v>-3275.5</v>
      </c>
      <c r="R31" s="4" cm="1">
        <f t="array" ref="R31">INDEX(GMWQ!$A$2:$NF$60,MATCH(1,(GMWQ!$NE$2:$NE$60=R$3)*(GMWQ!$ND$2:$ND$60=R$4)*(GMWQ!$NF$2:$NF$60=R$1),0),$G31-1966)</f>
        <v>-13.23302</v>
      </c>
      <c r="S31" s="4" cm="1">
        <f t="array" ref="S31">INDEX(GMWQ!$A$2:$NF$60,MATCH(1,(GMWQ!$NE$2:$NE$60=S$3)*(GMWQ!$ND$2:$ND$60=S$4)*(GMWQ!$NF$2:$NF$60=S$1),0),$G31-1966)</f>
        <v>-0.79912019999999995</v>
      </c>
      <c r="T31" s="4" cm="1">
        <f t="array" ref="T31">INDEX(GMWQ!$A$2:$NF$60,MATCH(1,(GMWQ!$NE$2:$NE$60=T$3)*(GMWQ!$ND$2:$ND$60=T$4)*(GMWQ!$NF$2:$NF$60=T$1),0),$G31-1966)</f>
        <v>-3.3213629999999998</v>
      </c>
      <c r="U31" s="4" cm="1">
        <f t="array" ref="U31">INDEX(GMWQ!$A$2:$NF$60,MATCH(1,(GMWQ!$NE$2:$NE$60=U$3)*(GMWQ!$ND$2:$ND$60=U$4)*(GMWQ!$NF$2:$NF$60=U$1),0),$G31-1966)</f>
        <v>-2413</v>
      </c>
      <c r="V31" s="4" cm="1">
        <f t="array" ref="V31">INDEX(GMWQ!$A$2:$NF$60,MATCH(1,(GMWQ!$NE$2:$NE$60=V$3)*(GMWQ!$ND$2:$ND$60=V$4)*(GMWQ!$NF$2:$NF$60=V$1),0),$G31-1966)</f>
        <v>96731</v>
      </c>
      <c r="W31" s="4" cm="1">
        <f t="array" ref="W31">INDEX(GMWQ!$A$2:$NF$60,MATCH(1,(GMWQ!$NE$2:$NE$60=W$3)*(GMWQ!$ND$2:$ND$60=W$4)*(GMWQ!$NF$2:$NF$60=W$1),0),$G31-1966)</f>
        <v>1833.345</v>
      </c>
      <c r="X31" s="4" cm="1">
        <f t="array" ref="X31">INDEX(GMWQ!$A$2:$NF$60,MATCH(1,(GMWQ!$NE$2:$NE$60=X$3)*(GMWQ!$ND$2:$ND$60=X$4)*(GMWQ!$NF$2:$NF$60=X$1),0),$G31-1966)</f>
        <v>86361</v>
      </c>
      <c r="Y31" s="4" cm="1">
        <f t="array" ref="Y31">INDEX(GMWQ!$A$2:$NF$60,MATCH(1,(GMWQ!$NE$2:$NE$60=Y$3)*(GMWQ!$ND$2:$ND$60=Y$4)*(GMWQ!$NF$2:$NF$60=Y$1),0),$G31-1966)</f>
        <v>199.05869999999999</v>
      </c>
      <c r="Z31" s="4" cm="1">
        <f t="array" ref="Z31">INDEX(GMWQ!$A$2:$NF$60,MATCH(1,(GMWQ!$NE$2:$NE$60=Z$3)*(GMWQ!$ND$2:$ND$60=Z$4)*(GMWQ!$NF$2:$NF$60=Z$1),0),$G31-1966)</f>
        <v>104.5368</v>
      </c>
      <c r="AA31" s="4" cm="1">
        <f t="array" ref="AA31">INDEX(GMWQ!$A$2:$NF$60,MATCH(1,(GMWQ!$NE$2:$NE$60=AA$3)*(GMWQ!$ND$2:$ND$60=AA$4)*(GMWQ!$NF$2:$NF$60=AA$1),0),$G31-1966)</f>
        <v>127.90819999999999</v>
      </c>
      <c r="AB31" s="4" cm="1">
        <f t="array" ref="AB31">INDEX(GMWQ!$A$2:$NF$60,MATCH(1,(GMWQ!$NE$2:$NE$60=AB$3)*(GMWQ!$ND$2:$ND$60=AB$4)*(GMWQ!$NF$2:$NF$60=AB$1),0),$G31-1966)</f>
        <v>125636</v>
      </c>
      <c r="AC31" s="4" cm="1">
        <f t="array" ref="AC31">INDEX(GMWQ!$A$2:$NF$60,MATCH(1,(GMWQ!$NE$2:$NE$60=AC$3)*(GMWQ!$ND$2:$ND$60=AC$4)*(GMWQ!$NF$2:$NF$60=AC$1),0),$G31-1966)</f>
        <v>65815.09</v>
      </c>
      <c r="AD31" s="4" cm="1">
        <f t="array" ref="AD31">INDEX(GMWQ!$A$2:$NF$60,MATCH(1,(GMWQ!$NE$2:$NE$60=AD$3)*(GMWQ!$ND$2:$ND$60=AD$4)*(GMWQ!$NF$2:$NF$60=AD$1),0),$G31-1966)</f>
        <v>1309.4549999999999</v>
      </c>
      <c r="AE31" s="4" cm="1">
        <f t="array" ref="AE31">INDEX(GMWQ!$A$2:$NF$60,MATCH(1,(GMWQ!$NE$2:$NE$60=AE$3)*(GMWQ!$ND$2:$ND$60=AE$4)*(GMWQ!$NF$2:$NF$60=AE$1),0),$G31-1966)</f>
        <v>17897.88</v>
      </c>
      <c r="AF31" s="4" cm="1">
        <f t="array" ref="AF31">INDEX(GMWQ!$A$2:$NF$60,MATCH(1,(GMWQ!$NE$2:$NE$60=AF$3)*(GMWQ!$ND$2:$ND$60=AF$4)*(GMWQ!$NF$2:$NF$60=AF$1),0),$G31-1966)</f>
        <v>17.231560000000002</v>
      </c>
      <c r="AG31" s="4" cm="1">
        <f t="array" ref="AG31">INDEX(GMWQ!$A$2:$NF$60,MATCH(1,(GMWQ!$NE$2:$NE$60=AG$3)*(GMWQ!$ND$2:$ND$60=AG$4)*(GMWQ!$NF$2:$NF$60=AG$1),0),$G31-1966)</f>
        <v>-1.4319999999999999</v>
      </c>
      <c r="AH31" s="4" cm="1">
        <f t="array" ref="AH31">INDEX(GMWQ!$A$2:$NF$60,MATCH(1,(GMWQ!$NE$2:$NE$60=AH$3)*(GMWQ!$ND$2:$ND$60=AH$4)*(GMWQ!$NF$2:$NF$60=AH$1),0),$G31-1966)</f>
        <v>81.021500000000003</v>
      </c>
      <c r="AI31" s="4" cm="1">
        <f t="array" ref="AI31">INDEX(GMWQ!$A$2:$NF$60,MATCH(1,(GMWQ!$NE$2:$NE$60=AI$3)*(GMWQ!$ND$2:$ND$60=AI$4)*(GMWQ!$NF$2:$NF$60=AI$1),0),$G31-1966)</f>
        <v>34024</v>
      </c>
      <c r="AJ31" s="4" cm="1">
        <f t="array" ref="AJ31">INDEX(GMWQ!$A$2:$NF$60,MATCH(1,(GMWQ!$NE$2:$NE$60=AJ$3)*(GMWQ!$ND$2:$ND$60=AJ$4)*(GMWQ!$NF$2:$NF$60=AJ$1),0),$G31-1966)</f>
        <v>50455</v>
      </c>
      <c r="AK31" s="4" cm="1">
        <f t="array" ref="AK31">INDEX(GMWQ!$A$2:$NF$60,MATCH(1,(GMWQ!$NE$2:$NE$60=AK$3)*(GMWQ!$ND$2:$ND$60=AK$4)*(GMWQ!$NF$2:$NF$60=AK$1),0),$G31-1966)</f>
        <v>631.65</v>
      </c>
      <c r="AL31" s="4" cm="1">
        <f t="array" ref="AL31">INDEX(GMWQ!$A$2:$NF$60,MATCH(1,(GMWQ!$NE$2:$NE$60=AL$3)*(GMWQ!$ND$2:$ND$60=AL$4)*(GMWQ!$NF$2:$NF$60=AL$1),0),$G31-1966)</f>
        <v>55388.07</v>
      </c>
      <c r="AM31" s="4" cm="1">
        <f t="array" ref="AM31">INDEX(GMWQ!$A$2:$NF$60,MATCH(1,(GMWQ!$NE$2:$NE$60=AM$3)*(GMWQ!$ND$2:$ND$60=AM$4)*(GMWQ!$NF$2:$NF$60=AM$1),0),$G31-1966)</f>
        <v>201.0008</v>
      </c>
      <c r="AN31" s="4" cm="1">
        <f t="array" ref="AN31">INDEX(GMWQ!$A$2:$NF$60,MATCH(1,(GMWQ!$NE$2:$NE$60=AN$3)*(GMWQ!$ND$2:$ND$60=AN$4)*(GMWQ!$NF$2:$NF$60=AN$1),0),$G31-1966)</f>
        <v>94.156000000000006</v>
      </c>
      <c r="AO31" s="4" cm="1">
        <f t="array" ref="AO31">INDEX(GMWQ!$A$2:$NF$60,MATCH(1,(GMWQ!$NE$2:$NE$60=AO$3)*(GMWQ!$ND$2:$ND$60=AO$4)*(GMWQ!$NF$2:$NF$60=AO$1),0),$G31-1966)</f>
        <v>38.427</v>
      </c>
      <c r="AP31" s="4" cm="1">
        <f t="array" ref="AP31">INDEX(GMWQ!$A$2:$NF$60,MATCH(1,(GMWQ!$NE$2:$NE$60=AP$3)*(GMWQ!$ND$2:$ND$60=AP$4)*(GMWQ!$NF$2:$NF$60=AP$1),0),$G31-1966)</f>
        <v>67850</v>
      </c>
      <c r="AQ31" s="4" cm="1">
        <f t="array" ref="AQ31">INDEX(GMWQ!$A$2:$NF$60,MATCH(1,(GMWQ!$NE$2:$NE$60=AQ$3)*(GMWQ!$ND$2:$ND$60=AQ$4)*(GMWQ!$NF$2:$NF$60=AQ$1),0),$G31-1966)</f>
        <v>0</v>
      </c>
      <c r="AR31" s="4" cm="1">
        <f t="array" ref="AR31">INDEX(GMWQ!$A$2:$NF$60,MATCH(1,(GMWQ!$NE$2:$NE$60=AR$3)*(GMWQ!$ND$2:$ND$60=AR$4)*(GMWQ!$NF$2:$NF$60=AR$1),0),$G31-1966)</f>
        <v>3.7493180000000002</v>
      </c>
      <c r="AS31" s="4" cm="1">
        <f t="array" ref="AS31">INDEX(GMWQ!$A$2:$NF$60,MATCH(1,(GMWQ!$NE$2:$NE$60=AS$3)*(GMWQ!$ND$2:$ND$60=AS$4)*(GMWQ!$NF$2:$NF$60=AS$1),0),$G31-1966)</f>
        <v>0</v>
      </c>
      <c r="AT31" s="4" cm="1">
        <f t="array" ref="AT31">INDEX(GMWQ!$A$2:$NF$60,MATCH(1,(GMWQ!$NE$2:$NE$60=AT$3)*(GMWQ!$ND$2:$ND$60=AT$4)*(GMWQ!$NF$2:$NF$60=AT$1),0),$G31-1966)</f>
        <v>0</v>
      </c>
      <c r="AU31" s="4" cm="1">
        <f t="array" ref="AU31">INDEX(GMWQ!$A$2:$NF$60,MATCH(1,(GMWQ!$NE$2:$NE$60=AU$3)*(GMWQ!$ND$2:$ND$60=AU$4)*(GMWQ!$NF$2:$NF$60=AU$1),0),$G31-1966)</f>
        <v>26.43403</v>
      </c>
      <c r="AV31" s="4" cm="1">
        <f t="array" ref="AV31">INDEX(GMWQ!$A$2:$NF$60,MATCH(1,(GMWQ!$NE$2:$NE$60=AV$3)*(GMWQ!$ND$2:$ND$60=AV$4)*(GMWQ!$NF$2:$NF$60=AV$1),0),$G31-1966)</f>
        <v>69.2</v>
      </c>
      <c r="AW31" s="4" cm="1">
        <f t="array" ref="AW31">INDEX(GMWQ!$A$2:$NF$60,MATCH(1,(GMWQ!$NE$2:$NE$60=AW$3)*(GMWQ!$ND$2:$ND$60=AW$4)*(GMWQ!$NF$2:$NF$60=AW$1),0),$G31-1966)</f>
        <v>66.066670000000002</v>
      </c>
      <c r="AX31" s="4" cm="1">
        <f t="array" ref="AX31">INDEX(GMWQ!$A$2:$NF$60,MATCH(1,(GMWQ!$NE$2:$NE$60=AX$3)*(GMWQ!$ND$2:$ND$60=AX$4)*(GMWQ!$NF$2:$NF$60=AX$1),0),$G31-1966)</f>
        <v>42.933329999999998</v>
      </c>
      <c r="AY31" s="4" cm="1">
        <f t="array" ref="AY31">INDEX(GMWQ!$A$2:$NF$60,MATCH(1,(GMWQ!$NE$2:$NE$60=AY$3)*(GMWQ!$ND$2:$ND$60=AY$4)*(GMWQ!$NF$2:$NF$60=AY$1),0),$G31-1966)</f>
        <v>25.496670000000002</v>
      </c>
      <c r="AZ31" s="4" cm="1">
        <f t="array" ref="AZ31">INDEX(GMWQ!$A$2:$NF$60,MATCH(1,(GMWQ!$NE$2:$NE$60=AZ$3)*(GMWQ!$ND$2:$ND$60=AZ$4)*(GMWQ!$NF$2:$NF$60=AZ$1),0),$G31-1966)</f>
        <v>13</v>
      </c>
      <c r="BA31" s="4" cm="1">
        <f t="array" ref="BA31">INDEX(GMWQ!$A$2:$NF$60,MATCH(1,(GMWQ!$NE$2:$NE$60=BA$3)*(GMWQ!$ND$2:$ND$60=BA$4)*(GMWQ!$NF$2:$NF$60=BA$1),0),$G31-1966)</f>
        <v>38.614040000000003</v>
      </c>
    </row>
    <row r="32" spans="1:53" x14ac:dyDescent="0.25">
      <c r="B32" s="4">
        <f t="shared" si="27"/>
        <v>1979</v>
      </c>
      <c r="C32" s="4">
        <f t="shared" si="27"/>
        <v>1979</v>
      </c>
      <c r="D32" s="4">
        <f t="shared" ref="D32" si="33">+D28+1</f>
        <v>1978</v>
      </c>
      <c r="G32" s="4">
        <f t="shared" si="6"/>
        <v>1998</v>
      </c>
      <c r="H32" s="4" cm="1">
        <f t="array" ref="H32">INDEX(GMWQ!$A$2:$NF$60,MATCH(1,(GMWQ!$NE$2:$NE$60=H$3)*(GMWQ!$ND$2:$ND$60=H$4)*(GMWQ!$NF$2:$NF$60=H$1),0),$G32-1966)</f>
        <v>296841</v>
      </c>
      <c r="I32" s="4" cm="1">
        <f t="array" ref="I32">INDEX(GMWQ!$A$2:$NF$60,MATCH(1,(GMWQ!$NE$2:$NE$60=I$3)*(GMWQ!$ND$2:$ND$60=I$4)*(GMWQ!$NF$2:$NF$60=I$1),0),$G32-1966)</f>
        <v>1811.625</v>
      </c>
      <c r="J32" s="4" cm="1">
        <f t="array" ref="J32">INDEX(GMWQ!$A$2:$NF$60,MATCH(1,(GMWQ!$NE$2:$NE$60=J$3)*(GMWQ!$ND$2:$ND$60=J$4)*(GMWQ!$NF$2:$NF$60=J$1),0),$G32-1966)</f>
        <v>68135.33</v>
      </c>
      <c r="K32" s="4" cm="1">
        <f t="array" ref="K32">INDEX(GMWQ!$A$2:$NF$60,MATCH(1,(GMWQ!$NE$2:$NE$60=K$3)*(GMWQ!$ND$2:$ND$60=K$4)*(GMWQ!$NF$2:$NF$60=K$1),0),$G32-1966)</f>
        <v>455.35</v>
      </c>
      <c r="L32" s="4" cm="1">
        <f t="array" ref="L32">INDEX(GMWQ!$A$2:$NF$60,MATCH(1,(GMWQ!$NE$2:$NE$60=L$3)*(GMWQ!$ND$2:$ND$60=L$4)*(GMWQ!$NF$2:$NF$60=L$1),0),$G32-1966)</f>
        <v>299.07100000000003</v>
      </c>
      <c r="M32" s="4" cm="1">
        <f t="array" ref="M32">INDEX(GMWQ!$A$2:$NF$60,MATCH(1,(GMWQ!$NE$2:$NE$60=M$3)*(GMWQ!$ND$2:$ND$60=M$4)*(GMWQ!$NF$2:$NF$60=M$1),0),$G32-1966)</f>
        <v>283.11779999999999</v>
      </c>
      <c r="N32" s="4" cm="1">
        <f t="array" ref="N32">INDEX(GMWQ!$A$2:$NF$60,MATCH(1,(GMWQ!$NE$2:$NE$60=N$3)*(GMWQ!$ND$2:$ND$60=N$4)*(GMWQ!$NF$2:$NF$60=N$1),0),$G32-1966)</f>
        <v>218430.3</v>
      </c>
      <c r="O32" s="4" cm="1">
        <f t="array" ref="O32">INDEX(GMWQ!$A$2:$NF$60,MATCH(1,(GMWQ!$NE$2:$NE$60=O$3)*(GMWQ!$ND$2:$ND$60=O$4)*(GMWQ!$NF$2:$NF$60=O$1),0),$G32-1966)</f>
        <v>-2137</v>
      </c>
      <c r="P32" s="4" cm="1">
        <f t="array" ref="P32">INDEX(GMWQ!$A$2:$NF$60,MATCH(1,(GMWQ!$NE$2:$NE$60=P$3)*(GMWQ!$ND$2:$ND$60=P$4)*(GMWQ!$NF$2:$NF$60=P$1),0),$G32-1966)</f>
        <v>-18.222000000000001</v>
      </c>
      <c r="Q32" s="4" cm="1">
        <f t="array" ref="Q32">INDEX(GMWQ!$A$2:$NF$60,MATCH(1,(GMWQ!$NE$2:$NE$60=Q$3)*(GMWQ!$ND$2:$ND$60=Q$4)*(GMWQ!$NF$2:$NF$60=Q$1),0),$G32-1966)</f>
        <v>-3126.25</v>
      </c>
      <c r="R32" s="4" cm="1">
        <f t="array" ref="R32">INDEX(GMWQ!$A$2:$NF$60,MATCH(1,(GMWQ!$NE$2:$NE$60=R$3)*(GMWQ!$ND$2:$ND$60=R$4)*(GMWQ!$NF$2:$NF$60=R$1),0),$G32-1966)</f>
        <v>-13.86726</v>
      </c>
      <c r="S32" s="4" cm="1">
        <f t="array" ref="S32">INDEX(GMWQ!$A$2:$NF$60,MATCH(1,(GMWQ!$NE$2:$NE$60=S$3)*(GMWQ!$ND$2:$ND$60=S$4)*(GMWQ!$NF$2:$NF$60=S$1),0),$G32-1966)</f>
        <v>-0.43894230000000001</v>
      </c>
      <c r="T32" s="4" cm="1">
        <f t="array" ref="T32">INDEX(GMWQ!$A$2:$NF$60,MATCH(1,(GMWQ!$NE$2:$NE$60=T$3)*(GMWQ!$ND$2:$ND$60=T$4)*(GMWQ!$NF$2:$NF$60=T$1),0),$G32-1966)</f>
        <v>-3.4217369999999998</v>
      </c>
      <c r="U32" s="4" cm="1">
        <f t="array" ref="U32">INDEX(GMWQ!$A$2:$NF$60,MATCH(1,(GMWQ!$NE$2:$NE$60=U$3)*(GMWQ!$ND$2:$ND$60=U$4)*(GMWQ!$NF$2:$NF$60=U$1),0),$G32-1966)</f>
        <v>-2502</v>
      </c>
      <c r="V32" s="4" cm="1">
        <f t="array" ref="V32">INDEX(GMWQ!$A$2:$NF$60,MATCH(1,(GMWQ!$NE$2:$NE$60=V$3)*(GMWQ!$ND$2:$ND$60=V$4)*(GMWQ!$NF$2:$NF$60=V$1),0),$G32-1966)</f>
        <v>99423</v>
      </c>
      <c r="W32" s="4" cm="1">
        <f t="array" ref="W32">INDEX(GMWQ!$A$2:$NF$60,MATCH(1,(GMWQ!$NE$2:$NE$60=W$3)*(GMWQ!$ND$2:$ND$60=W$4)*(GMWQ!$NF$2:$NF$60=W$1),0),$G32-1966)</f>
        <v>1857.99</v>
      </c>
      <c r="X32" s="4" cm="1">
        <f t="array" ref="X32">INDEX(GMWQ!$A$2:$NF$60,MATCH(1,(GMWQ!$NE$2:$NE$60=X$3)*(GMWQ!$ND$2:$ND$60=X$4)*(GMWQ!$NF$2:$NF$60=X$1),0),$G32-1966)</f>
        <v>90559</v>
      </c>
      <c r="Y32" s="4" cm="1">
        <f t="array" ref="Y32">INDEX(GMWQ!$A$2:$NF$60,MATCH(1,(GMWQ!$NE$2:$NE$60=Y$3)*(GMWQ!$ND$2:$ND$60=Y$4)*(GMWQ!$NF$2:$NF$60=Y$1),0),$G32-1966)</f>
        <v>204.11709999999999</v>
      </c>
      <c r="Z32" s="4" cm="1">
        <f t="array" ref="Z32">INDEX(GMWQ!$A$2:$NF$60,MATCH(1,(GMWQ!$NE$2:$NE$60=Z$3)*(GMWQ!$ND$2:$ND$60=Z$4)*(GMWQ!$NF$2:$NF$60=Z$1),0),$G32-1966)</f>
        <v>108.26730000000001</v>
      </c>
      <c r="AA32" s="4" cm="1">
        <f t="array" ref="AA32">INDEX(GMWQ!$A$2:$NF$60,MATCH(1,(GMWQ!$NE$2:$NE$60=AA$3)*(GMWQ!$ND$2:$ND$60=AA$4)*(GMWQ!$NF$2:$NF$60=AA$1),0),$G32-1966)</f>
        <v>134.14250000000001</v>
      </c>
      <c r="AB32" s="4" cm="1">
        <f t="array" ref="AB32">INDEX(GMWQ!$A$2:$NF$60,MATCH(1,(GMWQ!$NE$2:$NE$60=AB$3)*(GMWQ!$ND$2:$ND$60=AB$4)*(GMWQ!$NF$2:$NF$60=AB$1),0),$G32-1966)</f>
        <v>127984</v>
      </c>
      <c r="AC32" s="4" cm="1">
        <f t="array" ref="AC32">INDEX(GMWQ!$A$2:$NF$60,MATCH(1,(GMWQ!$NE$2:$NE$60=AC$3)*(GMWQ!$ND$2:$ND$60=AC$4)*(GMWQ!$NF$2:$NF$60=AC$1),0),$G32-1966)</f>
        <v>66781.259999999995</v>
      </c>
      <c r="AD32" s="4" cm="1">
        <f t="array" ref="AD32">INDEX(GMWQ!$A$2:$NF$60,MATCH(1,(GMWQ!$NE$2:$NE$60=AD$3)*(GMWQ!$ND$2:$ND$60=AD$4)*(GMWQ!$NF$2:$NF$60=AD$1),0),$G32-1966)</f>
        <v>1308.2919999999999</v>
      </c>
      <c r="AE32" s="4" cm="1">
        <f t="array" ref="AE32">INDEX(GMWQ!$A$2:$NF$60,MATCH(1,(GMWQ!$NE$2:$NE$60=AE$3)*(GMWQ!$ND$2:$ND$60=AE$4)*(GMWQ!$NF$2:$NF$60=AE$1),0),$G32-1966)</f>
        <v>20256.86</v>
      </c>
      <c r="AF32" s="4" cm="1">
        <f t="array" ref="AF32">INDEX(GMWQ!$A$2:$NF$60,MATCH(1,(GMWQ!$NE$2:$NE$60=AF$3)*(GMWQ!$ND$2:$ND$60=AF$4)*(GMWQ!$NF$2:$NF$60=AF$1),0),$G32-1966)</f>
        <v>19.01088</v>
      </c>
      <c r="AG32" s="4" cm="1">
        <f t="array" ref="AG32">INDEX(GMWQ!$A$2:$NF$60,MATCH(1,(GMWQ!$NE$2:$NE$60=AG$3)*(GMWQ!$ND$2:$ND$60=AG$4)*(GMWQ!$NF$2:$NF$60=AG$1),0),$G32-1966)</f>
        <v>-2.8250000000000002</v>
      </c>
      <c r="AH32" s="4" cm="1">
        <f t="array" ref="AH32">INDEX(GMWQ!$A$2:$NF$60,MATCH(1,(GMWQ!$NE$2:$NE$60=AH$3)*(GMWQ!$ND$2:$ND$60=AH$4)*(GMWQ!$NF$2:$NF$60=AH$1),0),$G32-1966)</f>
        <v>84.894000000000005</v>
      </c>
      <c r="AI32" s="4" cm="1">
        <f t="array" ref="AI32">INDEX(GMWQ!$A$2:$NF$60,MATCH(1,(GMWQ!$NE$2:$NE$60=AI$3)*(GMWQ!$ND$2:$ND$60=AI$4)*(GMWQ!$NF$2:$NF$60=AI$1),0),$G32-1966)</f>
        <v>36166</v>
      </c>
      <c r="AJ32" s="4" cm="1">
        <f t="array" ref="AJ32">INDEX(GMWQ!$A$2:$NF$60,MATCH(1,(GMWQ!$NE$2:$NE$60=AJ$3)*(GMWQ!$ND$2:$ND$60=AJ$4)*(GMWQ!$NF$2:$NF$60=AJ$1),0),$G32-1966)</f>
        <v>53962</v>
      </c>
      <c r="AK32" s="4" cm="1">
        <f t="array" ref="AK32">INDEX(GMWQ!$A$2:$NF$60,MATCH(1,(GMWQ!$NE$2:$NE$60=AK$3)*(GMWQ!$ND$2:$ND$60=AK$4)*(GMWQ!$NF$2:$NF$60=AK$1),0),$G32-1966)</f>
        <v>647.79999999999995</v>
      </c>
      <c r="AL32" s="4" cm="1">
        <f t="array" ref="AL32">INDEX(GMWQ!$A$2:$NF$60,MATCH(1,(GMWQ!$NE$2:$NE$60=AL$3)*(GMWQ!$ND$2:$ND$60=AL$4)*(GMWQ!$NF$2:$NF$60=AL$1),0),$G32-1966)</f>
        <v>56633.06</v>
      </c>
      <c r="AM32" s="4" cm="1">
        <f t="array" ref="AM32">INDEX(GMWQ!$A$2:$NF$60,MATCH(1,(GMWQ!$NE$2:$NE$60=AM$3)*(GMWQ!$ND$2:$ND$60=AM$4)*(GMWQ!$NF$2:$NF$60=AM$1),0),$G32-1966)</f>
        <v>209.6463</v>
      </c>
      <c r="AN32" s="4" cm="1">
        <f t="array" ref="AN32">INDEX(GMWQ!$A$2:$NF$60,MATCH(1,(GMWQ!$NE$2:$NE$60=AN$3)*(GMWQ!$ND$2:$ND$60=AN$4)*(GMWQ!$NF$2:$NF$60=AN$1),0),$G32-1966)</f>
        <v>96.655000000000001</v>
      </c>
      <c r="AO32" s="4" cm="1">
        <f t="array" ref="AO32">INDEX(GMWQ!$A$2:$NF$60,MATCH(1,(GMWQ!$NE$2:$NE$60=AO$3)*(GMWQ!$ND$2:$ND$60=AO$4)*(GMWQ!$NF$2:$NF$60=AO$1),0),$G32-1966)</f>
        <v>40.445</v>
      </c>
      <c r="AP32" s="4" cm="1">
        <f t="array" ref="AP32">INDEX(GMWQ!$A$2:$NF$60,MATCH(1,(GMWQ!$NE$2:$NE$60=AP$3)*(GMWQ!$ND$2:$ND$60=AP$4)*(GMWQ!$NF$2:$NF$60=AP$1),0),$G32-1966)</f>
        <v>71043</v>
      </c>
      <c r="AQ32" s="4" cm="1">
        <f t="array" ref="AQ32">INDEX(GMWQ!$A$2:$NF$60,MATCH(1,(GMWQ!$NE$2:$NE$60=AQ$3)*(GMWQ!$ND$2:$ND$60=AQ$4)*(GMWQ!$NF$2:$NF$60=AQ$1),0),$G32-1966)</f>
        <v>0</v>
      </c>
      <c r="AR32" s="4" cm="1">
        <f t="array" ref="AR32">INDEX(GMWQ!$A$2:$NF$60,MATCH(1,(GMWQ!$NE$2:$NE$60=AR$3)*(GMWQ!$ND$2:$ND$60=AR$4)*(GMWQ!$NF$2:$NF$60=AR$1),0),$G32-1966)</f>
        <v>3.4950139999999998</v>
      </c>
      <c r="AS32" s="4" cm="1">
        <f t="array" ref="AS32">INDEX(GMWQ!$A$2:$NF$60,MATCH(1,(GMWQ!$NE$2:$NE$60=AS$3)*(GMWQ!$ND$2:$ND$60=AS$4)*(GMWQ!$NF$2:$NF$60=AS$1),0),$G32-1966)</f>
        <v>0</v>
      </c>
      <c r="AT32" s="4" cm="1">
        <f t="array" ref="AT32">INDEX(GMWQ!$A$2:$NF$60,MATCH(1,(GMWQ!$NE$2:$NE$60=AT$3)*(GMWQ!$ND$2:$ND$60=AT$4)*(GMWQ!$NF$2:$NF$60=AT$1),0),$G32-1966)</f>
        <v>0</v>
      </c>
      <c r="AU32" s="4" cm="1">
        <f t="array" ref="AU32">INDEX(GMWQ!$A$2:$NF$60,MATCH(1,(GMWQ!$NE$2:$NE$60=AU$3)*(GMWQ!$ND$2:$ND$60=AU$4)*(GMWQ!$NF$2:$NF$60=AU$1),0),$G32-1966)</f>
        <v>27.268239999999999</v>
      </c>
      <c r="AV32" s="4" cm="1">
        <f t="array" ref="AV32">INDEX(GMWQ!$A$2:$NF$60,MATCH(1,(GMWQ!$NE$2:$NE$60=AV$3)*(GMWQ!$ND$2:$ND$60=AV$4)*(GMWQ!$NF$2:$NF$60=AV$1),0),$G32-1966)</f>
        <v>71.400000000000006</v>
      </c>
      <c r="AW32" s="4" cm="1">
        <f t="array" ref="AW32">INDEX(GMWQ!$A$2:$NF$60,MATCH(1,(GMWQ!$NE$2:$NE$60=AW$3)*(GMWQ!$ND$2:$ND$60=AW$4)*(GMWQ!$NF$2:$NF$60=AW$1),0),$G32-1966)</f>
        <v>67.633330000000001</v>
      </c>
      <c r="AX32" s="4" cm="1">
        <f t="array" ref="AX32">INDEX(GMWQ!$A$2:$NF$60,MATCH(1,(GMWQ!$NE$2:$NE$60=AX$3)*(GMWQ!$ND$2:$ND$60=AX$4)*(GMWQ!$NF$2:$NF$60=AX$1),0),$G32-1966)</f>
        <v>43.366660000000003</v>
      </c>
      <c r="AY32" s="4" cm="1">
        <f t="array" ref="AY32">INDEX(GMWQ!$A$2:$NF$60,MATCH(1,(GMWQ!$NE$2:$NE$60=AY$3)*(GMWQ!$ND$2:$ND$60=AY$4)*(GMWQ!$NF$2:$NF$60=AY$1),0),$G32-1966)</f>
        <v>26.23</v>
      </c>
      <c r="AZ32" s="4" cm="1">
        <f t="array" ref="AZ32">INDEX(GMWQ!$A$2:$NF$60,MATCH(1,(GMWQ!$NE$2:$NE$60=AZ$3)*(GMWQ!$ND$2:$ND$60=AZ$4)*(GMWQ!$NF$2:$NF$60=AZ$1),0),$G32-1966)</f>
        <v>13.5</v>
      </c>
      <c r="BA32" s="4" cm="1">
        <f t="array" ref="BA32">INDEX(GMWQ!$A$2:$NF$60,MATCH(1,(GMWQ!$NE$2:$NE$60=BA$3)*(GMWQ!$ND$2:$ND$60=BA$4)*(GMWQ!$NF$2:$NF$60=BA$1),0),$G32-1966)</f>
        <v>39.624110000000002</v>
      </c>
    </row>
    <row r="33" spans="1:53" x14ac:dyDescent="0.25">
      <c r="B33" s="4">
        <f t="shared" si="27"/>
        <v>1979</v>
      </c>
      <c r="C33" s="4">
        <f t="shared" si="27"/>
        <v>1979</v>
      </c>
      <c r="D33" s="4">
        <f t="shared" ref="D33" si="34">+D29+1</f>
        <v>1979</v>
      </c>
      <c r="G33" s="4">
        <f t="shared" si="6"/>
        <v>1999</v>
      </c>
      <c r="H33" s="4" cm="1">
        <f t="array" ref="H33">INDEX(GMWQ!$A$2:$NF$60,MATCH(1,(GMWQ!$NE$2:$NE$60=H$3)*(GMWQ!$ND$2:$ND$60=H$4)*(GMWQ!$NF$2:$NF$60=H$1),0),$G33-1966)</f>
        <v>290297</v>
      </c>
      <c r="I33" s="4" cm="1">
        <f t="array" ref="I33">INDEX(GMWQ!$A$2:$NF$60,MATCH(1,(GMWQ!$NE$2:$NE$60=I$3)*(GMWQ!$ND$2:$ND$60=I$4)*(GMWQ!$NF$2:$NF$60=I$1),0),$G33-1966)</f>
        <v>1825.075</v>
      </c>
      <c r="J33" s="4" cm="1">
        <f t="array" ref="J33">INDEX(GMWQ!$A$2:$NF$60,MATCH(1,(GMWQ!$NE$2:$NE$60=J$3)*(GMWQ!$ND$2:$ND$60=J$4)*(GMWQ!$NF$2:$NF$60=J$1),0),$G33-1966)</f>
        <v>68657.119999999995</v>
      </c>
      <c r="K33" s="4" cm="1">
        <f t="array" ref="K33">INDEX(GMWQ!$A$2:$NF$60,MATCH(1,(GMWQ!$NE$2:$NE$60=K$3)*(GMWQ!$ND$2:$ND$60=K$4)*(GMWQ!$NF$2:$NF$60=K$1),0),$G33-1966)</f>
        <v>455.43</v>
      </c>
      <c r="L33" s="4" cm="1">
        <f t="array" ref="L33">INDEX(GMWQ!$A$2:$NF$60,MATCH(1,(GMWQ!$NE$2:$NE$60=L$3)*(GMWQ!$ND$2:$ND$60=L$4)*(GMWQ!$NF$2:$NF$60=L$1),0),$G33-1966)</f>
        <v>302.92</v>
      </c>
      <c r="M33" s="4" cm="1">
        <f t="array" ref="M33">INDEX(GMWQ!$A$2:$NF$60,MATCH(1,(GMWQ!$NE$2:$NE$60=M$3)*(GMWQ!$ND$2:$ND$60=M$4)*(GMWQ!$NF$2:$NF$60=M$1),0),$G33-1966)</f>
        <v>288.01780000000002</v>
      </c>
      <c r="N33" s="4" cm="1">
        <f t="array" ref="N33">INDEX(GMWQ!$A$2:$NF$60,MATCH(1,(GMWQ!$NE$2:$NE$60=N$3)*(GMWQ!$ND$2:$ND$60=N$4)*(GMWQ!$NF$2:$NF$60=N$1),0),$G33-1966)</f>
        <v>220031.5</v>
      </c>
      <c r="O33" s="4" cm="1">
        <f t="array" ref="O33">INDEX(GMWQ!$A$2:$NF$60,MATCH(1,(GMWQ!$NE$2:$NE$60=O$3)*(GMWQ!$ND$2:$ND$60=O$4)*(GMWQ!$NF$2:$NF$60=O$1),0),$G33-1966)</f>
        <v>-2934</v>
      </c>
      <c r="P33" s="4" cm="1">
        <f t="array" ref="P33">INDEX(GMWQ!$A$2:$NF$60,MATCH(1,(GMWQ!$NE$2:$NE$60=P$3)*(GMWQ!$ND$2:$ND$60=P$4)*(GMWQ!$NF$2:$NF$60=P$1),0),$G33-1966)</f>
        <v>-20.598500000000001</v>
      </c>
      <c r="Q33" s="4" cm="1">
        <f t="array" ref="Q33">INDEX(GMWQ!$A$2:$NF$60,MATCH(1,(GMWQ!$NE$2:$NE$60=Q$3)*(GMWQ!$ND$2:$ND$60=Q$4)*(GMWQ!$NF$2:$NF$60=Q$1),0),$G33-1966)</f>
        <v>-3069</v>
      </c>
      <c r="R33" s="4" cm="1">
        <f t="array" ref="R33">INDEX(GMWQ!$A$2:$NF$60,MATCH(1,(GMWQ!$NE$2:$NE$60=R$3)*(GMWQ!$ND$2:$ND$60=R$4)*(GMWQ!$NF$2:$NF$60=R$1),0),$G33-1966)</f>
        <v>-14.02688</v>
      </c>
      <c r="S33" s="4" cm="1">
        <f t="array" ref="S33">INDEX(GMWQ!$A$2:$NF$60,MATCH(1,(GMWQ!$NE$2:$NE$60=S$3)*(GMWQ!$ND$2:$ND$60=S$4)*(GMWQ!$NF$2:$NF$60=S$1),0),$G33-1966)</f>
        <v>-0.30341099999999999</v>
      </c>
      <c r="T33" s="4" cm="1">
        <f t="array" ref="T33">INDEX(GMWQ!$A$2:$NF$60,MATCH(1,(GMWQ!$NE$2:$NE$60=T$3)*(GMWQ!$ND$2:$ND$60=T$4)*(GMWQ!$NF$2:$NF$60=T$1),0),$G33-1966)</f>
        <v>-3.4487580000000002</v>
      </c>
      <c r="U33" s="4" cm="1">
        <f t="array" ref="U33">INDEX(GMWQ!$A$2:$NF$60,MATCH(1,(GMWQ!$NE$2:$NE$60=U$3)*(GMWQ!$ND$2:$ND$60=U$4)*(GMWQ!$NF$2:$NF$60=U$1),0),$G33-1966)</f>
        <v>-1693</v>
      </c>
      <c r="V33" s="4" cm="1">
        <f t="array" ref="V33">INDEX(GMWQ!$A$2:$NF$60,MATCH(1,(GMWQ!$NE$2:$NE$60=V$3)*(GMWQ!$ND$2:$ND$60=V$4)*(GMWQ!$NF$2:$NF$60=V$1),0),$G33-1966)</f>
        <v>102115</v>
      </c>
      <c r="W33" s="4" cm="1">
        <f t="array" ref="W33">INDEX(GMWQ!$A$2:$NF$60,MATCH(1,(GMWQ!$NE$2:$NE$60=W$3)*(GMWQ!$ND$2:$ND$60=W$4)*(GMWQ!$NF$2:$NF$60=W$1),0),$G33-1966)</f>
        <v>1897.981</v>
      </c>
      <c r="X33" s="4" cm="1">
        <f t="array" ref="X33">INDEX(GMWQ!$A$2:$NF$60,MATCH(1,(GMWQ!$NE$2:$NE$60=X$3)*(GMWQ!$ND$2:$ND$60=X$4)*(GMWQ!$NF$2:$NF$60=X$1),0),$G33-1966)</f>
        <v>94758</v>
      </c>
      <c r="Y33" s="4" cm="1">
        <f t="array" ref="Y33">INDEX(GMWQ!$A$2:$NF$60,MATCH(1,(GMWQ!$NE$2:$NE$60=Y$3)*(GMWQ!$ND$2:$ND$60=Y$4)*(GMWQ!$NF$2:$NF$60=Y$1),0),$G33-1966)</f>
        <v>210.31229999999999</v>
      </c>
      <c r="Z33" s="4" cm="1">
        <f t="array" ref="Z33">INDEX(GMWQ!$A$2:$NF$60,MATCH(1,(GMWQ!$NE$2:$NE$60=Z$3)*(GMWQ!$ND$2:$ND$60=Z$4)*(GMWQ!$NF$2:$NF$60=Z$1),0),$G33-1966)</f>
        <v>111.9978</v>
      </c>
      <c r="AA33" s="4" cm="1">
        <f t="array" ref="AA33">INDEX(GMWQ!$A$2:$NF$60,MATCH(1,(GMWQ!$NE$2:$NE$60=AA$3)*(GMWQ!$ND$2:$ND$60=AA$4)*(GMWQ!$NF$2:$NF$60=AA$1),0),$G33-1966)</f>
        <v>140.3768</v>
      </c>
      <c r="AB33" s="4" cm="1">
        <f t="array" ref="AB33">INDEX(GMWQ!$A$2:$NF$60,MATCH(1,(GMWQ!$NE$2:$NE$60=AB$3)*(GMWQ!$ND$2:$ND$60=AB$4)*(GMWQ!$NF$2:$NF$60=AB$1),0),$G33-1966)</f>
        <v>130332</v>
      </c>
      <c r="AC33" s="4" cm="1">
        <f t="array" ref="AC33">INDEX(GMWQ!$A$2:$NF$60,MATCH(1,(GMWQ!$NE$2:$NE$60=AC$3)*(GMWQ!$ND$2:$ND$60=AC$4)*(GMWQ!$NF$2:$NF$60=AC$1),0),$G33-1966)</f>
        <v>69006.39</v>
      </c>
      <c r="AD33" s="4" cm="1">
        <f t="array" ref="AD33">INDEX(GMWQ!$A$2:$NF$60,MATCH(1,(GMWQ!$NE$2:$NE$60=AD$3)*(GMWQ!$ND$2:$ND$60=AD$4)*(GMWQ!$NF$2:$NF$60=AD$1),0),$G33-1966)</f>
        <v>1293.6479999999999</v>
      </c>
      <c r="AE33" s="4" cm="1">
        <f t="array" ref="AE33">INDEX(GMWQ!$A$2:$NF$60,MATCH(1,(GMWQ!$NE$2:$NE$60=AE$3)*(GMWQ!$ND$2:$ND$60=AE$4)*(GMWQ!$NF$2:$NF$60=AE$1),0),$G33-1966)</f>
        <v>22615.85</v>
      </c>
      <c r="AF33" s="4" cm="1">
        <f t="array" ref="AF33">INDEX(GMWQ!$A$2:$NF$60,MATCH(1,(GMWQ!$NE$2:$NE$60=AF$3)*(GMWQ!$ND$2:$ND$60=AF$4)*(GMWQ!$NF$2:$NF$60=AF$1),0),$G33-1966)</f>
        <v>20.790579999999999</v>
      </c>
      <c r="AG33" s="4" cm="1">
        <f t="array" ref="AG33">INDEX(GMWQ!$A$2:$NF$60,MATCH(1,(GMWQ!$NE$2:$NE$60=AG$3)*(GMWQ!$ND$2:$ND$60=AG$4)*(GMWQ!$NF$2:$NF$60=AG$1),0),$G33-1966)</f>
        <v>-4.218</v>
      </c>
      <c r="AH33" s="4" cm="1">
        <f t="array" ref="AH33">INDEX(GMWQ!$A$2:$NF$60,MATCH(1,(GMWQ!$NE$2:$NE$60=AH$3)*(GMWQ!$ND$2:$ND$60=AH$4)*(GMWQ!$NF$2:$NF$60=AH$1),0),$G33-1966)</f>
        <v>88.766499999999994</v>
      </c>
      <c r="AI33" s="4" cm="1">
        <f t="array" ref="AI33">INDEX(GMWQ!$A$2:$NF$60,MATCH(1,(GMWQ!$NE$2:$NE$60=AI$3)*(GMWQ!$ND$2:$ND$60=AI$4)*(GMWQ!$NF$2:$NF$60=AI$1),0),$G33-1966)</f>
        <v>38309</v>
      </c>
      <c r="AJ33" s="4" cm="1">
        <f t="array" ref="AJ33">INDEX(GMWQ!$A$2:$NF$60,MATCH(1,(GMWQ!$NE$2:$NE$60=AJ$3)*(GMWQ!$ND$2:$ND$60=AJ$4)*(GMWQ!$NF$2:$NF$60=AJ$1),0),$G33-1966)</f>
        <v>56764</v>
      </c>
      <c r="AK33" s="4" cm="1">
        <f t="array" ref="AK33">INDEX(GMWQ!$A$2:$NF$60,MATCH(1,(GMWQ!$NE$2:$NE$60=AK$3)*(GMWQ!$ND$2:$ND$60=AK$4)*(GMWQ!$NF$2:$NF$60=AK$1),0),$G33-1966)</f>
        <v>666.9</v>
      </c>
      <c r="AL33" s="4" cm="1">
        <f t="array" ref="AL33">INDEX(GMWQ!$A$2:$NF$60,MATCH(1,(GMWQ!$NE$2:$NE$60=AL$3)*(GMWQ!$ND$2:$ND$60=AL$4)*(GMWQ!$NF$2:$NF$60=AL$1),0),$G33-1966)</f>
        <v>57492.95</v>
      </c>
      <c r="AM33" s="4" cm="1">
        <f t="array" ref="AM33">INDEX(GMWQ!$A$2:$NF$60,MATCH(1,(GMWQ!$NE$2:$NE$60=AM$3)*(GMWQ!$ND$2:$ND$60=AM$4)*(GMWQ!$NF$2:$NF$60=AM$1),0),$G33-1966)</f>
        <v>212.8031</v>
      </c>
      <c r="AN33" s="4" cm="1">
        <f t="array" ref="AN33">INDEX(GMWQ!$A$2:$NF$60,MATCH(1,(GMWQ!$NE$2:$NE$60=AN$3)*(GMWQ!$ND$2:$ND$60=AN$4)*(GMWQ!$NF$2:$NF$60=AN$1),0),$G33-1966)</f>
        <v>100.22199999999999</v>
      </c>
      <c r="AO33" s="4" cm="1">
        <f t="array" ref="AO33">INDEX(GMWQ!$A$2:$NF$60,MATCH(1,(GMWQ!$NE$2:$NE$60=AO$3)*(GMWQ!$ND$2:$ND$60=AO$4)*(GMWQ!$NF$2:$NF$60=AO$1),0),$G33-1966)</f>
        <v>43.356000000000002</v>
      </c>
      <c r="AP33" s="4" cm="1">
        <f t="array" ref="AP33">INDEX(GMWQ!$A$2:$NF$60,MATCH(1,(GMWQ!$NE$2:$NE$60=AP$3)*(GMWQ!$ND$2:$ND$60=AP$4)*(GMWQ!$NF$2:$NF$60=AP$1),0),$G33-1966)</f>
        <v>73230</v>
      </c>
      <c r="AQ33" s="4" cm="1">
        <f t="array" ref="AQ33">INDEX(GMWQ!$A$2:$NF$60,MATCH(1,(GMWQ!$NE$2:$NE$60=AQ$3)*(GMWQ!$ND$2:$ND$60=AQ$4)*(GMWQ!$NF$2:$NF$60=AQ$1),0),$G33-1966)</f>
        <v>0</v>
      </c>
      <c r="AR33" s="4" cm="1">
        <f t="array" ref="AR33">INDEX(GMWQ!$A$2:$NF$60,MATCH(1,(GMWQ!$NE$2:$NE$60=AR$3)*(GMWQ!$ND$2:$ND$60=AR$4)*(GMWQ!$NF$2:$NF$60=AR$1),0),$G33-1966)</f>
        <v>3.1597080000000002</v>
      </c>
      <c r="AS33" s="4" cm="1">
        <f t="array" ref="AS33">INDEX(GMWQ!$A$2:$NF$60,MATCH(1,(GMWQ!$NE$2:$NE$60=AS$3)*(GMWQ!$ND$2:$ND$60=AS$4)*(GMWQ!$NF$2:$NF$60=AS$1),0),$G33-1966)</f>
        <v>0</v>
      </c>
      <c r="AT33" s="4" cm="1">
        <f t="array" ref="AT33">INDEX(GMWQ!$A$2:$NF$60,MATCH(1,(GMWQ!$NE$2:$NE$60=AT$3)*(GMWQ!$ND$2:$ND$60=AT$4)*(GMWQ!$NF$2:$NF$60=AT$1),0),$G33-1966)</f>
        <v>0</v>
      </c>
      <c r="AU33" s="4" cm="1">
        <f t="array" ref="AU33">INDEX(GMWQ!$A$2:$NF$60,MATCH(1,(GMWQ!$NE$2:$NE$60=AU$3)*(GMWQ!$ND$2:$ND$60=AU$4)*(GMWQ!$NF$2:$NF$60=AU$1),0),$G33-1966)</f>
        <v>28.910589999999999</v>
      </c>
      <c r="AV33" s="4" cm="1">
        <f t="array" ref="AV33">INDEX(GMWQ!$A$2:$NF$60,MATCH(1,(GMWQ!$NE$2:$NE$60=AV$3)*(GMWQ!$ND$2:$ND$60=AV$4)*(GMWQ!$NF$2:$NF$60=AV$1),0),$G33-1966)</f>
        <v>73.7</v>
      </c>
      <c r="AW33" s="4" cm="1">
        <f t="array" ref="AW33">INDEX(GMWQ!$A$2:$NF$60,MATCH(1,(GMWQ!$NE$2:$NE$60=AW$3)*(GMWQ!$ND$2:$ND$60=AW$4)*(GMWQ!$NF$2:$NF$60=AW$1),0),$G33-1966)</f>
        <v>68.333340000000007</v>
      </c>
      <c r="AX33" s="4" cm="1">
        <f t="array" ref="AX33">INDEX(GMWQ!$A$2:$NF$60,MATCH(1,(GMWQ!$NE$2:$NE$60=AX$3)*(GMWQ!$ND$2:$ND$60=AX$4)*(GMWQ!$NF$2:$NF$60=AX$1),0),$G33-1966)</f>
        <v>44.2</v>
      </c>
      <c r="AY33" s="4" cm="1">
        <f t="array" ref="AY33">INDEX(GMWQ!$A$2:$NF$60,MATCH(1,(GMWQ!$NE$2:$NE$60=AY$3)*(GMWQ!$ND$2:$ND$60=AY$4)*(GMWQ!$NF$2:$NF$60=AY$1),0),$G33-1966)</f>
        <v>27.093330000000002</v>
      </c>
      <c r="AZ33" s="4" cm="1">
        <f t="array" ref="AZ33">INDEX(GMWQ!$A$2:$NF$60,MATCH(1,(GMWQ!$NE$2:$NE$60=AZ$3)*(GMWQ!$ND$2:$ND$60=AZ$4)*(GMWQ!$NF$2:$NF$60=AZ$1),0),$G33-1966)</f>
        <v>13.9</v>
      </c>
      <c r="BA33" s="4" cm="1">
        <f t="array" ref="BA33">INDEX(GMWQ!$A$2:$NF$60,MATCH(1,(GMWQ!$NE$2:$NE$60=BA$3)*(GMWQ!$ND$2:$ND$60=BA$4)*(GMWQ!$NF$2:$NF$60=BA$1),0),$G33-1966)</f>
        <v>40.432810000000003</v>
      </c>
    </row>
    <row r="34" spans="1:53" x14ac:dyDescent="0.25">
      <c r="B34" s="4">
        <f t="shared" si="27"/>
        <v>1979</v>
      </c>
      <c r="C34" s="4">
        <f t="shared" si="27"/>
        <v>1979</v>
      </c>
      <c r="D34" s="4">
        <f t="shared" ref="D34" si="35">+D30+1</f>
        <v>1979</v>
      </c>
      <c r="F34" s="4">
        <f t="shared" ref="F34" si="36">+F30+1</f>
        <v>1979</v>
      </c>
      <c r="G34" s="4">
        <f t="shared" si="6"/>
        <v>2000</v>
      </c>
      <c r="H34" s="4" cm="1">
        <f t="array" ref="H34">INDEX(GMWQ!$A$2:$NF$60,MATCH(1,(GMWQ!$NE$2:$NE$60=H$3)*(GMWQ!$ND$2:$ND$60=H$4)*(GMWQ!$NF$2:$NF$60=H$1),0),$G34-1966)</f>
        <v>293265</v>
      </c>
      <c r="I34" s="4" cm="1">
        <f t="array" ref="I34">INDEX(GMWQ!$A$2:$NF$60,MATCH(1,(GMWQ!$NE$2:$NE$60=I$3)*(GMWQ!$ND$2:$ND$60=I$4)*(GMWQ!$NF$2:$NF$60=I$1),0),$G34-1966)</f>
        <v>1829.625</v>
      </c>
      <c r="J34" s="4" cm="1">
        <f t="array" ref="J34">INDEX(GMWQ!$A$2:$NF$60,MATCH(1,(GMWQ!$NE$2:$NE$60=J$3)*(GMWQ!$ND$2:$ND$60=J$4)*(GMWQ!$NF$2:$NF$60=J$1),0),$G34-1966)</f>
        <v>68953.63</v>
      </c>
      <c r="K34" s="4" cm="1">
        <f t="array" ref="K34">INDEX(GMWQ!$A$2:$NF$60,MATCH(1,(GMWQ!$NE$2:$NE$60=K$3)*(GMWQ!$ND$2:$ND$60=K$4)*(GMWQ!$NF$2:$NF$60=K$1),0),$G34-1966)</f>
        <v>458.15</v>
      </c>
      <c r="L34" s="4" cm="1">
        <f t="array" ref="L34">INDEX(GMWQ!$A$2:$NF$60,MATCH(1,(GMWQ!$NE$2:$NE$60=L$3)*(GMWQ!$ND$2:$ND$60=L$4)*(GMWQ!$NF$2:$NF$60=L$1),0),$G34-1966)</f>
        <v>303.971</v>
      </c>
      <c r="M34" s="4" cm="1">
        <f t="array" ref="M34">INDEX(GMWQ!$A$2:$NF$60,MATCH(1,(GMWQ!$NE$2:$NE$60=M$3)*(GMWQ!$ND$2:$ND$60=M$4)*(GMWQ!$NF$2:$NF$60=M$1),0),$G34-1966)</f>
        <v>294.7971</v>
      </c>
      <c r="N34" s="4" cm="1">
        <f t="array" ref="N34">INDEX(GMWQ!$A$2:$NF$60,MATCH(1,(GMWQ!$NE$2:$NE$60=N$3)*(GMWQ!$ND$2:$ND$60=N$4)*(GMWQ!$NF$2:$NF$60=N$1),0),$G34-1966)</f>
        <v>221507.8</v>
      </c>
      <c r="O34" s="4" cm="1">
        <f t="array" ref="O34">INDEX(GMWQ!$A$2:$NF$60,MATCH(1,(GMWQ!$NE$2:$NE$60=O$3)*(GMWQ!$ND$2:$ND$60=O$4)*(GMWQ!$NF$2:$NF$60=O$1),0),$G34-1966)</f>
        <v>-1801</v>
      </c>
      <c r="P34" s="4" cm="1">
        <f t="array" ref="P34">INDEX(GMWQ!$A$2:$NF$60,MATCH(1,(GMWQ!$NE$2:$NE$60=P$3)*(GMWQ!$ND$2:$ND$60=P$4)*(GMWQ!$NF$2:$NF$60=P$1),0),$G34-1966)</f>
        <v>-22.878499999999999</v>
      </c>
      <c r="Q34" s="4" cm="1">
        <f t="array" ref="Q34">INDEX(GMWQ!$A$2:$NF$60,MATCH(1,(GMWQ!$NE$2:$NE$60=Q$3)*(GMWQ!$ND$2:$ND$60=Q$4)*(GMWQ!$NF$2:$NF$60=Q$1),0),$G34-1966)</f>
        <v>-2955.75</v>
      </c>
      <c r="R34" s="4" cm="1">
        <f t="array" ref="R34">INDEX(GMWQ!$A$2:$NF$60,MATCH(1,(GMWQ!$NE$2:$NE$60=R$3)*(GMWQ!$ND$2:$ND$60=R$4)*(GMWQ!$NF$2:$NF$60=R$1),0),$G34-1966)</f>
        <v>-17.313199999999998</v>
      </c>
      <c r="S34" s="4" cm="1">
        <f t="array" ref="S34">INDEX(GMWQ!$A$2:$NF$60,MATCH(1,(GMWQ!$NE$2:$NE$60=S$3)*(GMWQ!$ND$2:$ND$60=S$4)*(GMWQ!$NF$2:$NF$60=S$1),0),$G34-1966)</f>
        <v>-0.3925265</v>
      </c>
      <c r="T34" s="4" cm="1">
        <f t="array" ref="T34">INDEX(GMWQ!$A$2:$NF$60,MATCH(1,(GMWQ!$NE$2:$NE$60=T$3)*(GMWQ!$ND$2:$ND$60=T$4)*(GMWQ!$NF$2:$NF$60=T$1),0),$G34-1966)</f>
        <v>-3.326092</v>
      </c>
      <c r="U34" s="4" cm="1">
        <f t="array" ref="U34">INDEX(GMWQ!$A$2:$NF$60,MATCH(1,(GMWQ!$NE$2:$NE$60=U$3)*(GMWQ!$ND$2:$ND$60=U$4)*(GMWQ!$NF$2:$NF$60=U$1),0),$G34-1966)</f>
        <v>-1924</v>
      </c>
      <c r="V34" s="4" cm="1">
        <f t="array" ref="V34">INDEX(GMWQ!$A$2:$NF$60,MATCH(1,(GMWQ!$NE$2:$NE$60=V$3)*(GMWQ!$ND$2:$ND$60=V$4)*(GMWQ!$NF$2:$NF$60=V$1),0),$G34-1966)</f>
        <v>104807</v>
      </c>
      <c r="W34" s="4" cm="1">
        <f t="array" ref="W34">INDEX(GMWQ!$A$2:$NF$60,MATCH(1,(GMWQ!$NE$2:$NE$60=W$3)*(GMWQ!$ND$2:$ND$60=W$4)*(GMWQ!$NF$2:$NF$60=W$1),0),$G34-1966)</f>
        <v>1947.03</v>
      </c>
      <c r="X34" s="4" cm="1">
        <f t="array" ref="X34">INDEX(GMWQ!$A$2:$NF$60,MATCH(1,(GMWQ!$NE$2:$NE$60=X$3)*(GMWQ!$ND$2:$ND$60=X$4)*(GMWQ!$NF$2:$NF$60=X$1),0),$G34-1966)</f>
        <v>98956</v>
      </c>
      <c r="Y34" s="4" cm="1">
        <f t="array" ref="Y34">INDEX(GMWQ!$A$2:$NF$60,MATCH(1,(GMWQ!$NE$2:$NE$60=Y$3)*(GMWQ!$ND$2:$ND$60=Y$4)*(GMWQ!$NF$2:$NF$60=Y$1),0),$G34-1966)</f>
        <v>217.64449999999999</v>
      </c>
      <c r="Z34" s="4" cm="1">
        <f t="array" ref="Z34">INDEX(GMWQ!$A$2:$NF$60,MATCH(1,(GMWQ!$NE$2:$NE$60=Z$3)*(GMWQ!$ND$2:$ND$60=Z$4)*(GMWQ!$NF$2:$NF$60=Z$1),0),$G34-1966)</f>
        <v>115.7283</v>
      </c>
      <c r="AA34" s="4" cm="1">
        <f t="array" ref="AA34">INDEX(GMWQ!$A$2:$NF$60,MATCH(1,(GMWQ!$NE$2:$NE$60=AA$3)*(GMWQ!$ND$2:$ND$60=AA$4)*(GMWQ!$NF$2:$NF$60=AA$1),0),$G34-1966)</f>
        <v>146.61099999999999</v>
      </c>
      <c r="AB34" s="4" cm="1">
        <f t="array" ref="AB34">INDEX(GMWQ!$A$2:$NF$60,MATCH(1,(GMWQ!$NE$2:$NE$60=AB$3)*(GMWQ!$ND$2:$ND$60=AB$4)*(GMWQ!$NF$2:$NF$60=AB$1),0),$G34-1966)</f>
        <v>132680</v>
      </c>
      <c r="AC34" s="4" cm="1">
        <f t="array" ref="AC34">INDEX(GMWQ!$A$2:$NF$60,MATCH(1,(GMWQ!$NE$2:$NE$60=AC$3)*(GMWQ!$ND$2:$ND$60=AC$4)*(GMWQ!$NF$2:$NF$60=AC$1),0),$G34-1966)</f>
        <v>72490.47</v>
      </c>
      <c r="AD34" s="4" cm="1">
        <f t="array" ref="AD34">INDEX(GMWQ!$A$2:$NF$60,MATCH(1,(GMWQ!$NE$2:$NE$60=AD$3)*(GMWQ!$ND$2:$ND$60=AD$4)*(GMWQ!$NF$2:$NF$60=AD$1),0),$G34-1966)</f>
        <v>1298.2470000000001</v>
      </c>
      <c r="AE34" s="4" cm="1">
        <f t="array" ref="AE34">INDEX(GMWQ!$A$2:$NF$60,MATCH(1,(GMWQ!$NE$2:$NE$60=AE$3)*(GMWQ!$ND$2:$ND$60=AE$4)*(GMWQ!$NF$2:$NF$60=AE$1),0),$G34-1966)</f>
        <v>24974.84</v>
      </c>
      <c r="AF34" s="4" cm="1">
        <f t="array" ref="AF34">INDEX(GMWQ!$A$2:$NF$60,MATCH(1,(GMWQ!$NE$2:$NE$60=AF$3)*(GMWQ!$ND$2:$ND$60=AF$4)*(GMWQ!$NF$2:$NF$60=AF$1),0),$G34-1966)</f>
        <v>22.569890000000001</v>
      </c>
      <c r="AG34" s="4" cm="1">
        <f t="array" ref="AG34">INDEX(GMWQ!$A$2:$NF$60,MATCH(1,(GMWQ!$NE$2:$NE$60=AG$3)*(GMWQ!$ND$2:$ND$60=AG$4)*(GMWQ!$NF$2:$NF$60=AG$1),0),$G34-1966)</f>
        <v>-5.6109999999999998</v>
      </c>
      <c r="AH34" s="4" cm="1">
        <f t="array" ref="AH34">INDEX(GMWQ!$A$2:$NF$60,MATCH(1,(GMWQ!$NE$2:$NE$60=AH$3)*(GMWQ!$ND$2:$ND$60=AH$4)*(GMWQ!$NF$2:$NF$60=AH$1),0),$G34-1966)</f>
        <v>92.638999999999996</v>
      </c>
      <c r="AI34" s="4" cm="1">
        <f t="array" ref="AI34">INDEX(GMWQ!$A$2:$NF$60,MATCH(1,(GMWQ!$NE$2:$NE$60=AI$3)*(GMWQ!$ND$2:$ND$60=AI$4)*(GMWQ!$NF$2:$NF$60=AI$1),0),$G34-1966)</f>
        <v>40451</v>
      </c>
      <c r="AJ34" s="4" cm="1">
        <f t="array" ref="AJ34">INDEX(GMWQ!$A$2:$NF$60,MATCH(1,(GMWQ!$NE$2:$NE$60=AJ$3)*(GMWQ!$ND$2:$ND$60=AJ$4)*(GMWQ!$NF$2:$NF$60=AJ$1),0),$G34-1966)</f>
        <v>59785</v>
      </c>
      <c r="AK34" s="4" cm="1">
        <f t="array" ref="AK34">INDEX(GMWQ!$A$2:$NF$60,MATCH(1,(GMWQ!$NE$2:$NE$60=AK$3)*(GMWQ!$ND$2:$ND$60=AK$4)*(GMWQ!$NF$2:$NF$60=AK$1),0),$G34-1966)</f>
        <v>680.97500000000002</v>
      </c>
      <c r="AL34" s="4" cm="1">
        <f t="array" ref="AL34">INDEX(GMWQ!$A$2:$NF$60,MATCH(1,(GMWQ!$NE$2:$NE$60=AL$3)*(GMWQ!$ND$2:$ND$60=AL$4)*(GMWQ!$NF$2:$NF$60=AL$1),0),$G34-1966)</f>
        <v>58346.5</v>
      </c>
      <c r="AM34" s="4" cm="1">
        <f t="array" ref="AM34">INDEX(GMWQ!$A$2:$NF$60,MATCH(1,(GMWQ!$NE$2:$NE$60=AM$3)*(GMWQ!$ND$2:$ND$60=AM$4)*(GMWQ!$NF$2:$NF$60=AM$1),0),$G34-1966)</f>
        <v>215.57490000000001</v>
      </c>
      <c r="AN34" s="4" cm="1">
        <f t="array" ref="AN34">INDEX(GMWQ!$A$2:$NF$60,MATCH(1,(GMWQ!$NE$2:$NE$60=AN$3)*(GMWQ!$ND$2:$ND$60=AN$4)*(GMWQ!$NF$2:$NF$60=AN$1),0),$G34-1966)</f>
        <v>103.458</v>
      </c>
      <c r="AO34" s="4" cm="1">
        <f t="array" ref="AO34">INDEX(GMWQ!$A$2:$NF$60,MATCH(1,(GMWQ!$NE$2:$NE$60=AO$3)*(GMWQ!$ND$2:$ND$60=AO$4)*(GMWQ!$NF$2:$NF$60=AO$1),0),$G34-1966)</f>
        <v>46.655999999999999</v>
      </c>
      <c r="AP34" s="4" cm="1">
        <f t="array" ref="AP34">INDEX(GMWQ!$A$2:$NF$60,MATCH(1,(GMWQ!$NE$2:$NE$60=AP$3)*(GMWQ!$ND$2:$ND$60=AP$4)*(GMWQ!$NF$2:$NF$60=AP$1),0),$G34-1966)</f>
        <v>75485</v>
      </c>
      <c r="AQ34" s="4" cm="1">
        <f t="array" ref="AQ34">INDEX(GMWQ!$A$2:$NF$60,MATCH(1,(GMWQ!$NE$2:$NE$60=AQ$3)*(GMWQ!$ND$2:$ND$60=AQ$4)*(GMWQ!$NF$2:$NF$60=AQ$1),0),$G34-1966)</f>
        <v>0</v>
      </c>
      <c r="AR34" s="4" cm="1">
        <f t="array" ref="AR34">INDEX(GMWQ!$A$2:$NF$60,MATCH(1,(GMWQ!$NE$2:$NE$60=AR$3)*(GMWQ!$ND$2:$ND$60=AR$4)*(GMWQ!$NF$2:$NF$60=AR$1),0),$G34-1966)</f>
        <v>4.1420640000000004</v>
      </c>
      <c r="AS34" s="4" cm="1">
        <f t="array" ref="AS34">INDEX(GMWQ!$A$2:$NF$60,MATCH(1,(GMWQ!$NE$2:$NE$60=AS$3)*(GMWQ!$ND$2:$ND$60=AS$4)*(GMWQ!$NF$2:$NF$60=AS$1),0),$G34-1966)</f>
        <v>0</v>
      </c>
      <c r="AT34" s="4" cm="1">
        <f t="array" ref="AT34">INDEX(GMWQ!$A$2:$NF$60,MATCH(1,(GMWQ!$NE$2:$NE$60=AT$3)*(GMWQ!$ND$2:$ND$60=AT$4)*(GMWQ!$NF$2:$NF$60=AT$1),0),$G34-1966)</f>
        <v>0</v>
      </c>
      <c r="AU34" s="4" cm="1">
        <f t="array" ref="AU34">INDEX(GMWQ!$A$2:$NF$60,MATCH(1,(GMWQ!$NE$2:$NE$60=AU$3)*(GMWQ!$ND$2:$ND$60=AU$4)*(GMWQ!$NF$2:$NF$60=AU$1),0),$G34-1966)</f>
        <v>29.718730000000001</v>
      </c>
      <c r="AV34" s="4" cm="1">
        <f t="array" ref="AV34">INDEX(GMWQ!$A$2:$NF$60,MATCH(1,(GMWQ!$NE$2:$NE$60=AV$3)*(GMWQ!$ND$2:$ND$60=AV$4)*(GMWQ!$NF$2:$NF$60=AV$1),0),$G34-1966)</f>
        <v>76.033330000000007</v>
      </c>
      <c r="AW34" s="4" cm="1">
        <f t="array" ref="AW34">INDEX(GMWQ!$A$2:$NF$60,MATCH(1,(GMWQ!$NE$2:$NE$60=AW$3)*(GMWQ!$ND$2:$ND$60=AW$4)*(GMWQ!$NF$2:$NF$60=AW$1),0),$G34-1966)</f>
        <v>69.466669999999993</v>
      </c>
      <c r="AX34" s="4" cm="1">
        <f t="array" ref="AX34">INDEX(GMWQ!$A$2:$NF$60,MATCH(1,(GMWQ!$NE$2:$NE$60=AX$3)*(GMWQ!$ND$2:$ND$60=AX$4)*(GMWQ!$NF$2:$NF$60=AX$1),0),$G34-1966)</f>
        <v>44.7</v>
      </c>
      <c r="AY34" s="4" cm="1">
        <f t="array" ref="AY34">INDEX(GMWQ!$A$2:$NF$60,MATCH(1,(GMWQ!$NE$2:$NE$60=AY$3)*(GMWQ!$ND$2:$ND$60=AY$4)*(GMWQ!$NF$2:$NF$60=AY$1),0),$G34-1966)</f>
        <v>27.8</v>
      </c>
      <c r="AZ34" s="4" cm="1">
        <f t="array" ref="AZ34">INDEX(GMWQ!$A$2:$NF$60,MATCH(1,(GMWQ!$NE$2:$NE$60=AZ$3)*(GMWQ!$ND$2:$ND$60=AZ$4)*(GMWQ!$NF$2:$NF$60=AZ$1),0),$G34-1966)</f>
        <v>14.7</v>
      </c>
      <c r="BA34" s="4" cm="1">
        <f t="array" ref="BA34">INDEX(GMWQ!$A$2:$NF$60,MATCH(1,(GMWQ!$NE$2:$NE$60=BA$3)*(GMWQ!$ND$2:$ND$60=BA$4)*(GMWQ!$NF$2:$NF$60=BA$1),0),$G34-1966)</f>
        <v>41.314970000000002</v>
      </c>
    </row>
    <row r="35" spans="1:53" x14ac:dyDescent="0.25">
      <c r="A35" s="4">
        <v>1980</v>
      </c>
      <c r="B35" s="4">
        <f t="shared" si="27"/>
        <v>1980</v>
      </c>
      <c r="C35" s="4">
        <f t="shared" si="27"/>
        <v>1979</v>
      </c>
      <c r="D35" s="4">
        <f t="shared" ref="D35" si="37">+D31+1</f>
        <v>1979</v>
      </c>
      <c r="E35" s="4">
        <f t="shared" si="27"/>
        <v>1979</v>
      </c>
      <c r="G35" s="4">
        <f t="shared" si="6"/>
        <v>2001</v>
      </c>
      <c r="H35" s="4" cm="1">
        <f t="array" ref="H35">INDEX(GMWQ!$A$2:$NF$60,MATCH(1,(GMWQ!$NE$2:$NE$60=H$3)*(GMWQ!$ND$2:$ND$60=H$4)*(GMWQ!$NF$2:$NF$60=H$1),0),$G35-1966)</f>
        <v>290378</v>
      </c>
      <c r="I35" s="4" cm="1">
        <f t="array" ref="I35">INDEX(GMWQ!$A$2:$NF$60,MATCH(1,(GMWQ!$NE$2:$NE$60=I$3)*(GMWQ!$ND$2:$ND$60=I$4)*(GMWQ!$NF$2:$NF$60=I$1),0),$G35-1966)</f>
        <v>1835.4</v>
      </c>
      <c r="J35" s="4" cm="1">
        <f t="array" ref="J35">INDEX(GMWQ!$A$2:$NF$60,MATCH(1,(GMWQ!$NE$2:$NE$60=J$3)*(GMWQ!$ND$2:$ND$60=J$4)*(GMWQ!$NF$2:$NF$60=J$1),0),$G35-1966)</f>
        <v>70281.95</v>
      </c>
      <c r="K35" s="4" cm="1">
        <f t="array" ref="K35">INDEX(GMWQ!$A$2:$NF$60,MATCH(1,(GMWQ!$NE$2:$NE$60=K$3)*(GMWQ!$ND$2:$ND$60=K$4)*(GMWQ!$NF$2:$NF$60=K$1),0),$G35-1966)</f>
        <v>461.8</v>
      </c>
      <c r="L35" s="4" cm="1">
        <f t="array" ref="L35">INDEX(GMWQ!$A$2:$NF$60,MATCH(1,(GMWQ!$NE$2:$NE$60=L$3)*(GMWQ!$ND$2:$ND$60=L$4)*(GMWQ!$NF$2:$NF$60=L$1),0),$G35-1966)</f>
        <v>307.57400000000001</v>
      </c>
      <c r="M35" s="4" cm="1">
        <f t="array" ref="M35">INDEX(GMWQ!$A$2:$NF$60,MATCH(1,(GMWQ!$NE$2:$NE$60=M$3)*(GMWQ!$ND$2:$ND$60=M$4)*(GMWQ!$NF$2:$NF$60=M$1),0),$G35-1966)</f>
        <v>294.26940000000002</v>
      </c>
      <c r="N35" s="4" cm="1">
        <f t="array" ref="N35">INDEX(GMWQ!$A$2:$NF$60,MATCH(1,(GMWQ!$NE$2:$NE$60=N$3)*(GMWQ!$ND$2:$ND$60=N$4)*(GMWQ!$NF$2:$NF$60=N$1),0),$G35-1966)</f>
        <v>223045.8</v>
      </c>
      <c r="O35" s="4" cm="1">
        <f t="array" ref="O35">INDEX(GMWQ!$A$2:$NF$60,MATCH(1,(GMWQ!$NE$2:$NE$60=O$3)*(GMWQ!$ND$2:$ND$60=O$4)*(GMWQ!$NF$2:$NF$60=O$1),0),$G35-1966)</f>
        <v>-1674</v>
      </c>
      <c r="P35" s="4" cm="1">
        <f t="array" ref="P35">INDEX(GMWQ!$A$2:$NF$60,MATCH(1,(GMWQ!$NE$2:$NE$60=P$3)*(GMWQ!$ND$2:$ND$60=P$4)*(GMWQ!$NF$2:$NF$60=P$1),0),$G35-1966)</f>
        <v>-26.833749999999998</v>
      </c>
      <c r="Q35" s="4" cm="1">
        <f t="array" ref="Q35">INDEX(GMWQ!$A$2:$NF$60,MATCH(1,(GMWQ!$NE$2:$NE$60=Q$3)*(GMWQ!$ND$2:$ND$60=Q$4)*(GMWQ!$NF$2:$NF$60=Q$1),0),$G35-1966)</f>
        <v>-2962</v>
      </c>
      <c r="R35" s="4" cm="1">
        <f t="array" ref="R35">INDEX(GMWQ!$A$2:$NF$60,MATCH(1,(GMWQ!$NE$2:$NE$60=R$3)*(GMWQ!$ND$2:$ND$60=R$4)*(GMWQ!$NF$2:$NF$60=R$1),0),$G35-1966)</f>
        <v>-15.521699999999999</v>
      </c>
      <c r="S35" s="4" cm="1">
        <f t="array" ref="S35">INDEX(GMWQ!$A$2:$NF$60,MATCH(1,(GMWQ!$NE$2:$NE$60=S$3)*(GMWQ!$ND$2:$ND$60=S$4)*(GMWQ!$NF$2:$NF$60=S$1),0),$G35-1966)</f>
        <v>0.35099999999999998</v>
      </c>
      <c r="T35" s="4" cm="1">
        <f t="array" ref="T35">INDEX(GMWQ!$A$2:$NF$60,MATCH(1,(GMWQ!$NE$2:$NE$60=T$3)*(GMWQ!$ND$2:$ND$60=T$4)*(GMWQ!$NF$2:$NF$60=T$1),0),$G35-1966)</f>
        <v>-3.0537399999999999</v>
      </c>
      <c r="U35" s="4" cm="1">
        <f t="array" ref="U35">INDEX(GMWQ!$A$2:$NF$60,MATCH(1,(GMWQ!$NE$2:$NE$60=U$3)*(GMWQ!$ND$2:$ND$60=U$4)*(GMWQ!$NF$2:$NF$60=U$1),0),$G35-1966)</f>
        <v>-2024</v>
      </c>
      <c r="V35" s="4" cm="1">
        <f t="array" ref="V35">INDEX(GMWQ!$A$2:$NF$60,MATCH(1,(GMWQ!$NE$2:$NE$60=V$3)*(GMWQ!$ND$2:$ND$60=V$4)*(GMWQ!$NF$2:$NF$60=V$1),0),$G35-1966)</f>
        <v>107499</v>
      </c>
      <c r="W35" s="4" cm="1">
        <f t="array" ref="W35">INDEX(GMWQ!$A$2:$NF$60,MATCH(1,(GMWQ!$NE$2:$NE$60=W$3)*(GMWQ!$ND$2:$ND$60=W$4)*(GMWQ!$NF$2:$NF$60=W$1),0),$G35-1966)</f>
        <v>1988.2</v>
      </c>
      <c r="X35" s="4" cm="1">
        <f t="array" ref="X35">INDEX(GMWQ!$A$2:$NF$60,MATCH(1,(GMWQ!$NE$2:$NE$60=X$3)*(GMWQ!$ND$2:$ND$60=X$4)*(GMWQ!$NF$2:$NF$60=X$1),0),$G35-1966)</f>
        <v>103557</v>
      </c>
      <c r="Y35" s="4" cm="1">
        <f t="array" ref="Y35">INDEX(GMWQ!$A$2:$NF$60,MATCH(1,(GMWQ!$NE$2:$NE$60=Y$3)*(GMWQ!$ND$2:$ND$60=Y$4)*(GMWQ!$NF$2:$NF$60=Y$1),0),$G35-1966)</f>
        <v>224.0462</v>
      </c>
      <c r="Z35" s="4" cm="1">
        <f t="array" ref="Z35">INDEX(GMWQ!$A$2:$NF$60,MATCH(1,(GMWQ!$NE$2:$NE$60=Z$3)*(GMWQ!$ND$2:$ND$60=Z$4)*(GMWQ!$NF$2:$NF$60=Z$1),0),$G35-1966)</f>
        <v>119.07940000000001</v>
      </c>
      <c r="AA35" s="4" cm="1">
        <f t="array" ref="AA35">INDEX(GMWQ!$A$2:$NF$60,MATCH(1,(GMWQ!$NE$2:$NE$60=AA$3)*(GMWQ!$ND$2:$ND$60=AA$4)*(GMWQ!$NF$2:$NF$60=AA$1),0),$G35-1966)</f>
        <v>154.61920000000001</v>
      </c>
      <c r="AB35" s="4" cm="1">
        <f t="array" ref="AB35">INDEX(GMWQ!$A$2:$NF$60,MATCH(1,(GMWQ!$NE$2:$NE$60=AB$3)*(GMWQ!$ND$2:$ND$60=AB$4)*(GMWQ!$NF$2:$NF$60=AB$1),0),$G35-1966)</f>
        <v>137108</v>
      </c>
      <c r="AC35" s="4" cm="1">
        <f t="array" ref="AC35">INDEX(GMWQ!$A$2:$NF$60,MATCH(1,(GMWQ!$NE$2:$NE$60=AC$3)*(GMWQ!$ND$2:$ND$60=AC$4)*(GMWQ!$NF$2:$NF$60=AC$1),0),$G35-1966)</f>
        <v>75983.41</v>
      </c>
      <c r="AD35" s="4" cm="1">
        <f t="array" ref="AD35">INDEX(GMWQ!$A$2:$NF$60,MATCH(1,(GMWQ!$NE$2:$NE$60=AD$3)*(GMWQ!$ND$2:$ND$60=AD$4)*(GMWQ!$NF$2:$NF$60=AD$1),0),$G35-1966)</f>
        <v>1325.056</v>
      </c>
      <c r="AE35" s="4" cm="1">
        <f t="array" ref="AE35">INDEX(GMWQ!$A$2:$NF$60,MATCH(1,(GMWQ!$NE$2:$NE$60=AE$3)*(GMWQ!$ND$2:$ND$60=AE$4)*(GMWQ!$NF$2:$NF$60=AE$1),0),$G35-1966)</f>
        <v>26813.74</v>
      </c>
      <c r="AF35" s="4" cm="1">
        <f t="array" ref="AF35">INDEX(GMWQ!$A$2:$NF$60,MATCH(1,(GMWQ!$NE$2:$NE$60=AF$3)*(GMWQ!$ND$2:$ND$60=AF$4)*(GMWQ!$NF$2:$NF$60=AF$1),0),$G35-1966)</f>
        <v>24.574310000000001</v>
      </c>
      <c r="AG35" s="4" cm="1">
        <f t="array" ref="AG35">INDEX(GMWQ!$A$2:$NF$60,MATCH(1,(GMWQ!$NE$2:$NE$60=AG$3)*(GMWQ!$ND$2:$ND$60=AG$4)*(GMWQ!$NF$2:$NF$60=AG$1),0),$G35-1966)</f>
        <v>-8.1282490000000003</v>
      </c>
      <c r="AH35" s="4" cm="1">
        <f t="array" ref="AH35">INDEX(GMWQ!$A$2:$NF$60,MATCH(1,(GMWQ!$NE$2:$NE$60=AH$3)*(GMWQ!$ND$2:$ND$60=AH$4)*(GMWQ!$NF$2:$NF$60=AH$1),0),$G35-1966)</f>
        <v>96.986750000000001</v>
      </c>
      <c r="AI35" s="4" cm="1">
        <f t="array" ref="AI35">INDEX(GMWQ!$A$2:$NF$60,MATCH(1,(GMWQ!$NE$2:$NE$60=AI$3)*(GMWQ!$ND$2:$ND$60=AI$4)*(GMWQ!$NF$2:$NF$60=AI$1),0),$G35-1966)</f>
        <v>42357</v>
      </c>
      <c r="AJ35" s="4" cm="1">
        <f t="array" ref="AJ35">INDEX(GMWQ!$A$2:$NF$60,MATCH(1,(GMWQ!$NE$2:$NE$60=AJ$3)*(GMWQ!$ND$2:$ND$60=AJ$4)*(GMWQ!$NF$2:$NF$60=AJ$1),0),$G35-1966)</f>
        <v>62083</v>
      </c>
      <c r="AK35" s="4" cm="1">
        <f t="array" ref="AK35">INDEX(GMWQ!$A$2:$NF$60,MATCH(1,(GMWQ!$NE$2:$NE$60=AK$3)*(GMWQ!$ND$2:$ND$60=AK$4)*(GMWQ!$NF$2:$NF$60=AK$1),0),$G35-1966)</f>
        <v>697.45</v>
      </c>
      <c r="AL35" s="4" cm="1">
        <f t="array" ref="AL35">INDEX(GMWQ!$A$2:$NF$60,MATCH(1,(GMWQ!$NE$2:$NE$60=AL$3)*(GMWQ!$ND$2:$ND$60=AL$4)*(GMWQ!$NF$2:$NF$60=AL$1),0),$G35-1966)</f>
        <v>62929.02</v>
      </c>
      <c r="AM35" s="4" cm="1">
        <f t="array" ref="AM35">INDEX(GMWQ!$A$2:$NF$60,MATCH(1,(GMWQ!$NE$2:$NE$60=AM$3)*(GMWQ!$ND$2:$ND$60=AM$4)*(GMWQ!$NF$2:$NF$60=AM$1),0),$G35-1966)</f>
        <v>221.54750000000001</v>
      </c>
      <c r="AN35" s="4" cm="1">
        <f t="array" ref="AN35">INDEX(GMWQ!$A$2:$NF$60,MATCH(1,(GMWQ!$NE$2:$NE$60=AN$3)*(GMWQ!$ND$2:$ND$60=AN$4)*(GMWQ!$NF$2:$NF$60=AN$1),0),$G35-1966)</f>
        <v>107.687</v>
      </c>
      <c r="AO35" s="4" cm="1">
        <f t="array" ref="AO35">INDEX(GMWQ!$A$2:$NF$60,MATCH(1,(GMWQ!$NE$2:$NE$60=AO$3)*(GMWQ!$ND$2:$ND$60=AO$4)*(GMWQ!$NF$2:$NF$60=AO$1),0),$G35-1966)</f>
        <v>51.17</v>
      </c>
      <c r="AP35" s="4" cm="1">
        <f t="array" ref="AP35">INDEX(GMWQ!$A$2:$NF$60,MATCH(1,(GMWQ!$NE$2:$NE$60=AP$3)*(GMWQ!$ND$2:$ND$60=AP$4)*(GMWQ!$NF$2:$NF$60=AP$1),0),$G35-1966)</f>
        <v>77446</v>
      </c>
      <c r="AQ35" s="4" cm="1">
        <f t="array" ref="AQ35">INDEX(GMWQ!$A$2:$NF$60,MATCH(1,(GMWQ!$NE$2:$NE$60=AQ$3)*(GMWQ!$ND$2:$ND$60=AQ$4)*(GMWQ!$NF$2:$NF$60=AQ$1),0),$G35-1966)</f>
        <v>5.0852300000000003E-2</v>
      </c>
      <c r="AR35" s="4" cm="1">
        <f t="array" ref="AR35">INDEX(GMWQ!$A$2:$NF$60,MATCH(1,(GMWQ!$NE$2:$NE$60=AR$3)*(GMWQ!$ND$2:$ND$60=AR$4)*(GMWQ!$NF$2:$NF$60=AR$1),0),$G35-1966)</f>
        <v>5.2603929999999997</v>
      </c>
      <c r="AS35" s="4" cm="1">
        <f t="array" ref="AS35">INDEX(GMWQ!$A$2:$NF$60,MATCH(1,(GMWQ!$NE$2:$NE$60=AS$3)*(GMWQ!$ND$2:$ND$60=AS$4)*(GMWQ!$NF$2:$NF$60=AS$1),0),$G35-1966)</f>
        <v>1.1461570000000001</v>
      </c>
      <c r="AT35" s="4" cm="1">
        <f t="array" ref="AT35">INDEX(GMWQ!$A$2:$NF$60,MATCH(1,(GMWQ!$NE$2:$NE$60=AT$3)*(GMWQ!$ND$2:$ND$60=AT$4)*(GMWQ!$NF$2:$NF$60=AT$1),0),$G35-1966)</f>
        <v>-811.13530000000003</v>
      </c>
      <c r="AU35" s="4" cm="1">
        <f t="array" ref="AU35">INDEX(GMWQ!$A$2:$NF$60,MATCH(1,(GMWQ!$NE$2:$NE$60=AU$3)*(GMWQ!$ND$2:$ND$60=AU$4)*(GMWQ!$NF$2:$NF$60=AU$1),0),$G35-1966)</f>
        <v>30.605080000000001</v>
      </c>
      <c r="AV35" s="4" cm="1">
        <f t="array" ref="AV35">INDEX(GMWQ!$A$2:$NF$60,MATCH(1,(GMWQ!$NE$2:$NE$60=AV$3)*(GMWQ!$ND$2:$ND$60=AV$4)*(GMWQ!$NF$2:$NF$60=AV$1),0),$G35-1966)</f>
        <v>79.033330000000007</v>
      </c>
      <c r="AW35" s="4" cm="1">
        <f t="array" ref="AW35">INDEX(GMWQ!$A$2:$NF$60,MATCH(1,(GMWQ!$NE$2:$NE$60=AW$3)*(GMWQ!$ND$2:$ND$60=AW$4)*(GMWQ!$NF$2:$NF$60=AW$1),0),$G35-1966)</f>
        <v>70.833340000000007</v>
      </c>
      <c r="AX35" s="4" cm="1">
        <f t="array" ref="AX35">INDEX(GMWQ!$A$2:$NF$60,MATCH(1,(GMWQ!$NE$2:$NE$60=AX$3)*(GMWQ!$ND$2:$ND$60=AX$4)*(GMWQ!$NF$2:$NF$60=AX$1),0),$G35-1966)</f>
        <v>45.233330000000002</v>
      </c>
      <c r="AY35" s="4" cm="1">
        <f t="array" ref="AY35">INDEX(GMWQ!$A$2:$NF$60,MATCH(1,(GMWQ!$NE$2:$NE$60=AY$3)*(GMWQ!$ND$2:$ND$60=AY$4)*(GMWQ!$NF$2:$NF$60=AY$1),0),$G35-1966)</f>
        <v>28.90333</v>
      </c>
      <c r="AZ35" s="4" cm="1">
        <f t="array" ref="AZ35">INDEX(GMWQ!$A$2:$NF$60,MATCH(1,(GMWQ!$NE$2:$NE$60=AZ$3)*(GMWQ!$ND$2:$ND$60=AZ$4)*(GMWQ!$NF$2:$NF$60=AZ$1),0),$G35-1966)</f>
        <v>15.633330000000001</v>
      </c>
      <c r="BA35" s="4" cm="1">
        <f t="array" ref="BA35">INDEX(GMWQ!$A$2:$NF$60,MATCH(1,(GMWQ!$NE$2:$NE$60=BA$3)*(GMWQ!$ND$2:$ND$60=BA$4)*(GMWQ!$NF$2:$NF$60=BA$1),0),$G35-1966)</f>
        <v>42.279580000000003</v>
      </c>
    </row>
    <row r="36" spans="1:53" x14ac:dyDescent="0.25">
      <c r="B36" s="4">
        <f t="shared" si="27"/>
        <v>1980</v>
      </c>
      <c r="C36" s="4">
        <f t="shared" si="27"/>
        <v>1980</v>
      </c>
      <c r="D36" s="4">
        <f t="shared" ref="D36" si="38">+D32+1</f>
        <v>1979</v>
      </c>
      <c r="G36" s="4">
        <f t="shared" si="6"/>
        <v>2002</v>
      </c>
      <c r="H36" s="4" cm="1">
        <f t="array" ref="H36">INDEX(GMWQ!$A$2:$NF$60,MATCH(1,(GMWQ!$NE$2:$NE$60=H$3)*(GMWQ!$ND$2:$ND$60=H$4)*(GMWQ!$NF$2:$NF$60=H$1),0),$G36-1966)</f>
        <v>284713</v>
      </c>
      <c r="I36" s="4" cm="1">
        <f t="array" ref="I36">INDEX(GMWQ!$A$2:$NF$60,MATCH(1,(GMWQ!$NE$2:$NE$60=I$3)*(GMWQ!$ND$2:$ND$60=I$4)*(GMWQ!$NF$2:$NF$60=I$1),0),$G36-1966)</f>
        <v>1797.575</v>
      </c>
      <c r="J36" s="4" cm="1">
        <f t="array" ref="J36">INDEX(GMWQ!$A$2:$NF$60,MATCH(1,(GMWQ!$NE$2:$NE$60=J$3)*(GMWQ!$ND$2:$ND$60=J$4)*(GMWQ!$NF$2:$NF$60=J$1),0),$G36-1966)</f>
        <v>69962.600000000006</v>
      </c>
      <c r="K36" s="4" cm="1">
        <f t="array" ref="K36">INDEX(GMWQ!$A$2:$NF$60,MATCH(1,(GMWQ!$NE$2:$NE$60=K$3)*(GMWQ!$ND$2:$ND$60=K$4)*(GMWQ!$NF$2:$NF$60=K$1),0),$G36-1966)</f>
        <v>458.81</v>
      </c>
      <c r="L36" s="4" cm="1">
        <f t="array" ref="L36">INDEX(GMWQ!$A$2:$NF$60,MATCH(1,(GMWQ!$NE$2:$NE$60=L$3)*(GMWQ!$ND$2:$ND$60=L$4)*(GMWQ!$NF$2:$NF$60=L$1),0),$G36-1966)</f>
        <v>305.096</v>
      </c>
      <c r="M36" s="4" cm="1">
        <f t="array" ref="M36">INDEX(GMWQ!$A$2:$NF$60,MATCH(1,(GMWQ!$NE$2:$NE$60=M$3)*(GMWQ!$ND$2:$ND$60=M$4)*(GMWQ!$NF$2:$NF$60=M$1),0),$G36-1966)</f>
        <v>296.5532</v>
      </c>
      <c r="N36" s="4" cm="1">
        <f t="array" ref="N36">INDEX(GMWQ!$A$2:$NF$60,MATCH(1,(GMWQ!$NE$2:$NE$60=N$3)*(GMWQ!$ND$2:$ND$60=N$4)*(GMWQ!$NF$2:$NF$60=N$1),0),$G36-1966)</f>
        <v>222948.3</v>
      </c>
      <c r="O36" s="4" cm="1">
        <f t="array" ref="O36">INDEX(GMWQ!$A$2:$NF$60,MATCH(1,(GMWQ!$NE$2:$NE$60=O$3)*(GMWQ!$ND$2:$ND$60=O$4)*(GMWQ!$NF$2:$NF$60=O$1),0),$G36-1966)</f>
        <v>-3351</v>
      </c>
      <c r="P36" s="4" cm="1">
        <f t="array" ref="P36">INDEX(GMWQ!$A$2:$NF$60,MATCH(1,(GMWQ!$NE$2:$NE$60=P$3)*(GMWQ!$ND$2:$ND$60=P$4)*(GMWQ!$NF$2:$NF$60=P$1),0),$G36-1966)</f>
        <v>-34.053249999999998</v>
      </c>
      <c r="Q36" s="4" cm="1">
        <f t="array" ref="Q36">INDEX(GMWQ!$A$2:$NF$60,MATCH(1,(GMWQ!$NE$2:$NE$60=Q$3)*(GMWQ!$ND$2:$ND$60=Q$4)*(GMWQ!$NF$2:$NF$60=Q$1),0),$G36-1966)</f>
        <v>-2916.75</v>
      </c>
      <c r="R36" s="4" cm="1">
        <f t="array" ref="R36">INDEX(GMWQ!$A$2:$NF$60,MATCH(1,(GMWQ!$NE$2:$NE$60=R$3)*(GMWQ!$ND$2:$ND$60=R$4)*(GMWQ!$NF$2:$NF$60=R$1),0),$G36-1966)</f>
        <v>-15.521699999999999</v>
      </c>
      <c r="S36" s="4" cm="1">
        <f t="array" ref="S36">INDEX(GMWQ!$A$2:$NF$60,MATCH(1,(GMWQ!$NE$2:$NE$60=S$3)*(GMWQ!$ND$2:$ND$60=S$4)*(GMWQ!$NF$2:$NF$60=S$1),0),$G36-1966)</f>
        <v>-0.13200000000000001</v>
      </c>
      <c r="T36" s="4" cm="1">
        <f t="array" ref="T36">INDEX(GMWQ!$A$2:$NF$60,MATCH(1,(GMWQ!$NE$2:$NE$60=T$3)*(GMWQ!$ND$2:$ND$60=T$4)*(GMWQ!$NF$2:$NF$60=T$1),0),$G36-1966)</f>
        <v>-3.1489590000000001</v>
      </c>
      <c r="U36" s="4" cm="1">
        <f t="array" ref="U36">INDEX(GMWQ!$A$2:$NF$60,MATCH(1,(GMWQ!$NE$2:$NE$60=U$3)*(GMWQ!$ND$2:$ND$60=U$4)*(GMWQ!$NF$2:$NF$60=U$1),0),$G36-1966)</f>
        <v>-2956</v>
      </c>
      <c r="V36" s="4" cm="1">
        <f t="array" ref="V36">INDEX(GMWQ!$A$2:$NF$60,MATCH(1,(GMWQ!$NE$2:$NE$60=V$3)*(GMWQ!$ND$2:$ND$60=V$4)*(GMWQ!$NF$2:$NF$60=V$1),0),$G36-1966)</f>
        <v>112179.8</v>
      </c>
      <c r="W36" s="4" cm="1">
        <f t="array" ref="W36">INDEX(GMWQ!$A$2:$NF$60,MATCH(1,(GMWQ!$NE$2:$NE$60=W$3)*(GMWQ!$ND$2:$ND$60=W$4)*(GMWQ!$NF$2:$NF$60=W$1),0),$G36-1966)</f>
        <v>2008.854</v>
      </c>
      <c r="X36" s="4" cm="1">
        <f t="array" ref="X36">INDEX(GMWQ!$A$2:$NF$60,MATCH(1,(GMWQ!$NE$2:$NE$60=X$3)*(GMWQ!$ND$2:$ND$60=X$4)*(GMWQ!$NF$2:$NF$60=X$1),0),$G36-1966)</f>
        <v>108158</v>
      </c>
      <c r="Y36" s="4" cm="1">
        <f t="array" ref="Y36">INDEX(GMWQ!$A$2:$NF$60,MATCH(1,(GMWQ!$NE$2:$NE$60=Y$3)*(GMWQ!$ND$2:$ND$60=Y$4)*(GMWQ!$NF$2:$NF$60=Y$1),0),$G36-1966)</f>
        <v>230.00909999999999</v>
      </c>
      <c r="Z36" s="4" cm="1">
        <f t="array" ref="Z36">INDEX(GMWQ!$A$2:$NF$60,MATCH(1,(GMWQ!$NE$2:$NE$60=Z$3)*(GMWQ!$ND$2:$ND$60=Z$4)*(GMWQ!$NF$2:$NF$60=Z$1),0),$G36-1966)</f>
        <v>122.4306</v>
      </c>
      <c r="AA36" s="4" cm="1">
        <f t="array" ref="AA36">INDEX(GMWQ!$A$2:$NF$60,MATCH(1,(GMWQ!$NE$2:$NE$60=AA$3)*(GMWQ!$ND$2:$ND$60=AA$4)*(GMWQ!$NF$2:$NF$60=AA$1),0),$G36-1966)</f>
        <v>162.6275</v>
      </c>
      <c r="AB36" s="4" cm="1">
        <f t="array" ref="AB36">INDEX(GMWQ!$A$2:$NF$60,MATCH(1,(GMWQ!$NE$2:$NE$60=AB$3)*(GMWQ!$ND$2:$ND$60=AB$4)*(GMWQ!$NF$2:$NF$60=AB$1),0),$G36-1966)</f>
        <v>141536</v>
      </c>
      <c r="AC36" s="4" cm="1">
        <f t="array" ref="AC36">INDEX(GMWQ!$A$2:$NF$60,MATCH(1,(GMWQ!$NE$2:$NE$60=AC$3)*(GMWQ!$ND$2:$ND$60=AC$4)*(GMWQ!$NF$2:$NF$60=AC$1),0),$G36-1966)</f>
        <v>78965.55</v>
      </c>
      <c r="AD36" s="4" cm="1">
        <f t="array" ref="AD36">INDEX(GMWQ!$A$2:$NF$60,MATCH(1,(GMWQ!$NE$2:$NE$60=AD$3)*(GMWQ!$ND$2:$ND$60=AD$4)*(GMWQ!$NF$2:$NF$60=AD$1),0),$G36-1966)</f>
        <v>1306.086</v>
      </c>
      <c r="AE36" s="4" cm="1">
        <f t="array" ref="AE36">INDEX(GMWQ!$A$2:$NF$60,MATCH(1,(GMWQ!$NE$2:$NE$60=AE$3)*(GMWQ!$ND$2:$ND$60=AE$4)*(GMWQ!$NF$2:$NF$60=AE$1),0),$G36-1966)</f>
        <v>28652.65</v>
      </c>
      <c r="AF36" s="4" cm="1">
        <f t="array" ref="AF36">INDEX(GMWQ!$A$2:$NF$60,MATCH(1,(GMWQ!$NE$2:$NE$60=AF$3)*(GMWQ!$ND$2:$ND$60=AF$4)*(GMWQ!$NF$2:$NF$60=AF$1),0),$G36-1966)</f>
        <v>26.578720000000001</v>
      </c>
      <c r="AG36" s="4" cm="1">
        <f t="array" ref="AG36">INDEX(GMWQ!$A$2:$NF$60,MATCH(1,(GMWQ!$NE$2:$NE$60=AG$3)*(GMWQ!$ND$2:$ND$60=AG$4)*(GMWQ!$NF$2:$NF$60=AG$1),0),$G36-1966)</f>
        <v>-10.6455</v>
      </c>
      <c r="AH36" s="4" cm="1">
        <f t="array" ref="AH36">INDEX(GMWQ!$A$2:$NF$60,MATCH(1,(GMWQ!$NE$2:$NE$60=AH$3)*(GMWQ!$ND$2:$ND$60=AH$4)*(GMWQ!$NF$2:$NF$60=AH$1),0),$G36-1966)</f>
        <v>101.33450000000001</v>
      </c>
      <c r="AI36" s="4" cm="1">
        <f t="array" ref="AI36">INDEX(GMWQ!$A$2:$NF$60,MATCH(1,(GMWQ!$NE$2:$NE$60=AI$3)*(GMWQ!$ND$2:$ND$60=AI$4)*(GMWQ!$NF$2:$NF$60=AI$1),0),$G36-1966)</f>
        <v>44264</v>
      </c>
      <c r="AJ36" s="4" cm="1">
        <f t="array" ref="AJ36">INDEX(GMWQ!$A$2:$NF$60,MATCH(1,(GMWQ!$NE$2:$NE$60=AJ$3)*(GMWQ!$ND$2:$ND$60=AJ$4)*(GMWQ!$NF$2:$NF$60=AJ$1),0),$G36-1966)</f>
        <v>63691</v>
      </c>
      <c r="AK36" s="4" cm="1">
        <f t="array" ref="AK36">INDEX(GMWQ!$A$2:$NF$60,MATCH(1,(GMWQ!$NE$2:$NE$60=AK$3)*(GMWQ!$ND$2:$ND$60=AK$4)*(GMWQ!$NF$2:$NF$60=AK$1),0),$G36-1966)</f>
        <v>699.35</v>
      </c>
      <c r="AL36" s="4" cm="1">
        <f t="array" ref="AL36">INDEX(GMWQ!$A$2:$NF$60,MATCH(1,(GMWQ!$NE$2:$NE$60=AL$3)*(GMWQ!$ND$2:$ND$60=AL$4)*(GMWQ!$NF$2:$NF$60=AL$1),0),$G36-1966)</f>
        <v>64180.73</v>
      </c>
      <c r="AM36" s="4" cm="1">
        <f t="array" ref="AM36">INDEX(GMWQ!$A$2:$NF$60,MATCH(1,(GMWQ!$NE$2:$NE$60=AM$3)*(GMWQ!$ND$2:$ND$60=AM$4)*(GMWQ!$NF$2:$NF$60=AM$1),0),$G36-1966)</f>
        <v>224.2533</v>
      </c>
      <c r="AN36" s="4" cm="1">
        <f t="array" ref="AN36">INDEX(GMWQ!$A$2:$NF$60,MATCH(1,(GMWQ!$NE$2:$NE$60=AN$3)*(GMWQ!$ND$2:$ND$60=AN$4)*(GMWQ!$NF$2:$NF$60=AN$1),0),$G36-1966)</f>
        <v>110.396</v>
      </c>
      <c r="AO36" s="4" cm="1">
        <f t="array" ref="AO36">INDEX(GMWQ!$A$2:$NF$60,MATCH(1,(GMWQ!$NE$2:$NE$60=AO$3)*(GMWQ!$ND$2:$ND$60=AO$4)*(GMWQ!$NF$2:$NF$60=AO$1),0),$G36-1966)</f>
        <v>53.286000000000001</v>
      </c>
      <c r="AP36" s="4" cm="1">
        <f t="array" ref="AP36">INDEX(GMWQ!$A$2:$NF$60,MATCH(1,(GMWQ!$NE$2:$NE$60=AP$3)*(GMWQ!$ND$2:$ND$60=AP$4)*(GMWQ!$NF$2:$NF$60=AP$1),0),$G36-1966)</f>
        <v>79307</v>
      </c>
      <c r="AQ36" s="4" cm="1">
        <f t="array" ref="AQ36">INDEX(GMWQ!$A$2:$NF$60,MATCH(1,(GMWQ!$NE$2:$NE$60=AQ$3)*(GMWQ!$ND$2:$ND$60=AQ$4)*(GMWQ!$NF$2:$NF$60=AQ$1),0),$G36-1966)</f>
        <v>-0.87781520000000002</v>
      </c>
      <c r="AR36" s="4" cm="1">
        <f t="array" ref="AR36">INDEX(GMWQ!$A$2:$NF$60,MATCH(1,(GMWQ!$NE$2:$NE$60=AR$3)*(GMWQ!$ND$2:$ND$60=AR$4)*(GMWQ!$NF$2:$NF$60=AR$1),0),$G36-1966)</f>
        <v>3.364973</v>
      </c>
      <c r="AS36" s="4" cm="1">
        <f t="array" ref="AS36">INDEX(GMWQ!$A$2:$NF$60,MATCH(1,(GMWQ!$NE$2:$NE$60=AS$3)*(GMWQ!$ND$2:$ND$60=AS$4)*(GMWQ!$NF$2:$NF$60=AS$1),0),$G36-1966)</f>
        <v>0.199631</v>
      </c>
      <c r="AT36" s="4" cm="1">
        <f t="array" ref="AT36">INDEX(GMWQ!$A$2:$NF$60,MATCH(1,(GMWQ!$NE$2:$NE$60=AT$3)*(GMWQ!$ND$2:$ND$60=AT$4)*(GMWQ!$NF$2:$NF$60=AT$1),0),$G36-1966)</f>
        <v>-846.97270000000003</v>
      </c>
      <c r="AU36" s="4" cm="1">
        <f t="array" ref="AU36">INDEX(GMWQ!$A$2:$NF$60,MATCH(1,(GMWQ!$NE$2:$NE$60=AU$3)*(GMWQ!$ND$2:$ND$60=AU$4)*(GMWQ!$NF$2:$NF$60=AU$1),0),$G36-1966)</f>
        <v>32.247430000000001</v>
      </c>
      <c r="AV36" s="4" cm="1">
        <f t="array" ref="AV36">INDEX(GMWQ!$A$2:$NF$60,MATCH(1,(GMWQ!$NE$2:$NE$60=AV$3)*(GMWQ!$ND$2:$ND$60=AV$4)*(GMWQ!$NF$2:$NF$60=AV$1),0),$G36-1966)</f>
        <v>81.7</v>
      </c>
      <c r="AW36" s="4" cm="1">
        <f t="array" ref="AW36">INDEX(GMWQ!$A$2:$NF$60,MATCH(1,(GMWQ!$NE$2:$NE$60=AW$3)*(GMWQ!$ND$2:$ND$60=AW$4)*(GMWQ!$NF$2:$NF$60=AW$1),0),$G36-1966)</f>
        <v>73.099999999999994</v>
      </c>
      <c r="AX36" s="4" cm="1">
        <f t="array" ref="AX36">INDEX(GMWQ!$A$2:$NF$60,MATCH(1,(GMWQ!$NE$2:$NE$60=AX$3)*(GMWQ!$ND$2:$ND$60=AX$4)*(GMWQ!$NF$2:$NF$60=AX$1),0),$G36-1966)</f>
        <v>45.933329999999998</v>
      </c>
      <c r="AY36" s="4" cm="1">
        <f t="array" ref="AY36">INDEX(GMWQ!$A$2:$NF$60,MATCH(1,(GMWQ!$NE$2:$NE$60=AY$3)*(GMWQ!$ND$2:$ND$60=AY$4)*(GMWQ!$NF$2:$NF$60=AY$1),0),$G36-1966)</f>
        <v>29.786670000000001</v>
      </c>
      <c r="AZ36" s="4" cm="1">
        <f t="array" ref="AZ36">INDEX(GMWQ!$A$2:$NF$60,MATCH(1,(GMWQ!$NE$2:$NE$60=AZ$3)*(GMWQ!$ND$2:$ND$60=AZ$4)*(GMWQ!$NF$2:$NF$60=AZ$1),0),$G36-1966)</f>
        <v>16.3</v>
      </c>
      <c r="BA36" s="4" cm="1">
        <f t="array" ref="BA36">INDEX(GMWQ!$A$2:$NF$60,MATCH(1,(GMWQ!$NE$2:$NE$60=BA$3)*(GMWQ!$ND$2:$ND$60=BA$4)*(GMWQ!$NF$2:$NF$60=BA$1),0),$G36-1966)</f>
        <v>43.435200000000002</v>
      </c>
    </row>
    <row r="37" spans="1:53" x14ac:dyDescent="0.25">
      <c r="B37" s="4">
        <f t="shared" si="27"/>
        <v>1980</v>
      </c>
      <c r="C37" s="4">
        <f t="shared" si="27"/>
        <v>1980</v>
      </c>
      <c r="D37" s="4">
        <f t="shared" ref="D37" si="39">+D33+1</f>
        <v>1980</v>
      </c>
      <c r="G37" s="4">
        <f t="shared" si="6"/>
        <v>2003</v>
      </c>
      <c r="H37" s="4" cm="1">
        <f t="array" ref="H37">INDEX(GMWQ!$A$2:$NF$60,MATCH(1,(GMWQ!$NE$2:$NE$60=H$3)*(GMWQ!$ND$2:$ND$60=H$4)*(GMWQ!$NF$2:$NF$60=H$1),0),$G37-1966)</f>
        <v>284402</v>
      </c>
      <c r="I37" s="4" cm="1">
        <f t="array" ref="I37">INDEX(GMWQ!$A$2:$NF$60,MATCH(1,(GMWQ!$NE$2:$NE$60=I$3)*(GMWQ!$ND$2:$ND$60=I$4)*(GMWQ!$NF$2:$NF$60=I$1),0),$G37-1966)</f>
        <v>1795.425</v>
      </c>
      <c r="J37" s="4" cm="1">
        <f t="array" ref="J37">INDEX(GMWQ!$A$2:$NF$60,MATCH(1,(GMWQ!$NE$2:$NE$60=J$3)*(GMWQ!$ND$2:$ND$60=J$4)*(GMWQ!$NF$2:$NF$60=J$1),0),$G37-1966)</f>
        <v>71437.63</v>
      </c>
      <c r="K37" s="4" cm="1">
        <f t="array" ref="K37">INDEX(GMWQ!$A$2:$NF$60,MATCH(1,(GMWQ!$NE$2:$NE$60=K$3)*(GMWQ!$ND$2:$ND$60=K$4)*(GMWQ!$NF$2:$NF$60=K$1),0),$G37-1966)</f>
        <v>457</v>
      </c>
      <c r="L37" s="4" cm="1">
        <f t="array" ref="L37">INDEX(GMWQ!$A$2:$NF$60,MATCH(1,(GMWQ!$NE$2:$NE$60=L$3)*(GMWQ!$ND$2:$ND$60=L$4)*(GMWQ!$NF$2:$NF$60=L$1),0),$G37-1966)</f>
        <v>305.55700000000002</v>
      </c>
      <c r="M37" s="4" cm="1">
        <f t="array" ref="M37">INDEX(GMWQ!$A$2:$NF$60,MATCH(1,(GMWQ!$NE$2:$NE$60=M$3)*(GMWQ!$ND$2:$ND$60=M$4)*(GMWQ!$NF$2:$NF$60=M$1),0),$G37-1966)</f>
        <v>296.80169999999998</v>
      </c>
      <c r="N37" s="4" cm="1">
        <f t="array" ref="N37">INDEX(GMWQ!$A$2:$NF$60,MATCH(1,(GMWQ!$NE$2:$NE$60=N$3)*(GMWQ!$ND$2:$ND$60=N$4)*(GMWQ!$NF$2:$NF$60=N$1),0),$G37-1966)</f>
        <v>222763</v>
      </c>
      <c r="O37" s="4" cm="1">
        <f t="array" ref="O37">INDEX(GMWQ!$A$2:$NF$60,MATCH(1,(GMWQ!$NE$2:$NE$60=O$3)*(GMWQ!$ND$2:$ND$60=O$4)*(GMWQ!$NF$2:$NF$60=O$1),0),$G37-1966)</f>
        <v>-3213</v>
      </c>
      <c r="P37" s="4" cm="1">
        <f t="array" ref="P37">INDEX(GMWQ!$A$2:$NF$60,MATCH(1,(GMWQ!$NE$2:$NE$60=P$3)*(GMWQ!$ND$2:$ND$60=P$4)*(GMWQ!$NF$2:$NF$60=P$1),0),$G37-1966)</f>
        <v>-35.22325</v>
      </c>
      <c r="Q37" s="4" cm="1">
        <f t="array" ref="Q37">INDEX(GMWQ!$A$2:$NF$60,MATCH(1,(GMWQ!$NE$2:$NE$60=Q$3)*(GMWQ!$ND$2:$ND$60=Q$4)*(GMWQ!$NF$2:$NF$60=Q$1),0),$G37-1966)</f>
        <v>-2824.75</v>
      </c>
      <c r="R37" s="4" cm="1">
        <f t="array" ref="R37">INDEX(GMWQ!$A$2:$NF$60,MATCH(1,(GMWQ!$NE$2:$NE$60=R$3)*(GMWQ!$ND$2:$ND$60=R$4)*(GMWQ!$NF$2:$NF$60=R$1),0),$G37-1966)</f>
        <v>-15.521699999999999</v>
      </c>
      <c r="S37" s="4" cm="1">
        <f t="array" ref="S37">INDEX(GMWQ!$A$2:$NF$60,MATCH(1,(GMWQ!$NE$2:$NE$60=S$3)*(GMWQ!$ND$2:$ND$60=S$4)*(GMWQ!$NF$2:$NF$60=S$1),0),$G37-1966)</f>
        <v>-0.70899999999999996</v>
      </c>
      <c r="T37" s="4" cm="1">
        <f t="array" ref="T37">INDEX(GMWQ!$A$2:$NF$60,MATCH(1,(GMWQ!$NE$2:$NE$60=T$3)*(GMWQ!$ND$2:$ND$60=T$4)*(GMWQ!$NF$2:$NF$60=T$1),0),$G37-1966)</f>
        <v>-3.6117499999999998</v>
      </c>
      <c r="U37" s="4" cm="1">
        <f t="array" ref="U37">INDEX(GMWQ!$A$2:$NF$60,MATCH(1,(GMWQ!$NE$2:$NE$60=U$3)*(GMWQ!$ND$2:$ND$60=U$4)*(GMWQ!$NF$2:$NF$60=U$1),0),$G37-1966)</f>
        <v>-3802</v>
      </c>
      <c r="V37" s="4" cm="1">
        <f t="array" ref="V37">INDEX(GMWQ!$A$2:$NF$60,MATCH(1,(GMWQ!$NE$2:$NE$60=V$3)*(GMWQ!$ND$2:$ND$60=V$4)*(GMWQ!$NF$2:$NF$60=V$1),0),$G37-1966)</f>
        <v>116860.5</v>
      </c>
      <c r="W37" s="4" cm="1">
        <f t="array" ref="W37">INDEX(GMWQ!$A$2:$NF$60,MATCH(1,(GMWQ!$NE$2:$NE$60=W$3)*(GMWQ!$ND$2:$ND$60=W$4)*(GMWQ!$NF$2:$NF$60=W$1),0),$G37-1966)</f>
        <v>2049.19</v>
      </c>
      <c r="X37" s="4" cm="1">
        <f t="array" ref="X37">INDEX(GMWQ!$A$2:$NF$60,MATCH(1,(GMWQ!$NE$2:$NE$60=X$3)*(GMWQ!$ND$2:$ND$60=X$4)*(GMWQ!$NF$2:$NF$60=X$1),0),$G37-1966)</f>
        <v>112759</v>
      </c>
      <c r="Y37" s="4" cm="1">
        <f t="array" ref="Y37">INDEX(GMWQ!$A$2:$NF$60,MATCH(1,(GMWQ!$NE$2:$NE$60=Y$3)*(GMWQ!$ND$2:$ND$60=Y$4)*(GMWQ!$NF$2:$NF$60=Y$1),0),$G37-1966)</f>
        <v>238.29169999999999</v>
      </c>
      <c r="Z37" s="4" cm="1">
        <f t="array" ref="Z37">INDEX(GMWQ!$A$2:$NF$60,MATCH(1,(GMWQ!$NE$2:$NE$60=Z$3)*(GMWQ!$ND$2:$ND$60=Z$4)*(GMWQ!$NF$2:$NF$60=Z$1),0),$G37-1966)</f>
        <v>125.7817</v>
      </c>
      <c r="AA37" s="4" cm="1">
        <f t="array" ref="AA37">INDEX(GMWQ!$A$2:$NF$60,MATCH(1,(GMWQ!$NE$2:$NE$60=AA$3)*(GMWQ!$ND$2:$ND$60=AA$4)*(GMWQ!$NF$2:$NF$60=AA$1),0),$G37-1966)</f>
        <v>170.63579999999999</v>
      </c>
      <c r="AB37" s="4" cm="1">
        <f t="array" ref="AB37">INDEX(GMWQ!$A$2:$NF$60,MATCH(1,(GMWQ!$NE$2:$NE$60=AB$3)*(GMWQ!$ND$2:$ND$60=AB$4)*(GMWQ!$NF$2:$NF$60=AB$1),0),$G37-1966)</f>
        <v>145965</v>
      </c>
      <c r="AC37" s="4" cm="1">
        <f t="array" ref="AC37">INDEX(GMWQ!$A$2:$NF$60,MATCH(1,(GMWQ!$NE$2:$NE$60=AC$3)*(GMWQ!$ND$2:$ND$60=AC$4)*(GMWQ!$NF$2:$NF$60=AC$1),0),$G37-1966)</f>
        <v>81955.839999999997</v>
      </c>
      <c r="AD37" s="4" cm="1">
        <f t="array" ref="AD37">INDEX(GMWQ!$A$2:$NF$60,MATCH(1,(GMWQ!$NE$2:$NE$60=AD$3)*(GMWQ!$ND$2:$ND$60=AD$4)*(GMWQ!$NF$2:$NF$60=AD$1),0),$G37-1966)</f>
        <v>1310.694</v>
      </c>
      <c r="AE37" s="4" cm="1">
        <f t="array" ref="AE37">INDEX(GMWQ!$A$2:$NF$60,MATCH(1,(GMWQ!$NE$2:$NE$60=AE$3)*(GMWQ!$ND$2:$ND$60=AE$4)*(GMWQ!$NF$2:$NF$60=AE$1),0),$G37-1966)</f>
        <v>30491.55</v>
      </c>
      <c r="AF37" s="4" cm="1">
        <f t="array" ref="AF37">INDEX(GMWQ!$A$2:$NF$60,MATCH(1,(GMWQ!$NE$2:$NE$60=AF$3)*(GMWQ!$ND$2:$ND$60=AF$4)*(GMWQ!$NF$2:$NF$60=AF$1),0),$G37-1966)</f>
        <v>28.583130000000001</v>
      </c>
      <c r="AG37" s="4" cm="1">
        <f t="array" ref="AG37">INDEX(GMWQ!$A$2:$NF$60,MATCH(1,(GMWQ!$NE$2:$NE$60=AG$3)*(GMWQ!$ND$2:$ND$60=AG$4)*(GMWQ!$NF$2:$NF$60=AG$1),0),$G37-1966)</f>
        <v>-13.162750000000001</v>
      </c>
      <c r="AH37" s="4" cm="1">
        <f t="array" ref="AH37">INDEX(GMWQ!$A$2:$NF$60,MATCH(1,(GMWQ!$NE$2:$NE$60=AH$3)*(GMWQ!$ND$2:$ND$60=AH$4)*(GMWQ!$NF$2:$NF$60=AH$1),0),$G37-1966)</f>
        <v>105.6823</v>
      </c>
      <c r="AI37" s="4" cm="1">
        <f t="array" ref="AI37">INDEX(GMWQ!$A$2:$NF$60,MATCH(1,(GMWQ!$NE$2:$NE$60=AI$3)*(GMWQ!$ND$2:$ND$60=AI$4)*(GMWQ!$NF$2:$NF$60=AI$1),0),$G37-1966)</f>
        <v>46171</v>
      </c>
      <c r="AJ37" s="4" cm="1">
        <f t="array" ref="AJ37">INDEX(GMWQ!$A$2:$NF$60,MATCH(1,(GMWQ!$NE$2:$NE$60=AJ$3)*(GMWQ!$ND$2:$ND$60=AJ$4)*(GMWQ!$NF$2:$NF$60=AJ$1),0),$G37-1966)</f>
        <v>66013</v>
      </c>
      <c r="AK37" s="4" cm="1">
        <f t="array" ref="AK37">INDEX(GMWQ!$A$2:$NF$60,MATCH(1,(GMWQ!$NE$2:$NE$60=AK$3)*(GMWQ!$ND$2:$ND$60=AK$4)*(GMWQ!$NF$2:$NF$60=AK$1),0),$G37-1966)</f>
        <v>714.125</v>
      </c>
      <c r="AL37" s="4" cm="1">
        <f t="array" ref="AL37">INDEX(GMWQ!$A$2:$NF$60,MATCH(1,(GMWQ!$NE$2:$NE$60=AL$3)*(GMWQ!$ND$2:$ND$60=AL$4)*(GMWQ!$NF$2:$NF$60=AL$1),0),$G37-1966)</f>
        <v>66204.83</v>
      </c>
      <c r="AM37" s="4" cm="1">
        <f t="array" ref="AM37">INDEX(GMWQ!$A$2:$NF$60,MATCH(1,(GMWQ!$NE$2:$NE$60=AM$3)*(GMWQ!$ND$2:$ND$60=AM$4)*(GMWQ!$NF$2:$NF$60=AM$1),0),$G37-1966)</f>
        <v>225.26519999999999</v>
      </c>
      <c r="AN37" s="4" cm="1">
        <f t="array" ref="AN37">INDEX(GMWQ!$A$2:$NF$60,MATCH(1,(GMWQ!$NE$2:$NE$60=AN$3)*(GMWQ!$ND$2:$ND$60=AN$4)*(GMWQ!$NF$2:$NF$60=AN$1),0),$G37-1966)</f>
        <v>113.504</v>
      </c>
      <c r="AO37" s="4" cm="1">
        <f t="array" ref="AO37">INDEX(GMWQ!$A$2:$NF$60,MATCH(1,(GMWQ!$NE$2:$NE$60=AO$3)*(GMWQ!$ND$2:$ND$60=AO$4)*(GMWQ!$NF$2:$NF$60=AO$1),0),$G37-1966)</f>
        <v>55.334000000000003</v>
      </c>
      <c r="AP37" s="4" cm="1">
        <f t="array" ref="AP37">INDEX(GMWQ!$A$2:$NF$60,MATCH(1,(GMWQ!$NE$2:$NE$60=AP$3)*(GMWQ!$ND$2:$ND$60=AP$4)*(GMWQ!$NF$2:$NF$60=AP$1),0),$G37-1966)</f>
        <v>81191</v>
      </c>
      <c r="AQ37" s="4" cm="1">
        <f t="array" ref="AQ37">INDEX(GMWQ!$A$2:$NF$60,MATCH(1,(GMWQ!$NE$2:$NE$60=AQ$3)*(GMWQ!$ND$2:$ND$60=AQ$4)*(GMWQ!$NF$2:$NF$60=AQ$1),0),$G37-1966)</f>
        <v>-1.3855919999999999</v>
      </c>
      <c r="AR37" s="4" cm="1">
        <f t="array" ref="AR37">INDEX(GMWQ!$A$2:$NF$60,MATCH(1,(GMWQ!$NE$2:$NE$60=AR$3)*(GMWQ!$ND$2:$ND$60=AR$4)*(GMWQ!$NF$2:$NF$60=AR$1),0),$G37-1966)</f>
        <v>3.6349300000000002</v>
      </c>
      <c r="AS37" s="4" cm="1">
        <f t="array" ref="AS37">INDEX(GMWQ!$A$2:$NF$60,MATCH(1,(GMWQ!$NE$2:$NE$60=AS$3)*(GMWQ!$ND$2:$ND$60=AS$4)*(GMWQ!$NF$2:$NF$60=AS$1),0),$G37-1966)</f>
        <v>0.11737160000000001</v>
      </c>
      <c r="AT37" s="4" cm="1">
        <f t="array" ref="AT37">INDEX(GMWQ!$A$2:$NF$60,MATCH(1,(GMWQ!$NE$2:$NE$60=AT$3)*(GMWQ!$ND$2:$ND$60=AT$4)*(GMWQ!$NF$2:$NF$60=AT$1),0),$G37-1966)</f>
        <v>-867.69939999999997</v>
      </c>
      <c r="AU37" s="4" cm="1">
        <f t="array" ref="AU37">INDEX(GMWQ!$A$2:$NF$60,MATCH(1,(GMWQ!$NE$2:$NE$60=AU$3)*(GMWQ!$ND$2:$ND$60=AU$4)*(GMWQ!$NF$2:$NF$60=AU$1),0),$G37-1966)</f>
        <v>32.951300000000003</v>
      </c>
      <c r="AV37" s="4" cm="1">
        <f t="array" ref="AV37">INDEX(GMWQ!$A$2:$NF$60,MATCH(1,(GMWQ!$NE$2:$NE$60=AV$3)*(GMWQ!$ND$2:$ND$60=AV$4)*(GMWQ!$NF$2:$NF$60=AV$1),0),$G37-1966)</f>
        <v>83.233329999999995</v>
      </c>
      <c r="AW37" s="4" cm="1">
        <f t="array" ref="AW37">INDEX(GMWQ!$A$2:$NF$60,MATCH(1,(GMWQ!$NE$2:$NE$60=AW$3)*(GMWQ!$ND$2:$ND$60=AW$4)*(GMWQ!$NF$2:$NF$60=AW$1),0),$G37-1966)</f>
        <v>73.866669999999999</v>
      </c>
      <c r="AX37" s="4" cm="1">
        <f t="array" ref="AX37">INDEX(GMWQ!$A$2:$NF$60,MATCH(1,(GMWQ!$NE$2:$NE$60=AX$3)*(GMWQ!$ND$2:$ND$60=AX$4)*(GMWQ!$NF$2:$NF$60=AX$1),0),$G37-1966)</f>
        <v>46.433329999999998</v>
      </c>
      <c r="AY37" s="4" cm="1">
        <f t="array" ref="AY37">INDEX(GMWQ!$A$2:$NF$60,MATCH(1,(GMWQ!$NE$2:$NE$60=AY$3)*(GMWQ!$ND$2:$ND$60=AY$4)*(GMWQ!$NF$2:$NF$60=AY$1),0),$G37-1966)</f>
        <v>30.76</v>
      </c>
      <c r="AZ37" s="4" cm="1">
        <f t="array" ref="AZ37">INDEX(GMWQ!$A$2:$NF$60,MATCH(1,(GMWQ!$NE$2:$NE$60=AZ$3)*(GMWQ!$ND$2:$ND$60=AZ$4)*(GMWQ!$NF$2:$NF$60=AZ$1),0),$G37-1966)</f>
        <v>16.966670000000001</v>
      </c>
      <c r="BA37" s="4" cm="1">
        <f t="array" ref="BA37">INDEX(GMWQ!$A$2:$NF$60,MATCH(1,(GMWQ!$NE$2:$NE$60=BA$3)*(GMWQ!$ND$2:$ND$60=BA$4)*(GMWQ!$NF$2:$NF$60=BA$1),0),$G37-1966)</f>
        <v>44.635809999999999</v>
      </c>
    </row>
    <row r="38" spans="1:53" x14ac:dyDescent="0.25">
      <c r="B38" s="4">
        <f t="shared" si="27"/>
        <v>1980</v>
      </c>
      <c r="C38" s="4">
        <f t="shared" si="27"/>
        <v>1980</v>
      </c>
      <c r="D38" s="4">
        <f t="shared" ref="D38" si="40">+D34+1</f>
        <v>1980</v>
      </c>
      <c r="F38" s="4">
        <f t="shared" ref="F38" si="41">+F34+1</f>
        <v>1980</v>
      </c>
      <c r="G38" s="4">
        <f t="shared" si="6"/>
        <v>2004</v>
      </c>
      <c r="H38" s="4" cm="1">
        <f t="array" ref="H38">INDEX(GMWQ!$A$2:$NF$60,MATCH(1,(GMWQ!$NE$2:$NE$60=H$3)*(GMWQ!$ND$2:$ND$60=H$4)*(GMWQ!$NF$2:$NF$60=H$1),0),$G38-1966)</f>
        <v>281496</v>
      </c>
      <c r="I38" s="4" cm="1">
        <f t="array" ref="I38">INDEX(GMWQ!$A$2:$NF$60,MATCH(1,(GMWQ!$NE$2:$NE$60=I$3)*(GMWQ!$ND$2:$ND$60=I$4)*(GMWQ!$NF$2:$NF$60=I$1),0),$G38-1966)</f>
        <v>1828.925</v>
      </c>
      <c r="J38" s="4" cm="1">
        <f t="array" ref="J38">INDEX(GMWQ!$A$2:$NF$60,MATCH(1,(GMWQ!$NE$2:$NE$60=J$3)*(GMWQ!$ND$2:$ND$60=J$4)*(GMWQ!$NF$2:$NF$60=J$1),0),$G38-1966)</f>
        <v>72849.48</v>
      </c>
      <c r="K38" s="4" cm="1">
        <f t="array" ref="K38">INDEX(GMWQ!$A$2:$NF$60,MATCH(1,(GMWQ!$NE$2:$NE$60=K$3)*(GMWQ!$ND$2:$ND$60=K$4)*(GMWQ!$NF$2:$NF$60=K$1),0),$G38-1966)</f>
        <v>456.34</v>
      </c>
      <c r="L38" s="4" cm="1">
        <f t="array" ref="L38">INDEX(GMWQ!$A$2:$NF$60,MATCH(1,(GMWQ!$NE$2:$NE$60=L$3)*(GMWQ!$ND$2:$ND$60=L$4)*(GMWQ!$NF$2:$NF$60=L$1),0),$G38-1966)</f>
        <v>305.08</v>
      </c>
      <c r="M38" s="4" cm="1">
        <f t="array" ref="M38">INDEX(GMWQ!$A$2:$NF$60,MATCH(1,(GMWQ!$NE$2:$NE$60=M$3)*(GMWQ!$ND$2:$ND$60=M$4)*(GMWQ!$NF$2:$NF$60=M$1),0),$G38-1966)</f>
        <v>299.3304</v>
      </c>
      <c r="N38" s="4" cm="1">
        <f t="array" ref="N38">INDEX(GMWQ!$A$2:$NF$60,MATCH(1,(GMWQ!$NE$2:$NE$60=N$3)*(GMWQ!$ND$2:$ND$60=N$4)*(GMWQ!$NF$2:$NF$60=N$1),0),$G38-1966)</f>
        <v>225845.3</v>
      </c>
      <c r="O38" s="4" cm="1">
        <f t="array" ref="O38">INDEX(GMWQ!$A$2:$NF$60,MATCH(1,(GMWQ!$NE$2:$NE$60=O$3)*(GMWQ!$ND$2:$ND$60=O$4)*(GMWQ!$NF$2:$NF$60=O$1),0),$G38-1966)</f>
        <v>-1803</v>
      </c>
      <c r="P38" s="4" cm="1">
        <f t="array" ref="P38">INDEX(GMWQ!$A$2:$NF$60,MATCH(1,(GMWQ!$NE$2:$NE$60=P$3)*(GMWQ!$ND$2:$ND$60=P$4)*(GMWQ!$NF$2:$NF$60=P$1),0),$G38-1966)</f>
        <v>-32.162750000000003</v>
      </c>
      <c r="Q38" s="4" cm="1">
        <f t="array" ref="Q38">INDEX(GMWQ!$A$2:$NF$60,MATCH(1,(GMWQ!$NE$2:$NE$60=Q$3)*(GMWQ!$ND$2:$ND$60=Q$4)*(GMWQ!$NF$2:$NF$60=Q$1),0),$G38-1966)</f>
        <v>-3119</v>
      </c>
      <c r="R38" s="4" cm="1">
        <f t="array" ref="R38">INDEX(GMWQ!$A$2:$NF$60,MATCH(1,(GMWQ!$NE$2:$NE$60=R$3)*(GMWQ!$ND$2:$ND$60=R$4)*(GMWQ!$NF$2:$NF$60=R$1),0),$G38-1966)</f>
        <v>-15.521699999999999</v>
      </c>
      <c r="S38" s="4" cm="1">
        <f t="array" ref="S38">INDEX(GMWQ!$A$2:$NF$60,MATCH(1,(GMWQ!$NE$2:$NE$60=S$3)*(GMWQ!$ND$2:$ND$60=S$4)*(GMWQ!$NF$2:$NF$60=S$1),0),$G38-1966)</f>
        <v>-1.4379999999999999</v>
      </c>
      <c r="T38" s="4" cm="1">
        <f t="array" ref="T38">INDEX(GMWQ!$A$2:$NF$60,MATCH(1,(GMWQ!$NE$2:$NE$60=T$3)*(GMWQ!$ND$2:$ND$60=T$4)*(GMWQ!$NF$2:$NF$60=T$1),0),$G38-1966)</f>
        <v>-4.4907050000000002</v>
      </c>
      <c r="U38" s="4" cm="1">
        <f t="array" ref="U38">INDEX(GMWQ!$A$2:$NF$60,MATCH(1,(GMWQ!$NE$2:$NE$60=U$3)*(GMWQ!$ND$2:$ND$60=U$4)*(GMWQ!$NF$2:$NF$60=U$1),0),$G38-1966)</f>
        <v>-2367</v>
      </c>
      <c r="V38" s="4" cm="1">
        <f t="array" ref="V38">INDEX(GMWQ!$A$2:$NF$60,MATCH(1,(GMWQ!$NE$2:$NE$60=V$3)*(GMWQ!$ND$2:$ND$60=V$4)*(GMWQ!$NF$2:$NF$60=V$1),0),$G38-1966)</f>
        <v>121541.3</v>
      </c>
      <c r="W38" s="4" cm="1">
        <f t="array" ref="W38">INDEX(GMWQ!$A$2:$NF$60,MATCH(1,(GMWQ!$NE$2:$NE$60=W$3)*(GMWQ!$ND$2:$ND$60=W$4)*(GMWQ!$NF$2:$NF$60=W$1),0),$G38-1966)</f>
        <v>2086.701</v>
      </c>
      <c r="X38" s="4" cm="1">
        <f t="array" ref="X38">INDEX(GMWQ!$A$2:$NF$60,MATCH(1,(GMWQ!$NE$2:$NE$60=X$3)*(GMWQ!$ND$2:$ND$60=X$4)*(GMWQ!$NF$2:$NF$60=X$1),0),$G38-1966)</f>
        <v>117360</v>
      </c>
      <c r="Y38" s="4" cm="1">
        <f t="array" ref="Y38">INDEX(GMWQ!$A$2:$NF$60,MATCH(1,(GMWQ!$NE$2:$NE$60=Y$3)*(GMWQ!$ND$2:$ND$60=Y$4)*(GMWQ!$NF$2:$NF$60=Y$1),0),$G38-1966)</f>
        <v>248.89420000000001</v>
      </c>
      <c r="Z38" s="4" cm="1">
        <f t="array" ref="Z38">INDEX(GMWQ!$A$2:$NF$60,MATCH(1,(GMWQ!$NE$2:$NE$60=Z$3)*(GMWQ!$ND$2:$ND$60=Z$4)*(GMWQ!$NF$2:$NF$60=Z$1),0),$G38-1966)</f>
        <v>129.1328</v>
      </c>
      <c r="AA38" s="4" cm="1">
        <f t="array" ref="AA38">INDEX(GMWQ!$A$2:$NF$60,MATCH(1,(GMWQ!$NE$2:$NE$60=AA$3)*(GMWQ!$ND$2:$ND$60=AA$4)*(GMWQ!$NF$2:$NF$60=AA$1),0),$G38-1966)</f>
        <v>178.64400000000001</v>
      </c>
      <c r="AB38" s="4" cm="1">
        <f t="array" ref="AB38">INDEX(GMWQ!$A$2:$NF$60,MATCH(1,(GMWQ!$NE$2:$NE$60=AB$3)*(GMWQ!$ND$2:$ND$60=AB$4)*(GMWQ!$NF$2:$NF$60=AB$1),0),$G38-1966)</f>
        <v>150393</v>
      </c>
      <c r="AC38" s="4" cm="1">
        <f t="array" ref="AC38">INDEX(GMWQ!$A$2:$NF$60,MATCH(1,(GMWQ!$NE$2:$NE$60=AC$3)*(GMWQ!$ND$2:$ND$60=AC$4)*(GMWQ!$NF$2:$NF$60=AC$1),0),$G38-1966)</f>
        <v>84954.26</v>
      </c>
      <c r="AD38" s="4" cm="1">
        <f t="array" ref="AD38">INDEX(GMWQ!$A$2:$NF$60,MATCH(1,(GMWQ!$NE$2:$NE$60=AD$3)*(GMWQ!$ND$2:$ND$60=AD$4)*(GMWQ!$NF$2:$NF$60=AD$1),0),$G38-1966)</f>
        <v>1360.4649999999999</v>
      </c>
      <c r="AE38" s="4" cm="1">
        <f t="array" ref="AE38">INDEX(GMWQ!$A$2:$NF$60,MATCH(1,(GMWQ!$NE$2:$NE$60=AE$3)*(GMWQ!$ND$2:$ND$60=AE$4)*(GMWQ!$NF$2:$NF$60=AE$1),0),$G38-1966)</f>
        <v>32330.46</v>
      </c>
      <c r="AF38" s="4" cm="1">
        <f t="array" ref="AF38">INDEX(GMWQ!$A$2:$NF$60,MATCH(1,(GMWQ!$NE$2:$NE$60=AF$3)*(GMWQ!$ND$2:$ND$60=AF$4)*(GMWQ!$NF$2:$NF$60=AF$1),0),$G38-1966)</f>
        <v>30.58755</v>
      </c>
      <c r="AG38" s="4" cm="1">
        <f t="array" ref="AG38">INDEX(GMWQ!$A$2:$NF$60,MATCH(1,(GMWQ!$NE$2:$NE$60=AG$3)*(GMWQ!$ND$2:$ND$60=AG$4)*(GMWQ!$NF$2:$NF$60=AG$1),0),$G38-1966)</f>
        <v>-15.68</v>
      </c>
      <c r="AH38" s="4" cm="1">
        <f t="array" ref="AH38">INDEX(GMWQ!$A$2:$NF$60,MATCH(1,(GMWQ!$NE$2:$NE$60=AH$3)*(GMWQ!$ND$2:$ND$60=AH$4)*(GMWQ!$NF$2:$NF$60=AH$1),0),$G38-1966)</f>
        <v>110.03</v>
      </c>
      <c r="AI38" s="4" cm="1">
        <f t="array" ref="AI38">INDEX(GMWQ!$A$2:$NF$60,MATCH(1,(GMWQ!$NE$2:$NE$60=AI$3)*(GMWQ!$ND$2:$ND$60=AI$4)*(GMWQ!$NF$2:$NF$60=AI$1),0),$G38-1966)</f>
        <v>48078</v>
      </c>
      <c r="AJ38" s="4" cm="1">
        <f t="array" ref="AJ38">INDEX(GMWQ!$A$2:$NF$60,MATCH(1,(GMWQ!$NE$2:$NE$60=AJ$3)*(GMWQ!$ND$2:$ND$60=AJ$4)*(GMWQ!$NF$2:$NF$60=AJ$1),0),$G38-1966)</f>
        <v>68169</v>
      </c>
      <c r="AK38" s="4" cm="1">
        <f t="array" ref="AK38">INDEX(GMWQ!$A$2:$NF$60,MATCH(1,(GMWQ!$NE$2:$NE$60=AK$3)*(GMWQ!$ND$2:$ND$60=AK$4)*(GMWQ!$NF$2:$NF$60=AK$1),0),$G38-1966)</f>
        <v>746.4</v>
      </c>
      <c r="AL38" s="4" cm="1">
        <f t="array" ref="AL38">INDEX(GMWQ!$A$2:$NF$60,MATCH(1,(GMWQ!$NE$2:$NE$60=AL$3)*(GMWQ!$ND$2:$ND$60=AL$4)*(GMWQ!$NF$2:$NF$60=AL$1),0),$G38-1966)</f>
        <v>68207.17</v>
      </c>
      <c r="AM38" s="4" cm="1">
        <f t="array" ref="AM38">INDEX(GMWQ!$A$2:$NF$60,MATCH(1,(GMWQ!$NE$2:$NE$60=AM$3)*(GMWQ!$ND$2:$ND$60=AM$4)*(GMWQ!$NF$2:$NF$60=AM$1),0),$G38-1966)</f>
        <v>225.3862</v>
      </c>
      <c r="AN38" s="4" cm="1">
        <f t="array" ref="AN38">INDEX(GMWQ!$A$2:$NF$60,MATCH(1,(GMWQ!$NE$2:$NE$60=AN$3)*(GMWQ!$ND$2:$ND$60=AN$4)*(GMWQ!$NF$2:$NF$60=AN$1),0),$G38-1966)</f>
        <v>115.758</v>
      </c>
      <c r="AO38" s="4" cm="1">
        <f t="array" ref="AO38">INDEX(GMWQ!$A$2:$NF$60,MATCH(1,(GMWQ!$NE$2:$NE$60=AO$3)*(GMWQ!$ND$2:$ND$60=AO$4)*(GMWQ!$NF$2:$NF$60=AO$1),0),$G38-1966)</f>
        <v>57.710999999999999</v>
      </c>
      <c r="AP38" s="4" cm="1">
        <f t="array" ref="AP38">INDEX(GMWQ!$A$2:$NF$60,MATCH(1,(GMWQ!$NE$2:$NE$60=AP$3)*(GMWQ!$ND$2:$ND$60=AP$4)*(GMWQ!$NF$2:$NF$60=AP$1),0),$G38-1966)</f>
        <v>84838</v>
      </c>
      <c r="AQ38" s="4" cm="1">
        <f t="array" ref="AQ38">INDEX(GMWQ!$A$2:$NF$60,MATCH(1,(GMWQ!$NE$2:$NE$60=AQ$3)*(GMWQ!$ND$2:$ND$60=AQ$4)*(GMWQ!$NF$2:$NF$60=AQ$1),0),$G38-1966)</f>
        <v>-1.44672</v>
      </c>
      <c r="AR38" s="4" cm="1">
        <f t="array" ref="AR38">INDEX(GMWQ!$A$2:$NF$60,MATCH(1,(GMWQ!$NE$2:$NE$60=AR$3)*(GMWQ!$ND$2:$ND$60=AR$4)*(GMWQ!$NF$2:$NF$60=AR$1),0),$G38-1966)</f>
        <v>4.9949300000000001</v>
      </c>
      <c r="AS38" s="4" cm="1">
        <f t="array" ref="AS38">INDEX(GMWQ!$A$2:$NF$60,MATCH(1,(GMWQ!$NE$2:$NE$60=AS$3)*(GMWQ!$ND$2:$ND$60=AS$4)*(GMWQ!$NF$2:$NF$60=AS$1),0),$G38-1966)</f>
        <v>0.46844170000000002</v>
      </c>
      <c r="AT38" s="4" cm="1">
        <f t="array" ref="AT38">INDEX(GMWQ!$A$2:$NF$60,MATCH(1,(GMWQ!$NE$2:$NE$60=AT$3)*(GMWQ!$ND$2:$ND$60=AT$4)*(GMWQ!$NF$2:$NF$60=AT$1),0),$G38-1966)</f>
        <v>-882.28750000000002</v>
      </c>
      <c r="AU38" s="4" cm="1">
        <f t="array" ref="AU38">INDEX(GMWQ!$A$2:$NF$60,MATCH(1,(GMWQ!$NE$2:$NE$60=AU$3)*(GMWQ!$ND$2:$ND$60=AU$4)*(GMWQ!$NF$2:$NF$60=AU$1),0),$G38-1966)</f>
        <v>33.550879999999999</v>
      </c>
      <c r="AV38" s="4" cm="1">
        <f t="array" ref="AV38">INDEX(GMWQ!$A$2:$NF$60,MATCH(1,(GMWQ!$NE$2:$NE$60=AV$3)*(GMWQ!$ND$2:$ND$60=AV$4)*(GMWQ!$NF$2:$NF$60=AV$1),0),$G38-1966)</f>
        <v>85.566670000000002</v>
      </c>
      <c r="AW38" s="4" cm="1">
        <f t="array" ref="AW38">INDEX(GMWQ!$A$2:$NF$60,MATCH(1,(GMWQ!$NE$2:$NE$60=AW$3)*(GMWQ!$ND$2:$ND$60=AW$4)*(GMWQ!$NF$2:$NF$60=AW$1),0),$G38-1966)</f>
        <v>74.8</v>
      </c>
      <c r="AX38" s="4" cm="1">
        <f t="array" ref="AX38">INDEX(GMWQ!$A$2:$NF$60,MATCH(1,(GMWQ!$NE$2:$NE$60=AX$3)*(GMWQ!$ND$2:$ND$60=AX$4)*(GMWQ!$NF$2:$NF$60=AX$1),0),$G38-1966)</f>
        <v>46.933329999999998</v>
      </c>
      <c r="AY38" s="4" cm="1">
        <f t="array" ref="AY38">INDEX(GMWQ!$A$2:$NF$60,MATCH(1,(GMWQ!$NE$2:$NE$60=AY$3)*(GMWQ!$ND$2:$ND$60=AY$4)*(GMWQ!$NF$2:$NF$60=AY$1),0),$G38-1966)</f>
        <v>31.6</v>
      </c>
      <c r="AZ38" s="4" cm="1">
        <f t="array" ref="AZ38">INDEX(GMWQ!$A$2:$NF$60,MATCH(1,(GMWQ!$NE$2:$NE$60=AZ$3)*(GMWQ!$ND$2:$ND$60=AZ$4)*(GMWQ!$NF$2:$NF$60=AZ$1),0),$G38-1966)</f>
        <v>17.83333</v>
      </c>
      <c r="BA38" s="4" cm="1">
        <f t="array" ref="BA38">INDEX(GMWQ!$A$2:$NF$60,MATCH(1,(GMWQ!$NE$2:$NE$60=BA$3)*(GMWQ!$ND$2:$ND$60=BA$4)*(GMWQ!$NF$2:$NF$60=BA$1),0),$G38-1966)</f>
        <v>45.905520000000003</v>
      </c>
    </row>
    <row r="39" spans="1:53" x14ac:dyDescent="0.25">
      <c r="A39" s="4">
        <v>1981</v>
      </c>
      <c r="B39" s="4">
        <f t="shared" si="27"/>
        <v>1981</v>
      </c>
      <c r="C39" s="4">
        <f t="shared" si="27"/>
        <v>1980</v>
      </c>
      <c r="D39" s="4">
        <f t="shared" ref="D39" si="42">+D35+1</f>
        <v>1980</v>
      </c>
      <c r="E39" s="4">
        <f t="shared" si="27"/>
        <v>1980</v>
      </c>
      <c r="G39" s="4">
        <f t="shared" si="6"/>
        <v>2005</v>
      </c>
      <c r="H39" s="4" cm="1">
        <f t="array" ref="H39">INDEX(GMWQ!$A$2:$NF$60,MATCH(1,(GMWQ!$NE$2:$NE$60=H$3)*(GMWQ!$ND$2:$ND$60=H$4)*(GMWQ!$NF$2:$NF$60=H$1),0),$G39-1966)</f>
        <v>281257</v>
      </c>
      <c r="I39" s="4" cm="1">
        <f t="array" ref="I39">INDEX(GMWQ!$A$2:$NF$60,MATCH(1,(GMWQ!$NE$2:$NE$60=I$3)*(GMWQ!$ND$2:$ND$60=I$4)*(GMWQ!$NF$2:$NF$60=I$1),0),$G39-1966)</f>
        <v>1864.75</v>
      </c>
      <c r="J39" s="4" cm="1">
        <f t="array" ref="J39">INDEX(GMWQ!$A$2:$NF$60,MATCH(1,(GMWQ!$NE$2:$NE$60=J$3)*(GMWQ!$ND$2:$ND$60=J$4)*(GMWQ!$NF$2:$NF$60=J$1),0),$G39-1966)</f>
        <v>73473.17</v>
      </c>
      <c r="K39" s="4" cm="1">
        <f t="array" ref="K39">INDEX(GMWQ!$A$2:$NF$60,MATCH(1,(GMWQ!$NE$2:$NE$60=K$3)*(GMWQ!$ND$2:$ND$60=K$4)*(GMWQ!$NF$2:$NF$60=K$1),0),$G39-1966)</f>
        <v>461.88</v>
      </c>
      <c r="L39" s="4" cm="1">
        <f t="array" ref="L39">INDEX(GMWQ!$A$2:$NF$60,MATCH(1,(GMWQ!$NE$2:$NE$60=L$3)*(GMWQ!$ND$2:$ND$60=L$4)*(GMWQ!$NF$2:$NF$60=L$1),0),$G39-1966)</f>
        <v>306.214</v>
      </c>
      <c r="M39" s="4" cm="1">
        <f t="array" ref="M39">INDEX(GMWQ!$A$2:$NF$60,MATCH(1,(GMWQ!$NE$2:$NE$60=M$3)*(GMWQ!$ND$2:$ND$60=M$4)*(GMWQ!$NF$2:$NF$60=M$1),0),$G39-1966)</f>
        <v>298.35899999999998</v>
      </c>
      <c r="N39" s="4" cm="1">
        <f t="array" ref="N39">INDEX(GMWQ!$A$2:$NF$60,MATCH(1,(GMWQ!$NE$2:$NE$60=N$3)*(GMWQ!$ND$2:$ND$60=N$4)*(GMWQ!$NF$2:$NF$60=N$1),0),$G39-1966)</f>
        <v>230710.8</v>
      </c>
      <c r="O39" s="4" cm="1">
        <f t="array" ref="O39">INDEX(GMWQ!$A$2:$NF$60,MATCH(1,(GMWQ!$NE$2:$NE$60=O$3)*(GMWQ!$ND$2:$ND$60=O$4)*(GMWQ!$NF$2:$NF$60=O$1),0),$G39-1966)</f>
        <v>-3170</v>
      </c>
      <c r="P39" s="4" cm="1">
        <f t="array" ref="P39">INDEX(GMWQ!$A$2:$NF$60,MATCH(1,(GMWQ!$NE$2:$NE$60=P$3)*(GMWQ!$ND$2:$ND$60=P$4)*(GMWQ!$NF$2:$NF$60=P$1),0),$G39-1966)</f>
        <v>-28.623750000000001</v>
      </c>
      <c r="Q39" s="4" cm="1">
        <f t="array" ref="Q39">INDEX(GMWQ!$A$2:$NF$60,MATCH(1,(GMWQ!$NE$2:$NE$60=Q$3)*(GMWQ!$ND$2:$ND$60=Q$4)*(GMWQ!$NF$2:$NF$60=Q$1),0),$G39-1966)</f>
        <v>-2734</v>
      </c>
      <c r="R39" s="4" cm="1">
        <f t="array" ref="R39">INDEX(GMWQ!$A$2:$NF$60,MATCH(1,(GMWQ!$NE$2:$NE$60=R$3)*(GMWQ!$ND$2:$ND$60=R$4)*(GMWQ!$NF$2:$NF$60=R$1),0),$G39-1966)</f>
        <v>-18.791789999999999</v>
      </c>
      <c r="S39" s="4" cm="1">
        <f t="array" ref="S39">INDEX(GMWQ!$A$2:$NF$60,MATCH(1,(GMWQ!$NE$2:$NE$60=S$3)*(GMWQ!$ND$2:$ND$60=S$4)*(GMWQ!$NF$2:$NF$60=S$1),0),$G39-1966)</f>
        <v>-2.0419999999999998</v>
      </c>
      <c r="T39" s="4" cm="1">
        <f t="array" ref="T39">INDEX(GMWQ!$A$2:$NF$60,MATCH(1,(GMWQ!$NE$2:$NE$60=T$3)*(GMWQ!$ND$2:$ND$60=T$4)*(GMWQ!$NF$2:$NF$60=T$1),0),$G39-1966)</f>
        <v>-5.7858270000000003</v>
      </c>
      <c r="U39" s="4" cm="1">
        <f t="array" ref="U39">INDEX(GMWQ!$A$2:$NF$60,MATCH(1,(GMWQ!$NE$2:$NE$60=U$3)*(GMWQ!$ND$2:$ND$60=U$4)*(GMWQ!$NF$2:$NF$60=U$1),0),$G39-1966)</f>
        <v>-2318</v>
      </c>
      <c r="V39" s="4" cm="1">
        <f t="array" ref="V39">INDEX(GMWQ!$A$2:$NF$60,MATCH(1,(GMWQ!$NE$2:$NE$60=V$3)*(GMWQ!$ND$2:$ND$60=V$4)*(GMWQ!$NF$2:$NF$60=V$1),0),$G39-1966)</f>
        <v>126222</v>
      </c>
      <c r="W39" s="4" cm="1">
        <f t="array" ref="W39">INDEX(GMWQ!$A$2:$NF$60,MATCH(1,(GMWQ!$NE$2:$NE$60=W$3)*(GMWQ!$ND$2:$ND$60=W$4)*(GMWQ!$NF$2:$NF$60=W$1),0),$G39-1966)</f>
        <v>2147.6210000000001</v>
      </c>
      <c r="X39" s="4" cm="1">
        <f t="array" ref="X39">INDEX(GMWQ!$A$2:$NF$60,MATCH(1,(GMWQ!$NE$2:$NE$60=X$3)*(GMWQ!$ND$2:$ND$60=X$4)*(GMWQ!$NF$2:$NF$60=X$1),0),$G39-1966)</f>
        <v>123388</v>
      </c>
      <c r="Y39" s="4" cm="1">
        <f t="array" ref="Y39">INDEX(GMWQ!$A$2:$NF$60,MATCH(1,(GMWQ!$NE$2:$NE$60=Y$3)*(GMWQ!$ND$2:$ND$60=Y$4)*(GMWQ!$NF$2:$NF$60=Y$1),0),$G39-1966)</f>
        <v>259.83460000000002</v>
      </c>
      <c r="Z39" s="4" cm="1">
        <f t="array" ref="Z39">INDEX(GMWQ!$A$2:$NF$60,MATCH(1,(GMWQ!$NE$2:$NE$60=Z$3)*(GMWQ!$ND$2:$ND$60=Z$4)*(GMWQ!$NF$2:$NF$60=Z$1),0),$G39-1966)</f>
        <v>132.22730000000001</v>
      </c>
      <c r="AA39" s="4" cm="1">
        <f t="array" ref="AA39">INDEX(GMWQ!$A$2:$NF$60,MATCH(1,(GMWQ!$NE$2:$NE$60=AA$3)*(GMWQ!$ND$2:$ND$60=AA$4)*(GMWQ!$NF$2:$NF$60=AA$1),0),$G39-1966)</f>
        <v>190.07419999999999</v>
      </c>
      <c r="AB39" s="4" cm="1">
        <f t="array" ref="AB39">INDEX(GMWQ!$A$2:$NF$60,MATCH(1,(GMWQ!$NE$2:$NE$60=AB$3)*(GMWQ!$ND$2:$ND$60=AB$4)*(GMWQ!$NF$2:$NF$60=AB$1),0),$G39-1966)</f>
        <v>157133</v>
      </c>
      <c r="AC39" s="4" cm="1">
        <f t="array" ref="AC39">INDEX(GMWQ!$A$2:$NF$60,MATCH(1,(GMWQ!$NE$2:$NE$60=AC$3)*(GMWQ!$ND$2:$ND$60=AC$4)*(GMWQ!$NF$2:$NF$60=AC$1),0),$G39-1966)</f>
        <v>88342.79</v>
      </c>
      <c r="AD39" s="4" cm="1">
        <f t="array" ref="AD39">INDEX(GMWQ!$A$2:$NF$60,MATCH(1,(GMWQ!$NE$2:$NE$60=AD$3)*(GMWQ!$ND$2:$ND$60=AD$4)*(GMWQ!$NF$2:$NF$60=AD$1),0),$G39-1966)</f>
        <v>1410.69</v>
      </c>
      <c r="AE39" s="4" cm="1">
        <f t="array" ref="AE39">INDEX(GMWQ!$A$2:$NF$60,MATCH(1,(GMWQ!$NE$2:$NE$60=AE$3)*(GMWQ!$ND$2:$ND$60=AE$4)*(GMWQ!$NF$2:$NF$60=AE$1),0),$G39-1966)</f>
        <v>35415.019999999997</v>
      </c>
      <c r="AF39" s="4" cm="1">
        <f t="array" ref="AF39">INDEX(GMWQ!$A$2:$NF$60,MATCH(1,(GMWQ!$NE$2:$NE$60=AF$3)*(GMWQ!$ND$2:$ND$60=AF$4)*(GMWQ!$NF$2:$NF$60=AF$1),0),$G39-1966)</f>
        <v>33.413679999999999</v>
      </c>
      <c r="AG39" s="4" cm="1">
        <f t="array" ref="AG39">INDEX(GMWQ!$A$2:$NF$60,MATCH(1,(GMWQ!$NE$2:$NE$60=AG$3)*(GMWQ!$ND$2:$ND$60=AG$4)*(GMWQ!$NF$2:$NF$60=AG$1),0),$G39-1966)</f>
        <v>-11.99675</v>
      </c>
      <c r="AH39" s="4" cm="1">
        <f t="array" ref="AH39">INDEX(GMWQ!$A$2:$NF$60,MATCH(1,(GMWQ!$NE$2:$NE$60=AH$3)*(GMWQ!$ND$2:$ND$60=AH$4)*(GMWQ!$NF$2:$NF$60=AH$1),0),$G39-1966)</f>
        <v>117.7243</v>
      </c>
      <c r="AI39" s="4" cm="1">
        <f t="array" ref="AI39">INDEX(GMWQ!$A$2:$NF$60,MATCH(1,(GMWQ!$NE$2:$NE$60=AI$3)*(GMWQ!$ND$2:$ND$60=AI$4)*(GMWQ!$NF$2:$NF$60=AI$1),0),$G39-1966)</f>
        <v>48910</v>
      </c>
      <c r="AJ39" s="4" cm="1">
        <f t="array" ref="AJ39">INDEX(GMWQ!$A$2:$NF$60,MATCH(1,(GMWQ!$NE$2:$NE$60=AJ$3)*(GMWQ!$ND$2:$ND$60=AJ$4)*(GMWQ!$NF$2:$NF$60=AJ$1),0),$G39-1966)</f>
        <v>69957</v>
      </c>
      <c r="AK39" s="4" cm="1">
        <f t="array" ref="AK39">INDEX(GMWQ!$A$2:$NF$60,MATCH(1,(GMWQ!$NE$2:$NE$60=AK$3)*(GMWQ!$ND$2:$ND$60=AK$4)*(GMWQ!$NF$2:$NF$60=AK$1),0),$G39-1966)</f>
        <v>781.05</v>
      </c>
      <c r="AL39" s="4" cm="1">
        <f t="array" ref="AL39">INDEX(GMWQ!$A$2:$NF$60,MATCH(1,(GMWQ!$NE$2:$NE$60=AL$3)*(GMWQ!$ND$2:$ND$60=AL$4)*(GMWQ!$NF$2:$NF$60=AL$1),0),$G39-1966)</f>
        <v>68934.7</v>
      </c>
      <c r="AM39" s="4" cm="1">
        <f t="array" ref="AM39">INDEX(GMWQ!$A$2:$NF$60,MATCH(1,(GMWQ!$NE$2:$NE$60=AM$3)*(GMWQ!$ND$2:$ND$60=AM$4)*(GMWQ!$NF$2:$NF$60=AM$1),0),$G39-1966)</f>
        <v>230.2919</v>
      </c>
      <c r="AN39" s="4" cm="1">
        <f t="array" ref="AN39">INDEX(GMWQ!$A$2:$NF$60,MATCH(1,(GMWQ!$NE$2:$NE$60=AN$3)*(GMWQ!$ND$2:$ND$60=AN$4)*(GMWQ!$NF$2:$NF$60=AN$1),0),$G39-1966)</f>
        <v>119.40300000000001</v>
      </c>
      <c r="AO39" s="4" cm="1">
        <f t="array" ref="AO39">INDEX(GMWQ!$A$2:$NF$60,MATCH(1,(GMWQ!$NE$2:$NE$60=AO$3)*(GMWQ!$ND$2:$ND$60=AO$4)*(GMWQ!$NF$2:$NF$60=AO$1),0),$G39-1966)</f>
        <v>60.31</v>
      </c>
      <c r="AP39" s="4" cm="1">
        <f t="array" ref="AP39">INDEX(GMWQ!$A$2:$NF$60,MATCH(1,(GMWQ!$NE$2:$NE$60=AP$3)*(GMWQ!$ND$2:$ND$60=AP$4)*(GMWQ!$NF$2:$NF$60=AP$1),0),$G39-1966)</f>
        <v>88998</v>
      </c>
      <c r="AQ39" s="4" cm="1">
        <f t="array" ref="AQ39">INDEX(GMWQ!$A$2:$NF$60,MATCH(1,(GMWQ!$NE$2:$NE$60=AQ$3)*(GMWQ!$ND$2:$ND$60=AQ$4)*(GMWQ!$NF$2:$NF$60=AQ$1),0),$G39-1966)</f>
        <v>1.636982E-2</v>
      </c>
      <c r="AR39" s="4" cm="1">
        <f t="array" ref="AR39">INDEX(GMWQ!$A$2:$NF$60,MATCH(1,(GMWQ!$NE$2:$NE$60=AR$3)*(GMWQ!$ND$2:$ND$60=AR$4)*(GMWQ!$NF$2:$NF$60=AR$1),0),$G39-1966)</f>
        <v>5.5591540000000004</v>
      </c>
      <c r="AS39" s="4" cm="1">
        <f t="array" ref="AS39">INDEX(GMWQ!$A$2:$NF$60,MATCH(1,(GMWQ!$NE$2:$NE$60=AS$3)*(GMWQ!$ND$2:$ND$60=AS$4)*(GMWQ!$NF$2:$NF$60=AS$1),0),$G39-1966)</f>
        <v>0.2693892</v>
      </c>
      <c r="AT39" s="4" cm="1">
        <f t="array" ref="AT39">INDEX(GMWQ!$A$2:$NF$60,MATCH(1,(GMWQ!$NE$2:$NE$60=AT$3)*(GMWQ!$ND$2:$ND$60=AT$4)*(GMWQ!$NF$2:$NF$60=AT$1),0),$G39-1966)</f>
        <v>-87.611670000000004</v>
      </c>
      <c r="AU39" s="4" cm="1">
        <f t="array" ref="AU39">INDEX(GMWQ!$A$2:$NF$60,MATCH(1,(GMWQ!$NE$2:$NE$60=AU$3)*(GMWQ!$ND$2:$ND$60=AU$4)*(GMWQ!$NF$2:$NF$60=AU$1),0),$G39-1966)</f>
        <v>34.385100000000001</v>
      </c>
      <c r="AV39" s="4" cm="1">
        <f t="array" ref="AV39">INDEX(GMWQ!$A$2:$NF$60,MATCH(1,(GMWQ!$NE$2:$NE$60=AV$3)*(GMWQ!$ND$2:$ND$60=AV$4)*(GMWQ!$NF$2:$NF$60=AV$1),0),$G39-1966)</f>
        <v>87.933329999999998</v>
      </c>
      <c r="AW39" s="4" cm="1">
        <f t="array" ref="AW39">INDEX(GMWQ!$A$2:$NF$60,MATCH(1,(GMWQ!$NE$2:$NE$60=AW$3)*(GMWQ!$ND$2:$ND$60=AW$4)*(GMWQ!$NF$2:$NF$60=AW$1),0),$G39-1966)</f>
        <v>75.5</v>
      </c>
      <c r="AX39" s="4" cm="1">
        <f t="array" ref="AX39">INDEX(GMWQ!$A$2:$NF$60,MATCH(1,(GMWQ!$NE$2:$NE$60=AX$3)*(GMWQ!$ND$2:$ND$60=AX$4)*(GMWQ!$NF$2:$NF$60=AX$1),0),$G39-1966)</f>
        <v>47.9</v>
      </c>
      <c r="AY39" s="4" cm="1">
        <f t="array" ref="AY39">INDEX(GMWQ!$A$2:$NF$60,MATCH(1,(GMWQ!$NE$2:$NE$60=AY$3)*(GMWQ!$ND$2:$ND$60=AY$4)*(GMWQ!$NF$2:$NF$60=AY$1),0),$G39-1966)</f>
        <v>32.549999999999997</v>
      </c>
      <c r="AZ39" s="4" cm="1">
        <f t="array" ref="AZ39">INDEX(GMWQ!$A$2:$NF$60,MATCH(1,(GMWQ!$NE$2:$NE$60=AZ$3)*(GMWQ!$ND$2:$ND$60=AZ$4)*(GMWQ!$NF$2:$NF$60=AZ$1),0),$G39-1966)</f>
        <v>18.766670000000001</v>
      </c>
      <c r="BA39" s="4" cm="1">
        <f t="array" ref="BA39">INDEX(GMWQ!$A$2:$NF$60,MATCH(1,(GMWQ!$NE$2:$NE$60=BA$3)*(GMWQ!$ND$2:$ND$60=BA$4)*(GMWQ!$NF$2:$NF$60=BA$1),0),$G39-1966)</f>
        <v>47.42812</v>
      </c>
    </row>
    <row r="40" spans="1:53" x14ac:dyDescent="0.25">
      <c r="B40" s="4">
        <f t="shared" si="27"/>
        <v>1981</v>
      </c>
      <c r="C40" s="4">
        <f t="shared" si="27"/>
        <v>1981</v>
      </c>
      <c r="D40" s="4">
        <f t="shared" ref="D40" si="43">+D36+1</f>
        <v>1980</v>
      </c>
      <c r="G40" s="4">
        <f t="shared" si="6"/>
        <v>2006</v>
      </c>
      <c r="H40" s="4" cm="1">
        <f t="array" ref="H40">INDEX(GMWQ!$A$2:$NF$60,MATCH(1,(GMWQ!$NE$2:$NE$60=H$3)*(GMWQ!$ND$2:$ND$60=H$4)*(GMWQ!$NF$2:$NF$60=H$1),0),$G40-1966)</f>
        <v>282155</v>
      </c>
      <c r="I40" s="4" cm="1">
        <f t="array" ref="I40">INDEX(GMWQ!$A$2:$NF$60,MATCH(1,(GMWQ!$NE$2:$NE$60=I$3)*(GMWQ!$ND$2:$ND$60=I$4)*(GMWQ!$NF$2:$NF$60=I$1),0),$G40-1966)</f>
        <v>1850.925</v>
      </c>
      <c r="J40" s="4" cm="1">
        <f t="array" ref="J40">INDEX(GMWQ!$A$2:$NF$60,MATCH(1,(GMWQ!$NE$2:$NE$60=J$3)*(GMWQ!$ND$2:$ND$60=J$4)*(GMWQ!$NF$2:$NF$60=J$1),0),$G40-1966)</f>
        <v>74154.05</v>
      </c>
      <c r="K40" s="4" cm="1">
        <f t="array" ref="K40">INDEX(GMWQ!$A$2:$NF$60,MATCH(1,(GMWQ!$NE$2:$NE$60=K$3)*(GMWQ!$ND$2:$ND$60=K$4)*(GMWQ!$NF$2:$NF$60=K$1),0),$G40-1966)</f>
        <v>460.64</v>
      </c>
      <c r="L40" s="4" cm="1">
        <f t="array" ref="L40">INDEX(GMWQ!$A$2:$NF$60,MATCH(1,(GMWQ!$NE$2:$NE$60=L$3)*(GMWQ!$ND$2:$ND$60=L$4)*(GMWQ!$NF$2:$NF$60=L$1),0),$G40-1966)</f>
        <v>308.52999999999997</v>
      </c>
      <c r="M40" s="4" cm="1">
        <f t="array" ref="M40">INDEX(GMWQ!$A$2:$NF$60,MATCH(1,(GMWQ!$NE$2:$NE$60=M$3)*(GMWQ!$ND$2:$ND$60=M$4)*(GMWQ!$NF$2:$NF$60=M$1),0),$G40-1966)</f>
        <v>298.94099999999997</v>
      </c>
      <c r="N40" s="4" cm="1">
        <f t="array" ref="N40">INDEX(GMWQ!$A$2:$NF$60,MATCH(1,(GMWQ!$NE$2:$NE$60=N$3)*(GMWQ!$ND$2:$ND$60=N$4)*(GMWQ!$NF$2:$NF$60=N$1),0),$G40-1966)</f>
        <v>233233.3</v>
      </c>
      <c r="O40" s="4" cm="1">
        <f t="array" ref="O40">INDEX(GMWQ!$A$2:$NF$60,MATCH(1,(GMWQ!$NE$2:$NE$60=O$3)*(GMWQ!$ND$2:$ND$60=O$4)*(GMWQ!$NF$2:$NF$60=O$1),0),$G40-1966)</f>
        <v>-3679</v>
      </c>
      <c r="P40" s="4" cm="1">
        <f t="array" ref="P40">INDEX(GMWQ!$A$2:$NF$60,MATCH(1,(GMWQ!$NE$2:$NE$60=P$3)*(GMWQ!$ND$2:$ND$60=P$4)*(GMWQ!$NF$2:$NF$60=P$1),0),$G40-1966)</f>
        <v>-30.043749999999999</v>
      </c>
      <c r="Q40" s="4" cm="1">
        <f t="array" ref="Q40">INDEX(GMWQ!$A$2:$NF$60,MATCH(1,(GMWQ!$NE$2:$NE$60=Q$3)*(GMWQ!$ND$2:$ND$60=Q$4)*(GMWQ!$NF$2:$NF$60=Q$1),0),$G40-1966)</f>
        <v>-2587.75</v>
      </c>
      <c r="R40" s="4" cm="1">
        <f t="array" ref="R40">INDEX(GMWQ!$A$2:$NF$60,MATCH(1,(GMWQ!$NE$2:$NE$60=R$3)*(GMWQ!$ND$2:$ND$60=R$4)*(GMWQ!$NF$2:$NF$60=R$1),0),$G40-1966)</f>
        <v>-18.791789999999999</v>
      </c>
      <c r="S40" s="4" cm="1">
        <f t="array" ref="S40">INDEX(GMWQ!$A$2:$NF$60,MATCH(1,(GMWQ!$NE$2:$NE$60=S$3)*(GMWQ!$ND$2:$ND$60=S$4)*(GMWQ!$NF$2:$NF$60=S$1),0),$G40-1966)</f>
        <v>-3.234</v>
      </c>
      <c r="T40" s="4" cm="1">
        <f t="array" ref="T40">INDEX(GMWQ!$A$2:$NF$60,MATCH(1,(GMWQ!$NE$2:$NE$60=T$3)*(GMWQ!$ND$2:$ND$60=T$4)*(GMWQ!$NF$2:$NF$60=T$1),0),$G40-1966)</f>
        <v>-6.6882960000000002</v>
      </c>
      <c r="U40" s="4" cm="1">
        <f t="array" ref="U40">INDEX(GMWQ!$A$2:$NF$60,MATCH(1,(GMWQ!$NE$2:$NE$60=U$3)*(GMWQ!$ND$2:$ND$60=U$4)*(GMWQ!$NF$2:$NF$60=U$1),0),$G40-1966)</f>
        <v>-1436</v>
      </c>
      <c r="V40" s="4" cm="1">
        <f t="array" ref="V40">INDEX(GMWQ!$A$2:$NF$60,MATCH(1,(GMWQ!$NE$2:$NE$60=V$3)*(GMWQ!$ND$2:$ND$60=V$4)*(GMWQ!$NF$2:$NF$60=V$1),0),$G40-1966)</f>
        <v>128078.5</v>
      </c>
      <c r="W40" s="4" cm="1">
        <f t="array" ref="W40">INDEX(GMWQ!$A$2:$NF$60,MATCH(1,(GMWQ!$NE$2:$NE$60=W$3)*(GMWQ!$ND$2:$ND$60=W$4)*(GMWQ!$NF$2:$NF$60=W$1),0),$G40-1966)</f>
        <v>2168.2429999999999</v>
      </c>
      <c r="X40" s="4" cm="1">
        <f t="array" ref="X40">INDEX(GMWQ!$A$2:$NF$60,MATCH(1,(GMWQ!$NE$2:$NE$60=X$3)*(GMWQ!$ND$2:$ND$60=X$4)*(GMWQ!$NF$2:$NF$60=X$1),0),$G40-1966)</f>
        <v>129415</v>
      </c>
      <c r="Y40" s="4" cm="1">
        <f t="array" ref="Y40">INDEX(GMWQ!$A$2:$NF$60,MATCH(1,(GMWQ!$NE$2:$NE$60=Y$3)*(GMWQ!$ND$2:$ND$60=Y$4)*(GMWQ!$NF$2:$NF$60=Y$1),0),$G40-1966)</f>
        <v>269.82600000000002</v>
      </c>
      <c r="Z40" s="4" cm="1">
        <f t="array" ref="Z40">INDEX(GMWQ!$A$2:$NF$60,MATCH(1,(GMWQ!$NE$2:$NE$60=Z$3)*(GMWQ!$ND$2:$ND$60=Z$4)*(GMWQ!$NF$2:$NF$60=Z$1),0),$G40-1966)</f>
        <v>135.3218</v>
      </c>
      <c r="AA40" s="4" cm="1">
        <f t="array" ref="AA40">INDEX(GMWQ!$A$2:$NF$60,MATCH(1,(GMWQ!$NE$2:$NE$60=AA$3)*(GMWQ!$ND$2:$ND$60=AA$4)*(GMWQ!$NF$2:$NF$60=AA$1),0),$G40-1966)</f>
        <v>201.50450000000001</v>
      </c>
      <c r="AB40" s="4" cm="1">
        <f t="array" ref="AB40">INDEX(GMWQ!$A$2:$NF$60,MATCH(1,(GMWQ!$NE$2:$NE$60=AB$3)*(GMWQ!$ND$2:$ND$60=AB$4)*(GMWQ!$NF$2:$NF$60=AB$1),0),$G40-1966)</f>
        <v>163873</v>
      </c>
      <c r="AC40" s="4" cm="1">
        <f t="array" ref="AC40">INDEX(GMWQ!$A$2:$NF$60,MATCH(1,(GMWQ!$NE$2:$NE$60=AC$3)*(GMWQ!$ND$2:$ND$60=AC$4)*(GMWQ!$NF$2:$NF$60=AC$1),0),$G40-1966)</f>
        <v>91718.73</v>
      </c>
      <c r="AD40" s="4" cm="1">
        <f t="array" ref="AD40">INDEX(GMWQ!$A$2:$NF$60,MATCH(1,(GMWQ!$NE$2:$NE$60=AD$3)*(GMWQ!$ND$2:$ND$60=AD$4)*(GMWQ!$NF$2:$NF$60=AD$1),0),$G40-1966)</f>
        <v>1459.3689999999999</v>
      </c>
      <c r="AE40" s="4" cm="1">
        <f t="array" ref="AE40">INDEX(GMWQ!$A$2:$NF$60,MATCH(1,(GMWQ!$NE$2:$NE$60=AE$3)*(GMWQ!$ND$2:$ND$60=AE$4)*(GMWQ!$NF$2:$NF$60=AE$1),0),$G40-1966)</f>
        <v>38499.589999999997</v>
      </c>
      <c r="AF40" s="4" cm="1">
        <f t="array" ref="AF40">INDEX(GMWQ!$A$2:$NF$60,MATCH(1,(GMWQ!$NE$2:$NE$60=AF$3)*(GMWQ!$ND$2:$ND$60=AF$4)*(GMWQ!$NF$2:$NF$60=AF$1),0),$G40-1966)</f>
        <v>36.239429999999999</v>
      </c>
      <c r="AG40" s="4" cm="1">
        <f t="array" ref="AG40">INDEX(GMWQ!$A$2:$NF$60,MATCH(1,(GMWQ!$NE$2:$NE$60=AG$3)*(GMWQ!$ND$2:$ND$60=AG$4)*(GMWQ!$NF$2:$NF$60=AG$1),0),$G40-1966)</f>
        <v>-8.3134999999999994</v>
      </c>
      <c r="AH40" s="4" cm="1">
        <f t="array" ref="AH40">INDEX(GMWQ!$A$2:$NF$60,MATCH(1,(GMWQ!$NE$2:$NE$60=AH$3)*(GMWQ!$ND$2:$ND$60=AH$4)*(GMWQ!$NF$2:$NF$60=AH$1),0),$G40-1966)</f>
        <v>125.41849999999999</v>
      </c>
      <c r="AI40" s="4" cm="1">
        <f t="array" ref="AI40">INDEX(GMWQ!$A$2:$NF$60,MATCH(1,(GMWQ!$NE$2:$NE$60=AI$3)*(GMWQ!$ND$2:$ND$60=AI$4)*(GMWQ!$NF$2:$NF$60=AI$1),0),$G40-1966)</f>
        <v>49743</v>
      </c>
      <c r="AJ40" s="4" cm="1">
        <f t="array" ref="AJ40">INDEX(GMWQ!$A$2:$NF$60,MATCH(1,(GMWQ!$NE$2:$NE$60=AJ$3)*(GMWQ!$ND$2:$ND$60=AJ$4)*(GMWQ!$NF$2:$NF$60=AJ$1),0),$G40-1966)</f>
        <v>71408</v>
      </c>
      <c r="AK40" s="4" cm="1">
        <f t="array" ref="AK40">INDEX(GMWQ!$A$2:$NF$60,MATCH(1,(GMWQ!$NE$2:$NE$60=AK$3)*(GMWQ!$ND$2:$ND$60=AK$4)*(GMWQ!$NF$2:$NF$60=AK$1),0),$G40-1966)</f>
        <v>790.625</v>
      </c>
      <c r="AL40" s="4" cm="1">
        <f t="array" ref="AL40">INDEX(GMWQ!$A$2:$NF$60,MATCH(1,(GMWQ!$NE$2:$NE$60=AL$3)*(GMWQ!$ND$2:$ND$60=AL$4)*(GMWQ!$NF$2:$NF$60=AL$1),0),$G40-1966)</f>
        <v>69911.77</v>
      </c>
      <c r="AM40" s="4" cm="1">
        <f t="array" ref="AM40">INDEX(GMWQ!$A$2:$NF$60,MATCH(1,(GMWQ!$NE$2:$NE$60=AM$3)*(GMWQ!$ND$2:$ND$60=AM$4)*(GMWQ!$NF$2:$NF$60=AM$1),0),$G40-1966)</f>
        <v>233.69069999999999</v>
      </c>
      <c r="AN40" s="4" cm="1">
        <f t="array" ref="AN40">INDEX(GMWQ!$A$2:$NF$60,MATCH(1,(GMWQ!$NE$2:$NE$60=AN$3)*(GMWQ!$ND$2:$ND$60=AN$4)*(GMWQ!$NF$2:$NF$60=AN$1),0),$G40-1966)</f>
        <v>123.40600000000001</v>
      </c>
      <c r="AO40" s="4" cm="1">
        <f t="array" ref="AO40">INDEX(GMWQ!$A$2:$NF$60,MATCH(1,(GMWQ!$NE$2:$NE$60=AO$3)*(GMWQ!$ND$2:$ND$60=AO$4)*(GMWQ!$NF$2:$NF$60=AO$1),0),$G40-1966)</f>
        <v>63.563000000000002</v>
      </c>
      <c r="AP40" s="4" cm="1">
        <f t="array" ref="AP40">INDEX(GMWQ!$A$2:$NF$60,MATCH(1,(GMWQ!$NE$2:$NE$60=AP$3)*(GMWQ!$ND$2:$ND$60=AP$4)*(GMWQ!$NF$2:$NF$60=AP$1),0),$G40-1966)</f>
        <v>91998</v>
      </c>
      <c r="AQ40" s="4" cm="1">
        <f t="array" ref="AQ40">INDEX(GMWQ!$A$2:$NF$60,MATCH(1,(GMWQ!$NE$2:$NE$60=AQ$3)*(GMWQ!$ND$2:$ND$60=AQ$4)*(GMWQ!$NF$2:$NF$60=AQ$1),0),$G40-1966)</f>
        <v>0.6267085</v>
      </c>
      <c r="AR40" s="4" cm="1">
        <f t="array" ref="AR40">INDEX(GMWQ!$A$2:$NF$60,MATCH(1,(GMWQ!$NE$2:$NE$60=AR$3)*(GMWQ!$ND$2:$ND$60=AR$4)*(GMWQ!$NF$2:$NF$60=AR$1),0),$G40-1966)</f>
        <v>6.5122730000000004</v>
      </c>
      <c r="AS40" s="4" cm="1">
        <f t="array" ref="AS40">INDEX(GMWQ!$A$2:$NF$60,MATCH(1,(GMWQ!$NE$2:$NE$60=AS$3)*(GMWQ!$ND$2:$ND$60=AS$4)*(GMWQ!$NF$2:$NF$60=AS$1),0),$G40-1966)</f>
        <v>-0.28283740000000002</v>
      </c>
      <c r="AT40" s="4" cm="1">
        <f t="array" ref="AT40">INDEX(GMWQ!$A$2:$NF$60,MATCH(1,(GMWQ!$NE$2:$NE$60=AT$3)*(GMWQ!$ND$2:$ND$60=AT$4)*(GMWQ!$NF$2:$NF$60=AT$1),0),$G40-1966)</f>
        <v>-61.906329999999997</v>
      </c>
      <c r="AU40" s="4" cm="1">
        <f t="array" ref="AU40">INDEX(GMWQ!$A$2:$NF$60,MATCH(1,(GMWQ!$NE$2:$NE$60=AU$3)*(GMWQ!$ND$2:$ND$60=AU$4)*(GMWQ!$NF$2:$NF$60=AU$1),0),$G40-1966)</f>
        <v>36.079590000000003</v>
      </c>
      <c r="AV40" s="4" cm="1">
        <f t="array" ref="AV40">INDEX(GMWQ!$A$2:$NF$60,MATCH(1,(GMWQ!$NE$2:$NE$60=AV$3)*(GMWQ!$ND$2:$ND$60=AV$4)*(GMWQ!$NF$2:$NF$60=AV$1),0),$G40-1966)</f>
        <v>89.766670000000005</v>
      </c>
      <c r="AW40" s="4" cm="1">
        <f t="array" ref="AW40">INDEX(GMWQ!$A$2:$NF$60,MATCH(1,(GMWQ!$NE$2:$NE$60=AW$3)*(GMWQ!$ND$2:$ND$60=AW$4)*(GMWQ!$NF$2:$NF$60=AW$1),0),$G40-1966)</f>
        <v>76.7</v>
      </c>
      <c r="AX40" s="4" cm="1">
        <f t="array" ref="AX40">INDEX(GMWQ!$A$2:$NF$60,MATCH(1,(GMWQ!$NE$2:$NE$60=AX$3)*(GMWQ!$ND$2:$ND$60=AX$4)*(GMWQ!$NF$2:$NF$60=AX$1),0),$G40-1966)</f>
        <v>48.666670000000003</v>
      </c>
      <c r="AY40" s="4" cm="1">
        <f t="array" ref="AY40">INDEX(GMWQ!$A$2:$NF$60,MATCH(1,(GMWQ!$NE$2:$NE$60=AY$3)*(GMWQ!$ND$2:$ND$60=AY$4)*(GMWQ!$NF$2:$NF$60=AY$1),0),$G40-1966)</f>
        <v>33.623330000000003</v>
      </c>
      <c r="AZ40" s="4" cm="1">
        <f t="array" ref="AZ40">INDEX(GMWQ!$A$2:$NF$60,MATCH(1,(GMWQ!$NE$2:$NE$60=AZ$3)*(GMWQ!$ND$2:$ND$60=AZ$4)*(GMWQ!$NF$2:$NF$60=AZ$1),0),$G40-1966)</f>
        <v>19.633330000000001</v>
      </c>
      <c r="BA40" s="4" cm="1">
        <f t="array" ref="BA40">INDEX(GMWQ!$A$2:$NF$60,MATCH(1,(GMWQ!$NE$2:$NE$60=BA$3)*(GMWQ!$ND$2:$ND$60=BA$4)*(GMWQ!$NF$2:$NF$60=BA$1),0),$G40-1966)</f>
        <v>48.92765</v>
      </c>
    </row>
    <row r="41" spans="1:53" x14ac:dyDescent="0.25">
      <c r="B41" s="4">
        <f t="shared" si="27"/>
        <v>1981</v>
      </c>
      <c r="C41" s="4">
        <f t="shared" si="27"/>
        <v>1981</v>
      </c>
      <c r="D41" s="4">
        <f t="shared" ref="D41" si="44">+D37+1</f>
        <v>1981</v>
      </c>
      <c r="G41" s="4">
        <f t="shared" si="6"/>
        <v>2007</v>
      </c>
      <c r="H41" s="4" cm="1">
        <f t="array" ref="H41">INDEX(GMWQ!$A$2:$NF$60,MATCH(1,(GMWQ!$NE$2:$NE$60=H$3)*(GMWQ!$ND$2:$ND$60=H$4)*(GMWQ!$NF$2:$NF$60=H$1),0),$G41-1966)</f>
        <v>285437</v>
      </c>
      <c r="I41" s="4" cm="1">
        <f t="array" ref="I41">INDEX(GMWQ!$A$2:$NF$60,MATCH(1,(GMWQ!$NE$2:$NE$60=I$3)*(GMWQ!$ND$2:$ND$60=I$4)*(GMWQ!$NF$2:$NF$60=I$1),0),$G41-1966)</f>
        <v>1873.1</v>
      </c>
      <c r="J41" s="4" cm="1">
        <f t="array" ref="J41">INDEX(GMWQ!$A$2:$NF$60,MATCH(1,(GMWQ!$NE$2:$NE$60=J$3)*(GMWQ!$ND$2:$ND$60=J$4)*(GMWQ!$NF$2:$NF$60=J$1),0),$G41-1966)</f>
        <v>74501.52</v>
      </c>
      <c r="K41" s="4" cm="1">
        <f t="array" ref="K41">INDEX(GMWQ!$A$2:$NF$60,MATCH(1,(GMWQ!$NE$2:$NE$60=K$3)*(GMWQ!$ND$2:$ND$60=K$4)*(GMWQ!$NF$2:$NF$60=K$1),0),$G41-1966)</f>
        <v>461.88</v>
      </c>
      <c r="L41" s="4" cm="1">
        <f t="array" ref="L41">INDEX(GMWQ!$A$2:$NF$60,MATCH(1,(GMWQ!$NE$2:$NE$60=L$3)*(GMWQ!$ND$2:$ND$60=L$4)*(GMWQ!$NF$2:$NF$60=L$1),0),$G41-1966)</f>
        <v>310.60199999999998</v>
      </c>
      <c r="M41" s="4" cm="1">
        <f t="array" ref="M41">INDEX(GMWQ!$A$2:$NF$60,MATCH(1,(GMWQ!$NE$2:$NE$60=M$3)*(GMWQ!$ND$2:$ND$60=M$4)*(GMWQ!$NF$2:$NF$60=M$1),0),$G41-1966)</f>
        <v>299.08</v>
      </c>
      <c r="N41" s="4" cm="1">
        <f t="array" ref="N41">INDEX(GMWQ!$A$2:$NF$60,MATCH(1,(GMWQ!$NE$2:$NE$60=N$3)*(GMWQ!$ND$2:$ND$60=N$4)*(GMWQ!$NF$2:$NF$60=N$1),0),$G41-1966)</f>
        <v>231136.3</v>
      </c>
      <c r="O41" s="4" cm="1">
        <f t="array" ref="O41">INDEX(GMWQ!$A$2:$NF$60,MATCH(1,(GMWQ!$NE$2:$NE$60=O$3)*(GMWQ!$ND$2:$ND$60=O$4)*(GMWQ!$NF$2:$NF$60=O$1),0),$G41-1966)</f>
        <v>-2967</v>
      </c>
      <c r="P41" s="4" cm="1">
        <f t="array" ref="P41">INDEX(GMWQ!$A$2:$NF$60,MATCH(1,(GMWQ!$NE$2:$NE$60=P$3)*(GMWQ!$ND$2:$ND$60=P$4)*(GMWQ!$NF$2:$NF$60=P$1),0),$G41-1966)</f>
        <v>-31.364999999999998</v>
      </c>
      <c r="Q41" s="4" cm="1">
        <f t="array" ref="Q41">INDEX(GMWQ!$A$2:$NF$60,MATCH(1,(GMWQ!$NE$2:$NE$60=Q$3)*(GMWQ!$ND$2:$ND$60=Q$4)*(GMWQ!$NF$2:$NF$60=Q$1),0),$G41-1966)</f>
        <v>-2705.25</v>
      </c>
      <c r="R41" s="4" cm="1">
        <f t="array" ref="R41">INDEX(GMWQ!$A$2:$NF$60,MATCH(1,(GMWQ!$NE$2:$NE$60=R$3)*(GMWQ!$ND$2:$ND$60=R$4)*(GMWQ!$NF$2:$NF$60=R$1),0),$G41-1966)</f>
        <v>-18.791789999999999</v>
      </c>
      <c r="S41" s="4" cm="1">
        <f t="array" ref="S41">INDEX(GMWQ!$A$2:$NF$60,MATCH(1,(GMWQ!$NE$2:$NE$60=S$3)*(GMWQ!$ND$2:$ND$60=S$4)*(GMWQ!$NF$2:$NF$60=S$1),0),$G41-1966)</f>
        <v>-3.9369999999999998</v>
      </c>
      <c r="T41" s="4" cm="1">
        <f t="array" ref="T41">INDEX(GMWQ!$A$2:$NF$60,MATCH(1,(GMWQ!$NE$2:$NE$60=T$3)*(GMWQ!$ND$2:$ND$60=T$4)*(GMWQ!$NF$2:$NF$60=T$1),0),$G41-1966)</f>
        <v>-7.1981120000000001</v>
      </c>
      <c r="U41" s="4" cm="1">
        <f t="array" ref="U41">INDEX(GMWQ!$A$2:$NF$60,MATCH(1,(GMWQ!$NE$2:$NE$60=U$3)*(GMWQ!$ND$2:$ND$60=U$4)*(GMWQ!$NF$2:$NF$60=U$1),0),$G41-1966)</f>
        <v>-1763</v>
      </c>
      <c r="V41" s="4" cm="1">
        <f t="array" ref="V41">INDEX(GMWQ!$A$2:$NF$60,MATCH(1,(GMWQ!$NE$2:$NE$60=V$3)*(GMWQ!$ND$2:$ND$60=V$4)*(GMWQ!$NF$2:$NF$60=V$1),0),$G41-1966)</f>
        <v>129935</v>
      </c>
      <c r="W41" s="4" cm="1">
        <f t="array" ref="W41">INDEX(GMWQ!$A$2:$NF$60,MATCH(1,(GMWQ!$NE$2:$NE$60=W$3)*(GMWQ!$ND$2:$ND$60=W$4)*(GMWQ!$NF$2:$NF$60=W$1),0),$G41-1966)</f>
        <v>2219.3389999999999</v>
      </c>
      <c r="X41" s="4" cm="1">
        <f t="array" ref="X41">INDEX(GMWQ!$A$2:$NF$60,MATCH(1,(GMWQ!$NE$2:$NE$60=X$3)*(GMWQ!$ND$2:$ND$60=X$4)*(GMWQ!$NF$2:$NF$60=X$1),0),$G41-1966)</f>
        <v>135443</v>
      </c>
      <c r="Y41" s="4" cm="1">
        <f t="array" ref="Y41">INDEX(GMWQ!$A$2:$NF$60,MATCH(1,(GMWQ!$NE$2:$NE$60=Y$3)*(GMWQ!$ND$2:$ND$60=Y$4)*(GMWQ!$NF$2:$NF$60=Y$1),0),$G41-1966)</f>
        <v>279.04020000000003</v>
      </c>
      <c r="Z41" s="4" cm="1">
        <f t="array" ref="Z41">INDEX(GMWQ!$A$2:$NF$60,MATCH(1,(GMWQ!$NE$2:$NE$60=Z$3)*(GMWQ!$ND$2:$ND$60=Z$4)*(GMWQ!$NF$2:$NF$60=Z$1),0),$G41-1966)</f>
        <v>138.41630000000001</v>
      </c>
      <c r="AA41" s="4" cm="1">
        <f t="array" ref="AA41">INDEX(GMWQ!$A$2:$NF$60,MATCH(1,(GMWQ!$NE$2:$NE$60=AA$3)*(GMWQ!$ND$2:$ND$60=AA$4)*(GMWQ!$NF$2:$NF$60=AA$1),0),$G41-1966)</f>
        <v>212.9348</v>
      </c>
      <c r="AB41" s="4" cm="1">
        <f t="array" ref="AB41">INDEX(GMWQ!$A$2:$NF$60,MATCH(1,(GMWQ!$NE$2:$NE$60=AB$3)*(GMWQ!$ND$2:$ND$60=AB$4)*(GMWQ!$NF$2:$NF$60=AB$1),0),$G41-1966)</f>
        <v>170613</v>
      </c>
      <c r="AC41" s="4" cm="1">
        <f t="array" ref="AC41">INDEX(GMWQ!$A$2:$NF$60,MATCH(1,(GMWQ!$NE$2:$NE$60=AC$3)*(GMWQ!$ND$2:$ND$60=AC$4)*(GMWQ!$NF$2:$NF$60=AC$1),0),$G41-1966)</f>
        <v>94133.53</v>
      </c>
      <c r="AD41" s="4" cm="1">
        <f t="array" ref="AD41">INDEX(GMWQ!$A$2:$NF$60,MATCH(1,(GMWQ!$NE$2:$NE$60=AD$3)*(GMWQ!$ND$2:$ND$60=AD$4)*(GMWQ!$NF$2:$NF$60=AD$1),0),$G41-1966)</f>
        <v>1490.1949999999999</v>
      </c>
      <c r="AE41" s="4" cm="1">
        <f t="array" ref="AE41">INDEX(GMWQ!$A$2:$NF$60,MATCH(1,(GMWQ!$NE$2:$NE$60=AE$3)*(GMWQ!$ND$2:$ND$60=AE$4)*(GMWQ!$NF$2:$NF$60=AE$1),0),$G41-1966)</f>
        <v>41584.15</v>
      </c>
      <c r="AF41" s="4" cm="1">
        <f t="array" ref="AF41">INDEX(GMWQ!$A$2:$NF$60,MATCH(1,(GMWQ!$NE$2:$NE$60=AF$3)*(GMWQ!$ND$2:$ND$60=AF$4)*(GMWQ!$NF$2:$NF$60=AF$1),0),$G41-1966)</f>
        <v>39.065559999999998</v>
      </c>
      <c r="AG41" s="4" cm="1">
        <f t="array" ref="AG41">INDEX(GMWQ!$A$2:$NF$60,MATCH(1,(GMWQ!$NE$2:$NE$60=AG$3)*(GMWQ!$ND$2:$ND$60=AG$4)*(GMWQ!$NF$2:$NF$60=AG$1),0),$G41-1966)</f>
        <v>-4.6302500000000002</v>
      </c>
      <c r="AH41" s="4" cm="1">
        <f t="array" ref="AH41">INDEX(GMWQ!$A$2:$NF$60,MATCH(1,(GMWQ!$NE$2:$NE$60=AH$3)*(GMWQ!$ND$2:$ND$60=AH$4)*(GMWQ!$NF$2:$NF$60=AH$1),0),$G41-1966)</f>
        <v>133.11269999999999</v>
      </c>
      <c r="AI41" s="4" cm="1">
        <f t="array" ref="AI41">INDEX(GMWQ!$A$2:$NF$60,MATCH(1,(GMWQ!$NE$2:$NE$60=AI$3)*(GMWQ!$ND$2:$ND$60=AI$4)*(GMWQ!$NF$2:$NF$60=AI$1),0),$G41-1966)</f>
        <v>50576</v>
      </c>
      <c r="AJ41" s="4" cm="1">
        <f t="array" ref="AJ41">INDEX(GMWQ!$A$2:$NF$60,MATCH(1,(GMWQ!$NE$2:$NE$60=AJ$3)*(GMWQ!$ND$2:$ND$60=AJ$4)*(GMWQ!$NF$2:$NF$60=AJ$1),0),$G41-1966)</f>
        <v>73442</v>
      </c>
      <c r="AK41" s="4" cm="1">
        <f t="array" ref="AK41">INDEX(GMWQ!$A$2:$NF$60,MATCH(1,(GMWQ!$NE$2:$NE$60=AK$3)*(GMWQ!$ND$2:$ND$60=AK$4)*(GMWQ!$NF$2:$NF$60=AK$1),0),$G41-1966)</f>
        <v>815.15</v>
      </c>
      <c r="AL41" s="4" cm="1">
        <f t="array" ref="AL41">INDEX(GMWQ!$A$2:$NF$60,MATCH(1,(GMWQ!$NE$2:$NE$60=AL$3)*(GMWQ!$ND$2:$ND$60=AL$4)*(GMWQ!$NF$2:$NF$60=AL$1),0),$G41-1966)</f>
        <v>70447.05</v>
      </c>
      <c r="AM41" s="4" cm="1">
        <f t="array" ref="AM41">INDEX(GMWQ!$A$2:$NF$60,MATCH(1,(GMWQ!$NE$2:$NE$60=AM$3)*(GMWQ!$ND$2:$ND$60=AM$4)*(GMWQ!$NF$2:$NF$60=AM$1),0),$G41-1966)</f>
        <v>236.49549999999999</v>
      </c>
      <c r="AN41" s="4" cm="1">
        <f t="array" ref="AN41">INDEX(GMWQ!$A$2:$NF$60,MATCH(1,(GMWQ!$NE$2:$NE$60=AN$3)*(GMWQ!$ND$2:$ND$60=AN$4)*(GMWQ!$NF$2:$NF$60=AN$1),0),$G41-1966)</f>
        <v>128.10900000000001</v>
      </c>
      <c r="AO41" s="4" cm="1">
        <f t="array" ref="AO41">INDEX(GMWQ!$A$2:$NF$60,MATCH(1,(GMWQ!$NE$2:$NE$60=AO$3)*(GMWQ!$ND$2:$ND$60=AO$4)*(GMWQ!$NF$2:$NF$60=AO$1),0),$G41-1966)</f>
        <v>66.314999999999998</v>
      </c>
      <c r="AP41" s="4" cm="1">
        <f t="array" ref="AP41">INDEX(GMWQ!$A$2:$NF$60,MATCH(1,(GMWQ!$NE$2:$NE$60=AP$3)*(GMWQ!$ND$2:$ND$60=AP$4)*(GMWQ!$NF$2:$NF$60=AP$1),0),$G41-1966)</f>
        <v>93205</v>
      </c>
      <c r="AQ41" s="4" cm="1">
        <f t="array" ref="AQ41">INDEX(GMWQ!$A$2:$NF$60,MATCH(1,(GMWQ!$NE$2:$NE$60=AQ$3)*(GMWQ!$ND$2:$ND$60=AQ$4)*(GMWQ!$NF$2:$NF$60=AQ$1),0),$G41-1966)</f>
        <v>0.95028400000000002</v>
      </c>
      <c r="AR41" s="4" cm="1">
        <f t="array" ref="AR41">INDEX(GMWQ!$A$2:$NF$60,MATCH(1,(GMWQ!$NE$2:$NE$60=AR$3)*(GMWQ!$ND$2:$ND$60=AR$4)*(GMWQ!$NF$2:$NF$60=AR$1),0),$G41-1966)</f>
        <v>7.7415139999999996</v>
      </c>
      <c r="AS41" s="4" cm="1">
        <f t="array" ref="AS41">INDEX(GMWQ!$A$2:$NF$60,MATCH(1,(GMWQ!$NE$2:$NE$60=AS$3)*(GMWQ!$ND$2:$ND$60=AS$4)*(GMWQ!$NF$2:$NF$60=AS$1),0),$G41-1966)</f>
        <v>-0.43929859999999998</v>
      </c>
      <c r="AT41" s="4" cm="1">
        <f t="array" ref="AT41">INDEX(GMWQ!$A$2:$NF$60,MATCH(1,(GMWQ!$NE$2:$NE$60=AT$3)*(GMWQ!$ND$2:$ND$60=AT$4)*(GMWQ!$NF$2:$NF$60=AT$1),0),$G41-1966)</f>
        <v>-49.299239999999998</v>
      </c>
      <c r="AU41" s="4" cm="1">
        <f t="array" ref="AU41">INDEX(GMWQ!$A$2:$NF$60,MATCH(1,(GMWQ!$NE$2:$NE$60=AU$3)*(GMWQ!$ND$2:$ND$60=AU$4)*(GMWQ!$NF$2:$NF$60=AU$1),0),$G41-1966)</f>
        <v>36.731310000000001</v>
      </c>
      <c r="AV41" s="4" cm="1">
        <f t="array" ref="AV41">INDEX(GMWQ!$A$2:$NF$60,MATCH(1,(GMWQ!$NE$2:$NE$60=AV$3)*(GMWQ!$ND$2:$ND$60=AV$4)*(GMWQ!$NF$2:$NF$60=AV$1),0),$G41-1966)</f>
        <v>92.266670000000005</v>
      </c>
      <c r="AW41" s="4" cm="1">
        <f t="array" ref="AW41">INDEX(GMWQ!$A$2:$NF$60,MATCH(1,(GMWQ!$NE$2:$NE$60=AW$3)*(GMWQ!$ND$2:$ND$60=AW$4)*(GMWQ!$NF$2:$NF$60=AW$1),0),$G41-1966)</f>
        <v>76.966669999999993</v>
      </c>
      <c r="AX41" s="4" cm="1">
        <f t="array" ref="AX41">INDEX(GMWQ!$A$2:$NF$60,MATCH(1,(GMWQ!$NE$2:$NE$60=AX$3)*(GMWQ!$ND$2:$ND$60=AX$4)*(GMWQ!$NF$2:$NF$60=AX$1),0),$G41-1966)</f>
        <v>49.466670000000001</v>
      </c>
      <c r="AY41" s="4" cm="1">
        <f t="array" ref="AY41">INDEX(GMWQ!$A$2:$NF$60,MATCH(1,(GMWQ!$NE$2:$NE$60=AY$3)*(GMWQ!$ND$2:$ND$60=AY$4)*(GMWQ!$NF$2:$NF$60=AY$1),0),$G41-1966)</f>
        <v>34.936669999999999</v>
      </c>
      <c r="AZ41" s="4" cm="1">
        <f t="array" ref="AZ41">INDEX(GMWQ!$A$2:$NF$60,MATCH(1,(GMWQ!$NE$2:$NE$60=AZ$3)*(GMWQ!$ND$2:$ND$60=AZ$4)*(GMWQ!$NF$2:$NF$60=AZ$1),0),$G41-1966)</f>
        <v>20.233329999999999</v>
      </c>
      <c r="BA41" s="4" cm="1">
        <f t="array" ref="BA41">INDEX(GMWQ!$A$2:$NF$60,MATCH(1,(GMWQ!$NE$2:$NE$60=BA$3)*(GMWQ!$ND$2:$ND$60=BA$4)*(GMWQ!$NF$2:$NF$60=BA$1),0),$G41-1966)</f>
        <v>50.295839999999998</v>
      </c>
    </row>
    <row r="42" spans="1:53" x14ac:dyDescent="0.25">
      <c r="B42" s="4">
        <f t="shared" si="27"/>
        <v>1981</v>
      </c>
      <c r="C42" s="4">
        <f t="shared" si="27"/>
        <v>1981</v>
      </c>
      <c r="D42" s="4">
        <f t="shared" ref="D42" si="45">+D38+1</f>
        <v>1981</v>
      </c>
      <c r="F42" s="4">
        <f t="shared" ref="F42" si="46">+F38+1</f>
        <v>1981</v>
      </c>
      <c r="G42" s="4">
        <f t="shared" si="6"/>
        <v>2008</v>
      </c>
      <c r="H42" s="4" cm="1">
        <f t="array" ref="H42">INDEX(GMWQ!$A$2:$NF$60,MATCH(1,(GMWQ!$NE$2:$NE$60=H$3)*(GMWQ!$ND$2:$ND$60=H$4)*(GMWQ!$NF$2:$NF$60=H$1),0),$G42-1966)</f>
        <v>285814</v>
      </c>
      <c r="I42" s="4" cm="1">
        <f t="array" ref="I42">INDEX(GMWQ!$A$2:$NF$60,MATCH(1,(GMWQ!$NE$2:$NE$60=I$3)*(GMWQ!$ND$2:$ND$60=I$4)*(GMWQ!$NF$2:$NF$60=I$1),0),$G42-1966)</f>
        <v>1852.7</v>
      </c>
      <c r="J42" s="4" cm="1">
        <f t="array" ref="J42">INDEX(GMWQ!$A$2:$NF$60,MATCH(1,(GMWQ!$NE$2:$NE$60=J$3)*(GMWQ!$ND$2:$ND$60=J$4)*(GMWQ!$NF$2:$NF$60=J$1),0),$G42-1966)</f>
        <v>74863.67</v>
      </c>
      <c r="K42" s="4" cm="1">
        <f t="array" ref="K42">INDEX(GMWQ!$A$2:$NF$60,MATCH(1,(GMWQ!$NE$2:$NE$60=K$3)*(GMWQ!$ND$2:$ND$60=K$4)*(GMWQ!$NF$2:$NF$60=K$1),0),$G42-1966)</f>
        <v>461.46</v>
      </c>
      <c r="L42" s="4" cm="1">
        <f t="array" ref="L42">INDEX(GMWQ!$A$2:$NF$60,MATCH(1,(GMWQ!$NE$2:$NE$60=L$3)*(GMWQ!$ND$2:$ND$60=L$4)*(GMWQ!$NF$2:$NF$60=L$1),0),$G42-1966)</f>
        <v>312.47399999999999</v>
      </c>
      <c r="M42" s="4" cm="1">
        <f t="array" ref="M42">INDEX(GMWQ!$A$2:$NF$60,MATCH(1,(GMWQ!$NE$2:$NE$60=M$3)*(GMWQ!$ND$2:$ND$60=M$4)*(GMWQ!$NF$2:$NF$60=M$1),0),$G42-1966)</f>
        <v>301.50700000000001</v>
      </c>
      <c r="N42" s="4" cm="1">
        <f t="array" ref="N42">INDEX(GMWQ!$A$2:$NF$60,MATCH(1,(GMWQ!$NE$2:$NE$60=N$3)*(GMWQ!$ND$2:$ND$60=N$4)*(GMWQ!$NF$2:$NF$60=N$1),0),$G42-1966)</f>
        <v>230073.3</v>
      </c>
      <c r="O42" s="4" cm="1">
        <f t="array" ref="O42">INDEX(GMWQ!$A$2:$NF$60,MATCH(1,(GMWQ!$NE$2:$NE$60=O$3)*(GMWQ!$ND$2:$ND$60=O$4)*(GMWQ!$NF$2:$NF$60=O$1),0),$G42-1966)</f>
        <v>991</v>
      </c>
      <c r="P42" s="4" cm="1">
        <f t="array" ref="P42">INDEX(GMWQ!$A$2:$NF$60,MATCH(1,(GMWQ!$NE$2:$NE$60=P$3)*(GMWQ!$ND$2:$ND$60=P$4)*(GMWQ!$NF$2:$NF$60=P$1),0),$G42-1966)</f>
        <v>-40.436500000000002</v>
      </c>
      <c r="Q42" s="4" cm="1">
        <f t="array" ref="Q42">INDEX(GMWQ!$A$2:$NF$60,MATCH(1,(GMWQ!$NE$2:$NE$60=Q$3)*(GMWQ!$ND$2:$ND$60=Q$4)*(GMWQ!$NF$2:$NF$60=Q$1),0),$G42-1966)</f>
        <v>-2910.75</v>
      </c>
      <c r="R42" s="4" cm="1">
        <f t="array" ref="R42">INDEX(GMWQ!$A$2:$NF$60,MATCH(1,(GMWQ!$NE$2:$NE$60=R$3)*(GMWQ!$ND$2:$ND$60=R$4)*(GMWQ!$NF$2:$NF$60=R$1),0),$G42-1966)</f>
        <v>-18.791789999999999</v>
      </c>
      <c r="S42" s="4" cm="1">
        <f t="array" ref="S42">INDEX(GMWQ!$A$2:$NF$60,MATCH(1,(GMWQ!$NE$2:$NE$60=S$3)*(GMWQ!$ND$2:$ND$60=S$4)*(GMWQ!$NF$2:$NF$60=S$1),0),$G42-1966)</f>
        <v>-3.0289999999999999</v>
      </c>
      <c r="T42" s="4" cm="1">
        <f t="array" ref="T42">INDEX(GMWQ!$A$2:$NF$60,MATCH(1,(GMWQ!$NE$2:$NE$60=T$3)*(GMWQ!$ND$2:$ND$60=T$4)*(GMWQ!$NF$2:$NF$60=T$1),0),$G42-1966)</f>
        <v>-7.3652280000000001</v>
      </c>
      <c r="U42" s="4" cm="1">
        <f t="array" ref="U42">INDEX(GMWQ!$A$2:$NF$60,MATCH(1,(GMWQ!$NE$2:$NE$60=U$3)*(GMWQ!$ND$2:$ND$60=U$4)*(GMWQ!$NF$2:$NF$60=U$1),0),$G42-1966)</f>
        <v>-2313</v>
      </c>
      <c r="V42" s="4" cm="1">
        <f t="array" ref="V42">INDEX(GMWQ!$A$2:$NF$60,MATCH(1,(GMWQ!$NE$2:$NE$60=V$3)*(GMWQ!$ND$2:$ND$60=V$4)*(GMWQ!$NF$2:$NF$60=V$1),0),$G42-1966)</f>
        <v>131791.5</v>
      </c>
      <c r="W42" s="4" cm="1">
        <f t="array" ref="W42">INDEX(GMWQ!$A$2:$NF$60,MATCH(1,(GMWQ!$NE$2:$NE$60=W$3)*(GMWQ!$ND$2:$ND$60=W$4)*(GMWQ!$NF$2:$NF$60=W$1),0),$G42-1966)</f>
        <v>2279.7130000000002</v>
      </c>
      <c r="X42" s="4" cm="1">
        <f t="array" ref="X42">INDEX(GMWQ!$A$2:$NF$60,MATCH(1,(GMWQ!$NE$2:$NE$60=X$3)*(GMWQ!$ND$2:$ND$60=X$4)*(GMWQ!$NF$2:$NF$60=X$1),0),$G42-1966)</f>
        <v>141470</v>
      </c>
      <c r="Y42" s="4" cm="1">
        <f t="array" ref="Y42">INDEX(GMWQ!$A$2:$NF$60,MATCH(1,(GMWQ!$NE$2:$NE$60=Y$3)*(GMWQ!$ND$2:$ND$60=Y$4)*(GMWQ!$NF$2:$NF$60=Y$1),0),$G42-1966)</f>
        <v>287.47710000000001</v>
      </c>
      <c r="Z42" s="4" cm="1">
        <f t="array" ref="Z42">INDEX(GMWQ!$A$2:$NF$60,MATCH(1,(GMWQ!$NE$2:$NE$60=Z$3)*(GMWQ!$ND$2:$ND$60=Z$4)*(GMWQ!$NF$2:$NF$60=Z$1),0),$G42-1966)</f>
        <v>141.51079999999999</v>
      </c>
      <c r="AA42" s="4" cm="1">
        <f t="array" ref="AA42">INDEX(GMWQ!$A$2:$NF$60,MATCH(1,(GMWQ!$NE$2:$NE$60=AA$3)*(GMWQ!$ND$2:$ND$60=AA$4)*(GMWQ!$NF$2:$NF$60=AA$1),0),$G42-1966)</f>
        <v>224.36500000000001</v>
      </c>
      <c r="AB42" s="4" cm="1">
        <f t="array" ref="AB42">INDEX(GMWQ!$A$2:$NF$60,MATCH(1,(GMWQ!$NE$2:$NE$60=AB$3)*(GMWQ!$ND$2:$ND$60=AB$4)*(GMWQ!$NF$2:$NF$60=AB$1),0),$G42-1966)</f>
        <v>177353</v>
      </c>
      <c r="AC42" s="4" cm="1">
        <f t="array" ref="AC42">INDEX(GMWQ!$A$2:$NF$60,MATCH(1,(GMWQ!$NE$2:$NE$60=AC$3)*(GMWQ!$ND$2:$ND$60=AC$4)*(GMWQ!$NF$2:$NF$60=AC$1),0),$G42-1966)</f>
        <v>95587.21</v>
      </c>
      <c r="AD42" s="4" cm="1">
        <f t="array" ref="AD42">INDEX(GMWQ!$A$2:$NF$60,MATCH(1,(GMWQ!$NE$2:$NE$60=AD$3)*(GMWQ!$ND$2:$ND$60=AD$4)*(GMWQ!$NF$2:$NF$60=AD$1),0),$G42-1966)</f>
        <v>1557.0319999999999</v>
      </c>
      <c r="AE42" s="4" cm="1">
        <f t="array" ref="AE42">INDEX(GMWQ!$A$2:$NF$60,MATCH(1,(GMWQ!$NE$2:$NE$60=AE$3)*(GMWQ!$ND$2:$ND$60=AE$4)*(GMWQ!$NF$2:$NF$60=AE$1),0),$G42-1966)</f>
        <v>44668.72</v>
      </c>
      <c r="AF42" s="4" cm="1">
        <f t="array" ref="AF42">INDEX(GMWQ!$A$2:$NF$60,MATCH(1,(GMWQ!$NE$2:$NE$60=AF$3)*(GMWQ!$ND$2:$ND$60=AF$4)*(GMWQ!$NF$2:$NF$60=AF$1),0),$G42-1966)</f>
        <v>41.89132</v>
      </c>
      <c r="AG42" s="4" cm="1">
        <f t="array" ref="AG42">INDEX(GMWQ!$A$2:$NF$60,MATCH(1,(GMWQ!$NE$2:$NE$60=AG$3)*(GMWQ!$ND$2:$ND$60=AG$4)*(GMWQ!$NF$2:$NF$60=AG$1),0),$G42-1966)</f>
        <v>-0.94699999999999995</v>
      </c>
      <c r="AH42" s="4" cm="1">
        <f t="array" ref="AH42">INDEX(GMWQ!$A$2:$NF$60,MATCH(1,(GMWQ!$NE$2:$NE$60=AH$3)*(GMWQ!$ND$2:$ND$60=AH$4)*(GMWQ!$NF$2:$NF$60=AH$1),0),$G42-1966)</f>
        <v>140.80699999999999</v>
      </c>
      <c r="AI42" s="4" cm="1">
        <f t="array" ref="AI42">INDEX(GMWQ!$A$2:$NF$60,MATCH(1,(GMWQ!$NE$2:$NE$60=AI$3)*(GMWQ!$ND$2:$ND$60=AI$4)*(GMWQ!$NF$2:$NF$60=AI$1),0),$G42-1966)</f>
        <v>51408</v>
      </c>
      <c r="AJ42" s="4" cm="1">
        <f t="array" ref="AJ42">INDEX(GMWQ!$A$2:$NF$60,MATCH(1,(GMWQ!$NE$2:$NE$60=AJ$3)*(GMWQ!$ND$2:$ND$60=AJ$4)*(GMWQ!$NF$2:$NF$60=AJ$1),0),$G42-1966)</f>
        <v>75743</v>
      </c>
      <c r="AK42" s="4" cm="1">
        <f t="array" ref="AK42">INDEX(GMWQ!$A$2:$NF$60,MATCH(1,(GMWQ!$NE$2:$NE$60=AK$3)*(GMWQ!$ND$2:$ND$60=AK$4)*(GMWQ!$NF$2:$NF$60=AK$1),0),$G42-1966)</f>
        <v>820.2</v>
      </c>
      <c r="AL42" s="4" cm="1">
        <f t="array" ref="AL42">INDEX(GMWQ!$A$2:$NF$60,MATCH(1,(GMWQ!$NE$2:$NE$60=AL$3)*(GMWQ!$ND$2:$ND$60=AL$4)*(GMWQ!$NF$2:$NF$60=AL$1),0),$G42-1966)</f>
        <v>71429.42</v>
      </c>
      <c r="AM42" s="4" cm="1">
        <f t="array" ref="AM42">INDEX(GMWQ!$A$2:$NF$60,MATCH(1,(GMWQ!$NE$2:$NE$60=AM$3)*(GMWQ!$ND$2:$ND$60=AM$4)*(GMWQ!$NF$2:$NF$60=AM$1),0),$G42-1966)</f>
        <v>239.2783</v>
      </c>
      <c r="AN42" s="4" cm="1">
        <f t="array" ref="AN42">INDEX(GMWQ!$A$2:$NF$60,MATCH(1,(GMWQ!$NE$2:$NE$60=AN$3)*(GMWQ!$ND$2:$ND$60=AN$4)*(GMWQ!$NF$2:$NF$60=AN$1),0),$G42-1966)</f>
        <v>133.648</v>
      </c>
      <c r="AO42" s="4" cm="1">
        <f t="array" ref="AO42">INDEX(GMWQ!$A$2:$NF$60,MATCH(1,(GMWQ!$NE$2:$NE$60=AO$3)*(GMWQ!$ND$2:$ND$60=AO$4)*(GMWQ!$NF$2:$NF$60=AO$1),0),$G42-1966)</f>
        <v>69.872</v>
      </c>
      <c r="AP42" s="4" cm="1">
        <f t="array" ref="AP42">INDEX(GMWQ!$A$2:$NF$60,MATCH(1,(GMWQ!$NE$2:$NE$60=AP$3)*(GMWQ!$ND$2:$ND$60=AP$4)*(GMWQ!$NF$2:$NF$60=AP$1),0),$G42-1966)</f>
        <v>94157</v>
      </c>
      <c r="AQ42" s="4" cm="1">
        <f t="array" ref="AQ42">INDEX(GMWQ!$A$2:$NF$60,MATCH(1,(GMWQ!$NE$2:$NE$60=AQ$3)*(GMWQ!$ND$2:$ND$60=AQ$4)*(GMWQ!$NF$2:$NF$60=AQ$1),0),$G42-1966)</f>
        <v>1.0395380000000001</v>
      </c>
      <c r="AR42" s="4" cm="1">
        <f t="array" ref="AR42">INDEX(GMWQ!$A$2:$NF$60,MATCH(1,(GMWQ!$NE$2:$NE$60=AR$3)*(GMWQ!$ND$2:$ND$60=AR$4)*(GMWQ!$NF$2:$NF$60=AR$1),0),$G42-1966)</f>
        <v>1.0974299999999999</v>
      </c>
      <c r="AS42" s="4" cm="1">
        <f t="array" ref="AS42">INDEX(GMWQ!$A$2:$NF$60,MATCH(1,(GMWQ!$NE$2:$NE$60=AS$3)*(GMWQ!$ND$2:$ND$60=AS$4)*(GMWQ!$NF$2:$NF$60=AS$1),0),$G42-1966)</f>
        <v>0.27781489999999998</v>
      </c>
      <c r="AT42" s="4" cm="1">
        <f t="array" ref="AT42">INDEX(GMWQ!$A$2:$NF$60,MATCH(1,(GMWQ!$NE$2:$NE$60=AT$3)*(GMWQ!$ND$2:$ND$60=AT$4)*(GMWQ!$NF$2:$NF$60=AT$1),0),$G42-1966)</f>
        <v>-41.440539999999999</v>
      </c>
      <c r="AU42" s="4" cm="1">
        <f t="array" ref="AU42">INDEX(GMWQ!$A$2:$NF$60,MATCH(1,(GMWQ!$NE$2:$NE$60=AU$3)*(GMWQ!$ND$2:$ND$60=AU$4)*(GMWQ!$NF$2:$NF$60=AU$1),0),$G42-1966)</f>
        <v>37.435180000000003</v>
      </c>
      <c r="AV42" s="4" cm="1">
        <f t="array" ref="AV42">INDEX(GMWQ!$A$2:$NF$60,MATCH(1,(GMWQ!$NE$2:$NE$60=AV$3)*(GMWQ!$ND$2:$ND$60=AV$4)*(GMWQ!$NF$2:$NF$60=AV$1),0),$G42-1966)</f>
        <v>93.766670000000005</v>
      </c>
      <c r="AW42" s="4" cm="1">
        <f t="array" ref="AW42">INDEX(GMWQ!$A$2:$NF$60,MATCH(1,(GMWQ!$NE$2:$NE$60=AW$3)*(GMWQ!$ND$2:$ND$60=AW$4)*(GMWQ!$NF$2:$NF$60=AW$1),0),$G42-1966)</f>
        <v>77.866669999999999</v>
      </c>
      <c r="AX42" s="4" cm="1">
        <f t="array" ref="AX42">INDEX(GMWQ!$A$2:$NF$60,MATCH(1,(GMWQ!$NE$2:$NE$60=AX$3)*(GMWQ!$ND$2:$ND$60=AX$4)*(GMWQ!$NF$2:$NF$60=AX$1),0),$G42-1966)</f>
        <v>50.266669999999998</v>
      </c>
      <c r="AY42" s="4" cm="1">
        <f t="array" ref="AY42">INDEX(GMWQ!$A$2:$NF$60,MATCH(1,(GMWQ!$NE$2:$NE$60=AY$3)*(GMWQ!$ND$2:$ND$60=AY$4)*(GMWQ!$NF$2:$NF$60=AY$1),0),$G42-1966)</f>
        <v>36.08</v>
      </c>
      <c r="AZ42" s="4" cm="1">
        <f t="array" ref="AZ42">INDEX(GMWQ!$A$2:$NF$60,MATCH(1,(GMWQ!$NE$2:$NE$60=AZ$3)*(GMWQ!$ND$2:$ND$60=AZ$4)*(GMWQ!$NF$2:$NF$60=AZ$1),0),$G42-1966)</f>
        <v>21.16667</v>
      </c>
      <c r="BA42" s="4" cm="1">
        <f t="array" ref="BA42">INDEX(GMWQ!$A$2:$NF$60,MATCH(1,(GMWQ!$NE$2:$NE$60=BA$3)*(GMWQ!$ND$2:$ND$60=BA$4)*(GMWQ!$NF$2:$NF$60=BA$1),0),$G42-1966)</f>
        <v>51.559730000000002</v>
      </c>
    </row>
    <row r="43" spans="1:53" x14ac:dyDescent="0.25">
      <c r="A43" s="4">
        <v>1982</v>
      </c>
      <c r="B43" s="4">
        <f t="shared" si="27"/>
        <v>1982</v>
      </c>
      <c r="C43" s="4">
        <f t="shared" si="27"/>
        <v>1981</v>
      </c>
      <c r="D43" s="4">
        <f t="shared" ref="D43" si="47">+D39+1</f>
        <v>1981</v>
      </c>
      <c r="E43" s="4">
        <f t="shared" si="27"/>
        <v>1981</v>
      </c>
      <c r="G43" s="4">
        <f t="shared" si="6"/>
        <v>2009</v>
      </c>
      <c r="H43" s="4" cm="1">
        <f t="array" ref="H43">INDEX(GMWQ!$A$2:$NF$60,MATCH(1,(GMWQ!$NE$2:$NE$60=H$3)*(GMWQ!$ND$2:$ND$60=H$4)*(GMWQ!$NF$2:$NF$60=H$1),0),$G43-1966)</f>
        <v>286275</v>
      </c>
      <c r="I43" s="4" cm="1">
        <f t="array" ref="I43">INDEX(GMWQ!$A$2:$NF$60,MATCH(1,(GMWQ!$NE$2:$NE$60=I$3)*(GMWQ!$ND$2:$ND$60=I$4)*(GMWQ!$NF$2:$NF$60=I$1),0),$G43-1966)</f>
        <v>1823.9</v>
      </c>
      <c r="J43" s="4" cm="1">
        <f t="array" ref="J43">INDEX(GMWQ!$A$2:$NF$60,MATCH(1,(GMWQ!$NE$2:$NE$60=J$3)*(GMWQ!$ND$2:$ND$60=J$4)*(GMWQ!$NF$2:$NF$60=J$1),0),$G43-1966)</f>
        <v>75902.080000000002</v>
      </c>
      <c r="K43" s="4" cm="1">
        <f t="array" ref="K43">INDEX(GMWQ!$A$2:$NF$60,MATCH(1,(GMWQ!$NE$2:$NE$60=K$3)*(GMWQ!$ND$2:$ND$60=K$4)*(GMWQ!$NF$2:$NF$60=K$1),0),$G43-1966)</f>
        <v>463.29</v>
      </c>
      <c r="L43" s="4" cm="1">
        <f t="array" ref="L43">INDEX(GMWQ!$A$2:$NF$60,MATCH(1,(GMWQ!$NE$2:$NE$60=L$3)*(GMWQ!$ND$2:$ND$60=L$4)*(GMWQ!$NF$2:$NF$60=L$1),0),$G43-1966)</f>
        <v>314.83800000000002</v>
      </c>
      <c r="M43" s="4" cm="1">
        <f t="array" ref="M43">INDEX(GMWQ!$A$2:$NF$60,MATCH(1,(GMWQ!$NE$2:$NE$60=M$3)*(GMWQ!$ND$2:$ND$60=M$4)*(GMWQ!$NF$2:$NF$60=M$1),0),$G43-1966)</f>
        <v>301.387</v>
      </c>
      <c r="N43" s="4" cm="1">
        <f t="array" ref="N43">INDEX(GMWQ!$A$2:$NF$60,MATCH(1,(GMWQ!$NE$2:$NE$60=N$3)*(GMWQ!$ND$2:$ND$60=N$4)*(GMWQ!$NF$2:$NF$60=N$1),0),$G43-1966)</f>
        <v>227440.3</v>
      </c>
      <c r="O43" s="4" cm="1">
        <f t="array" ref="O43">INDEX(GMWQ!$A$2:$NF$60,MATCH(1,(GMWQ!$NE$2:$NE$60=O$3)*(GMWQ!$ND$2:$ND$60=O$4)*(GMWQ!$NF$2:$NF$60=O$1),0),$G43-1966)</f>
        <v>-344</v>
      </c>
      <c r="P43" s="4" cm="1">
        <f t="array" ref="P43">INDEX(GMWQ!$A$2:$NF$60,MATCH(1,(GMWQ!$NE$2:$NE$60=P$3)*(GMWQ!$ND$2:$ND$60=P$4)*(GMWQ!$NF$2:$NF$60=P$1),0),$G43-1966)</f>
        <v>-45.111499999999999</v>
      </c>
      <c r="Q43" s="4" cm="1">
        <f t="array" ref="Q43">INDEX(GMWQ!$A$2:$NF$60,MATCH(1,(GMWQ!$NE$2:$NE$60=Q$3)*(GMWQ!$ND$2:$ND$60=Q$4)*(GMWQ!$NF$2:$NF$60=Q$1),0),$G43-1966)</f>
        <v>-2881.5</v>
      </c>
      <c r="R43" s="4" cm="1">
        <f t="array" ref="R43">INDEX(GMWQ!$A$2:$NF$60,MATCH(1,(GMWQ!$NE$2:$NE$60=R$3)*(GMWQ!$ND$2:$ND$60=R$4)*(GMWQ!$NF$2:$NF$60=R$1),0),$G43-1966)</f>
        <v>-18.738769999999999</v>
      </c>
      <c r="S43" s="4" cm="1">
        <f t="array" ref="S43">INDEX(GMWQ!$A$2:$NF$60,MATCH(1,(GMWQ!$NE$2:$NE$60=S$3)*(GMWQ!$ND$2:$ND$60=S$4)*(GMWQ!$NF$2:$NF$60=S$1),0),$G43-1966)</f>
        <v>-3.5680000000000001</v>
      </c>
      <c r="T43" s="4" cm="1">
        <f t="array" ref="T43">INDEX(GMWQ!$A$2:$NF$60,MATCH(1,(GMWQ!$NE$2:$NE$60=T$3)*(GMWQ!$ND$2:$ND$60=T$4)*(GMWQ!$NF$2:$NF$60=T$1),0),$G43-1966)</f>
        <v>-7.1896409999999999</v>
      </c>
      <c r="U43" s="4" cm="1">
        <f t="array" ref="U43">INDEX(GMWQ!$A$2:$NF$60,MATCH(1,(GMWQ!$NE$2:$NE$60=U$3)*(GMWQ!$ND$2:$ND$60=U$4)*(GMWQ!$NF$2:$NF$60=U$1),0),$G43-1966)</f>
        <v>-3283</v>
      </c>
      <c r="V43" s="4" cm="1">
        <f t="array" ref="V43">INDEX(GMWQ!$A$2:$NF$60,MATCH(1,(GMWQ!$NE$2:$NE$60=V$3)*(GMWQ!$ND$2:$ND$60=V$4)*(GMWQ!$NF$2:$NF$60=V$1),0),$G43-1966)</f>
        <v>133648</v>
      </c>
      <c r="W43" s="4" cm="1">
        <f t="array" ref="W43">INDEX(GMWQ!$A$2:$NF$60,MATCH(1,(GMWQ!$NE$2:$NE$60=W$3)*(GMWQ!$ND$2:$ND$60=W$4)*(GMWQ!$NF$2:$NF$60=W$1),0),$G43-1966)</f>
        <v>2338.884</v>
      </c>
      <c r="X43" s="4" cm="1">
        <f t="array" ref="X43">INDEX(GMWQ!$A$2:$NF$60,MATCH(1,(GMWQ!$NE$2:$NE$60=X$3)*(GMWQ!$ND$2:$ND$60=X$4)*(GMWQ!$NF$2:$NF$60=X$1),0),$G43-1966)</f>
        <v>147402</v>
      </c>
      <c r="Y43" s="4" cm="1">
        <f t="array" ref="Y43">INDEX(GMWQ!$A$2:$NF$60,MATCH(1,(GMWQ!$NE$2:$NE$60=Y$3)*(GMWQ!$ND$2:$ND$60=Y$4)*(GMWQ!$NF$2:$NF$60=Y$1),0),$G43-1966)</f>
        <v>296.40010000000001</v>
      </c>
      <c r="Z43" s="4" cm="1">
        <f t="array" ref="Z43">INDEX(GMWQ!$A$2:$NF$60,MATCH(1,(GMWQ!$NE$2:$NE$60=Z$3)*(GMWQ!$ND$2:$ND$60=Z$4)*(GMWQ!$NF$2:$NF$60=Z$1),0),$G43-1966)</f>
        <v>152.22210000000001</v>
      </c>
      <c r="AA43" s="4" cm="1">
        <f t="array" ref="AA43">INDEX(GMWQ!$A$2:$NF$60,MATCH(1,(GMWQ!$NE$2:$NE$60=AA$3)*(GMWQ!$ND$2:$ND$60=AA$4)*(GMWQ!$NF$2:$NF$60=AA$1),0),$G43-1966)</f>
        <v>237.19220000000001</v>
      </c>
      <c r="AB43" s="4" cm="1">
        <f t="array" ref="AB43">INDEX(GMWQ!$A$2:$NF$60,MATCH(1,(GMWQ!$NE$2:$NE$60=AB$3)*(GMWQ!$ND$2:$ND$60=AB$4)*(GMWQ!$NF$2:$NF$60=AB$1),0),$G43-1966)</f>
        <v>185448</v>
      </c>
      <c r="AC43" s="4" cm="1">
        <f t="array" ref="AC43">INDEX(GMWQ!$A$2:$NF$60,MATCH(1,(GMWQ!$NE$2:$NE$60=AC$3)*(GMWQ!$ND$2:$ND$60=AC$4)*(GMWQ!$NF$2:$NF$60=AC$1),0),$G43-1966)</f>
        <v>96841.12</v>
      </c>
      <c r="AD43" s="4" cm="1">
        <f t="array" ref="AD43">INDEX(GMWQ!$A$2:$NF$60,MATCH(1,(GMWQ!$NE$2:$NE$60=AD$3)*(GMWQ!$ND$2:$ND$60=AD$4)*(GMWQ!$NF$2:$NF$60=AD$1),0),$G43-1966)</f>
        <v>1620.923</v>
      </c>
      <c r="AE43" s="4" cm="1">
        <f t="array" ref="AE43">INDEX(GMWQ!$A$2:$NF$60,MATCH(1,(GMWQ!$NE$2:$NE$60=AE$3)*(GMWQ!$ND$2:$ND$60=AE$4)*(GMWQ!$NF$2:$NF$60=AE$1),0),$G43-1966)</f>
        <v>48337.71</v>
      </c>
      <c r="AF43" s="4" cm="1">
        <f t="array" ref="AF43">INDEX(GMWQ!$A$2:$NF$60,MATCH(1,(GMWQ!$NE$2:$NE$60=AF$3)*(GMWQ!$ND$2:$ND$60=AF$4)*(GMWQ!$NF$2:$NF$60=AF$1),0),$G43-1966)</f>
        <v>44.416310000000003</v>
      </c>
      <c r="AG43" s="4" cm="1">
        <f t="array" ref="AG43">INDEX(GMWQ!$A$2:$NF$60,MATCH(1,(GMWQ!$NE$2:$NE$60=AG$3)*(GMWQ!$ND$2:$ND$60=AG$4)*(GMWQ!$NF$2:$NF$60=AG$1),0),$G43-1966)</f>
        <v>1.2077500000000001</v>
      </c>
      <c r="AH43" s="4" cm="1">
        <f t="array" ref="AH43">INDEX(GMWQ!$A$2:$NF$60,MATCH(1,(GMWQ!$NE$2:$NE$60=AH$3)*(GMWQ!$ND$2:$ND$60=AH$4)*(GMWQ!$NF$2:$NF$60=AH$1),0),$G43-1966)</f>
        <v>149.69649999999999</v>
      </c>
      <c r="AI43" s="4" cm="1">
        <f t="array" ref="AI43">INDEX(GMWQ!$A$2:$NF$60,MATCH(1,(GMWQ!$NE$2:$NE$60=AI$3)*(GMWQ!$ND$2:$ND$60=AI$4)*(GMWQ!$NF$2:$NF$60=AI$1),0),$G43-1966)</f>
        <v>57764</v>
      </c>
      <c r="AJ43" s="4" cm="1">
        <f t="array" ref="AJ43">INDEX(GMWQ!$A$2:$NF$60,MATCH(1,(GMWQ!$NE$2:$NE$60=AJ$3)*(GMWQ!$ND$2:$ND$60=AJ$4)*(GMWQ!$NF$2:$NF$60=AJ$1),0),$G43-1966)</f>
        <v>77593</v>
      </c>
      <c r="AK43" s="4" cm="1">
        <f t="array" ref="AK43">INDEX(GMWQ!$A$2:$NF$60,MATCH(1,(GMWQ!$NE$2:$NE$60=AK$3)*(GMWQ!$ND$2:$ND$60=AK$4)*(GMWQ!$NF$2:$NF$60=AK$1),0),$G43-1966)</f>
        <v>818.57500000000005</v>
      </c>
      <c r="AL43" s="4" cm="1">
        <f t="array" ref="AL43">INDEX(GMWQ!$A$2:$NF$60,MATCH(1,(GMWQ!$NE$2:$NE$60=AL$3)*(GMWQ!$ND$2:$ND$60=AL$4)*(GMWQ!$NF$2:$NF$60=AL$1),0),$G43-1966)</f>
        <v>72994.67</v>
      </c>
      <c r="AM43" s="4" cm="1">
        <f t="array" ref="AM43">INDEX(GMWQ!$A$2:$NF$60,MATCH(1,(GMWQ!$NE$2:$NE$60=AM$3)*(GMWQ!$ND$2:$ND$60=AM$4)*(GMWQ!$NF$2:$NF$60=AM$1),0),$G43-1966)</f>
        <v>242.55609999999999</v>
      </c>
      <c r="AN43" s="4" cm="1">
        <f t="array" ref="AN43">INDEX(GMWQ!$A$2:$NF$60,MATCH(1,(GMWQ!$NE$2:$NE$60=AN$3)*(GMWQ!$ND$2:$ND$60=AN$4)*(GMWQ!$NF$2:$NF$60=AN$1),0),$G43-1966)</f>
        <v>139.08799999999999</v>
      </c>
      <c r="AO43" s="4" cm="1">
        <f t="array" ref="AO43">INDEX(GMWQ!$A$2:$NF$60,MATCH(1,(GMWQ!$NE$2:$NE$60=AO$3)*(GMWQ!$ND$2:$ND$60=AO$4)*(GMWQ!$NF$2:$NF$60=AO$1),0),$G43-1966)</f>
        <v>72.391000000000005</v>
      </c>
      <c r="AP43" s="4" cm="1">
        <f t="array" ref="AP43">INDEX(GMWQ!$A$2:$NF$60,MATCH(1,(GMWQ!$NE$2:$NE$60=AP$3)*(GMWQ!$ND$2:$ND$60=AP$4)*(GMWQ!$NF$2:$NF$60=AP$1),0),$G43-1966)</f>
        <v>95751</v>
      </c>
      <c r="AQ43" s="4" cm="1">
        <f t="array" ref="AQ43">INDEX(GMWQ!$A$2:$NF$60,MATCH(1,(GMWQ!$NE$2:$NE$60=AQ$3)*(GMWQ!$ND$2:$ND$60=AQ$4)*(GMWQ!$NF$2:$NF$60=AQ$1),0),$G43-1966)</f>
        <v>1.0576159999999999</v>
      </c>
      <c r="AR43" s="4" cm="1">
        <f t="array" ref="AR43">INDEX(GMWQ!$A$2:$NF$60,MATCH(1,(GMWQ!$NE$2:$NE$60=AR$3)*(GMWQ!$ND$2:$ND$60=AR$4)*(GMWQ!$NF$2:$NF$60=AR$1),0),$G43-1966)</f>
        <v>1.1130370000000001</v>
      </c>
      <c r="AS43" s="4" cm="1">
        <f t="array" ref="AS43">INDEX(GMWQ!$A$2:$NF$60,MATCH(1,(GMWQ!$NE$2:$NE$60=AS$3)*(GMWQ!$ND$2:$ND$60=AS$4)*(GMWQ!$NF$2:$NF$60=AS$1),0),$G43-1966)</f>
        <v>0.65050889999999995</v>
      </c>
      <c r="AT43" s="4" cm="1">
        <f t="array" ref="AT43">INDEX(GMWQ!$A$2:$NF$60,MATCH(1,(GMWQ!$NE$2:$NE$60=AT$3)*(GMWQ!$ND$2:$ND$60=AT$4)*(GMWQ!$NF$2:$NF$60=AT$1),0),$G43-1966)</f>
        <v>-30.072410000000001</v>
      </c>
      <c r="AU43" s="4" cm="1">
        <f t="array" ref="AU43">INDEX(GMWQ!$A$2:$NF$60,MATCH(1,(GMWQ!$NE$2:$NE$60=AU$3)*(GMWQ!$ND$2:$ND$60=AU$4)*(GMWQ!$NF$2:$NF$60=AU$1),0),$G43-1966)</f>
        <v>37.878349999999998</v>
      </c>
      <c r="AV43" s="4" cm="1">
        <f t="array" ref="AV43">INDEX(GMWQ!$A$2:$NF$60,MATCH(1,(GMWQ!$NE$2:$NE$60=AV$3)*(GMWQ!$ND$2:$ND$60=AV$4)*(GMWQ!$NF$2:$NF$60=AV$1),0),$G43-1966)</f>
        <v>94.6</v>
      </c>
      <c r="AW43" s="4" cm="1">
        <f t="array" ref="AW43">INDEX(GMWQ!$A$2:$NF$60,MATCH(1,(GMWQ!$NE$2:$NE$60=AW$3)*(GMWQ!$ND$2:$ND$60=AW$4)*(GMWQ!$NF$2:$NF$60=AW$1),0),$G43-1966)</f>
        <v>77.866669999999999</v>
      </c>
      <c r="AX43" s="4" cm="1">
        <f t="array" ref="AX43">INDEX(GMWQ!$A$2:$NF$60,MATCH(1,(GMWQ!$NE$2:$NE$60=AX$3)*(GMWQ!$ND$2:$ND$60=AX$4)*(GMWQ!$NF$2:$NF$60=AX$1),0),$G43-1966)</f>
        <v>50.7</v>
      </c>
      <c r="AY43" s="4" cm="1">
        <f t="array" ref="AY43">INDEX(GMWQ!$A$2:$NF$60,MATCH(1,(GMWQ!$NE$2:$NE$60=AY$3)*(GMWQ!$ND$2:$ND$60=AY$4)*(GMWQ!$NF$2:$NF$60=AY$1),0),$G43-1966)</f>
        <v>37.093330000000002</v>
      </c>
      <c r="AZ43" s="4" cm="1">
        <f t="array" ref="AZ43">INDEX(GMWQ!$A$2:$NF$60,MATCH(1,(GMWQ!$NE$2:$NE$60=AZ$3)*(GMWQ!$ND$2:$ND$60=AZ$4)*(GMWQ!$NF$2:$NF$60=AZ$1),0),$G43-1966)</f>
        <v>22.066669999999998</v>
      </c>
      <c r="BA43" s="4" cm="1">
        <f t="array" ref="BA43">INDEX(GMWQ!$A$2:$NF$60,MATCH(1,(GMWQ!$NE$2:$NE$60=BA$3)*(GMWQ!$ND$2:$ND$60=BA$4)*(GMWQ!$NF$2:$NF$60=BA$1),0),$G43-1966)</f>
        <v>52.856459999999998</v>
      </c>
    </row>
    <row r="44" spans="1:53" x14ac:dyDescent="0.25">
      <c r="B44" s="4">
        <f t="shared" ref="B44:E59" si="48">+B40+1</f>
        <v>1982</v>
      </c>
      <c r="C44" s="4">
        <f t="shared" si="48"/>
        <v>1982</v>
      </c>
      <c r="D44" s="4">
        <f t="shared" ref="D44" si="49">+D40+1</f>
        <v>1981</v>
      </c>
      <c r="G44" s="4">
        <f t="shared" si="6"/>
        <v>2010</v>
      </c>
      <c r="H44" s="4" cm="1">
        <f t="array" ref="H44">INDEX(GMWQ!$A$2:$NF$60,MATCH(1,(GMWQ!$NE$2:$NE$60=H$3)*(GMWQ!$ND$2:$ND$60=H$4)*(GMWQ!$NF$2:$NF$60=H$1),0),$G44-1966)</f>
        <v>289232</v>
      </c>
      <c r="I44" s="4" cm="1">
        <f t="array" ref="I44">INDEX(GMWQ!$A$2:$NF$60,MATCH(1,(GMWQ!$NE$2:$NE$60=I$3)*(GMWQ!$ND$2:$ND$60=I$4)*(GMWQ!$NF$2:$NF$60=I$1),0),$G44-1966)</f>
        <v>1832.2249999999999</v>
      </c>
      <c r="J44" s="4" cm="1">
        <f t="array" ref="J44">INDEX(GMWQ!$A$2:$NF$60,MATCH(1,(GMWQ!$NE$2:$NE$60=J$3)*(GMWQ!$ND$2:$ND$60=J$4)*(GMWQ!$NF$2:$NF$60=J$1),0),$G44-1966)</f>
        <v>76395.05</v>
      </c>
      <c r="K44" s="4" cm="1">
        <f t="array" ref="K44">INDEX(GMWQ!$A$2:$NF$60,MATCH(1,(GMWQ!$NE$2:$NE$60=K$3)*(GMWQ!$ND$2:$ND$60=K$4)*(GMWQ!$NF$2:$NF$60=K$1),0),$G44-1966)</f>
        <v>460.39</v>
      </c>
      <c r="L44" s="4" cm="1">
        <f t="array" ref="L44">INDEX(GMWQ!$A$2:$NF$60,MATCH(1,(GMWQ!$NE$2:$NE$60=L$3)*(GMWQ!$ND$2:$ND$60=L$4)*(GMWQ!$NF$2:$NF$60=L$1),0),$G44-1966)</f>
        <v>317.06900000000002</v>
      </c>
      <c r="M44" s="4" cm="1">
        <f t="array" ref="M44">INDEX(GMWQ!$A$2:$NF$60,MATCH(1,(GMWQ!$NE$2:$NE$60=M$3)*(GMWQ!$ND$2:$ND$60=M$4)*(GMWQ!$NF$2:$NF$60=M$1),0),$G44-1966)</f>
        <v>300.53100000000001</v>
      </c>
      <c r="N44" s="4" cm="1">
        <f t="array" ref="N44">INDEX(GMWQ!$A$2:$NF$60,MATCH(1,(GMWQ!$NE$2:$NE$60=N$3)*(GMWQ!$ND$2:$ND$60=N$4)*(GMWQ!$NF$2:$NF$60=N$1),0),$G44-1966)</f>
        <v>224821.8</v>
      </c>
      <c r="O44" s="4" cm="1">
        <f t="array" ref="O44">INDEX(GMWQ!$A$2:$NF$60,MATCH(1,(GMWQ!$NE$2:$NE$60=O$3)*(GMWQ!$ND$2:$ND$60=O$4)*(GMWQ!$NF$2:$NF$60=O$1),0),$G44-1966)</f>
        <v>-2938</v>
      </c>
      <c r="P44" s="4" cm="1">
        <f t="array" ref="P44">INDEX(GMWQ!$A$2:$NF$60,MATCH(1,(GMWQ!$NE$2:$NE$60=P$3)*(GMWQ!$ND$2:$ND$60=P$4)*(GMWQ!$NF$2:$NF$60=P$1),0),$G44-1966)</f>
        <v>-49.078749999999999</v>
      </c>
      <c r="Q44" s="4" cm="1">
        <f t="array" ref="Q44">INDEX(GMWQ!$A$2:$NF$60,MATCH(1,(GMWQ!$NE$2:$NE$60=Q$3)*(GMWQ!$ND$2:$ND$60=Q$4)*(GMWQ!$NF$2:$NF$60=Q$1),0),$G44-1966)</f>
        <v>-2845.5</v>
      </c>
      <c r="R44" s="4" cm="1">
        <f t="array" ref="R44">INDEX(GMWQ!$A$2:$NF$60,MATCH(1,(GMWQ!$NE$2:$NE$60=R$3)*(GMWQ!$ND$2:$ND$60=R$4)*(GMWQ!$NF$2:$NF$60=R$1),0),$G44-1966)</f>
        <v>-18.738769999999999</v>
      </c>
      <c r="S44" s="4" cm="1">
        <f t="array" ref="S44">INDEX(GMWQ!$A$2:$NF$60,MATCH(1,(GMWQ!$NE$2:$NE$60=S$3)*(GMWQ!$ND$2:$ND$60=S$4)*(GMWQ!$NF$2:$NF$60=S$1),0),$G44-1966)</f>
        <v>-4.6740000000000004</v>
      </c>
      <c r="T44" s="4" cm="1">
        <f t="array" ref="T44">INDEX(GMWQ!$A$2:$NF$60,MATCH(1,(GMWQ!$NE$2:$NE$60=T$3)*(GMWQ!$ND$2:$ND$60=T$4)*(GMWQ!$NF$2:$NF$60=T$1),0),$G44-1966)</f>
        <v>-7.180466</v>
      </c>
      <c r="U44" s="4" cm="1">
        <f t="array" ref="U44">INDEX(GMWQ!$A$2:$NF$60,MATCH(1,(GMWQ!$NE$2:$NE$60=U$3)*(GMWQ!$ND$2:$ND$60=U$4)*(GMWQ!$NF$2:$NF$60=U$1),0),$G44-1966)</f>
        <v>-5018</v>
      </c>
      <c r="V44" s="4" cm="1">
        <f t="array" ref="V44">INDEX(GMWQ!$A$2:$NF$60,MATCH(1,(GMWQ!$NE$2:$NE$60=V$3)*(GMWQ!$ND$2:$ND$60=V$4)*(GMWQ!$NF$2:$NF$60=V$1),0),$G44-1966)</f>
        <v>135958.29999999999</v>
      </c>
      <c r="W44" s="4" cm="1">
        <f t="array" ref="W44">INDEX(GMWQ!$A$2:$NF$60,MATCH(1,(GMWQ!$NE$2:$NE$60=W$3)*(GMWQ!$ND$2:$ND$60=W$4)*(GMWQ!$NF$2:$NF$60=W$1),0),$G44-1966)</f>
        <v>2379.3240000000001</v>
      </c>
      <c r="X44" s="4" cm="1">
        <f t="array" ref="X44">INDEX(GMWQ!$A$2:$NF$60,MATCH(1,(GMWQ!$NE$2:$NE$60=X$3)*(GMWQ!$ND$2:$ND$60=X$4)*(GMWQ!$NF$2:$NF$60=X$1),0),$G44-1966)</f>
        <v>153333</v>
      </c>
      <c r="Y44" s="4" cm="1">
        <f t="array" ref="Y44">INDEX(GMWQ!$A$2:$NF$60,MATCH(1,(GMWQ!$NE$2:$NE$60=Y$3)*(GMWQ!$ND$2:$ND$60=Y$4)*(GMWQ!$NF$2:$NF$60=Y$1),0),$G44-1966)</f>
        <v>305.6268</v>
      </c>
      <c r="Z44" s="4" cm="1">
        <f t="array" ref="Z44">INDEX(GMWQ!$A$2:$NF$60,MATCH(1,(GMWQ!$NE$2:$NE$60=Z$3)*(GMWQ!$ND$2:$ND$60=Z$4)*(GMWQ!$NF$2:$NF$60=Z$1),0),$G44-1966)</f>
        <v>162.93350000000001</v>
      </c>
      <c r="AA44" s="4" cm="1">
        <f t="array" ref="AA44">INDEX(GMWQ!$A$2:$NF$60,MATCH(1,(GMWQ!$NE$2:$NE$60=AA$3)*(GMWQ!$ND$2:$ND$60=AA$4)*(GMWQ!$NF$2:$NF$60=AA$1),0),$G44-1966)</f>
        <v>250.01949999999999</v>
      </c>
      <c r="AB44" s="4" cm="1">
        <f t="array" ref="AB44">INDEX(GMWQ!$A$2:$NF$60,MATCH(1,(GMWQ!$NE$2:$NE$60=AB$3)*(GMWQ!$ND$2:$ND$60=AB$4)*(GMWQ!$NF$2:$NF$60=AB$1),0),$G44-1966)</f>
        <v>193543</v>
      </c>
      <c r="AC44" s="4" cm="1">
        <f t="array" ref="AC44">INDEX(GMWQ!$A$2:$NF$60,MATCH(1,(GMWQ!$NE$2:$NE$60=AC$3)*(GMWQ!$ND$2:$ND$60=AC$4)*(GMWQ!$NF$2:$NF$60=AC$1),0),$G44-1966)</f>
        <v>98489.59</v>
      </c>
      <c r="AD44" s="4" cm="1">
        <f t="array" ref="AD44">INDEX(GMWQ!$A$2:$NF$60,MATCH(1,(GMWQ!$NE$2:$NE$60=AD$3)*(GMWQ!$ND$2:$ND$60=AD$4)*(GMWQ!$NF$2:$NF$60=AD$1),0),$G44-1966)</f>
        <v>1661.5409999999999</v>
      </c>
      <c r="AE44" s="4" cm="1">
        <f t="array" ref="AE44">INDEX(GMWQ!$A$2:$NF$60,MATCH(1,(GMWQ!$NE$2:$NE$60=AE$3)*(GMWQ!$ND$2:$ND$60=AE$4)*(GMWQ!$NF$2:$NF$60=AE$1),0),$G44-1966)</f>
        <v>52006.71</v>
      </c>
      <c r="AF44" s="4" cm="1">
        <f t="array" ref="AF44">INDEX(GMWQ!$A$2:$NF$60,MATCH(1,(GMWQ!$NE$2:$NE$60=AF$3)*(GMWQ!$ND$2:$ND$60=AF$4)*(GMWQ!$NF$2:$NF$60=AF$1),0),$G44-1966)</f>
        <v>46.940930000000002</v>
      </c>
      <c r="AG44" s="4" cm="1">
        <f t="array" ref="AG44">INDEX(GMWQ!$A$2:$NF$60,MATCH(1,(GMWQ!$NE$2:$NE$60=AG$3)*(GMWQ!$ND$2:$ND$60=AG$4)*(GMWQ!$NF$2:$NF$60=AG$1),0),$G44-1966)</f>
        <v>3.3624999999999998</v>
      </c>
      <c r="AH44" s="4" cm="1">
        <f t="array" ref="AH44">INDEX(GMWQ!$A$2:$NF$60,MATCH(1,(GMWQ!$NE$2:$NE$60=AH$3)*(GMWQ!$ND$2:$ND$60=AH$4)*(GMWQ!$NF$2:$NF$60=AH$1),0),$G44-1966)</f>
        <v>158.58600000000001</v>
      </c>
      <c r="AI44" s="4" cm="1">
        <f t="array" ref="AI44">INDEX(GMWQ!$A$2:$NF$60,MATCH(1,(GMWQ!$NE$2:$NE$60=AI$3)*(GMWQ!$ND$2:$ND$60=AI$4)*(GMWQ!$NF$2:$NF$60=AI$1),0),$G44-1966)</f>
        <v>64120</v>
      </c>
      <c r="AJ44" s="4" cm="1">
        <f t="array" ref="AJ44">INDEX(GMWQ!$A$2:$NF$60,MATCH(1,(GMWQ!$NE$2:$NE$60=AJ$3)*(GMWQ!$ND$2:$ND$60=AJ$4)*(GMWQ!$NF$2:$NF$60=AJ$1),0),$G44-1966)</f>
        <v>79106</v>
      </c>
      <c r="AK44" s="4" cm="1">
        <f t="array" ref="AK44">INDEX(GMWQ!$A$2:$NF$60,MATCH(1,(GMWQ!$NE$2:$NE$60=AK$3)*(GMWQ!$ND$2:$ND$60=AK$4)*(GMWQ!$NF$2:$NF$60=AK$1),0),$G44-1966)</f>
        <v>833</v>
      </c>
      <c r="AL44" s="4" cm="1">
        <f t="array" ref="AL44">INDEX(GMWQ!$A$2:$NF$60,MATCH(1,(GMWQ!$NE$2:$NE$60=AL$3)*(GMWQ!$ND$2:$ND$60=AL$4)*(GMWQ!$NF$2:$NF$60=AL$1),0),$G44-1966)</f>
        <v>73351.3</v>
      </c>
      <c r="AM44" s="4" cm="1">
        <f t="array" ref="AM44">INDEX(GMWQ!$A$2:$NF$60,MATCH(1,(GMWQ!$NE$2:$NE$60=AM$3)*(GMWQ!$ND$2:$ND$60=AM$4)*(GMWQ!$NF$2:$NF$60=AM$1),0),$G44-1966)</f>
        <v>244.19499999999999</v>
      </c>
      <c r="AN44" s="4" cm="1">
        <f t="array" ref="AN44">INDEX(GMWQ!$A$2:$NF$60,MATCH(1,(GMWQ!$NE$2:$NE$60=AN$3)*(GMWQ!$ND$2:$ND$60=AN$4)*(GMWQ!$NF$2:$NF$60=AN$1),0),$G44-1966)</f>
        <v>143.76300000000001</v>
      </c>
      <c r="AO44" s="4" cm="1">
        <f t="array" ref="AO44">INDEX(GMWQ!$A$2:$NF$60,MATCH(1,(GMWQ!$NE$2:$NE$60=AO$3)*(GMWQ!$ND$2:$ND$60=AO$4)*(GMWQ!$NF$2:$NF$60=AO$1),0),$G44-1966)</f>
        <v>74.629000000000005</v>
      </c>
      <c r="AP44" s="4" cm="1">
        <f t="array" ref="AP44">INDEX(GMWQ!$A$2:$NF$60,MATCH(1,(GMWQ!$NE$2:$NE$60=AP$3)*(GMWQ!$ND$2:$ND$60=AP$4)*(GMWQ!$NF$2:$NF$60=AP$1),0),$G44-1966)</f>
        <v>96629</v>
      </c>
      <c r="AQ44" s="4" cm="1">
        <f t="array" ref="AQ44">INDEX(GMWQ!$A$2:$NF$60,MATCH(1,(GMWQ!$NE$2:$NE$60=AQ$3)*(GMWQ!$ND$2:$ND$60=AQ$4)*(GMWQ!$NF$2:$NF$60=AQ$1),0),$G44-1966)</f>
        <v>1.168264</v>
      </c>
      <c r="AR44" s="4" cm="1">
        <f t="array" ref="AR44">INDEX(GMWQ!$A$2:$NF$60,MATCH(1,(GMWQ!$NE$2:$NE$60=AR$3)*(GMWQ!$ND$2:$ND$60=AR$4)*(GMWQ!$NF$2:$NF$60=AR$1),0),$G44-1966)</f>
        <v>1.405438</v>
      </c>
      <c r="AS44" s="4" cm="1">
        <f t="array" ref="AS44">INDEX(GMWQ!$A$2:$NF$60,MATCH(1,(GMWQ!$NE$2:$NE$60=AS$3)*(GMWQ!$ND$2:$ND$60=AS$4)*(GMWQ!$NF$2:$NF$60=AS$1),0),$G44-1966)</f>
        <v>0.46972560000000002</v>
      </c>
      <c r="AT44" s="4" cm="1">
        <f t="array" ref="AT44">INDEX(GMWQ!$A$2:$NF$60,MATCH(1,(GMWQ!$NE$2:$NE$60=AT$3)*(GMWQ!$ND$2:$ND$60=AT$4)*(GMWQ!$NF$2:$NF$60=AT$1),0),$G44-1966)</f>
        <v>-20.75761</v>
      </c>
      <c r="AU44" s="4" cm="1">
        <f t="array" ref="AU44">INDEX(GMWQ!$A$2:$NF$60,MATCH(1,(GMWQ!$NE$2:$NE$60=AU$3)*(GMWQ!$ND$2:$ND$60=AU$4)*(GMWQ!$NF$2:$NF$60=AU$1),0),$G44-1966)</f>
        <v>39.181800000000003</v>
      </c>
      <c r="AV44" s="4" cm="1">
        <f t="array" ref="AV44">INDEX(GMWQ!$A$2:$NF$60,MATCH(1,(GMWQ!$NE$2:$NE$60=AV$3)*(GMWQ!$ND$2:$ND$60=AV$4)*(GMWQ!$NF$2:$NF$60=AV$1),0),$G44-1966)</f>
        <v>95.966669999999993</v>
      </c>
      <c r="AW44" s="4" cm="1">
        <f t="array" ref="AW44">INDEX(GMWQ!$A$2:$NF$60,MATCH(1,(GMWQ!$NE$2:$NE$60=AW$3)*(GMWQ!$ND$2:$ND$60=AW$4)*(GMWQ!$NF$2:$NF$60=AW$1),0),$G44-1966)</f>
        <v>78.7</v>
      </c>
      <c r="AX44" s="4" cm="1">
        <f t="array" ref="AX44">INDEX(GMWQ!$A$2:$NF$60,MATCH(1,(GMWQ!$NE$2:$NE$60=AX$3)*(GMWQ!$ND$2:$ND$60=AX$4)*(GMWQ!$NF$2:$NF$60=AX$1),0),$G44-1966)</f>
        <v>51.266669999999998</v>
      </c>
      <c r="AY44" s="4" cm="1">
        <f t="array" ref="AY44">INDEX(GMWQ!$A$2:$NF$60,MATCH(1,(GMWQ!$NE$2:$NE$60=AY$3)*(GMWQ!$ND$2:$ND$60=AY$4)*(GMWQ!$NF$2:$NF$60=AY$1),0),$G44-1966)</f>
        <v>38.26</v>
      </c>
      <c r="AZ44" s="4" cm="1">
        <f t="array" ref="AZ44">INDEX(GMWQ!$A$2:$NF$60,MATCH(1,(GMWQ!$NE$2:$NE$60=AZ$3)*(GMWQ!$ND$2:$ND$60=AZ$4)*(GMWQ!$NF$2:$NF$60=AZ$1),0),$G44-1966)</f>
        <v>22.66667</v>
      </c>
      <c r="BA44" s="4" cm="1">
        <f t="array" ref="BA44">INDEX(GMWQ!$A$2:$NF$60,MATCH(1,(GMWQ!$NE$2:$NE$60=BA$3)*(GMWQ!$ND$2:$ND$60=BA$4)*(GMWQ!$NF$2:$NF$60=BA$1),0),$G44-1966)</f>
        <v>54.448129999999999</v>
      </c>
    </row>
    <row r="45" spans="1:53" x14ac:dyDescent="0.25">
      <c r="B45" s="4">
        <f t="shared" si="48"/>
        <v>1982</v>
      </c>
      <c r="C45" s="4">
        <f t="shared" si="48"/>
        <v>1982</v>
      </c>
      <c r="D45" s="4">
        <f t="shared" ref="D45" si="50">+D41+1</f>
        <v>1982</v>
      </c>
      <c r="G45" s="4">
        <f t="shared" si="6"/>
        <v>2011</v>
      </c>
      <c r="H45" s="4" cm="1">
        <f t="array" ref="H45">INDEX(GMWQ!$A$2:$NF$60,MATCH(1,(GMWQ!$NE$2:$NE$60=H$3)*(GMWQ!$ND$2:$ND$60=H$4)*(GMWQ!$NF$2:$NF$60=H$1),0),$G45-1966)</f>
        <v>289852</v>
      </c>
      <c r="I45" s="4" cm="1">
        <f t="array" ref="I45">INDEX(GMWQ!$A$2:$NF$60,MATCH(1,(GMWQ!$NE$2:$NE$60=I$3)*(GMWQ!$ND$2:$ND$60=I$4)*(GMWQ!$NF$2:$NF$60=I$1),0),$G45-1966)</f>
        <v>1825.2249999999999</v>
      </c>
      <c r="J45" s="4" cm="1">
        <f t="array" ref="J45">INDEX(GMWQ!$A$2:$NF$60,MATCH(1,(GMWQ!$NE$2:$NE$60=J$3)*(GMWQ!$ND$2:$ND$60=J$4)*(GMWQ!$NF$2:$NF$60=J$1),0),$G45-1966)</f>
        <v>76705.899999999994</v>
      </c>
      <c r="K45" s="4" cm="1">
        <f t="array" ref="K45">INDEX(GMWQ!$A$2:$NF$60,MATCH(1,(GMWQ!$NE$2:$NE$60=K$3)*(GMWQ!$ND$2:$ND$60=K$4)*(GMWQ!$NF$2:$NF$60=K$1),0),$G45-1966)</f>
        <v>455.93</v>
      </c>
      <c r="L45" s="4" cm="1">
        <f t="array" ref="L45">INDEX(GMWQ!$A$2:$NF$60,MATCH(1,(GMWQ!$NE$2:$NE$60=L$3)*(GMWQ!$ND$2:$ND$60=L$4)*(GMWQ!$NF$2:$NF$60=L$1),0),$G45-1966)</f>
        <v>316.88499999999999</v>
      </c>
      <c r="M45" s="4" cm="1">
        <f t="array" ref="M45">INDEX(GMWQ!$A$2:$NF$60,MATCH(1,(GMWQ!$NE$2:$NE$60=M$3)*(GMWQ!$ND$2:$ND$60=M$4)*(GMWQ!$NF$2:$NF$60=M$1),0),$G45-1966)</f>
        <v>300.37</v>
      </c>
      <c r="N45" s="4" cm="1">
        <f t="array" ref="N45">INDEX(GMWQ!$A$2:$NF$60,MATCH(1,(GMWQ!$NE$2:$NE$60=N$3)*(GMWQ!$ND$2:$ND$60=N$4)*(GMWQ!$NF$2:$NF$60=N$1),0),$G45-1966)</f>
        <v>222828</v>
      </c>
      <c r="O45" s="4" cm="1">
        <f t="array" ref="O45">INDEX(GMWQ!$A$2:$NF$60,MATCH(1,(GMWQ!$NE$2:$NE$60=O$3)*(GMWQ!$ND$2:$ND$60=O$4)*(GMWQ!$NF$2:$NF$60=O$1),0),$G45-1966)</f>
        <v>-2421</v>
      </c>
      <c r="P45" s="4" cm="1">
        <f t="array" ref="P45">INDEX(GMWQ!$A$2:$NF$60,MATCH(1,(GMWQ!$NE$2:$NE$60=P$3)*(GMWQ!$ND$2:$ND$60=P$4)*(GMWQ!$NF$2:$NF$60=P$1),0),$G45-1966)</f>
        <v>-58.131500000000003</v>
      </c>
      <c r="Q45" s="4" cm="1">
        <f t="array" ref="Q45">INDEX(GMWQ!$A$2:$NF$60,MATCH(1,(GMWQ!$NE$2:$NE$60=Q$3)*(GMWQ!$ND$2:$ND$60=Q$4)*(GMWQ!$NF$2:$NF$60=Q$1),0),$G45-1966)</f>
        <v>-2814.75</v>
      </c>
      <c r="R45" s="4" cm="1">
        <f t="array" ref="R45">INDEX(GMWQ!$A$2:$NF$60,MATCH(1,(GMWQ!$NE$2:$NE$60=R$3)*(GMWQ!$ND$2:$ND$60=R$4)*(GMWQ!$NF$2:$NF$60=R$1),0),$G45-1966)</f>
        <v>-18.738769999999999</v>
      </c>
      <c r="S45" s="4" cm="1">
        <f t="array" ref="S45">INDEX(GMWQ!$A$2:$NF$60,MATCH(1,(GMWQ!$NE$2:$NE$60=S$3)*(GMWQ!$ND$2:$ND$60=S$4)*(GMWQ!$NF$2:$NF$60=S$1),0),$G45-1966)</f>
        <v>-4.8959999999999999</v>
      </c>
      <c r="T45" s="4" cm="1">
        <f t="array" ref="T45">INDEX(GMWQ!$A$2:$NF$60,MATCH(1,(GMWQ!$NE$2:$NE$60=T$3)*(GMWQ!$ND$2:$ND$60=T$4)*(GMWQ!$NF$2:$NF$60=T$1),0),$G45-1966)</f>
        <v>-7.3376979999999996</v>
      </c>
      <c r="U45" s="4" cm="1">
        <f t="array" ref="U45">INDEX(GMWQ!$A$2:$NF$60,MATCH(1,(GMWQ!$NE$2:$NE$60=U$3)*(GMWQ!$ND$2:$ND$60=U$4)*(GMWQ!$NF$2:$NF$60=U$1),0),$G45-1966)</f>
        <v>-6846</v>
      </c>
      <c r="V45" s="4" cm="1">
        <f t="array" ref="V45">INDEX(GMWQ!$A$2:$NF$60,MATCH(1,(GMWQ!$NE$2:$NE$60=V$3)*(GMWQ!$ND$2:$ND$60=V$4)*(GMWQ!$NF$2:$NF$60=V$1),0),$G45-1966)</f>
        <v>138268.5</v>
      </c>
      <c r="W45" s="4" cm="1">
        <f t="array" ref="W45">INDEX(GMWQ!$A$2:$NF$60,MATCH(1,(GMWQ!$NE$2:$NE$60=W$3)*(GMWQ!$ND$2:$ND$60=W$4)*(GMWQ!$NF$2:$NF$60=W$1),0),$G45-1966)</f>
        <v>2469.04</v>
      </c>
      <c r="X45" s="4" cm="1">
        <f t="array" ref="X45">INDEX(GMWQ!$A$2:$NF$60,MATCH(1,(GMWQ!$NE$2:$NE$60=X$3)*(GMWQ!$ND$2:$ND$60=X$4)*(GMWQ!$NF$2:$NF$60=X$1),0),$G45-1966)</f>
        <v>159265</v>
      </c>
      <c r="Y45" s="4" cm="1">
        <f t="array" ref="Y45">INDEX(GMWQ!$A$2:$NF$60,MATCH(1,(GMWQ!$NE$2:$NE$60=Y$3)*(GMWQ!$ND$2:$ND$60=Y$4)*(GMWQ!$NF$2:$NF$60=Y$1),0),$G45-1966)</f>
        <v>313.637</v>
      </c>
      <c r="Z45" s="4" cm="1">
        <f t="array" ref="Z45">INDEX(GMWQ!$A$2:$NF$60,MATCH(1,(GMWQ!$NE$2:$NE$60=Z$3)*(GMWQ!$ND$2:$ND$60=Z$4)*(GMWQ!$NF$2:$NF$60=Z$1),0),$G45-1966)</f>
        <v>173.64490000000001</v>
      </c>
      <c r="AA45" s="4" cm="1">
        <f t="array" ref="AA45">INDEX(GMWQ!$A$2:$NF$60,MATCH(1,(GMWQ!$NE$2:$NE$60=AA$3)*(GMWQ!$ND$2:$ND$60=AA$4)*(GMWQ!$NF$2:$NF$60=AA$1),0),$G45-1966)</f>
        <v>262.8467</v>
      </c>
      <c r="AB45" s="4" cm="1">
        <f t="array" ref="AB45">INDEX(GMWQ!$A$2:$NF$60,MATCH(1,(GMWQ!$NE$2:$NE$60=AB$3)*(GMWQ!$ND$2:$ND$60=AB$4)*(GMWQ!$NF$2:$NF$60=AB$1),0),$G45-1966)</f>
        <v>201637</v>
      </c>
      <c r="AC45" s="4" cm="1">
        <f t="array" ref="AC45">INDEX(GMWQ!$A$2:$NF$60,MATCH(1,(GMWQ!$NE$2:$NE$60=AC$3)*(GMWQ!$ND$2:$ND$60=AC$4)*(GMWQ!$NF$2:$NF$60=AC$1),0),$G45-1966)</f>
        <v>100607.5</v>
      </c>
      <c r="AD45" s="4" cm="1">
        <f t="array" ref="AD45">INDEX(GMWQ!$A$2:$NF$60,MATCH(1,(GMWQ!$NE$2:$NE$60=AD$3)*(GMWQ!$ND$2:$ND$60=AD$4)*(GMWQ!$NF$2:$NF$60=AD$1),0),$G45-1966)</f>
        <v>1684.327</v>
      </c>
      <c r="AE45" s="4" cm="1">
        <f t="array" ref="AE45">INDEX(GMWQ!$A$2:$NF$60,MATCH(1,(GMWQ!$NE$2:$NE$60=AE$3)*(GMWQ!$ND$2:$ND$60=AE$4)*(GMWQ!$NF$2:$NF$60=AE$1),0),$G45-1966)</f>
        <v>55675.71</v>
      </c>
      <c r="AF45" s="4" cm="1">
        <f t="array" ref="AF45">INDEX(GMWQ!$A$2:$NF$60,MATCH(1,(GMWQ!$NE$2:$NE$60=AF$3)*(GMWQ!$ND$2:$ND$60=AF$4)*(GMWQ!$NF$2:$NF$60=AF$1),0),$G45-1966)</f>
        <v>49.46593</v>
      </c>
      <c r="AG45" s="4" cm="1">
        <f t="array" ref="AG45">INDEX(GMWQ!$A$2:$NF$60,MATCH(1,(GMWQ!$NE$2:$NE$60=AG$3)*(GMWQ!$ND$2:$ND$60=AG$4)*(GMWQ!$NF$2:$NF$60=AG$1),0),$G45-1966)</f>
        <v>5.5172499999999998</v>
      </c>
      <c r="AH45" s="4" cm="1">
        <f t="array" ref="AH45">INDEX(GMWQ!$A$2:$NF$60,MATCH(1,(GMWQ!$NE$2:$NE$60=AH$3)*(GMWQ!$ND$2:$ND$60=AH$4)*(GMWQ!$NF$2:$NF$60=AH$1),0),$G45-1966)</f>
        <v>167.47550000000001</v>
      </c>
      <c r="AI45" s="4" cm="1">
        <f t="array" ref="AI45">INDEX(GMWQ!$A$2:$NF$60,MATCH(1,(GMWQ!$NE$2:$NE$60=AI$3)*(GMWQ!$ND$2:$ND$60=AI$4)*(GMWQ!$NF$2:$NF$60=AI$1),0),$G45-1966)</f>
        <v>70477</v>
      </c>
      <c r="AJ45" s="4" cm="1">
        <f t="array" ref="AJ45">INDEX(GMWQ!$A$2:$NF$60,MATCH(1,(GMWQ!$NE$2:$NE$60=AJ$3)*(GMWQ!$ND$2:$ND$60=AJ$4)*(GMWQ!$NF$2:$NF$60=AJ$1),0),$G45-1966)</f>
        <v>80536</v>
      </c>
      <c r="AK45" s="4" cm="1">
        <f t="array" ref="AK45">INDEX(GMWQ!$A$2:$NF$60,MATCH(1,(GMWQ!$NE$2:$NE$60=AK$3)*(GMWQ!$ND$2:$ND$60=AK$4)*(GMWQ!$NF$2:$NF$60=AK$1),0),$G45-1966)</f>
        <v>841.57500000000005</v>
      </c>
      <c r="AL45" s="4" cm="1">
        <f t="array" ref="AL45">INDEX(GMWQ!$A$2:$NF$60,MATCH(1,(GMWQ!$NE$2:$NE$60=AL$3)*(GMWQ!$ND$2:$ND$60=AL$4)*(GMWQ!$NF$2:$NF$60=AL$1),0),$G45-1966)</f>
        <v>73962.48</v>
      </c>
      <c r="AM45" s="4" cm="1">
        <f t="array" ref="AM45">INDEX(GMWQ!$A$2:$NF$60,MATCH(1,(GMWQ!$NE$2:$NE$60=AM$3)*(GMWQ!$ND$2:$ND$60=AM$4)*(GMWQ!$NF$2:$NF$60=AM$1),0),$G45-1966)</f>
        <v>244.64599999999999</v>
      </c>
      <c r="AN45" s="4" cm="1">
        <f t="array" ref="AN45">INDEX(GMWQ!$A$2:$NF$60,MATCH(1,(GMWQ!$NE$2:$NE$60=AN$3)*(GMWQ!$ND$2:$ND$60=AN$4)*(GMWQ!$NF$2:$NF$60=AN$1),0),$G45-1966)</f>
        <v>146.46199999999999</v>
      </c>
      <c r="AO45" s="4" cm="1">
        <f t="array" ref="AO45">INDEX(GMWQ!$A$2:$NF$60,MATCH(1,(GMWQ!$NE$2:$NE$60=AO$3)*(GMWQ!$ND$2:$ND$60=AO$4)*(GMWQ!$NF$2:$NF$60=AO$1),0),$G45-1966)</f>
        <v>77.846999999999994</v>
      </c>
      <c r="AP45" s="4" cm="1">
        <f t="array" ref="AP45">INDEX(GMWQ!$A$2:$NF$60,MATCH(1,(GMWQ!$NE$2:$NE$60=AP$3)*(GMWQ!$ND$2:$ND$60=AP$4)*(GMWQ!$NF$2:$NF$60=AP$1),0),$G45-1966)</f>
        <v>97390</v>
      </c>
      <c r="AQ45" s="4" cm="1">
        <f t="array" ref="AQ45">INDEX(GMWQ!$A$2:$NF$60,MATCH(1,(GMWQ!$NE$2:$NE$60=AQ$3)*(GMWQ!$ND$2:$ND$60=AQ$4)*(GMWQ!$NF$2:$NF$60=AQ$1),0),$G45-1966)</f>
        <v>1.129227</v>
      </c>
      <c r="AR45" s="4" cm="1">
        <f t="array" ref="AR45">INDEX(GMWQ!$A$2:$NF$60,MATCH(1,(GMWQ!$NE$2:$NE$60=AR$3)*(GMWQ!$ND$2:$ND$60=AR$4)*(GMWQ!$NF$2:$NF$60=AR$1),0),$G45-1966)</f>
        <v>2.652174</v>
      </c>
      <c r="AS45" s="4" cm="1">
        <f t="array" ref="AS45">INDEX(GMWQ!$A$2:$NF$60,MATCH(1,(GMWQ!$NE$2:$NE$60=AS$3)*(GMWQ!$ND$2:$ND$60=AS$4)*(GMWQ!$NF$2:$NF$60=AS$1),0),$G45-1966)</f>
        <v>0.61928939999999999</v>
      </c>
      <c r="AT45" s="4" cm="1">
        <f t="array" ref="AT45">INDEX(GMWQ!$A$2:$NF$60,MATCH(1,(GMWQ!$NE$2:$NE$60=AT$3)*(GMWQ!$ND$2:$ND$60=AT$4)*(GMWQ!$NF$2:$NF$60=AT$1),0),$G45-1966)</f>
        <v>-12.87167</v>
      </c>
      <c r="AU45" s="4" cm="1">
        <f t="array" ref="AU45">INDEX(GMWQ!$A$2:$NF$60,MATCH(1,(GMWQ!$NE$2:$NE$60=AU$3)*(GMWQ!$ND$2:$ND$60=AU$4)*(GMWQ!$NF$2:$NF$60=AU$1),0),$G45-1966)</f>
        <v>39.416420000000002</v>
      </c>
      <c r="AV45" s="4" cm="1">
        <f t="array" ref="AV45">INDEX(GMWQ!$A$2:$NF$60,MATCH(1,(GMWQ!$NE$2:$NE$60=AV$3)*(GMWQ!$ND$2:$ND$60=AV$4)*(GMWQ!$NF$2:$NF$60=AV$1),0),$G45-1966)</f>
        <v>97.633330000000001</v>
      </c>
      <c r="AW45" s="4" cm="1">
        <f t="array" ref="AW45">INDEX(GMWQ!$A$2:$NF$60,MATCH(1,(GMWQ!$NE$2:$NE$60=AW$3)*(GMWQ!$ND$2:$ND$60=AW$4)*(GMWQ!$NF$2:$NF$60=AW$1),0),$G45-1966)</f>
        <v>79.099999999999994</v>
      </c>
      <c r="AX45" s="4" cm="1">
        <f t="array" ref="AX45">INDEX(GMWQ!$A$2:$NF$60,MATCH(1,(GMWQ!$NE$2:$NE$60=AX$3)*(GMWQ!$ND$2:$ND$60=AX$4)*(GMWQ!$NF$2:$NF$60=AX$1),0),$G45-1966)</f>
        <v>51.966670000000001</v>
      </c>
      <c r="AY45" s="4" cm="1">
        <f t="array" ref="AY45">INDEX(GMWQ!$A$2:$NF$60,MATCH(1,(GMWQ!$NE$2:$NE$60=AY$3)*(GMWQ!$ND$2:$ND$60=AY$4)*(GMWQ!$NF$2:$NF$60=AY$1),0),$G45-1966)</f>
        <v>38.796669999999999</v>
      </c>
      <c r="AZ45" s="4" cm="1">
        <f t="array" ref="AZ45">INDEX(GMWQ!$A$2:$NF$60,MATCH(1,(GMWQ!$NE$2:$NE$60=AZ$3)*(GMWQ!$ND$2:$ND$60=AZ$4)*(GMWQ!$NF$2:$NF$60=AZ$1),0),$G45-1966)</f>
        <v>23.6</v>
      </c>
      <c r="BA45" s="4" cm="1">
        <f t="array" ref="BA45">INDEX(GMWQ!$A$2:$NF$60,MATCH(1,(GMWQ!$NE$2:$NE$60=BA$3)*(GMWQ!$ND$2:$ND$60=BA$4)*(GMWQ!$NF$2:$NF$60=BA$1),0),$G45-1966)</f>
        <v>55.563589999999998</v>
      </c>
    </row>
    <row r="46" spans="1:53" x14ac:dyDescent="0.25">
      <c r="B46" s="4">
        <f t="shared" si="48"/>
        <v>1982</v>
      </c>
      <c r="C46" s="4">
        <f t="shared" si="48"/>
        <v>1982</v>
      </c>
      <c r="D46" s="4">
        <f t="shared" ref="D46" si="51">+D42+1</f>
        <v>1982</v>
      </c>
      <c r="F46" s="4">
        <f t="shared" ref="F46" si="52">+F42+1</f>
        <v>1982</v>
      </c>
      <c r="G46" s="4">
        <f t="shared" si="6"/>
        <v>2012</v>
      </c>
      <c r="H46" s="4" cm="1">
        <f t="array" ref="H46">INDEX(GMWQ!$A$2:$NF$60,MATCH(1,(GMWQ!$NE$2:$NE$60=H$3)*(GMWQ!$ND$2:$ND$60=H$4)*(GMWQ!$NF$2:$NF$60=H$1),0),$G46-1966)</f>
        <v>291832</v>
      </c>
      <c r="I46" s="4" cm="1">
        <f t="array" ref="I46">INDEX(GMWQ!$A$2:$NF$60,MATCH(1,(GMWQ!$NE$2:$NE$60=I$3)*(GMWQ!$ND$2:$ND$60=I$4)*(GMWQ!$NF$2:$NF$60=I$1),0),$G46-1966)</f>
        <v>1825.95</v>
      </c>
      <c r="J46" s="4" cm="1">
        <f t="array" ref="J46">INDEX(GMWQ!$A$2:$NF$60,MATCH(1,(GMWQ!$NE$2:$NE$60=J$3)*(GMWQ!$ND$2:$ND$60=J$4)*(GMWQ!$NF$2:$NF$60=J$1),0),$G46-1966)</f>
        <v>77790</v>
      </c>
      <c r="K46" s="4" cm="1">
        <f t="array" ref="K46">INDEX(GMWQ!$A$2:$NF$60,MATCH(1,(GMWQ!$NE$2:$NE$60=K$3)*(GMWQ!$ND$2:$ND$60=K$4)*(GMWQ!$NF$2:$NF$60=K$1),0),$G46-1966)</f>
        <v>457</v>
      </c>
      <c r="L46" s="4" cm="1">
        <f t="array" ref="L46">INDEX(GMWQ!$A$2:$NF$60,MATCH(1,(GMWQ!$NE$2:$NE$60=L$3)*(GMWQ!$ND$2:$ND$60=L$4)*(GMWQ!$NF$2:$NF$60=L$1),0),$G46-1966)</f>
        <v>318.78199999999998</v>
      </c>
      <c r="M46" s="4" cm="1">
        <f t="array" ref="M46">INDEX(GMWQ!$A$2:$NF$60,MATCH(1,(GMWQ!$NE$2:$NE$60=M$3)*(GMWQ!$ND$2:$ND$60=M$4)*(GMWQ!$NF$2:$NF$60=M$1),0),$G46-1966)</f>
        <v>299.495</v>
      </c>
      <c r="N46" s="4" cm="1">
        <f t="array" ref="N46">INDEX(GMWQ!$A$2:$NF$60,MATCH(1,(GMWQ!$NE$2:$NE$60=N$3)*(GMWQ!$ND$2:$ND$60=N$4)*(GMWQ!$NF$2:$NF$60=N$1),0),$G46-1966)</f>
        <v>220771.8</v>
      </c>
      <c r="O46" s="4" cm="1">
        <f t="array" ref="O46">INDEX(GMWQ!$A$2:$NF$60,MATCH(1,(GMWQ!$NE$2:$NE$60=O$3)*(GMWQ!$ND$2:$ND$60=O$4)*(GMWQ!$NF$2:$NF$60=O$1),0),$G46-1966)</f>
        <v>-1656</v>
      </c>
      <c r="P46" s="4" cm="1">
        <f t="array" ref="P46">INDEX(GMWQ!$A$2:$NF$60,MATCH(1,(GMWQ!$NE$2:$NE$60=P$3)*(GMWQ!$ND$2:$ND$60=P$4)*(GMWQ!$NF$2:$NF$60=P$1),0),$G46-1966)</f>
        <v>-67.804249999999996</v>
      </c>
      <c r="Q46" s="4" cm="1">
        <f t="array" ref="Q46">INDEX(GMWQ!$A$2:$NF$60,MATCH(1,(GMWQ!$NE$2:$NE$60=Q$3)*(GMWQ!$ND$2:$ND$60=Q$4)*(GMWQ!$NF$2:$NF$60=Q$1),0),$G46-1966)</f>
        <v>-2592.5</v>
      </c>
      <c r="R46" s="4" cm="1">
        <f t="array" ref="R46">INDEX(GMWQ!$A$2:$NF$60,MATCH(1,(GMWQ!$NE$2:$NE$60=R$3)*(GMWQ!$ND$2:$ND$60=R$4)*(GMWQ!$NF$2:$NF$60=R$1),0),$G46-1966)</f>
        <v>-18.738769999999999</v>
      </c>
      <c r="S46" s="4" cm="1">
        <f t="array" ref="S46">INDEX(GMWQ!$A$2:$NF$60,MATCH(1,(GMWQ!$NE$2:$NE$60=S$3)*(GMWQ!$ND$2:$ND$60=S$4)*(GMWQ!$NF$2:$NF$60=S$1),0),$G46-1966)</f>
        <v>-3.36</v>
      </c>
      <c r="T46" s="4" cm="1">
        <f t="array" ref="T46">INDEX(GMWQ!$A$2:$NF$60,MATCH(1,(GMWQ!$NE$2:$NE$60=T$3)*(GMWQ!$ND$2:$ND$60=T$4)*(GMWQ!$NF$2:$NF$60=T$1),0),$G46-1966)</f>
        <v>-7.5736109999999996</v>
      </c>
      <c r="U46" s="4" cm="1">
        <f t="array" ref="U46">INDEX(GMWQ!$A$2:$NF$60,MATCH(1,(GMWQ!$NE$2:$NE$60=U$3)*(GMWQ!$ND$2:$ND$60=U$4)*(GMWQ!$NF$2:$NF$60=U$1),0),$G46-1966)</f>
        <v>-8260</v>
      </c>
      <c r="V46" s="4" cm="1">
        <f t="array" ref="V46">INDEX(GMWQ!$A$2:$NF$60,MATCH(1,(GMWQ!$NE$2:$NE$60=V$3)*(GMWQ!$ND$2:$ND$60=V$4)*(GMWQ!$NF$2:$NF$60=V$1),0),$G46-1966)</f>
        <v>140578.79999999999</v>
      </c>
      <c r="W46" s="4" cm="1">
        <f t="array" ref="W46">INDEX(GMWQ!$A$2:$NF$60,MATCH(1,(GMWQ!$NE$2:$NE$60=W$3)*(GMWQ!$ND$2:$ND$60=W$4)*(GMWQ!$NF$2:$NF$60=W$1),0),$G46-1966)</f>
        <v>2557.9780000000001</v>
      </c>
      <c r="X46" s="4" cm="1">
        <f t="array" ref="X46">INDEX(GMWQ!$A$2:$NF$60,MATCH(1,(GMWQ!$NE$2:$NE$60=X$3)*(GMWQ!$ND$2:$ND$60=X$4)*(GMWQ!$NF$2:$NF$60=X$1),0),$G46-1966)</f>
        <v>165196</v>
      </c>
      <c r="Y46" s="4" cm="1">
        <f t="array" ref="Y46">INDEX(GMWQ!$A$2:$NF$60,MATCH(1,(GMWQ!$NE$2:$NE$60=Y$3)*(GMWQ!$ND$2:$ND$60=Y$4)*(GMWQ!$NF$2:$NF$60=Y$1),0),$G46-1966)</f>
        <v>320.43079999999998</v>
      </c>
      <c r="Z46" s="4" cm="1">
        <f t="array" ref="Z46">INDEX(GMWQ!$A$2:$NF$60,MATCH(1,(GMWQ!$NE$2:$NE$60=Z$3)*(GMWQ!$ND$2:$ND$60=Z$4)*(GMWQ!$NF$2:$NF$60=Z$1),0),$G46-1966)</f>
        <v>184.3563</v>
      </c>
      <c r="AA46" s="4" cm="1">
        <f t="array" ref="AA46">INDEX(GMWQ!$A$2:$NF$60,MATCH(1,(GMWQ!$NE$2:$NE$60=AA$3)*(GMWQ!$ND$2:$ND$60=AA$4)*(GMWQ!$NF$2:$NF$60=AA$1),0),$G46-1966)</f>
        <v>275.67399999999998</v>
      </c>
      <c r="AB46" s="4" cm="1">
        <f t="array" ref="AB46">INDEX(GMWQ!$A$2:$NF$60,MATCH(1,(GMWQ!$NE$2:$NE$60=AB$3)*(GMWQ!$ND$2:$ND$60=AB$4)*(GMWQ!$NF$2:$NF$60=AB$1),0),$G46-1966)</f>
        <v>209732</v>
      </c>
      <c r="AC46" s="4" cm="1">
        <f t="array" ref="AC46">INDEX(GMWQ!$A$2:$NF$60,MATCH(1,(GMWQ!$NE$2:$NE$60=AC$3)*(GMWQ!$ND$2:$ND$60=AC$4)*(GMWQ!$NF$2:$NF$60=AC$1),0),$G46-1966)</f>
        <v>103194.7</v>
      </c>
      <c r="AD46" s="4" cm="1">
        <f t="array" ref="AD46">INDEX(GMWQ!$A$2:$NF$60,MATCH(1,(GMWQ!$NE$2:$NE$60=AD$3)*(GMWQ!$ND$2:$ND$60=AD$4)*(GMWQ!$NF$2:$NF$60=AD$1),0),$G46-1966)</f>
        <v>1752.067</v>
      </c>
      <c r="AE46" s="4" cm="1">
        <f t="array" ref="AE46">INDEX(GMWQ!$A$2:$NF$60,MATCH(1,(GMWQ!$NE$2:$NE$60=AE$3)*(GMWQ!$ND$2:$ND$60=AE$4)*(GMWQ!$NF$2:$NF$60=AE$1),0),$G46-1966)</f>
        <v>59344.71</v>
      </c>
      <c r="AF46" s="4" cm="1">
        <f t="array" ref="AF46">INDEX(GMWQ!$A$2:$NF$60,MATCH(1,(GMWQ!$NE$2:$NE$60=AF$3)*(GMWQ!$ND$2:$ND$60=AF$4)*(GMWQ!$NF$2:$NF$60=AF$1),0),$G46-1966)</f>
        <v>51.990549999999999</v>
      </c>
      <c r="AG46" s="4" cm="1">
        <f t="array" ref="AG46">INDEX(GMWQ!$A$2:$NF$60,MATCH(1,(GMWQ!$NE$2:$NE$60=AG$3)*(GMWQ!$ND$2:$ND$60=AG$4)*(GMWQ!$NF$2:$NF$60=AG$1),0),$G46-1966)</f>
        <v>7.6719999999999997</v>
      </c>
      <c r="AH46" s="4" cm="1">
        <f t="array" ref="AH46">INDEX(GMWQ!$A$2:$NF$60,MATCH(1,(GMWQ!$NE$2:$NE$60=AH$3)*(GMWQ!$ND$2:$ND$60=AH$4)*(GMWQ!$NF$2:$NF$60=AH$1),0),$G46-1966)</f>
        <v>176.36500000000001</v>
      </c>
      <c r="AI46" s="4" cm="1">
        <f t="array" ref="AI46">INDEX(GMWQ!$A$2:$NF$60,MATCH(1,(GMWQ!$NE$2:$NE$60=AI$3)*(GMWQ!$ND$2:$ND$60=AI$4)*(GMWQ!$NF$2:$NF$60=AI$1),0),$G46-1966)</f>
        <v>76833</v>
      </c>
      <c r="AJ46" s="4" cm="1">
        <f t="array" ref="AJ46">INDEX(GMWQ!$A$2:$NF$60,MATCH(1,(GMWQ!$NE$2:$NE$60=AJ$3)*(GMWQ!$ND$2:$ND$60=AJ$4)*(GMWQ!$NF$2:$NF$60=AJ$1),0),$G46-1966)</f>
        <v>82778</v>
      </c>
      <c r="AK46" s="4" cm="1">
        <f t="array" ref="AK46">INDEX(GMWQ!$A$2:$NF$60,MATCH(1,(GMWQ!$NE$2:$NE$60=AK$3)*(GMWQ!$ND$2:$ND$60=AK$4)*(GMWQ!$NF$2:$NF$60=AK$1),0),$G46-1966)</f>
        <v>850.65</v>
      </c>
      <c r="AL46" s="4" cm="1">
        <f t="array" ref="AL46">INDEX(GMWQ!$A$2:$NF$60,MATCH(1,(GMWQ!$NE$2:$NE$60=AL$3)*(GMWQ!$ND$2:$ND$60=AL$4)*(GMWQ!$NF$2:$NF$60=AL$1),0),$G46-1966)</f>
        <v>74920.7</v>
      </c>
      <c r="AM46" s="4" cm="1">
        <f t="array" ref="AM46">INDEX(GMWQ!$A$2:$NF$60,MATCH(1,(GMWQ!$NE$2:$NE$60=AM$3)*(GMWQ!$ND$2:$ND$60=AM$4)*(GMWQ!$NF$2:$NF$60=AM$1),0),$G46-1966)</f>
        <v>246.4059</v>
      </c>
      <c r="AN46" s="4" cm="1">
        <f t="array" ref="AN46">INDEX(GMWQ!$A$2:$NF$60,MATCH(1,(GMWQ!$NE$2:$NE$60=AN$3)*(GMWQ!$ND$2:$ND$60=AN$4)*(GMWQ!$NF$2:$NF$60=AN$1),0),$G46-1966)</f>
        <v>149.61199999999999</v>
      </c>
      <c r="AO46" s="4" cm="1">
        <f t="array" ref="AO46">INDEX(GMWQ!$A$2:$NF$60,MATCH(1,(GMWQ!$NE$2:$NE$60=AO$3)*(GMWQ!$ND$2:$ND$60=AO$4)*(GMWQ!$NF$2:$NF$60=AO$1),0),$G46-1966)</f>
        <v>81.822000000000003</v>
      </c>
      <c r="AP46" s="4" cm="1">
        <f t="array" ref="AP46">INDEX(GMWQ!$A$2:$NF$60,MATCH(1,(GMWQ!$NE$2:$NE$60=AP$3)*(GMWQ!$ND$2:$ND$60=AP$4)*(GMWQ!$NF$2:$NF$60=AP$1),0),$G46-1966)</f>
        <v>98411</v>
      </c>
      <c r="AQ46" s="4" cm="1">
        <f t="array" ref="AQ46">INDEX(GMWQ!$A$2:$NF$60,MATCH(1,(GMWQ!$NE$2:$NE$60=AQ$3)*(GMWQ!$ND$2:$ND$60=AQ$4)*(GMWQ!$NF$2:$NF$60=AQ$1),0),$G46-1966)</f>
        <v>0.79438209999999998</v>
      </c>
      <c r="AR46" s="4" cm="1">
        <f t="array" ref="AR46">INDEX(GMWQ!$A$2:$NF$60,MATCH(1,(GMWQ!$NE$2:$NE$60=AR$3)*(GMWQ!$ND$2:$ND$60=AR$4)*(GMWQ!$NF$2:$NF$60=AR$1),0),$G46-1966)</f>
        <v>1.380952</v>
      </c>
      <c r="AS46" s="4" cm="1">
        <f t="array" ref="AS46">INDEX(GMWQ!$A$2:$NF$60,MATCH(1,(GMWQ!$NE$2:$NE$60=AS$3)*(GMWQ!$ND$2:$ND$60=AS$4)*(GMWQ!$NF$2:$NF$60=AS$1),0),$G46-1966)</f>
        <v>0.68611739999999999</v>
      </c>
      <c r="AT46" s="4" cm="1">
        <f t="array" ref="AT46">INDEX(GMWQ!$A$2:$NF$60,MATCH(1,(GMWQ!$NE$2:$NE$60=AT$3)*(GMWQ!$ND$2:$ND$60=AT$4)*(GMWQ!$NF$2:$NF$60=AT$1),0),$G46-1966)</f>
        <v>-6.0283660000000001</v>
      </c>
      <c r="AU46" s="4" cm="1">
        <f t="array" ref="AU46">INDEX(GMWQ!$A$2:$NF$60,MATCH(1,(GMWQ!$NE$2:$NE$60=AU$3)*(GMWQ!$ND$2:$ND$60=AU$4)*(GMWQ!$NF$2:$NF$60=AU$1),0),$G46-1966)</f>
        <v>39.885669999999998</v>
      </c>
      <c r="AV46" s="4" cm="1">
        <f t="array" ref="AV46">INDEX(GMWQ!$A$2:$NF$60,MATCH(1,(GMWQ!$NE$2:$NE$60=AV$3)*(GMWQ!$ND$2:$ND$60=AV$4)*(GMWQ!$NF$2:$NF$60=AV$1),0),$G46-1966)</f>
        <v>97.933329999999998</v>
      </c>
      <c r="AW46" s="4" cm="1">
        <f t="array" ref="AW46">INDEX(GMWQ!$A$2:$NF$60,MATCH(1,(GMWQ!$NE$2:$NE$60=AW$3)*(GMWQ!$ND$2:$ND$60=AW$4)*(GMWQ!$NF$2:$NF$60=AW$1),0),$G46-1966)</f>
        <v>79.8</v>
      </c>
      <c r="AX46" s="4" cm="1">
        <f t="array" ref="AX46">INDEX(GMWQ!$A$2:$NF$60,MATCH(1,(GMWQ!$NE$2:$NE$60=AX$3)*(GMWQ!$ND$2:$ND$60=AX$4)*(GMWQ!$NF$2:$NF$60=AX$1),0),$G46-1966)</f>
        <v>52.533329999999999</v>
      </c>
      <c r="AY46" s="4" cm="1">
        <f t="array" ref="AY46">INDEX(GMWQ!$A$2:$NF$60,MATCH(1,(GMWQ!$NE$2:$NE$60=AY$3)*(GMWQ!$ND$2:$ND$60=AY$4)*(GMWQ!$NF$2:$NF$60=AY$1),0),$G46-1966)</f>
        <v>39.486669999999997</v>
      </c>
      <c r="AZ46" s="4" cm="1">
        <f t="array" ref="AZ46">INDEX(GMWQ!$A$2:$NF$60,MATCH(1,(GMWQ!$NE$2:$NE$60=AZ$3)*(GMWQ!$ND$2:$ND$60=AZ$4)*(GMWQ!$NF$2:$NF$60=AZ$1),0),$G46-1966)</f>
        <v>24.66667</v>
      </c>
      <c r="BA46" s="4" cm="1">
        <f t="array" ref="BA46">INDEX(GMWQ!$A$2:$NF$60,MATCH(1,(GMWQ!$NE$2:$NE$60=BA$3)*(GMWQ!$ND$2:$ND$60=BA$4)*(GMWQ!$NF$2:$NF$60=BA$1),0),$G46-1966)</f>
        <v>56.51417</v>
      </c>
    </row>
    <row r="47" spans="1:53" x14ac:dyDescent="0.25">
      <c r="A47" s="4">
        <v>1983</v>
      </c>
      <c r="B47" s="4">
        <f t="shared" si="48"/>
        <v>1983</v>
      </c>
      <c r="C47" s="4">
        <f t="shared" si="48"/>
        <v>1982</v>
      </c>
      <c r="D47" s="4">
        <f t="shared" ref="D47" si="53">+D43+1</f>
        <v>1982</v>
      </c>
      <c r="E47" s="4">
        <f t="shared" si="48"/>
        <v>1982</v>
      </c>
      <c r="G47" s="4">
        <f t="shared" si="6"/>
        <v>2013</v>
      </c>
      <c r="H47" s="4" cm="1">
        <f t="array" ref="H47">INDEX(GMWQ!$A$2:$NF$60,MATCH(1,(GMWQ!$NE$2:$NE$60=H$3)*(GMWQ!$ND$2:$ND$60=H$4)*(GMWQ!$NF$2:$NF$60=H$1),0),$G47-1966)</f>
        <v>297563</v>
      </c>
      <c r="I47" s="4" cm="1">
        <f t="array" ref="I47">INDEX(GMWQ!$A$2:$NF$60,MATCH(1,(GMWQ!$NE$2:$NE$60=I$3)*(GMWQ!$ND$2:$ND$60=I$4)*(GMWQ!$NF$2:$NF$60=I$1),0),$G47-1966)</f>
        <v>1850.0250000000001</v>
      </c>
      <c r="J47" s="4" cm="1">
        <f t="array" ref="J47">INDEX(GMWQ!$A$2:$NF$60,MATCH(1,(GMWQ!$NE$2:$NE$60=J$3)*(GMWQ!$ND$2:$ND$60=J$4)*(GMWQ!$NF$2:$NF$60=J$1),0),$G47-1966)</f>
        <v>78346.13</v>
      </c>
      <c r="K47" s="4" cm="1">
        <f t="array" ref="K47">INDEX(GMWQ!$A$2:$NF$60,MATCH(1,(GMWQ!$NE$2:$NE$60=K$3)*(GMWQ!$ND$2:$ND$60=K$4)*(GMWQ!$NF$2:$NF$60=K$1),0),$G47-1966)</f>
        <v>461.22</v>
      </c>
      <c r="L47" s="4" cm="1">
        <f t="array" ref="L47">INDEX(GMWQ!$A$2:$NF$60,MATCH(1,(GMWQ!$NE$2:$NE$60=L$3)*(GMWQ!$ND$2:$ND$60=L$4)*(GMWQ!$NF$2:$NF$60=L$1),0),$G47-1966)</f>
        <v>320.00700000000001</v>
      </c>
      <c r="M47" s="4" cm="1">
        <f t="array" ref="M47">INDEX(GMWQ!$A$2:$NF$60,MATCH(1,(GMWQ!$NE$2:$NE$60=M$3)*(GMWQ!$ND$2:$ND$60=M$4)*(GMWQ!$NF$2:$NF$60=M$1),0),$G47-1966)</f>
        <v>300.334</v>
      </c>
      <c r="N47" s="4" cm="1">
        <f t="array" ref="N47">INDEX(GMWQ!$A$2:$NF$60,MATCH(1,(GMWQ!$NE$2:$NE$60=N$3)*(GMWQ!$ND$2:$ND$60=N$4)*(GMWQ!$NF$2:$NF$60=N$1),0),$G47-1966)</f>
        <v>224379.8</v>
      </c>
      <c r="O47" s="4" cm="1">
        <f t="array" ref="O47">INDEX(GMWQ!$A$2:$NF$60,MATCH(1,(GMWQ!$NE$2:$NE$60=O$3)*(GMWQ!$ND$2:$ND$60=O$4)*(GMWQ!$NF$2:$NF$60=O$1),0),$G47-1966)</f>
        <v>-1527</v>
      </c>
      <c r="P47" s="4" cm="1">
        <f t="array" ref="P47">INDEX(GMWQ!$A$2:$NF$60,MATCH(1,(GMWQ!$NE$2:$NE$60=P$3)*(GMWQ!$ND$2:$ND$60=P$4)*(GMWQ!$NF$2:$NF$60=P$1),0),$G47-1966)</f>
        <v>-68.061000000000007</v>
      </c>
      <c r="Q47" s="4" cm="1">
        <f t="array" ref="Q47">INDEX(GMWQ!$A$2:$NF$60,MATCH(1,(GMWQ!$NE$2:$NE$60=Q$3)*(GMWQ!$ND$2:$ND$60=Q$4)*(GMWQ!$NF$2:$NF$60=Q$1),0),$G47-1966)</f>
        <v>-2895.5</v>
      </c>
      <c r="R47" s="4" cm="1">
        <f t="array" ref="R47">INDEX(GMWQ!$A$2:$NF$60,MATCH(1,(GMWQ!$NE$2:$NE$60=R$3)*(GMWQ!$ND$2:$ND$60=R$4)*(GMWQ!$NF$2:$NF$60=R$1),0),$G47-1966)</f>
        <v>-17.79419</v>
      </c>
      <c r="S47" s="4" cm="1">
        <f t="array" ref="S47">INDEX(GMWQ!$A$2:$NF$60,MATCH(1,(GMWQ!$NE$2:$NE$60=S$3)*(GMWQ!$ND$2:$ND$60=S$4)*(GMWQ!$NF$2:$NF$60=S$1),0),$G47-1966)</f>
        <v>-4.5220000000000002</v>
      </c>
      <c r="T47" s="4" cm="1">
        <f t="array" ref="T47">INDEX(GMWQ!$A$2:$NF$60,MATCH(1,(GMWQ!$NE$2:$NE$60=T$3)*(GMWQ!$ND$2:$ND$60=T$4)*(GMWQ!$NF$2:$NF$60=T$1),0),$G47-1966)</f>
        <v>-7.888204</v>
      </c>
      <c r="U47" s="4" cm="1">
        <f t="array" ref="U47">INDEX(GMWQ!$A$2:$NF$60,MATCH(1,(GMWQ!$NE$2:$NE$60=U$3)*(GMWQ!$ND$2:$ND$60=U$4)*(GMWQ!$NF$2:$NF$60=U$1),0),$G47-1966)</f>
        <v>-7493</v>
      </c>
      <c r="V47" s="4" cm="1">
        <f t="array" ref="V47">INDEX(GMWQ!$A$2:$NF$60,MATCH(1,(GMWQ!$NE$2:$NE$60=V$3)*(GMWQ!$ND$2:$ND$60=V$4)*(GMWQ!$NF$2:$NF$60=V$1),0),$G47-1966)</f>
        <v>142889</v>
      </c>
      <c r="W47" s="4" cm="1">
        <f t="array" ref="W47">INDEX(GMWQ!$A$2:$NF$60,MATCH(1,(GMWQ!$NE$2:$NE$60=W$3)*(GMWQ!$ND$2:$ND$60=W$4)*(GMWQ!$NF$2:$NF$60=W$1),0),$G47-1966)</f>
        <v>2630.0970000000002</v>
      </c>
      <c r="X47" s="4" cm="1">
        <f t="array" ref="X47">INDEX(GMWQ!$A$2:$NF$60,MATCH(1,(GMWQ!$NE$2:$NE$60=X$3)*(GMWQ!$ND$2:$ND$60=X$4)*(GMWQ!$NF$2:$NF$60=X$1),0),$G47-1966)</f>
        <v>171368</v>
      </c>
      <c r="Y47" s="4" cm="1">
        <f t="array" ref="Y47">INDEX(GMWQ!$A$2:$NF$60,MATCH(1,(GMWQ!$NE$2:$NE$60=Y$3)*(GMWQ!$ND$2:$ND$60=Y$4)*(GMWQ!$NF$2:$NF$60=Y$1),0),$G47-1966)</f>
        <v>327.721</v>
      </c>
      <c r="Z47" s="4" cm="1">
        <f t="array" ref="Z47">INDEX(GMWQ!$A$2:$NF$60,MATCH(1,(GMWQ!$NE$2:$NE$60=Z$3)*(GMWQ!$ND$2:$ND$60=Z$4)*(GMWQ!$NF$2:$NF$60=Z$1),0),$G47-1966)</f>
        <v>190.93559999999999</v>
      </c>
      <c r="AA47" s="4" cm="1">
        <f t="array" ref="AA47">INDEX(GMWQ!$A$2:$NF$60,MATCH(1,(GMWQ!$NE$2:$NE$60=AA$3)*(GMWQ!$ND$2:$ND$60=AA$4)*(GMWQ!$NF$2:$NF$60=AA$1),0),$G47-1966)</f>
        <v>274.03750000000002</v>
      </c>
      <c r="AB47" s="4" cm="1">
        <f t="array" ref="AB47">INDEX(GMWQ!$A$2:$NF$60,MATCH(1,(GMWQ!$NE$2:$NE$60=AB$3)*(GMWQ!$ND$2:$ND$60=AB$4)*(GMWQ!$NF$2:$NF$60=AB$1),0),$G47-1966)</f>
        <v>220266</v>
      </c>
      <c r="AC47" s="4" cm="1">
        <f t="array" ref="AC47">INDEX(GMWQ!$A$2:$NF$60,MATCH(1,(GMWQ!$NE$2:$NE$60=AC$3)*(GMWQ!$ND$2:$ND$60=AC$4)*(GMWQ!$NF$2:$NF$60=AC$1),0),$G47-1966)</f>
        <v>107892.9</v>
      </c>
      <c r="AD47" s="4" cm="1">
        <f t="array" ref="AD47">INDEX(GMWQ!$A$2:$NF$60,MATCH(1,(GMWQ!$NE$2:$NE$60=AD$3)*(GMWQ!$ND$2:$ND$60=AD$4)*(GMWQ!$NF$2:$NF$60=AD$1),0),$G47-1966)</f>
        <v>1817.242</v>
      </c>
      <c r="AE47" s="4" cm="1">
        <f t="array" ref="AE47">INDEX(GMWQ!$A$2:$NF$60,MATCH(1,(GMWQ!$NE$2:$NE$60=AE$3)*(GMWQ!$ND$2:$ND$60=AE$4)*(GMWQ!$NF$2:$NF$60=AE$1),0),$G47-1966)</f>
        <v>63461.38</v>
      </c>
      <c r="AF47" s="4" cm="1">
        <f t="array" ref="AF47">INDEX(GMWQ!$A$2:$NF$60,MATCH(1,(GMWQ!$NE$2:$NE$60=AF$3)*(GMWQ!$ND$2:$ND$60=AF$4)*(GMWQ!$NF$2:$NF$60=AF$1),0),$G47-1966)</f>
        <v>54.102249999999998</v>
      </c>
      <c r="AG47" s="4" cm="1">
        <f t="array" ref="AG47">INDEX(GMWQ!$A$2:$NF$60,MATCH(1,(GMWQ!$NE$2:$NE$60=AG$3)*(GMWQ!$ND$2:$ND$60=AG$4)*(GMWQ!$NF$2:$NF$60=AG$1),0),$G47-1966)</f>
        <v>10.92375</v>
      </c>
      <c r="AH47" s="4" cm="1">
        <f t="array" ref="AH47">INDEX(GMWQ!$A$2:$NF$60,MATCH(1,(GMWQ!$NE$2:$NE$60=AH$3)*(GMWQ!$ND$2:$ND$60=AH$4)*(GMWQ!$NF$2:$NF$60=AH$1),0),$G47-1966)</f>
        <v>186.06270000000001</v>
      </c>
      <c r="AI47" s="4" cm="1">
        <f t="array" ref="AI47">INDEX(GMWQ!$A$2:$NF$60,MATCH(1,(GMWQ!$NE$2:$NE$60=AI$3)*(GMWQ!$ND$2:$ND$60=AI$4)*(GMWQ!$NF$2:$NF$60=AI$1),0),$G47-1966)</f>
        <v>85434</v>
      </c>
      <c r="AJ47" s="4" cm="1">
        <f t="array" ref="AJ47">INDEX(GMWQ!$A$2:$NF$60,MATCH(1,(GMWQ!$NE$2:$NE$60=AJ$3)*(GMWQ!$ND$2:$ND$60=AJ$4)*(GMWQ!$NF$2:$NF$60=AJ$1),0),$G47-1966)</f>
        <v>85858</v>
      </c>
      <c r="AK47" s="4" cm="1">
        <f t="array" ref="AK47">INDEX(GMWQ!$A$2:$NF$60,MATCH(1,(GMWQ!$NE$2:$NE$60=AK$3)*(GMWQ!$ND$2:$ND$60=AK$4)*(GMWQ!$NF$2:$NF$60=AK$1),0),$G47-1966)</f>
        <v>868.35</v>
      </c>
      <c r="AL47" s="4" cm="1">
        <f t="array" ref="AL47">INDEX(GMWQ!$A$2:$NF$60,MATCH(1,(GMWQ!$NE$2:$NE$60=AL$3)*(GMWQ!$ND$2:$ND$60=AL$4)*(GMWQ!$NF$2:$NF$60=AL$1),0),$G47-1966)</f>
        <v>75930.7</v>
      </c>
      <c r="AM47" s="4" cm="1">
        <f t="array" ref="AM47">INDEX(GMWQ!$A$2:$NF$60,MATCH(1,(GMWQ!$NE$2:$NE$60=AM$3)*(GMWQ!$ND$2:$ND$60=AM$4)*(GMWQ!$NF$2:$NF$60=AM$1),0),$G47-1966)</f>
        <v>249.7826</v>
      </c>
      <c r="AN47" s="4" cm="1">
        <f t="array" ref="AN47">INDEX(GMWQ!$A$2:$NF$60,MATCH(1,(GMWQ!$NE$2:$NE$60=AN$3)*(GMWQ!$ND$2:$ND$60=AN$4)*(GMWQ!$NF$2:$NF$60=AN$1),0),$G47-1966)</f>
        <v>154.297</v>
      </c>
      <c r="AO47" s="4" cm="1">
        <f t="array" ref="AO47">INDEX(GMWQ!$A$2:$NF$60,MATCH(1,(GMWQ!$NE$2:$NE$60=AO$3)*(GMWQ!$ND$2:$ND$60=AO$4)*(GMWQ!$NF$2:$NF$60=AO$1),0),$G47-1966)</f>
        <v>84.043999999999997</v>
      </c>
      <c r="AP47" s="4" cm="1">
        <f t="array" ref="AP47">INDEX(GMWQ!$A$2:$NF$60,MATCH(1,(GMWQ!$NE$2:$NE$60=AP$3)*(GMWQ!$ND$2:$ND$60=AP$4)*(GMWQ!$NF$2:$NF$60=AP$1),0),$G47-1966)</f>
        <v>100809</v>
      </c>
      <c r="AQ47" s="4" cm="1">
        <f t="array" ref="AQ47">INDEX(GMWQ!$A$2:$NF$60,MATCH(1,(GMWQ!$NE$2:$NE$60=AQ$3)*(GMWQ!$ND$2:$ND$60=AQ$4)*(GMWQ!$NF$2:$NF$60=AQ$1),0),$G47-1966)</f>
        <v>1.1675720000000001</v>
      </c>
      <c r="AR47" s="4" cm="1">
        <f t="array" ref="AR47">INDEX(GMWQ!$A$2:$NF$60,MATCH(1,(GMWQ!$NE$2:$NE$60=AR$3)*(GMWQ!$ND$2:$ND$60=AR$4)*(GMWQ!$NF$2:$NF$60=AR$1),0),$G47-1966)</f>
        <v>1.569348</v>
      </c>
      <c r="AS47" s="4" cm="1">
        <f t="array" ref="AS47">INDEX(GMWQ!$A$2:$NF$60,MATCH(1,(GMWQ!$NE$2:$NE$60=AS$3)*(GMWQ!$ND$2:$ND$60=AS$4)*(GMWQ!$NF$2:$NF$60=AS$1),0),$G47-1966)</f>
        <v>1.515749</v>
      </c>
      <c r="AT47" s="4" cm="1">
        <f t="array" ref="AT47">INDEX(GMWQ!$A$2:$NF$60,MATCH(1,(GMWQ!$NE$2:$NE$60=AT$3)*(GMWQ!$ND$2:$ND$60=AT$4)*(GMWQ!$NF$2:$NF$60=AT$1),0),$G47-1966)</f>
        <v>-5.7465250000000001</v>
      </c>
      <c r="AU47" s="4" cm="1">
        <f t="array" ref="AU47">INDEX(GMWQ!$A$2:$NF$60,MATCH(1,(GMWQ!$NE$2:$NE$60=AU$3)*(GMWQ!$ND$2:$ND$60=AU$4)*(GMWQ!$NF$2:$NF$60=AU$1),0),$G47-1966)</f>
        <v>40.172429999999999</v>
      </c>
      <c r="AV47" s="4" cm="1">
        <f t="array" ref="AV47">INDEX(GMWQ!$A$2:$NF$60,MATCH(1,(GMWQ!$NE$2:$NE$60=AV$3)*(GMWQ!$ND$2:$ND$60=AV$4)*(GMWQ!$NF$2:$NF$60=AV$1),0),$G47-1966)</f>
        <v>98</v>
      </c>
      <c r="AW47" s="4" cm="1">
        <f t="array" ref="AW47">INDEX(GMWQ!$A$2:$NF$60,MATCH(1,(GMWQ!$NE$2:$NE$60=AW$3)*(GMWQ!$ND$2:$ND$60=AW$4)*(GMWQ!$NF$2:$NF$60=AW$1),0),$G47-1966)</f>
        <v>79.533330000000007</v>
      </c>
      <c r="AX47" s="4" cm="1">
        <f t="array" ref="AX47">INDEX(GMWQ!$A$2:$NF$60,MATCH(1,(GMWQ!$NE$2:$NE$60=AX$3)*(GMWQ!$ND$2:$ND$60=AX$4)*(GMWQ!$NF$2:$NF$60=AX$1),0),$G47-1966)</f>
        <v>52.666670000000003</v>
      </c>
      <c r="AY47" s="4" cm="1">
        <f t="array" ref="AY47">INDEX(GMWQ!$A$2:$NF$60,MATCH(1,(GMWQ!$NE$2:$NE$60=AY$3)*(GMWQ!$ND$2:$ND$60=AY$4)*(GMWQ!$NF$2:$NF$60=AY$1),0),$G47-1966)</f>
        <v>40.523330000000001</v>
      </c>
      <c r="AZ47" s="4" cm="1">
        <f t="array" ref="AZ47">INDEX(GMWQ!$A$2:$NF$60,MATCH(1,(GMWQ!$NE$2:$NE$60=AZ$3)*(GMWQ!$ND$2:$ND$60=AZ$4)*(GMWQ!$NF$2:$NF$60=AZ$1),0),$G47-1966)</f>
        <v>25.533329999999999</v>
      </c>
      <c r="BA47" s="4" cm="1">
        <f t="array" ref="BA47">INDEX(GMWQ!$A$2:$NF$60,MATCH(1,(GMWQ!$NE$2:$NE$60=BA$3)*(GMWQ!$ND$2:$ND$60=BA$4)*(GMWQ!$NF$2:$NF$60=BA$1),0),$G47-1966)</f>
        <v>56.913739999999997</v>
      </c>
    </row>
    <row r="48" spans="1:53" x14ac:dyDescent="0.25">
      <c r="B48" s="4">
        <f t="shared" si="48"/>
        <v>1983</v>
      </c>
      <c r="C48" s="4">
        <f t="shared" si="48"/>
        <v>1983</v>
      </c>
      <c r="D48" s="4">
        <f t="shared" ref="D48" si="54">+D44+1</f>
        <v>1982</v>
      </c>
      <c r="G48" s="4">
        <f>+G47+1</f>
        <v>2014</v>
      </c>
      <c r="H48" s="4" cm="1">
        <f t="array" ref="H48">INDEX(GMWQ!$A$2:$NF$60,MATCH(1,(GMWQ!$NE$2:$NE$60=H$3)*(GMWQ!$ND$2:$ND$60=H$4)*(GMWQ!$NF$2:$NF$60=H$1),0),$G48-1966)</f>
        <v>299623</v>
      </c>
      <c r="I48" s="4" cm="1">
        <f t="array" ref="I48">INDEX(GMWQ!$A$2:$NF$60,MATCH(1,(GMWQ!$NE$2:$NE$60=I$3)*(GMWQ!$ND$2:$ND$60=I$4)*(GMWQ!$NF$2:$NF$60=I$1),0),$G48-1966)</f>
        <v>1892.125</v>
      </c>
      <c r="J48" s="4" cm="1">
        <f t="array" ref="J48">INDEX(GMWQ!$A$2:$NF$60,MATCH(1,(GMWQ!$NE$2:$NE$60=J$3)*(GMWQ!$ND$2:$ND$60=J$4)*(GMWQ!$NF$2:$NF$60=J$1),0),$G48-1966)</f>
        <v>78945.52</v>
      </c>
      <c r="K48" s="4" cm="1">
        <f t="array" ref="K48">INDEX(GMWQ!$A$2:$NF$60,MATCH(1,(GMWQ!$NE$2:$NE$60=K$3)*(GMWQ!$ND$2:$ND$60=K$4)*(GMWQ!$NF$2:$NF$60=K$1),0),$G48-1966)</f>
        <v>466.02</v>
      </c>
      <c r="L48" s="4" cm="1">
        <f t="array" ref="L48">INDEX(GMWQ!$A$2:$NF$60,MATCH(1,(GMWQ!$NE$2:$NE$60=L$3)*(GMWQ!$ND$2:$ND$60=L$4)*(GMWQ!$NF$2:$NF$60=L$1),0),$G48-1966)</f>
        <v>320.18200000000002</v>
      </c>
      <c r="M48" s="4" cm="1">
        <f t="array" ref="M48">INDEX(GMWQ!$A$2:$NF$60,MATCH(1,(GMWQ!$NE$2:$NE$60=M$3)*(GMWQ!$ND$2:$ND$60=M$4)*(GMWQ!$NF$2:$NF$60=M$1),0),$G48-1966)</f>
        <v>299.97500000000002</v>
      </c>
      <c r="N48" s="4" cm="1">
        <f t="array" ref="N48">INDEX(GMWQ!$A$2:$NF$60,MATCH(1,(GMWQ!$NE$2:$NE$60=N$3)*(GMWQ!$ND$2:$ND$60=N$4)*(GMWQ!$NF$2:$NF$60=N$1),0),$G48-1966)</f>
        <v>228806.3</v>
      </c>
      <c r="O48" s="4" cm="1">
        <f t="array" ref="O48">INDEX(GMWQ!$A$2:$NF$60,MATCH(1,(GMWQ!$NE$2:$NE$60=O$3)*(GMWQ!$ND$2:$ND$60=O$4)*(GMWQ!$NF$2:$NF$60=O$1),0),$G48-1966)</f>
        <v>-4050</v>
      </c>
      <c r="P48" s="4" cm="1">
        <f t="array" ref="P48">INDEX(GMWQ!$A$2:$NF$60,MATCH(1,(GMWQ!$NE$2:$NE$60=P$3)*(GMWQ!$ND$2:$ND$60=P$4)*(GMWQ!$NF$2:$NF$60=P$1),0),$G48-1966)</f>
        <v>-65.452500000000001</v>
      </c>
      <c r="Q48" s="4" cm="1">
        <f t="array" ref="Q48">INDEX(GMWQ!$A$2:$NF$60,MATCH(1,(GMWQ!$NE$2:$NE$60=Q$3)*(GMWQ!$ND$2:$ND$60=Q$4)*(GMWQ!$NF$2:$NF$60=Q$1),0),$G48-1966)</f>
        <v>-2977.75</v>
      </c>
      <c r="R48" s="4" cm="1">
        <f t="array" ref="R48">INDEX(GMWQ!$A$2:$NF$60,MATCH(1,(GMWQ!$NE$2:$NE$60=R$3)*(GMWQ!$ND$2:$ND$60=R$4)*(GMWQ!$NF$2:$NF$60=R$1),0),$G48-1966)</f>
        <v>-17.79419</v>
      </c>
      <c r="S48" s="4" cm="1">
        <f t="array" ref="S48">INDEX(GMWQ!$A$2:$NF$60,MATCH(1,(GMWQ!$NE$2:$NE$60=S$3)*(GMWQ!$ND$2:$ND$60=S$4)*(GMWQ!$NF$2:$NF$60=S$1),0),$G48-1966)</f>
        <v>-4.2910000000000004</v>
      </c>
      <c r="T48" s="4" cm="1">
        <f t="array" ref="T48">INDEX(GMWQ!$A$2:$NF$60,MATCH(1,(GMWQ!$NE$2:$NE$60=T$3)*(GMWQ!$ND$2:$ND$60=T$4)*(GMWQ!$NF$2:$NF$60=T$1),0),$G48-1966)</f>
        <v>-8.2987380000000002</v>
      </c>
      <c r="U48" s="4" cm="1">
        <f t="array" ref="U48">INDEX(GMWQ!$A$2:$NF$60,MATCH(1,(GMWQ!$NE$2:$NE$60=U$3)*(GMWQ!$ND$2:$ND$60=U$4)*(GMWQ!$NF$2:$NF$60=U$1),0),$G48-1966)</f>
        <v>-5978</v>
      </c>
      <c r="V48" s="4" cm="1">
        <f t="array" ref="V48">INDEX(GMWQ!$A$2:$NF$60,MATCH(1,(GMWQ!$NE$2:$NE$60=V$3)*(GMWQ!$ND$2:$ND$60=V$4)*(GMWQ!$NF$2:$NF$60=V$1),0),$G48-1966)</f>
        <v>145953.79999999999</v>
      </c>
      <c r="W48" s="4" cm="1">
        <f t="array" ref="W48">INDEX(GMWQ!$A$2:$NF$60,MATCH(1,(GMWQ!$NE$2:$NE$60=W$3)*(GMWQ!$ND$2:$ND$60=W$4)*(GMWQ!$NF$2:$NF$60=W$1),0),$G48-1966)</f>
        <v>2702.7060000000001</v>
      </c>
      <c r="X48" s="4" cm="1">
        <f t="array" ref="X48">INDEX(GMWQ!$A$2:$NF$60,MATCH(1,(GMWQ!$NE$2:$NE$60=X$3)*(GMWQ!$ND$2:$ND$60=X$4)*(GMWQ!$NF$2:$NF$60=X$1),0),$G48-1966)</f>
        <v>177540</v>
      </c>
      <c r="Y48" s="4" cm="1">
        <f t="array" ref="Y48">INDEX(GMWQ!$A$2:$NF$60,MATCH(1,(GMWQ!$NE$2:$NE$60=Y$3)*(GMWQ!$ND$2:$ND$60=Y$4)*(GMWQ!$NF$2:$NF$60=Y$1),0),$G48-1966)</f>
        <v>335.49290000000002</v>
      </c>
      <c r="Z48" s="4" cm="1">
        <f t="array" ref="Z48">INDEX(GMWQ!$A$2:$NF$60,MATCH(1,(GMWQ!$NE$2:$NE$60=Z$3)*(GMWQ!$ND$2:$ND$60=Z$4)*(GMWQ!$NF$2:$NF$60=Z$1),0),$G48-1966)</f>
        <v>197.51490000000001</v>
      </c>
      <c r="AA48" s="4" cm="1">
        <f t="array" ref="AA48">INDEX(GMWQ!$A$2:$NF$60,MATCH(1,(GMWQ!$NE$2:$NE$60=AA$3)*(GMWQ!$ND$2:$ND$60=AA$4)*(GMWQ!$NF$2:$NF$60=AA$1),0),$G48-1966)</f>
        <v>272.40100000000001</v>
      </c>
      <c r="AB48" s="4" cm="1">
        <f t="array" ref="AB48">INDEX(GMWQ!$A$2:$NF$60,MATCH(1,(GMWQ!$NE$2:$NE$60=AB$3)*(GMWQ!$ND$2:$ND$60=AB$4)*(GMWQ!$NF$2:$NF$60=AB$1),0),$G48-1966)</f>
        <v>230800</v>
      </c>
      <c r="AC48" s="4" cm="1">
        <f t="array" ref="AC48">INDEX(GMWQ!$A$2:$NF$60,MATCH(1,(GMWQ!$NE$2:$NE$60=AC$3)*(GMWQ!$ND$2:$ND$60=AC$4)*(GMWQ!$NF$2:$NF$60=AC$1),0),$G48-1966)</f>
        <v>112350.39999999999</v>
      </c>
      <c r="AD48" s="4" cm="1">
        <f t="array" ref="AD48">INDEX(GMWQ!$A$2:$NF$60,MATCH(1,(GMWQ!$NE$2:$NE$60=AD$3)*(GMWQ!$ND$2:$ND$60=AD$4)*(GMWQ!$NF$2:$NF$60=AD$1),0),$G48-1966)</f>
        <v>1862.1310000000001</v>
      </c>
      <c r="AE48" s="4" cm="1">
        <f t="array" ref="AE48">INDEX(GMWQ!$A$2:$NF$60,MATCH(1,(GMWQ!$NE$2:$NE$60=AE$3)*(GMWQ!$ND$2:$ND$60=AE$4)*(GMWQ!$NF$2:$NF$60=AE$1),0),$G48-1966)</f>
        <v>67578.05</v>
      </c>
      <c r="AF48" s="4" cm="1">
        <f t="array" ref="AF48">INDEX(GMWQ!$A$2:$NF$60,MATCH(1,(GMWQ!$NE$2:$NE$60=AF$3)*(GMWQ!$ND$2:$ND$60=AF$4)*(GMWQ!$NF$2:$NF$60=AF$1),0),$G48-1966)</f>
        <v>56.213940000000001</v>
      </c>
      <c r="AG48" s="4" cm="1">
        <f t="array" ref="AG48">INDEX(GMWQ!$A$2:$NF$60,MATCH(1,(GMWQ!$NE$2:$NE$60=AG$3)*(GMWQ!$ND$2:$ND$60=AG$4)*(GMWQ!$NF$2:$NF$60=AG$1),0),$G48-1966)</f>
        <v>14.1755</v>
      </c>
      <c r="AH48" s="4" cm="1">
        <f t="array" ref="AH48">INDEX(GMWQ!$A$2:$NF$60,MATCH(1,(GMWQ!$NE$2:$NE$60=AH$3)*(GMWQ!$ND$2:$ND$60=AH$4)*(GMWQ!$NF$2:$NF$60=AH$1),0),$G48-1966)</f>
        <v>195.76050000000001</v>
      </c>
      <c r="AI48" s="4" cm="1">
        <f t="array" ref="AI48">INDEX(GMWQ!$A$2:$NF$60,MATCH(1,(GMWQ!$NE$2:$NE$60=AI$3)*(GMWQ!$ND$2:$ND$60=AI$4)*(GMWQ!$NF$2:$NF$60=AI$1),0),$G48-1966)</f>
        <v>94036</v>
      </c>
      <c r="AJ48" s="4" cm="1">
        <f t="array" ref="AJ48">INDEX(GMWQ!$A$2:$NF$60,MATCH(1,(GMWQ!$NE$2:$NE$60=AJ$3)*(GMWQ!$ND$2:$ND$60=AJ$4)*(GMWQ!$NF$2:$NF$60=AJ$1),0),$G48-1966)</f>
        <v>86421</v>
      </c>
      <c r="AK48" s="4" cm="1">
        <f t="array" ref="AK48">INDEX(GMWQ!$A$2:$NF$60,MATCH(1,(GMWQ!$NE$2:$NE$60=AK$3)*(GMWQ!$ND$2:$ND$60=AK$4)*(GMWQ!$NF$2:$NF$60=AK$1),0),$G48-1966)</f>
        <v>894.7</v>
      </c>
      <c r="AL48" s="4" cm="1">
        <f t="array" ref="AL48">INDEX(GMWQ!$A$2:$NF$60,MATCH(1,(GMWQ!$NE$2:$NE$60=AL$3)*(GMWQ!$ND$2:$ND$60=AL$4)*(GMWQ!$NF$2:$NF$60=AL$1),0),$G48-1966)</f>
        <v>76627</v>
      </c>
      <c r="AM48" s="4" cm="1">
        <f t="array" ref="AM48">INDEX(GMWQ!$A$2:$NF$60,MATCH(1,(GMWQ!$NE$2:$NE$60=AM$3)*(GMWQ!$ND$2:$ND$60=AM$4)*(GMWQ!$NF$2:$NF$60=AM$1),0),$G48-1966)</f>
        <v>252.99440000000001</v>
      </c>
      <c r="AN48" s="4" cm="1">
        <f t="array" ref="AN48">INDEX(GMWQ!$A$2:$NF$60,MATCH(1,(GMWQ!$NE$2:$NE$60=AN$3)*(GMWQ!$ND$2:$ND$60=AN$4)*(GMWQ!$NF$2:$NF$60=AN$1),0),$G48-1966)</f>
        <v>158.578</v>
      </c>
      <c r="AO48" s="4" cm="1">
        <f t="array" ref="AO48">INDEX(GMWQ!$A$2:$NF$60,MATCH(1,(GMWQ!$NE$2:$NE$60=AO$3)*(GMWQ!$ND$2:$ND$60=AO$4)*(GMWQ!$NF$2:$NF$60=AO$1),0),$G48-1966)</f>
        <v>86.783000000000001</v>
      </c>
      <c r="AP48" s="4" cm="1">
        <f t="array" ref="AP48">INDEX(GMWQ!$A$2:$NF$60,MATCH(1,(GMWQ!$NE$2:$NE$60=AP$3)*(GMWQ!$ND$2:$ND$60=AP$4)*(GMWQ!$NF$2:$NF$60=AP$1),0),$G48-1966)</f>
        <v>103951</v>
      </c>
      <c r="AQ48" s="4" cm="1">
        <f t="array" ref="AQ48">INDEX(GMWQ!$A$2:$NF$60,MATCH(1,(GMWQ!$NE$2:$NE$60=AQ$3)*(GMWQ!$ND$2:$ND$60=AQ$4)*(GMWQ!$NF$2:$NF$60=AQ$1),0),$G48-1966)</f>
        <v>1.266772</v>
      </c>
      <c r="AR48" s="4" cm="1">
        <f t="array" ref="AR48">INDEX(GMWQ!$A$2:$NF$60,MATCH(1,(GMWQ!$NE$2:$NE$60=AR$3)*(GMWQ!$ND$2:$ND$60=AR$4)*(GMWQ!$NF$2:$NF$60=AR$1),0),$G48-1966)</f>
        <v>1.7264090000000001</v>
      </c>
      <c r="AS48" s="4" cm="1">
        <f t="array" ref="AS48">INDEX(GMWQ!$A$2:$NF$60,MATCH(1,(GMWQ!$NE$2:$NE$60=AS$3)*(GMWQ!$ND$2:$ND$60=AS$4)*(GMWQ!$NF$2:$NF$60=AS$1),0),$G48-1966)</f>
        <v>1.838897</v>
      </c>
      <c r="AT48" s="4" cm="1">
        <f t="array" ref="AT48">INDEX(GMWQ!$A$2:$NF$60,MATCH(1,(GMWQ!$NE$2:$NE$60=AT$3)*(GMWQ!$ND$2:$ND$60=AT$4)*(GMWQ!$NF$2:$NF$60=AT$1),0),$G48-1966)</f>
        <v>-5.5615779999999999</v>
      </c>
      <c r="AU48" s="4" cm="1">
        <f t="array" ref="AU48">INDEX(GMWQ!$A$2:$NF$60,MATCH(1,(GMWQ!$NE$2:$NE$60=AU$3)*(GMWQ!$ND$2:$ND$60=AU$4)*(GMWQ!$NF$2:$NF$60=AU$1),0),$G48-1966)</f>
        <v>40.85022</v>
      </c>
      <c r="AV48" s="4" cm="1">
        <f t="array" ref="AV48">INDEX(GMWQ!$A$2:$NF$60,MATCH(1,(GMWQ!$NE$2:$NE$60=AV$3)*(GMWQ!$ND$2:$ND$60=AV$4)*(GMWQ!$NF$2:$NF$60=AV$1),0),$G48-1966)</f>
        <v>99.133330000000001</v>
      </c>
      <c r="AW48" s="4" cm="1">
        <f t="array" ref="AW48">INDEX(GMWQ!$A$2:$NF$60,MATCH(1,(GMWQ!$NE$2:$NE$60=AW$3)*(GMWQ!$ND$2:$ND$60=AW$4)*(GMWQ!$NF$2:$NF$60=AW$1),0),$G48-1966)</f>
        <v>80.466669999999993</v>
      </c>
      <c r="AX48" s="4" cm="1">
        <f t="array" ref="AX48">INDEX(GMWQ!$A$2:$NF$60,MATCH(1,(GMWQ!$NE$2:$NE$60=AX$3)*(GMWQ!$ND$2:$ND$60=AX$4)*(GMWQ!$NF$2:$NF$60=AX$1),0),$G48-1966)</f>
        <v>53.033329999999999</v>
      </c>
      <c r="AY48" s="4" cm="1">
        <f t="array" ref="AY48">INDEX(GMWQ!$A$2:$NF$60,MATCH(1,(GMWQ!$NE$2:$NE$60=AY$3)*(GMWQ!$ND$2:$ND$60=AY$4)*(GMWQ!$NF$2:$NF$60=AY$1),0),$G48-1966)</f>
        <v>41.663330000000002</v>
      </c>
      <c r="AZ48" s="4" cm="1">
        <f t="array" ref="AZ48">INDEX(GMWQ!$A$2:$NF$60,MATCH(1,(GMWQ!$NE$2:$NE$60=AZ$3)*(GMWQ!$ND$2:$ND$60=AZ$4)*(GMWQ!$NF$2:$NF$60=AZ$1),0),$G48-1966)</f>
        <v>26.3</v>
      </c>
      <c r="BA48" s="4" cm="1">
        <f t="array" ref="BA48">INDEX(GMWQ!$A$2:$NF$60,MATCH(1,(GMWQ!$NE$2:$NE$60=BA$3)*(GMWQ!$ND$2:$ND$60=BA$4)*(GMWQ!$NF$2:$NF$60=BA$1),0),$G48-1966)</f>
        <v>57.642719999999997</v>
      </c>
    </row>
    <row r="49" spans="1:53" x14ac:dyDescent="0.25">
      <c r="B49" s="4">
        <f t="shared" si="48"/>
        <v>1983</v>
      </c>
      <c r="C49" s="4">
        <f t="shared" si="48"/>
        <v>1983</v>
      </c>
      <c r="D49" s="4">
        <f t="shared" ref="D49" si="55">+D45+1</f>
        <v>1983</v>
      </c>
      <c r="G49" s="4">
        <f t="shared" ref="G49:G112" si="56">+G48+1</f>
        <v>2015</v>
      </c>
      <c r="H49" s="4" cm="1">
        <f t="array" ref="H49">INDEX(GMWQ!$A$2:$NF$60,MATCH(1,(GMWQ!$NE$2:$NE$60=H$3)*(GMWQ!$ND$2:$ND$60=H$4)*(GMWQ!$NF$2:$NF$60=H$1),0),$G49-1966)</f>
        <v>303085</v>
      </c>
      <c r="I49" s="4" cm="1">
        <f t="array" ref="I49">INDEX(GMWQ!$A$2:$NF$60,MATCH(1,(GMWQ!$NE$2:$NE$60=I$3)*(GMWQ!$ND$2:$ND$60=I$4)*(GMWQ!$NF$2:$NF$60=I$1),0),$G49-1966)</f>
        <v>1929.925</v>
      </c>
      <c r="J49" s="4" cm="1">
        <f t="array" ref="J49">INDEX(GMWQ!$A$2:$NF$60,MATCH(1,(GMWQ!$NE$2:$NE$60=J$3)*(GMWQ!$ND$2:$ND$60=J$4)*(GMWQ!$NF$2:$NF$60=J$1),0),$G49-1966)</f>
        <v>80009</v>
      </c>
      <c r="K49" s="4" cm="1">
        <f t="array" ref="K49">INDEX(GMWQ!$A$2:$NF$60,MATCH(1,(GMWQ!$NE$2:$NE$60=K$3)*(GMWQ!$ND$2:$ND$60=K$4)*(GMWQ!$NF$2:$NF$60=K$1),0),$G49-1966)</f>
        <v>464.95</v>
      </c>
      <c r="L49" s="4" cm="1">
        <f t="array" ref="L49">INDEX(GMWQ!$A$2:$NF$60,MATCH(1,(GMWQ!$NE$2:$NE$60=L$3)*(GMWQ!$ND$2:$ND$60=L$4)*(GMWQ!$NF$2:$NF$60=L$1),0),$G49-1966)</f>
        <v>320.69600000000003</v>
      </c>
      <c r="M49" s="4" cm="1">
        <f t="array" ref="M49">INDEX(GMWQ!$A$2:$NF$60,MATCH(1,(GMWQ!$NE$2:$NE$60=M$3)*(GMWQ!$ND$2:$ND$60=M$4)*(GMWQ!$NF$2:$NF$60=M$1),0),$G49-1966)</f>
        <v>305.55900000000003</v>
      </c>
      <c r="N49" s="4" cm="1">
        <f t="array" ref="N49">INDEX(GMWQ!$A$2:$NF$60,MATCH(1,(GMWQ!$NE$2:$NE$60=N$3)*(GMWQ!$ND$2:$ND$60=N$4)*(GMWQ!$NF$2:$NF$60=N$1),0),$G49-1966)</f>
        <v>231376.8</v>
      </c>
      <c r="O49" s="4" cm="1">
        <f t="array" ref="O49">INDEX(GMWQ!$A$2:$NF$60,MATCH(1,(GMWQ!$NE$2:$NE$60=O$3)*(GMWQ!$ND$2:$ND$60=O$4)*(GMWQ!$NF$2:$NF$60=O$1),0),$G49-1966)</f>
        <v>-4112</v>
      </c>
      <c r="P49" s="4" cm="1">
        <f t="array" ref="P49">INDEX(GMWQ!$A$2:$NF$60,MATCH(1,(GMWQ!$NE$2:$NE$60=P$3)*(GMWQ!$ND$2:$ND$60=P$4)*(GMWQ!$NF$2:$NF$60=P$1),0),$G49-1966)</f>
        <v>-68.011750000000006</v>
      </c>
      <c r="Q49" s="4" cm="1">
        <f t="array" ref="Q49">INDEX(GMWQ!$A$2:$NF$60,MATCH(1,(GMWQ!$NE$2:$NE$60=Q$3)*(GMWQ!$ND$2:$ND$60=Q$4)*(GMWQ!$NF$2:$NF$60=Q$1),0),$G49-1966)</f>
        <v>-3106.75</v>
      </c>
      <c r="R49" s="4" cm="1">
        <f t="array" ref="R49">INDEX(GMWQ!$A$2:$NF$60,MATCH(1,(GMWQ!$NE$2:$NE$60=R$3)*(GMWQ!$ND$2:$ND$60=R$4)*(GMWQ!$NF$2:$NF$60=R$1),0),$G49-1966)</f>
        <v>-17.79419</v>
      </c>
      <c r="S49" s="4" cm="1">
        <f t="array" ref="S49">INDEX(GMWQ!$A$2:$NF$60,MATCH(1,(GMWQ!$NE$2:$NE$60=S$3)*(GMWQ!$ND$2:$ND$60=S$4)*(GMWQ!$NF$2:$NF$60=S$1),0),$G49-1966)</f>
        <v>-3.4940000000000002</v>
      </c>
      <c r="T49" s="4" cm="1">
        <f t="array" ref="T49">INDEX(GMWQ!$A$2:$NF$60,MATCH(1,(GMWQ!$NE$2:$NE$60=T$3)*(GMWQ!$ND$2:$ND$60=T$4)*(GMWQ!$NF$2:$NF$60=T$1),0),$G49-1966)</f>
        <v>-8.8052139999999994</v>
      </c>
      <c r="U49" s="4" cm="1">
        <f t="array" ref="U49">INDEX(GMWQ!$A$2:$NF$60,MATCH(1,(GMWQ!$NE$2:$NE$60=U$3)*(GMWQ!$ND$2:$ND$60=U$4)*(GMWQ!$NF$2:$NF$60=U$1),0),$G49-1966)</f>
        <v>-9424</v>
      </c>
      <c r="V49" s="4" cm="1">
        <f t="array" ref="V49">INDEX(GMWQ!$A$2:$NF$60,MATCH(1,(GMWQ!$NE$2:$NE$60=V$3)*(GMWQ!$ND$2:$ND$60=V$4)*(GMWQ!$NF$2:$NF$60=V$1),0),$G49-1966)</f>
        <v>149018.5</v>
      </c>
      <c r="W49" s="4" cm="1">
        <f t="array" ref="W49">INDEX(GMWQ!$A$2:$NF$60,MATCH(1,(GMWQ!$NE$2:$NE$60=W$3)*(GMWQ!$ND$2:$ND$60=W$4)*(GMWQ!$NF$2:$NF$60=W$1),0),$G49-1966)</f>
        <v>2784.1370000000002</v>
      </c>
      <c r="X49" s="4" cm="1">
        <f t="array" ref="X49">INDEX(GMWQ!$A$2:$NF$60,MATCH(1,(GMWQ!$NE$2:$NE$60=X$3)*(GMWQ!$ND$2:$ND$60=X$4)*(GMWQ!$NF$2:$NF$60=X$1),0),$G49-1966)</f>
        <v>183712</v>
      </c>
      <c r="Y49" s="4" cm="1">
        <f t="array" ref="Y49">INDEX(GMWQ!$A$2:$NF$60,MATCH(1,(GMWQ!$NE$2:$NE$60=Y$3)*(GMWQ!$ND$2:$ND$60=Y$4)*(GMWQ!$NF$2:$NF$60=Y$1),0),$G49-1966)</f>
        <v>342.01209999999998</v>
      </c>
      <c r="Z49" s="4" cm="1">
        <f t="array" ref="Z49">INDEX(GMWQ!$A$2:$NF$60,MATCH(1,(GMWQ!$NE$2:$NE$60=Z$3)*(GMWQ!$ND$2:$ND$60=Z$4)*(GMWQ!$NF$2:$NF$60=Z$1),0),$G49-1966)</f>
        <v>204.0942</v>
      </c>
      <c r="AA49" s="4" cm="1">
        <f t="array" ref="AA49">INDEX(GMWQ!$A$2:$NF$60,MATCH(1,(GMWQ!$NE$2:$NE$60=AA$3)*(GMWQ!$ND$2:$ND$60=AA$4)*(GMWQ!$NF$2:$NF$60=AA$1),0),$G49-1966)</f>
        <v>270.7645</v>
      </c>
      <c r="AB49" s="4" cm="1">
        <f t="array" ref="AB49">INDEX(GMWQ!$A$2:$NF$60,MATCH(1,(GMWQ!$NE$2:$NE$60=AB$3)*(GMWQ!$ND$2:$ND$60=AB$4)*(GMWQ!$NF$2:$NF$60=AB$1),0),$G49-1966)</f>
        <v>241334</v>
      </c>
      <c r="AC49" s="4" cm="1">
        <f t="array" ref="AC49">INDEX(GMWQ!$A$2:$NF$60,MATCH(1,(GMWQ!$NE$2:$NE$60=AC$3)*(GMWQ!$ND$2:$ND$60=AC$4)*(GMWQ!$NF$2:$NF$60=AC$1),0),$G49-1966)</f>
        <v>111617.2</v>
      </c>
      <c r="AD49" s="4" cm="1">
        <f t="array" ref="AD49">INDEX(GMWQ!$A$2:$NF$60,MATCH(1,(GMWQ!$NE$2:$NE$60=AD$3)*(GMWQ!$ND$2:$ND$60=AD$4)*(GMWQ!$NF$2:$NF$60=AD$1),0),$G49-1966)</f>
        <v>1927.5440000000001</v>
      </c>
      <c r="AE49" s="4" cm="1">
        <f t="array" ref="AE49">INDEX(GMWQ!$A$2:$NF$60,MATCH(1,(GMWQ!$NE$2:$NE$60=AE$3)*(GMWQ!$ND$2:$ND$60=AE$4)*(GMWQ!$NF$2:$NF$60=AE$1),0),$G49-1966)</f>
        <v>71694.73</v>
      </c>
      <c r="AF49" s="4" cm="1">
        <f t="array" ref="AF49">INDEX(GMWQ!$A$2:$NF$60,MATCH(1,(GMWQ!$NE$2:$NE$60=AF$3)*(GMWQ!$ND$2:$ND$60=AF$4)*(GMWQ!$NF$2:$NF$60=AF$1),0),$G49-1966)</f>
        <v>58.325629999999997</v>
      </c>
      <c r="AG49" s="4" cm="1">
        <f t="array" ref="AG49">INDEX(GMWQ!$A$2:$NF$60,MATCH(1,(GMWQ!$NE$2:$NE$60=AG$3)*(GMWQ!$ND$2:$ND$60=AG$4)*(GMWQ!$NF$2:$NF$60=AG$1),0),$G49-1966)</f>
        <v>17.427250000000001</v>
      </c>
      <c r="AH49" s="4" cm="1">
        <f t="array" ref="AH49">INDEX(GMWQ!$A$2:$NF$60,MATCH(1,(GMWQ!$NE$2:$NE$60=AH$3)*(GMWQ!$ND$2:$ND$60=AH$4)*(GMWQ!$NF$2:$NF$60=AH$1),0),$G49-1966)</f>
        <v>205.45830000000001</v>
      </c>
      <c r="AI49" s="4" cm="1">
        <f t="array" ref="AI49">INDEX(GMWQ!$A$2:$NF$60,MATCH(1,(GMWQ!$NE$2:$NE$60=AI$3)*(GMWQ!$ND$2:$ND$60=AI$4)*(GMWQ!$NF$2:$NF$60=AI$1),0),$G49-1966)</f>
        <v>102637</v>
      </c>
      <c r="AJ49" s="4" cm="1">
        <f t="array" ref="AJ49">INDEX(GMWQ!$A$2:$NF$60,MATCH(1,(GMWQ!$NE$2:$NE$60=AJ$3)*(GMWQ!$ND$2:$ND$60=AJ$4)*(GMWQ!$NF$2:$NF$60=AJ$1),0),$G49-1966)</f>
        <v>88777</v>
      </c>
      <c r="AK49" s="4" cm="1">
        <f t="array" ref="AK49">INDEX(GMWQ!$A$2:$NF$60,MATCH(1,(GMWQ!$NE$2:$NE$60=AK$3)*(GMWQ!$ND$2:$ND$60=AK$4)*(GMWQ!$NF$2:$NF$60=AK$1),0),$G49-1966)</f>
        <v>922.3</v>
      </c>
      <c r="AL49" s="4" cm="1">
        <f t="array" ref="AL49">INDEX(GMWQ!$A$2:$NF$60,MATCH(1,(GMWQ!$NE$2:$NE$60=AL$3)*(GMWQ!$ND$2:$ND$60=AL$4)*(GMWQ!$NF$2:$NF$60=AL$1),0),$G49-1966)</f>
        <v>77670.75</v>
      </c>
      <c r="AM49" s="4" cm="1">
        <f t="array" ref="AM49">INDEX(GMWQ!$A$2:$NF$60,MATCH(1,(GMWQ!$NE$2:$NE$60=AM$3)*(GMWQ!$ND$2:$ND$60=AM$4)*(GMWQ!$NF$2:$NF$60=AM$1),0),$G49-1966)</f>
        <v>255.8322</v>
      </c>
      <c r="AN49" s="4" cm="1">
        <f t="array" ref="AN49">INDEX(GMWQ!$A$2:$NF$60,MATCH(1,(GMWQ!$NE$2:$NE$60=AN$3)*(GMWQ!$ND$2:$ND$60=AN$4)*(GMWQ!$NF$2:$NF$60=AN$1),0),$G49-1966)</f>
        <v>163.04900000000001</v>
      </c>
      <c r="AO49" s="4" cm="1">
        <f t="array" ref="AO49">INDEX(GMWQ!$A$2:$NF$60,MATCH(1,(GMWQ!$NE$2:$NE$60=AO$3)*(GMWQ!$ND$2:$ND$60=AO$4)*(GMWQ!$NF$2:$NF$60=AO$1),0),$G49-1966)</f>
        <v>90.63</v>
      </c>
      <c r="AP49" s="4" cm="1">
        <f t="array" ref="AP49">INDEX(GMWQ!$A$2:$NF$60,MATCH(1,(GMWQ!$NE$2:$NE$60=AP$3)*(GMWQ!$ND$2:$ND$60=AP$4)*(GMWQ!$NF$2:$NF$60=AP$1),0),$G49-1966)</f>
        <v>107240</v>
      </c>
      <c r="AQ49" s="4" cm="1">
        <f t="array" ref="AQ49">INDEX(GMWQ!$A$2:$NF$60,MATCH(1,(GMWQ!$NE$2:$NE$60=AQ$3)*(GMWQ!$ND$2:$ND$60=AQ$4)*(GMWQ!$NF$2:$NF$60=AQ$1),0),$G49-1966)</f>
        <v>2.1843240000000002</v>
      </c>
      <c r="AR49" s="4" cm="1">
        <f t="array" ref="AR49">INDEX(GMWQ!$A$2:$NF$60,MATCH(1,(GMWQ!$NE$2:$NE$60=AR$3)*(GMWQ!$ND$2:$ND$60=AR$4)*(GMWQ!$NF$2:$NF$60=AR$1),0),$G49-1966)</f>
        <v>2.8547259999999999</v>
      </c>
      <c r="AS49" s="4" cm="1">
        <f t="array" ref="AS49">INDEX(GMWQ!$A$2:$NF$60,MATCH(1,(GMWQ!$NE$2:$NE$60=AS$3)*(GMWQ!$ND$2:$ND$60=AS$4)*(GMWQ!$NF$2:$NF$60=AS$1),0),$G49-1966)</f>
        <v>2.3584299999999998</v>
      </c>
      <c r="AT49" s="4" cm="1">
        <f t="array" ref="AT49">INDEX(GMWQ!$A$2:$NF$60,MATCH(1,(GMWQ!$NE$2:$NE$60=AT$3)*(GMWQ!$ND$2:$ND$60=AT$4)*(GMWQ!$NF$2:$NF$60=AT$1),0),$G49-1966)</f>
        <v>-5.3758400000000002</v>
      </c>
      <c r="AU49" s="4" cm="1">
        <f t="array" ref="AU49">INDEX(GMWQ!$A$2:$NF$60,MATCH(1,(GMWQ!$NE$2:$NE$60=AU$3)*(GMWQ!$ND$2:$ND$60=AU$4)*(GMWQ!$NF$2:$NF$60=AU$1),0),$G49-1966)</f>
        <v>41.293399999999998</v>
      </c>
      <c r="AV49" s="4" cm="1">
        <f t="array" ref="AV49">INDEX(GMWQ!$A$2:$NF$60,MATCH(1,(GMWQ!$NE$2:$NE$60=AV$3)*(GMWQ!$ND$2:$ND$60=AV$4)*(GMWQ!$NF$2:$NF$60=AV$1),0),$G49-1966)</f>
        <v>100.1</v>
      </c>
      <c r="AW49" s="4" cm="1">
        <f t="array" ref="AW49">INDEX(GMWQ!$A$2:$NF$60,MATCH(1,(GMWQ!$NE$2:$NE$60=AW$3)*(GMWQ!$ND$2:$ND$60=AW$4)*(GMWQ!$NF$2:$NF$60=AW$1),0),$G49-1966)</f>
        <v>80.266670000000005</v>
      </c>
      <c r="AX49" s="4" cm="1">
        <f t="array" ref="AX49">INDEX(GMWQ!$A$2:$NF$60,MATCH(1,(GMWQ!$NE$2:$NE$60=AX$3)*(GMWQ!$ND$2:$ND$60=AX$4)*(GMWQ!$NF$2:$NF$60=AX$1),0),$G49-1966)</f>
        <v>53.566670000000002</v>
      </c>
      <c r="AY49" s="4" cm="1">
        <f t="array" ref="AY49">INDEX(GMWQ!$A$2:$NF$60,MATCH(1,(GMWQ!$NE$2:$NE$60=AY$3)*(GMWQ!$ND$2:$ND$60=AY$4)*(GMWQ!$NF$2:$NF$60=AY$1),0),$G49-1966)</f>
        <v>42.57</v>
      </c>
      <c r="AZ49" s="4" cm="1">
        <f t="array" ref="AZ49">INDEX(GMWQ!$A$2:$NF$60,MATCH(1,(GMWQ!$NE$2:$NE$60=AZ$3)*(GMWQ!$ND$2:$ND$60=AZ$4)*(GMWQ!$NF$2:$NF$60=AZ$1),0),$G49-1966)</f>
        <v>26.9</v>
      </c>
      <c r="BA49" s="4" cm="1">
        <f t="array" ref="BA49">INDEX(GMWQ!$A$2:$NF$60,MATCH(1,(GMWQ!$NE$2:$NE$60=BA$3)*(GMWQ!$ND$2:$ND$60=BA$4)*(GMWQ!$NF$2:$NF$60=BA$1),0),$G49-1966)</f>
        <v>58.589750000000002</v>
      </c>
    </row>
    <row r="50" spans="1:53" x14ac:dyDescent="0.25">
      <c r="B50" s="4">
        <f t="shared" si="48"/>
        <v>1983</v>
      </c>
      <c r="C50" s="4">
        <f t="shared" si="48"/>
        <v>1983</v>
      </c>
      <c r="D50" s="4">
        <f t="shared" ref="D50" si="57">+D46+1</f>
        <v>1983</v>
      </c>
      <c r="F50" s="4">
        <f t="shared" ref="F50" si="58">+F46+1</f>
        <v>1983</v>
      </c>
      <c r="G50" s="4">
        <f t="shared" si="56"/>
        <v>2016</v>
      </c>
      <c r="H50" s="4" cm="1">
        <f t="array" ref="H50">INDEX(GMWQ!$A$2:$NF$60,MATCH(1,(GMWQ!$NE$2:$NE$60=H$3)*(GMWQ!$ND$2:$ND$60=H$4)*(GMWQ!$NF$2:$NF$60=H$1),0),$G50-1966)</f>
        <v>305361</v>
      </c>
      <c r="I50" s="4" cm="1">
        <f t="array" ref="I50">INDEX(GMWQ!$A$2:$NF$60,MATCH(1,(GMWQ!$NE$2:$NE$60=I$3)*(GMWQ!$ND$2:$ND$60=I$4)*(GMWQ!$NF$2:$NF$60=I$1),0),$G50-1966)</f>
        <v>1970.2</v>
      </c>
      <c r="J50" s="4" cm="1">
        <f t="array" ref="J50">INDEX(GMWQ!$A$2:$NF$60,MATCH(1,(GMWQ!$NE$2:$NE$60=J$3)*(GMWQ!$ND$2:$ND$60=J$4)*(GMWQ!$NF$2:$NF$60=J$1),0),$G50-1966)</f>
        <v>80575.520000000004</v>
      </c>
      <c r="K50" s="4" cm="1">
        <f t="array" ref="K50">INDEX(GMWQ!$A$2:$NF$60,MATCH(1,(GMWQ!$NE$2:$NE$60=K$3)*(GMWQ!$ND$2:$ND$60=K$4)*(GMWQ!$NF$2:$NF$60=K$1),0),$G50-1966)</f>
        <v>471.39</v>
      </c>
      <c r="L50" s="4" cm="1">
        <f t="array" ref="L50">INDEX(GMWQ!$A$2:$NF$60,MATCH(1,(GMWQ!$NE$2:$NE$60=L$3)*(GMWQ!$ND$2:$ND$60=L$4)*(GMWQ!$NF$2:$NF$60=L$1),0),$G50-1966)</f>
        <v>322.69200000000001</v>
      </c>
      <c r="M50" s="4" cm="1">
        <f t="array" ref="M50">INDEX(GMWQ!$A$2:$NF$60,MATCH(1,(GMWQ!$NE$2:$NE$60=M$3)*(GMWQ!$ND$2:$ND$60=M$4)*(GMWQ!$NF$2:$NF$60=M$1),0),$G50-1966)</f>
        <v>312.334</v>
      </c>
      <c r="N50" s="4" cm="1">
        <f t="array" ref="N50">INDEX(GMWQ!$A$2:$NF$60,MATCH(1,(GMWQ!$NE$2:$NE$60=N$3)*(GMWQ!$ND$2:$ND$60=N$4)*(GMWQ!$NF$2:$NF$60=N$1),0),$G50-1966)</f>
        <v>234253.3</v>
      </c>
      <c r="O50" s="4" cm="1">
        <f t="array" ref="O50">INDEX(GMWQ!$A$2:$NF$60,MATCH(1,(GMWQ!$NE$2:$NE$60=O$3)*(GMWQ!$ND$2:$ND$60=O$4)*(GMWQ!$NF$2:$NF$60=O$1),0),$G50-1966)</f>
        <v>-893</v>
      </c>
      <c r="P50" s="4" cm="1">
        <f t="array" ref="P50">INDEX(GMWQ!$A$2:$NF$60,MATCH(1,(GMWQ!$NE$2:$NE$60=P$3)*(GMWQ!$ND$2:$ND$60=P$4)*(GMWQ!$NF$2:$NF$60=P$1),0),$G50-1966)</f>
        <v>-63.712000000000003</v>
      </c>
      <c r="Q50" s="4" cm="1">
        <f t="array" ref="Q50">INDEX(GMWQ!$A$2:$NF$60,MATCH(1,(GMWQ!$NE$2:$NE$60=Q$3)*(GMWQ!$ND$2:$ND$60=Q$4)*(GMWQ!$NF$2:$NF$60=Q$1),0),$G50-1966)</f>
        <v>-2829.25</v>
      </c>
      <c r="R50" s="4" cm="1">
        <f t="array" ref="R50">INDEX(GMWQ!$A$2:$NF$60,MATCH(1,(GMWQ!$NE$2:$NE$60=R$3)*(GMWQ!$ND$2:$ND$60=R$4)*(GMWQ!$NF$2:$NF$60=R$1),0),$G50-1966)</f>
        <v>-17.79419</v>
      </c>
      <c r="S50" s="4" cm="1">
        <f t="array" ref="S50">INDEX(GMWQ!$A$2:$NF$60,MATCH(1,(GMWQ!$NE$2:$NE$60=S$3)*(GMWQ!$ND$2:$ND$60=S$4)*(GMWQ!$NF$2:$NF$60=S$1),0),$G50-1966)</f>
        <v>-4.1740000000000004</v>
      </c>
      <c r="T50" s="4" cm="1">
        <f t="array" ref="T50">INDEX(GMWQ!$A$2:$NF$60,MATCH(1,(GMWQ!$NE$2:$NE$60=T$3)*(GMWQ!$ND$2:$ND$60=T$4)*(GMWQ!$NF$2:$NF$60=T$1),0),$G50-1966)</f>
        <v>-9.4313529999999997</v>
      </c>
      <c r="U50" s="4" cm="1">
        <f t="array" ref="U50">INDEX(GMWQ!$A$2:$NF$60,MATCH(1,(GMWQ!$NE$2:$NE$60=U$3)*(GMWQ!$ND$2:$ND$60=U$4)*(GMWQ!$NF$2:$NF$60=U$1),0),$G50-1966)</f>
        <v>-7742</v>
      </c>
      <c r="V50" s="4" cm="1">
        <f t="array" ref="V50">INDEX(GMWQ!$A$2:$NF$60,MATCH(1,(GMWQ!$NE$2:$NE$60=V$3)*(GMWQ!$ND$2:$ND$60=V$4)*(GMWQ!$NF$2:$NF$60=V$1),0),$G50-1966)</f>
        <v>152083.29999999999</v>
      </c>
      <c r="W50" s="4" cm="1">
        <f t="array" ref="W50">INDEX(GMWQ!$A$2:$NF$60,MATCH(1,(GMWQ!$NE$2:$NE$60=W$3)*(GMWQ!$ND$2:$ND$60=W$4)*(GMWQ!$NF$2:$NF$60=W$1),0),$G50-1966)</f>
        <v>2848.9259999999999</v>
      </c>
      <c r="X50" s="4" cm="1">
        <f t="array" ref="X50">INDEX(GMWQ!$A$2:$NF$60,MATCH(1,(GMWQ!$NE$2:$NE$60=X$3)*(GMWQ!$ND$2:$ND$60=X$4)*(GMWQ!$NF$2:$NF$60=X$1),0),$G50-1966)</f>
        <v>189884</v>
      </c>
      <c r="Y50" s="4" cm="1">
        <f t="array" ref="Y50">INDEX(GMWQ!$A$2:$NF$60,MATCH(1,(GMWQ!$NE$2:$NE$60=Y$3)*(GMWQ!$ND$2:$ND$60=Y$4)*(GMWQ!$NF$2:$NF$60=Y$1),0),$G50-1966)</f>
        <v>347.27859999999998</v>
      </c>
      <c r="Z50" s="4" cm="1">
        <f t="array" ref="Z50">INDEX(GMWQ!$A$2:$NF$60,MATCH(1,(GMWQ!$NE$2:$NE$60=Z$3)*(GMWQ!$ND$2:$ND$60=Z$4)*(GMWQ!$NF$2:$NF$60=Z$1),0),$G50-1966)</f>
        <v>210.67349999999999</v>
      </c>
      <c r="AA50" s="4" cm="1">
        <f t="array" ref="AA50">INDEX(GMWQ!$A$2:$NF$60,MATCH(1,(GMWQ!$NE$2:$NE$60=AA$3)*(GMWQ!$ND$2:$ND$60=AA$4)*(GMWQ!$NF$2:$NF$60=AA$1),0),$G50-1966)</f>
        <v>269.12799999999999</v>
      </c>
      <c r="AB50" s="4" cm="1">
        <f t="array" ref="AB50">INDEX(GMWQ!$A$2:$NF$60,MATCH(1,(GMWQ!$NE$2:$NE$60=AB$3)*(GMWQ!$ND$2:$ND$60=AB$4)*(GMWQ!$NF$2:$NF$60=AB$1),0),$G50-1966)</f>
        <v>251868</v>
      </c>
      <c r="AC50" s="4" cm="1">
        <f t="array" ref="AC50">INDEX(GMWQ!$A$2:$NF$60,MATCH(1,(GMWQ!$NE$2:$NE$60=AC$3)*(GMWQ!$ND$2:$ND$60=AC$4)*(GMWQ!$NF$2:$NF$60=AC$1),0),$G50-1966)</f>
        <v>105693.5</v>
      </c>
      <c r="AD50" s="4" cm="1">
        <f t="array" ref="AD50">INDEX(GMWQ!$A$2:$NF$60,MATCH(1,(GMWQ!$NE$2:$NE$60=AD$3)*(GMWQ!$ND$2:$ND$60=AD$4)*(GMWQ!$NF$2:$NF$60=AD$1),0),$G50-1966)</f>
        <v>2003.5530000000001</v>
      </c>
      <c r="AE50" s="4" cm="1">
        <f t="array" ref="AE50">INDEX(GMWQ!$A$2:$NF$60,MATCH(1,(GMWQ!$NE$2:$NE$60=AE$3)*(GMWQ!$ND$2:$ND$60=AE$4)*(GMWQ!$NF$2:$NF$60=AE$1),0),$G50-1966)</f>
        <v>75811.399999999994</v>
      </c>
      <c r="AF50" s="4" cm="1">
        <f t="array" ref="AF50">INDEX(GMWQ!$A$2:$NF$60,MATCH(1,(GMWQ!$NE$2:$NE$60=AF$3)*(GMWQ!$ND$2:$ND$60=AF$4)*(GMWQ!$NF$2:$NF$60=AF$1),0),$G50-1966)</f>
        <v>60.43732</v>
      </c>
      <c r="AG50" s="4" cm="1">
        <f t="array" ref="AG50">INDEX(GMWQ!$A$2:$NF$60,MATCH(1,(GMWQ!$NE$2:$NE$60=AG$3)*(GMWQ!$ND$2:$ND$60=AG$4)*(GMWQ!$NF$2:$NF$60=AG$1),0),$G50-1966)</f>
        <v>20.678999999999998</v>
      </c>
      <c r="AH50" s="4" cm="1">
        <f t="array" ref="AH50">INDEX(GMWQ!$A$2:$NF$60,MATCH(1,(GMWQ!$NE$2:$NE$60=AH$3)*(GMWQ!$ND$2:$ND$60=AH$4)*(GMWQ!$NF$2:$NF$60=AH$1),0),$G50-1966)</f>
        <v>215.15600000000001</v>
      </c>
      <c r="AI50" s="4" cm="1">
        <f t="array" ref="AI50">INDEX(GMWQ!$A$2:$NF$60,MATCH(1,(GMWQ!$NE$2:$NE$60=AI$3)*(GMWQ!$ND$2:$ND$60=AI$4)*(GMWQ!$NF$2:$NF$60=AI$1),0),$G50-1966)</f>
        <v>111239</v>
      </c>
      <c r="AJ50" s="4" cm="1">
        <f t="array" ref="AJ50">INDEX(GMWQ!$A$2:$NF$60,MATCH(1,(GMWQ!$NE$2:$NE$60=AJ$3)*(GMWQ!$ND$2:$ND$60=AJ$4)*(GMWQ!$NF$2:$NF$60=AJ$1),0),$G50-1966)</f>
        <v>90844</v>
      </c>
      <c r="AK50" s="4" cm="1">
        <f t="array" ref="AK50">INDEX(GMWQ!$A$2:$NF$60,MATCH(1,(GMWQ!$NE$2:$NE$60=AK$3)*(GMWQ!$ND$2:$ND$60=AK$4)*(GMWQ!$NF$2:$NF$60=AK$1),0),$G50-1966)</f>
        <v>948.67499999999995</v>
      </c>
      <c r="AL50" s="4" cm="1">
        <f t="array" ref="AL50">INDEX(GMWQ!$A$2:$NF$60,MATCH(1,(GMWQ!$NE$2:$NE$60=AL$3)*(GMWQ!$ND$2:$ND$60=AL$4)*(GMWQ!$NF$2:$NF$60=AL$1),0),$G50-1966)</f>
        <v>78499.7</v>
      </c>
      <c r="AM50" s="4" cm="1">
        <f t="array" ref="AM50">INDEX(GMWQ!$A$2:$NF$60,MATCH(1,(GMWQ!$NE$2:$NE$60=AM$3)*(GMWQ!$ND$2:$ND$60=AM$4)*(GMWQ!$NF$2:$NF$60=AM$1),0),$G50-1966)</f>
        <v>261.47489999999999</v>
      </c>
      <c r="AN50" s="4" cm="1">
        <f t="array" ref="AN50">INDEX(GMWQ!$A$2:$NF$60,MATCH(1,(GMWQ!$NE$2:$NE$60=AN$3)*(GMWQ!$ND$2:$ND$60=AN$4)*(GMWQ!$NF$2:$NF$60=AN$1),0),$G50-1966)</f>
        <v>166.61600000000001</v>
      </c>
      <c r="AO50" s="4" cm="1">
        <f t="array" ref="AO50">INDEX(GMWQ!$A$2:$NF$60,MATCH(1,(GMWQ!$NE$2:$NE$60=AO$3)*(GMWQ!$ND$2:$ND$60=AO$4)*(GMWQ!$NF$2:$NF$60=AO$1),0),$G50-1966)</f>
        <v>96.344999999999999</v>
      </c>
      <c r="AP50" s="4" cm="1">
        <f t="array" ref="AP50">INDEX(GMWQ!$A$2:$NF$60,MATCH(1,(GMWQ!$NE$2:$NE$60=AP$3)*(GMWQ!$ND$2:$ND$60=AP$4)*(GMWQ!$NF$2:$NF$60=AP$1),0),$G50-1966)</f>
        <v>109316</v>
      </c>
      <c r="AQ50" s="4" cm="1">
        <f t="array" ref="AQ50">INDEX(GMWQ!$A$2:$NF$60,MATCH(1,(GMWQ!$NE$2:$NE$60=AQ$3)*(GMWQ!$ND$2:$ND$60=AQ$4)*(GMWQ!$NF$2:$NF$60=AQ$1),0),$G50-1966)</f>
        <v>2.2344689999999998</v>
      </c>
      <c r="AR50" s="4" cm="1">
        <f t="array" ref="AR50">INDEX(GMWQ!$A$2:$NF$60,MATCH(1,(GMWQ!$NE$2:$NE$60=AR$3)*(GMWQ!$ND$2:$ND$60=AR$4)*(GMWQ!$NF$2:$NF$60=AR$1),0),$G50-1966)</f>
        <v>3.4278659999999999</v>
      </c>
      <c r="AS50" s="4" cm="1">
        <f t="array" ref="AS50">INDEX(GMWQ!$A$2:$NF$60,MATCH(1,(GMWQ!$NE$2:$NE$60=AS$3)*(GMWQ!$ND$2:$ND$60=AS$4)*(GMWQ!$NF$2:$NF$60=AS$1),0),$G50-1966)</f>
        <v>2.506958</v>
      </c>
      <c r="AT50" s="4" cm="1">
        <f t="array" ref="AT50">INDEX(GMWQ!$A$2:$NF$60,MATCH(1,(GMWQ!$NE$2:$NE$60=AT$3)*(GMWQ!$ND$2:$ND$60=AT$4)*(GMWQ!$NF$2:$NF$60=AT$1),0),$G50-1966)</f>
        <v>-4.9667649999999997</v>
      </c>
      <c r="AU50" s="4" cm="1">
        <f t="array" ref="AU50">INDEX(GMWQ!$A$2:$NF$60,MATCH(1,(GMWQ!$NE$2:$NE$60=AU$3)*(GMWQ!$ND$2:$ND$60=AU$4)*(GMWQ!$NF$2:$NF$60=AU$1),0),$G50-1966)</f>
        <v>41.762639999999998</v>
      </c>
      <c r="AV50" s="4" cm="1">
        <f t="array" ref="AV50">INDEX(GMWQ!$A$2:$NF$60,MATCH(1,(GMWQ!$NE$2:$NE$60=AV$3)*(GMWQ!$ND$2:$ND$60=AV$4)*(GMWQ!$NF$2:$NF$60=AV$1),0),$G50-1966)</f>
        <v>101.1</v>
      </c>
      <c r="AW50" s="4" cm="1">
        <f t="array" ref="AW50">INDEX(GMWQ!$A$2:$NF$60,MATCH(1,(GMWQ!$NE$2:$NE$60=AW$3)*(GMWQ!$ND$2:$ND$60=AW$4)*(GMWQ!$NF$2:$NF$60=AW$1),0),$G50-1966)</f>
        <v>81.133330000000001</v>
      </c>
      <c r="AX50" s="4" cm="1">
        <f t="array" ref="AX50">INDEX(GMWQ!$A$2:$NF$60,MATCH(1,(GMWQ!$NE$2:$NE$60=AX$3)*(GMWQ!$ND$2:$ND$60=AX$4)*(GMWQ!$NF$2:$NF$60=AX$1),0),$G50-1966)</f>
        <v>54</v>
      </c>
      <c r="AY50" s="4" cm="1">
        <f t="array" ref="AY50">INDEX(GMWQ!$A$2:$NF$60,MATCH(1,(GMWQ!$NE$2:$NE$60=AY$3)*(GMWQ!$ND$2:$ND$60=AY$4)*(GMWQ!$NF$2:$NF$60=AY$1),0),$G50-1966)</f>
        <v>43.366660000000003</v>
      </c>
      <c r="AZ50" s="4" cm="1">
        <f t="array" ref="AZ50">INDEX(GMWQ!$A$2:$NF$60,MATCH(1,(GMWQ!$NE$2:$NE$60=AZ$3)*(GMWQ!$ND$2:$ND$60=AZ$4)*(GMWQ!$NF$2:$NF$60=AZ$1),0),$G50-1966)</f>
        <v>27.83333</v>
      </c>
      <c r="BA50" s="4" cm="1">
        <f t="array" ref="BA50">INDEX(GMWQ!$A$2:$NF$60,MATCH(1,(GMWQ!$NE$2:$NE$60=BA$3)*(GMWQ!$ND$2:$ND$60=BA$4)*(GMWQ!$NF$2:$NF$60=BA$1),0),$G50-1966)</f>
        <v>59.089359999999999</v>
      </c>
    </row>
    <row r="51" spans="1:53" x14ac:dyDescent="0.25">
      <c r="A51" s="4">
        <v>1984</v>
      </c>
      <c r="B51" s="4">
        <f t="shared" si="48"/>
        <v>1984</v>
      </c>
      <c r="C51" s="4">
        <f t="shared" si="48"/>
        <v>1983</v>
      </c>
      <c r="D51" s="4">
        <f t="shared" ref="D51" si="59">+D47+1</f>
        <v>1983</v>
      </c>
      <c r="E51" s="4">
        <f t="shared" si="48"/>
        <v>1983</v>
      </c>
      <c r="G51" s="4">
        <f t="shared" si="56"/>
        <v>2017</v>
      </c>
      <c r="H51" s="4" cm="1">
        <f t="array" ref="H51">INDEX(GMWQ!$A$2:$NF$60,MATCH(1,(GMWQ!$NE$2:$NE$60=H$3)*(GMWQ!$ND$2:$ND$60=H$4)*(GMWQ!$NF$2:$NF$60=H$1),0),$G51-1966)</f>
        <v>307964</v>
      </c>
      <c r="I51" s="4" cm="1">
        <f t="array" ref="I51">INDEX(GMWQ!$A$2:$NF$60,MATCH(1,(GMWQ!$NE$2:$NE$60=I$3)*(GMWQ!$ND$2:$ND$60=I$4)*(GMWQ!$NF$2:$NF$60=I$1),0),$G51-1966)</f>
        <v>2008.7</v>
      </c>
      <c r="J51" s="4" cm="1">
        <f t="array" ref="J51">INDEX(GMWQ!$A$2:$NF$60,MATCH(1,(GMWQ!$NE$2:$NE$60=J$3)*(GMWQ!$ND$2:$ND$60=J$4)*(GMWQ!$NF$2:$NF$60=J$1),0),$G51-1966)</f>
        <v>81330.95</v>
      </c>
      <c r="K51" s="4" cm="1">
        <f t="array" ref="K51">INDEX(GMWQ!$A$2:$NF$60,MATCH(1,(GMWQ!$NE$2:$NE$60=K$3)*(GMWQ!$ND$2:$ND$60=K$4)*(GMWQ!$NF$2:$NF$60=K$1),0),$G51-1966)</f>
        <v>477.6</v>
      </c>
      <c r="L51" s="4" cm="1">
        <f t="array" ref="L51">INDEX(GMWQ!$A$2:$NF$60,MATCH(1,(GMWQ!$NE$2:$NE$60=L$3)*(GMWQ!$ND$2:$ND$60=L$4)*(GMWQ!$NF$2:$NF$60=L$1),0),$G51-1966)</f>
        <v>324.12900000000002</v>
      </c>
      <c r="M51" s="4" cm="1">
        <f t="array" ref="M51">INDEX(GMWQ!$A$2:$NF$60,MATCH(1,(GMWQ!$NE$2:$NE$60=M$3)*(GMWQ!$ND$2:$ND$60=M$4)*(GMWQ!$NF$2:$NF$60=M$1),0),$G51-1966)</f>
        <v>311.71899999999999</v>
      </c>
      <c r="N51" s="4" cm="1">
        <f t="array" ref="N51">INDEX(GMWQ!$A$2:$NF$60,MATCH(1,(GMWQ!$NE$2:$NE$60=N$3)*(GMWQ!$ND$2:$ND$60=N$4)*(GMWQ!$NF$2:$NF$60=N$1),0),$G51-1966)</f>
        <v>238310.5</v>
      </c>
      <c r="O51" s="4" cm="1">
        <f t="array" ref="O51">INDEX(GMWQ!$A$2:$NF$60,MATCH(1,(GMWQ!$NE$2:$NE$60=O$3)*(GMWQ!$ND$2:$ND$60=O$4)*(GMWQ!$NF$2:$NF$60=O$1),0),$G51-1966)</f>
        <v>-2747</v>
      </c>
      <c r="P51" s="4" cm="1">
        <f t="array" ref="P51">INDEX(GMWQ!$A$2:$NF$60,MATCH(1,(GMWQ!$NE$2:$NE$60=P$3)*(GMWQ!$ND$2:$ND$60=P$4)*(GMWQ!$NF$2:$NF$60=P$1),0),$G51-1966)</f>
        <v>-57.578749999999999</v>
      </c>
      <c r="Q51" s="4" cm="1">
        <f t="array" ref="Q51">INDEX(GMWQ!$A$2:$NF$60,MATCH(1,(GMWQ!$NE$2:$NE$60=Q$3)*(GMWQ!$ND$2:$ND$60=Q$4)*(GMWQ!$NF$2:$NF$60=Q$1),0),$G51-1966)</f>
        <v>-2500.75</v>
      </c>
      <c r="R51" s="4" cm="1">
        <f t="array" ref="R51">INDEX(GMWQ!$A$2:$NF$60,MATCH(1,(GMWQ!$NE$2:$NE$60=R$3)*(GMWQ!$ND$2:$ND$60=R$4)*(GMWQ!$NF$2:$NF$60=R$1),0),$G51-1966)</f>
        <v>-16.687100000000001</v>
      </c>
      <c r="S51" s="4" cm="1">
        <f t="array" ref="S51">INDEX(GMWQ!$A$2:$NF$60,MATCH(1,(GMWQ!$NE$2:$NE$60=S$3)*(GMWQ!$ND$2:$ND$60=S$4)*(GMWQ!$NF$2:$NF$60=S$1),0),$G51-1966)</f>
        <v>-5.01</v>
      </c>
      <c r="T51" s="4" cm="1">
        <f t="array" ref="T51">INDEX(GMWQ!$A$2:$NF$60,MATCH(1,(GMWQ!$NE$2:$NE$60=T$3)*(GMWQ!$ND$2:$ND$60=T$4)*(GMWQ!$NF$2:$NF$60=T$1),0),$G51-1966)</f>
        <v>-10.177149999999999</v>
      </c>
      <c r="U51" s="4" cm="1">
        <f t="array" ref="U51">INDEX(GMWQ!$A$2:$NF$60,MATCH(1,(GMWQ!$NE$2:$NE$60=U$3)*(GMWQ!$ND$2:$ND$60=U$4)*(GMWQ!$NF$2:$NF$60=U$1),0),$G51-1966)</f>
        <v>-7345</v>
      </c>
      <c r="V51" s="4" cm="1">
        <f t="array" ref="V51">INDEX(GMWQ!$A$2:$NF$60,MATCH(1,(GMWQ!$NE$2:$NE$60=V$3)*(GMWQ!$ND$2:$ND$60=V$4)*(GMWQ!$NF$2:$NF$60=V$1),0),$G51-1966)</f>
        <v>155148</v>
      </c>
      <c r="W51" s="4" cm="1">
        <f t="array" ref="W51">INDEX(GMWQ!$A$2:$NF$60,MATCH(1,(GMWQ!$NE$2:$NE$60=W$3)*(GMWQ!$ND$2:$ND$60=W$4)*(GMWQ!$NF$2:$NF$60=W$1),0),$G51-1966)</f>
        <v>2956.3969999999999</v>
      </c>
      <c r="X51" s="4" cm="1">
        <f t="array" ref="X51">INDEX(GMWQ!$A$2:$NF$60,MATCH(1,(GMWQ!$NE$2:$NE$60=X$3)*(GMWQ!$ND$2:$ND$60=X$4)*(GMWQ!$NF$2:$NF$60=X$1),0),$G51-1966)</f>
        <v>194495</v>
      </c>
      <c r="Y51" s="4" cm="1">
        <f t="array" ref="Y51">INDEX(GMWQ!$A$2:$NF$60,MATCH(1,(GMWQ!$NE$2:$NE$60=Y$3)*(GMWQ!$ND$2:$ND$60=Y$4)*(GMWQ!$NF$2:$NF$60=Y$1),0),$G51-1966)</f>
        <v>352.6694</v>
      </c>
      <c r="Z51" s="4" cm="1">
        <f t="array" ref="Z51">INDEX(GMWQ!$A$2:$NF$60,MATCH(1,(GMWQ!$NE$2:$NE$60=Z$3)*(GMWQ!$ND$2:$ND$60=Z$4)*(GMWQ!$NF$2:$NF$60=Z$1),0),$G51-1966)</f>
        <v>218.20869999999999</v>
      </c>
      <c r="AA51" s="4" cm="1">
        <f t="array" ref="AA51">INDEX(GMWQ!$A$2:$NF$60,MATCH(1,(GMWQ!$NE$2:$NE$60=AA$3)*(GMWQ!$ND$2:$ND$60=AA$4)*(GMWQ!$NF$2:$NF$60=AA$1),0),$G51-1966)</f>
        <v>281.52769999999998</v>
      </c>
      <c r="AB51" s="4" cm="1">
        <f t="array" ref="AB51">INDEX(GMWQ!$A$2:$NF$60,MATCH(1,(GMWQ!$NE$2:$NE$60=AB$3)*(GMWQ!$ND$2:$ND$60=AB$4)*(GMWQ!$NF$2:$NF$60=AB$1),0),$G51-1966)</f>
        <v>261569</v>
      </c>
      <c r="AC51" s="4" cm="1">
        <f t="array" ref="AC51">INDEX(GMWQ!$A$2:$NF$60,MATCH(1,(GMWQ!$NE$2:$NE$60=AC$3)*(GMWQ!$ND$2:$ND$60=AC$4)*(GMWQ!$NF$2:$NF$60=AC$1),0),$G51-1966)</f>
        <v>97493.3</v>
      </c>
      <c r="AD51" s="4" cm="1">
        <f t="array" ref="AD51">INDEX(GMWQ!$A$2:$NF$60,MATCH(1,(GMWQ!$NE$2:$NE$60=AD$3)*(GMWQ!$ND$2:$ND$60=AD$4)*(GMWQ!$NF$2:$NF$60=AD$1),0),$G51-1966)</f>
        <v>2074.7600000000002</v>
      </c>
      <c r="AE51" s="4" cm="1">
        <f t="array" ref="AE51">INDEX(GMWQ!$A$2:$NF$60,MATCH(1,(GMWQ!$NE$2:$NE$60=AE$3)*(GMWQ!$ND$2:$ND$60=AE$4)*(GMWQ!$NF$2:$NF$60=AE$1),0),$G51-1966)</f>
        <v>78779.25</v>
      </c>
      <c r="AF51" s="4" cm="1">
        <f t="array" ref="AF51">INDEX(GMWQ!$A$2:$NF$60,MATCH(1,(GMWQ!$NE$2:$NE$60=AF$3)*(GMWQ!$ND$2:$ND$60=AF$4)*(GMWQ!$NF$2:$NF$60=AF$1),0),$G51-1966)</f>
        <v>62.055160000000001</v>
      </c>
      <c r="AG51" s="4" cm="1">
        <f t="array" ref="AG51">INDEX(GMWQ!$A$2:$NF$60,MATCH(1,(GMWQ!$NE$2:$NE$60=AG$3)*(GMWQ!$ND$2:$ND$60=AG$4)*(GMWQ!$NF$2:$NF$60=AG$1),0),$G51-1966)</f>
        <v>25.125</v>
      </c>
      <c r="AH51" s="4" cm="1">
        <f t="array" ref="AH51">INDEX(GMWQ!$A$2:$NF$60,MATCH(1,(GMWQ!$NE$2:$NE$60=AH$3)*(GMWQ!$ND$2:$ND$60=AH$4)*(GMWQ!$NF$2:$NF$60=AH$1),0),$G51-1966)</f>
        <v>226.03720000000001</v>
      </c>
      <c r="AI51" s="4" cm="1">
        <f t="array" ref="AI51">INDEX(GMWQ!$A$2:$NF$60,MATCH(1,(GMWQ!$NE$2:$NE$60=AI$3)*(GMWQ!$ND$2:$ND$60=AI$4)*(GMWQ!$NF$2:$NF$60=AI$1),0),$G51-1966)</f>
        <v>118593</v>
      </c>
      <c r="AJ51" s="4" cm="1">
        <f t="array" ref="AJ51">INDEX(GMWQ!$A$2:$NF$60,MATCH(1,(GMWQ!$NE$2:$NE$60=AJ$3)*(GMWQ!$ND$2:$ND$60=AJ$4)*(GMWQ!$NF$2:$NF$60=AJ$1),0),$G51-1966)</f>
        <v>91822</v>
      </c>
      <c r="AK51" s="4" cm="1">
        <f t="array" ref="AK51">INDEX(GMWQ!$A$2:$NF$60,MATCH(1,(GMWQ!$NE$2:$NE$60=AK$3)*(GMWQ!$ND$2:$ND$60=AK$4)*(GMWQ!$NF$2:$NF$60=AK$1),0),$G51-1966)</f>
        <v>977.02499999999998</v>
      </c>
      <c r="AL51" s="4" cm="1">
        <f t="array" ref="AL51">INDEX(GMWQ!$A$2:$NF$60,MATCH(1,(GMWQ!$NE$2:$NE$60=AL$3)*(GMWQ!$ND$2:$ND$60=AL$4)*(GMWQ!$NF$2:$NF$60=AL$1),0),$G51-1966)</f>
        <v>79712.05</v>
      </c>
      <c r="AM51" s="4" cm="1">
        <f t="array" ref="AM51">INDEX(GMWQ!$A$2:$NF$60,MATCH(1,(GMWQ!$NE$2:$NE$60=AM$3)*(GMWQ!$ND$2:$ND$60=AM$4)*(GMWQ!$NF$2:$NF$60=AM$1),0),$G51-1966)</f>
        <v>265.61059999999998</v>
      </c>
      <c r="AN51" s="4" cm="1">
        <f t="array" ref="AN51">INDEX(GMWQ!$A$2:$NF$60,MATCH(1,(GMWQ!$NE$2:$NE$60=AN$3)*(GMWQ!$ND$2:$ND$60=AN$4)*(GMWQ!$NF$2:$NF$60=AN$1),0),$G51-1966)</f>
        <v>170.501</v>
      </c>
      <c r="AO51" s="4" cm="1">
        <f t="array" ref="AO51">INDEX(GMWQ!$A$2:$NF$60,MATCH(1,(GMWQ!$NE$2:$NE$60=AO$3)*(GMWQ!$ND$2:$ND$60=AO$4)*(GMWQ!$NF$2:$NF$60=AO$1),0),$G51-1966)</f>
        <v>98.528000000000006</v>
      </c>
      <c r="AP51" s="4" cm="1">
        <f t="array" ref="AP51">INDEX(GMWQ!$A$2:$NF$60,MATCH(1,(GMWQ!$NE$2:$NE$60=AP$3)*(GMWQ!$ND$2:$ND$60=AP$4)*(GMWQ!$NF$2:$NF$60=AP$1),0),$G51-1966)</f>
        <v>111960</v>
      </c>
      <c r="AQ51" s="4" cm="1">
        <f t="array" ref="AQ51">INDEX(GMWQ!$A$2:$NF$60,MATCH(1,(GMWQ!$NE$2:$NE$60=AQ$3)*(GMWQ!$ND$2:$ND$60=AQ$4)*(GMWQ!$NF$2:$NF$60=AQ$1),0),$G51-1966)</f>
        <v>2.8467519999999999</v>
      </c>
      <c r="AR51" s="4" cm="1">
        <f t="array" ref="AR51">INDEX(GMWQ!$A$2:$NF$60,MATCH(1,(GMWQ!$NE$2:$NE$60=AR$3)*(GMWQ!$ND$2:$ND$60=AR$4)*(GMWQ!$NF$2:$NF$60=AR$1),0),$G51-1966)</f>
        <v>3.6302120000000002</v>
      </c>
      <c r="AS51" s="4" cm="1">
        <f t="array" ref="AS51">INDEX(GMWQ!$A$2:$NF$60,MATCH(1,(GMWQ!$NE$2:$NE$60=AS$3)*(GMWQ!$ND$2:$ND$60=AS$4)*(GMWQ!$NF$2:$NF$60=AS$1),0),$G51-1966)</f>
        <v>2.5908630000000001</v>
      </c>
      <c r="AT51" s="4" cm="1">
        <f t="array" ref="AT51">INDEX(GMWQ!$A$2:$NF$60,MATCH(1,(GMWQ!$NE$2:$NE$60=AT$3)*(GMWQ!$ND$2:$ND$60=AT$4)*(GMWQ!$NF$2:$NF$60=AT$1),0),$G51-1966)</f>
        <v>-4.9271349999999998</v>
      </c>
      <c r="AU51" s="4" cm="1">
        <f t="array" ref="AU51">INDEX(GMWQ!$A$2:$NF$60,MATCH(1,(GMWQ!$NE$2:$NE$60=AU$3)*(GMWQ!$ND$2:$ND$60=AU$4)*(GMWQ!$NF$2:$NF$60=AU$1),0),$G51-1966)</f>
        <v>41.86692</v>
      </c>
      <c r="AV51" s="4" cm="1">
        <f t="array" ref="AV51">INDEX(GMWQ!$A$2:$NF$60,MATCH(1,(GMWQ!$NE$2:$NE$60=AV$3)*(GMWQ!$ND$2:$ND$60=AV$4)*(GMWQ!$NF$2:$NF$60=AV$1),0),$G51-1966)</f>
        <v>102.5333</v>
      </c>
      <c r="AW51" s="4" cm="1">
        <f t="array" ref="AW51">INDEX(GMWQ!$A$2:$NF$60,MATCH(1,(GMWQ!$NE$2:$NE$60=AW$3)*(GMWQ!$ND$2:$ND$60=AW$4)*(GMWQ!$NF$2:$NF$60=AW$1),0),$G51-1966)</f>
        <v>81.466669999999993</v>
      </c>
      <c r="AX51" s="4" cm="1">
        <f t="array" ref="AX51">INDEX(GMWQ!$A$2:$NF$60,MATCH(1,(GMWQ!$NE$2:$NE$60=AX$3)*(GMWQ!$ND$2:$ND$60=AX$4)*(GMWQ!$NF$2:$NF$60=AX$1),0),$G51-1966)</f>
        <v>54.266669999999998</v>
      </c>
      <c r="AY51" s="4" cm="1">
        <f t="array" ref="AY51">INDEX(GMWQ!$A$2:$NF$60,MATCH(1,(GMWQ!$NE$2:$NE$60=AY$3)*(GMWQ!$ND$2:$ND$60=AY$4)*(GMWQ!$NF$2:$NF$60=AY$1),0),$G51-1966)</f>
        <v>44.12</v>
      </c>
      <c r="AZ51" s="4" cm="1">
        <f t="array" ref="AZ51">INDEX(GMWQ!$A$2:$NF$60,MATCH(1,(GMWQ!$NE$2:$NE$60=AZ$3)*(GMWQ!$ND$2:$ND$60=AZ$4)*(GMWQ!$NF$2:$NF$60=AZ$1),0),$G51-1966)</f>
        <v>28.66667</v>
      </c>
      <c r="BA51" s="4" cm="1">
        <f t="array" ref="BA51">INDEX(GMWQ!$A$2:$NF$60,MATCH(1,(GMWQ!$NE$2:$NE$60=BA$3)*(GMWQ!$ND$2:$ND$60=BA$4)*(GMWQ!$NF$2:$NF$60=BA$1),0),$G51-1966)</f>
        <v>59.851759999999999</v>
      </c>
    </row>
    <row r="52" spans="1:53" x14ac:dyDescent="0.25">
      <c r="B52" s="4">
        <f t="shared" si="48"/>
        <v>1984</v>
      </c>
      <c r="C52" s="4">
        <f t="shared" si="48"/>
        <v>1984</v>
      </c>
      <c r="D52" s="4">
        <f t="shared" ref="D52" si="60">+D48+1</f>
        <v>1983</v>
      </c>
      <c r="G52" s="4">
        <f t="shared" si="56"/>
        <v>2018</v>
      </c>
      <c r="H52" s="4" cm="1">
        <f t="array" ref="H52">INDEX(GMWQ!$A$2:$NF$60,MATCH(1,(GMWQ!$NE$2:$NE$60=H$3)*(GMWQ!$ND$2:$ND$60=H$4)*(GMWQ!$NF$2:$NF$60=H$1),0),$G52-1966)</f>
        <v>304892</v>
      </c>
      <c r="I52" s="4" cm="1">
        <f t="array" ref="I52">INDEX(GMWQ!$A$2:$NF$60,MATCH(1,(GMWQ!$NE$2:$NE$60=I$3)*(GMWQ!$ND$2:$ND$60=I$4)*(GMWQ!$NF$2:$NF$60=I$1),0),$G52-1966)</f>
        <v>2043.425</v>
      </c>
      <c r="J52" s="4" cm="1">
        <f t="array" ref="J52">INDEX(GMWQ!$A$2:$NF$60,MATCH(1,(GMWQ!$NE$2:$NE$60=J$3)*(GMWQ!$ND$2:$ND$60=J$4)*(GMWQ!$NF$2:$NF$60=J$1),0),$G52-1966)</f>
        <v>83026.080000000002</v>
      </c>
      <c r="K52" s="4" cm="1">
        <f t="array" ref="K52">INDEX(GMWQ!$A$2:$NF$60,MATCH(1,(GMWQ!$NE$2:$NE$60=K$3)*(GMWQ!$ND$2:$ND$60=K$4)*(GMWQ!$NF$2:$NF$60=K$1),0),$G52-1966)</f>
        <v>470.16</v>
      </c>
      <c r="L52" s="4" cm="1">
        <f t="array" ref="L52">INDEX(GMWQ!$A$2:$NF$60,MATCH(1,(GMWQ!$NE$2:$NE$60=L$3)*(GMWQ!$ND$2:$ND$60=L$4)*(GMWQ!$NF$2:$NF$60=L$1),0),$G52-1966)</f>
        <v>325.67200000000003</v>
      </c>
      <c r="M52" s="4" cm="1">
        <f t="array" ref="M52">INDEX(GMWQ!$A$2:$NF$60,MATCH(1,(GMWQ!$NE$2:$NE$60=M$3)*(GMWQ!$ND$2:$ND$60=M$4)*(GMWQ!$NF$2:$NF$60=M$1),0),$G52-1966)</f>
        <v>312.72500000000002</v>
      </c>
      <c r="N52" s="4" cm="1">
        <f t="array" ref="N52">INDEX(GMWQ!$A$2:$NF$60,MATCH(1,(GMWQ!$NE$2:$NE$60=N$3)*(GMWQ!$ND$2:$ND$60=N$4)*(GMWQ!$NF$2:$NF$60=N$1),0),$G52-1966)</f>
        <v>242935.3</v>
      </c>
      <c r="O52" s="4" cm="1">
        <f t="array" ref="O52">INDEX(GMWQ!$A$2:$NF$60,MATCH(1,(GMWQ!$NE$2:$NE$60=O$3)*(GMWQ!$ND$2:$ND$60=O$4)*(GMWQ!$NF$2:$NF$60=O$1),0),$G52-1966)</f>
        <v>-4927</v>
      </c>
      <c r="P52" s="4" cm="1">
        <f t="array" ref="P52">INDEX(GMWQ!$A$2:$NF$60,MATCH(1,(GMWQ!$NE$2:$NE$60=P$3)*(GMWQ!$ND$2:$ND$60=P$4)*(GMWQ!$NF$2:$NF$60=P$1),0),$G52-1966)</f>
        <v>-61.354999999999997</v>
      </c>
      <c r="Q52" s="4" cm="1">
        <f t="array" ref="Q52">INDEX(GMWQ!$A$2:$NF$60,MATCH(1,(GMWQ!$NE$2:$NE$60=Q$3)*(GMWQ!$ND$2:$ND$60=Q$4)*(GMWQ!$NF$2:$NF$60=Q$1),0),$G52-1966)</f>
        <v>-2653.5</v>
      </c>
      <c r="R52" s="4" cm="1">
        <f t="array" ref="R52">INDEX(GMWQ!$A$2:$NF$60,MATCH(1,(GMWQ!$NE$2:$NE$60=R$3)*(GMWQ!$ND$2:$ND$60=R$4)*(GMWQ!$NF$2:$NF$60=R$1),0),$G52-1966)</f>
        <v>-16.687100000000001</v>
      </c>
      <c r="S52" s="4" cm="1">
        <f t="array" ref="S52">INDEX(GMWQ!$A$2:$NF$60,MATCH(1,(GMWQ!$NE$2:$NE$60=S$3)*(GMWQ!$ND$2:$ND$60=S$4)*(GMWQ!$NF$2:$NF$60=S$1),0),$G52-1966)</f>
        <v>-3.98</v>
      </c>
      <c r="T52" s="4" cm="1">
        <f t="array" ref="T52">INDEX(GMWQ!$A$2:$NF$60,MATCH(1,(GMWQ!$NE$2:$NE$60=T$3)*(GMWQ!$ND$2:$ND$60=T$4)*(GMWQ!$NF$2:$NF$60=T$1),0),$G52-1966)</f>
        <v>-10.88303</v>
      </c>
      <c r="U52" s="4" cm="1">
        <f t="array" ref="U52">INDEX(GMWQ!$A$2:$NF$60,MATCH(1,(GMWQ!$NE$2:$NE$60=U$3)*(GMWQ!$ND$2:$ND$60=U$4)*(GMWQ!$NF$2:$NF$60=U$1),0),$G52-1966)</f>
        <v>-8598</v>
      </c>
      <c r="V52" s="4" cm="1">
        <f t="array" ref="V52">INDEX(GMWQ!$A$2:$NF$60,MATCH(1,(GMWQ!$NE$2:$NE$60=V$3)*(GMWQ!$ND$2:$ND$60=V$4)*(GMWQ!$NF$2:$NF$60=V$1),0),$G52-1966)</f>
        <v>157981.5</v>
      </c>
      <c r="W52" s="4" cm="1">
        <f t="array" ref="W52">INDEX(GMWQ!$A$2:$NF$60,MATCH(1,(GMWQ!$NE$2:$NE$60=W$3)*(GMWQ!$ND$2:$ND$60=W$4)*(GMWQ!$NF$2:$NF$60=W$1),0),$G52-1966)</f>
        <v>3023.9940000000001</v>
      </c>
      <c r="X52" s="4" cm="1">
        <f t="array" ref="X52">INDEX(GMWQ!$A$2:$NF$60,MATCH(1,(GMWQ!$NE$2:$NE$60=X$3)*(GMWQ!$ND$2:$ND$60=X$4)*(GMWQ!$NF$2:$NF$60=X$1),0),$G52-1966)</f>
        <v>199105</v>
      </c>
      <c r="Y52" s="4" cm="1">
        <f t="array" ref="Y52">INDEX(GMWQ!$A$2:$NF$60,MATCH(1,(GMWQ!$NE$2:$NE$60=Y$3)*(GMWQ!$ND$2:$ND$60=Y$4)*(GMWQ!$NF$2:$NF$60=Y$1),0),$G52-1966)</f>
        <v>358.5652</v>
      </c>
      <c r="Z52" s="4" cm="1">
        <f t="array" ref="Z52">INDEX(GMWQ!$A$2:$NF$60,MATCH(1,(GMWQ!$NE$2:$NE$60=Z$3)*(GMWQ!$ND$2:$ND$60=Z$4)*(GMWQ!$NF$2:$NF$60=Z$1),0),$G52-1966)</f>
        <v>225.7439</v>
      </c>
      <c r="AA52" s="4" cm="1">
        <f t="array" ref="AA52">INDEX(GMWQ!$A$2:$NF$60,MATCH(1,(GMWQ!$NE$2:$NE$60=AA$3)*(GMWQ!$ND$2:$ND$60=AA$4)*(GMWQ!$NF$2:$NF$60=AA$1),0),$G52-1966)</f>
        <v>293.92750000000001</v>
      </c>
      <c r="AB52" s="4" cm="1">
        <f t="array" ref="AB52">INDEX(GMWQ!$A$2:$NF$60,MATCH(1,(GMWQ!$NE$2:$NE$60=AB$3)*(GMWQ!$ND$2:$ND$60=AB$4)*(GMWQ!$NF$2:$NF$60=AB$1),0),$G52-1966)</f>
        <v>271270</v>
      </c>
      <c r="AC52" s="4" cm="1">
        <f t="array" ref="AC52">INDEX(GMWQ!$A$2:$NF$60,MATCH(1,(GMWQ!$NE$2:$NE$60=AC$3)*(GMWQ!$ND$2:$ND$60=AC$4)*(GMWQ!$NF$2:$NF$60=AC$1),0),$G52-1966)</f>
        <v>91452.49</v>
      </c>
      <c r="AD52" s="4" cm="1">
        <f t="array" ref="AD52">INDEX(GMWQ!$A$2:$NF$60,MATCH(1,(GMWQ!$NE$2:$NE$60=AD$3)*(GMWQ!$ND$2:$ND$60=AD$4)*(GMWQ!$NF$2:$NF$60=AD$1),0),$G52-1966)</f>
        <v>2132.3110000000001</v>
      </c>
      <c r="AE52" s="4" cm="1">
        <f t="array" ref="AE52">INDEX(GMWQ!$A$2:$NF$60,MATCH(1,(GMWQ!$NE$2:$NE$60=AE$3)*(GMWQ!$ND$2:$ND$60=AE$4)*(GMWQ!$NF$2:$NF$60=AE$1),0),$G52-1966)</f>
        <v>81747.100000000006</v>
      </c>
      <c r="AF52" s="4" cm="1">
        <f t="array" ref="AF52">INDEX(GMWQ!$A$2:$NF$60,MATCH(1,(GMWQ!$NE$2:$NE$60=AF$3)*(GMWQ!$ND$2:$ND$60=AF$4)*(GMWQ!$NF$2:$NF$60=AF$1),0),$G52-1966)</f>
        <v>63.672620000000002</v>
      </c>
      <c r="AG52" s="4" cm="1">
        <f t="array" ref="AG52">INDEX(GMWQ!$A$2:$NF$60,MATCH(1,(GMWQ!$NE$2:$NE$60=AG$3)*(GMWQ!$ND$2:$ND$60=AG$4)*(GMWQ!$NF$2:$NF$60=AG$1),0),$G52-1966)</f>
        <v>29.571000000000002</v>
      </c>
      <c r="AH52" s="4" cm="1">
        <f t="array" ref="AH52">INDEX(GMWQ!$A$2:$NF$60,MATCH(1,(GMWQ!$NE$2:$NE$60=AH$3)*(GMWQ!$ND$2:$ND$60=AH$4)*(GMWQ!$NF$2:$NF$60=AH$1),0),$G52-1966)</f>
        <v>236.91849999999999</v>
      </c>
      <c r="AI52" s="4" cm="1">
        <f t="array" ref="AI52">INDEX(GMWQ!$A$2:$NF$60,MATCH(1,(GMWQ!$NE$2:$NE$60=AI$3)*(GMWQ!$ND$2:$ND$60=AI$4)*(GMWQ!$NF$2:$NF$60=AI$1),0),$G52-1966)</f>
        <v>125947</v>
      </c>
      <c r="AJ52" s="4" cm="1">
        <f t="array" ref="AJ52">INDEX(GMWQ!$A$2:$NF$60,MATCH(1,(GMWQ!$NE$2:$NE$60=AJ$3)*(GMWQ!$ND$2:$ND$60=AJ$4)*(GMWQ!$NF$2:$NF$60=AJ$1),0),$G52-1966)</f>
        <v>93603</v>
      </c>
      <c r="AK52" s="4" cm="1">
        <f t="array" ref="AK52">INDEX(GMWQ!$A$2:$NF$60,MATCH(1,(GMWQ!$NE$2:$NE$60=AK$3)*(GMWQ!$ND$2:$ND$60=AK$4)*(GMWQ!$NF$2:$NF$60=AK$1),0),$G52-1966)</f>
        <v>1002.4</v>
      </c>
      <c r="AL52" s="4" cm="1">
        <f t="array" ref="AL52">INDEX(GMWQ!$A$2:$NF$60,MATCH(1,(GMWQ!$NE$2:$NE$60=AL$3)*(GMWQ!$ND$2:$ND$60=AL$4)*(GMWQ!$NF$2:$NF$60=AL$1),0),$G52-1966)</f>
        <v>81535.350000000006</v>
      </c>
      <c r="AM52" s="4" cm="1">
        <f t="array" ref="AM52">INDEX(GMWQ!$A$2:$NF$60,MATCH(1,(GMWQ!$NE$2:$NE$60=AM$3)*(GMWQ!$ND$2:$ND$60=AM$4)*(GMWQ!$NF$2:$NF$60=AM$1),0),$G52-1966)</f>
        <v>261.26589999999999</v>
      </c>
      <c r="AN52" s="4" cm="1">
        <f t="array" ref="AN52">INDEX(GMWQ!$A$2:$NF$60,MATCH(1,(GMWQ!$NE$2:$NE$60=AN$3)*(GMWQ!$ND$2:$ND$60=AN$4)*(GMWQ!$NF$2:$NF$60=AN$1),0),$G52-1966)</f>
        <v>173.58</v>
      </c>
      <c r="AO52" s="4" cm="1">
        <f t="array" ref="AO52">INDEX(GMWQ!$A$2:$NF$60,MATCH(1,(GMWQ!$NE$2:$NE$60=AO$3)*(GMWQ!$ND$2:$ND$60=AO$4)*(GMWQ!$NF$2:$NF$60=AO$1),0),$G52-1966)</f>
        <v>100.709</v>
      </c>
      <c r="AP52" s="4" cm="1">
        <f t="array" ref="AP52">INDEX(GMWQ!$A$2:$NF$60,MATCH(1,(GMWQ!$NE$2:$NE$60=AP$3)*(GMWQ!$ND$2:$ND$60=AP$4)*(GMWQ!$NF$2:$NF$60=AP$1),0),$G52-1966)</f>
        <v>114888</v>
      </c>
      <c r="AQ52" s="4" cm="1">
        <f t="array" ref="AQ52">INDEX(GMWQ!$A$2:$NF$60,MATCH(1,(GMWQ!$NE$2:$NE$60=AQ$3)*(GMWQ!$ND$2:$ND$60=AQ$4)*(GMWQ!$NF$2:$NF$60=AQ$1),0),$G52-1966)</f>
        <v>3.364735</v>
      </c>
      <c r="AR52" s="4" cm="1">
        <f t="array" ref="AR52">INDEX(GMWQ!$A$2:$NF$60,MATCH(1,(GMWQ!$NE$2:$NE$60=AR$3)*(GMWQ!$ND$2:$ND$60=AR$4)*(GMWQ!$NF$2:$NF$60=AR$1),0),$G52-1966)</f>
        <v>4.6780039999999996</v>
      </c>
      <c r="AS52" s="4" cm="1">
        <f t="array" ref="AS52">INDEX(GMWQ!$A$2:$NF$60,MATCH(1,(GMWQ!$NE$2:$NE$60=AS$3)*(GMWQ!$ND$2:$ND$60=AS$4)*(GMWQ!$NF$2:$NF$60=AS$1),0),$G52-1966)</f>
        <v>2.925729</v>
      </c>
      <c r="AT52" s="4" cm="1">
        <f t="array" ref="AT52">INDEX(GMWQ!$A$2:$NF$60,MATCH(1,(GMWQ!$NE$2:$NE$60=AT$3)*(GMWQ!$ND$2:$ND$60=AT$4)*(GMWQ!$NF$2:$NF$60=AT$1),0),$G52-1966)</f>
        <v>-4.9009229999999997</v>
      </c>
      <c r="AU52" s="4" cm="1">
        <f t="array" ref="AU52">INDEX(GMWQ!$A$2:$NF$60,MATCH(1,(GMWQ!$NE$2:$NE$60=AU$3)*(GMWQ!$ND$2:$ND$60=AU$4)*(GMWQ!$NF$2:$NF$60=AU$1),0),$G52-1966)</f>
        <v>42.779339999999998</v>
      </c>
      <c r="AV52" s="4" cm="1">
        <f t="array" ref="AV52">INDEX(GMWQ!$A$2:$NF$60,MATCH(1,(GMWQ!$NE$2:$NE$60=AV$3)*(GMWQ!$ND$2:$ND$60=AV$4)*(GMWQ!$NF$2:$NF$60=AV$1),0),$G52-1966)</f>
        <v>103.5</v>
      </c>
      <c r="AW52" s="4" cm="1">
        <f t="array" ref="AW52">INDEX(GMWQ!$A$2:$NF$60,MATCH(1,(GMWQ!$NE$2:$NE$60=AW$3)*(GMWQ!$ND$2:$ND$60=AW$4)*(GMWQ!$NF$2:$NF$60=AW$1),0),$G52-1966)</f>
        <v>82.1</v>
      </c>
      <c r="AX52" s="4" cm="1">
        <f t="array" ref="AX52">INDEX(GMWQ!$A$2:$NF$60,MATCH(1,(GMWQ!$NE$2:$NE$60=AX$3)*(GMWQ!$ND$2:$ND$60=AX$4)*(GMWQ!$NF$2:$NF$60=AX$1),0),$G52-1966)</f>
        <v>54.6</v>
      </c>
      <c r="AY52" s="4" cm="1">
        <f t="array" ref="AY52">INDEX(GMWQ!$A$2:$NF$60,MATCH(1,(GMWQ!$NE$2:$NE$60=AY$3)*(GMWQ!$ND$2:$ND$60=AY$4)*(GMWQ!$NF$2:$NF$60=AY$1),0),$G52-1966)</f>
        <v>44.916670000000003</v>
      </c>
      <c r="AZ52" s="4" cm="1">
        <f t="array" ref="AZ52">INDEX(GMWQ!$A$2:$NF$60,MATCH(1,(GMWQ!$NE$2:$NE$60=AZ$3)*(GMWQ!$ND$2:$ND$60=AZ$4)*(GMWQ!$NF$2:$NF$60=AZ$1),0),$G52-1966)</f>
        <v>29.3</v>
      </c>
      <c r="BA52" s="4" cm="1">
        <f t="array" ref="BA52">INDEX(GMWQ!$A$2:$NF$60,MATCH(1,(GMWQ!$NE$2:$NE$60=BA$3)*(GMWQ!$ND$2:$ND$60=BA$4)*(GMWQ!$NF$2:$NF$60=BA$1),0),$G52-1966)</f>
        <v>60.332900000000002</v>
      </c>
    </row>
    <row r="53" spans="1:53" x14ac:dyDescent="0.25">
      <c r="B53" s="4">
        <f t="shared" si="48"/>
        <v>1984</v>
      </c>
      <c r="C53" s="4">
        <f t="shared" si="48"/>
        <v>1984</v>
      </c>
      <c r="D53" s="4">
        <f t="shared" ref="D53" si="61">+D49+1</f>
        <v>1984</v>
      </c>
      <c r="G53" s="4">
        <f t="shared" si="56"/>
        <v>2019</v>
      </c>
      <c r="H53" s="4" cm="1">
        <f t="array" ref="H53">INDEX(GMWQ!$A$2:$NF$60,MATCH(1,(GMWQ!$NE$2:$NE$60=H$3)*(GMWQ!$ND$2:$ND$60=H$4)*(GMWQ!$NF$2:$NF$60=H$1),0),$G53-1966)</f>
        <v>307122</v>
      </c>
      <c r="I53" s="4" cm="1">
        <f t="array" ref="I53">INDEX(GMWQ!$A$2:$NF$60,MATCH(1,(GMWQ!$NE$2:$NE$60=I$3)*(GMWQ!$ND$2:$ND$60=I$4)*(GMWQ!$NF$2:$NF$60=I$1),0),$G53-1966)</f>
        <v>2063.125</v>
      </c>
      <c r="J53" s="4" cm="1">
        <f t="array" ref="J53">INDEX(GMWQ!$A$2:$NF$60,MATCH(1,(GMWQ!$NE$2:$NE$60=J$3)*(GMWQ!$ND$2:$ND$60=J$4)*(GMWQ!$NF$2:$NF$60=J$1),0),$G53-1966)</f>
        <v>83638.27</v>
      </c>
      <c r="K53" s="4" cm="1">
        <f t="array" ref="K53">INDEX(GMWQ!$A$2:$NF$60,MATCH(1,(GMWQ!$NE$2:$NE$60=K$3)*(GMWQ!$ND$2:$ND$60=K$4)*(GMWQ!$NF$2:$NF$60=K$1),0),$G53-1966)</f>
        <v>482.9</v>
      </c>
      <c r="L53" s="4" cm="1">
        <f t="array" ref="L53">INDEX(GMWQ!$A$2:$NF$60,MATCH(1,(GMWQ!$NE$2:$NE$60=L$3)*(GMWQ!$ND$2:$ND$60=L$4)*(GMWQ!$NF$2:$NF$60=L$1),0),$G53-1966)</f>
        <v>327.77699999999999</v>
      </c>
      <c r="M53" s="4" cm="1">
        <f t="array" ref="M53">INDEX(GMWQ!$A$2:$NF$60,MATCH(1,(GMWQ!$NE$2:$NE$60=M$3)*(GMWQ!$ND$2:$ND$60=M$4)*(GMWQ!$NF$2:$NF$60=M$1),0),$G53-1966)</f>
        <v>316.40699999999998</v>
      </c>
      <c r="N53" s="4" cm="1">
        <f t="array" ref="N53">INDEX(GMWQ!$A$2:$NF$60,MATCH(1,(GMWQ!$NE$2:$NE$60=N$3)*(GMWQ!$ND$2:$ND$60=N$4)*(GMWQ!$NF$2:$NF$60=N$1),0),$G53-1966)</f>
        <v>243979.8</v>
      </c>
      <c r="O53" s="4" cm="1">
        <f t="array" ref="O53">INDEX(GMWQ!$A$2:$NF$60,MATCH(1,(GMWQ!$NE$2:$NE$60=O$3)*(GMWQ!$ND$2:$ND$60=O$4)*(GMWQ!$NF$2:$NF$60=O$1),0),$G53-1966)</f>
        <v>-2934</v>
      </c>
      <c r="P53" s="4" cm="1">
        <f t="array" ref="P53">INDEX(GMWQ!$A$2:$NF$60,MATCH(1,(GMWQ!$NE$2:$NE$60=P$3)*(GMWQ!$ND$2:$ND$60=P$4)*(GMWQ!$NF$2:$NF$60=P$1),0),$G53-1966)</f>
        <v>-63.138500000000001</v>
      </c>
      <c r="Q53" s="4" cm="1">
        <f t="array" ref="Q53">INDEX(GMWQ!$A$2:$NF$60,MATCH(1,(GMWQ!$NE$2:$NE$60=Q$3)*(GMWQ!$ND$2:$ND$60=Q$4)*(GMWQ!$NF$2:$NF$60=Q$1),0),$G53-1966)</f>
        <v>-1735.5</v>
      </c>
      <c r="R53" s="4" cm="1">
        <f t="array" ref="R53">INDEX(GMWQ!$A$2:$NF$60,MATCH(1,(GMWQ!$NE$2:$NE$60=R$3)*(GMWQ!$ND$2:$ND$60=R$4)*(GMWQ!$NF$2:$NF$60=R$1),0),$G53-1966)</f>
        <v>-16.687100000000001</v>
      </c>
      <c r="S53" s="4" cm="1">
        <f t="array" ref="S53">INDEX(GMWQ!$A$2:$NF$60,MATCH(1,(GMWQ!$NE$2:$NE$60=S$3)*(GMWQ!$ND$2:$ND$60=S$4)*(GMWQ!$NF$2:$NF$60=S$1),0),$G53-1966)</f>
        <v>-5.5339999999999998</v>
      </c>
      <c r="T53" s="4" cm="1">
        <f t="array" ref="T53">INDEX(GMWQ!$A$2:$NF$60,MATCH(1,(GMWQ!$NE$2:$NE$60=T$3)*(GMWQ!$ND$2:$ND$60=T$4)*(GMWQ!$NF$2:$NF$60=T$1),0),$G53-1966)</f>
        <v>-11.54898</v>
      </c>
      <c r="U53" s="4" cm="1">
        <f t="array" ref="U53">INDEX(GMWQ!$A$2:$NF$60,MATCH(1,(GMWQ!$NE$2:$NE$60=U$3)*(GMWQ!$ND$2:$ND$60=U$4)*(GMWQ!$NF$2:$NF$60=U$1),0),$G53-1966)</f>
        <v>-8506</v>
      </c>
      <c r="V53" s="4" cm="1">
        <f t="array" ref="V53">INDEX(GMWQ!$A$2:$NF$60,MATCH(1,(GMWQ!$NE$2:$NE$60=V$3)*(GMWQ!$ND$2:$ND$60=V$4)*(GMWQ!$NF$2:$NF$60=V$1),0),$G53-1966)</f>
        <v>160815</v>
      </c>
      <c r="W53" s="4" cm="1">
        <f t="array" ref="W53">INDEX(GMWQ!$A$2:$NF$60,MATCH(1,(GMWQ!$NE$2:$NE$60=W$3)*(GMWQ!$ND$2:$ND$60=W$4)*(GMWQ!$NF$2:$NF$60=W$1),0),$G53-1966)</f>
        <v>3108.4180000000001</v>
      </c>
      <c r="X53" s="4" cm="1">
        <f t="array" ref="X53">INDEX(GMWQ!$A$2:$NF$60,MATCH(1,(GMWQ!$NE$2:$NE$60=X$3)*(GMWQ!$ND$2:$ND$60=X$4)*(GMWQ!$NF$2:$NF$60=X$1),0),$G53-1966)</f>
        <v>203716</v>
      </c>
      <c r="Y53" s="4" cm="1">
        <f t="array" ref="Y53">INDEX(GMWQ!$A$2:$NF$60,MATCH(1,(GMWQ!$NE$2:$NE$60=Y$3)*(GMWQ!$ND$2:$ND$60=Y$4)*(GMWQ!$NF$2:$NF$60=Y$1),0),$G53-1966)</f>
        <v>364.12509999999997</v>
      </c>
      <c r="Z53" s="4" cm="1">
        <f t="array" ref="Z53">INDEX(GMWQ!$A$2:$NF$60,MATCH(1,(GMWQ!$NE$2:$NE$60=Z$3)*(GMWQ!$ND$2:$ND$60=Z$4)*(GMWQ!$NF$2:$NF$60=Z$1),0),$G53-1966)</f>
        <v>233.279</v>
      </c>
      <c r="AA53" s="4" cm="1">
        <f t="array" ref="AA53">INDEX(GMWQ!$A$2:$NF$60,MATCH(1,(GMWQ!$NE$2:$NE$60=AA$3)*(GMWQ!$ND$2:$ND$60=AA$4)*(GMWQ!$NF$2:$NF$60=AA$1),0),$G53-1966)</f>
        <v>306.3272</v>
      </c>
      <c r="AB53" s="4" cm="1">
        <f t="array" ref="AB53">INDEX(GMWQ!$A$2:$NF$60,MATCH(1,(GMWQ!$NE$2:$NE$60=AB$3)*(GMWQ!$ND$2:$ND$60=AB$4)*(GMWQ!$NF$2:$NF$60=AB$1),0),$G53-1966)</f>
        <v>280971</v>
      </c>
      <c r="AC53" s="4" cm="1">
        <f t="array" ref="AC53">INDEX(GMWQ!$A$2:$NF$60,MATCH(1,(GMWQ!$NE$2:$NE$60=AC$3)*(GMWQ!$ND$2:$ND$60=AC$4)*(GMWQ!$NF$2:$NF$60=AC$1),0),$G53-1966)</f>
        <v>90897.73</v>
      </c>
      <c r="AD53" s="4" cm="1">
        <f t="array" ref="AD53">INDEX(GMWQ!$A$2:$NF$60,MATCH(1,(GMWQ!$NE$2:$NE$60=AD$3)*(GMWQ!$ND$2:$ND$60=AD$4)*(GMWQ!$NF$2:$NF$60=AD$1),0),$G53-1966)</f>
        <v>2179.424</v>
      </c>
      <c r="AE53" s="4" cm="1">
        <f t="array" ref="AE53">INDEX(GMWQ!$A$2:$NF$60,MATCH(1,(GMWQ!$NE$2:$NE$60=AE$3)*(GMWQ!$ND$2:$ND$60=AE$4)*(GMWQ!$NF$2:$NF$60=AE$1),0),$G53-1966)</f>
        <v>84714.95</v>
      </c>
      <c r="AF53" s="4" cm="1">
        <f t="array" ref="AF53">INDEX(GMWQ!$A$2:$NF$60,MATCH(1,(GMWQ!$NE$2:$NE$60=AF$3)*(GMWQ!$ND$2:$ND$60=AF$4)*(GMWQ!$NF$2:$NF$60=AF$1),0),$G53-1966)</f>
        <v>65.290450000000007</v>
      </c>
      <c r="AG53" s="4" cm="1">
        <f t="array" ref="AG53">INDEX(GMWQ!$A$2:$NF$60,MATCH(1,(GMWQ!$NE$2:$NE$60=AG$3)*(GMWQ!$ND$2:$ND$60=AG$4)*(GMWQ!$NF$2:$NF$60=AG$1),0),$G53-1966)</f>
        <v>34.017000000000003</v>
      </c>
      <c r="AH53" s="4" cm="1">
        <f t="array" ref="AH53">INDEX(GMWQ!$A$2:$NF$60,MATCH(1,(GMWQ!$NE$2:$NE$60=AH$3)*(GMWQ!$ND$2:$ND$60=AH$4)*(GMWQ!$NF$2:$NF$60=AH$1),0),$G53-1966)</f>
        <v>247.7997</v>
      </c>
      <c r="AI53" s="4" cm="1">
        <f t="array" ref="AI53">INDEX(GMWQ!$A$2:$NF$60,MATCH(1,(GMWQ!$NE$2:$NE$60=AI$3)*(GMWQ!$ND$2:$ND$60=AI$4)*(GMWQ!$NF$2:$NF$60=AI$1),0),$G53-1966)</f>
        <v>133301</v>
      </c>
      <c r="AJ53" s="4" cm="1">
        <f t="array" ref="AJ53">INDEX(GMWQ!$A$2:$NF$60,MATCH(1,(GMWQ!$NE$2:$NE$60=AJ$3)*(GMWQ!$ND$2:$ND$60=AJ$4)*(GMWQ!$NF$2:$NF$60=AJ$1),0),$G53-1966)</f>
        <v>95037</v>
      </c>
      <c r="AK53" s="4" cm="1">
        <f t="array" ref="AK53">INDEX(GMWQ!$A$2:$NF$60,MATCH(1,(GMWQ!$NE$2:$NE$60=AK$3)*(GMWQ!$ND$2:$ND$60=AK$4)*(GMWQ!$NF$2:$NF$60=AK$1),0),$G53-1966)</f>
        <v>1021.075</v>
      </c>
      <c r="AL53" s="4" cm="1">
        <f t="array" ref="AL53">INDEX(GMWQ!$A$2:$NF$60,MATCH(1,(GMWQ!$NE$2:$NE$60=AL$3)*(GMWQ!$ND$2:$ND$60=AL$4)*(GMWQ!$NF$2:$NF$60=AL$1),0),$G53-1966)</f>
        <v>82499.899999999994</v>
      </c>
      <c r="AM53" s="4" cm="1">
        <f t="array" ref="AM53">INDEX(GMWQ!$A$2:$NF$60,MATCH(1,(GMWQ!$NE$2:$NE$60=AM$3)*(GMWQ!$ND$2:$ND$60=AM$4)*(GMWQ!$NF$2:$NF$60=AM$1),0),$G53-1966)</f>
        <v>269.4273</v>
      </c>
      <c r="AN53" s="4" cm="1">
        <f t="array" ref="AN53">INDEX(GMWQ!$A$2:$NF$60,MATCH(1,(GMWQ!$NE$2:$NE$60=AN$3)*(GMWQ!$ND$2:$ND$60=AN$4)*(GMWQ!$NF$2:$NF$60=AN$1),0),$G53-1966)</f>
        <v>176.904</v>
      </c>
      <c r="AO53" s="4" cm="1">
        <f t="array" ref="AO53">INDEX(GMWQ!$A$2:$NF$60,MATCH(1,(GMWQ!$NE$2:$NE$60=AO$3)*(GMWQ!$ND$2:$ND$60=AO$4)*(GMWQ!$NF$2:$NF$60=AO$1),0),$G53-1966)</f>
        <v>103.68600000000001</v>
      </c>
      <c r="AP53" s="4" cm="1">
        <f t="array" ref="AP53">INDEX(GMWQ!$A$2:$NF$60,MATCH(1,(GMWQ!$NE$2:$NE$60=AP$3)*(GMWQ!$ND$2:$ND$60=AP$4)*(GMWQ!$NF$2:$NF$60=AP$1),0),$G53-1966)</f>
        <v>116295</v>
      </c>
      <c r="AQ53" s="4" cm="1">
        <f t="array" ref="AQ53">INDEX(GMWQ!$A$2:$NF$60,MATCH(1,(GMWQ!$NE$2:$NE$60=AQ$3)*(GMWQ!$ND$2:$ND$60=AQ$4)*(GMWQ!$NF$2:$NF$60=AQ$1),0),$G53-1966)</f>
        <v>2.8241999999999998</v>
      </c>
      <c r="AR53" s="4" cm="1">
        <f t="array" ref="AR53">INDEX(GMWQ!$A$2:$NF$60,MATCH(1,(GMWQ!$NE$2:$NE$60=AR$3)*(GMWQ!$ND$2:$ND$60=AR$4)*(GMWQ!$NF$2:$NF$60=AR$1),0),$G53-1966)</f>
        <v>4.1240439999999996</v>
      </c>
      <c r="AS53" s="4" cm="1">
        <f t="array" ref="AS53">INDEX(GMWQ!$A$2:$NF$60,MATCH(1,(GMWQ!$NE$2:$NE$60=AS$3)*(GMWQ!$ND$2:$ND$60=AS$4)*(GMWQ!$NF$2:$NF$60=AS$1),0),$G53-1966)</f>
        <v>2.7455910000000001</v>
      </c>
      <c r="AT53" s="4" cm="1">
        <f t="array" ref="AT53">INDEX(GMWQ!$A$2:$NF$60,MATCH(1,(GMWQ!$NE$2:$NE$60=AT$3)*(GMWQ!$ND$2:$ND$60=AT$4)*(GMWQ!$NF$2:$NF$60=AT$1),0),$G53-1966)</f>
        <v>-4.8874579999999996</v>
      </c>
      <c r="AU53" s="4" cm="1">
        <f t="array" ref="AU53">INDEX(GMWQ!$A$2:$NF$60,MATCH(1,(GMWQ!$NE$2:$NE$60=AU$3)*(GMWQ!$ND$2:$ND$60=AU$4)*(GMWQ!$NF$2:$NF$60=AU$1),0),$G53-1966)</f>
        <v>42.98789</v>
      </c>
      <c r="AV53" s="4" cm="1">
        <f t="array" ref="AV53">INDEX(GMWQ!$A$2:$NF$60,MATCH(1,(GMWQ!$NE$2:$NE$60=AV$3)*(GMWQ!$ND$2:$ND$60=AV$4)*(GMWQ!$NF$2:$NF$60=AV$1),0),$G53-1966)</f>
        <v>104.4</v>
      </c>
      <c r="AW53" s="4" cm="1">
        <f t="array" ref="AW53">INDEX(GMWQ!$A$2:$NF$60,MATCH(1,(GMWQ!$NE$2:$NE$60=AW$3)*(GMWQ!$ND$2:$ND$60=AW$4)*(GMWQ!$NF$2:$NF$60=AW$1),0),$G53-1966)</f>
        <v>82.066670000000002</v>
      </c>
      <c r="AX53" s="4" cm="1">
        <f t="array" ref="AX53">INDEX(GMWQ!$A$2:$NF$60,MATCH(1,(GMWQ!$NE$2:$NE$60=AX$3)*(GMWQ!$ND$2:$ND$60=AX$4)*(GMWQ!$NF$2:$NF$60=AX$1),0),$G53-1966)</f>
        <v>54.7</v>
      </c>
      <c r="AY53" s="4" cm="1">
        <f t="array" ref="AY53">INDEX(GMWQ!$A$2:$NF$60,MATCH(1,(GMWQ!$NE$2:$NE$60=AY$3)*(GMWQ!$ND$2:$ND$60=AY$4)*(GMWQ!$NF$2:$NF$60=AY$1),0),$G53-1966)</f>
        <v>45.67333</v>
      </c>
      <c r="AZ53" s="4" cm="1">
        <f t="array" ref="AZ53">INDEX(GMWQ!$A$2:$NF$60,MATCH(1,(GMWQ!$NE$2:$NE$60=AZ$3)*(GMWQ!$ND$2:$ND$60=AZ$4)*(GMWQ!$NF$2:$NF$60=AZ$1),0),$G53-1966)</f>
        <v>29.7</v>
      </c>
      <c r="BA53" s="4" cm="1">
        <f t="array" ref="BA53">INDEX(GMWQ!$A$2:$NF$60,MATCH(1,(GMWQ!$NE$2:$NE$60=BA$3)*(GMWQ!$ND$2:$ND$60=BA$4)*(GMWQ!$NF$2:$NF$60=BA$1),0),$G53-1966)</f>
        <v>60.859369999999998</v>
      </c>
    </row>
    <row r="54" spans="1:53" x14ac:dyDescent="0.25">
      <c r="B54" s="4">
        <f t="shared" si="48"/>
        <v>1984</v>
      </c>
      <c r="C54" s="4">
        <f t="shared" si="48"/>
        <v>1984</v>
      </c>
      <c r="D54" s="4">
        <f t="shared" ref="D54" si="62">+D50+1</f>
        <v>1984</v>
      </c>
      <c r="F54" s="4">
        <f t="shared" ref="F54" si="63">+F50+1</f>
        <v>1984</v>
      </c>
      <c r="G54" s="4">
        <f t="shared" si="56"/>
        <v>2020</v>
      </c>
      <c r="H54" s="4" cm="1">
        <f t="array" ref="H54">INDEX(GMWQ!$A$2:$NF$60,MATCH(1,(GMWQ!$NE$2:$NE$60=H$3)*(GMWQ!$ND$2:$ND$60=H$4)*(GMWQ!$NF$2:$NF$60=H$1),0),$G54-1966)</f>
        <v>312697</v>
      </c>
      <c r="I54" s="4" cm="1">
        <f t="array" ref="I54">INDEX(GMWQ!$A$2:$NF$60,MATCH(1,(GMWQ!$NE$2:$NE$60=I$3)*(GMWQ!$ND$2:$ND$60=I$4)*(GMWQ!$NF$2:$NF$60=I$1),0),$G54-1966)</f>
        <v>2080.0500000000002</v>
      </c>
      <c r="J54" s="4" cm="1">
        <f t="array" ref="J54">INDEX(GMWQ!$A$2:$NF$60,MATCH(1,(GMWQ!$NE$2:$NE$60=J$3)*(GMWQ!$ND$2:$ND$60=J$4)*(GMWQ!$NF$2:$NF$60=J$1),0),$G54-1966)</f>
        <v>83946.73</v>
      </c>
      <c r="K54" s="4" cm="1">
        <f t="array" ref="K54">INDEX(GMWQ!$A$2:$NF$60,MATCH(1,(GMWQ!$NE$2:$NE$60=K$3)*(GMWQ!$ND$2:$ND$60=K$4)*(GMWQ!$NF$2:$NF$60=K$1),0),$G54-1966)</f>
        <v>486.95</v>
      </c>
      <c r="L54" s="4" cm="1">
        <f t="array" ref="L54">INDEX(GMWQ!$A$2:$NF$60,MATCH(1,(GMWQ!$NE$2:$NE$60=L$3)*(GMWQ!$ND$2:$ND$60=L$4)*(GMWQ!$NF$2:$NF$60=L$1),0),$G54-1966)</f>
        <v>327.47500000000002</v>
      </c>
      <c r="M54" s="4" cm="1">
        <f t="array" ref="M54">INDEX(GMWQ!$A$2:$NF$60,MATCH(1,(GMWQ!$NE$2:$NE$60=M$3)*(GMWQ!$ND$2:$ND$60=M$4)*(GMWQ!$NF$2:$NF$60=M$1),0),$G54-1966)</f>
        <v>316.45800000000003</v>
      </c>
      <c r="N54" s="4" cm="1">
        <f t="array" ref="N54">INDEX(GMWQ!$A$2:$NF$60,MATCH(1,(GMWQ!$NE$2:$NE$60=N$3)*(GMWQ!$ND$2:$ND$60=N$4)*(GMWQ!$NF$2:$NF$60=N$1),0),$G54-1966)</f>
        <v>247787.5</v>
      </c>
      <c r="O54" s="4" cm="1">
        <f t="array" ref="O54">INDEX(GMWQ!$A$2:$NF$60,MATCH(1,(GMWQ!$NE$2:$NE$60=O$3)*(GMWQ!$ND$2:$ND$60=O$4)*(GMWQ!$NF$2:$NF$60=O$1),0),$G54-1966)</f>
        <v>-1815</v>
      </c>
      <c r="P54" s="4" cm="1">
        <f t="array" ref="P54">INDEX(GMWQ!$A$2:$NF$60,MATCH(1,(GMWQ!$NE$2:$NE$60=P$3)*(GMWQ!$ND$2:$ND$60=P$4)*(GMWQ!$NF$2:$NF$60=P$1),0),$G54-1966)</f>
        <v>-67.535749999999993</v>
      </c>
      <c r="Q54" s="4" cm="1">
        <f t="array" ref="Q54">INDEX(GMWQ!$A$2:$NF$60,MATCH(1,(GMWQ!$NE$2:$NE$60=Q$3)*(GMWQ!$ND$2:$ND$60=Q$4)*(GMWQ!$NF$2:$NF$60=Q$1),0),$G54-1966)</f>
        <v>-1315</v>
      </c>
      <c r="R54" s="4" cm="1">
        <f t="array" ref="R54">INDEX(GMWQ!$A$2:$NF$60,MATCH(1,(GMWQ!$NE$2:$NE$60=R$3)*(GMWQ!$ND$2:$ND$60=R$4)*(GMWQ!$NF$2:$NF$60=R$1),0),$G54-1966)</f>
        <v>-16.687100000000001</v>
      </c>
      <c r="S54" s="4" cm="1">
        <f t="array" ref="S54">INDEX(GMWQ!$A$2:$NF$60,MATCH(1,(GMWQ!$NE$2:$NE$60=S$3)*(GMWQ!$ND$2:$ND$60=S$4)*(GMWQ!$NF$2:$NF$60=S$1),0),$G54-1966)</f>
        <v>-4.7789999999999999</v>
      </c>
      <c r="T54" s="4" cm="1">
        <f t="array" ref="T54">INDEX(GMWQ!$A$2:$NF$60,MATCH(1,(GMWQ!$NE$2:$NE$60=T$3)*(GMWQ!$ND$2:$ND$60=T$4)*(GMWQ!$NF$2:$NF$60=T$1),0),$G54-1966)</f>
        <v>-12.22724</v>
      </c>
      <c r="U54" s="4" cm="1">
        <f t="array" ref="U54">INDEX(GMWQ!$A$2:$NF$60,MATCH(1,(GMWQ!$NE$2:$NE$60=U$3)*(GMWQ!$ND$2:$ND$60=U$4)*(GMWQ!$NF$2:$NF$60=U$1),0),$G54-1966)</f>
        <v>-8775.9989999999998</v>
      </c>
      <c r="V54" s="4" cm="1">
        <f t="array" ref="V54">INDEX(GMWQ!$A$2:$NF$60,MATCH(1,(GMWQ!$NE$2:$NE$60=V$3)*(GMWQ!$ND$2:$ND$60=V$4)*(GMWQ!$NF$2:$NF$60=V$1),0),$G54-1966)</f>
        <v>163648.5</v>
      </c>
      <c r="W54" s="4" cm="1">
        <f t="array" ref="W54">INDEX(GMWQ!$A$2:$NF$60,MATCH(1,(GMWQ!$NE$2:$NE$60=W$3)*(GMWQ!$ND$2:$ND$60=W$4)*(GMWQ!$NF$2:$NF$60=W$1),0),$G54-1966)</f>
        <v>3205.857</v>
      </c>
      <c r="X54" s="4" cm="1">
        <f t="array" ref="X54">INDEX(GMWQ!$A$2:$NF$60,MATCH(1,(GMWQ!$NE$2:$NE$60=X$3)*(GMWQ!$ND$2:$ND$60=X$4)*(GMWQ!$NF$2:$NF$60=X$1),0),$G54-1966)</f>
        <v>208326</v>
      </c>
      <c r="Y54" s="4" cm="1">
        <f t="array" ref="Y54">INDEX(GMWQ!$A$2:$NF$60,MATCH(1,(GMWQ!$NE$2:$NE$60=Y$3)*(GMWQ!$ND$2:$ND$60=Y$4)*(GMWQ!$NF$2:$NF$60=Y$1),0),$G54-1966)</f>
        <v>369.34899999999999</v>
      </c>
      <c r="Z54" s="4" cm="1">
        <f t="array" ref="Z54">INDEX(GMWQ!$A$2:$NF$60,MATCH(1,(GMWQ!$NE$2:$NE$60=Z$3)*(GMWQ!$ND$2:$ND$60=Z$4)*(GMWQ!$NF$2:$NF$60=Z$1),0),$G54-1966)</f>
        <v>240.8142</v>
      </c>
      <c r="AA54" s="4" cm="1">
        <f t="array" ref="AA54">INDEX(GMWQ!$A$2:$NF$60,MATCH(1,(GMWQ!$NE$2:$NE$60=AA$3)*(GMWQ!$ND$2:$ND$60=AA$4)*(GMWQ!$NF$2:$NF$60=AA$1),0),$G54-1966)</f>
        <v>318.72699999999998</v>
      </c>
      <c r="AB54" s="4" cm="1">
        <f t="array" ref="AB54">INDEX(GMWQ!$A$2:$NF$60,MATCH(1,(GMWQ!$NE$2:$NE$60=AB$3)*(GMWQ!$ND$2:$ND$60=AB$4)*(GMWQ!$NF$2:$NF$60=AB$1),0),$G54-1966)</f>
        <v>290671</v>
      </c>
      <c r="AC54" s="4" cm="1">
        <f t="array" ref="AC54">INDEX(GMWQ!$A$2:$NF$60,MATCH(1,(GMWQ!$NE$2:$NE$60=AC$3)*(GMWQ!$ND$2:$ND$60=AC$4)*(GMWQ!$NF$2:$NF$60=AC$1),0),$G54-1966)</f>
        <v>95829.01</v>
      </c>
      <c r="AD54" s="4" cm="1">
        <f t="array" ref="AD54">INDEX(GMWQ!$A$2:$NF$60,MATCH(1,(GMWQ!$NE$2:$NE$60=AD$3)*(GMWQ!$ND$2:$ND$60=AD$4)*(GMWQ!$NF$2:$NF$60=AD$1),0),$G54-1966)</f>
        <v>2272.5390000000002</v>
      </c>
      <c r="AE54" s="4" cm="1">
        <f t="array" ref="AE54">INDEX(GMWQ!$A$2:$NF$60,MATCH(1,(GMWQ!$NE$2:$NE$60=AE$3)*(GMWQ!$ND$2:$ND$60=AE$4)*(GMWQ!$NF$2:$NF$60=AE$1),0),$G54-1966)</f>
        <v>87682.8</v>
      </c>
      <c r="AF54" s="4" cm="1">
        <f t="array" ref="AF54">INDEX(GMWQ!$A$2:$NF$60,MATCH(1,(GMWQ!$NE$2:$NE$60=AF$3)*(GMWQ!$ND$2:$ND$60=AF$4)*(GMWQ!$NF$2:$NF$60=AF$1),0),$G54-1966)</f>
        <v>66.907910000000001</v>
      </c>
      <c r="AG54" s="4" cm="1">
        <f t="array" ref="AG54">INDEX(GMWQ!$A$2:$NF$60,MATCH(1,(GMWQ!$NE$2:$NE$60=AG$3)*(GMWQ!$ND$2:$ND$60=AG$4)*(GMWQ!$NF$2:$NF$60=AG$1),0),$G54-1966)</f>
        <v>38.463000000000001</v>
      </c>
      <c r="AH54" s="4" cm="1">
        <f t="array" ref="AH54">INDEX(GMWQ!$A$2:$NF$60,MATCH(1,(GMWQ!$NE$2:$NE$60=AH$3)*(GMWQ!$ND$2:$ND$60=AH$4)*(GMWQ!$NF$2:$NF$60=AH$1),0),$G54-1966)</f>
        <v>258.68099999999998</v>
      </c>
      <c r="AI54" s="4" cm="1">
        <f t="array" ref="AI54">INDEX(GMWQ!$A$2:$NF$60,MATCH(1,(GMWQ!$NE$2:$NE$60=AI$3)*(GMWQ!$ND$2:$ND$60=AI$4)*(GMWQ!$NF$2:$NF$60=AI$1),0),$G54-1966)</f>
        <v>140655</v>
      </c>
      <c r="AJ54" s="4" cm="1">
        <f t="array" ref="AJ54">INDEX(GMWQ!$A$2:$NF$60,MATCH(1,(GMWQ!$NE$2:$NE$60=AJ$3)*(GMWQ!$ND$2:$ND$60=AJ$4)*(GMWQ!$NF$2:$NF$60=AJ$1),0),$G54-1966)</f>
        <v>98146</v>
      </c>
      <c r="AK54" s="4" cm="1">
        <f t="array" ref="AK54">INDEX(GMWQ!$A$2:$NF$60,MATCH(1,(GMWQ!$NE$2:$NE$60=AK$3)*(GMWQ!$ND$2:$ND$60=AK$4)*(GMWQ!$NF$2:$NF$60=AK$1),0),$G54-1966)</f>
        <v>1037.1500000000001</v>
      </c>
      <c r="AL54" s="4" cm="1">
        <f t="array" ref="AL54">INDEX(GMWQ!$A$2:$NF$60,MATCH(1,(GMWQ!$NE$2:$NE$60=AL$3)*(GMWQ!$ND$2:$ND$60=AL$4)*(GMWQ!$NF$2:$NF$60=AL$1),0),$G54-1966)</f>
        <v>83298.17</v>
      </c>
      <c r="AM54" s="4" cm="1">
        <f t="array" ref="AM54">INDEX(GMWQ!$A$2:$NF$60,MATCH(1,(GMWQ!$NE$2:$NE$60=AM$3)*(GMWQ!$ND$2:$ND$60=AM$4)*(GMWQ!$NF$2:$NF$60=AM$1),0),$G54-1966)</f>
        <v>274.41000000000003</v>
      </c>
      <c r="AN54" s="4" cm="1">
        <f t="array" ref="AN54">INDEX(GMWQ!$A$2:$NF$60,MATCH(1,(GMWQ!$NE$2:$NE$60=AN$3)*(GMWQ!$ND$2:$ND$60=AN$4)*(GMWQ!$NF$2:$NF$60=AN$1),0),$G54-1966)</f>
        <v>178.51499999999999</v>
      </c>
      <c r="AO54" s="4" cm="1">
        <f t="array" ref="AO54">INDEX(GMWQ!$A$2:$NF$60,MATCH(1,(GMWQ!$NE$2:$NE$60=AO$3)*(GMWQ!$ND$2:$ND$60=AO$4)*(GMWQ!$NF$2:$NF$60=AO$1),0),$G54-1966)</f>
        <v>106.10299999999999</v>
      </c>
      <c r="AP54" s="4" cm="1">
        <f t="array" ref="AP54">INDEX(GMWQ!$A$2:$NF$60,MATCH(1,(GMWQ!$NE$2:$NE$60=AP$3)*(GMWQ!$ND$2:$ND$60=AP$4)*(GMWQ!$NF$2:$NF$60=AP$1),0),$G54-1966)</f>
        <v>118843</v>
      </c>
      <c r="AQ54" s="4" cm="1">
        <f t="array" ref="AQ54">INDEX(GMWQ!$A$2:$NF$60,MATCH(1,(GMWQ!$NE$2:$NE$60=AQ$3)*(GMWQ!$ND$2:$ND$60=AQ$4)*(GMWQ!$NF$2:$NF$60=AQ$1),0),$G54-1966)</f>
        <v>2.663046</v>
      </c>
      <c r="AR54" s="4" cm="1">
        <f t="array" ref="AR54">INDEX(GMWQ!$A$2:$NF$60,MATCH(1,(GMWQ!$NE$2:$NE$60=AR$3)*(GMWQ!$ND$2:$ND$60=AR$4)*(GMWQ!$NF$2:$NF$60=AR$1),0),$G54-1966)</f>
        <v>3.7914460000000001</v>
      </c>
      <c r="AS54" s="4" cm="1">
        <f t="array" ref="AS54">INDEX(GMWQ!$A$2:$NF$60,MATCH(1,(GMWQ!$NE$2:$NE$60=AS$3)*(GMWQ!$ND$2:$ND$60=AS$4)*(GMWQ!$NF$2:$NF$60=AS$1),0),$G54-1966)</f>
        <v>2.2251789999999998</v>
      </c>
      <c r="AT54" s="4" cm="1">
        <f t="array" ref="AT54">INDEX(GMWQ!$A$2:$NF$60,MATCH(1,(GMWQ!$NE$2:$NE$60=AT$3)*(GMWQ!$ND$2:$ND$60=AT$4)*(GMWQ!$NF$2:$NF$60=AT$1),0),$G54-1966)</f>
        <v>-4.9055949999999999</v>
      </c>
      <c r="AU54" s="4" cm="1">
        <f t="array" ref="AU54">INDEX(GMWQ!$A$2:$NF$60,MATCH(1,(GMWQ!$NE$2:$NE$60=AU$3)*(GMWQ!$ND$2:$ND$60=AU$4)*(GMWQ!$NF$2:$NF$60=AU$1),0),$G54-1966)</f>
        <v>43.431060000000002</v>
      </c>
      <c r="AV54" s="4" cm="1">
        <f t="array" ref="AV54">INDEX(GMWQ!$A$2:$NF$60,MATCH(1,(GMWQ!$NE$2:$NE$60=AV$3)*(GMWQ!$ND$2:$ND$60=AV$4)*(GMWQ!$NF$2:$NF$60=AV$1),0),$G54-1966)</f>
        <v>105.3</v>
      </c>
      <c r="AW54" s="4" cm="1">
        <f t="array" ref="AW54">INDEX(GMWQ!$A$2:$NF$60,MATCH(1,(GMWQ!$NE$2:$NE$60=AW$3)*(GMWQ!$ND$2:$ND$60=AW$4)*(GMWQ!$NF$2:$NF$60=AW$1),0),$G54-1966)</f>
        <v>83</v>
      </c>
      <c r="AX54" s="4" cm="1">
        <f t="array" ref="AX54">INDEX(GMWQ!$A$2:$NF$60,MATCH(1,(GMWQ!$NE$2:$NE$60=AX$3)*(GMWQ!$ND$2:$ND$60=AX$4)*(GMWQ!$NF$2:$NF$60=AX$1),0),$G54-1966)</f>
        <v>55.166670000000003</v>
      </c>
      <c r="AY54" s="4" cm="1">
        <f t="array" ref="AY54">INDEX(GMWQ!$A$2:$NF$60,MATCH(1,(GMWQ!$NE$2:$NE$60=AY$3)*(GMWQ!$ND$2:$ND$60=AY$4)*(GMWQ!$NF$2:$NF$60=AY$1),0),$G54-1966)</f>
        <v>46.32</v>
      </c>
      <c r="AZ54" s="4" cm="1">
        <f t="array" ref="AZ54">INDEX(GMWQ!$A$2:$NF$60,MATCH(1,(GMWQ!$NE$2:$NE$60=AZ$3)*(GMWQ!$ND$2:$ND$60=AZ$4)*(GMWQ!$NF$2:$NF$60=AZ$1),0),$G54-1966)</f>
        <v>30.433330000000002</v>
      </c>
      <c r="BA54" s="4" cm="1">
        <f t="array" ref="BA54">INDEX(GMWQ!$A$2:$NF$60,MATCH(1,(GMWQ!$NE$2:$NE$60=BA$3)*(GMWQ!$ND$2:$ND$60=BA$4)*(GMWQ!$NF$2:$NF$60=BA$1),0),$G54-1966)</f>
        <v>61.272669999999998</v>
      </c>
    </row>
    <row r="55" spans="1:53" x14ac:dyDescent="0.25">
      <c r="A55" s="4">
        <v>1985</v>
      </c>
      <c r="B55" s="4">
        <f t="shared" si="48"/>
        <v>1985</v>
      </c>
      <c r="C55" s="4">
        <f t="shared" si="48"/>
        <v>1984</v>
      </c>
      <c r="D55" s="4">
        <f t="shared" ref="D55" si="64">+D51+1</f>
        <v>1984</v>
      </c>
      <c r="E55" s="4">
        <f t="shared" si="48"/>
        <v>1984</v>
      </c>
      <c r="G55" s="4">
        <f t="shared" si="56"/>
        <v>2021</v>
      </c>
      <c r="H55" s="4" cm="1">
        <f t="array" ref="H55">INDEX(GMWQ!$A$2:$NF$60,MATCH(1,(GMWQ!$NE$2:$NE$60=H$3)*(GMWQ!$ND$2:$ND$60=H$4)*(GMWQ!$NF$2:$NF$60=H$1),0),$G55-1966)</f>
        <v>315753</v>
      </c>
      <c r="I55" s="4" cm="1">
        <f t="array" ref="I55">INDEX(GMWQ!$A$2:$NF$60,MATCH(1,(GMWQ!$NE$2:$NE$60=I$3)*(GMWQ!$ND$2:$ND$60=I$4)*(GMWQ!$NF$2:$NF$60=I$1),0),$G55-1966)</f>
        <v>2100.1999999999998</v>
      </c>
      <c r="J55" s="4" cm="1">
        <f t="array" ref="J55">INDEX(GMWQ!$A$2:$NF$60,MATCH(1,(GMWQ!$NE$2:$NE$60=J$3)*(GMWQ!$ND$2:$ND$60=J$4)*(GMWQ!$NF$2:$NF$60=J$1),0),$G55-1966)</f>
        <v>85077.75</v>
      </c>
      <c r="K55" s="4" cm="1">
        <f t="array" ref="K55">INDEX(GMWQ!$A$2:$NF$60,MATCH(1,(GMWQ!$NE$2:$NE$60=K$3)*(GMWQ!$ND$2:$ND$60=K$4)*(GMWQ!$NF$2:$NF$60=K$1),0),$G55-1966)</f>
        <v>484.39</v>
      </c>
      <c r="L55" s="4" cm="1">
        <f t="array" ref="L55">INDEX(GMWQ!$A$2:$NF$60,MATCH(1,(GMWQ!$NE$2:$NE$60=L$3)*(GMWQ!$ND$2:$ND$60=L$4)*(GMWQ!$NF$2:$NF$60=L$1),0),$G55-1966)</f>
        <v>328.29599999999999</v>
      </c>
      <c r="M55" s="4" cm="1">
        <f t="array" ref="M55">INDEX(GMWQ!$A$2:$NF$60,MATCH(1,(GMWQ!$NE$2:$NE$60=M$3)*(GMWQ!$ND$2:$ND$60=M$4)*(GMWQ!$NF$2:$NF$60=M$1),0),$G55-1966)</f>
        <v>318.26499999999999</v>
      </c>
      <c r="N55" s="4" cm="1">
        <f t="array" ref="N55">INDEX(GMWQ!$A$2:$NF$60,MATCH(1,(GMWQ!$NE$2:$NE$60=N$3)*(GMWQ!$ND$2:$ND$60=N$4)*(GMWQ!$NF$2:$NF$60=N$1),0),$G55-1966)</f>
        <v>251594.5</v>
      </c>
      <c r="O55" s="4" cm="1">
        <f t="array" ref="O55">INDEX(GMWQ!$A$2:$NF$60,MATCH(1,(GMWQ!$NE$2:$NE$60=O$3)*(GMWQ!$ND$2:$ND$60=O$4)*(GMWQ!$NF$2:$NF$60=O$1),0),$G55-1966)</f>
        <v>-2859</v>
      </c>
      <c r="P55" s="4" cm="1">
        <f t="array" ref="P55">INDEX(GMWQ!$A$2:$NF$60,MATCH(1,(GMWQ!$NE$2:$NE$60=P$3)*(GMWQ!$ND$2:$ND$60=P$4)*(GMWQ!$NF$2:$NF$60=P$1),0),$G55-1966)</f>
        <v>-57.966500000000003</v>
      </c>
      <c r="Q55" s="4" cm="1">
        <f t="array" ref="Q55">INDEX(GMWQ!$A$2:$NF$60,MATCH(1,(GMWQ!$NE$2:$NE$60=Q$3)*(GMWQ!$ND$2:$ND$60=Q$4)*(GMWQ!$NF$2:$NF$60=Q$1),0),$G55-1966)</f>
        <v>-890.5</v>
      </c>
      <c r="R55" s="4" cm="1">
        <f t="array" ref="R55">INDEX(GMWQ!$A$2:$NF$60,MATCH(1,(GMWQ!$NE$2:$NE$60=R$3)*(GMWQ!$ND$2:$ND$60=R$4)*(GMWQ!$NF$2:$NF$60=R$1),0),$G55-1966)</f>
        <v>-20.746320000000001</v>
      </c>
      <c r="S55" s="4" cm="1">
        <f t="array" ref="S55">INDEX(GMWQ!$A$2:$NF$60,MATCH(1,(GMWQ!$NE$2:$NE$60=S$3)*(GMWQ!$ND$2:$ND$60=S$4)*(GMWQ!$NF$2:$NF$60=S$1),0),$G55-1966)</f>
        <v>-4.2699999999999996</v>
      </c>
      <c r="T55" s="4" cm="1">
        <f t="array" ref="T55">INDEX(GMWQ!$A$2:$NF$60,MATCH(1,(GMWQ!$NE$2:$NE$60=T$3)*(GMWQ!$ND$2:$ND$60=T$4)*(GMWQ!$NF$2:$NF$60=T$1),0),$G55-1966)</f>
        <v>-12.917820000000001</v>
      </c>
      <c r="U55" s="4" cm="1">
        <f t="array" ref="U55">INDEX(GMWQ!$A$2:$NF$60,MATCH(1,(GMWQ!$NE$2:$NE$60=U$3)*(GMWQ!$ND$2:$ND$60=U$4)*(GMWQ!$NF$2:$NF$60=U$1),0),$G55-1966)</f>
        <v>-9813</v>
      </c>
      <c r="V55" s="4" cm="1">
        <f t="array" ref="V55">INDEX(GMWQ!$A$2:$NF$60,MATCH(1,(GMWQ!$NE$2:$NE$60=V$3)*(GMWQ!$ND$2:$ND$60=V$4)*(GMWQ!$NF$2:$NF$60=V$1),0),$G55-1966)</f>
        <v>166482</v>
      </c>
      <c r="W55" s="4" cm="1">
        <f t="array" ref="W55">INDEX(GMWQ!$A$2:$NF$60,MATCH(1,(GMWQ!$NE$2:$NE$60=W$3)*(GMWQ!$ND$2:$ND$60=W$4)*(GMWQ!$NF$2:$NF$60=W$1),0),$G55-1966)</f>
        <v>3290.2869999999998</v>
      </c>
      <c r="X55" s="4" cm="1">
        <f t="array" ref="X55">INDEX(GMWQ!$A$2:$NF$60,MATCH(1,(GMWQ!$NE$2:$NE$60=X$3)*(GMWQ!$ND$2:$ND$60=X$4)*(GMWQ!$NF$2:$NF$60=X$1),0),$G55-1966)</f>
        <v>214134</v>
      </c>
      <c r="Y55" s="4" cm="1">
        <f t="array" ref="Y55">INDEX(GMWQ!$A$2:$NF$60,MATCH(1,(GMWQ!$NE$2:$NE$60=Y$3)*(GMWQ!$ND$2:$ND$60=Y$4)*(GMWQ!$NF$2:$NF$60=Y$1),0),$G55-1966)</f>
        <v>374.64330000000001</v>
      </c>
      <c r="Z55" s="4" cm="1">
        <f t="array" ref="Z55">INDEX(GMWQ!$A$2:$NF$60,MATCH(1,(GMWQ!$NE$2:$NE$60=Z$3)*(GMWQ!$ND$2:$ND$60=Z$4)*(GMWQ!$NF$2:$NF$60=Z$1),0),$G55-1966)</f>
        <v>248.05199999999999</v>
      </c>
      <c r="AA55" s="4" cm="1">
        <f t="array" ref="AA55">INDEX(GMWQ!$A$2:$NF$60,MATCH(1,(GMWQ!$NE$2:$NE$60=AA$3)*(GMWQ!$ND$2:$ND$60=AA$4)*(GMWQ!$NF$2:$NF$60=AA$1),0),$G55-1966)</f>
        <v>335.613</v>
      </c>
      <c r="AB55" s="4" cm="1">
        <f t="array" ref="AB55">INDEX(GMWQ!$A$2:$NF$60,MATCH(1,(GMWQ!$NE$2:$NE$60=AB$3)*(GMWQ!$ND$2:$ND$60=AB$4)*(GMWQ!$NF$2:$NF$60=AB$1),0),$G55-1966)</f>
        <v>303125</v>
      </c>
      <c r="AC55" s="4" cm="1">
        <f t="array" ref="AC55">INDEX(GMWQ!$A$2:$NF$60,MATCH(1,(GMWQ!$NE$2:$NE$60=AC$3)*(GMWQ!$ND$2:$ND$60=AC$4)*(GMWQ!$NF$2:$NF$60=AC$1),0),$G55-1966)</f>
        <v>100950.3</v>
      </c>
      <c r="AD55" s="4" cm="1">
        <f t="array" ref="AD55">INDEX(GMWQ!$A$2:$NF$60,MATCH(1,(GMWQ!$NE$2:$NE$60=AD$3)*(GMWQ!$ND$2:$ND$60=AD$4)*(GMWQ!$NF$2:$NF$60=AD$1),0),$G55-1966)</f>
        <v>2308.7440000000001</v>
      </c>
      <c r="AE55" s="4" cm="1">
        <f t="array" ref="AE55">INDEX(GMWQ!$A$2:$NF$60,MATCH(1,(GMWQ!$NE$2:$NE$60=AE$3)*(GMWQ!$ND$2:$ND$60=AE$4)*(GMWQ!$NF$2:$NF$60=AE$1),0),$G55-1966)</f>
        <v>89435.37</v>
      </c>
      <c r="AF55" s="4" cm="1">
        <f t="array" ref="AF55">INDEX(GMWQ!$A$2:$NF$60,MATCH(1,(GMWQ!$NE$2:$NE$60=AF$3)*(GMWQ!$ND$2:$ND$60=AF$4)*(GMWQ!$NF$2:$NF$60=AF$1),0),$G55-1966)</f>
        <v>68.040170000000003</v>
      </c>
      <c r="AG55" s="4" cm="1">
        <f t="array" ref="AG55">INDEX(GMWQ!$A$2:$NF$60,MATCH(1,(GMWQ!$NE$2:$NE$60=AG$3)*(GMWQ!$ND$2:$ND$60=AG$4)*(GMWQ!$NF$2:$NF$60=AG$1),0),$G55-1966)</f>
        <v>43.476999999999997</v>
      </c>
      <c r="AH55" s="4" cm="1">
        <f t="array" ref="AH55">INDEX(GMWQ!$A$2:$NF$60,MATCH(1,(GMWQ!$NE$2:$NE$60=AH$3)*(GMWQ!$ND$2:$ND$60=AH$4)*(GMWQ!$NF$2:$NF$60=AH$1),0),$G55-1966)</f>
        <v>273.26100000000002</v>
      </c>
      <c r="AI55" s="4" cm="1">
        <f t="array" ref="AI55">INDEX(GMWQ!$A$2:$NF$60,MATCH(1,(GMWQ!$NE$2:$NE$60=AI$3)*(GMWQ!$ND$2:$ND$60=AI$4)*(GMWQ!$NF$2:$NF$60=AI$1),0),$G55-1966)</f>
        <v>150817</v>
      </c>
      <c r="AJ55" s="4" cm="1">
        <f t="array" ref="AJ55">INDEX(GMWQ!$A$2:$NF$60,MATCH(1,(GMWQ!$NE$2:$NE$60=AJ$3)*(GMWQ!$ND$2:$ND$60=AJ$4)*(GMWQ!$NF$2:$NF$60=AJ$1),0),$G55-1966)</f>
        <v>99621</v>
      </c>
      <c r="AK55" s="4" cm="1">
        <f t="array" ref="AK55">INDEX(GMWQ!$A$2:$NF$60,MATCH(1,(GMWQ!$NE$2:$NE$60=AK$3)*(GMWQ!$ND$2:$ND$60=AK$4)*(GMWQ!$NF$2:$NF$60=AK$1),0),$G55-1966)</f>
        <v>1057.55</v>
      </c>
      <c r="AL55" s="4" cm="1">
        <f t="array" ref="AL55">INDEX(GMWQ!$A$2:$NF$60,MATCH(1,(GMWQ!$NE$2:$NE$60=AL$3)*(GMWQ!$ND$2:$ND$60=AL$4)*(GMWQ!$NF$2:$NF$60=AL$1),0),$G55-1966)</f>
        <v>84725.73</v>
      </c>
      <c r="AM55" s="4" cm="1">
        <f t="array" ref="AM55">INDEX(GMWQ!$A$2:$NF$60,MATCH(1,(GMWQ!$NE$2:$NE$60=AM$3)*(GMWQ!$ND$2:$ND$60=AM$4)*(GMWQ!$NF$2:$NF$60=AM$1),0),$G55-1966)</f>
        <v>274.75099999999998</v>
      </c>
      <c r="AN55" s="4" cm="1">
        <f t="array" ref="AN55">INDEX(GMWQ!$A$2:$NF$60,MATCH(1,(GMWQ!$NE$2:$NE$60=AN$3)*(GMWQ!$ND$2:$ND$60=AN$4)*(GMWQ!$NF$2:$NF$60=AN$1),0),$G55-1966)</f>
        <v>181.874</v>
      </c>
      <c r="AO55" s="4" cm="1">
        <f t="array" ref="AO55">INDEX(GMWQ!$A$2:$NF$60,MATCH(1,(GMWQ!$NE$2:$NE$60=AO$3)*(GMWQ!$ND$2:$ND$60=AO$4)*(GMWQ!$NF$2:$NF$60=AO$1),0),$G55-1966)</f>
        <v>109.245</v>
      </c>
      <c r="AP55" s="4" cm="1">
        <f t="array" ref="AP55">INDEX(GMWQ!$A$2:$NF$60,MATCH(1,(GMWQ!$NE$2:$NE$60=AP$3)*(GMWQ!$ND$2:$ND$60=AP$4)*(GMWQ!$NF$2:$NF$60=AP$1),0),$G55-1966)</f>
        <v>121524</v>
      </c>
      <c r="AQ55" s="4" cm="1">
        <f t="array" ref="AQ55">INDEX(GMWQ!$A$2:$NF$60,MATCH(1,(GMWQ!$NE$2:$NE$60=AQ$3)*(GMWQ!$ND$2:$ND$60=AQ$4)*(GMWQ!$NF$2:$NF$60=AQ$1),0),$G55-1966)</f>
        <v>1.6665829999999999</v>
      </c>
      <c r="AR55" s="4" cm="1">
        <f t="array" ref="AR55">INDEX(GMWQ!$A$2:$NF$60,MATCH(1,(GMWQ!$NE$2:$NE$60=AR$3)*(GMWQ!$ND$2:$ND$60=AR$4)*(GMWQ!$NF$2:$NF$60=AR$1),0),$G55-1966)</f>
        <v>3.9259029999999999</v>
      </c>
      <c r="AS55" s="4" cm="1">
        <f t="array" ref="AS55">INDEX(GMWQ!$A$2:$NF$60,MATCH(1,(GMWQ!$NE$2:$NE$60=AS$3)*(GMWQ!$ND$2:$ND$60=AS$4)*(GMWQ!$NF$2:$NF$60=AS$1),0),$G55-1966)</f>
        <v>2.2568619999999999</v>
      </c>
      <c r="AT55" s="4" cm="1">
        <f t="array" ref="AT55">INDEX(GMWQ!$A$2:$NF$60,MATCH(1,(GMWQ!$NE$2:$NE$60=AT$3)*(GMWQ!$ND$2:$ND$60=AT$4)*(GMWQ!$NF$2:$NF$60=AT$1),0),$G55-1966)</f>
        <v>-4.939019</v>
      </c>
      <c r="AU55" s="4" cm="1">
        <f t="array" ref="AU55">INDEX(GMWQ!$A$2:$NF$60,MATCH(1,(GMWQ!$NE$2:$NE$60=AU$3)*(GMWQ!$ND$2:$ND$60=AU$4)*(GMWQ!$NF$2:$NF$60=AU$1),0),$G55-1966)</f>
        <v>43.874229999999997</v>
      </c>
      <c r="AV55" s="4" cm="1">
        <f t="array" ref="AV55">INDEX(GMWQ!$A$2:$NF$60,MATCH(1,(GMWQ!$NE$2:$NE$60=AV$3)*(GMWQ!$ND$2:$ND$60=AV$4)*(GMWQ!$NF$2:$NF$60=AV$1),0),$G55-1966)</f>
        <v>106.2667</v>
      </c>
      <c r="AW55" s="4" cm="1">
        <f t="array" ref="AW55">INDEX(GMWQ!$A$2:$NF$60,MATCH(1,(GMWQ!$NE$2:$NE$60=AW$3)*(GMWQ!$ND$2:$ND$60=AW$4)*(GMWQ!$NF$2:$NF$60=AW$1),0),$G55-1966)</f>
        <v>83.1</v>
      </c>
      <c r="AX55" s="4" cm="1">
        <f t="array" ref="AX55">INDEX(GMWQ!$A$2:$NF$60,MATCH(1,(GMWQ!$NE$2:$NE$60=AX$3)*(GMWQ!$ND$2:$ND$60=AX$4)*(GMWQ!$NF$2:$NF$60=AX$1),0),$G55-1966)</f>
        <v>55.466670000000001</v>
      </c>
      <c r="AY55" s="4" cm="1">
        <f t="array" ref="AY55">INDEX(GMWQ!$A$2:$NF$60,MATCH(1,(GMWQ!$NE$2:$NE$60=AY$3)*(GMWQ!$ND$2:$ND$60=AY$4)*(GMWQ!$NF$2:$NF$60=AY$1),0),$G55-1966)</f>
        <v>46.966670000000001</v>
      </c>
      <c r="AZ55" s="4" cm="1">
        <f t="array" ref="AZ55">INDEX(GMWQ!$A$2:$NF$60,MATCH(1,(GMWQ!$NE$2:$NE$60=AZ$3)*(GMWQ!$ND$2:$ND$60=AZ$4)*(GMWQ!$NF$2:$NF$60=AZ$1),0),$G55-1966)</f>
        <v>31.33333</v>
      </c>
      <c r="BA55" s="4" cm="1">
        <f t="array" ref="BA55">INDEX(GMWQ!$A$2:$NF$60,MATCH(1,(GMWQ!$NE$2:$NE$60=BA$3)*(GMWQ!$ND$2:$ND$60=BA$4)*(GMWQ!$NF$2:$NF$60=BA$1),0),$G55-1966)</f>
        <v>62.034300000000002</v>
      </c>
    </row>
    <row r="56" spans="1:53" x14ac:dyDescent="0.25">
      <c r="B56" s="4">
        <f t="shared" si="48"/>
        <v>1985</v>
      </c>
      <c r="C56" s="4">
        <f t="shared" si="48"/>
        <v>1985</v>
      </c>
      <c r="D56" s="4">
        <f t="shared" ref="D56" si="65">+D52+1</f>
        <v>1984</v>
      </c>
      <c r="G56" s="4">
        <f t="shared" si="56"/>
        <v>2022</v>
      </c>
      <c r="H56" s="4" cm="1">
        <f t="array" ref="H56">INDEX(GMWQ!$A$2:$NF$60,MATCH(1,(GMWQ!$NE$2:$NE$60=H$3)*(GMWQ!$ND$2:$ND$60=H$4)*(GMWQ!$NF$2:$NF$60=H$1),0),$G56-1966)</f>
        <v>322451</v>
      </c>
      <c r="I56" s="4" cm="1">
        <f t="array" ref="I56">INDEX(GMWQ!$A$2:$NF$60,MATCH(1,(GMWQ!$NE$2:$NE$60=I$3)*(GMWQ!$ND$2:$ND$60=I$4)*(GMWQ!$NF$2:$NF$60=I$1),0),$G56-1966)</f>
        <v>2118.6999999999998</v>
      </c>
      <c r="J56" s="4" cm="1">
        <f t="array" ref="J56">INDEX(GMWQ!$A$2:$NF$60,MATCH(1,(GMWQ!$NE$2:$NE$60=J$3)*(GMWQ!$ND$2:$ND$60=J$4)*(GMWQ!$NF$2:$NF$60=J$1),0),$G56-1966)</f>
        <v>86661.4</v>
      </c>
      <c r="K56" s="4" cm="1">
        <f t="array" ref="K56">INDEX(GMWQ!$A$2:$NF$60,MATCH(1,(GMWQ!$NE$2:$NE$60=K$3)*(GMWQ!$ND$2:$ND$60=K$4)*(GMWQ!$NF$2:$NF$60=K$1),0),$G56-1966)</f>
        <v>489.11</v>
      </c>
      <c r="L56" s="4" cm="1">
        <f t="array" ref="L56">INDEX(GMWQ!$A$2:$NF$60,MATCH(1,(GMWQ!$NE$2:$NE$60=L$3)*(GMWQ!$ND$2:$ND$60=L$4)*(GMWQ!$NF$2:$NF$60=L$1),0),$G56-1966)</f>
        <v>331.02699999999999</v>
      </c>
      <c r="M56" s="4" cm="1">
        <f t="array" ref="M56">INDEX(GMWQ!$A$2:$NF$60,MATCH(1,(GMWQ!$NE$2:$NE$60=M$3)*(GMWQ!$ND$2:$ND$60=M$4)*(GMWQ!$NF$2:$NF$60=M$1),0),$G56-1966)</f>
        <v>322.471</v>
      </c>
      <c r="N56" s="4" cm="1">
        <f t="array" ref="N56">INDEX(GMWQ!$A$2:$NF$60,MATCH(1,(GMWQ!$NE$2:$NE$60=N$3)*(GMWQ!$ND$2:$ND$60=N$4)*(GMWQ!$NF$2:$NF$60=N$1),0),$G56-1966)</f>
        <v>252403.8</v>
      </c>
      <c r="O56" s="4" cm="1">
        <f t="array" ref="O56">INDEX(GMWQ!$A$2:$NF$60,MATCH(1,(GMWQ!$NE$2:$NE$60=O$3)*(GMWQ!$ND$2:$ND$60=O$4)*(GMWQ!$NF$2:$NF$60=O$1),0),$G56-1966)</f>
        <v>-4910</v>
      </c>
      <c r="P56" s="4" cm="1">
        <f t="array" ref="P56">INDEX(GMWQ!$A$2:$NF$60,MATCH(1,(GMWQ!$NE$2:$NE$60=P$3)*(GMWQ!$ND$2:$ND$60=P$4)*(GMWQ!$NF$2:$NF$60=P$1),0),$G56-1966)</f>
        <v>-72.866</v>
      </c>
      <c r="Q56" s="4" cm="1">
        <f t="array" ref="Q56">INDEX(GMWQ!$A$2:$NF$60,MATCH(1,(GMWQ!$NE$2:$NE$60=Q$3)*(GMWQ!$ND$2:$ND$60=Q$4)*(GMWQ!$NF$2:$NF$60=Q$1),0),$G56-1966)</f>
        <v>-1046.75</v>
      </c>
      <c r="R56" s="4" cm="1">
        <f t="array" ref="R56">INDEX(GMWQ!$A$2:$NF$60,MATCH(1,(GMWQ!$NE$2:$NE$60=R$3)*(GMWQ!$ND$2:$ND$60=R$4)*(GMWQ!$NF$2:$NF$60=R$1),0),$G56-1966)</f>
        <v>-20.746320000000001</v>
      </c>
      <c r="S56" s="4" cm="1">
        <f t="array" ref="S56">INDEX(GMWQ!$A$2:$NF$60,MATCH(1,(GMWQ!$NE$2:$NE$60=S$3)*(GMWQ!$ND$2:$ND$60=S$4)*(GMWQ!$NF$2:$NF$60=S$1),0),$G56-1966)</f>
        <v>-4.6120000000000001</v>
      </c>
      <c r="T56" s="4" cm="1">
        <f t="array" ref="T56">INDEX(GMWQ!$A$2:$NF$60,MATCH(1,(GMWQ!$NE$2:$NE$60=T$3)*(GMWQ!$ND$2:$ND$60=T$4)*(GMWQ!$NF$2:$NF$60=T$1),0),$G56-1966)</f>
        <v>-13.466850000000001</v>
      </c>
      <c r="U56" s="4" cm="1">
        <f t="array" ref="U56">INDEX(GMWQ!$A$2:$NF$60,MATCH(1,(GMWQ!$NE$2:$NE$60=U$3)*(GMWQ!$ND$2:$ND$60=U$4)*(GMWQ!$NF$2:$NF$60=U$1),0),$G56-1966)</f>
        <v>-10589</v>
      </c>
      <c r="V56" s="4" cm="1">
        <f t="array" ref="V56">INDEX(GMWQ!$A$2:$NF$60,MATCH(1,(GMWQ!$NE$2:$NE$60=V$3)*(GMWQ!$ND$2:$ND$60=V$4)*(GMWQ!$NF$2:$NF$60=V$1),0),$G56-1966)</f>
        <v>169682.3</v>
      </c>
      <c r="W56" s="4" cm="1">
        <f t="array" ref="W56">INDEX(GMWQ!$A$2:$NF$60,MATCH(1,(GMWQ!$NE$2:$NE$60=W$3)*(GMWQ!$ND$2:$ND$60=W$4)*(GMWQ!$NF$2:$NF$60=W$1),0),$G56-1966)</f>
        <v>3377.585</v>
      </c>
      <c r="X56" s="4" cm="1">
        <f t="array" ref="X56">INDEX(GMWQ!$A$2:$NF$60,MATCH(1,(GMWQ!$NE$2:$NE$60=X$3)*(GMWQ!$ND$2:$ND$60=X$4)*(GMWQ!$NF$2:$NF$60=X$1),0),$G56-1966)</f>
        <v>219942</v>
      </c>
      <c r="Y56" s="4" cm="1">
        <f t="array" ref="Y56">INDEX(GMWQ!$A$2:$NF$60,MATCH(1,(GMWQ!$NE$2:$NE$60=Y$3)*(GMWQ!$ND$2:$ND$60=Y$4)*(GMWQ!$NF$2:$NF$60=Y$1),0),$G56-1966)</f>
        <v>380.07220000000001</v>
      </c>
      <c r="Z56" s="4" cm="1">
        <f t="array" ref="Z56">INDEX(GMWQ!$A$2:$NF$60,MATCH(1,(GMWQ!$NE$2:$NE$60=Z$3)*(GMWQ!$ND$2:$ND$60=Z$4)*(GMWQ!$NF$2:$NF$60=Z$1),0),$G56-1966)</f>
        <v>255.28970000000001</v>
      </c>
      <c r="AA56" s="4" cm="1">
        <f t="array" ref="AA56">INDEX(GMWQ!$A$2:$NF$60,MATCH(1,(GMWQ!$NE$2:$NE$60=AA$3)*(GMWQ!$ND$2:$ND$60=AA$4)*(GMWQ!$NF$2:$NF$60=AA$1),0),$G56-1966)</f>
        <v>352.49900000000002</v>
      </c>
      <c r="AB56" s="4" cm="1">
        <f t="array" ref="AB56">INDEX(GMWQ!$A$2:$NF$60,MATCH(1,(GMWQ!$NE$2:$NE$60=AB$3)*(GMWQ!$ND$2:$ND$60=AB$4)*(GMWQ!$NF$2:$NF$60=AB$1),0),$G56-1966)</f>
        <v>315579</v>
      </c>
      <c r="AC56" s="4" cm="1">
        <f t="array" ref="AC56">INDEX(GMWQ!$A$2:$NF$60,MATCH(1,(GMWQ!$NE$2:$NE$60=AC$3)*(GMWQ!$ND$2:$ND$60=AC$4)*(GMWQ!$NF$2:$NF$60=AC$1),0),$G56-1966)</f>
        <v>103842.1</v>
      </c>
      <c r="AD56" s="4" cm="1">
        <f t="array" ref="AD56">INDEX(GMWQ!$A$2:$NF$60,MATCH(1,(GMWQ!$NE$2:$NE$60=AD$3)*(GMWQ!$ND$2:$ND$60=AD$4)*(GMWQ!$NF$2:$NF$60=AD$1),0),$G56-1966)</f>
        <v>2362.5590000000002</v>
      </c>
      <c r="AE56" s="4" cm="1">
        <f t="array" ref="AE56">INDEX(GMWQ!$A$2:$NF$60,MATCH(1,(GMWQ!$NE$2:$NE$60=AE$3)*(GMWQ!$ND$2:$ND$60=AE$4)*(GMWQ!$NF$2:$NF$60=AE$1),0),$G56-1966)</f>
        <v>91187.93</v>
      </c>
      <c r="AF56" s="4" cm="1">
        <f t="array" ref="AF56">INDEX(GMWQ!$A$2:$NF$60,MATCH(1,(GMWQ!$NE$2:$NE$60=AF$3)*(GMWQ!$ND$2:$ND$60=AF$4)*(GMWQ!$NF$2:$NF$60=AF$1),0),$G56-1966)</f>
        <v>69.172049999999999</v>
      </c>
      <c r="AG56" s="4" cm="1">
        <f t="array" ref="AG56">INDEX(GMWQ!$A$2:$NF$60,MATCH(1,(GMWQ!$NE$2:$NE$60=AG$3)*(GMWQ!$ND$2:$ND$60=AG$4)*(GMWQ!$NF$2:$NF$60=AG$1),0),$G56-1966)</f>
        <v>48.491</v>
      </c>
      <c r="AH56" s="4" cm="1">
        <f t="array" ref="AH56">INDEX(GMWQ!$A$2:$NF$60,MATCH(1,(GMWQ!$NE$2:$NE$60=AH$3)*(GMWQ!$ND$2:$ND$60=AH$4)*(GMWQ!$NF$2:$NF$60=AH$1),0),$G56-1966)</f>
        <v>287.84100000000001</v>
      </c>
      <c r="AI56" s="4" cm="1">
        <f t="array" ref="AI56">INDEX(GMWQ!$A$2:$NF$60,MATCH(1,(GMWQ!$NE$2:$NE$60=AI$3)*(GMWQ!$ND$2:$ND$60=AI$4)*(GMWQ!$NF$2:$NF$60=AI$1),0),$G56-1966)</f>
        <v>160979</v>
      </c>
      <c r="AJ56" s="4" cm="1">
        <f t="array" ref="AJ56">INDEX(GMWQ!$A$2:$NF$60,MATCH(1,(GMWQ!$NE$2:$NE$60=AJ$3)*(GMWQ!$ND$2:$ND$60=AJ$4)*(GMWQ!$NF$2:$NF$60=AJ$1),0),$G56-1966)</f>
        <v>103408</v>
      </c>
      <c r="AK56" s="4" cm="1">
        <f t="array" ref="AK56">INDEX(GMWQ!$A$2:$NF$60,MATCH(1,(GMWQ!$NE$2:$NE$60=AK$3)*(GMWQ!$ND$2:$ND$60=AK$4)*(GMWQ!$NF$2:$NF$60=AK$1),0),$G56-1966)</f>
        <v>1073.7249999999999</v>
      </c>
      <c r="AL56" s="4" cm="1">
        <f t="array" ref="AL56">INDEX(GMWQ!$A$2:$NF$60,MATCH(1,(GMWQ!$NE$2:$NE$60=AL$3)*(GMWQ!$ND$2:$ND$60=AL$4)*(GMWQ!$NF$2:$NF$60=AL$1),0),$G56-1966)</f>
        <v>86504.13</v>
      </c>
      <c r="AM56" s="4" cm="1">
        <f t="array" ref="AM56">INDEX(GMWQ!$A$2:$NF$60,MATCH(1,(GMWQ!$NE$2:$NE$60=AM$3)*(GMWQ!$ND$2:$ND$60=AM$4)*(GMWQ!$NF$2:$NF$60=AM$1),0),$G56-1966)</f>
        <v>276.90690000000001</v>
      </c>
      <c r="AN56" s="4" cm="1">
        <f t="array" ref="AN56">INDEX(GMWQ!$A$2:$NF$60,MATCH(1,(GMWQ!$NE$2:$NE$60=AN$3)*(GMWQ!$ND$2:$ND$60=AN$4)*(GMWQ!$NF$2:$NF$60=AN$1),0),$G56-1966)</f>
        <v>186.08500000000001</v>
      </c>
      <c r="AO56" s="4" cm="1">
        <f t="array" ref="AO56">INDEX(GMWQ!$A$2:$NF$60,MATCH(1,(GMWQ!$NE$2:$NE$60=AO$3)*(GMWQ!$ND$2:$ND$60=AO$4)*(GMWQ!$NF$2:$NF$60=AO$1),0),$G56-1966)</f>
        <v>113.411</v>
      </c>
      <c r="AP56" s="4" cm="1">
        <f t="array" ref="AP56">INDEX(GMWQ!$A$2:$NF$60,MATCH(1,(GMWQ!$NE$2:$NE$60=AP$3)*(GMWQ!$ND$2:$ND$60=AP$4)*(GMWQ!$NF$2:$NF$60=AP$1),0),$G56-1966)</f>
        <v>123838</v>
      </c>
      <c r="AQ56" s="4" cm="1">
        <f t="array" ref="AQ56">INDEX(GMWQ!$A$2:$NF$60,MATCH(1,(GMWQ!$NE$2:$NE$60=AQ$3)*(GMWQ!$ND$2:$ND$60=AQ$4)*(GMWQ!$NF$2:$NF$60=AQ$1),0),$G56-1966)</f>
        <v>1.391335</v>
      </c>
      <c r="AR56" s="4" cm="1">
        <f t="array" ref="AR56">INDEX(GMWQ!$A$2:$NF$60,MATCH(1,(GMWQ!$NE$2:$NE$60=AR$3)*(GMWQ!$ND$2:$ND$60=AR$4)*(GMWQ!$NF$2:$NF$60=AR$1),0),$G56-1966)</f>
        <v>3.4869150000000002</v>
      </c>
      <c r="AS56" s="4" cm="1">
        <f t="array" ref="AS56">INDEX(GMWQ!$A$2:$NF$60,MATCH(1,(GMWQ!$NE$2:$NE$60=AS$3)*(GMWQ!$ND$2:$ND$60=AS$4)*(GMWQ!$NF$2:$NF$60=AS$1),0),$G56-1966)</f>
        <v>2.1827580000000002</v>
      </c>
      <c r="AT56" s="4" cm="1">
        <f t="array" ref="AT56">INDEX(GMWQ!$A$2:$NF$60,MATCH(1,(GMWQ!$NE$2:$NE$60=AT$3)*(GMWQ!$ND$2:$ND$60=AT$4)*(GMWQ!$NF$2:$NF$60=AT$1),0),$G56-1966)</f>
        <v>-4.9875379999999998</v>
      </c>
      <c r="AU56" s="4" cm="1">
        <f t="array" ref="AU56">INDEX(GMWQ!$A$2:$NF$60,MATCH(1,(GMWQ!$NE$2:$NE$60=AU$3)*(GMWQ!$ND$2:$ND$60=AU$4)*(GMWQ!$NF$2:$NF$60=AU$1),0),$G56-1966)</f>
        <v>44.995199999999997</v>
      </c>
      <c r="AV56" s="4" cm="1">
        <f t="array" ref="AV56">INDEX(GMWQ!$A$2:$NF$60,MATCH(1,(GMWQ!$NE$2:$NE$60=AV$3)*(GMWQ!$ND$2:$ND$60=AV$4)*(GMWQ!$NF$2:$NF$60=AV$1),0),$G56-1966)</f>
        <v>107.2333</v>
      </c>
      <c r="AW56" s="4" cm="1">
        <f t="array" ref="AW56">INDEX(GMWQ!$A$2:$NF$60,MATCH(1,(GMWQ!$NE$2:$NE$60=AW$3)*(GMWQ!$ND$2:$ND$60=AW$4)*(GMWQ!$NF$2:$NF$60=AW$1),0),$G56-1966)</f>
        <v>83.866669999999999</v>
      </c>
      <c r="AX56" s="4" cm="1">
        <f t="array" ref="AX56">INDEX(GMWQ!$A$2:$NF$60,MATCH(1,(GMWQ!$NE$2:$NE$60=AX$3)*(GMWQ!$ND$2:$ND$60=AX$4)*(GMWQ!$NF$2:$NF$60=AX$1),0),$G56-1966)</f>
        <v>55.566670000000002</v>
      </c>
      <c r="AY56" s="4" cm="1">
        <f t="array" ref="AY56">INDEX(GMWQ!$A$2:$NF$60,MATCH(1,(GMWQ!$NE$2:$NE$60=AY$3)*(GMWQ!$ND$2:$ND$60=AY$4)*(GMWQ!$NF$2:$NF$60=AY$1),0),$G56-1966)</f>
        <v>47.82667</v>
      </c>
      <c r="AZ56" s="4" cm="1">
        <f t="array" ref="AZ56">INDEX(GMWQ!$A$2:$NF$60,MATCH(1,(GMWQ!$NE$2:$NE$60=AZ$3)*(GMWQ!$ND$2:$ND$60=AZ$4)*(GMWQ!$NF$2:$NF$60=AZ$1),0),$G56-1966)</f>
        <v>32.033329999999999</v>
      </c>
      <c r="BA56" s="4" cm="1">
        <f t="array" ref="BA56">INDEX(GMWQ!$A$2:$NF$60,MATCH(1,(GMWQ!$NE$2:$NE$60=BA$3)*(GMWQ!$ND$2:$ND$60=BA$4)*(GMWQ!$NF$2:$NF$60=BA$1),0),$G56-1966)</f>
        <v>62.714829999999999</v>
      </c>
    </row>
    <row r="57" spans="1:53" x14ac:dyDescent="0.25">
      <c r="B57" s="4">
        <f t="shared" si="48"/>
        <v>1985</v>
      </c>
      <c r="C57" s="4">
        <f t="shared" si="48"/>
        <v>1985</v>
      </c>
      <c r="D57" s="4">
        <f t="shared" ref="D57" si="66">+D53+1</f>
        <v>1985</v>
      </c>
      <c r="G57" s="4">
        <f t="shared" si="56"/>
        <v>2023</v>
      </c>
      <c r="H57" s="4" cm="1">
        <f t="array" ref="H57">INDEX(GMWQ!$A$2:$NF$60,MATCH(1,(GMWQ!$NE$2:$NE$60=H$3)*(GMWQ!$ND$2:$ND$60=H$4)*(GMWQ!$NF$2:$NF$60=H$1),0),$G57-1966)</f>
        <v>322392</v>
      </c>
      <c r="I57" s="4" cm="1">
        <f t="array" ref="I57">INDEX(GMWQ!$A$2:$NF$60,MATCH(1,(GMWQ!$NE$2:$NE$60=I$3)*(GMWQ!$ND$2:$ND$60=I$4)*(GMWQ!$NF$2:$NF$60=I$1),0),$G57-1966)</f>
        <v>2151.0500000000002</v>
      </c>
      <c r="J57" s="4" cm="1">
        <f t="array" ref="J57">INDEX(GMWQ!$A$2:$NF$60,MATCH(1,(GMWQ!$NE$2:$NE$60=J$3)*(GMWQ!$ND$2:$ND$60=J$4)*(GMWQ!$NF$2:$NF$60=J$1),0),$G57-1966)</f>
        <v>87951.65</v>
      </c>
      <c r="K57" s="4" cm="1">
        <f t="array" ref="K57">INDEX(GMWQ!$A$2:$NF$60,MATCH(1,(GMWQ!$NE$2:$NE$60=K$3)*(GMWQ!$ND$2:$ND$60=K$4)*(GMWQ!$NF$2:$NF$60=K$1),0),$G57-1966)</f>
        <v>495.57</v>
      </c>
      <c r="L57" s="4" cm="1">
        <f t="array" ref="L57">INDEX(GMWQ!$A$2:$NF$60,MATCH(1,(GMWQ!$NE$2:$NE$60=L$3)*(GMWQ!$ND$2:$ND$60=L$4)*(GMWQ!$NF$2:$NF$60=L$1),0),$G57-1966)</f>
        <v>332.92099999999999</v>
      </c>
      <c r="M57" s="4" cm="1">
        <f t="array" ref="M57">INDEX(GMWQ!$A$2:$NF$60,MATCH(1,(GMWQ!$NE$2:$NE$60=M$3)*(GMWQ!$ND$2:$ND$60=M$4)*(GMWQ!$NF$2:$NF$60=M$1),0),$G57-1966)</f>
        <v>325.05200000000002</v>
      </c>
      <c r="N57" s="4" cm="1">
        <f t="array" ref="N57">INDEX(GMWQ!$A$2:$NF$60,MATCH(1,(GMWQ!$NE$2:$NE$60=N$3)*(GMWQ!$ND$2:$ND$60=N$4)*(GMWQ!$NF$2:$NF$60=N$1),0),$G57-1966)</f>
        <v>255608</v>
      </c>
      <c r="O57" s="4" cm="1">
        <f t="array" ref="O57">INDEX(GMWQ!$A$2:$NF$60,MATCH(1,(GMWQ!$NE$2:$NE$60=O$3)*(GMWQ!$ND$2:$ND$60=O$4)*(GMWQ!$NF$2:$NF$60=O$1),0),$G57-1966)</f>
        <v>-1575</v>
      </c>
      <c r="P57" s="4" cm="1">
        <f t="array" ref="P57">INDEX(GMWQ!$A$2:$NF$60,MATCH(1,(GMWQ!$NE$2:$NE$60=P$3)*(GMWQ!$ND$2:$ND$60=P$4)*(GMWQ!$NF$2:$NF$60=P$1),0),$G57-1966)</f>
        <v>-69.164490000000001</v>
      </c>
      <c r="Q57" s="4" cm="1">
        <f t="array" ref="Q57">INDEX(GMWQ!$A$2:$NF$60,MATCH(1,(GMWQ!$NE$2:$NE$60=Q$3)*(GMWQ!$ND$2:$ND$60=Q$4)*(GMWQ!$NF$2:$NF$60=Q$1),0),$G57-1966)</f>
        <v>-1085.5</v>
      </c>
      <c r="R57" s="4" cm="1">
        <f t="array" ref="R57">INDEX(GMWQ!$A$2:$NF$60,MATCH(1,(GMWQ!$NE$2:$NE$60=R$3)*(GMWQ!$ND$2:$ND$60=R$4)*(GMWQ!$NF$2:$NF$60=R$1),0),$G57-1966)</f>
        <v>-20.746320000000001</v>
      </c>
      <c r="S57" s="4" cm="1">
        <f t="array" ref="S57">INDEX(GMWQ!$A$2:$NF$60,MATCH(1,(GMWQ!$NE$2:$NE$60=S$3)*(GMWQ!$ND$2:$ND$60=S$4)*(GMWQ!$NF$2:$NF$60=S$1),0),$G57-1966)</f>
        <v>-6.9770000000000003</v>
      </c>
      <c r="T57" s="4" cm="1">
        <f t="array" ref="T57">INDEX(GMWQ!$A$2:$NF$60,MATCH(1,(GMWQ!$NE$2:$NE$60=T$3)*(GMWQ!$ND$2:$ND$60=T$4)*(GMWQ!$NF$2:$NF$60=T$1),0),$G57-1966)</f>
        <v>-13.87433</v>
      </c>
      <c r="U57" s="4" cm="1">
        <f t="array" ref="U57">INDEX(GMWQ!$A$2:$NF$60,MATCH(1,(GMWQ!$NE$2:$NE$60=U$3)*(GMWQ!$ND$2:$ND$60=U$4)*(GMWQ!$NF$2:$NF$60=U$1),0),$G57-1966)</f>
        <v>-8863</v>
      </c>
      <c r="V57" s="4" cm="1">
        <f t="array" ref="V57">INDEX(GMWQ!$A$2:$NF$60,MATCH(1,(GMWQ!$NE$2:$NE$60=V$3)*(GMWQ!$ND$2:$ND$60=V$4)*(GMWQ!$NF$2:$NF$60=V$1),0),$G57-1966)</f>
        <v>172882.5</v>
      </c>
      <c r="W57" s="4" cm="1">
        <f t="array" ref="W57">INDEX(GMWQ!$A$2:$NF$60,MATCH(1,(GMWQ!$NE$2:$NE$60=W$3)*(GMWQ!$ND$2:$ND$60=W$4)*(GMWQ!$NF$2:$NF$60=W$1),0),$G57-1966)</f>
        <v>3488.2420000000002</v>
      </c>
      <c r="X57" s="4" cm="1">
        <f t="array" ref="X57">INDEX(GMWQ!$A$2:$NF$60,MATCH(1,(GMWQ!$NE$2:$NE$60=X$3)*(GMWQ!$ND$2:$ND$60=X$4)*(GMWQ!$NF$2:$NF$60=X$1),0),$G57-1966)</f>
        <v>225749</v>
      </c>
      <c r="Y57" s="4" cm="1">
        <f t="array" ref="Y57">INDEX(GMWQ!$A$2:$NF$60,MATCH(1,(GMWQ!$NE$2:$NE$60=Y$3)*(GMWQ!$ND$2:$ND$60=Y$4)*(GMWQ!$NF$2:$NF$60=Y$1),0),$G57-1966)</f>
        <v>385.31950000000001</v>
      </c>
      <c r="Z57" s="4" cm="1">
        <f t="array" ref="Z57">INDEX(GMWQ!$A$2:$NF$60,MATCH(1,(GMWQ!$NE$2:$NE$60=Z$3)*(GMWQ!$ND$2:$ND$60=Z$4)*(GMWQ!$NF$2:$NF$60=Z$1),0),$G57-1966)</f>
        <v>262.52749999999997</v>
      </c>
      <c r="AA57" s="4" cm="1">
        <f t="array" ref="AA57">INDEX(GMWQ!$A$2:$NF$60,MATCH(1,(GMWQ!$NE$2:$NE$60=AA$3)*(GMWQ!$ND$2:$ND$60=AA$4)*(GMWQ!$NF$2:$NF$60=AA$1),0),$G57-1966)</f>
        <v>369.38499999999999</v>
      </c>
      <c r="AB57" s="4" cm="1">
        <f t="array" ref="AB57">INDEX(GMWQ!$A$2:$NF$60,MATCH(1,(GMWQ!$NE$2:$NE$60=AB$3)*(GMWQ!$ND$2:$ND$60=AB$4)*(GMWQ!$NF$2:$NF$60=AB$1),0),$G57-1966)</f>
        <v>328033</v>
      </c>
      <c r="AC57" s="4" cm="1">
        <f t="array" ref="AC57">INDEX(GMWQ!$A$2:$NF$60,MATCH(1,(GMWQ!$NE$2:$NE$60=AC$3)*(GMWQ!$ND$2:$ND$60=AC$4)*(GMWQ!$NF$2:$NF$60=AC$1),0),$G57-1966)</f>
        <v>106396.3</v>
      </c>
      <c r="AD57" s="4" cm="1">
        <f t="array" ref="AD57">INDEX(GMWQ!$A$2:$NF$60,MATCH(1,(GMWQ!$NE$2:$NE$60=AD$3)*(GMWQ!$ND$2:$ND$60=AD$4)*(GMWQ!$NF$2:$NF$60=AD$1),0),$G57-1966)</f>
        <v>2433.3380000000002</v>
      </c>
      <c r="AE57" s="4" cm="1">
        <f t="array" ref="AE57">INDEX(GMWQ!$A$2:$NF$60,MATCH(1,(GMWQ!$NE$2:$NE$60=AE$3)*(GMWQ!$ND$2:$ND$60=AE$4)*(GMWQ!$NF$2:$NF$60=AE$1),0),$G57-1966)</f>
        <v>92940.5</v>
      </c>
      <c r="AF57" s="4" cm="1">
        <f t="array" ref="AF57">INDEX(GMWQ!$A$2:$NF$60,MATCH(1,(GMWQ!$NE$2:$NE$60=AF$3)*(GMWQ!$ND$2:$ND$60=AF$4)*(GMWQ!$NF$2:$NF$60=AF$1),0),$G57-1966)</f>
        <v>70.304310000000001</v>
      </c>
      <c r="AG57" s="4" cm="1">
        <f t="array" ref="AG57">INDEX(GMWQ!$A$2:$NF$60,MATCH(1,(GMWQ!$NE$2:$NE$60=AG$3)*(GMWQ!$ND$2:$ND$60=AG$4)*(GMWQ!$NF$2:$NF$60=AG$1),0),$G57-1966)</f>
        <v>53.505000000000003</v>
      </c>
      <c r="AH57" s="4" cm="1">
        <f t="array" ref="AH57">INDEX(GMWQ!$A$2:$NF$60,MATCH(1,(GMWQ!$NE$2:$NE$60=AH$3)*(GMWQ!$ND$2:$ND$60=AH$4)*(GMWQ!$NF$2:$NF$60=AH$1),0),$G57-1966)</f>
        <v>302.42099999999999</v>
      </c>
      <c r="AI57" s="4" cm="1">
        <f t="array" ref="AI57">INDEX(GMWQ!$A$2:$NF$60,MATCH(1,(GMWQ!$NE$2:$NE$60=AI$3)*(GMWQ!$ND$2:$ND$60=AI$4)*(GMWQ!$NF$2:$NF$60=AI$1),0),$G57-1966)</f>
        <v>171141</v>
      </c>
      <c r="AJ57" s="4" cm="1">
        <f t="array" ref="AJ57">INDEX(GMWQ!$A$2:$NF$60,MATCH(1,(GMWQ!$NE$2:$NE$60=AJ$3)*(GMWQ!$ND$2:$ND$60=AJ$4)*(GMWQ!$NF$2:$NF$60=AJ$1),0),$G57-1966)</f>
        <v>105374</v>
      </c>
      <c r="AK57" s="4" cm="1">
        <f t="array" ref="AK57">INDEX(GMWQ!$A$2:$NF$60,MATCH(1,(GMWQ!$NE$2:$NE$60=AK$3)*(GMWQ!$ND$2:$ND$60=AK$4)*(GMWQ!$NF$2:$NF$60=AK$1),0),$G57-1966)</f>
        <v>1096.7</v>
      </c>
      <c r="AL57" s="4" cm="1">
        <f t="array" ref="AL57">INDEX(GMWQ!$A$2:$NF$60,MATCH(1,(GMWQ!$NE$2:$NE$60=AL$3)*(GMWQ!$ND$2:$ND$60=AL$4)*(GMWQ!$NF$2:$NF$60=AL$1),0),$G57-1966)</f>
        <v>87614.55</v>
      </c>
      <c r="AM57" s="4" cm="1">
        <f t="array" ref="AM57">INDEX(GMWQ!$A$2:$NF$60,MATCH(1,(GMWQ!$NE$2:$NE$60=AM$3)*(GMWQ!$ND$2:$ND$60=AM$4)*(GMWQ!$NF$2:$NF$60=AM$1),0),$G57-1966)</f>
        <v>282.84649999999999</v>
      </c>
      <c r="AN57" s="4" cm="1">
        <f t="array" ref="AN57">INDEX(GMWQ!$A$2:$NF$60,MATCH(1,(GMWQ!$NE$2:$NE$60=AN$3)*(GMWQ!$ND$2:$ND$60=AN$4)*(GMWQ!$NF$2:$NF$60=AN$1),0),$G57-1966)</f>
        <v>189.33699999999999</v>
      </c>
      <c r="AO57" s="4" cm="1">
        <f t="array" ref="AO57">INDEX(GMWQ!$A$2:$NF$60,MATCH(1,(GMWQ!$NE$2:$NE$60=AO$3)*(GMWQ!$ND$2:$ND$60=AO$4)*(GMWQ!$NF$2:$NF$60=AO$1),0),$G57-1966)</f>
        <v>116.569</v>
      </c>
      <c r="AP57" s="4" cm="1">
        <f t="array" ref="AP57">INDEX(GMWQ!$A$2:$NF$60,MATCH(1,(GMWQ!$NE$2:$NE$60=AP$3)*(GMWQ!$ND$2:$ND$60=AP$4)*(GMWQ!$NF$2:$NF$60=AP$1),0),$G57-1966)</f>
        <v>125968</v>
      </c>
      <c r="AQ57" s="4" cm="1">
        <f t="array" ref="AQ57">INDEX(GMWQ!$A$2:$NF$60,MATCH(1,(GMWQ!$NE$2:$NE$60=AQ$3)*(GMWQ!$ND$2:$ND$60=AQ$4)*(GMWQ!$NF$2:$NF$60=AQ$1),0),$G57-1966)</f>
        <v>1.3180829999999999</v>
      </c>
      <c r="AR57" s="4" cm="1">
        <f t="array" ref="AR57">INDEX(GMWQ!$A$2:$NF$60,MATCH(1,(GMWQ!$NE$2:$NE$60=AR$3)*(GMWQ!$ND$2:$ND$60=AR$4)*(GMWQ!$NF$2:$NF$60=AR$1),0),$G57-1966)</f>
        <v>3.119319</v>
      </c>
      <c r="AS57" s="4" cm="1">
        <f t="array" ref="AS57">INDEX(GMWQ!$A$2:$NF$60,MATCH(1,(GMWQ!$NE$2:$NE$60=AS$3)*(GMWQ!$ND$2:$ND$60=AS$4)*(GMWQ!$NF$2:$NF$60=AS$1),0),$G57-1966)</f>
        <v>2.234461</v>
      </c>
      <c r="AT57" s="4" cm="1">
        <f t="array" ref="AT57">INDEX(GMWQ!$A$2:$NF$60,MATCH(1,(GMWQ!$NE$2:$NE$60=AT$3)*(GMWQ!$ND$2:$ND$60=AT$4)*(GMWQ!$NF$2:$NF$60=AT$1),0),$G57-1966)</f>
        <v>-5.1001019999999997</v>
      </c>
      <c r="AU57" s="4" cm="1">
        <f t="array" ref="AU57">INDEX(GMWQ!$A$2:$NF$60,MATCH(1,(GMWQ!$NE$2:$NE$60=AU$3)*(GMWQ!$ND$2:$ND$60=AU$4)*(GMWQ!$NF$2:$NF$60=AU$1),0),$G57-1966)</f>
        <v>45.125549999999997</v>
      </c>
      <c r="AV57" s="4" cm="1">
        <f t="array" ref="AV57">INDEX(GMWQ!$A$2:$NF$60,MATCH(1,(GMWQ!$NE$2:$NE$60=AV$3)*(GMWQ!$ND$2:$ND$60=AV$4)*(GMWQ!$NF$2:$NF$60=AV$1),0),$G57-1966)</f>
        <v>107.9</v>
      </c>
      <c r="AW57" s="4" cm="1">
        <f t="array" ref="AW57">INDEX(GMWQ!$A$2:$NF$60,MATCH(1,(GMWQ!$NE$2:$NE$60=AW$3)*(GMWQ!$ND$2:$ND$60=AW$4)*(GMWQ!$NF$2:$NF$60=AW$1),0),$G57-1966)</f>
        <v>84</v>
      </c>
      <c r="AX57" s="4" cm="1">
        <f t="array" ref="AX57">INDEX(GMWQ!$A$2:$NF$60,MATCH(1,(GMWQ!$NE$2:$NE$60=AX$3)*(GMWQ!$ND$2:$ND$60=AX$4)*(GMWQ!$NF$2:$NF$60=AX$1),0),$G57-1966)</f>
        <v>55.7</v>
      </c>
      <c r="AY57" s="4" cm="1">
        <f t="array" ref="AY57">INDEX(GMWQ!$A$2:$NF$60,MATCH(1,(GMWQ!$NE$2:$NE$60=AY$3)*(GMWQ!$ND$2:$ND$60=AY$4)*(GMWQ!$NF$2:$NF$60=AY$1),0),$G57-1966)</f>
        <v>48.236669999999997</v>
      </c>
      <c r="AZ57" s="4" cm="1">
        <f t="array" ref="AZ57">INDEX(GMWQ!$A$2:$NF$60,MATCH(1,(GMWQ!$NE$2:$NE$60=AZ$3)*(GMWQ!$ND$2:$ND$60=AZ$4)*(GMWQ!$NF$2:$NF$60=AZ$1),0),$G57-1966)</f>
        <v>32.4</v>
      </c>
      <c r="BA57" s="4" cm="1">
        <f t="array" ref="BA57">INDEX(GMWQ!$A$2:$NF$60,MATCH(1,(GMWQ!$NE$2:$NE$60=BA$3)*(GMWQ!$ND$2:$ND$60=BA$4)*(GMWQ!$NF$2:$NF$60=BA$1),0),$G57-1966)</f>
        <v>63.2971</v>
      </c>
    </row>
    <row r="58" spans="1:53" x14ac:dyDescent="0.25">
      <c r="B58" s="4">
        <f t="shared" si="48"/>
        <v>1985</v>
      </c>
      <c r="C58" s="4">
        <f t="shared" si="48"/>
        <v>1985</v>
      </c>
      <c r="D58" s="4">
        <f t="shared" ref="D58" si="67">+D54+1</f>
        <v>1985</v>
      </c>
      <c r="F58" s="4">
        <f t="shared" ref="F58" si="68">+F54+1</f>
        <v>1985</v>
      </c>
      <c r="G58" s="4">
        <f t="shared" si="56"/>
        <v>2024</v>
      </c>
      <c r="H58" s="4" cm="1">
        <f t="array" ref="H58">INDEX(GMWQ!$A$2:$NF$60,MATCH(1,(GMWQ!$NE$2:$NE$60=H$3)*(GMWQ!$ND$2:$ND$60=H$4)*(GMWQ!$NF$2:$NF$60=H$1),0),$G58-1966)</f>
        <v>322604</v>
      </c>
      <c r="I58" s="4" cm="1">
        <f t="array" ref="I58">INDEX(GMWQ!$A$2:$NF$60,MATCH(1,(GMWQ!$NE$2:$NE$60=I$3)*(GMWQ!$ND$2:$ND$60=I$4)*(GMWQ!$NF$2:$NF$60=I$1),0),$G58-1966)</f>
        <v>2167.0500000000002</v>
      </c>
      <c r="J58" s="4" cm="1">
        <f t="array" ref="J58">INDEX(GMWQ!$A$2:$NF$60,MATCH(1,(GMWQ!$NE$2:$NE$60=J$3)*(GMWQ!$ND$2:$ND$60=J$4)*(GMWQ!$NF$2:$NF$60=J$1),0),$G58-1966)</f>
        <v>89343.65</v>
      </c>
      <c r="K58" s="4" cm="1">
        <f t="array" ref="K58">INDEX(GMWQ!$A$2:$NF$60,MATCH(1,(GMWQ!$NE$2:$NE$60=K$3)*(GMWQ!$ND$2:$ND$60=K$4)*(GMWQ!$NF$2:$NF$60=K$1),0),$G58-1966)</f>
        <v>498.46</v>
      </c>
      <c r="L58" s="4" cm="1">
        <f t="array" ref="L58">INDEX(GMWQ!$A$2:$NF$60,MATCH(1,(GMWQ!$NE$2:$NE$60=L$3)*(GMWQ!$ND$2:$ND$60=L$4)*(GMWQ!$NF$2:$NF$60=L$1),0),$G58-1966)</f>
        <v>334.60199999999998</v>
      </c>
      <c r="M58" s="4" cm="1">
        <f t="array" ref="M58">INDEX(GMWQ!$A$2:$NF$60,MATCH(1,(GMWQ!$NE$2:$NE$60=M$3)*(GMWQ!$ND$2:$ND$60=M$4)*(GMWQ!$NF$2:$NF$60=M$1),0),$G58-1966)</f>
        <v>327.22000000000003</v>
      </c>
      <c r="N58" s="4" cm="1">
        <f t="array" ref="N58">INDEX(GMWQ!$A$2:$NF$60,MATCH(1,(GMWQ!$NE$2:$NE$60=N$3)*(GMWQ!$ND$2:$ND$60=N$4)*(GMWQ!$NF$2:$NF$60=N$1),0),$G58-1966)</f>
        <v>259505</v>
      </c>
      <c r="O58" s="4" cm="1">
        <f t="array" ref="O58">INDEX(GMWQ!$A$2:$NF$60,MATCH(1,(GMWQ!$NE$2:$NE$60=O$3)*(GMWQ!$ND$2:$ND$60=O$4)*(GMWQ!$NF$2:$NF$60=O$1),0),$G58-1966)</f>
        <v>-1219</v>
      </c>
      <c r="P58" s="4" cm="1">
        <f t="array" ref="P58">INDEX(GMWQ!$A$2:$NF$60,MATCH(1,(GMWQ!$NE$2:$NE$60=P$3)*(GMWQ!$ND$2:$ND$60=P$4)*(GMWQ!$NF$2:$NF$60=P$1),0),$G58-1966)</f>
        <v>-70.546250000000001</v>
      </c>
      <c r="Q58" s="4" cm="1">
        <f t="array" ref="Q58">INDEX(GMWQ!$A$2:$NF$60,MATCH(1,(GMWQ!$NE$2:$NE$60=Q$3)*(GMWQ!$ND$2:$ND$60=Q$4)*(GMWQ!$NF$2:$NF$60=Q$1),0),$G58-1966)</f>
        <v>-1286</v>
      </c>
      <c r="R58" s="4" cm="1">
        <f t="array" ref="R58">INDEX(GMWQ!$A$2:$NF$60,MATCH(1,(GMWQ!$NE$2:$NE$60=R$3)*(GMWQ!$ND$2:$ND$60=R$4)*(GMWQ!$NF$2:$NF$60=R$1),0),$G58-1966)</f>
        <v>-20.746320000000001</v>
      </c>
      <c r="S58" s="4" cm="1">
        <f t="array" ref="S58">INDEX(GMWQ!$A$2:$NF$60,MATCH(1,(GMWQ!$NE$2:$NE$60=S$3)*(GMWQ!$ND$2:$ND$60=S$4)*(GMWQ!$NF$2:$NF$60=S$1),0),$G58-1966)</f>
        <v>-6.758</v>
      </c>
      <c r="T58" s="4" cm="1">
        <f t="array" ref="T58">INDEX(GMWQ!$A$2:$NF$60,MATCH(1,(GMWQ!$NE$2:$NE$60=T$3)*(GMWQ!$ND$2:$ND$60=T$4)*(GMWQ!$NF$2:$NF$60=T$1),0),$G58-1966)</f>
        <v>-14.135619999999999</v>
      </c>
      <c r="U58" s="4" cm="1">
        <f t="array" ref="U58">INDEX(GMWQ!$A$2:$NF$60,MATCH(1,(GMWQ!$NE$2:$NE$60=U$3)*(GMWQ!$ND$2:$ND$60=U$4)*(GMWQ!$NF$2:$NF$60=U$1),0),$G58-1966)</f>
        <v>-9385</v>
      </c>
      <c r="V58" s="4" cm="1">
        <f t="array" ref="V58">INDEX(GMWQ!$A$2:$NF$60,MATCH(1,(GMWQ!$NE$2:$NE$60=V$3)*(GMWQ!$ND$2:$ND$60=V$4)*(GMWQ!$NF$2:$NF$60=V$1),0),$G58-1966)</f>
        <v>176082.8</v>
      </c>
      <c r="W58" s="4" cm="1">
        <f t="array" ref="W58">INDEX(GMWQ!$A$2:$NF$60,MATCH(1,(GMWQ!$NE$2:$NE$60=W$3)*(GMWQ!$ND$2:$ND$60=W$4)*(GMWQ!$NF$2:$NF$60=W$1),0),$G58-1966)</f>
        <v>3643.056</v>
      </c>
      <c r="X58" s="4" cm="1">
        <f t="array" ref="X58">INDEX(GMWQ!$A$2:$NF$60,MATCH(1,(GMWQ!$NE$2:$NE$60=X$3)*(GMWQ!$ND$2:$ND$60=X$4)*(GMWQ!$NF$2:$NF$60=X$1),0),$G58-1966)</f>
        <v>231557</v>
      </c>
      <c r="Y58" s="4" cm="1">
        <f t="array" ref="Y58">INDEX(GMWQ!$A$2:$NF$60,MATCH(1,(GMWQ!$NE$2:$NE$60=Y$3)*(GMWQ!$ND$2:$ND$60=Y$4)*(GMWQ!$NF$2:$NF$60=Y$1),0),$G58-1966)</f>
        <v>390.3852</v>
      </c>
      <c r="Z58" s="4" cm="1">
        <f t="array" ref="Z58">INDEX(GMWQ!$A$2:$NF$60,MATCH(1,(GMWQ!$NE$2:$NE$60=Z$3)*(GMWQ!$ND$2:$ND$60=Z$4)*(GMWQ!$NF$2:$NF$60=Z$1),0),$G58-1966)</f>
        <v>269.76530000000002</v>
      </c>
      <c r="AA58" s="4" cm="1">
        <f t="array" ref="AA58">INDEX(GMWQ!$A$2:$NF$60,MATCH(1,(GMWQ!$NE$2:$NE$60=AA$3)*(GMWQ!$ND$2:$ND$60=AA$4)*(GMWQ!$NF$2:$NF$60=AA$1),0),$G58-1966)</f>
        <v>386.27100000000002</v>
      </c>
      <c r="AB58" s="4" cm="1">
        <f t="array" ref="AB58">INDEX(GMWQ!$A$2:$NF$60,MATCH(1,(GMWQ!$NE$2:$NE$60=AB$3)*(GMWQ!$ND$2:$ND$60=AB$4)*(GMWQ!$NF$2:$NF$60=AB$1),0),$G58-1966)</f>
        <v>340487</v>
      </c>
      <c r="AC58" s="4" cm="1">
        <f t="array" ref="AC58">INDEX(GMWQ!$A$2:$NF$60,MATCH(1,(GMWQ!$NE$2:$NE$60=AC$3)*(GMWQ!$ND$2:$ND$60=AC$4)*(GMWQ!$NF$2:$NF$60=AC$1),0),$G58-1966)</f>
        <v>108612.9</v>
      </c>
      <c r="AD58" s="4" cm="1">
        <f t="array" ref="AD58">INDEX(GMWQ!$A$2:$NF$60,MATCH(1,(GMWQ!$NE$2:$NE$60=AD$3)*(GMWQ!$ND$2:$ND$60=AD$4)*(GMWQ!$NF$2:$NF$60=AD$1),0),$G58-1966)</f>
        <v>2480.14</v>
      </c>
      <c r="AE58" s="4" cm="1">
        <f t="array" ref="AE58">INDEX(GMWQ!$A$2:$NF$60,MATCH(1,(GMWQ!$NE$2:$NE$60=AE$3)*(GMWQ!$ND$2:$ND$60=AE$4)*(GMWQ!$NF$2:$NF$60=AE$1),0),$G58-1966)</f>
        <v>94693.06</v>
      </c>
      <c r="AF58" s="4" cm="1">
        <f t="array" ref="AF58">INDEX(GMWQ!$A$2:$NF$60,MATCH(1,(GMWQ!$NE$2:$NE$60=AF$3)*(GMWQ!$ND$2:$ND$60=AF$4)*(GMWQ!$NF$2:$NF$60=AF$1),0),$G58-1966)</f>
        <v>71.436199999999999</v>
      </c>
      <c r="AG58" s="4" cm="1">
        <f t="array" ref="AG58">INDEX(GMWQ!$A$2:$NF$60,MATCH(1,(GMWQ!$NE$2:$NE$60=AG$3)*(GMWQ!$ND$2:$ND$60=AG$4)*(GMWQ!$NF$2:$NF$60=AG$1),0),$G58-1966)</f>
        <v>58.518999999999998</v>
      </c>
      <c r="AH58" s="4" cm="1">
        <f t="array" ref="AH58">INDEX(GMWQ!$A$2:$NF$60,MATCH(1,(GMWQ!$NE$2:$NE$60=AH$3)*(GMWQ!$ND$2:$ND$60=AH$4)*(GMWQ!$NF$2:$NF$60=AH$1),0),$G58-1966)</f>
        <v>317.00099999999998</v>
      </c>
      <c r="AI58" s="4" cm="1">
        <f t="array" ref="AI58">INDEX(GMWQ!$A$2:$NF$60,MATCH(1,(GMWQ!$NE$2:$NE$60=AI$3)*(GMWQ!$ND$2:$ND$60=AI$4)*(GMWQ!$NF$2:$NF$60=AI$1),0),$G58-1966)</f>
        <v>181303</v>
      </c>
      <c r="AJ58" s="4" cm="1">
        <f t="array" ref="AJ58">INDEX(GMWQ!$A$2:$NF$60,MATCH(1,(GMWQ!$NE$2:$NE$60=AJ$3)*(GMWQ!$ND$2:$ND$60=AJ$4)*(GMWQ!$NF$2:$NF$60=AJ$1),0),$G58-1966)</f>
        <v>107052</v>
      </c>
      <c r="AK58" s="4" cm="1">
        <f t="array" ref="AK58">INDEX(GMWQ!$A$2:$NF$60,MATCH(1,(GMWQ!$NE$2:$NE$60=AK$3)*(GMWQ!$ND$2:$ND$60=AK$4)*(GMWQ!$NF$2:$NF$60=AK$1),0),$G58-1966)</f>
        <v>1111.0250000000001</v>
      </c>
      <c r="AL58" s="4" cm="1">
        <f t="array" ref="AL58">INDEX(GMWQ!$A$2:$NF$60,MATCH(1,(GMWQ!$NE$2:$NE$60=AL$3)*(GMWQ!$ND$2:$ND$60=AL$4)*(GMWQ!$NF$2:$NF$60=AL$1),0),$G58-1966)</f>
        <v>89325.95</v>
      </c>
      <c r="AM58" s="4" cm="1">
        <f t="array" ref="AM58">INDEX(GMWQ!$A$2:$NF$60,MATCH(1,(GMWQ!$NE$2:$NE$60=AM$3)*(GMWQ!$ND$2:$ND$60=AM$4)*(GMWQ!$NF$2:$NF$60=AM$1),0),$G58-1966)</f>
        <v>287.40019999999998</v>
      </c>
      <c r="AN58" s="4" cm="1">
        <f t="array" ref="AN58">INDEX(GMWQ!$A$2:$NF$60,MATCH(1,(GMWQ!$NE$2:$NE$60=AN$3)*(GMWQ!$ND$2:$ND$60=AN$4)*(GMWQ!$NF$2:$NF$60=AN$1),0),$G58-1966)</f>
        <v>192.845</v>
      </c>
      <c r="AO58" s="4" cm="1">
        <f t="array" ref="AO58">INDEX(GMWQ!$A$2:$NF$60,MATCH(1,(GMWQ!$NE$2:$NE$60=AO$3)*(GMWQ!$ND$2:$ND$60=AO$4)*(GMWQ!$NF$2:$NF$60=AO$1),0),$G58-1966)</f>
        <v>120.004</v>
      </c>
      <c r="AP58" s="4" cm="1">
        <f t="array" ref="AP58">INDEX(GMWQ!$A$2:$NF$60,MATCH(1,(GMWQ!$NE$2:$NE$60=AP$3)*(GMWQ!$ND$2:$ND$60=AP$4)*(GMWQ!$NF$2:$NF$60=AP$1),0),$G58-1966)</f>
        <v>128697</v>
      </c>
      <c r="AQ58" s="4" cm="1">
        <f t="array" ref="AQ58">INDEX(GMWQ!$A$2:$NF$60,MATCH(1,(GMWQ!$NE$2:$NE$60=AQ$3)*(GMWQ!$ND$2:$ND$60=AQ$4)*(GMWQ!$NF$2:$NF$60=AQ$1),0),$G58-1966)</f>
        <v>1.2947439999999999</v>
      </c>
      <c r="AR58" s="4" cm="1">
        <f t="array" ref="AR58">INDEX(GMWQ!$A$2:$NF$60,MATCH(1,(GMWQ!$NE$2:$NE$60=AR$3)*(GMWQ!$ND$2:$ND$60=AR$4)*(GMWQ!$NF$2:$NF$60=AR$1),0),$G58-1966)</f>
        <v>2.471295</v>
      </c>
      <c r="AS58" s="4" cm="1">
        <f t="array" ref="AS58">INDEX(GMWQ!$A$2:$NF$60,MATCH(1,(GMWQ!$NE$2:$NE$60=AS$3)*(GMWQ!$ND$2:$ND$60=AS$4)*(GMWQ!$NF$2:$NF$60=AS$1),0),$G58-1966)</f>
        <v>2.296062</v>
      </c>
      <c r="AT58" s="4" cm="1">
        <f t="array" ref="AT58">INDEX(GMWQ!$A$2:$NF$60,MATCH(1,(GMWQ!$NE$2:$NE$60=AT$3)*(GMWQ!$ND$2:$ND$60=AT$4)*(GMWQ!$NF$2:$NF$60=AT$1),0),$G58-1966)</f>
        <v>-5.1543000000000001</v>
      </c>
      <c r="AU58" s="4" cm="1">
        <f t="array" ref="AU58">INDEX(GMWQ!$A$2:$NF$60,MATCH(1,(GMWQ!$NE$2:$NE$60=AU$3)*(GMWQ!$ND$2:$ND$60=AU$4)*(GMWQ!$NF$2:$NF$60=AU$1),0),$G58-1966)</f>
        <v>45.490519999999997</v>
      </c>
      <c r="AV58" s="4" cm="1">
        <f t="array" ref="AV58">INDEX(GMWQ!$A$2:$NF$60,MATCH(1,(GMWQ!$NE$2:$NE$60=AV$3)*(GMWQ!$ND$2:$ND$60=AV$4)*(GMWQ!$NF$2:$NF$60=AV$1),0),$G58-1966)</f>
        <v>109</v>
      </c>
      <c r="AW58" s="4" cm="1">
        <f t="array" ref="AW58">INDEX(GMWQ!$A$2:$NF$60,MATCH(1,(GMWQ!$NE$2:$NE$60=AW$3)*(GMWQ!$ND$2:$ND$60=AW$4)*(GMWQ!$NF$2:$NF$60=AW$1),0),$G58-1966)</f>
        <v>84.366669999999999</v>
      </c>
      <c r="AX58" s="4" cm="1">
        <f t="array" ref="AX58">INDEX(GMWQ!$A$2:$NF$60,MATCH(1,(GMWQ!$NE$2:$NE$60=AX$3)*(GMWQ!$ND$2:$ND$60=AX$4)*(GMWQ!$NF$2:$NF$60=AX$1),0),$G58-1966)</f>
        <v>55.933329999999998</v>
      </c>
      <c r="AY58" s="4" cm="1">
        <f t="array" ref="AY58">INDEX(GMWQ!$A$2:$NF$60,MATCH(1,(GMWQ!$NE$2:$NE$60=AY$3)*(GMWQ!$ND$2:$ND$60=AY$4)*(GMWQ!$NF$2:$NF$60=AY$1),0),$G58-1966)</f>
        <v>48.56</v>
      </c>
      <c r="AZ58" s="4" cm="1">
        <f t="array" ref="AZ58">INDEX(GMWQ!$A$2:$NF$60,MATCH(1,(GMWQ!$NE$2:$NE$60=AZ$3)*(GMWQ!$ND$2:$ND$60=AZ$4)*(GMWQ!$NF$2:$NF$60=AZ$1),0),$G58-1966)</f>
        <v>33.133339999999997</v>
      </c>
      <c r="BA58" s="4" cm="1">
        <f t="array" ref="BA58">INDEX(GMWQ!$A$2:$NF$60,MATCH(1,(GMWQ!$NE$2:$NE$60=BA$3)*(GMWQ!$ND$2:$ND$60=BA$4)*(GMWQ!$NF$2:$NF$60=BA$1),0),$G58-1966)</f>
        <v>63.847859999999997</v>
      </c>
    </row>
    <row r="59" spans="1:53" x14ac:dyDescent="0.25">
      <c r="A59" s="4">
        <v>1986</v>
      </c>
      <c r="B59" s="4">
        <f t="shared" si="48"/>
        <v>1986</v>
      </c>
      <c r="C59" s="4">
        <f t="shared" si="48"/>
        <v>1985</v>
      </c>
      <c r="D59" s="4">
        <f t="shared" ref="D59" si="69">+D55+1</f>
        <v>1985</v>
      </c>
      <c r="E59" s="4">
        <f t="shared" si="48"/>
        <v>1985</v>
      </c>
      <c r="G59" s="4">
        <f t="shared" si="56"/>
        <v>2025</v>
      </c>
      <c r="H59" s="4" cm="1">
        <f t="array" ref="H59">INDEX(GMWQ!$A$2:$NF$60,MATCH(1,(GMWQ!$NE$2:$NE$60=H$3)*(GMWQ!$ND$2:$ND$60=H$4)*(GMWQ!$NF$2:$NF$60=H$1),0),$G59-1966)</f>
        <v>325968</v>
      </c>
      <c r="I59" s="4" cm="1">
        <f t="array" ref="I59">INDEX(GMWQ!$A$2:$NF$60,MATCH(1,(GMWQ!$NE$2:$NE$60=I$3)*(GMWQ!$ND$2:$ND$60=I$4)*(GMWQ!$NF$2:$NF$60=I$1),0),$G59-1966)</f>
        <v>2187.2750000000001</v>
      </c>
      <c r="J59" s="4" cm="1">
        <f t="array" ref="J59">INDEX(GMWQ!$A$2:$NF$60,MATCH(1,(GMWQ!$NE$2:$NE$60=J$3)*(GMWQ!$ND$2:$ND$60=J$4)*(GMWQ!$NF$2:$NF$60=J$1),0),$G59-1966)</f>
        <v>89383.38</v>
      </c>
      <c r="K59" s="4" cm="1">
        <f t="array" ref="K59">INDEX(GMWQ!$A$2:$NF$60,MATCH(1,(GMWQ!$NE$2:$NE$60=K$3)*(GMWQ!$ND$2:$ND$60=K$4)*(GMWQ!$NF$2:$NF$60=K$1),0),$G59-1966)</f>
        <v>495.73</v>
      </c>
      <c r="L59" s="4" cm="1">
        <f t="array" ref="L59">INDEX(GMWQ!$A$2:$NF$60,MATCH(1,(GMWQ!$NE$2:$NE$60=L$3)*(GMWQ!$ND$2:$ND$60=L$4)*(GMWQ!$NF$2:$NF$60=L$1),0),$G59-1966)</f>
        <v>335.63600000000002</v>
      </c>
      <c r="M59" s="4" cm="1">
        <f t="array" ref="M59">INDEX(GMWQ!$A$2:$NF$60,MATCH(1,(GMWQ!$NE$2:$NE$60=M$3)*(GMWQ!$ND$2:$ND$60=M$4)*(GMWQ!$NF$2:$NF$60=M$1),0),$G59-1966)</f>
        <v>329.26</v>
      </c>
      <c r="N59" s="4" cm="1">
        <f t="array" ref="N59">INDEX(GMWQ!$A$2:$NF$60,MATCH(1,(GMWQ!$NE$2:$NE$60=N$3)*(GMWQ!$ND$2:$ND$60=N$4)*(GMWQ!$NF$2:$NF$60=N$1),0),$G59-1966)</f>
        <v>259373.5</v>
      </c>
      <c r="O59" s="4" cm="1">
        <f t="array" ref="O59">INDEX(GMWQ!$A$2:$NF$60,MATCH(1,(GMWQ!$NE$2:$NE$60=O$3)*(GMWQ!$ND$2:$ND$60=O$4)*(GMWQ!$NF$2:$NF$60=O$1),0),$G59-1966)</f>
        <v>-1330</v>
      </c>
      <c r="P59" s="4" cm="1">
        <f t="array" ref="P59">INDEX(GMWQ!$A$2:$NF$60,MATCH(1,(GMWQ!$NE$2:$NE$60=P$3)*(GMWQ!$ND$2:$ND$60=P$4)*(GMWQ!$NF$2:$NF$60=P$1),0),$G59-1966)</f>
        <v>-69.484750000000005</v>
      </c>
      <c r="Q59" s="4" cm="1">
        <f t="array" ref="Q59">INDEX(GMWQ!$A$2:$NF$60,MATCH(1,(GMWQ!$NE$2:$NE$60=Q$3)*(GMWQ!$ND$2:$ND$60=Q$4)*(GMWQ!$NF$2:$NF$60=Q$1),0),$G59-1966)</f>
        <v>-1306.25</v>
      </c>
      <c r="R59" s="4" cm="1">
        <f t="array" ref="R59">INDEX(GMWQ!$A$2:$NF$60,MATCH(1,(GMWQ!$NE$2:$NE$60=R$3)*(GMWQ!$ND$2:$ND$60=R$4)*(GMWQ!$NF$2:$NF$60=R$1),0),$G59-1966)</f>
        <v>-21.16732</v>
      </c>
      <c r="S59" s="4" cm="1">
        <f t="array" ref="S59">INDEX(GMWQ!$A$2:$NF$60,MATCH(1,(GMWQ!$NE$2:$NE$60=S$3)*(GMWQ!$ND$2:$ND$60=S$4)*(GMWQ!$NF$2:$NF$60=S$1),0),$G59-1966)</f>
        <v>-7.0119999999999996</v>
      </c>
      <c r="T59" s="4" cm="1">
        <f t="array" ref="T59">INDEX(GMWQ!$A$2:$NF$60,MATCH(1,(GMWQ!$NE$2:$NE$60=T$3)*(GMWQ!$ND$2:$ND$60=T$4)*(GMWQ!$NF$2:$NF$60=T$1),0),$G59-1966)</f>
        <v>-14.25071</v>
      </c>
      <c r="U59" s="4" cm="1">
        <f t="array" ref="U59">INDEX(GMWQ!$A$2:$NF$60,MATCH(1,(GMWQ!$NE$2:$NE$60=U$3)*(GMWQ!$ND$2:$ND$60=U$4)*(GMWQ!$NF$2:$NF$60=U$1),0),$G59-1966)</f>
        <v>-7880</v>
      </c>
      <c r="V59" s="4" cm="1">
        <f t="array" ref="V59">INDEX(GMWQ!$A$2:$NF$60,MATCH(1,(GMWQ!$NE$2:$NE$60=V$3)*(GMWQ!$ND$2:$ND$60=V$4)*(GMWQ!$NF$2:$NF$60=V$1),0),$G59-1966)</f>
        <v>179283</v>
      </c>
      <c r="W59" s="4" cm="1">
        <f t="array" ref="W59">INDEX(GMWQ!$A$2:$NF$60,MATCH(1,(GMWQ!$NE$2:$NE$60=W$3)*(GMWQ!$ND$2:$ND$60=W$4)*(GMWQ!$NF$2:$NF$60=W$1),0),$G59-1966)</f>
        <v>3697.1759999999999</v>
      </c>
      <c r="X59" s="4" cm="1">
        <f t="array" ref="X59">INDEX(GMWQ!$A$2:$NF$60,MATCH(1,(GMWQ!$NE$2:$NE$60=X$3)*(GMWQ!$ND$2:$ND$60=X$4)*(GMWQ!$NF$2:$NF$60=X$1),0),$G59-1966)</f>
        <v>239226</v>
      </c>
      <c r="Y59" s="4" cm="1">
        <f t="array" ref="Y59">INDEX(GMWQ!$A$2:$NF$60,MATCH(1,(GMWQ!$NE$2:$NE$60=Y$3)*(GMWQ!$ND$2:$ND$60=Y$4)*(GMWQ!$NF$2:$NF$60=Y$1),0),$G59-1966)</f>
        <v>395.14929999999998</v>
      </c>
      <c r="Z59" s="4" cm="1">
        <f t="array" ref="Z59">INDEX(GMWQ!$A$2:$NF$60,MATCH(1,(GMWQ!$NE$2:$NE$60=Z$3)*(GMWQ!$ND$2:$ND$60=Z$4)*(GMWQ!$NF$2:$NF$60=Z$1),0),$G59-1966)</f>
        <v>276.45999999999998</v>
      </c>
      <c r="AA59" s="4" cm="1">
        <f t="array" ref="AA59">INDEX(GMWQ!$A$2:$NF$60,MATCH(1,(GMWQ!$NE$2:$NE$60=AA$3)*(GMWQ!$ND$2:$ND$60=AA$4)*(GMWQ!$NF$2:$NF$60=AA$1),0),$G59-1966)</f>
        <v>401.25970000000001</v>
      </c>
      <c r="AB59" s="4" cm="1">
        <f t="array" ref="AB59">INDEX(GMWQ!$A$2:$NF$60,MATCH(1,(GMWQ!$NE$2:$NE$60=AB$3)*(GMWQ!$ND$2:$ND$60=AB$4)*(GMWQ!$NF$2:$NF$60=AB$1),0),$G59-1966)</f>
        <v>350735</v>
      </c>
      <c r="AC59" s="4" cm="1">
        <f t="array" ref="AC59">INDEX(GMWQ!$A$2:$NF$60,MATCH(1,(GMWQ!$NE$2:$NE$60=AC$3)*(GMWQ!$ND$2:$ND$60=AC$4)*(GMWQ!$NF$2:$NF$60=AC$1),0),$G59-1966)</f>
        <v>111237.2</v>
      </c>
      <c r="AD59" s="4" cm="1">
        <f t="array" ref="AD59">INDEX(GMWQ!$A$2:$NF$60,MATCH(1,(GMWQ!$NE$2:$NE$60=AD$3)*(GMWQ!$ND$2:$ND$60=AD$4)*(GMWQ!$NF$2:$NF$60=AD$1),0),$G59-1966)</f>
        <v>2534.9430000000002</v>
      </c>
      <c r="AE59" s="4" cm="1">
        <f t="array" ref="AE59">INDEX(GMWQ!$A$2:$NF$60,MATCH(1,(GMWQ!$NE$2:$NE$60=AE$3)*(GMWQ!$ND$2:$ND$60=AE$4)*(GMWQ!$NF$2:$NF$60=AE$1),0),$G59-1966)</f>
        <v>97452.2</v>
      </c>
      <c r="AF59" s="4" cm="1">
        <f t="array" ref="AF59">INDEX(GMWQ!$A$2:$NF$60,MATCH(1,(GMWQ!$NE$2:$NE$60=AF$3)*(GMWQ!$ND$2:$ND$60=AF$4)*(GMWQ!$NF$2:$NF$60=AF$1),0),$G59-1966)</f>
        <v>72.661420000000007</v>
      </c>
      <c r="AG59" s="4" cm="1">
        <f t="array" ref="AG59">INDEX(GMWQ!$A$2:$NF$60,MATCH(1,(GMWQ!$NE$2:$NE$60=AG$3)*(GMWQ!$ND$2:$ND$60=AG$4)*(GMWQ!$NF$2:$NF$60=AG$1),0),$G59-1966)</f>
        <v>64.0565</v>
      </c>
      <c r="AH59" s="4" cm="1">
        <f t="array" ref="AH59">INDEX(GMWQ!$A$2:$NF$60,MATCH(1,(GMWQ!$NE$2:$NE$60=AH$3)*(GMWQ!$ND$2:$ND$60=AH$4)*(GMWQ!$NF$2:$NF$60=AH$1),0),$G59-1966)</f>
        <v>330.54950000000002</v>
      </c>
      <c r="AI59" s="4" cm="1">
        <f t="array" ref="AI59">INDEX(GMWQ!$A$2:$NF$60,MATCH(1,(GMWQ!$NE$2:$NE$60=AI$3)*(GMWQ!$ND$2:$ND$60=AI$4)*(GMWQ!$NF$2:$NF$60=AI$1),0),$G59-1966)</f>
        <v>189664</v>
      </c>
      <c r="AJ59" s="4" cm="1">
        <f t="array" ref="AJ59">INDEX(GMWQ!$A$2:$NF$60,MATCH(1,(GMWQ!$NE$2:$NE$60=AJ$3)*(GMWQ!$ND$2:$ND$60=AJ$4)*(GMWQ!$NF$2:$NF$60=AJ$1),0),$G59-1966)</f>
        <v>108967</v>
      </c>
      <c r="AK59" s="4" cm="1">
        <f t="array" ref="AK59">INDEX(GMWQ!$A$2:$NF$60,MATCH(1,(GMWQ!$NE$2:$NE$60=AK$3)*(GMWQ!$ND$2:$ND$60=AK$4)*(GMWQ!$NF$2:$NF$60=AK$1),0),$G59-1966)</f>
        <v>1126.9749999999999</v>
      </c>
      <c r="AL59" s="4" cm="1">
        <f t="array" ref="AL59">INDEX(GMWQ!$A$2:$NF$60,MATCH(1,(GMWQ!$NE$2:$NE$60=AL$3)*(GMWQ!$ND$2:$ND$60=AL$4)*(GMWQ!$NF$2:$NF$60=AL$1),0),$G59-1966)</f>
        <v>90131</v>
      </c>
      <c r="AM59" s="4" cm="1">
        <f t="array" ref="AM59">INDEX(GMWQ!$A$2:$NF$60,MATCH(1,(GMWQ!$NE$2:$NE$60=AM$3)*(GMWQ!$ND$2:$ND$60=AM$4)*(GMWQ!$NF$2:$NF$60=AM$1),0),$G59-1966)</f>
        <v>288.50009999999997</v>
      </c>
      <c r="AN59" s="4" cm="1">
        <f t="array" ref="AN59">INDEX(GMWQ!$A$2:$NF$60,MATCH(1,(GMWQ!$NE$2:$NE$60=AN$3)*(GMWQ!$ND$2:$ND$60=AN$4)*(GMWQ!$NF$2:$NF$60=AN$1),0),$G59-1966)</f>
        <v>196.75299999999999</v>
      </c>
      <c r="AO59" s="4" cm="1">
        <f t="array" ref="AO59">INDEX(GMWQ!$A$2:$NF$60,MATCH(1,(GMWQ!$NE$2:$NE$60=AO$3)*(GMWQ!$ND$2:$ND$60=AO$4)*(GMWQ!$NF$2:$NF$60=AO$1),0),$G59-1966)</f>
        <v>123.011</v>
      </c>
      <c r="AP59" s="4" cm="1">
        <f t="array" ref="AP59">INDEX(GMWQ!$A$2:$NF$60,MATCH(1,(GMWQ!$NE$2:$NE$60=AP$3)*(GMWQ!$ND$2:$ND$60=AP$4)*(GMWQ!$NF$2:$NF$60=AP$1),0),$G59-1966)</f>
        <v>129653</v>
      </c>
      <c r="AQ59" s="4" cm="1">
        <f t="array" ref="AQ59">INDEX(GMWQ!$A$2:$NF$60,MATCH(1,(GMWQ!$NE$2:$NE$60=AQ$3)*(GMWQ!$ND$2:$ND$60=AQ$4)*(GMWQ!$NF$2:$NF$60=AQ$1),0),$G59-1966)</f>
        <v>0.82594699999999999</v>
      </c>
      <c r="AR59" s="4" cm="1">
        <f t="array" ref="AR59">INDEX(GMWQ!$A$2:$NF$60,MATCH(1,(GMWQ!$NE$2:$NE$60=AR$3)*(GMWQ!$ND$2:$ND$60=AR$4)*(GMWQ!$NF$2:$NF$60=AR$1),0),$G59-1966)</f>
        <v>1.483303</v>
      </c>
      <c r="AS59" s="4" cm="1">
        <f t="array" ref="AS59">INDEX(GMWQ!$A$2:$NF$60,MATCH(1,(GMWQ!$NE$2:$NE$60=AS$3)*(GMWQ!$ND$2:$ND$60=AS$4)*(GMWQ!$NF$2:$NF$60=AS$1),0),$G59-1966)</f>
        <v>2.2270530000000002</v>
      </c>
      <c r="AT59" s="4" cm="1">
        <f t="array" ref="AT59">INDEX(GMWQ!$A$2:$NF$60,MATCH(1,(GMWQ!$NE$2:$NE$60=AT$3)*(GMWQ!$ND$2:$ND$60=AT$4)*(GMWQ!$NF$2:$NF$60=AT$1),0),$G59-1966)</f>
        <v>-4.9061329999999996</v>
      </c>
      <c r="AU59" s="4" cm="1">
        <f t="array" ref="AU59">INDEX(GMWQ!$A$2:$NF$60,MATCH(1,(GMWQ!$NE$2:$NE$60=AU$3)*(GMWQ!$ND$2:$ND$60=AU$4)*(GMWQ!$NF$2:$NF$60=AU$1),0),$G59-1966)</f>
        <v>45.646929999999998</v>
      </c>
      <c r="AV59" s="4" cm="1">
        <f t="array" ref="AV59">INDEX(GMWQ!$A$2:$NF$60,MATCH(1,(GMWQ!$NE$2:$NE$60=AV$3)*(GMWQ!$ND$2:$ND$60=AV$4)*(GMWQ!$NF$2:$NF$60=AV$1),0),$G59-1966)</f>
        <v>109.5667</v>
      </c>
      <c r="AW59" s="4" cm="1">
        <f t="array" ref="AW59">INDEX(GMWQ!$A$2:$NF$60,MATCH(1,(GMWQ!$NE$2:$NE$60=AW$3)*(GMWQ!$ND$2:$ND$60=AW$4)*(GMWQ!$NF$2:$NF$60=AW$1),0),$G59-1966)</f>
        <v>84.4</v>
      </c>
      <c r="AX59" s="4" cm="1">
        <f t="array" ref="AX59">INDEX(GMWQ!$A$2:$NF$60,MATCH(1,(GMWQ!$NE$2:$NE$60=AX$3)*(GMWQ!$ND$2:$ND$60=AX$4)*(GMWQ!$NF$2:$NF$60=AX$1),0),$G59-1966)</f>
        <v>55.8</v>
      </c>
      <c r="AY59" s="4" cm="1">
        <f t="array" ref="AY59">INDEX(GMWQ!$A$2:$NF$60,MATCH(1,(GMWQ!$NE$2:$NE$60=AY$3)*(GMWQ!$ND$2:$ND$60=AY$4)*(GMWQ!$NF$2:$NF$60=AY$1),0),$G59-1966)</f>
        <v>48.6</v>
      </c>
      <c r="AZ59" s="4" cm="1">
        <f t="array" ref="AZ59">INDEX(GMWQ!$A$2:$NF$60,MATCH(1,(GMWQ!$NE$2:$NE$60=AZ$3)*(GMWQ!$ND$2:$ND$60=AZ$4)*(GMWQ!$NF$2:$NF$60=AZ$1),0),$G59-1966)</f>
        <v>33.666670000000003</v>
      </c>
      <c r="BA59" s="4" cm="1">
        <f t="array" ref="BA59">INDEX(GMWQ!$A$2:$NF$60,MATCH(1,(GMWQ!$NE$2:$NE$60=BA$3)*(GMWQ!$ND$2:$ND$60=BA$4)*(GMWQ!$NF$2:$NF$60=BA$1),0),$G59-1966)</f>
        <v>64.636539999999997</v>
      </c>
    </row>
    <row r="60" spans="1:53" x14ac:dyDescent="0.25">
      <c r="B60" s="4">
        <f t="shared" ref="B60:E75" si="70">+B56+1</f>
        <v>1986</v>
      </c>
      <c r="C60" s="4">
        <f t="shared" si="70"/>
        <v>1986</v>
      </c>
      <c r="D60" s="4">
        <f t="shared" ref="D60" si="71">+D56+1</f>
        <v>1985</v>
      </c>
      <c r="G60" s="4">
        <f t="shared" si="56"/>
        <v>2026</v>
      </c>
      <c r="H60" s="4" cm="1">
        <f t="array" ref="H60">INDEX(GMWQ!$A$2:$NF$60,MATCH(1,(GMWQ!$NE$2:$NE$60=H$3)*(GMWQ!$ND$2:$ND$60=H$4)*(GMWQ!$NF$2:$NF$60=H$1),0),$G60-1966)</f>
        <v>328872</v>
      </c>
      <c r="I60" s="4" cm="1">
        <f t="array" ref="I60">INDEX(GMWQ!$A$2:$NF$60,MATCH(1,(GMWQ!$NE$2:$NE$60=I$3)*(GMWQ!$ND$2:$ND$60=I$4)*(GMWQ!$NF$2:$NF$60=I$1),0),$G60-1966)</f>
        <v>2197.125</v>
      </c>
      <c r="J60" s="4" cm="1">
        <f t="array" ref="J60">INDEX(GMWQ!$A$2:$NF$60,MATCH(1,(GMWQ!$NE$2:$NE$60=J$3)*(GMWQ!$ND$2:$ND$60=J$4)*(GMWQ!$NF$2:$NF$60=J$1),0),$G60-1966)</f>
        <v>89654.35</v>
      </c>
      <c r="K60" s="4" cm="1">
        <f t="array" ref="K60">INDEX(GMWQ!$A$2:$NF$60,MATCH(1,(GMWQ!$NE$2:$NE$60=K$3)*(GMWQ!$ND$2:$ND$60=K$4)*(GMWQ!$NF$2:$NF$60=K$1),0),$G60-1966)</f>
        <v>501.44</v>
      </c>
      <c r="L60" s="4" cm="1">
        <f t="array" ref="L60">INDEX(GMWQ!$A$2:$NF$60,MATCH(1,(GMWQ!$NE$2:$NE$60=L$3)*(GMWQ!$ND$2:$ND$60=L$4)*(GMWQ!$NF$2:$NF$60=L$1),0),$G60-1966)</f>
        <v>339.31799999999998</v>
      </c>
      <c r="M60" s="4" cm="1">
        <f t="array" ref="M60">INDEX(GMWQ!$A$2:$NF$60,MATCH(1,(GMWQ!$NE$2:$NE$60=M$3)*(GMWQ!$ND$2:$ND$60=M$4)*(GMWQ!$NF$2:$NF$60=M$1),0),$G60-1966)</f>
        <v>331.38900000000001</v>
      </c>
      <c r="N60" s="4" cm="1">
        <f t="array" ref="N60">INDEX(GMWQ!$A$2:$NF$60,MATCH(1,(GMWQ!$NE$2:$NE$60=N$3)*(GMWQ!$ND$2:$ND$60=N$4)*(GMWQ!$NF$2:$NF$60=N$1),0),$G60-1966)</f>
        <v>260864.3</v>
      </c>
      <c r="O60" s="4" cm="1">
        <f t="array" ref="O60">INDEX(GMWQ!$A$2:$NF$60,MATCH(1,(GMWQ!$NE$2:$NE$60=O$3)*(GMWQ!$ND$2:$ND$60=O$4)*(GMWQ!$NF$2:$NF$60=O$1),0),$G60-1966)</f>
        <v>-3563</v>
      </c>
      <c r="P60" s="4" cm="1">
        <f t="array" ref="P60">INDEX(GMWQ!$A$2:$NF$60,MATCH(1,(GMWQ!$NE$2:$NE$60=P$3)*(GMWQ!$ND$2:$ND$60=P$4)*(GMWQ!$NF$2:$NF$60=P$1),0),$G60-1966)</f>
        <v>-76.864249999999998</v>
      </c>
      <c r="Q60" s="4" cm="1">
        <f t="array" ref="Q60">INDEX(GMWQ!$A$2:$NF$60,MATCH(1,(GMWQ!$NE$2:$NE$60=Q$3)*(GMWQ!$ND$2:$ND$60=Q$4)*(GMWQ!$NF$2:$NF$60=Q$1),0),$G60-1966)</f>
        <v>-1048.5</v>
      </c>
      <c r="R60" s="4" cm="1">
        <f t="array" ref="R60">INDEX(GMWQ!$A$2:$NF$60,MATCH(1,(GMWQ!$NE$2:$NE$60=R$3)*(GMWQ!$ND$2:$ND$60=R$4)*(GMWQ!$NF$2:$NF$60=R$1),0),$G60-1966)</f>
        <v>-21.16732</v>
      </c>
      <c r="S60" s="4" cm="1">
        <f t="array" ref="S60">INDEX(GMWQ!$A$2:$NF$60,MATCH(1,(GMWQ!$NE$2:$NE$60=S$3)*(GMWQ!$ND$2:$ND$60=S$4)*(GMWQ!$NF$2:$NF$60=S$1),0),$G60-1966)</f>
        <v>-6.1680000000000001</v>
      </c>
      <c r="T60" s="4" cm="1">
        <f t="array" ref="T60">INDEX(GMWQ!$A$2:$NF$60,MATCH(1,(GMWQ!$NE$2:$NE$60=T$3)*(GMWQ!$ND$2:$ND$60=T$4)*(GMWQ!$NF$2:$NF$60=T$1),0),$G60-1966)</f>
        <v>-14.401350000000001</v>
      </c>
      <c r="U60" s="4" cm="1">
        <f t="array" ref="U60">INDEX(GMWQ!$A$2:$NF$60,MATCH(1,(GMWQ!$NE$2:$NE$60=U$3)*(GMWQ!$ND$2:$ND$60=U$4)*(GMWQ!$NF$2:$NF$60=U$1),0),$G60-1966)</f>
        <v>-9175</v>
      </c>
      <c r="V60" s="4" cm="1">
        <f t="array" ref="V60">INDEX(GMWQ!$A$2:$NF$60,MATCH(1,(GMWQ!$NE$2:$NE$60=V$3)*(GMWQ!$ND$2:$ND$60=V$4)*(GMWQ!$NF$2:$NF$60=V$1),0),$G60-1966)</f>
        <v>182133.3</v>
      </c>
      <c r="W60" s="4" cm="1">
        <f t="array" ref="W60">INDEX(GMWQ!$A$2:$NF$60,MATCH(1,(GMWQ!$NE$2:$NE$60=W$3)*(GMWQ!$ND$2:$ND$60=W$4)*(GMWQ!$NF$2:$NF$60=W$1),0),$G60-1966)</f>
        <v>3783.4960000000001</v>
      </c>
      <c r="X60" s="4" cm="1">
        <f t="array" ref="X60">INDEX(GMWQ!$A$2:$NF$60,MATCH(1,(GMWQ!$NE$2:$NE$60=X$3)*(GMWQ!$ND$2:$ND$60=X$4)*(GMWQ!$NF$2:$NF$60=X$1),0),$G60-1966)</f>
        <v>246895</v>
      </c>
      <c r="Y60" s="4" cm="1">
        <f t="array" ref="Y60">INDEX(GMWQ!$A$2:$NF$60,MATCH(1,(GMWQ!$NE$2:$NE$60=Y$3)*(GMWQ!$ND$2:$ND$60=Y$4)*(GMWQ!$NF$2:$NF$60=Y$1),0),$G60-1966)</f>
        <v>399.99419999999998</v>
      </c>
      <c r="Z60" s="4" cm="1">
        <f t="array" ref="Z60">INDEX(GMWQ!$A$2:$NF$60,MATCH(1,(GMWQ!$NE$2:$NE$60=Z$3)*(GMWQ!$ND$2:$ND$60=Z$4)*(GMWQ!$NF$2:$NF$60=Z$1),0),$G60-1966)</f>
        <v>283.15469999999999</v>
      </c>
      <c r="AA60" s="4" cm="1">
        <f t="array" ref="AA60">INDEX(GMWQ!$A$2:$NF$60,MATCH(1,(GMWQ!$NE$2:$NE$60=AA$3)*(GMWQ!$ND$2:$ND$60=AA$4)*(GMWQ!$NF$2:$NF$60=AA$1),0),$G60-1966)</f>
        <v>416.24849999999998</v>
      </c>
      <c r="AB60" s="4" cm="1">
        <f t="array" ref="AB60">INDEX(GMWQ!$A$2:$NF$60,MATCH(1,(GMWQ!$NE$2:$NE$60=AB$3)*(GMWQ!$ND$2:$ND$60=AB$4)*(GMWQ!$NF$2:$NF$60=AB$1),0),$G60-1966)</f>
        <v>360982</v>
      </c>
      <c r="AC60" s="4" cm="1">
        <f t="array" ref="AC60">INDEX(GMWQ!$A$2:$NF$60,MATCH(1,(GMWQ!$NE$2:$NE$60=AC$3)*(GMWQ!$ND$2:$ND$60=AC$4)*(GMWQ!$NF$2:$NF$60=AC$1),0),$G60-1966)</f>
        <v>113988.8</v>
      </c>
      <c r="AD60" s="4" cm="1">
        <f t="array" ref="AD60">INDEX(GMWQ!$A$2:$NF$60,MATCH(1,(GMWQ!$NE$2:$NE$60=AD$3)*(GMWQ!$ND$2:$ND$60=AD$4)*(GMWQ!$NF$2:$NF$60=AD$1),0),$G60-1966)</f>
        <v>2579.0749999999998</v>
      </c>
      <c r="AE60" s="4" cm="1">
        <f t="array" ref="AE60">INDEX(GMWQ!$A$2:$NF$60,MATCH(1,(GMWQ!$NE$2:$NE$60=AE$3)*(GMWQ!$ND$2:$ND$60=AE$4)*(GMWQ!$NF$2:$NF$60=AE$1),0),$G60-1966)</f>
        <v>100211.4</v>
      </c>
      <c r="AF60" s="4" cm="1">
        <f t="array" ref="AF60">INDEX(GMWQ!$A$2:$NF$60,MATCH(1,(GMWQ!$NE$2:$NE$60=AF$3)*(GMWQ!$ND$2:$ND$60=AF$4)*(GMWQ!$NF$2:$NF$60=AF$1),0),$G60-1966)</f>
        <v>73.886660000000006</v>
      </c>
      <c r="AG60" s="4" cm="1">
        <f t="array" ref="AG60">INDEX(GMWQ!$A$2:$NF$60,MATCH(1,(GMWQ!$NE$2:$NE$60=AG$3)*(GMWQ!$ND$2:$ND$60=AG$4)*(GMWQ!$NF$2:$NF$60=AG$1),0),$G60-1966)</f>
        <v>69.593999999999994</v>
      </c>
      <c r="AH60" s="4" cm="1">
        <f t="array" ref="AH60">INDEX(GMWQ!$A$2:$NF$60,MATCH(1,(GMWQ!$NE$2:$NE$60=AH$3)*(GMWQ!$ND$2:$ND$60=AH$4)*(GMWQ!$NF$2:$NF$60=AH$1),0),$G60-1966)</f>
        <v>344.09800000000001</v>
      </c>
      <c r="AI60" s="4" cm="1">
        <f t="array" ref="AI60">INDEX(GMWQ!$A$2:$NF$60,MATCH(1,(GMWQ!$NE$2:$NE$60=AI$3)*(GMWQ!$ND$2:$ND$60=AI$4)*(GMWQ!$NF$2:$NF$60=AI$1),0),$G60-1966)</f>
        <v>198025</v>
      </c>
      <c r="AJ60" s="4" cm="1">
        <f t="array" ref="AJ60">INDEX(GMWQ!$A$2:$NF$60,MATCH(1,(GMWQ!$NE$2:$NE$60=AJ$3)*(GMWQ!$ND$2:$ND$60=AJ$4)*(GMWQ!$NF$2:$NF$60=AJ$1),0),$G60-1966)</f>
        <v>110308</v>
      </c>
      <c r="AK60" s="4" cm="1">
        <f t="array" ref="AK60">INDEX(GMWQ!$A$2:$NF$60,MATCH(1,(GMWQ!$NE$2:$NE$60=AK$3)*(GMWQ!$ND$2:$ND$60=AK$4)*(GMWQ!$NF$2:$NF$60=AK$1),0),$G60-1966)</f>
        <v>1136.325</v>
      </c>
      <c r="AL60" s="4" cm="1">
        <f t="array" ref="AL60">INDEX(GMWQ!$A$2:$NF$60,MATCH(1,(GMWQ!$NE$2:$NE$60=AL$3)*(GMWQ!$ND$2:$ND$60=AL$4)*(GMWQ!$NF$2:$NF$60=AL$1),0),$G60-1966)</f>
        <v>90943.55</v>
      </c>
      <c r="AM60" s="4" cm="1">
        <f t="array" ref="AM60">INDEX(GMWQ!$A$2:$NF$60,MATCH(1,(GMWQ!$NE$2:$NE$60=AM$3)*(GMWQ!$ND$2:$ND$60=AM$4)*(GMWQ!$NF$2:$NF$60=AM$1),0),$G60-1966)</f>
        <v>293.0428</v>
      </c>
      <c r="AN60" s="4" cm="1">
        <f t="array" ref="AN60">INDEX(GMWQ!$A$2:$NF$60,MATCH(1,(GMWQ!$NE$2:$NE$60=AN$3)*(GMWQ!$ND$2:$ND$60=AN$4)*(GMWQ!$NF$2:$NF$60=AN$1),0),$G60-1966)</f>
        <v>200.57900000000001</v>
      </c>
      <c r="AO60" s="4" cm="1">
        <f t="array" ref="AO60">INDEX(GMWQ!$A$2:$NF$60,MATCH(1,(GMWQ!$NE$2:$NE$60=AO$3)*(GMWQ!$ND$2:$ND$60=AO$4)*(GMWQ!$NF$2:$NF$60=AO$1),0),$G60-1966)</f>
        <v>125.68600000000001</v>
      </c>
      <c r="AP60" s="4" cm="1">
        <f t="array" ref="AP60">INDEX(GMWQ!$A$2:$NF$60,MATCH(1,(GMWQ!$NE$2:$NE$60=AP$3)*(GMWQ!$ND$2:$ND$60=AP$4)*(GMWQ!$NF$2:$NF$60=AP$1),0),$G60-1966)</f>
        <v>130961</v>
      </c>
      <c r="AQ60" s="4" cm="1">
        <f t="array" ref="AQ60">INDEX(GMWQ!$A$2:$NF$60,MATCH(1,(GMWQ!$NE$2:$NE$60=AQ$3)*(GMWQ!$ND$2:$ND$60=AQ$4)*(GMWQ!$NF$2:$NF$60=AQ$1),0),$G60-1966)</f>
        <v>0.68160220000000005</v>
      </c>
      <c r="AR60" s="4" cm="1">
        <f t="array" ref="AR60">INDEX(GMWQ!$A$2:$NF$60,MATCH(1,(GMWQ!$NE$2:$NE$60=AR$3)*(GMWQ!$ND$2:$ND$60=AR$4)*(GMWQ!$NF$2:$NF$60=AR$1),0),$G60-1966)</f>
        <v>1.080891</v>
      </c>
      <c r="AS60" s="4" cm="1">
        <f t="array" ref="AS60">INDEX(GMWQ!$A$2:$NF$60,MATCH(1,(GMWQ!$NE$2:$NE$60=AS$3)*(GMWQ!$ND$2:$ND$60=AS$4)*(GMWQ!$NF$2:$NF$60=AS$1),0),$G60-1966)</f>
        <v>1.914825</v>
      </c>
      <c r="AT60" s="4" cm="1">
        <f t="array" ref="AT60">INDEX(GMWQ!$A$2:$NF$60,MATCH(1,(GMWQ!$NE$2:$NE$60=AT$3)*(GMWQ!$ND$2:$ND$60=AT$4)*(GMWQ!$NF$2:$NF$60=AT$1),0),$G60-1966)</f>
        <v>-4.390523</v>
      </c>
      <c r="AU60" s="4" cm="1">
        <f t="array" ref="AU60">INDEX(GMWQ!$A$2:$NF$60,MATCH(1,(GMWQ!$NE$2:$NE$60=AU$3)*(GMWQ!$ND$2:$ND$60=AU$4)*(GMWQ!$NF$2:$NF$60=AU$1),0),$G60-1966)</f>
        <v>46.3508</v>
      </c>
      <c r="AV60" s="4" cm="1">
        <f t="array" ref="AV60">INDEX(GMWQ!$A$2:$NF$60,MATCH(1,(GMWQ!$NE$2:$NE$60=AV$3)*(GMWQ!$ND$2:$ND$60=AV$4)*(GMWQ!$NF$2:$NF$60=AV$1),0),$G60-1966)</f>
        <v>109.0333</v>
      </c>
      <c r="AW60" s="4" cm="1">
        <f t="array" ref="AW60">INDEX(GMWQ!$A$2:$NF$60,MATCH(1,(GMWQ!$NE$2:$NE$60=AW$3)*(GMWQ!$ND$2:$ND$60=AW$4)*(GMWQ!$NF$2:$NF$60=AW$1),0),$G60-1966)</f>
        <v>84.6</v>
      </c>
      <c r="AX60" s="4" cm="1">
        <f t="array" ref="AX60">INDEX(GMWQ!$A$2:$NF$60,MATCH(1,(GMWQ!$NE$2:$NE$60=AX$3)*(GMWQ!$ND$2:$ND$60=AX$4)*(GMWQ!$NF$2:$NF$60=AX$1),0),$G60-1966)</f>
        <v>55.566670000000002</v>
      </c>
      <c r="AY60" s="4" cm="1">
        <f t="array" ref="AY60">INDEX(GMWQ!$A$2:$NF$60,MATCH(1,(GMWQ!$NE$2:$NE$60=AY$3)*(GMWQ!$ND$2:$ND$60=AY$4)*(GMWQ!$NF$2:$NF$60=AY$1),0),$G60-1966)</f>
        <v>48.95</v>
      </c>
      <c r="AZ60" s="4" cm="1">
        <f t="array" ref="AZ60">INDEX(GMWQ!$A$2:$NF$60,MATCH(1,(GMWQ!$NE$2:$NE$60=AZ$3)*(GMWQ!$ND$2:$ND$60=AZ$4)*(GMWQ!$NF$2:$NF$60=AZ$1),0),$G60-1966)</f>
        <v>34</v>
      </c>
      <c r="BA60" s="4" cm="1">
        <f t="array" ref="BA60">INDEX(GMWQ!$A$2:$NF$60,MATCH(1,(GMWQ!$NE$2:$NE$60=BA$3)*(GMWQ!$ND$2:$ND$60=BA$4)*(GMWQ!$NF$2:$NF$60=BA$1),0),$G60-1966)</f>
        <v>65.152810000000002</v>
      </c>
    </row>
    <row r="61" spans="1:53" x14ac:dyDescent="0.25">
      <c r="B61" s="4">
        <f t="shared" si="70"/>
        <v>1986</v>
      </c>
      <c r="C61" s="4">
        <f t="shared" si="70"/>
        <v>1986</v>
      </c>
      <c r="D61" s="4">
        <f t="shared" ref="D61" si="72">+D57+1</f>
        <v>1986</v>
      </c>
      <c r="G61" s="4">
        <f t="shared" si="56"/>
        <v>2027</v>
      </c>
      <c r="H61" s="4" cm="1">
        <f t="array" ref="H61">INDEX(GMWQ!$A$2:$NF$60,MATCH(1,(GMWQ!$NE$2:$NE$60=H$3)*(GMWQ!$ND$2:$ND$60=H$4)*(GMWQ!$NF$2:$NF$60=H$1),0),$G61-1966)</f>
        <v>330966</v>
      </c>
      <c r="I61" s="4" cm="1">
        <f t="array" ref="I61">INDEX(GMWQ!$A$2:$NF$60,MATCH(1,(GMWQ!$NE$2:$NE$60=I$3)*(GMWQ!$ND$2:$ND$60=I$4)*(GMWQ!$NF$2:$NF$60=I$1),0),$G61-1966)</f>
        <v>2218.15</v>
      </c>
      <c r="J61" s="4" cm="1">
        <f t="array" ref="J61">INDEX(GMWQ!$A$2:$NF$60,MATCH(1,(GMWQ!$NE$2:$NE$60=J$3)*(GMWQ!$ND$2:$ND$60=J$4)*(GMWQ!$NF$2:$NF$60=J$1),0),$G61-1966)</f>
        <v>90285.35</v>
      </c>
      <c r="K61" s="4" cm="1">
        <f t="array" ref="K61">INDEX(GMWQ!$A$2:$NF$60,MATCH(1,(GMWQ!$NE$2:$NE$60=K$3)*(GMWQ!$ND$2:$ND$60=K$4)*(GMWQ!$NF$2:$NF$60=K$1),0),$G61-1966)</f>
        <v>505.16</v>
      </c>
      <c r="L61" s="4" cm="1">
        <f t="array" ref="L61">INDEX(GMWQ!$A$2:$NF$60,MATCH(1,(GMWQ!$NE$2:$NE$60=L$3)*(GMWQ!$ND$2:$ND$60=L$4)*(GMWQ!$NF$2:$NF$60=L$1),0),$G61-1966)</f>
        <v>341.16</v>
      </c>
      <c r="M61" s="4" cm="1">
        <f t="array" ref="M61">INDEX(GMWQ!$A$2:$NF$60,MATCH(1,(GMWQ!$NE$2:$NE$60=M$3)*(GMWQ!$ND$2:$ND$60=M$4)*(GMWQ!$NF$2:$NF$60=M$1),0),$G61-1966)</f>
        <v>334.69799999999998</v>
      </c>
      <c r="N61" s="4" cm="1">
        <f t="array" ref="N61">INDEX(GMWQ!$A$2:$NF$60,MATCH(1,(GMWQ!$NE$2:$NE$60=N$3)*(GMWQ!$ND$2:$ND$60=N$4)*(GMWQ!$NF$2:$NF$60=N$1),0),$G61-1966)</f>
        <v>261192.3</v>
      </c>
      <c r="O61" s="4" cm="1">
        <f t="array" ref="O61">INDEX(GMWQ!$A$2:$NF$60,MATCH(1,(GMWQ!$NE$2:$NE$60=O$3)*(GMWQ!$ND$2:$ND$60=O$4)*(GMWQ!$NF$2:$NF$60=O$1),0),$G61-1966)</f>
        <v>-3984</v>
      </c>
      <c r="P61" s="4" cm="1">
        <f t="array" ref="P61">INDEX(GMWQ!$A$2:$NF$60,MATCH(1,(GMWQ!$NE$2:$NE$60=P$3)*(GMWQ!$ND$2:$ND$60=P$4)*(GMWQ!$NF$2:$NF$60=P$1),0),$G61-1966)</f>
        <v>-79.046250000000001</v>
      </c>
      <c r="Q61" s="4" cm="1">
        <f t="array" ref="Q61">INDEX(GMWQ!$A$2:$NF$60,MATCH(1,(GMWQ!$NE$2:$NE$60=Q$3)*(GMWQ!$ND$2:$ND$60=Q$4)*(GMWQ!$NF$2:$NF$60=Q$1),0),$G61-1966)</f>
        <v>-995</v>
      </c>
      <c r="R61" s="4" cm="1">
        <f t="array" ref="R61">INDEX(GMWQ!$A$2:$NF$60,MATCH(1,(GMWQ!$NE$2:$NE$60=R$3)*(GMWQ!$ND$2:$ND$60=R$4)*(GMWQ!$NF$2:$NF$60=R$1),0),$G61-1966)</f>
        <v>-21.16732</v>
      </c>
      <c r="S61" s="4" cm="1">
        <f t="array" ref="S61">INDEX(GMWQ!$A$2:$NF$60,MATCH(1,(GMWQ!$NE$2:$NE$60=S$3)*(GMWQ!$ND$2:$ND$60=S$4)*(GMWQ!$NF$2:$NF$60=S$1),0),$G61-1966)</f>
        <v>-6.234</v>
      </c>
      <c r="T61" s="4" cm="1">
        <f t="array" ref="T61">INDEX(GMWQ!$A$2:$NF$60,MATCH(1,(GMWQ!$NE$2:$NE$60=T$3)*(GMWQ!$ND$2:$ND$60=T$4)*(GMWQ!$NF$2:$NF$60=T$1),0),$G61-1966)</f>
        <v>-14.58752</v>
      </c>
      <c r="U61" s="4" cm="1">
        <f t="array" ref="U61">INDEX(GMWQ!$A$2:$NF$60,MATCH(1,(GMWQ!$NE$2:$NE$60=U$3)*(GMWQ!$ND$2:$ND$60=U$4)*(GMWQ!$NF$2:$NF$60=U$1),0),$G61-1966)</f>
        <v>-8727</v>
      </c>
      <c r="V61" s="4" cm="1">
        <f t="array" ref="V61">INDEX(GMWQ!$A$2:$NF$60,MATCH(1,(GMWQ!$NE$2:$NE$60=V$3)*(GMWQ!$ND$2:$ND$60=V$4)*(GMWQ!$NF$2:$NF$60=V$1),0),$G61-1966)</f>
        <v>184983.5</v>
      </c>
      <c r="W61" s="4" cm="1">
        <f t="array" ref="W61">INDEX(GMWQ!$A$2:$NF$60,MATCH(1,(GMWQ!$NE$2:$NE$60=W$3)*(GMWQ!$ND$2:$ND$60=W$4)*(GMWQ!$NF$2:$NF$60=W$1),0),$G61-1966)</f>
        <v>3902.6869999999999</v>
      </c>
      <c r="X61" s="4" cm="1">
        <f t="array" ref="X61">INDEX(GMWQ!$A$2:$NF$60,MATCH(1,(GMWQ!$NE$2:$NE$60=X$3)*(GMWQ!$ND$2:$ND$60=X$4)*(GMWQ!$NF$2:$NF$60=X$1),0),$G61-1966)</f>
        <v>254563</v>
      </c>
      <c r="Y61" s="4" cm="1">
        <f t="array" ref="Y61">INDEX(GMWQ!$A$2:$NF$60,MATCH(1,(GMWQ!$NE$2:$NE$60=Y$3)*(GMWQ!$ND$2:$ND$60=Y$4)*(GMWQ!$NF$2:$NF$60=Y$1),0),$G61-1966)</f>
        <v>405.57810000000001</v>
      </c>
      <c r="Z61" s="4" cm="1">
        <f t="array" ref="Z61">INDEX(GMWQ!$A$2:$NF$60,MATCH(1,(GMWQ!$NE$2:$NE$60=Z$3)*(GMWQ!$ND$2:$ND$60=Z$4)*(GMWQ!$NF$2:$NF$60=Z$1),0),$G61-1966)</f>
        <v>289.8494</v>
      </c>
      <c r="AA61" s="4" cm="1">
        <f t="array" ref="AA61">INDEX(GMWQ!$A$2:$NF$60,MATCH(1,(GMWQ!$NE$2:$NE$60=AA$3)*(GMWQ!$ND$2:$ND$60=AA$4)*(GMWQ!$NF$2:$NF$60=AA$1),0),$G61-1966)</f>
        <v>431.23719999999997</v>
      </c>
      <c r="AB61" s="4" cm="1">
        <f t="array" ref="AB61">INDEX(GMWQ!$A$2:$NF$60,MATCH(1,(GMWQ!$NE$2:$NE$60=AB$3)*(GMWQ!$ND$2:$ND$60=AB$4)*(GMWQ!$NF$2:$NF$60=AB$1),0),$G61-1966)</f>
        <v>371230</v>
      </c>
      <c r="AC61" s="4" cm="1">
        <f t="array" ref="AC61">INDEX(GMWQ!$A$2:$NF$60,MATCH(1,(GMWQ!$NE$2:$NE$60=AC$3)*(GMWQ!$ND$2:$ND$60=AC$4)*(GMWQ!$NF$2:$NF$60=AC$1),0),$G61-1966)</f>
        <v>115727.6</v>
      </c>
      <c r="AD61" s="4" cm="1">
        <f t="array" ref="AD61">INDEX(GMWQ!$A$2:$NF$60,MATCH(1,(GMWQ!$NE$2:$NE$60=AD$3)*(GMWQ!$ND$2:$ND$60=AD$4)*(GMWQ!$NF$2:$NF$60=AD$1),0),$G61-1966)</f>
        <v>2646.1750000000002</v>
      </c>
      <c r="AE61" s="4" cm="1">
        <f t="array" ref="AE61">INDEX(GMWQ!$A$2:$NF$60,MATCH(1,(GMWQ!$NE$2:$NE$60=AE$3)*(GMWQ!$ND$2:$ND$60=AE$4)*(GMWQ!$NF$2:$NF$60=AE$1),0),$G61-1966)</f>
        <v>102970.5</v>
      </c>
      <c r="AF61" s="4" cm="1">
        <f t="array" ref="AF61">INDEX(GMWQ!$A$2:$NF$60,MATCH(1,(GMWQ!$NE$2:$NE$60=AF$3)*(GMWQ!$ND$2:$ND$60=AF$4)*(GMWQ!$NF$2:$NF$60=AF$1),0),$G61-1966)</f>
        <v>75.111890000000002</v>
      </c>
      <c r="AG61" s="4" cm="1">
        <f t="array" ref="AG61">INDEX(GMWQ!$A$2:$NF$60,MATCH(1,(GMWQ!$NE$2:$NE$60=AG$3)*(GMWQ!$ND$2:$ND$60=AG$4)*(GMWQ!$NF$2:$NF$60=AG$1),0),$G61-1966)</f>
        <v>75.131500000000003</v>
      </c>
      <c r="AH61" s="4" cm="1">
        <f t="array" ref="AH61">INDEX(GMWQ!$A$2:$NF$60,MATCH(1,(GMWQ!$NE$2:$NE$60=AH$3)*(GMWQ!$ND$2:$ND$60=AH$4)*(GMWQ!$NF$2:$NF$60=AH$1),0),$G61-1966)</f>
        <v>357.6465</v>
      </c>
      <c r="AI61" s="4" cm="1">
        <f t="array" ref="AI61">INDEX(GMWQ!$A$2:$NF$60,MATCH(1,(GMWQ!$NE$2:$NE$60=AI$3)*(GMWQ!$ND$2:$ND$60=AI$4)*(GMWQ!$NF$2:$NF$60=AI$1),0),$G61-1966)</f>
        <v>206386</v>
      </c>
      <c r="AJ61" s="4" cm="1">
        <f t="array" ref="AJ61">INDEX(GMWQ!$A$2:$NF$60,MATCH(1,(GMWQ!$NE$2:$NE$60=AJ$3)*(GMWQ!$ND$2:$ND$60=AJ$4)*(GMWQ!$NF$2:$NF$60=AJ$1),0),$G61-1966)</f>
        <v>112237</v>
      </c>
      <c r="AK61" s="4" cm="1">
        <f t="array" ref="AK61">INDEX(GMWQ!$A$2:$NF$60,MATCH(1,(GMWQ!$NE$2:$NE$60=AK$3)*(GMWQ!$ND$2:$ND$60=AK$4)*(GMWQ!$NF$2:$NF$60=AK$1),0),$G61-1966)</f>
        <v>1151.925</v>
      </c>
      <c r="AL61" s="4" cm="1">
        <f t="array" ref="AL61">INDEX(GMWQ!$A$2:$NF$60,MATCH(1,(GMWQ!$NE$2:$NE$60=AL$3)*(GMWQ!$ND$2:$ND$60=AL$4)*(GMWQ!$NF$2:$NF$60=AL$1),0),$G61-1966)</f>
        <v>91859.65</v>
      </c>
      <c r="AM61" s="4" cm="1">
        <f t="array" ref="AM61">INDEX(GMWQ!$A$2:$NF$60,MATCH(1,(GMWQ!$NE$2:$NE$60=AM$3)*(GMWQ!$ND$2:$ND$60=AM$4)*(GMWQ!$NF$2:$NF$60=AM$1),0),$G61-1966)</f>
        <v>297.95949999999999</v>
      </c>
      <c r="AN61" s="4" cm="1">
        <f t="array" ref="AN61">INDEX(GMWQ!$A$2:$NF$60,MATCH(1,(GMWQ!$NE$2:$NE$60=AN$3)*(GMWQ!$ND$2:$ND$60=AN$4)*(GMWQ!$NF$2:$NF$60=AN$1),0),$G61-1966)</f>
        <v>204.27099999999999</v>
      </c>
      <c r="AO61" s="4" cm="1">
        <f t="array" ref="AO61">INDEX(GMWQ!$A$2:$NF$60,MATCH(1,(GMWQ!$NE$2:$NE$60=AO$3)*(GMWQ!$ND$2:$ND$60=AO$4)*(GMWQ!$NF$2:$NF$60=AO$1),0),$G61-1966)</f>
        <v>128.50800000000001</v>
      </c>
      <c r="AP61" s="4" cm="1">
        <f t="array" ref="AP61">INDEX(GMWQ!$A$2:$NF$60,MATCH(1,(GMWQ!$NE$2:$NE$60=AP$3)*(GMWQ!$ND$2:$ND$60=AP$4)*(GMWQ!$NF$2:$NF$60=AP$1),0),$G61-1966)</f>
        <v>132555</v>
      </c>
      <c r="AQ61" s="4" cm="1">
        <f t="array" ref="AQ61">INDEX(GMWQ!$A$2:$NF$60,MATCH(1,(GMWQ!$NE$2:$NE$60=AQ$3)*(GMWQ!$ND$2:$ND$60=AQ$4)*(GMWQ!$NF$2:$NF$60=AQ$1),0),$G61-1966)</f>
        <v>1.57314</v>
      </c>
      <c r="AR61" s="4" cm="1">
        <f t="array" ref="AR61">INDEX(GMWQ!$A$2:$NF$60,MATCH(1,(GMWQ!$NE$2:$NE$60=AR$3)*(GMWQ!$ND$2:$ND$60=AR$4)*(GMWQ!$NF$2:$NF$60=AR$1),0),$G61-1966)</f>
        <v>1.260948</v>
      </c>
      <c r="AS61" s="4" cm="1">
        <f t="array" ref="AS61">INDEX(GMWQ!$A$2:$NF$60,MATCH(1,(GMWQ!$NE$2:$NE$60=AS$3)*(GMWQ!$ND$2:$ND$60=AS$4)*(GMWQ!$NF$2:$NF$60=AS$1),0),$G61-1966)</f>
        <v>2.0890390000000001</v>
      </c>
      <c r="AT61" s="4" cm="1">
        <f t="array" ref="AT61">INDEX(GMWQ!$A$2:$NF$60,MATCH(1,(GMWQ!$NE$2:$NE$60=AT$3)*(GMWQ!$ND$2:$ND$60=AT$4)*(GMWQ!$NF$2:$NF$60=AT$1),0),$G61-1966)</f>
        <v>0.93159530000000002</v>
      </c>
      <c r="AU61" s="4" cm="1">
        <f t="array" ref="AU61">INDEX(GMWQ!$A$2:$NF$60,MATCH(1,(GMWQ!$NE$2:$NE$60=AU$3)*(GMWQ!$ND$2:$ND$60=AU$4)*(GMWQ!$NF$2:$NF$60=AU$1),0),$G61-1966)</f>
        <v>46.533279999999998</v>
      </c>
      <c r="AV61" s="4" cm="1">
        <f t="array" ref="AV61">INDEX(GMWQ!$A$2:$NF$60,MATCH(1,(GMWQ!$NE$2:$NE$60=AV$3)*(GMWQ!$ND$2:$ND$60=AV$4)*(GMWQ!$NF$2:$NF$60=AV$1),0),$G61-1966)</f>
        <v>109.7</v>
      </c>
      <c r="AW61" s="4" cm="1">
        <f t="array" ref="AW61">INDEX(GMWQ!$A$2:$NF$60,MATCH(1,(GMWQ!$NE$2:$NE$60=AW$3)*(GMWQ!$ND$2:$ND$60=AW$4)*(GMWQ!$NF$2:$NF$60=AW$1),0),$G61-1966)</f>
        <v>84.2</v>
      </c>
      <c r="AX61" s="4" cm="1">
        <f t="array" ref="AX61">INDEX(GMWQ!$A$2:$NF$60,MATCH(1,(GMWQ!$NE$2:$NE$60=AX$3)*(GMWQ!$ND$2:$ND$60=AX$4)*(GMWQ!$NF$2:$NF$60=AX$1),0),$G61-1966)</f>
        <v>55.533329999999999</v>
      </c>
      <c r="AY61" s="4" cm="1">
        <f t="array" ref="AY61">INDEX(GMWQ!$A$2:$NF$60,MATCH(1,(GMWQ!$NE$2:$NE$60=AY$3)*(GMWQ!$ND$2:$ND$60=AY$4)*(GMWQ!$NF$2:$NF$60=AY$1),0),$G61-1966)</f>
        <v>49.25</v>
      </c>
      <c r="AZ61" s="4" cm="1">
        <f t="array" ref="AZ61">INDEX(GMWQ!$A$2:$NF$60,MATCH(1,(GMWQ!$NE$2:$NE$60=AZ$3)*(GMWQ!$ND$2:$ND$60=AZ$4)*(GMWQ!$NF$2:$NF$60=AZ$1),0),$G61-1966)</f>
        <v>34.166670000000003</v>
      </c>
      <c r="BA61" s="4" cm="1">
        <f t="array" ref="BA61">INDEX(GMWQ!$A$2:$NF$60,MATCH(1,(GMWQ!$NE$2:$NE$60=BA$3)*(GMWQ!$ND$2:$ND$60=BA$4)*(GMWQ!$NF$2:$NF$60=BA$1),0),$G61-1966)</f>
        <v>65.930980000000005</v>
      </c>
    </row>
    <row r="62" spans="1:53" x14ac:dyDescent="0.25">
      <c r="B62" s="4">
        <f t="shared" si="70"/>
        <v>1986</v>
      </c>
      <c r="C62" s="4">
        <f t="shared" si="70"/>
        <v>1986</v>
      </c>
      <c r="D62" s="4">
        <f t="shared" ref="D62" si="73">+D58+1</f>
        <v>1986</v>
      </c>
      <c r="F62" s="4">
        <f t="shared" ref="F62" si="74">+F58+1</f>
        <v>1986</v>
      </c>
      <c r="G62" s="4">
        <f t="shared" si="56"/>
        <v>2028</v>
      </c>
      <c r="H62" s="4" cm="1">
        <f t="array" ref="H62">INDEX(GMWQ!$A$2:$NF$60,MATCH(1,(GMWQ!$NE$2:$NE$60=H$3)*(GMWQ!$ND$2:$ND$60=H$4)*(GMWQ!$NF$2:$NF$60=H$1),0),$G62-1966)</f>
        <v>337367</v>
      </c>
      <c r="I62" s="4" cm="1">
        <f t="array" ref="I62">INDEX(GMWQ!$A$2:$NF$60,MATCH(1,(GMWQ!$NE$2:$NE$60=I$3)*(GMWQ!$ND$2:$ND$60=I$4)*(GMWQ!$NF$2:$NF$60=I$1),0),$G62-1966)</f>
        <v>2230.0500000000002</v>
      </c>
      <c r="J62" s="4" cm="1">
        <f t="array" ref="J62">INDEX(GMWQ!$A$2:$NF$60,MATCH(1,(GMWQ!$NE$2:$NE$60=J$3)*(GMWQ!$ND$2:$ND$60=J$4)*(GMWQ!$NF$2:$NF$60=J$1),0),$G62-1966)</f>
        <v>91335.75</v>
      </c>
      <c r="K62" s="4" cm="1">
        <f t="array" ref="K62">INDEX(GMWQ!$A$2:$NF$60,MATCH(1,(GMWQ!$NE$2:$NE$60=K$3)*(GMWQ!$ND$2:$ND$60=K$4)*(GMWQ!$NF$2:$NF$60=K$1),0),$G62-1966)</f>
        <v>510.13</v>
      </c>
      <c r="L62" s="4" cm="1">
        <f t="array" ref="L62">INDEX(GMWQ!$A$2:$NF$60,MATCH(1,(GMWQ!$NE$2:$NE$60=L$3)*(GMWQ!$ND$2:$ND$60=L$4)*(GMWQ!$NF$2:$NF$60=L$1),0),$G62-1966)</f>
        <v>341.58600000000001</v>
      </c>
      <c r="M62" s="4" cm="1">
        <f t="array" ref="M62">INDEX(GMWQ!$A$2:$NF$60,MATCH(1,(GMWQ!$NE$2:$NE$60=M$3)*(GMWQ!$ND$2:$ND$60=M$4)*(GMWQ!$NF$2:$NF$60=M$1),0),$G62-1966)</f>
        <v>336.07100000000003</v>
      </c>
      <c r="N62" s="4" cm="1">
        <f t="array" ref="N62">INDEX(GMWQ!$A$2:$NF$60,MATCH(1,(GMWQ!$NE$2:$NE$60=N$3)*(GMWQ!$ND$2:$ND$60=N$4)*(GMWQ!$NF$2:$NF$60=N$1),0),$G62-1966)</f>
        <v>259301.5</v>
      </c>
      <c r="O62" s="4" cm="1">
        <f t="array" ref="O62">INDEX(GMWQ!$A$2:$NF$60,MATCH(1,(GMWQ!$NE$2:$NE$60=O$3)*(GMWQ!$ND$2:$ND$60=O$4)*(GMWQ!$NF$2:$NF$60=O$1),0),$G62-1966)</f>
        <v>-338</v>
      </c>
      <c r="P62" s="4" cm="1">
        <f t="array" ref="P62">INDEX(GMWQ!$A$2:$NF$60,MATCH(1,(GMWQ!$NE$2:$NE$60=P$3)*(GMWQ!$ND$2:$ND$60=P$4)*(GMWQ!$NF$2:$NF$60=P$1),0),$G62-1966)</f>
        <v>-71.27</v>
      </c>
      <c r="Q62" s="4" cm="1">
        <f t="array" ref="Q62">INDEX(GMWQ!$A$2:$NF$60,MATCH(1,(GMWQ!$NE$2:$NE$60=Q$3)*(GMWQ!$ND$2:$ND$60=Q$4)*(GMWQ!$NF$2:$NF$60=Q$1),0),$G62-1966)</f>
        <v>-1069.75</v>
      </c>
      <c r="R62" s="4" cm="1">
        <f t="array" ref="R62">INDEX(GMWQ!$A$2:$NF$60,MATCH(1,(GMWQ!$NE$2:$NE$60=R$3)*(GMWQ!$ND$2:$ND$60=R$4)*(GMWQ!$NF$2:$NF$60=R$1),0),$G62-1966)</f>
        <v>-21.16732</v>
      </c>
      <c r="S62" s="4" cm="1">
        <f t="array" ref="S62">INDEX(GMWQ!$A$2:$NF$60,MATCH(1,(GMWQ!$NE$2:$NE$60=S$3)*(GMWQ!$ND$2:$ND$60=S$4)*(GMWQ!$NF$2:$NF$60=S$1),0),$G62-1966)</f>
        <v>-6.64</v>
      </c>
      <c r="T62" s="4" cm="1">
        <f t="array" ref="T62">INDEX(GMWQ!$A$2:$NF$60,MATCH(1,(GMWQ!$NE$2:$NE$60=T$3)*(GMWQ!$ND$2:$ND$60=T$4)*(GMWQ!$NF$2:$NF$60=T$1),0),$G62-1966)</f>
        <v>-14.77957</v>
      </c>
      <c r="U62" s="4" cm="1">
        <f t="array" ref="U62">INDEX(GMWQ!$A$2:$NF$60,MATCH(1,(GMWQ!$NE$2:$NE$60=U$3)*(GMWQ!$ND$2:$ND$60=U$4)*(GMWQ!$NF$2:$NF$60=U$1),0),$G62-1966)</f>
        <v>-8867</v>
      </c>
      <c r="V62" s="4" cm="1">
        <f t="array" ref="V62">INDEX(GMWQ!$A$2:$NF$60,MATCH(1,(GMWQ!$NE$2:$NE$60=V$3)*(GMWQ!$ND$2:$ND$60=V$4)*(GMWQ!$NF$2:$NF$60=V$1),0),$G62-1966)</f>
        <v>187833.8</v>
      </c>
      <c r="W62" s="4" cm="1">
        <f t="array" ref="W62">INDEX(GMWQ!$A$2:$NF$60,MATCH(1,(GMWQ!$NE$2:$NE$60=W$3)*(GMWQ!$ND$2:$ND$60=W$4)*(GMWQ!$NF$2:$NF$60=W$1),0),$G62-1966)</f>
        <v>3993.4740000000002</v>
      </c>
      <c r="X62" s="4" cm="1">
        <f t="array" ref="X62">INDEX(GMWQ!$A$2:$NF$60,MATCH(1,(GMWQ!$NE$2:$NE$60=X$3)*(GMWQ!$ND$2:$ND$60=X$4)*(GMWQ!$NF$2:$NF$60=X$1),0),$G62-1966)</f>
        <v>262232</v>
      </c>
      <c r="Y62" s="4" cm="1">
        <f t="array" ref="Y62">INDEX(GMWQ!$A$2:$NF$60,MATCH(1,(GMWQ!$NE$2:$NE$60=Y$3)*(GMWQ!$ND$2:$ND$60=Y$4)*(GMWQ!$NF$2:$NF$60=Y$1),0),$G62-1966)</f>
        <v>411.90100000000001</v>
      </c>
      <c r="Z62" s="4" cm="1">
        <f t="array" ref="Z62">INDEX(GMWQ!$A$2:$NF$60,MATCH(1,(GMWQ!$NE$2:$NE$60=Z$3)*(GMWQ!$ND$2:$ND$60=Z$4)*(GMWQ!$NF$2:$NF$60=Z$1),0),$G62-1966)</f>
        <v>296.54410000000001</v>
      </c>
      <c r="AA62" s="4" cm="1">
        <f t="array" ref="AA62">INDEX(GMWQ!$A$2:$NF$60,MATCH(1,(GMWQ!$NE$2:$NE$60=AA$3)*(GMWQ!$ND$2:$ND$60=AA$4)*(GMWQ!$NF$2:$NF$60=AA$1),0),$G62-1966)</f>
        <v>446.226</v>
      </c>
      <c r="AB62" s="4" cm="1">
        <f t="array" ref="AB62">INDEX(GMWQ!$A$2:$NF$60,MATCH(1,(GMWQ!$NE$2:$NE$60=AB$3)*(GMWQ!$ND$2:$ND$60=AB$4)*(GMWQ!$NF$2:$NF$60=AB$1),0),$G62-1966)</f>
        <v>381478</v>
      </c>
      <c r="AC62" s="4" cm="1">
        <f t="array" ref="AC62">INDEX(GMWQ!$A$2:$NF$60,MATCH(1,(GMWQ!$NE$2:$NE$60=AC$3)*(GMWQ!$ND$2:$ND$60=AC$4)*(GMWQ!$NF$2:$NF$60=AC$1),0),$G62-1966)</f>
        <v>116453.6</v>
      </c>
      <c r="AD62" s="4" cm="1">
        <f t="array" ref="AD62">INDEX(GMWQ!$A$2:$NF$60,MATCH(1,(GMWQ!$NE$2:$NE$60=AD$3)*(GMWQ!$ND$2:$ND$60=AD$4)*(GMWQ!$NF$2:$NF$60=AD$1),0),$G62-1966)</f>
        <v>2716.8319999999999</v>
      </c>
      <c r="AE62" s="4" cm="1">
        <f t="array" ref="AE62">INDEX(GMWQ!$A$2:$NF$60,MATCH(1,(GMWQ!$NE$2:$NE$60=AE$3)*(GMWQ!$ND$2:$ND$60=AE$4)*(GMWQ!$NF$2:$NF$60=AE$1),0),$G62-1966)</f>
        <v>105729.60000000001</v>
      </c>
      <c r="AF62" s="4" cm="1">
        <f t="array" ref="AF62">INDEX(GMWQ!$A$2:$NF$60,MATCH(1,(GMWQ!$NE$2:$NE$60=AF$3)*(GMWQ!$ND$2:$ND$60=AF$4)*(GMWQ!$NF$2:$NF$60=AF$1),0),$G62-1966)</f>
        <v>76.337130000000002</v>
      </c>
      <c r="AG62" s="4" cm="1">
        <f t="array" ref="AG62">INDEX(GMWQ!$A$2:$NF$60,MATCH(1,(GMWQ!$NE$2:$NE$60=AG$3)*(GMWQ!$ND$2:$ND$60=AG$4)*(GMWQ!$NF$2:$NF$60=AG$1),0),$G62-1966)</f>
        <v>80.668999999999997</v>
      </c>
      <c r="AH62" s="4" cm="1">
        <f t="array" ref="AH62">INDEX(GMWQ!$A$2:$NF$60,MATCH(1,(GMWQ!$NE$2:$NE$60=AH$3)*(GMWQ!$ND$2:$ND$60=AH$4)*(GMWQ!$NF$2:$NF$60=AH$1),0),$G62-1966)</f>
        <v>371.19499999999999</v>
      </c>
      <c r="AI62" s="4" cm="1">
        <f t="array" ref="AI62">INDEX(GMWQ!$A$2:$NF$60,MATCH(1,(GMWQ!$NE$2:$NE$60=AI$3)*(GMWQ!$ND$2:$ND$60=AI$4)*(GMWQ!$NF$2:$NF$60=AI$1),0),$G62-1966)</f>
        <v>214747</v>
      </c>
      <c r="AJ62" s="4" cm="1">
        <f t="array" ref="AJ62">INDEX(GMWQ!$A$2:$NF$60,MATCH(1,(GMWQ!$NE$2:$NE$60=AJ$3)*(GMWQ!$ND$2:$ND$60=AJ$4)*(GMWQ!$NF$2:$NF$60=AJ$1),0),$G62-1966)</f>
        <v>116049</v>
      </c>
      <c r="AK62" s="4" cm="1">
        <f t="array" ref="AK62">INDEX(GMWQ!$A$2:$NF$60,MATCH(1,(GMWQ!$NE$2:$NE$60=AK$3)*(GMWQ!$ND$2:$ND$60=AK$4)*(GMWQ!$NF$2:$NF$60=AK$1),0),$G62-1966)</f>
        <v>1164.4000000000001</v>
      </c>
      <c r="AL62" s="4" cm="1">
        <f t="array" ref="AL62">INDEX(GMWQ!$A$2:$NF$60,MATCH(1,(GMWQ!$NE$2:$NE$60=AL$3)*(GMWQ!$ND$2:$ND$60=AL$4)*(GMWQ!$NF$2:$NF$60=AL$1),0),$G62-1966)</f>
        <v>92645.83</v>
      </c>
      <c r="AM62" s="4" cm="1">
        <f t="array" ref="AM62">INDEX(GMWQ!$A$2:$NF$60,MATCH(1,(GMWQ!$NE$2:$NE$60=AM$3)*(GMWQ!$ND$2:$ND$60=AM$4)*(GMWQ!$NF$2:$NF$60=AM$1),0),$G62-1966)</f>
        <v>302.11720000000003</v>
      </c>
      <c r="AN62" s="4" cm="1">
        <f t="array" ref="AN62">INDEX(GMWQ!$A$2:$NF$60,MATCH(1,(GMWQ!$NE$2:$NE$60=AN$3)*(GMWQ!$ND$2:$ND$60=AN$4)*(GMWQ!$NF$2:$NF$60=AN$1),0),$G62-1966)</f>
        <v>206.31700000000001</v>
      </c>
      <c r="AO62" s="4" cm="1">
        <f t="array" ref="AO62">INDEX(GMWQ!$A$2:$NF$60,MATCH(1,(GMWQ!$NE$2:$NE$60=AO$3)*(GMWQ!$ND$2:$ND$60=AO$4)*(GMWQ!$NF$2:$NF$60=AO$1),0),$G62-1966)</f>
        <v>131.06200000000001</v>
      </c>
      <c r="AP62" s="4" cm="1">
        <f t="array" ref="AP62">INDEX(GMWQ!$A$2:$NF$60,MATCH(1,(GMWQ!$NE$2:$NE$60=AP$3)*(GMWQ!$ND$2:$ND$60=AP$4)*(GMWQ!$NF$2:$NF$60=AP$1),0),$G62-1966)</f>
        <v>133461</v>
      </c>
      <c r="AQ62" s="4" cm="1">
        <f t="array" ref="AQ62">INDEX(GMWQ!$A$2:$NF$60,MATCH(1,(GMWQ!$NE$2:$NE$60=AQ$3)*(GMWQ!$ND$2:$ND$60=AQ$4)*(GMWQ!$NF$2:$NF$60=AQ$1),0),$G62-1966)</f>
        <v>2.281412</v>
      </c>
      <c r="AR62" s="4" cm="1">
        <f t="array" ref="AR62">INDEX(GMWQ!$A$2:$NF$60,MATCH(1,(GMWQ!$NE$2:$NE$60=AR$3)*(GMWQ!$ND$2:$ND$60=AR$4)*(GMWQ!$NF$2:$NF$60=AR$1),0),$G62-1966)</f>
        <v>1.481668</v>
      </c>
      <c r="AS62" s="4" cm="1">
        <f t="array" ref="AS62">INDEX(GMWQ!$A$2:$NF$60,MATCH(1,(GMWQ!$NE$2:$NE$60=AS$3)*(GMWQ!$ND$2:$ND$60=AS$4)*(GMWQ!$NF$2:$NF$60=AS$1),0),$G62-1966)</f>
        <v>2.4303669999999999</v>
      </c>
      <c r="AT62" s="4" cm="1">
        <f t="array" ref="AT62">INDEX(GMWQ!$A$2:$NF$60,MATCH(1,(GMWQ!$NE$2:$NE$60=AT$3)*(GMWQ!$ND$2:$ND$60=AT$4)*(GMWQ!$NF$2:$NF$60=AT$1),0),$G62-1966)</f>
        <v>1.5257700000000001</v>
      </c>
      <c r="AU62" s="4" cm="1">
        <f t="array" ref="AU62">INDEX(GMWQ!$A$2:$NF$60,MATCH(1,(GMWQ!$NE$2:$NE$60=AU$3)*(GMWQ!$ND$2:$ND$60=AU$4)*(GMWQ!$NF$2:$NF$60=AU$1),0),$G62-1966)</f>
        <v>46.924320000000002</v>
      </c>
      <c r="AV62" s="4" cm="1">
        <f t="array" ref="AV62">INDEX(GMWQ!$A$2:$NF$60,MATCH(1,(GMWQ!$NE$2:$NE$60=AV$3)*(GMWQ!$ND$2:$ND$60=AV$4)*(GMWQ!$NF$2:$NF$60=AV$1),0),$G62-1966)</f>
        <v>110.4667</v>
      </c>
      <c r="AW62" s="4" cm="1">
        <f t="array" ref="AW62">INDEX(GMWQ!$A$2:$NF$60,MATCH(1,(GMWQ!$NE$2:$NE$60=AW$3)*(GMWQ!$ND$2:$ND$60=AW$4)*(GMWQ!$NF$2:$NF$60=AW$1),0),$G62-1966)</f>
        <v>84.166659999999993</v>
      </c>
      <c r="AX62" s="4" cm="1">
        <f t="array" ref="AX62">INDEX(GMWQ!$A$2:$NF$60,MATCH(1,(GMWQ!$NE$2:$NE$60=AX$3)*(GMWQ!$ND$2:$ND$60=AX$4)*(GMWQ!$NF$2:$NF$60=AX$1),0),$G62-1966)</f>
        <v>55.5</v>
      </c>
      <c r="AY62" s="4" cm="1">
        <f t="array" ref="AY62">INDEX(GMWQ!$A$2:$NF$60,MATCH(1,(GMWQ!$NE$2:$NE$60=AY$3)*(GMWQ!$ND$2:$ND$60=AY$4)*(GMWQ!$NF$2:$NF$60=AY$1),0),$G62-1966)</f>
        <v>49.596670000000003</v>
      </c>
      <c r="AZ62" s="4" cm="1">
        <f t="array" ref="AZ62">INDEX(GMWQ!$A$2:$NF$60,MATCH(1,(GMWQ!$NE$2:$NE$60=AZ$3)*(GMWQ!$ND$2:$ND$60=AZ$4)*(GMWQ!$NF$2:$NF$60=AZ$1),0),$G62-1966)</f>
        <v>34.6</v>
      </c>
      <c r="BA62" s="4" cm="1">
        <f t="array" ref="BA62">INDEX(GMWQ!$A$2:$NF$60,MATCH(1,(GMWQ!$NE$2:$NE$60=BA$3)*(GMWQ!$ND$2:$ND$60=BA$4)*(GMWQ!$NF$2:$NF$60=BA$1),0),$G62-1966)</f>
        <v>66.618989999999997</v>
      </c>
    </row>
    <row r="63" spans="1:53" x14ac:dyDescent="0.25">
      <c r="A63" s="4">
        <v>1987</v>
      </c>
      <c r="B63" s="4">
        <f t="shared" si="70"/>
        <v>1987</v>
      </c>
      <c r="C63" s="4">
        <f t="shared" si="70"/>
        <v>1986</v>
      </c>
      <c r="D63" s="4">
        <f t="shared" ref="D63" si="75">+D59+1</f>
        <v>1986</v>
      </c>
      <c r="E63" s="4">
        <f t="shared" si="70"/>
        <v>1986</v>
      </c>
      <c r="G63" s="4">
        <f t="shared" si="56"/>
        <v>2029</v>
      </c>
      <c r="H63" s="4" cm="1">
        <f t="array" ref="H63">INDEX(GMWQ!$A$2:$NF$60,MATCH(1,(GMWQ!$NE$2:$NE$60=H$3)*(GMWQ!$ND$2:$ND$60=H$4)*(GMWQ!$NF$2:$NF$60=H$1),0),$G63-1966)</f>
        <v>339754</v>
      </c>
      <c r="I63" s="4" cm="1">
        <f t="array" ref="I63">INDEX(GMWQ!$A$2:$NF$60,MATCH(1,(GMWQ!$NE$2:$NE$60=I$3)*(GMWQ!$ND$2:$ND$60=I$4)*(GMWQ!$NF$2:$NF$60=I$1),0),$G63-1966)</f>
        <v>2246.6</v>
      </c>
      <c r="J63" s="4" cm="1">
        <f t="array" ref="J63">INDEX(GMWQ!$A$2:$NF$60,MATCH(1,(GMWQ!$NE$2:$NE$60=J$3)*(GMWQ!$ND$2:$ND$60=J$4)*(GMWQ!$NF$2:$NF$60=J$1),0),$G63-1966)</f>
        <v>91648.2</v>
      </c>
      <c r="K63" s="4" cm="1">
        <f t="array" ref="K63">INDEX(GMWQ!$A$2:$NF$60,MATCH(1,(GMWQ!$NE$2:$NE$60=K$3)*(GMWQ!$ND$2:$ND$60=K$4)*(GMWQ!$NF$2:$NF$60=K$1),0),$G63-1966)</f>
        <v>497.3</v>
      </c>
      <c r="L63" s="4" cm="1">
        <f t="array" ref="L63">INDEX(GMWQ!$A$2:$NF$60,MATCH(1,(GMWQ!$NE$2:$NE$60=L$3)*(GMWQ!$ND$2:$ND$60=L$4)*(GMWQ!$NF$2:$NF$60=L$1),0),$G63-1966)</f>
        <v>341.86700000000002</v>
      </c>
      <c r="M63" s="4" cm="1">
        <f t="array" ref="M63">INDEX(GMWQ!$A$2:$NF$60,MATCH(1,(GMWQ!$NE$2:$NE$60=M$3)*(GMWQ!$ND$2:$ND$60=M$4)*(GMWQ!$NF$2:$NF$60=M$1),0),$G63-1966)</f>
        <v>337.44900000000001</v>
      </c>
      <c r="N63" s="4" cm="1">
        <f t="array" ref="N63">INDEX(GMWQ!$A$2:$NF$60,MATCH(1,(GMWQ!$NE$2:$NE$60=N$3)*(GMWQ!$ND$2:$ND$60=N$4)*(GMWQ!$NF$2:$NF$60=N$1),0),$G63-1966)</f>
        <v>265295</v>
      </c>
      <c r="O63" s="4" cm="1">
        <f t="array" ref="O63">INDEX(GMWQ!$A$2:$NF$60,MATCH(1,(GMWQ!$NE$2:$NE$60=O$3)*(GMWQ!$ND$2:$ND$60=O$4)*(GMWQ!$NF$2:$NF$60=O$1),0),$G63-1966)</f>
        <v>-855</v>
      </c>
      <c r="P63" s="4" cm="1">
        <f t="array" ref="P63">INDEX(GMWQ!$A$2:$NF$60,MATCH(1,(GMWQ!$NE$2:$NE$60=P$3)*(GMWQ!$ND$2:$ND$60=P$4)*(GMWQ!$NF$2:$NF$60=P$1),0),$G63-1966)</f>
        <v>-73.37424</v>
      </c>
      <c r="Q63" s="4" cm="1">
        <f t="array" ref="Q63">INDEX(GMWQ!$A$2:$NF$60,MATCH(1,(GMWQ!$NE$2:$NE$60=Q$3)*(GMWQ!$ND$2:$ND$60=Q$4)*(GMWQ!$NF$2:$NF$60=Q$1),0),$G63-1966)</f>
        <v>-354.5</v>
      </c>
      <c r="R63" s="4" cm="1">
        <f t="array" ref="R63">INDEX(GMWQ!$A$2:$NF$60,MATCH(1,(GMWQ!$NE$2:$NE$60=R$3)*(GMWQ!$ND$2:$ND$60=R$4)*(GMWQ!$NF$2:$NF$60=R$1),0),$G63-1966)</f>
        <v>-23.50929</v>
      </c>
      <c r="S63" s="4" cm="1">
        <f t="array" ref="S63">INDEX(GMWQ!$A$2:$NF$60,MATCH(1,(GMWQ!$NE$2:$NE$60=S$3)*(GMWQ!$ND$2:$ND$60=S$4)*(GMWQ!$NF$2:$NF$60=S$1),0),$G63-1966)</f>
        <v>-3.3919999999999999</v>
      </c>
      <c r="T63" s="4" cm="1">
        <f t="array" ref="T63">INDEX(GMWQ!$A$2:$NF$60,MATCH(1,(GMWQ!$NE$2:$NE$60=T$3)*(GMWQ!$ND$2:$ND$60=T$4)*(GMWQ!$NF$2:$NF$60=T$1),0),$G63-1966)</f>
        <v>-14.977510000000001</v>
      </c>
      <c r="U63" s="4" cm="1">
        <f t="array" ref="U63">INDEX(GMWQ!$A$2:$NF$60,MATCH(1,(GMWQ!$NE$2:$NE$60=U$3)*(GMWQ!$ND$2:$ND$60=U$4)*(GMWQ!$NF$2:$NF$60=U$1),0),$G63-1966)</f>
        <v>-9196.9989999999998</v>
      </c>
      <c r="V63" s="4" cm="1">
        <f t="array" ref="V63">INDEX(GMWQ!$A$2:$NF$60,MATCH(1,(GMWQ!$NE$2:$NE$60=V$3)*(GMWQ!$ND$2:$ND$60=V$4)*(GMWQ!$NF$2:$NF$60=V$1),0),$G63-1966)</f>
        <v>190684</v>
      </c>
      <c r="W63" s="4" cm="1">
        <f t="array" ref="W63">INDEX(GMWQ!$A$2:$NF$60,MATCH(1,(GMWQ!$NE$2:$NE$60=W$3)*(GMWQ!$ND$2:$ND$60=W$4)*(GMWQ!$NF$2:$NF$60=W$1),0),$G63-1966)</f>
        <v>4019.2289999999998</v>
      </c>
      <c r="X63" s="4" cm="1">
        <f t="array" ref="X63">INDEX(GMWQ!$A$2:$NF$60,MATCH(1,(GMWQ!$NE$2:$NE$60=X$3)*(GMWQ!$ND$2:$ND$60=X$4)*(GMWQ!$NF$2:$NF$60=X$1),0),$G63-1966)</f>
        <v>266423</v>
      </c>
      <c r="Y63" s="4" cm="1">
        <f t="array" ref="Y63">INDEX(GMWQ!$A$2:$NF$60,MATCH(1,(GMWQ!$NE$2:$NE$60=Y$3)*(GMWQ!$ND$2:$ND$60=Y$4)*(GMWQ!$NF$2:$NF$60=Y$1),0),$G63-1966)</f>
        <v>417.96230000000003</v>
      </c>
      <c r="Z63" s="4" cm="1">
        <f t="array" ref="Z63">INDEX(GMWQ!$A$2:$NF$60,MATCH(1,(GMWQ!$NE$2:$NE$60=Z$3)*(GMWQ!$ND$2:$ND$60=Z$4)*(GMWQ!$NF$2:$NF$60=Z$1),0),$G63-1966)</f>
        <v>303.2088</v>
      </c>
      <c r="AA63" s="4" cm="1">
        <f t="array" ref="AA63">INDEX(GMWQ!$A$2:$NF$60,MATCH(1,(GMWQ!$NE$2:$NE$60=AA$3)*(GMWQ!$ND$2:$ND$60=AA$4)*(GMWQ!$NF$2:$NF$60=AA$1),0),$G63-1966)</f>
        <v>461.28149999999999</v>
      </c>
      <c r="AB63" s="4" cm="1">
        <f t="array" ref="AB63">INDEX(GMWQ!$A$2:$NF$60,MATCH(1,(GMWQ!$NE$2:$NE$60=AB$3)*(GMWQ!$ND$2:$ND$60=AB$4)*(GMWQ!$NF$2:$NF$60=AB$1),0),$G63-1966)</f>
        <v>390773</v>
      </c>
      <c r="AC63" s="4" cm="1">
        <f t="array" ref="AC63">INDEX(GMWQ!$A$2:$NF$60,MATCH(1,(GMWQ!$NE$2:$NE$60=AC$3)*(GMWQ!$ND$2:$ND$60=AC$4)*(GMWQ!$NF$2:$NF$60=AC$1),0),$G63-1966)</f>
        <v>118539.7</v>
      </c>
      <c r="AD63" s="4" cm="1">
        <f t="array" ref="AD63">INDEX(GMWQ!$A$2:$NF$60,MATCH(1,(GMWQ!$NE$2:$NE$60=AD$3)*(GMWQ!$ND$2:$ND$60=AD$4)*(GMWQ!$NF$2:$NF$60=AD$1),0),$G63-1966)</f>
        <v>2728.2530000000002</v>
      </c>
      <c r="AE63" s="4" cm="1">
        <f t="array" ref="AE63">INDEX(GMWQ!$A$2:$NF$60,MATCH(1,(GMWQ!$NE$2:$NE$60=AE$3)*(GMWQ!$ND$2:$ND$60=AE$4)*(GMWQ!$NF$2:$NF$60=AE$1),0),$G63-1966)</f>
        <v>100424.5</v>
      </c>
      <c r="AF63" s="4" cm="1">
        <f t="array" ref="AF63">INDEX(GMWQ!$A$2:$NF$60,MATCH(1,(GMWQ!$NE$2:$NE$60=AF$3)*(GMWQ!$ND$2:$ND$60=AF$4)*(GMWQ!$NF$2:$NF$60=AF$1),0),$G63-1966)</f>
        <v>77.936890000000005</v>
      </c>
      <c r="AG63" s="4" cm="1">
        <f t="array" ref="AG63">INDEX(GMWQ!$A$2:$NF$60,MATCH(1,(GMWQ!$NE$2:$NE$60=AG$3)*(GMWQ!$ND$2:$ND$60=AG$4)*(GMWQ!$NF$2:$NF$60=AG$1),0),$G63-1966)</f>
        <v>83.138499999999993</v>
      </c>
      <c r="AH63" s="4" cm="1">
        <f t="array" ref="AH63">INDEX(GMWQ!$A$2:$NF$60,MATCH(1,(GMWQ!$NE$2:$NE$60=AH$3)*(GMWQ!$ND$2:$ND$60=AH$4)*(GMWQ!$NF$2:$NF$60=AH$1),0),$G63-1966)</f>
        <v>385.16820000000001</v>
      </c>
      <c r="AI63" s="4" cm="1">
        <f t="array" ref="AI63">INDEX(GMWQ!$A$2:$NF$60,MATCH(1,(GMWQ!$NE$2:$NE$60=AI$3)*(GMWQ!$ND$2:$ND$60=AI$4)*(GMWQ!$NF$2:$NF$60=AI$1),0),$G63-1966)</f>
        <v>219052</v>
      </c>
      <c r="AJ63" s="4" cm="1">
        <f t="array" ref="AJ63">INDEX(GMWQ!$A$2:$NF$60,MATCH(1,(GMWQ!$NE$2:$NE$60=AJ$3)*(GMWQ!$ND$2:$ND$60=AJ$4)*(GMWQ!$NF$2:$NF$60=AJ$1),0),$G63-1966)</f>
        <v>118411</v>
      </c>
      <c r="AK63" s="4" cm="1">
        <f t="array" ref="AK63">INDEX(GMWQ!$A$2:$NF$60,MATCH(1,(GMWQ!$NE$2:$NE$60=AK$3)*(GMWQ!$ND$2:$ND$60=AK$4)*(GMWQ!$NF$2:$NF$60=AK$1),0),$G63-1966)</f>
        <v>1180.55</v>
      </c>
      <c r="AL63" s="4" cm="1">
        <f t="array" ref="AL63">INDEX(GMWQ!$A$2:$NF$60,MATCH(1,(GMWQ!$NE$2:$NE$60=AL$3)*(GMWQ!$ND$2:$ND$60=AL$4)*(GMWQ!$NF$2:$NF$60=AL$1),0),$G63-1966)</f>
        <v>92714.95</v>
      </c>
      <c r="AM63" s="4" cm="1">
        <f t="array" ref="AM63">INDEX(GMWQ!$A$2:$NF$60,MATCH(1,(GMWQ!$NE$2:$NE$60=AM$3)*(GMWQ!$ND$2:$ND$60=AM$4)*(GMWQ!$NF$2:$NF$60=AM$1),0),$G63-1966)</f>
        <v>294.68169999999998</v>
      </c>
      <c r="AN63" s="4" cm="1">
        <f t="array" ref="AN63">INDEX(GMWQ!$A$2:$NF$60,MATCH(1,(GMWQ!$NE$2:$NE$60=AN$3)*(GMWQ!$ND$2:$ND$60=AN$4)*(GMWQ!$NF$2:$NF$60=AN$1),0),$G63-1966)</f>
        <v>206.767</v>
      </c>
      <c r="AO63" s="4" cm="1">
        <f t="array" ref="AO63">INDEX(GMWQ!$A$2:$NF$60,MATCH(1,(GMWQ!$NE$2:$NE$60=AO$3)*(GMWQ!$ND$2:$ND$60=AO$4)*(GMWQ!$NF$2:$NF$60=AO$1),0),$G63-1966)</f>
        <v>133.29499999999999</v>
      </c>
      <c r="AP63" s="4" cm="1">
        <f t="array" ref="AP63">INDEX(GMWQ!$A$2:$NF$60,MATCH(1,(GMWQ!$NE$2:$NE$60=AP$3)*(GMWQ!$ND$2:$ND$60=AP$4)*(GMWQ!$NF$2:$NF$60=AP$1),0),$G63-1966)</f>
        <v>138121</v>
      </c>
      <c r="AQ63" s="4" cm="1">
        <f t="array" ref="AQ63">INDEX(GMWQ!$A$2:$NF$60,MATCH(1,(GMWQ!$NE$2:$NE$60=AQ$3)*(GMWQ!$ND$2:$ND$60=AQ$4)*(GMWQ!$NF$2:$NF$60=AQ$1),0),$G63-1966)</f>
        <v>1.398326</v>
      </c>
      <c r="AR63" s="4" cm="1">
        <f t="array" ref="AR63">INDEX(GMWQ!$A$2:$NF$60,MATCH(1,(GMWQ!$NE$2:$NE$60=AR$3)*(GMWQ!$ND$2:$ND$60=AR$4)*(GMWQ!$NF$2:$NF$60=AR$1),0),$G63-1966)</f>
        <v>1.4170130000000001</v>
      </c>
      <c r="AS63" s="4" cm="1">
        <f t="array" ref="AS63">INDEX(GMWQ!$A$2:$NF$60,MATCH(1,(GMWQ!$NE$2:$NE$60=AS$3)*(GMWQ!$ND$2:$ND$60=AS$4)*(GMWQ!$NF$2:$NF$60=AS$1),0),$G63-1966)</f>
        <v>2.7924669999999998</v>
      </c>
      <c r="AT63" s="4" cm="1">
        <f t="array" ref="AT63">INDEX(GMWQ!$A$2:$NF$60,MATCH(1,(GMWQ!$NE$2:$NE$60=AT$3)*(GMWQ!$ND$2:$ND$60=AT$4)*(GMWQ!$NF$2:$NF$60=AT$1),0),$G63-1966)</f>
        <v>1.1945539999999999</v>
      </c>
      <c r="AU63" s="4" cm="1">
        <f t="array" ref="AU63">INDEX(GMWQ!$A$2:$NF$60,MATCH(1,(GMWQ!$NE$2:$NE$60=AU$3)*(GMWQ!$ND$2:$ND$60=AU$4)*(GMWQ!$NF$2:$NF$60=AU$1),0),$G63-1966)</f>
        <v>47.237139999999997</v>
      </c>
      <c r="AV63" s="4" cm="1">
        <f t="array" ref="AV63">INDEX(GMWQ!$A$2:$NF$60,MATCH(1,(GMWQ!$NE$2:$NE$60=AV$3)*(GMWQ!$ND$2:$ND$60=AV$4)*(GMWQ!$NF$2:$NF$60=AV$1),0),$G63-1966)</f>
        <v>111.8</v>
      </c>
      <c r="AW63" s="4" cm="1">
        <f t="array" ref="AW63">INDEX(GMWQ!$A$2:$NF$60,MATCH(1,(GMWQ!$NE$2:$NE$60=AW$3)*(GMWQ!$ND$2:$ND$60=AW$4)*(GMWQ!$NF$2:$NF$60=AW$1),0),$G63-1966)</f>
        <v>83.7</v>
      </c>
      <c r="AX63" s="4" cm="1">
        <f t="array" ref="AX63">INDEX(GMWQ!$A$2:$NF$60,MATCH(1,(GMWQ!$NE$2:$NE$60=AX$3)*(GMWQ!$ND$2:$ND$60=AX$4)*(GMWQ!$NF$2:$NF$60=AX$1),0),$G63-1966)</f>
        <v>55.5</v>
      </c>
      <c r="AY63" s="4" cm="1">
        <f t="array" ref="AY63">INDEX(GMWQ!$A$2:$NF$60,MATCH(1,(GMWQ!$NE$2:$NE$60=AY$3)*(GMWQ!$ND$2:$ND$60=AY$4)*(GMWQ!$NF$2:$NF$60=AY$1),0),$G63-1966)</f>
        <v>50.176670000000001</v>
      </c>
      <c r="AZ63" s="4" cm="1">
        <f t="array" ref="AZ63">INDEX(GMWQ!$A$2:$NF$60,MATCH(1,(GMWQ!$NE$2:$NE$60=AZ$3)*(GMWQ!$ND$2:$ND$60=AZ$4)*(GMWQ!$NF$2:$NF$60=AZ$1),0),$G63-1966)</f>
        <v>35.066670000000002</v>
      </c>
      <c r="BA63" s="4" cm="1">
        <f t="array" ref="BA63">INDEX(GMWQ!$A$2:$NF$60,MATCH(1,(GMWQ!$NE$2:$NE$60=BA$3)*(GMWQ!$ND$2:$ND$60=BA$4)*(GMWQ!$NF$2:$NF$60=BA$1),0),$G63-1966)</f>
        <v>67.294759999999997</v>
      </c>
    </row>
    <row r="64" spans="1:53" x14ac:dyDescent="0.25">
      <c r="B64" s="4">
        <f t="shared" si="70"/>
        <v>1987</v>
      </c>
      <c r="C64" s="4">
        <f t="shared" si="70"/>
        <v>1987</v>
      </c>
      <c r="D64" s="4">
        <f t="shared" ref="D64" si="76">+D60+1</f>
        <v>1986</v>
      </c>
      <c r="G64" s="4">
        <f t="shared" si="56"/>
        <v>2030</v>
      </c>
      <c r="H64" s="4" cm="1">
        <f t="array" ref="H64">INDEX(GMWQ!$A$2:$NF$60,MATCH(1,(GMWQ!$NE$2:$NE$60=H$3)*(GMWQ!$ND$2:$ND$60=H$4)*(GMWQ!$NF$2:$NF$60=H$1),0),$G64-1966)</f>
        <v>344795</v>
      </c>
      <c r="I64" s="4" cm="1">
        <f t="array" ref="I64">INDEX(GMWQ!$A$2:$NF$60,MATCH(1,(GMWQ!$NE$2:$NE$60=I$3)*(GMWQ!$ND$2:$ND$60=I$4)*(GMWQ!$NF$2:$NF$60=I$1),0),$G64-1966)</f>
        <v>2270.8249999999998</v>
      </c>
      <c r="J64" s="4" cm="1">
        <f t="array" ref="J64">INDEX(GMWQ!$A$2:$NF$60,MATCH(1,(GMWQ!$NE$2:$NE$60=J$3)*(GMWQ!$ND$2:$ND$60=J$4)*(GMWQ!$NF$2:$NF$60=J$1),0),$G64-1966)</f>
        <v>93239.48</v>
      </c>
      <c r="K64" s="4" cm="1">
        <f t="array" ref="K64">INDEX(GMWQ!$A$2:$NF$60,MATCH(1,(GMWQ!$NE$2:$NE$60=K$3)*(GMWQ!$ND$2:$ND$60=K$4)*(GMWQ!$NF$2:$NF$60=K$1),0),$G64-1966)</f>
        <v>508.47</v>
      </c>
      <c r="L64" s="4" cm="1">
        <f t="array" ref="L64">INDEX(GMWQ!$A$2:$NF$60,MATCH(1,(GMWQ!$NE$2:$NE$60=L$3)*(GMWQ!$ND$2:$ND$60=L$4)*(GMWQ!$NF$2:$NF$60=L$1),0),$G64-1966)</f>
        <v>346.95699999999999</v>
      </c>
      <c r="M64" s="4" cm="1">
        <f t="array" ref="M64">INDEX(GMWQ!$A$2:$NF$60,MATCH(1,(GMWQ!$NE$2:$NE$60=M$3)*(GMWQ!$ND$2:$ND$60=M$4)*(GMWQ!$NF$2:$NF$60=M$1),0),$G64-1966)</f>
        <v>342.55799999999999</v>
      </c>
      <c r="N64" s="4" cm="1">
        <f t="array" ref="N64">INDEX(GMWQ!$A$2:$NF$60,MATCH(1,(GMWQ!$NE$2:$NE$60=N$3)*(GMWQ!$ND$2:$ND$60=N$4)*(GMWQ!$NF$2:$NF$60=N$1),0),$G64-1966)</f>
        <v>268693.5</v>
      </c>
      <c r="O64" s="4" cm="1">
        <f t="array" ref="O64">INDEX(GMWQ!$A$2:$NF$60,MATCH(1,(GMWQ!$NE$2:$NE$60=O$3)*(GMWQ!$ND$2:$ND$60=O$4)*(GMWQ!$NF$2:$NF$60=O$1),0),$G64-1966)</f>
        <v>-4353</v>
      </c>
      <c r="P64" s="4" cm="1">
        <f t="array" ref="P64">INDEX(GMWQ!$A$2:$NF$60,MATCH(1,(GMWQ!$NE$2:$NE$60=P$3)*(GMWQ!$ND$2:$ND$60=P$4)*(GMWQ!$NF$2:$NF$60=P$1),0),$G64-1966)</f>
        <v>-58.127749999999999</v>
      </c>
      <c r="Q64" s="4" cm="1">
        <f t="array" ref="Q64">INDEX(GMWQ!$A$2:$NF$60,MATCH(1,(GMWQ!$NE$2:$NE$60=Q$3)*(GMWQ!$ND$2:$ND$60=Q$4)*(GMWQ!$NF$2:$NF$60=Q$1),0),$G64-1966)</f>
        <v>-242.25</v>
      </c>
      <c r="R64" s="4" cm="1">
        <f t="array" ref="R64">INDEX(GMWQ!$A$2:$NF$60,MATCH(1,(GMWQ!$NE$2:$NE$60=R$3)*(GMWQ!$ND$2:$ND$60=R$4)*(GMWQ!$NF$2:$NF$60=R$1),0),$G64-1966)</f>
        <v>-23.50929</v>
      </c>
      <c r="S64" s="4" cm="1">
        <f t="array" ref="S64">INDEX(GMWQ!$A$2:$NF$60,MATCH(1,(GMWQ!$NE$2:$NE$60=S$3)*(GMWQ!$ND$2:$ND$60=S$4)*(GMWQ!$NF$2:$NF$60=S$1),0),$G64-1966)</f>
        <v>-4.6639999999999997</v>
      </c>
      <c r="T64" s="4" cm="1">
        <f t="array" ref="T64">INDEX(GMWQ!$A$2:$NF$60,MATCH(1,(GMWQ!$NE$2:$NE$60=T$3)*(GMWQ!$ND$2:$ND$60=T$4)*(GMWQ!$NF$2:$NF$60=T$1),0),$G64-1966)</f>
        <v>-15.17751</v>
      </c>
      <c r="U64" s="4" cm="1">
        <f t="array" ref="U64">INDEX(GMWQ!$A$2:$NF$60,MATCH(1,(GMWQ!$NE$2:$NE$60=U$3)*(GMWQ!$ND$2:$ND$60=U$4)*(GMWQ!$NF$2:$NF$60=U$1),0),$G64-1966)</f>
        <v>-7193</v>
      </c>
      <c r="V64" s="4" cm="1">
        <f t="array" ref="V64">INDEX(GMWQ!$A$2:$NF$60,MATCH(1,(GMWQ!$NE$2:$NE$60=V$3)*(GMWQ!$ND$2:$ND$60=V$4)*(GMWQ!$NF$2:$NF$60=V$1),0),$G64-1966)</f>
        <v>193241.8</v>
      </c>
      <c r="W64" s="4" cm="1">
        <f t="array" ref="W64">INDEX(GMWQ!$A$2:$NF$60,MATCH(1,(GMWQ!$NE$2:$NE$60=W$3)*(GMWQ!$ND$2:$ND$60=W$4)*(GMWQ!$NF$2:$NF$60=W$1),0),$G64-1966)</f>
        <v>4085.2469999999998</v>
      </c>
      <c r="X64" s="4" cm="1">
        <f t="array" ref="X64">INDEX(GMWQ!$A$2:$NF$60,MATCH(1,(GMWQ!$NE$2:$NE$60=X$3)*(GMWQ!$ND$2:$ND$60=X$4)*(GMWQ!$NF$2:$NF$60=X$1),0),$G64-1966)</f>
        <v>270614</v>
      </c>
      <c r="Y64" s="4" cm="1">
        <f t="array" ref="Y64">INDEX(GMWQ!$A$2:$NF$60,MATCH(1,(GMWQ!$NE$2:$NE$60=Y$3)*(GMWQ!$ND$2:$ND$60=Y$4)*(GMWQ!$NF$2:$NF$60=Y$1),0),$G64-1966)</f>
        <v>423.73009999999999</v>
      </c>
      <c r="Z64" s="4" cm="1">
        <f t="array" ref="Z64">INDEX(GMWQ!$A$2:$NF$60,MATCH(1,(GMWQ!$NE$2:$NE$60=Z$3)*(GMWQ!$ND$2:$ND$60=Z$4)*(GMWQ!$NF$2:$NF$60=Z$1),0),$G64-1966)</f>
        <v>309.87349999999998</v>
      </c>
      <c r="AA64" s="4" cm="1">
        <f t="array" ref="AA64">INDEX(GMWQ!$A$2:$NF$60,MATCH(1,(GMWQ!$NE$2:$NE$60=AA$3)*(GMWQ!$ND$2:$ND$60=AA$4)*(GMWQ!$NF$2:$NF$60=AA$1),0),$G64-1966)</f>
        <v>476.33699999999999</v>
      </c>
      <c r="AB64" s="4" cm="1">
        <f t="array" ref="AB64">INDEX(GMWQ!$A$2:$NF$60,MATCH(1,(GMWQ!$NE$2:$NE$60=AB$3)*(GMWQ!$ND$2:$ND$60=AB$4)*(GMWQ!$NF$2:$NF$60=AB$1),0),$G64-1966)</f>
        <v>400069</v>
      </c>
      <c r="AC64" s="4" cm="1">
        <f t="array" ref="AC64">INDEX(GMWQ!$A$2:$NF$60,MATCH(1,(GMWQ!$NE$2:$NE$60=AC$3)*(GMWQ!$ND$2:$ND$60=AC$4)*(GMWQ!$NF$2:$NF$60=AC$1),0),$G64-1966)</f>
        <v>121004.3</v>
      </c>
      <c r="AD64" s="4" cm="1">
        <f t="array" ref="AD64">INDEX(GMWQ!$A$2:$NF$60,MATCH(1,(GMWQ!$NE$2:$NE$60=AD$3)*(GMWQ!$ND$2:$ND$60=AD$4)*(GMWQ!$NF$2:$NF$60=AD$1),0),$G64-1966)</f>
        <v>2749.6550000000002</v>
      </c>
      <c r="AE64" s="4" cm="1">
        <f t="array" ref="AE64">INDEX(GMWQ!$A$2:$NF$60,MATCH(1,(GMWQ!$NE$2:$NE$60=AE$3)*(GMWQ!$ND$2:$ND$60=AE$4)*(GMWQ!$NF$2:$NF$60=AE$1),0),$G64-1966)</f>
        <v>95119.32</v>
      </c>
      <c r="AF64" s="4" cm="1">
        <f t="array" ref="AF64">INDEX(GMWQ!$A$2:$NF$60,MATCH(1,(GMWQ!$NE$2:$NE$60=AF$3)*(GMWQ!$ND$2:$ND$60=AF$4)*(GMWQ!$NF$2:$NF$60=AF$1),0),$G64-1966)</f>
        <v>79.536659999999998</v>
      </c>
      <c r="AG64" s="4" cm="1">
        <f t="array" ref="AG64">INDEX(GMWQ!$A$2:$NF$60,MATCH(1,(GMWQ!$NE$2:$NE$60=AG$3)*(GMWQ!$ND$2:$ND$60=AG$4)*(GMWQ!$NF$2:$NF$60=AG$1),0),$G64-1966)</f>
        <v>85.608000000000004</v>
      </c>
      <c r="AH64" s="4" cm="1">
        <f t="array" ref="AH64">INDEX(GMWQ!$A$2:$NF$60,MATCH(1,(GMWQ!$NE$2:$NE$60=AH$3)*(GMWQ!$ND$2:$ND$60=AH$4)*(GMWQ!$NF$2:$NF$60=AH$1),0),$G64-1966)</f>
        <v>399.14150000000001</v>
      </c>
      <c r="AI64" s="4" cm="1">
        <f t="array" ref="AI64">INDEX(GMWQ!$A$2:$NF$60,MATCH(1,(GMWQ!$NE$2:$NE$60=AI$3)*(GMWQ!$ND$2:$ND$60=AI$4)*(GMWQ!$NF$2:$NF$60=AI$1),0),$G64-1966)</f>
        <v>223357</v>
      </c>
      <c r="AJ64" s="4" cm="1">
        <f t="array" ref="AJ64">INDEX(GMWQ!$A$2:$NF$60,MATCH(1,(GMWQ!$NE$2:$NE$60=AJ$3)*(GMWQ!$ND$2:$ND$60=AJ$4)*(GMWQ!$NF$2:$NF$60=AJ$1),0),$G64-1966)</f>
        <v>122020</v>
      </c>
      <c r="AK64" s="4" cm="1">
        <f t="array" ref="AK64">INDEX(GMWQ!$A$2:$NF$60,MATCH(1,(GMWQ!$NE$2:$NE$60=AK$3)*(GMWQ!$ND$2:$ND$60=AK$4)*(GMWQ!$NF$2:$NF$60=AK$1),0),$G64-1966)</f>
        <v>1201.55</v>
      </c>
      <c r="AL64" s="4" cm="1">
        <f t="array" ref="AL64">INDEX(GMWQ!$A$2:$NF$60,MATCH(1,(GMWQ!$NE$2:$NE$60=AL$3)*(GMWQ!$ND$2:$ND$60=AL$4)*(GMWQ!$NF$2:$NF$60=AL$1),0),$G64-1966)</f>
        <v>94157.48</v>
      </c>
      <c r="AM64" s="4" cm="1">
        <f t="array" ref="AM64">INDEX(GMWQ!$A$2:$NF$60,MATCH(1,(GMWQ!$NE$2:$NE$60=AM$3)*(GMWQ!$ND$2:$ND$60=AM$4)*(GMWQ!$NF$2:$NF$60=AM$1),0),$G64-1966)</f>
        <v>301.30329999999998</v>
      </c>
      <c r="AN64" s="4" cm="1">
        <f t="array" ref="AN64">INDEX(GMWQ!$A$2:$NF$60,MATCH(1,(GMWQ!$NE$2:$NE$60=AN$3)*(GMWQ!$ND$2:$ND$60=AN$4)*(GMWQ!$NF$2:$NF$60=AN$1),0),$G64-1966)</f>
        <v>210.55099999999999</v>
      </c>
      <c r="AO64" s="4" cm="1">
        <f t="array" ref="AO64">INDEX(GMWQ!$A$2:$NF$60,MATCH(1,(GMWQ!$NE$2:$NE$60=AO$3)*(GMWQ!$ND$2:$ND$60=AO$4)*(GMWQ!$NF$2:$NF$60=AO$1),0),$G64-1966)</f>
        <v>137.46899999999999</v>
      </c>
      <c r="AP64" s="4" cm="1">
        <f t="array" ref="AP64">INDEX(GMWQ!$A$2:$NF$60,MATCH(1,(GMWQ!$NE$2:$NE$60=AP$3)*(GMWQ!$ND$2:$ND$60=AP$4)*(GMWQ!$NF$2:$NF$60=AP$1),0),$G64-1966)</f>
        <v>141855</v>
      </c>
      <c r="AQ64" s="4" cm="1">
        <f t="array" ref="AQ64">INDEX(GMWQ!$A$2:$NF$60,MATCH(1,(GMWQ!$NE$2:$NE$60=AQ$3)*(GMWQ!$ND$2:$ND$60=AQ$4)*(GMWQ!$NF$2:$NF$60=AQ$1),0),$G64-1966)</f>
        <v>1.358298</v>
      </c>
      <c r="AR64" s="4" cm="1">
        <f t="array" ref="AR64">INDEX(GMWQ!$A$2:$NF$60,MATCH(1,(GMWQ!$NE$2:$NE$60=AR$3)*(GMWQ!$ND$2:$ND$60=AR$4)*(GMWQ!$NF$2:$NF$60=AR$1),0),$G64-1966)</f>
        <v>2.4997790000000002</v>
      </c>
      <c r="AS64" s="4" cm="1">
        <f t="array" ref="AS64">INDEX(GMWQ!$A$2:$NF$60,MATCH(1,(GMWQ!$NE$2:$NE$60=AS$3)*(GMWQ!$ND$2:$ND$60=AS$4)*(GMWQ!$NF$2:$NF$60=AS$1),0),$G64-1966)</f>
        <v>3.0402049999999998</v>
      </c>
      <c r="AT64" s="4" cm="1">
        <f t="array" ref="AT64">INDEX(GMWQ!$A$2:$NF$60,MATCH(1,(GMWQ!$NE$2:$NE$60=AT$3)*(GMWQ!$ND$2:$ND$60=AT$4)*(GMWQ!$NF$2:$NF$60=AT$1),0),$G64-1966)</f>
        <v>0.55809379999999997</v>
      </c>
      <c r="AU64" s="4" cm="1">
        <f t="array" ref="AU64">INDEX(GMWQ!$A$2:$NF$60,MATCH(1,(GMWQ!$NE$2:$NE$60=AU$3)*(GMWQ!$ND$2:$ND$60=AU$4)*(GMWQ!$NF$2:$NF$60=AU$1),0),$G64-1966)</f>
        <v>47.836730000000003</v>
      </c>
      <c r="AV64" s="4" cm="1">
        <f t="array" ref="AV64">INDEX(GMWQ!$A$2:$NF$60,MATCH(1,(GMWQ!$NE$2:$NE$60=AV$3)*(GMWQ!$ND$2:$ND$60=AV$4)*(GMWQ!$NF$2:$NF$60=AV$1),0),$G64-1966)</f>
        <v>113.0667</v>
      </c>
      <c r="AW64" s="4" cm="1">
        <f t="array" ref="AW64">INDEX(GMWQ!$A$2:$NF$60,MATCH(1,(GMWQ!$NE$2:$NE$60=AW$3)*(GMWQ!$ND$2:$ND$60=AW$4)*(GMWQ!$NF$2:$NF$60=AW$1),0),$G64-1966)</f>
        <v>84.733329999999995</v>
      </c>
      <c r="AX64" s="4" cm="1">
        <f t="array" ref="AX64">INDEX(GMWQ!$A$2:$NF$60,MATCH(1,(GMWQ!$NE$2:$NE$60=AX$3)*(GMWQ!$ND$2:$ND$60=AX$4)*(GMWQ!$NF$2:$NF$60=AX$1),0),$G64-1966)</f>
        <v>55.6</v>
      </c>
      <c r="AY64" s="4" cm="1">
        <f t="array" ref="AY64">INDEX(GMWQ!$A$2:$NF$60,MATCH(1,(GMWQ!$NE$2:$NE$60=AY$3)*(GMWQ!$ND$2:$ND$60=AY$4)*(GMWQ!$NF$2:$NF$60=AY$1),0),$G64-1966)</f>
        <v>50.633339999999997</v>
      </c>
      <c r="AZ64" s="4" cm="1">
        <f t="array" ref="AZ64">INDEX(GMWQ!$A$2:$NF$60,MATCH(1,(GMWQ!$NE$2:$NE$60=AZ$3)*(GMWQ!$ND$2:$ND$60=AZ$4)*(GMWQ!$NF$2:$NF$60=AZ$1),0),$G64-1966)</f>
        <v>35.466670000000001</v>
      </c>
      <c r="BA64" s="4" cm="1">
        <f t="array" ref="BA64">INDEX(GMWQ!$A$2:$NF$60,MATCH(1,(GMWQ!$NE$2:$NE$60=BA$3)*(GMWQ!$ND$2:$ND$60=BA$4)*(GMWQ!$NF$2:$NF$60=BA$1),0),$G64-1966)</f>
        <v>68.12321</v>
      </c>
    </row>
    <row r="65" spans="1:53" x14ac:dyDescent="0.25">
      <c r="B65" s="4">
        <f t="shared" si="70"/>
        <v>1987</v>
      </c>
      <c r="C65" s="4">
        <f t="shared" si="70"/>
        <v>1987</v>
      </c>
      <c r="D65" s="4">
        <f t="shared" ref="D65" si="77">+D61+1</f>
        <v>1987</v>
      </c>
      <c r="G65" s="4">
        <f t="shared" si="56"/>
        <v>2031</v>
      </c>
      <c r="H65" s="4" cm="1">
        <f t="array" ref="H65">INDEX(GMWQ!$A$2:$NF$60,MATCH(1,(GMWQ!$NE$2:$NE$60=H$3)*(GMWQ!$ND$2:$ND$60=H$4)*(GMWQ!$NF$2:$NF$60=H$1),0),$G65-1966)</f>
        <v>353365</v>
      </c>
      <c r="I65" s="4" cm="1">
        <f t="array" ref="I65">INDEX(GMWQ!$A$2:$NF$60,MATCH(1,(GMWQ!$NE$2:$NE$60=I$3)*(GMWQ!$ND$2:$ND$60=I$4)*(GMWQ!$NF$2:$NF$60=I$1),0),$G65-1966)</f>
        <v>2290.5</v>
      </c>
      <c r="J65" s="4" cm="1">
        <f t="array" ref="J65">INDEX(GMWQ!$A$2:$NF$60,MATCH(1,(GMWQ!$NE$2:$NE$60=J$3)*(GMWQ!$ND$2:$ND$60=J$4)*(GMWQ!$NF$2:$NF$60=J$1),0),$G65-1966)</f>
        <v>94939.85</v>
      </c>
      <c r="K65" s="4" cm="1">
        <f t="array" ref="K65">INDEX(GMWQ!$A$2:$NF$60,MATCH(1,(GMWQ!$NE$2:$NE$60=K$3)*(GMWQ!$ND$2:$ND$60=K$4)*(GMWQ!$NF$2:$NF$60=K$1),0),$G65-1966)</f>
        <v>512.03</v>
      </c>
      <c r="L65" s="4" cm="1">
        <f t="array" ref="L65">INDEX(GMWQ!$A$2:$NF$60,MATCH(1,(GMWQ!$NE$2:$NE$60=L$3)*(GMWQ!$ND$2:$ND$60=L$4)*(GMWQ!$NF$2:$NF$60=L$1),0),$G65-1966)</f>
        <v>349.29</v>
      </c>
      <c r="M65" s="4" cm="1">
        <f t="array" ref="M65">INDEX(GMWQ!$A$2:$NF$60,MATCH(1,(GMWQ!$NE$2:$NE$60=M$3)*(GMWQ!$ND$2:$ND$60=M$4)*(GMWQ!$NF$2:$NF$60=M$1),0),$G65-1966)</f>
        <v>343.54700000000003</v>
      </c>
      <c r="N65" s="4" cm="1">
        <f t="array" ref="N65">INDEX(GMWQ!$A$2:$NF$60,MATCH(1,(GMWQ!$NE$2:$NE$60=N$3)*(GMWQ!$ND$2:$ND$60=N$4)*(GMWQ!$NF$2:$NF$60=N$1),0),$G65-1966)</f>
        <v>272798.8</v>
      </c>
      <c r="O65" s="4" cm="1">
        <f t="array" ref="O65">INDEX(GMWQ!$A$2:$NF$60,MATCH(1,(GMWQ!$NE$2:$NE$60=O$3)*(GMWQ!$ND$2:$ND$60=O$4)*(GMWQ!$NF$2:$NF$60=O$1),0),$G65-1966)</f>
        <v>-1823</v>
      </c>
      <c r="P65" s="4" cm="1">
        <f t="array" ref="P65">INDEX(GMWQ!$A$2:$NF$60,MATCH(1,(GMWQ!$NE$2:$NE$60=P$3)*(GMWQ!$ND$2:$ND$60=P$4)*(GMWQ!$NF$2:$NF$60=P$1),0),$G65-1966)</f>
        <v>-64.236999999999995</v>
      </c>
      <c r="Q65" s="4" cm="1">
        <f t="array" ref="Q65">INDEX(GMWQ!$A$2:$NF$60,MATCH(1,(GMWQ!$NE$2:$NE$60=Q$3)*(GMWQ!$ND$2:$ND$60=Q$4)*(GMWQ!$NF$2:$NF$60=Q$1),0),$G65-1966)</f>
        <v>-241.5</v>
      </c>
      <c r="R65" s="4" cm="1">
        <f t="array" ref="R65">INDEX(GMWQ!$A$2:$NF$60,MATCH(1,(GMWQ!$NE$2:$NE$60=R$3)*(GMWQ!$ND$2:$ND$60=R$4)*(GMWQ!$NF$2:$NF$60=R$1),0),$G65-1966)</f>
        <v>-23.50929</v>
      </c>
      <c r="S65" s="4" cm="1">
        <f t="array" ref="S65">INDEX(GMWQ!$A$2:$NF$60,MATCH(1,(GMWQ!$NE$2:$NE$60=S$3)*(GMWQ!$ND$2:$ND$60=S$4)*(GMWQ!$NF$2:$NF$60=S$1),0),$G65-1966)</f>
        <v>-4.9349999999999996</v>
      </c>
      <c r="T65" s="4" cm="1">
        <f t="array" ref="T65">INDEX(GMWQ!$A$2:$NF$60,MATCH(1,(GMWQ!$NE$2:$NE$60=T$3)*(GMWQ!$ND$2:$ND$60=T$4)*(GMWQ!$NF$2:$NF$60=T$1),0),$G65-1966)</f>
        <v>-15.379569999999999</v>
      </c>
      <c r="U65" s="4" cm="1">
        <f t="array" ref="U65">INDEX(GMWQ!$A$2:$NF$60,MATCH(1,(GMWQ!$NE$2:$NE$60=U$3)*(GMWQ!$ND$2:$ND$60=U$4)*(GMWQ!$NF$2:$NF$60=U$1),0),$G65-1966)</f>
        <v>-6788</v>
      </c>
      <c r="V65" s="4" cm="1">
        <f t="array" ref="V65">INDEX(GMWQ!$A$2:$NF$60,MATCH(1,(GMWQ!$NE$2:$NE$60=V$3)*(GMWQ!$ND$2:$ND$60=V$4)*(GMWQ!$NF$2:$NF$60=V$1),0),$G65-1966)</f>
        <v>195799.5</v>
      </c>
      <c r="W65" s="4" cm="1">
        <f t="array" ref="W65">INDEX(GMWQ!$A$2:$NF$60,MATCH(1,(GMWQ!$NE$2:$NE$60=W$3)*(GMWQ!$ND$2:$ND$60=W$4)*(GMWQ!$NF$2:$NF$60=W$1),0),$G65-1966)</f>
        <v>4150.1779999999999</v>
      </c>
      <c r="X65" s="4" cm="1">
        <f t="array" ref="X65">INDEX(GMWQ!$A$2:$NF$60,MATCH(1,(GMWQ!$NE$2:$NE$60=X$3)*(GMWQ!$ND$2:$ND$60=X$4)*(GMWQ!$NF$2:$NF$60=X$1),0),$G65-1966)</f>
        <v>274805</v>
      </c>
      <c r="Y65" s="4" cm="1">
        <f t="array" ref="Y65">INDEX(GMWQ!$A$2:$NF$60,MATCH(1,(GMWQ!$NE$2:$NE$60=Y$3)*(GMWQ!$ND$2:$ND$60=Y$4)*(GMWQ!$NF$2:$NF$60=Y$1),0),$G65-1966)</f>
        <v>430.16019999999997</v>
      </c>
      <c r="Z65" s="4" cm="1">
        <f t="array" ref="Z65">INDEX(GMWQ!$A$2:$NF$60,MATCH(1,(GMWQ!$NE$2:$NE$60=Z$3)*(GMWQ!$ND$2:$ND$60=Z$4)*(GMWQ!$NF$2:$NF$60=Z$1),0),$G65-1966)</f>
        <v>316.53820000000002</v>
      </c>
      <c r="AA65" s="4" cm="1">
        <f t="array" ref="AA65">INDEX(GMWQ!$A$2:$NF$60,MATCH(1,(GMWQ!$NE$2:$NE$60=AA$3)*(GMWQ!$ND$2:$ND$60=AA$4)*(GMWQ!$NF$2:$NF$60=AA$1),0),$G65-1966)</f>
        <v>491.39249999999998</v>
      </c>
      <c r="AB65" s="4" cm="1">
        <f t="array" ref="AB65">INDEX(GMWQ!$A$2:$NF$60,MATCH(1,(GMWQ!$NE$2:$NE$60=AB$3)*(GMWQ!$ND$2:$ND$60=AB$4)*(GMWQ!$NF$2:$NF$60=AB$1),0),$G65-1966)</f>
        <v>409364</v>
      </c>
      <c r="AC65" s="4" cm="1">
        <f t="array" ref="AC65">INDEX(GMWQ!$A$2:$NF$60,MATCH(1,(GMWQ!$NE$2:$NE$60=AC$3)*(GMWQ!$ND$2:$ND$60=AC$4)*(GMWQ!$NF$2:$NF$60=AC$1),0),$G65-1966)</f>
        <v>120092.9</v>
      </c>
      <c r="AD65" s="4" cm="1">
        <f t="array" ref="AD65">INDEX(GMWQ!$A$2:$NF$60,MATCH(1,(GMWQ!$NE$2:$NE$60=AD$3)*(GMWQ!$ND$2:$ND$60=AD$4)*(GMWQ!$NF$2:$NF$60=AD$1),0),$G65-1966)</f>
        <v>2802.35</v>
      </c>
      <c r="AE65" s="4" cm="1">
        <f t="array" ref="AE65">INDEX(GMWQ!$A$2:$NF$60,MATCH(1,(GMWQ!$NE$2:$NE$60=AE$3)*(GMWQ!$ND$2:$ND$60=AE$4)*(GMWQ!$NF$2:$NF$60=AE$1),0),$G65-1966)</f>
        <v>89814.16</v>
      </c>
      <c r="AF65" s="4" cm="1">
        <f t="array" ref="AF65">INDEX(GMWQ!$A$2:$NF$60,MATCH(1,(GMWQ!$NE$2:$NE$60=AF$3)*(GMWQ!$ND$2:$ND$60=AF$4)*(GMWQ!$NF$2:$NF$60=AF$1),0),$G65-1966)</f>
        <v>81.136430000000004</v>
      </c>
      <c r="AG65" s="4" cm="1">
        <f t="array" ref="AG65">INDEX(GMWQ!$A$2:$NF$60,MATCH(1,(GMWQ!$NE$2:$NE$60=AG$3)*(GMWQ!$ND$2:$ND$60=AG$4)*(GMWQ!$NF$2:$NF$60=AG$1),0),$G65-1966)</f>
        <v>88.077500000000001</v>
      </c>
      <c r="AH65" s="4" cm="1">
        <f t="array" ref="AH65">INDEX(GMWQ!$A$2:$NF$60,MATCH(1,(GMWQ!$NE$2:$NE$60=AH$3)*(GMWQ!$ND$2:$ND$60=AH$4)*(GMWQ!$NF$2:$NF$60=AH$1),0),$G65-1966)</f>
        <v>413.11470000000003</v>
      </c>
      <c r="AI65" s="4" cm="1">
        <f t="array" ref="AI65">INDEX(GMWQ!$A$2:$NF$60,MATCH(1,(GMWQ!$NE$2:$NE$60=AI$3)*(GMWQ!$ND$2:$ND$60=AI$4)*(GMWQ!$NF$2:$NF$60=AI$1),0),$G65-1966)</f>
        <v>227662</v>
      </c>
      <c r="AJ65" s="4" cm="1">
        <f t="array" ref="AJ65">INDEX(GMWQ!$A$2:$NF$60,MATCH(1,(GMWQ!$NE$2:$NE$60=AJ$3)*(GMWQ!$ND$2:$ND$60=AJ$4)*(GMWQ!$NF$2:$NF$60=AJ$1),0),$G65-1966)</f>
        <v>127443</v>
      </c>
      <c r="AK65" s="4" cm="1">
        <f t="array" ref="AK65">INDEX(GMWQ!$A$2:$NF$60,MATCH(1,(GMWQ!$NE$2:$NE$60=AK$3)*(GMWQ!$ND$2:$ND$60=AK$4)*(GMWQ!$NF$2:$NF$60=AK$1),0),$G65-1966)</f>
        <v>1221.1500000000001</v>
      </c>
      <c r="AL65" s="4" cm="1">
        <f t="array" ref="AL65">INDEX(GMWQ!$A$2:$NF$60,MATCH(1,(GMWQ!$NE$2:$NE$60=AL$3)*(GMWQ!$ND$2:$ND$60=AL$4)*(GMWQ!$NF$2:$NF$60=AL$1),0),$G65-1966)</f>
        <v>96228.9</v>
      </c>
      <c r="AM65" s="4" cm="1">
        <f t="array" ref="AM65">INDEX(GMWQ!$A$2:$NF$60,MATCH(1,(GMWQ!$NE$2:$NE$60=AM$3)*(GMWQ!$ND$2:$ND$60=AM$4)*(GMWQ!$NF$2:$NF$60=AM$1),0),$G65-1966)</f>
        <v>304.13010000000003</v>
      </c>
      <c r="AN65" s="4" cm="1">
        <f t="array" ref="AN65">INDEX(GMWQ!$A$2:$NF$60,MATCH(1,(GMWQ!$NE$2:$NE$60=AN$3)*(GMWQ!$ND$2:$ND$60=AN$4)*(GMWQ!$NF$2:$NF$60=AN$1),0),$G65-1966)</f>
        <v>213.721</v>
      </c>
      <c r="AO65" s="4" cm="1">
        <f t="array" ref="AO65">INDEX(GMWQ!$A$2:$NF$60,MATCH(1,(GMWQ!$NE$2:$NE$60=AO$3)*(GMWQ!$ND$2:$ND$60=AO$4)*(GMWQ!$NF$2:$NF$60=AO$1),0),$G65-1966)</f>
        <v>139.80699999999999</v>
      </c>
      <c r="AP65" s="4" cm="1">
        <f t="array" ref="AP65">INDEX(GMWQ!$A$2:$NF$60,MATCH(1,(GMWQ!$NE$2:$NE$60=AP$3)*(GMWQ!$ND$2:$ND$60=AP$4)*(GMWQ!$NF$2:$NF$60=AP$1),0),$G65-1966)</f>
        <v>145420</v>
      </c>
      <c r="AQ65" s="4" cm="1">
        <f t="array" ref="AQ65">INDEX(GMWQ!$A$2:$NF$60,MATCH(1,(GMWQ!$NE$2:$NE$60=AQ$3)*(GMWQ!$ND$2:$ND$60=AQ$4)*(GMWQ!$NF$2:$NF$60=AQ$1),0),$G65-1966)</f>
        <v>2.085874</v>
      </c>
      <c r="AR65" s="4" cm="1">
        <f t="array" ref="AR65">INDEX(GMWQ!$A$2:$NF$60,MATCH(1,(GMWQ!$NE$2:$NE$60=AR$3)*(GMWQ!$ND$2:$ND$60=AR$4)*(GMWQ!$NF$2:$NF$60=AR$1),0),$G65-1966)</f>
        <v>2.7944460000000002</v>
      </c>
      <c r="AS65" s="4" cm="1">
        <f t="array" ref="AS65">INDEX(GMWQ!$A$2:$NF$60,MATCH(1,(GMWQ!$NE$2:$NE$60=AS$3)*(GMWQ!$ND$2:$ND$60=AS$4)*(GMWQ!$NF$2:$NF$60=AS$1),0),$G65-1966)</f>
        <v>3.608358</v>
      </c>
      <c r="AT65" s="4" cm="1">
        <f t="array" ref="AT65">INDEX(GMWQ!$A$2:$NF$60,MATCH(1,(GMWQ!$NE$2:$NE$60=AT$3)*(GMWQ!$ND$2:$ND$60=AT$4)*(GMWQ!$NF$2:$NF$60=AT$1),0),$G65-1966)</f>
        <v>2.0928620000000002</v>
      </c>
      <c r="AU65" s="4" cm="1">
        <f t="array" ref="AU65">INDEX(GMWQ!$A$2:$NF$60,MATCH(1,(GMWQ!$NE$2:$NE$60=AU$3)*(GMWQ!$ND$2:$ND$60=AU$4)*(GMWQ!$NF$2:$NF$60=AU$1),0),$G65-1966)</f>
        <v>47.888869999999997</v>
      </c>
      <c r="AV65" s="4" cm="1">
        <f t="array" ref="AV65">INDEX(GMWQ!$A$2:$NF$60,MATCH(1,(GMWQ!$NE$2:$NE$60=AV$3)*(GMWQ!$ND$2:$ND$60=AV$4)*(GMWQ!$NF$2:$NF$60=AV$1),0),$G65-1966)</f>
        <v>114.2667</v>
      </c>
      <c r="AW65" s="4" cm="1">
        <f t="array" ref="AW65">INDEX(GMWQ!$A$2:$NF$60,MATCH(1,(GMWQ!$NE$2:$NE$60=AW$3)*(GMWQ!$ND$2:$ND$60=AW$4)*(GMWQ!$NF$2:$NF$60=AW$1),0),$G65-1966)</f>
        <v>84.566670000000002</v>
      </c>
      <c r="AX65" s="4" cm="1">
        <f t="array" ref="AX65">INDEX(GMWQ!$A$2:$NF$60,MATCH(1,(GMWQ!$NE$2:$NE$60=AX$3)*(GMWQ!$ND$2:$ND$60=AX$4)*(GMWQ!$NF$2:$NF$60=AX$1),0),$G65-1966)</f>
        <v>55.8</v>
      </c>
      <c r="AY65" s="4" cm="1">
        <f t="array" ref="AY65">INDEX(GMWQ!$A$2:$NF$60,MATCH(1,(GMWQ!$NE$2:$NE$60=AY$3)*(GMWQ!$ND$2:$ND$60=AY$4)*(GMWQ!$NF$2:$NF$60=AY$1),0),$G65-1966)</f>
        <v>50.93</v>
      </c>
      <c r="AZ65" s="4" cm="1">
        <f t="array" ref="AZ65">INDEX(GMWQ!$A$2:$NF$60,MATCH(1,(GMWQ!$NE$2:$NE$60=AZ$3)*(GMWQ!$ND$2:$ND$60=AZ$4)*(GMWQ!$NF$2:$NF$60=AZ$1),0),$G65-1966)</f>
        <v>35.866660000000003</v>
      </c>
      <c r="BA65" s="4" cm="1">
        <f t="array" ref="BA65">INDEX(GMWQ!$A$2:$NF$60,MATCH(1,(GMWQ!$NE$2:$NE$60=BA$3)*(GMWQ!$ND$2:$ND$60=BA$4)*(GMWQ!$NF$2:$NF$60=BA$1),0),$G65-1966)</f>
        <v>68.985159999999993</v>
      </c>
    </row>
    <row r="66" spans="1:53" x14ac:dyDescent="0.25">
      <c r="B66" s="4">
        <f t="shared" si="70"/>
        <v>1987</v>
      </c>
      <c r="C66" s="4">
        <f t="shared" si="70"/>
        <v>1987</v>
      </c>
      <c r="D66" s="4">
        <f t="shared" ref="D66" si="78">+D62+1</f>
        <v>1987</v>
      </c>
      <c r="F66" s="4">
        <f t="shared" ref="F66" si="79">+F62+1</f>
        <v>1987</v>
      </c>
      <c r="G66" s="4">
        <f t="shared" si="56"/>
        <v>2032</v>
      </c>
      <c r="H66" s="4" cm="1">
        <f t="array" ref="H66">INDEX(GMWQ!$A$2:$NF$60,MATCH(1,(GMWQ!$NE$2:$NE$60=H$3)*(GMWQ!$ND$2:$ND$60=H$4)*(GMWQ!$NF$2:$NF$60=H$1),0),$G66-1966)</f>
        <v>357439</v>
      </c>
      <c r="I66" s="4" cm="1">
        <f t="array" ref="I66">INDEX(GMWQ!$A$2:$NF$60,MATCH(1,(GMWQ!$NE$2:$NE$60=I$3)*(GMWQ!$ND$2:$ND$60=I$4)*(GMWQ!$NF$2:$NF$60=I$1),0),$G66-1966)</f>
        <v>2329.8249999999998</v>
      </c>
      <c r="J66" s="4" cm="1">
        <f t="array" ref="J66">INDEX(GMWQ!$A$2:$NF$60,MATCH(1,(GMWQ!$NE$2:$NE$60=J$3)*(GMWQ!$ND$2:$ND$60=J$4)*(GMWQ!$NF$2:$NF$60=J$1),0),$G66-1966)</f>
        <v>97371.73</v>
      </c>
      <c r="K66" s="4" cm="1">
        <f t="array" ref="K66">INDEX(GMWQ!$A$2:$NF$60,MATCH(1,(GMWQ!$NE$2:$NE$60=K$3)*(GMWQ!$ND$2:$ND$60=K$4)*(GMWQ!$NF$2:$NF$60=K$1),0),$G66-1966)</f>
        <v>520.15</v>
      </c>
      <c r="L66" s="4" cm="1">
        <f t="array" ref="L66">INDEX(GMWQ!$A$2:$NF$60,MATCH(1,(GMWQ!$NE$2:$NE$60=L$3)*(GMWQ!$ND$2:$ND$60=L$4)*(GMWQ!$NF$2:$NF$60=L$1),0),$G66-1966)</f>
        <v>354.44200000000001</v>
      </c>
      <c r="M66" s="4" cm="1">
        <f t="array" ref="M66">INDEX(GMWQ!$A$2:$NF$60,MATCH(1,(GMWQ!$NE$2:$NE$60=M$3)*(GMWQ!$ND$2:$ND$60=M$4)*(GMWQ!$NF$2:$NF$60=M$1),0),$G66-1966)</f>
        <v>347.24299999999999</v>
      </c>
      <c r="N66" s="4" cm="1">
        <f t="array" ref="N66">INDEX(GMWQ!$A$2:$NF$60,MATCH(1,(GMWQ!$NE$2:$NE$60=N$3)*(GMWQ!$ND$2:$ND$60=N$4)*(GMWQ!$NF$2:$NF$60=N$1),0),$G66-1966)</f>
        <v>276323</v>
      </c>
      <c r="O66" s="4" cm="1">
        <f t="array" ref="O66">INDEX(GMWQ!$A$2:$NF$60,MATCH(1,(GMWQ!$NE$2:$NE$60=O$3)*(GMWQ!$ND$2:$ND$60=O$4)*(GMWQ!$NF$2:$NF$60=O$1),0),$G66-1966)</f>
        <v>101</v>
      </c>
      <c r="P66" s="4" cm="1">
        <f t="array" ref="P66">INDEX(GMWQ!$A$2:$NF$60,MATCH(1,(GMWQ!$NE$2:$NE$60=P$3)*(GMWQ!$ND$2:$ND$60=P$4)*(GMWQ!$NF$2:$NF$60=P$1),0),$G66-1966)</f>
        <v>-65.601489999999998</v>
      </c>
      <c r="Q66" s="4" cm="1">
        <f t="array" ref="Q66">INDEX(GMWQ!$A$2:$NF$60,MATCH(1,(GMWQ!$NE$2:$NE$60=Q$3)*(GMWQ!$ND$2:$ND$60=Q$4)*(GMWQ!$NF$2:$NF$60=Q$1),0),$G66-1966)</f>
        <v>-115.25</v>
      </c>
      <c r="R66" s="4" cm="1">
        <f t="array" ref="R66">INDEX(GMWQ!$A$2:$NF$60,MATCH(1,(GMWQ!$NE$2:$NE$60=R$3)*(GMWQ!$ND$2:$ND$60=R$4)*(GMWQ!$NF$2:$NF$60=R$1),0),$G66-1966)</f>
        <v>-23.50929</v>
      </c>
      <c r="S66" s="4" cm="1">
        <f t="array" ref="S66">INDEX(GMWQ!$A$2:$NF$60,MATCH(1,(GMWQ!$NE$2:$NE$60=S$3)*(GMWQ!$ND$2:$ND$60=S$4)*(GMWQ!$NF$2:$NF$60=S$1),0),$G66-1966)</f>
        <v>-4.2460000000000004</v>
      </c>
      <c r="T66" s="4" cm="1">
        <f t="array" ref="T66">INDEX(GMWQ!$A$2:$NF$60,MATCH(1,(GMWQ!$NE$2:$NE$60=T$3)*(GMWQ!$ND$2:$ND$60=T$4)*(GMWQ!$NF$2:$NF$60=T$1),0),$G66-1966)</f>
        <v>-15.559900000000001</v>
      </c>
      <c r="U66" s="4" cm="1">
        <f t="array" ref="U66">INDEX(GMWQ!$A$2:$NF$60,MATCH(1,(GMWQ!$NE$2:$NE$60=U$3)*(GMWQ!$ND$2:$ND$60=U$4)*(GMWQ!$NF$2:$NF$60=U$1),0),$G66-1966)</f>
        <v>-6234</v>
      </c>
      <c r="V66" s="4" cm="1">
        <f t="array" ref="V66">INDEX(GMWQ!$A$2:$NF$60,MATCH(1,(GMWQ!$NE$2:$NE$60=V$3)*(GMWQ!$ND$2:$ND$60=V$4)*(GMWQ!$NF$2:$NF$60=V$1),0),$G66-1966)</f>
        <v>198357.3</v>
      </c>
      <c r="W66" s="4" cm="1">
        <f t="array" ref="W66">INDEX(GMWQ!$A$2:$NF$60,MATCH(1,(GMWQ!$NE$2:$NE$60=W$3)*(GMWQ!$ND$2:$ND$60=W$4)*(GMWQ!$NF$2:$NF$60=W$1),0),$G66-1966)</f>
        <v>4305.9030000000002</v>
      </c>
      <c r="X66" s="4" cm="1">
        <f t="array" ref="X66">INDEX(GMWQ!$A$2:$NF$60,MATCH(1,(GMWQ!$NE$2:$NE$60=X$3)*(GMWQ!$ND$2:$ND$60=X$4)*(GMWQ!$NF$2:$NF$60=X$1),0),$G66-1966)</f>
        <v>278995</v>
      </c>
      <c r="Y66" s="4" cm="1">
        <f t="array" ref="Y66">INDEX(GMWQ!$A$2:$NF$60,MATCH(1,(GMWQ!$NE$2:$NE$60=Y$3)*(GMWQ!$ND$2:$ND$60=Y$4)*(GMWQ!$NF$2:$NF$60=Y$1),0),$G66-1966)</f>
        <v>437.25279999999998</v>
      </c>
      <c r="Z66" s="4" cm="1">
        <f t="array" ref="Z66">INDEX(GMWQ!$A$2:$NF$60,MATCH(1,(GMWQ!$NE$2:$NE$60=Z$3)*(GMWQ!$ND$2:$ND$60=Z$4)*(GMWQ!$NF$2:$NF$60=Z$1),0),$G66-1966)</f>
        <v>323.2029</v>
      </c>
      <c r="AA66" s="4" cm="1">
        <f t="array" ref="AA66">INDEX(GMWQ!$A$2:$NF$60,MATCH(1,(GMWQ!$NE$2:$NE$60=AA$3)*(GMWQ!$ND$2:$ND$60=AA$4)*(GMWQ!$NF$2:$NF$60=AA$1),0),$G66-1966)</f>
        <v>506.44799999999998</v>
      </c>
      <c r="AB66" s="4" cm="1">
        <f t="array" ref="AB66">INDEX(GMWQ!$A$2:$NF$60,MATCH(1,(GMWQ!$NE$2:$NE$60=AB$3)*(GMWQ!$ND$2:$ND$60=AB$4)*(GMWQ!$NF$2:$NF$60=AB$1),0),$G66-1966)</f>
        <v>418659</v>
      </c>
      <c r="AC66" s="4" cm="1">
        <f t="array" ref="AC66">INDEX(GMWQ!$A$2:$NF$60,MATCH(1,(GMWQ!$NE$2:$NE$60=AC$3)*(GMWQ!$ND$2:$ND$60=AC$4)*(GMWQ!$NF$2:$NF$60=AC$1),0),$G66-1966)</f>
        <v>115805.7</v>
      </c>
      <c r="AD66" s="4" cm="1">
        <f t="array" ref="AD66">INDEX(GMWQ!$A$2:$NF$60,MATCH(1,(GMWQ!$NE$2:$NE$60=AD$3)*(GMWQ!$ND$2:$ND$60=AD$4)*(GMWQ!$NF$2:$NF$60=AD$1),0),$G66-1966)</f>
        <v>2938.0909999999999</v>
      </c>
      <c r="AE66" s="4" cm="1">
        <f t="array" ref="AE66">INDEX(GMWQ!$A$2:$NF$60,MATCH(1,(GMWQ!$NE$2:$NE$60=AE$3)*(GMWQ!$ND$2:$ND$60=AE$4)*(GMWQ!$NF$2:$NF$60=AE$1),0),$G66-1966)</f>
        <v>84508.99</v>
      </c>
      <c r="AF66" s="4" cm="1">
        <f t="array" ref="AF66">INDEX(GMWQ!$A$2:$NF$60,MATCH(1,(GMWQ!$NE$2:$NE$60=AF$3)*(GMWQ!$ND$2:$ND$60=AF$4)*(GMWQ!$NF$2:$NF$60=AF$1),0),$G66-1966)</f>
        <v>82.736199999999997</v>
      </c>
      <c r="AG66" s="4" cm="1">
        <f t="array" ref="AG66">INDEX(GMWQ!$A$2:$NF$60,MATCH(1,(GMWQ!$NE$2:$NE$60=AG$3)*(GMWQ!$ND$2:$ND$60=AG$4)*(GMWQ!$NF$2:$NF$60=AG$1),0),$G66-1966)</f>
        <v>90.546999999999997</v>
      </c>
      <c r="AH66" s="4" cm="1">
        <f t="array" ref="AH66">INDEX(GMWQ!$A$2:$NF$60,MATCH(1,(GMWQ!$NE$2:$NE$60=AH$3)*(GMWQ!$ND$2:$ND$60=AH$4)*(GMWQ!$NF$2:$NF$60=AH$1),0),$G66-1966)</f>
        <v>427.08800000000002</v>
      </c>
      <c r="AI66" s="4" cm="1">
        <f t="array" ref="AI66">INDEX(GMWQ!$A$2:$NF$60,MATCH(1,(GMWQ!$NE$2:$NE$60=AI$3)*(GMWQ!$ND$2:$ND$60=AI$4)*(GMWQ!$NF$2:$NF$60=AI$1),0),$G66-1966)</f>
        <v>231967</v>
      </c>
      <c r="AJ66" s="4" cm="1">
        <f t="array" ref="AJ66">INDEX(GMWQ!$A$2:$NF$60,MATCH(1,(GMWQ!$NE$2:$NE$60=AJ$3)*(GMWQ!$ND$2:$ND$60=AJ$4)*(GMWQ!$NF$2:$NF$60=AJ$1),0),$G66-1966)</f>
        <v>130166</v>
      </c>
      <c r="AK66" s="4" cm="1">
        <f t="array" ref="AK66">INDEX(GMWQ!$A$2:$NF$60,MATCH(1,(GMWQ!$NE$2:$NE$60=AK$3)*(GMWQ!$ND$2:$ND$60=AK$4)*(GMWQ!$NF$2:$NF$60=AK$1),0),$G66-1966)</f>
        <v>1252</v>
      </c>
      <c r="AL66" s="4" cm="1">
        <f t="array" ref="AL66">INDEX(GMWQ!$A$2:$NF$60,MATCH(1,(GMWQ!$NE$2:$NE$60=AL$3)*(GMWQ!$ND$2:$ND$60=AL$4)*(GMWQ!$NF$2:$NF$60=AL$1),0),$G66-1966)</f>
        <v>98567.65</v>
      </c>
      <c r="AM66" s="4" cm="1">
        <f t="array" ref="AM66">INDEX(GMWQ!$A$2:$NF$60,MATCH(1,(GMWQ!$NE$2:$NE$60=AM$3)*(GMWQ!$ND$2:$ND$60=AM$4)*(GMWQ!$NF$2:$NF$60=AM$1),0),$G66-1966)</f>
        <v>311.98360000000002</v>
      </c>
      <c r="AN66" s="4" cm="1">
        <f t="array" ref="AN66">INDEX(GMWQ!$A$2:$NF$60,MATCH(1,(GMWQ!$NE$2:$NE$60=AN$3)*(GMWQ!$ND$2:$ND$60=AN$4)*(GMWQ!$NF$2:$NF$60=AN$1),0),$G66-1966)</f>
        <v>218.08</v>
      </c>
      <c r="AO66" s="4" cm="1">
        <f t="array" ref="AO66">INDEX(GMWQ!$A$2:$NF$60,MATCH(1,(GMWQ!$NE$2:$NE$60=AO$3)*(GMWQ!$ND$2:$ND$60=AO$4)*(GMWQ!$NF$2:$NF$60=AO$1),0),$G66-1966)</f>
        <v>144.185</v>
      </c>
      <c r="AP66" s="4" cm="1">
        <f t="array" ref="AP66">INDEX(GMWQ!$A$2:$NF$60,MATCH(1,(GMWQ!$NE$2:$NE$60=AP$3)*(GMWQ!$ND$2:$ND$60=AP$4)*(GMWQ!$NF$2:$NF$60=AP$1),0),$G66-1966)</f>
        <v>148940</v>
      </c>
      <c r="AQ66" s="4" cm="1">
        <f t="array" ref="AQ66">INDEX(GMWQ!$A$2:$NF$60,MATCH(1,(GMWQ!$NE$2:$NE$60=AQ$3)*(GMWQ!$ND$2:$ND$60=AQ$4)*(GMWQ!$NF$2:$NF$60=AQ$1),0),$G66-1966)</f>
        <v>2.231811</v>
      </c>
      <c r="AR66" s="4" cm="1">
        <f t="array" ref="AR66">INDEX(GMWQ!$A$2:$NF$60,MATCH(1,(GMWQ!$NE$2:$NE$60=AR$3)*(GMWQ!$ND$2:$ND$60=AR$4)*(GMWQ!$NF$2:$NF$60=AR$1),0),$G66-1966)</f>
        <v>3.0879629999999998</v>
      </c>
      <c r="AS66" s="4" cm="1">
        <f t="array" ref="AS66">INDEX(GMWQ!$A$2:$NF$60,MATCH(1,(GMWQ!$NE$2:$NE$60=AS$3)*(GMWQ!$ND$2:$ND$60=AS$4)*(GMWQ!$NF$2:$NF$60=AS$1),0),$G66-1966)</f>
        <v>3.690331</v>
      </c>
      <c r="AT66" s="4" cm="1">
        <f t="array" ref="AT66">INDEX(GMWQ!$A$2:$NF$60,MATCH(1,(GMWQ!$NE$2:$NE$60=AT$3)*(GMWQ!$ND$2:$ND$60=AT$4)*(GMWQ!$NF$2:$NF$60=AT$1),0),$G66-1966)</f>
        <v>2.1778909999999998</v>
      </c>
      <c r="AU66" s="4" cm="1">
        <f t="array" ref="AU66">INDEX(GMWQ!$A$2:$NF$60,MATCH(1,(GMWQ!$NE$2:$NE$60=AU$3)*(GMWQ!$ND$2:$ND$60=AU$4)*(GMWQ!$NF$2:$NF$60=AU$1),0),$G66-1966)</f>
        <v>48.436320000000002</v>
      </c>
      <c r="AV66" s="4" cm="1">
        <f t="array" ref="AV66">INDEX(GMWQ!$A$2:$NF$60,MATCH(1,(GMWQ!$NE$2:$NE$60=AV$3)*(GMWQ!$ND$2:$ND$60=AV$4)*(GMWQ!$NF$2:$NF$60=AV$1),0),$G66-1966)</f>
        <v>115.33329999999999</v>
      </c>
      <c r="AW66" s="4" cm="1">
        <f t="array" ref="AW66">INDEX(GMWQ!$A$2:$NF$60,MATCH(1,(GMWQ!$NE$2:$NE$60=AW$3)*(GMWQ!$ND$2:$ND$60=AW$4)*(GMWQ!$NF$2:$NF$60=AW$1),0),$G66-1966)</f>
        <v>84.8</v>
      </c>
      <c r="AX66" s="4" cm="1">
        <f t="array" ref="AX66">INDEX(GMWQ!$A$2:$NF$60,MATCH(1,(GMWQ!$NE$2:$NE$60=AX$3)*(GMWQ!$ND$2:$ND$60=AX$4)*(GMWQ!$NF$2:$NF$60=AX$1),0),$G66-1966)</f>
        <v>55.933329999999998</v>
      </c>
      <c r="AY66" s="4" cm="1">
        <f t="array" ref="AY66">INDEX(GMWQ!$A$2:$NF$60,MATCH(1,(GMWQ!$NE$2:$NE$60=AY$3)*(GMWQ!$ND$2:$ND$60=AY$4)*(GMWQ!$NF$2:$NF$60=AY$1),0),$G66-1966)</f>
        <v>51.14667</v>
      </c>
      <c r="AZ66" s="4" cm="1">
        <f t="array" ref="AZ66">INDEX(GMWQ!$A$2:$NF$60,MATCH(1,(GMWQ!$NE$2:$NE$60=AZ$3)*(GMWQ!$ND$2:$ND$60=AZ$4)*(GMWQ!$NF$2:$NF$60=AZ$1),0),$G66-1966)</f>
        <v>36.466670000000001</v>
      </c>
      <c r="BA66" s="4" cm="1">
        <f t="array" ref="BA66">INDEX(GMWQ!$A$2:$NF$60,MATCH(1,(GMWQ!$NE$2:$NE$60=BA$3)*(GMWQ!$ND$2:$ND$60=BA$4)*(GMWQ!$NF$2:$NF$60=BA$1),0),$G66-1966)</f>
        <v>69.446089999999998</v>
      </c>
    </row>
    <row r="67" spans="1:53" x14ac:dyDescent="0.25">
      <c r="A67" s="4">
        <v>1988</v>
      </c>
      <c r="B67" s="4">
        <f t="shared" si="70"/>
        <v>1988</v>
      </c>
      <c r="C67" s="4">
        <f t="shared" si="70"/>
        <v>1987</v>
      </c>
      <c r="D67" s="4">
        <f t="shared" ref="D67" si="80">+D63+1</f>
        <v>1987</v>
      </c>
      <c r="E67" s="4">
        <f t="shared" si="70"/>
        <v>1987</v>
      </c>
      <c r="G67" s="4">
        <f t="shared" si="56"/>
        <v>2033</v>
      </c>
      <c r="H67" s="4" cm="1">
        <f t="array" ref="H67">INDEX(GMWQ!$A$2:$NF$60,MATCH(1,(GMWQ!$NE$2:$NE$60=H$3)*(GMWQ!$ND$2:$ND$60=H$4)*(GMWQ!$NF$2:$NF$60=H$1),0),$G67-1966)</f>
        <v>363267</v>
      </c>
      <c r="I67" s="4" cm="1">
        <f t="array" ref="I67">INDEX(GMWQ!$A$2:$NF$60,MATCH(1,(GMWQ!$NE$2:$NE$60=I$3)*(GMWQ!$ND$2:$ND$60=I$4)*(GMWQ!$NF$2:$NF$60=I$1),0),$G67-1966)</f>
        <v>2341.875</v>
      </c>
      <c r="J67" s="4" cm="1">
        <f t="array" ref="J67">INDEX(GMWQ!$A$2:$NF$60,MATCH(1,(GMWQ!$NE$2:$NE$60=J$3)*(GMWQ!$ND$2:$ND$60=J$4)*(GMWQ!$NF$2:$NF$60=J$1),0),$G67-1966)</f>
        <v>98876.65</v>
      </c>
      <c r="K67" s="4" cm="1">
        <f t="array" ref="K67">INDEX(GMWQ!$A$2:$NF$60,MATCH(1,(GMWQ!$NE$2:$NE$60=K$3)*(GMWQ!$ND$2:$ND$60=K$4)*(GMWQ!$NF$2:$NF$60=K$1),0),$G67-1966)</f>
        <v>515.6</v>
      </c>
      <c r="L67" s="4" cm="1">
        <f t="array" ref="L67">INDEX(GMWQ!$A$2:$NF$60,MATCH(1,(GMWQ!$NE$2:$NE$60=L$3)*(GMWQ!$ND$2:$ND$60=L$4)*(GMWQ!$NF$2:$NF$60=L$1),0),$G67-1966)</f>
        <v>358.99299999999999</v>
      </c>
      <c r="M67" s="4" cm="1">
        <f t="array" ref="M67">INDEX(GMWQ!$A$2:$NF$60,MATCH(1,(GMWQ!$NE$2:$NE$60=M$3)*(GMWQ!$ND$2:$ND$60=M$4)*(GMWQ!$NF$2:$NF$60=M$1),0),$G67-1966)</f>
        <v>352.35399999999998</v>
      </c>
      <c r="N67" s="4" cm="1">
        <f t="array" ref="N67">INDEX(GMWQ!$A$2:$NF$60,MATCH(1,(GMWQ!$NE$2:$NE$60=N$3)*(GMWQ!$ND$2:$ND$60=N$4)*(GMWQ!$NF$2:$NF$60=N$1),0),$G67-1966)</f>
        <v>280349</v>
      </c>
      <c r="O67" s="4" cm="1">
        <f t="array" ref="O67">INDEX(GMWQ!$A$2:$NF$60,MATCH(1,(GMWQ!$NE$2:$NE$60=O$3)*(GMWQ!$ND$2:$ND$60=O$4)*(GMWQ!$NF$2:$NF$60=O$1),0),$G67-1966)</f>
        <v>1001</v>
      </c>
      <c r="P67" s="4" cm="1">
        <f t="array" ref="P67">INDEX(GMWQ!$A$2:$NF$60,MATCH(1,(GMWQ!$NE$2:$NE$60=P$3)*(GMWQ!$ND$2:$ND$60=P$4)*(GMWQ!$NF$2:$NF$60=P$1),0),$G67-1966)</f>
        <v>-62.976500000000001</v>
      </c>
      <c r="Q67" s="4" cm="1">
        <f t="array" ref="Q67">INDEX(GMWQ!$A$2:$NF$60,MATCH(1,(GMWQ!$NE$2:$NE$60=Q$3)*(GMWQ!$ND$2:$ND$60=Q$4)*(GMWQ!$NF$2:$NF$60=Q$1),0),$G67-1966)</f>
        <v>-105</v>
      </c>
      <c r="R67" s="4" cm="1">
        <f t="array" ref="R67">INDEX(GMWQ!$A$2:$NF$60,MATCH(1,(GMWQ!$NE$2:$NE$60=R$3)*(GMWQ!$ND$2:$ND$60=R$4)*(GMWQ!$NF$2:$NF$60=R$1),0),$G67-1966)</f>
        <v>-25.24335</v>
      </c>
      <c r="S67" s="4" cm="1">
        <f t="array" ref="S67">INDEX(GMWQ!$A$2:$NF$60,MATCH(1,(GMWQ!$NE$2:$NE$60=S$3)*(GMWQ!$ND$2:$ND$60=S$4)*(GMWQ!$NF$2:$NF$60=S$1),0),$G67-1966)</f>
        <v>-4.5339999999999998</v>
      </c>
      <c r="T67" s="4" cm="1">
        <f t="array" ref="T67">INDEX(GMWQ!$A$2:$NF$60,MATCH(1,(GMWQ!$NE$2:$NE$60=T$3)*(GMWQ!$ND$2:$ND$60=T$4)*(GMWQ!$NF$2:$NF$60=T$1),0),$G67-1966)</f>
        <v>-15.718529999999999</v>
      </c>
      <c r="U67" s="4" cm="1">
        <f t="array" ref="U67">INDEX(GMWQ!$A$2:$NF$60,MATCH(1,(GMWQ!$NE$2:$NE$60=U$3)*(GMWQ!$ND$2:$ND$60=U$4)*(GMWQ!$NF$2:$NF$60=U$1),0),$G67-1966)</f>
        <v>-6586</v>
      </c>
      <c r="V67" s="4" cm="1">
        <f t="array" ref="V67">INDEX(GMWQ!$A$2:$NF$60,MATCH(1,(GMWQ!$NE$2:$NE$60=V$3)*(GMWQ!$ND$2:$ND$60=V$4)*(GMWQ!$NF$2:$NF$60=V$1),0),$G67-1966)</f>
        <v>200915</v>
      </c>
      <c r="W67" s="4" cm="1">
        <f t="array" ref="W67">INDEX(GMWQ!$A$2:$NF$60,MATCH(1,(GMWQ!$NE$2:$NE$60=W$3)*(GMWQ!$ND$2:$ND$60=W$4)*(GMWQ!$NF$2:$NF$60=W$1),0),$G67-1966)</f>
        <v>4365.8280000000004</v>
      </c>
      <c r="X67" s="4" cm="1">
        <f t="array" ref="X67">INDEX(GMWQ!$A$2:$NF$60,MATCH(1,(GMWQ!$NE$2:$NE$60=X$3)*(GMWQ!$ND$2:$ND$60=X$4)*(GMWQ!$NF$2:$NF$60=X$1),0),$G67-1966)</f>
        <v>280281</v>
      </c>
      <c r="Y67" s="4" cm="1">
        <f t="array" ref="Y67">INDEX(GMWQ!$A$2:$NF$60,MATCH(1,(GMWQ!$NE$2:$NE$60=Y$3)*(GMWQ!$ND$2:$ND$60=Y$4)*(GMWQ!$NF$2:$NF$60=Y$1),0),$G67-1966)</f>
        <v>445.55630000000002</v>
      </c>
      <c r="Z67" s="4" cm="1">
        <f t="array" ref="Z67">INDEX(GMWQ!$A$2:$NF$60,MATCH(1,(GMWQ!$NE$2:$NE$60=Z$3)*(GMWQ!$ND$2:$ND$60=Z$4)*(GMWQ!$NF$2:$NF$60=Z$1),0),$G67-1966)</f>
        <v>329.05349999999999</v>
      </c>
      <c r="AA67" s="4" cm="1">
        <f t="array" ref="AA67">INDEX(GMWQ!$A$2:$NF$60,MATCH(1,(GMWQ!$NE$2:$NE$60=AA$3)*(GMWQ!$ND$2:$ND$60=AA$4)*(GMWQ!$NF$2:$NF$60=AA$1),0),$G67-1966)</f>
        <v>524.01250000000005</v>
      </c>
      <c r="AB67" s="4" cm="1">
        <f t="array" ref="AB67">INDEX(GMWQ!$A$2:$NF$60,MATCH(1,(GMWQ!$NE$2:$NE$60=AB$3)*(GMWQ!$ND$2:$ND$60=AB$4)*(GMWQ!$NF$2:$NF$60=AB$1),0),$G67-1966)</f>
        <v>428211</v>
      </c>
      <c r="AC67" s="4" cm="1">
        <f t="array" ref="AC67">INDEX(GMWQ!$A$2:$NF$60,MATCH(1,(GMWQ!$NE$2:$NE$60=AC$3)*(GMWQ!$ND$2:$ND$60=AC$4)*(GMWQ!$NF$2:$NF$60=AC$1),0),$G67-1966)</f>
        <v>111566.39999999999</v>
      </c>
      <c r="AD67" s="4" cm="1">
        <f t="array" ref="AD67">INDEX(GMWQ!$A$2:$NF$60,MATCH(1,(GMWQ!$NE$2:$NE$60=AD$3)*(GMWQ!$ND$2:$ND$60=AD$4)*(GMWQ!$NF$2:$NF$60=AD$1),0),$G67-1966)</f>
        <v>2994.76</v>
      </c>
      <c r="AE67" s="4" cm="1">
        <f t="array" ref="AE67">INDEX(GMWQ!$A$2:$NF$60,MATCH(1,(GMWQ!$NE$2:$NE$60=AE$3)*(GMWQ!$ND$2:$ND$60=AE$4)*(GMWQ!$NF$2:$NF$60=AE$1),0),$G67-1966)</f>
        <v>81511.03</v>
      </c>
      <c r="AF67" s="4" cm="1">
        <f t="array" ref="AF67">INDEX(GMWQ!$A$2:$NF$60,MATCH(1,(GMWQ!$NE$2:$NE$60=AF$3)*(GMWQ!$ND$2:$ND$60=AF$4)*(GMWQ!$NF$2:$NF$60=AF$1),0),$G67-1966)</f>
        <v>84.758669999999995</v>
      </c>
      <c r="AG67" s="4" cm="1">
        <f t="array" ref="AG67">INDEX(GMWQ!$A$2:$NF$60,MATCH(1,(GMWQ!$NE$2:$NE$60=AG$3)*(GMWQ!$ND$2:$ND$60=AG$4)*(GMWQ!$NF$2:$NF$60=AG$1),0),$G67-1966)</f>
        <v>95.571749999999994</v>
      </c>
      <c r="AH67" s="4" cm="1">
        <f t="array" ref="AH67">INDEX(GMWQ!$A$2:$NF$60,MATCH(1,(GMWQ!$NE$2:$NE$60=AH$3)*(GMWQ!$ND$2:$ND$60=AH$4)*(GMWQ!$NF$2:$NF$60=AH$1),0),$G67-1966)</f>
        <v>442.71519999999998</v>
      </c>
      <c r="AI67" s="4" cm="1">
        <f t="array" ref="AI67">INDEX(GMWQ!$A$2:$NF$60,MATCH(1,(GMWQ!$NE$2:$NE$60=AI$3)*(GMWQ!$ND$2:$ND$60=AI$4)*(GMWQ!$NF$2:$NF$60=AI$1),0),$G67-1966)</f>
        <v>235785</v>
      </c>
      <c r="AJ67" s="4" cm="1">
        <f t="array" ref="AJ67">INDEX(GMWQ!$A$2:$NF$60,MATCH(1,(GMWQ!$NE$2:$NE$60=AJ$3)*(GMWQ!$ND$2:$ND$60=AJ$4)*(GMWQ!$NF$2:$NF$60=AJ$1),0),$G67-1966)</f>
        <v>133648</v>
      </c>
      <c r="AK67" s="4" cm="1">
        <f t="array" ref="AK67">INDEX(GMWQ!$A$2:$NF$60,MATCH(1,(GMWQ!$NE$2:$NE$60=AK$3)*(GMWQ!$ND$2:$ND$60=AK$4)*(GMWQ!$NF$2:$NF$60=AK$1),0),$G67-1966)</f>
        <v>1268.3499999999999</v>
      </c>
      <c r="AL67" s="4" cm="1">
        <f t="array" ref="AL67">INDEX(GMWQ!$A$2:$NF$60,MATCH(1,(GMWQ!$NE$2:$NE$60=AL$3)*(GMWQ!$ND$2:$ND$60=AL$4)*(GMWQ!$NF$2:$NF$60=AL$1),0),$G67-1966)</f>
        <v>100652.1</v>
      </c>
      <c r="AM67" s="4" cm="1">
        <f t="array" ref="AM67">INDEX(GMWQ!$A$2:$NF$60,MATCH(1,(GMWQ!$NE$2:$NE$60=AM$3)*(GMWQ!$ND$2:$ND$60=AM$4)*(GMWQ!$NF$2:$NF$60=AM$1),0),$G67-1966)</f>
        <v>308.03480000000002</v>
      </c>
      <c r="AN67" s="4" cm="1">
        <f t="array" ref="AN67">INDEX(GMWQ!$A$2:$NF$60,MATCH(1,(GMWQ!$NE$2:$NE$60=AN$3)*(GMWQ!$ND$2:$ND$60=AN$4)*(GMWQ!$NF$2:$NF$60=AN$1),0),$G67-1966)</f>
        <v>222.74799999999999</v>
      </c>
      <c r="AO67" s="4" cm="1">
        <f t="array" ref="AO67">INDEX(GMWQ!$A$2:$NF$60,MATCH(1,(GMWQ!$NE$2:$NE$60=AO$3)*(GMWQ!$ND$2:$ND$60=AO$4)*(GMWQ!$NF$2:$NF$60=AO$1),0),$G67-1966)</f>
        <v>149.197</v>
      </c>
      <c r="AP67" s="4" cm="1">
        <f t="array" ref="AP67">INDEX(GMWQ!$A$2:$NF$60,MATCH(1,(GMWQ!$NE$2:$NE$60=AP$3)*(GMWQ!$ND$2:$ND$60=AP$4)*(GMWQ!$NF$2:$NF$60=AP$1),0),$G67-1966)</f>
        <v>152737</v>
      </c>
      <c r="AQ67" s="4" cm="1">
        <f t="array" ref="AQ67">INDEX(GMWQ!$A$2:$NF$60,MATCH(1,(GMWQ!$NE$2:$NE$60=AQ$3)*(GMWQ!$ND$2:$ND$60=AQ$4)*(GMWQ!$NF$2:$NF$60=AQ$1),0),$G67-1966)</f>
        <v>2.1752880000000001</v>
      </c>
      <c r="AR67" s="4" cm="1">
        <f t="array" ref="AR67">INDEX(GMWQ!$A$2:$NF$60,MATCH(1,(GMWQ!$NE$2:$NE$60=AR$3)*(GMWQ!$ND$2:$ND$60=AR$4)*(GMWQ!$NF$2:$NF$60=AR$1),0),$G67-1966)</f>
        <v>2.4264519999999998</v>
      </c>
      <c r="AS67" s="4" cm="1">
        <f t="array" ref="AS67">INDEX(GMWQ!$A$2:$NF$60,MATCH(1,(GMWQ!$NE$2:$NE$60=AS$3)*(GMWQ!$ND$2:$ND$60=AS$4)*(GMWQ!$NF$2:$NF$60=AS$1),0),$G67-1966)</f>
        <v>3.7101850000000001</v>
      </c>
      <c r="AT67" s="4" cm="1">
        <f t="array" ref="AT67">INDEX(GMWQ!$A$2:$NF$60,MATCH(1,(GMWQ!$NE$2:$NE$60=AT$3)*(GMWQ!$ND$2:$ND$60=AT$4)*(GMWQ!$NF$2:$NF$60=AT$1),0),$G67-1966)</f>
        <v>1.2891820000000001</v>
      </c>
      <c r="AU67" s="4" cm="1">
        <f t="array" ref="AU67">INDEX(GMWQ!$A$2:$NF$60,MATCH(1,(GMWQ!$NE$2:$NE$60=AU$3)*(GMWQ!$ND$2:$ND$60=AU$4)*(GMWQ!$NF$2:$NF$60=AU$1),0),$G67-1966)</f>
        <v>48.566670000000002</v>
      </c>
      <c r="AV67" s="4" cm="1">
        <f t="array" ref="AV67">INDEX(GMWQ!$A$2:$NF$60,MATCH(1,(GMWQ!$NE$2:$NE$60=AV$3)*(GMWQ!$ND$2:$ND$60=AV$4)*(GMWQ!$NF$2:$NF$60=AV$1),0),$G67-1966)</f>
        <v>116.2333</v>
      </c>
      <c r="AW67" s="4" cm="1">
        <f t="array" ref="AW67">INDEX(GMWQ!$A$2:$NF$60,MATCH(1,(GMWQ!$NE$2:$NE$60=AW$3)*(GMWQ!$ND$2:$ND$60=AW$4)*(GMWQ!$NF$2:$NF$60=AW$1),0),$G67-1966)</f>
        <v>84.333340000000007</v>
      </c>
      <c r="AX67" s="4" cm="1">
        <f t="array" ref="AX67">INDEX(GMWQ!$A$2:$NF$60,MATCH(1,(GMWQ!$NE$2:$NE$60=AX$3)*(GMWQ!$ND$2:$ND$60=AX$4)*(GMWQ!$NF$2:$NF$60=AX$1),0),$G67-1966)</f>
        <v>56.166670000000003</v>
      </c>
      <c r="AY67" s="4" cm="1">
        <f t="array" ref="AY67">INDEX(GMWQ!$A$2:$NF$60,MATCH(1,(GMWQ!$NE$2:$NE$60=AY$3)*(GMWQ!$ND$2:$ND$60=AY$4)*(GMWQ!$NF$2:$NF$60=AY$1),0),$G67-1966)</f>
        <v>51.406669999999998</v>
      </c>
      <c r="AZ67" s="4" cm="1">
        <f t="array" ref="AZ67">INDEX(GMWQ!$A$2:$NF$60,MATCH(1,(GMWQ!$NE$2:$NE$60=AZ$3)*(GMWQ!$ND$2:$ND$60=AZ$4)*(GMWQ!$NF$2:$NF$60=AZ$1),0),$G67-1966)</f>
        <v>36.9</v>
      </c>
      <c r="BA67" s="4" cm="1">
        <f t="array" ref="BA67">INDEX(GMWQ!$A$2:$NF$60,MATCH(1,(GMWQ!$NE$2:$NE$60=BA$3)*(GMWQ!$ND$2:$ND$60=BA$4)*(GMWQ!$NF$2:$NF$60=BA$1),0),$G67-1966)</f>
        <v>70.036919999999995</v>
      </c>
    </row>
    <row r="68" spans="1:53" x14ac:dyDescent="0.25">
      <c r="B68" s="4">
        <f t="shared" si="70"/>
        <v>1988</v>
      </c>
      <c r="C68" s="4">
        <f t="shared" si="70"/>
        <v>1988</v>
      </c>
      <c r="D68" s="4">
        <f t="shared" ref="D68" si="81">+D64+1</f>
        <v>1987</v>
      </c>
      <c r="G68" s="4">
        <f t="shared" si="56"/>
        <v>2034</v>
      </c>
      <c r="H68" s="4" cm="1">
        <f t="array" ref="H68">INDEX(GMWQ!$A$2:$NF$60,MATCH(1,(GMWQ!$NE$2:$NE$60=H$3)*(GMWQ!$ND$2:$ND$60=H$4)*(GMWQ!$NF$2:$NF$60=H$1),0),$G68-1966)</f>
        <v>365209</v>
      </c>
      <c r="I68" s="4" cm="1">
        <f t="array" ref="I68">INDEX(GMWQ!$A$2:$NF$60,MATCH(1,(GMWQ!$NE$2:$NE$60=I$3)*(GMWQ!$ND$2:$ND$60=I$4)*(GMWQ!$NF$2:$NF$60=I$1),0),$G68-1966)</f>
        <v>2372.65</v>
      </c>
      <c r="J68" s="4" cm="1">
        <f t="array" ref="J68">INDEX(GMWQ!$A$2:$NF$60,MATCH(1,(GMWQ!$NE$2:$NE$60=J$3)*(GMWQ!$ND$2:$ND$60=J$4)*(GMWQ!$NF$2:$NF$60=J$1),0),$G68-1966)</f>
        <v>99598.3</v>
      </c>
      <c r="K68" s="4" cm="1">
        <f t="array" ref="K68">INDEX(GMWQ!$A$2:$NF$60,MATCH(1,(GMWQ!$NE$2:$NE$60=K$3)*(GMWQ!$ND$2:$ND$60=K$4)*(GMWQ!$NF$2:$NF$60=K$1),0),$G68-1966)</f>
        <v>524.95000000000005</v>
      </c>
      <c r="L68" s="4" cm="1">
        <f t="array" ref="L68">INDEX(GMWQ!$A$2:$NF$60,MATCH(1,(GMWQ!$NE$2:$NE$60=L$3)*(GMWQ!$ND$2:$ND$60=L$4)*(GMWQ!$NF$2:$NF$60=L$1),0),$G68-1966)</f>
        <v>362.13499999999999</v>
      </c>
      <c r="M68" s="4" cm="1">
        <f t="array" ref="M68">INDEX(GMWQ!$A$2:$NF$60,MATCH(1,(GMWQ!$NE$2:$NE$60=M$3)*(GMWQ!$ND$2:$ND$60=M$4)*(GMWQ!$NF$2:$NF$60=M$1),0),$G68-1966)</f>
        <v>354.59199999999998</v>
      </c>
      <c r="N68" s="4" cm="1">
        <f t="array" ref="N68">INDEX(GMWQ!$A$2:$NF$60,MATCH(1,(GMWQ!$NE$2:$NE$60=N$3)*(GMWQ!$ND$2:$ND$60=N$4)*(GMWQ!$NF$2:$NF$60=N$1),0),$G68-1966)</f>
        <v>282836.8</v>
      </c>
      <c r="O68" s="4" cm="1">
        <f t="array" ref="O68">INDEX(GMWQ!$A$2:$NF$60,MATCH(1,(GMWQ!$NE$2:$NE$60=O$3)*(GMWQ!$ND$2:$ND$60=O$4)*(GMWQ!$NF$2:$NF$60=O$1),0),$G68-1966)</f>
        <v>-1693</v>
      </c>
      <c r="P68" s="4" cm="1">
        <f t="array" ref="P68">INDEX(GMWQ!$A$2:$NF$60,MATCH(1,(GMWQ!$NE$2:$NE$60=P$3)*(GMWQ!$ND$2:$ND$60=P$4)*(GMWQ!$NF$2:$NF$60=P$1),0),$G68-1966)</f>
        <v>-62.298000000000002</v>
      </c>
      <c r="Q68" s="4" cm="1">
        <f t="array" ref="Q68">INDEX(GMWQ!$A$2:$NF$60,MATCH(1,(GMWQ!$NE$2:$NE$60=Q$3)*(GMWQ!$ND$2:$ND$60=Q$4)*(GMWQ!$NF$2:$NF$60=Q$1),0),$G68-1966)</f>
        <v>447.5</v>
      </c>
      <c r="R68" s="4" cm="1">
        <f t="array" ref="R68">INDEX(GMWQ!$A$2:$NF$60,MATCH(1,(GMWQ!$NE$2:$NE$60=R$3)*(GMWQ!$ND$2:$ND$60=R$4)*(GMWQ!$NF$2:$NF$60=R$1),0),$G68-1966)</f>
        <v>-25.24335</v>
      </c>
      <c r="S68" s="4" cm="1">
        <f t="array" ref="S68">INDEX(GMWQ!$A$2:$NF$60,MATCH(1,(GMWQ!$NE$2:$NE$60=S$3)*(GMWQ!$ND$2:$ND$60=S$4)*(GMWQ!$NF$2:$NF$60=S$1),0),$G68-1966)</f>
        <v>-6.3019999999999996</v>
      </c>
      <c r="T68" s="4" cm="1">
        <f t="array" ref="T68">INDEX(GMWQ!$A$2:$NF$60,MATCH(1,(GMWQ!$NE$2:$NE$60=T$3)*(GMWQ!$ND$2:$ND$60=T$4)*(GMWQ!$NF$2:$NF$60=T$1),0),$G68-1966)</f>
        <v>-16.00189</v>
      </c>
      <c r="U68" s="4" cm="1">
        <f t="array" ref="U68">INDEX(GMWQ!$A$2:$NF$60,MATCH(1,(GMWQ!$NE$2:$NE$60=U$3)*(GMWQ!$ND$2:$ND$60=U$4)*(GMWQ!$NF$2:$NF$60=U$1),0),$G68-1966)</f>
        <v>-5417</v>
      </c>
      <c r="V68" s="4" cm="1">
        <f t="array" ref="V68">INDEX(GMWQ!$A$2:$NF$60,MATCH(1,(GMWQ!$NE$2:$NE$60=V$3)*(GMWQ!$ND$2:$ND$60=V$4)*(GMWQ!$NF$2:$NF$60=V$1),0),$G68-1966)</f>
        <v>199497.3</v>
      </c>
      <c r="W68" s="4" cm="1">
        <f t="array" ref="W68">INDEX(GMWQ!$A$2:$NF$60,MATCH(1,(GMWQ!$NE$2:$NE$60=W$3)*(GMWQ!$ND$2:$ND$60=W$4)*(GMWQ!$NF$2:$NF$60=W$1),0),$G68-1966)</f>
        <v>4425.8329999999996</v>
      </c>
      <c r="X68" s="4" cm="1">
        <f t="array" ref="X68">INDEX(GMWQ!$A$2:$NF$60,MATCH(1,(GMWQ!$NE$2:$NE$60=X$3)*(GMWQ!$ND$2:$ND$60=X$4)*(GMWQ!$NF$2:$NF$60=X$1),0),$G68-1966)</f>
        <v>281567</v>
      </c>
      <c r="Y68" s="4" cm="1">
        <f t="array" ref="Y68">INDEX(GMWQ!$A$2:$NF$60,MATCH(1,(GMWQ!$NE$2:$NE$60=Y$3)*(GMWQ!$ND$2:$ND$60=Y$4)*(GMWQ!$NF$2:$NF$60=Y$1),0),$G68-1966)</f>
        <v>453.56229999999999</v>
      </c>
      <c r="Z68" s="4" cm="1">
        <f t="array" ref="Z68">INDEX(GMWQ!$A$2:$NF$60,MATCH(1,(GMWQ!$NE$2:$NE$60=Z$3)*(GMWQ!$ND$2:$ND$60=Z$4)*(GMWQ!$NF$2:$NF$60=Z$1),0),$G68-1966)</f>
        <v>334.90410000000003</v>
      </c>
      <c r="AA68" s="4" cm="1">
        <f t="array" ref="AA68">INDEX(GMWQ!$A$2:$NF$60,MATCH(1,(GMWQ!$NE$2:$NE$60=AA$3)*(GMWQ!$ND$2:$ND$60=AA$4)*(GMWQ!$NF$2:$NF$60=AA$1),0),$G68-1966)</f>
        <v>541.577</v>
      </c>
      <c r="AB68" s="4" cm="1">
        <f t="array" ref="AB68">INDEX(GMWQ!$A$2:$NF$60,MATCH(1,(GMWQ!$NE$2:$NE$60=AB$3)*(GMWQ!$ND$2:$ND$60=AB$4)*(GMWQ!$NF$2:$NF$60=AB$1),0),$G68-1966)</f>
        <v>437762</v>
      </c>
      <c r="AC68" s="4" cm="1">
        <f t="array" ref="AC68">INDEX(GMWQ!$A$2:$NF$60,MATCH(1,(GMWQ!$NE$2:$NE$60=AC$3)*(GMWQ!$ND$2:$ND$60=AC$4)*(GMWQ!$NF$2:$NF$60=AC$1),0),$G68-1966)</f>
        <v>108695.1</v>
      </c>
      <c r="AD68" s="4" cm="1">
        <f t="array" ref="AD68">INDEX(GMWQ!$A$2:$NF$60,MATCH(1,(GMWQ!$NE$2:$NE$60=AD$3)*(GMWQ!$ND$2:$ND$60=AD$4)*(GMWQ!$NF$2:$NF$60=AD$1),0),$G68-1966)</f>
        <v>3048.6550000000002</v>
      </c>
      <c r="AE68" s="4" cm="1">
        <f t="array" ref="AE68">INDEX(GMWQ!$A$2:$NF$60,MATCH(1,(GMWQ!$NE$2:$NE$60=AE$3)*(GMWQ!$ND$2:$ND$60=AE$4)*(GMWQ!$NF$2:$NF$60=AE$1),0),$G68-1966)</f>
        <v>78513.08</v>
      </c>
      <c r="AF68" s="4" cm="1">
        <f t="array" ref="AF68">INDEX(GMWQ!$A$2:$NF$60,MATCH(1,(GMWQ!$NE$2:$NE$60=AF$3)*(GMWQ!$ND$2:$ND$60=AF$4)*(GMWQ!$NF$2:$NF$60=AF$1),0),$G68-1966)</f>
        <v>86.780779999999993</v>
      </c>
      <c r="AG68" s="4" cm="1">
        <f t="array" ref="AG68">INDEX(GMWQ!$A$2:$NF$60,MATCH(1,(GMWQ!$NE$2:$NE$60=AG$3)*(GMWQ!$ND$2:$ND$60=AG$4)*(GMWQ!$NF$2:$NF$60=AG$1),0),$G68-1966)</f>
        <v>100.59650000000001</v>
      </c>
      <c r="AH68" s="4" cm="1">
        <f t="array" ref="AH68">INDEX(GMWQ!$A$2:$NF$60,MATCH(1,(GMWQ!$NE$2:$NE$60=AH$3)*(GMWQ!$ND$2:$ND$60=AH$4)*(GMWQ!$NF$2:$NF$60=AH$1),0),$G68-1966)</f>
        <v>458.34249999999997</v>
      </c>
      <c r="AI68" s="4" cm="1">
        <f t="array" ref="AI68">INDEX(GMWQ!$A$2:$NF$60,MATCH(1,(GMWQ!$NE$2:$NE$60=AI$3)*(GMWQ!$ND$2:$ND$60=AI$4)*(GMWQ!$NF$2:$NF$60=AI$1),0),$G68-1966)</f>
        <v>239604</v>
      </c>
      <c r="AJ68" s="4" cm="1">
        <f t="array" ref="AJ68">INDEX(GMWQ!$A$2:$NF$60,MATCH(1,(GMWQ!$NE$2:$NE$60=AJ$3)*(GMWQ!$ND$2:$ND$60=AJ$4)*(GMWQ!$NF$2:$NF$60=AJ$1),0),$G68-1966)</f>
        <v>137021</v>
      </c>
      <c r="AK68" s="4" cm="1">
        <f t="array" ref="AK68">INDEX(GMWQ!$A$2:$NF$60,MATCH(1,(GMWQ!$NE$2:$NE$60=AK$3)*(GMWQ!$ND$2:$ND$60=AK$4)*(GMWQ!$NF$2:$NF$60=AK$1),0),$G68-1966)</f>
        <v>1297.5</v>
      </c>
      <c r="AL68" s="4" cm="1">
        <f t="array" ref="AL68">INDEX(GMWQ!$A$2:$NF$60,MATCH(1,(GMWQ!$NE$2:$NE$60=AL$3)*(GMWQ!$ND$2:$ND$60=AL$4)*(GMWQ!$NF$2:$NF$60=AL$1),0),$G68-1966)</f>
        <v>100960</v>
      </c>
      <c r="AM68" s="4" cm="1">
        <f t="array" ref="AM68">INDEX(GMWQ!$A$2:$NF$60,MATCH(1,(GMWQ!$NE$2:$NE$60=AM$3)*(GMWQ!$ND$2:$ND$60=AM$4)*(GMWQ!$NF$2:$NF$60=AM$1),0),$G68-1966)</f>
        <v>315.88830000000002</v>
      </c>
      <c r="AN68" s="4" cm="1">
        <f t="array" ref="AN68">INDEX(GMWQ!$A$2:$NF$60,MATCH(1,(GMWQ!$NE$2:$NE$60=AN$3)*(GMWQ!$ND$2:$ND$60=AN$4)*(GMWQ!$NF$2:$NF$60=AN$1),0),$G68-1966)</f>
        <v>226.29300000000001</v>
      </c>
      <c r="AO68" s="4" cm="1">
        <f t="array" ref="AO68">INDEX(GMWQ!$A$2:$NF$60,MATCH(1,(GMWQ!$NE$2:$NE$60=AO$3)*(GMWQ!$ND$2:$ND$60=AO$4)*(GMWQ!$NF$2:$NF$60=AO$1),0),$G68-1966)</f>
        <v>152.16399999999999</v>
      </c>
      <c r="AP68" s="4" cm="1">
        <f t="array" ref="AP68">INDEX(GMWQ!$A$2:$NF$60,MATCH(1,(GMWQ!$NE$2:$NE$60=AP$3)*(GMWQ!$ND$2:$ND$60=AP$4)*(GMWQ!$NF$2:$NF$60=AP$1),0),$G68-1966)</f>
        <v>155292</v>
      </c>
      <c r="AQ68" s="4" cm="1">
        <f t="array" ref="AQ68">INDEX(GMWQ!$A$2:$NF$60,MATCH(1,(GMWQ!$NE$2:$NE$60=AQ$3)*(GMWQ!$ND$2:$ND$60=AQ$4)*(GMWQ!$NF$2:$NF$60=AQ$1),0),$G68-1966)</f>
        <v>2.2344590000000002</v>
      </c>
      <c r="AR68" s="4" cm="1">
        <f t="array" ref="AR68">INDEX(GMWQ!$A$2:$NF$60,MATCH(1,(GMWQ!$NE$2:$NE$60=AR$3)*(GMWQ!$ND$2:$ND$60=AR$4)*(GMWQ!$NF$2:$NF$60=AR$1),0),$G68-1966)</f>
        <v>2.5536059999999998</v>
      </c>
      <c r="AS68" s="4" cm="1">
        <f t="array" ref="AS68">INDEX(GMWQ!$A$2:$NF$60,MATCH(1,(GMWQ!$NE$2:$NE$60=AS$3)*(GMWQ!$ND$2:$ND$60=AS$4)*(GMWQ!$NF$2:$NF$60=AS$1),0),$G68-1966)</f>
        <v>3.7002160000000002</v>
      </c>
      <c r="AT68" s="4" cm="1">
        <f t="array" ref="AT68">INDEX(GMWQ!$A$2:$NF$60,MATCH(1,(GMWQ!$NE$2:$NE$60=AT$3)*(GMWQ!$ND$2:$ND$60=AT$4)*(GMWQ!$NF$2:$NF$60=AT$1),0),$G68-1966)</f>
        <v>1.7080139999999999</v>
      </c>
      <c r="AU68" s="4" cm="1">
        <f t="array" ref="AU68">INDEX(GMWQ!$A$2:$NF$60,MATCH(1,(GMWQ!$NE$2:$NE$60=AU$3)*(GMWQ!$ND$2:$ND$60=AU$4)*(GMWQ!$NF$2:$NF$60=AU$1),0),$G68-1966)</f>
        <v>49.5</v>
      </c>
      <c r="AV68" s="4" cm="1">
        <f t="array" ref="AV68">INDEX(GMWQ!$A$2:$NF$60,MATCH(1,(GMWQ!$NE$2:$NE$60=AV$3)*(GMWQ!$ND$2:$ND$60=AV$4)*(GMWQ!$NF$2:$NF$60=AV$1),0),$G68-1966)</f>
        <v>117.5667</v>
      </c>
      <c r="AW68" s="4" cm="1">
        <f t="array" ref="AW68">INDEX(GMWQ!$A$2:$NF$60,MATCH(1,(GMWQ!$NE$2:$NE$60=AW$3)*(GMWQ!$ND$2:$ND$60=AW$4)*(GMWQ!$NF$2:$NF$60=AW$1),0),$G68-1966)</f>
        <v>84.9</v>
      </c>
      <c r="AX68" s="4" cm="1">
        <f t="array" ref="AX68">INDEX(GMWQ!$A$2:$NF$60,MATCH(1,(GMWQ!$NE$2:$NE$60=AX$3)*(GMWQ!$ND$2:$ND$60=AX$4)*(GMWQ!$NF$2:$NF$60=AX$1),0),$G68-1966)</f>
        <v>56.433329999999998</v>
      </c>
      <c r="AY68" s="4" cm="1">
        <f t="array" ref="AY68">INDEX(GMWQ!$A$2:$NF$60,MATCH(1,(GMWQ!$NE$2:$NE$60=AY$3)*(GMWQ!$ND$2:$ND$60=AY$4)*(GMWQ!$NF$2:$NF$60=AY$1),0),$G68-1966)</f>
        <v>51.92333</v>
      </c>
      <c r="AZ68" s="4" cm="1">
        <f t="array" ref="AZ68">INDEX(GMWQ!$A$2:$NF$60,MATCH(1,(GMWQ!$NE$2:$NE$60=AZ$3)*(GMWQ!$ND$2:$ND$60=AZ$4)*(GMWQ!$NF$2:$NF$60=AZ$1),0),$G68-1966)</f>
        <v>37.333329999999997</v>
      </c>
      <c r="BA68" s="4" cm="1">
        <f t="array" ref="BA68">INDEX(GMWQ!$A$2:$NF$60,MATCH(1,(GMWQ!$NE$2:$NE$60=BA$3)*(GMWQ!$ND$2:$ND$60=BA$4)*(GMWQ!$NF$2:$NF$60=BA$1),0),$G68-1966)</f>
        <v>70.897459999999995</v>
      </c>
    </row>
    <row r="69" spans="1:53" x14ac:dyDescent="0.25">
      <c r="B69" s="4">
        <f t="shared" si="70"/>
        <v>1988</v>
      </c>
      <c r="C69" s="4">
        <f t="shared" si="70"/>
        <v>1988</v>
      </c>
      <c r="D69" s="4">
        <f t="shared" ref="D69" si="82">+D65+1</f>
        <v>1988</v>
      </c>
      <c r="G69" s="4">
        <f t="shared" si="56"/>
        <v>2035</v>
      </c>
      <c r="H69" s="4" cm="1">
        <f t="array" ref="H69">INDEX(GMWQ!$A$2:$NF$60,MATCH(1,(GMWQ!$NE$2:$NE$60=H$3)*(GMWQ!$ND$2:$ND$60=H$4)*(GMWQ!$NF$2:$NF$60=H$1),0),$G69-1966)</f>
        <v>369774</v>
      </c>
      <c r="I69" s="4" cm="1">
        <f t="array" ref="I69">INDEX(GMWQ!$A$2:$NF$60,MATCH(1,(GMWQ!$NE$2:$NE$60=I$3)*(GMWQ!$ND$2:$ND$60=I$4)*(GMWQ!$NF$2:$NF$60=I$1),0),$G69-1966)</f>
        <v>2386.5500000000002</v>
      </c>
      <c r="J69" s="4" cm="1">
        <f t="array" ref="J69">INDEX(GMWQ!$A$2:$NF$60,MATCH(1,(GMWQ!$NE$2:$NE$60=J$3)*(GMWQ!$ND$2:$ND$60=J$4)*(GMWQ!$NF$2:$NF$60=J$1),0),$G69-1966)</f>
        <v>101434.8</v>
      </c>
      <c r="K69" s="4" cm="1">
        <f t="array" ref="K69">INDEX(GMWQ!$A$2:$NF$60,MATCH(1,(GMWQ!$NE$2:$NE$60=K$3)*(GMWQ!$ND$2:$ND$60=K$4)*(GMWQ!$NF$2:$NF$60=K$1),0),$G69-1966)</f>
        <v>530.74</v>
      </c>
      <c r="L69" s="4" cm="1">
        <f t="array" ref="L69">INDEX(GMWQ!$A$2:$NF$60,MATCH(1,(GMWQ!$NE$2:$NE$60=L$3)*(GMWQ!$ND$2:$ND$60=L$4)*(GMWQ!$NF$2:$NF$60=L$1),0),$G69-1966)</f>
        <v>366.71800000000002</v>
      </c>
      <c r="M69" s="4" cm="1">
        <f t="array" ref="M69">INDEX(GMWQ!$A$2:$NF$60,MATCH(1,(GMWQ!$NE$2:$NE$60=M$3)*(GMWQ!$ND$2:$ND$60=M$4)*(GMWQ!$NF$2:$NF$60=M$1),0),$G69-1966)</f>
        <v>359.25200000000001</v>
      </c>
      <c r="N69" s="4" cm="1">
        <f t="array" ref="N69">INDEX(GMWQ!$A$2:$NF$60,MATCH(1,(GMWQ!$NE$2:$NE$60=N$3)*(GMWQ!$ND$2:$ND$60=N$4)*(GMWQ!$NF$2:$NF$60=N$1),0),$G69-1966)</f>
        <v>282878.8</v>
      </c>
      <c r="O69" s="4" cm="1">
        <f t="array" ref="O69">INDEX(GMWQ!$A$2:$NF$60,MATCH(1,(GMWQ!$NE$2:$NE$60=O$3)*(GMWQ!$ND$2:$ND$60=O$4)*(GMWQ!$NF$2:$NF$60=O$1),0),$G69-1966)</f>
        <v>1095</v>
      </c>
      <c r="P69" s="4" cm="1">
        <f t="array" ref="P69">INDEX(GMWQ!$A$2:$NF$60,MATCH(1,(GMWQ!$NE$2:$NE$60=P$3)*(GMWQ!$ND$2:$ND$60=P$4)*(GMWQ!$NF$2:$NF$60=P$1),0),$G69-1966)</f>
        <v>-57.320999999999998</v>
      </c>
      <c r="Q69" s="4" cm="1">
        <f t="array" ref="Q69">INDEX(GMWQ!$A$2:$NF$60,MATCH(1,(GMWQ!$NE$2:$NE$60=Q$3)*(GMWQ!$ND$2:$ND$60=Q$4)*(GMWQ!$NF$2:$NF$60=Q$1),0),$G69-1966)</f>
        <v>715.75</v>
      </c>
      <c r="R69" s="4" cm="1">
        <f t="array" ref="R69">INDEX(GMWQ!$A$2:$NF$60,MATCH(1,(GMWQ!$NE$2:$NE$60=R$3)*(GMWQ!$ND$2:$ND$60=R$4)*(GMWQ!$NF$2:$NF$60=R$1),0),$G69-1966)</f>
        <v>-25.24335</v>
      </c>
      <c r="S69" s="4" cm="1">
        <f t="array" ref="S69">INDEX(GMWQ!$A$2:$NF$60,MATCH(1,(GMWQ!$NE$2:$NE$60=S$3)*(GMWQ!$ND$2:$ND$60=S$4)*(GMWQ!$NF$2:$NF$60=S$1),0),$G69-1966)</f>
        <v>-6.0350000000000001</v>
      </c>
      <c r="T69" s="4" cm="1">
        <f t="array" ref="T69">INDEX(GMWQ!$A$2:$NF$60,MATCH(1,(GMWQ!$NE$2:$NE$60=T$3)*(GMWQ!$ND$2:$ND$60=T$4)*(GMWQ!$NF$2:$NF$60=T$1),0),$G69-1966)</f>
        <v>-16.41001</v>
      </c>
      <c r="U69" s="4" cm="1">
        <f t="array" ref="U69">INDEX(GMWQ!$A$2:$NF$60,MATCH(1,(GMWQ!$NE$2:$NE$60=U$3)*(GMWQ!$ND$2:$ND$60=U$4)*(GMWQ!$NF$2:$NF$60=U$1),0),$G69-1966)</f>
        <v>-6342</v>
      </c>
      <c r="V69" s="4" cm="1">
        <f t="array" ref="V69">INDEX(GMWQ!$A$2:$NF$60,MATCH(1,(GMWQ!$NE$2:$NE$60=V$3)*(GMWQ!$ND$2:$ND$60=V$4)*(GMWQ!$NF$2:$NF$60=V$1),0),$G69-1966)</f>
        <v>198079.5</v>
      </c>
      <c r="W69" s="4" cm="1">
        <f t="array" ref="W69">INDEX(GMWQ!$A$2:$NF$60,MATCH(1,(GMWQ!$NE$2:$NE$60=W$3)*(GMWQ!$ND$2:$ND$60=W$4)*(GMWQ!$NF$2:$NF$60=W$1),0),$G69-1966)</f>
        <v>4515.8639999999996</v>
      </c>
      <c r="X69" s="4" cm="1">
        <f t="array" ref="X69">INDEX(GMWQ!$A$2:$NF$60,MATCH(1,(GMWQ!$NE$2:$NE$60=X$3)*(GMWQ!$ND$2:$ND$60=X$4)*(GMWQ!$NF$2:$NF$60=X$1),0),$G69-1966)</f>
        <v>282853</v>
      </c>
      <c r="Y69" s="4" cm="1">
        <f t="array" ref="Y69">INDEX(GMWQ!$A$2:$NF$60,MATCH(1,(GMWQ!$NE$2:$NE$60=Y$3)*(GMWQ!$ND$2:$ND$60=Y$4)*(GMWQ!$NF$2:$NF$60=Y$1),0),$G69-1966)</f>
        <v>458.6001</v>
      </c>
      <c r="Z69" s="4" cm="1">
        <f t="array" ref="Z69">INDEX(GMWQ!$A$2:$NF$60,MATCH(1,(GMWQ!$NE$2:$NE$60=Z$3)*(GMWQ!$ND$2:$ND$60=Z$4)*(GMWQ!$NF$2:$NF$60=Z$1),0),$G69-1966)</f>
        <v>340.75459999999998</v>
      </c>
      <c r="AA69" s="4" cm="1">
        <f t="array" ref="AA69">INDEX(GMWQ!$A$2:$NF$60,MATCH(1,(GMWQ!$NE$2:$NE$60=AA$3)*(GMWQ!$ND$2:$ND$60=AA$4)*(GMWQ!$NF$2:$NF$60=AA$1),0),$G69-1966)</f>
        <v>559.14149999999995</v>
      </c>
      <c r="AB69" s="4" cm="1">
        <f t="array" ref="AB69">INDEX(GMWQ!$A$2:$NF$60,MATCH(1,(GMWQ!$NE$2:$NE$60=AB$3)*(GMWQ!$ND$2:$ND$60=AB$4)*(GMWQ!$NF$2:$NF$60=AB$1),0),$G69-1966)</f>
        <v>447314</v>
      </c>
      <c r="AC69" s="4" cm="1">
        <f t="array" ref="AC69">INDEX(GMWQ!$A$2:$NF$60,MATCH(1,(GMWQ!$NE$2:$NE$60=AC$3)*(GMWQ!$ND$2:$ND$60=AC$4)*(GMWQ!$NF$2:$NF$60=AC$1),0),$G69-1966)</f>
        <v>105625.3</v>
      </c>
      <c r="AD69" s="4" cm="1">
        <f t="array" ref="AD69">INDEX(GMWQ!$A$2:$NF$60,MATCH(1,(GMWQ!$NE$2:$NE$60=AD$3)*(GMWQ!$ND$2:$ND$60=AD$4)*(GMWQ!$NF$2:$NF$60=AD$1),0),$G69-1966)</f>
        <v>3131.5790000000002</v>
      </c>
      <c r="AE69" s="4" cm="1">
        <f t="array" ref="AE69">INDEX(GMWQ!$A$2:$NF$60,MATCH(1,(GMWQ!$NE$2:$NE$60=AE$3)*(GMWQ!$ND$2:$ND$60=AE$4)*(GMWQ!$NF$2:$NF$60=AE$1),0),$G69-1966)</f>
        <v>75515.12</v>
      </c>
      <c r="AF69" s="4" cm="1">
        <f t="array" ref="AF69">INDEX(GMWQ!$A$2:$NF$60,MATCH(1,(GMWQ!$NE$2:$NE$60=AF$3)*(GMWQ!$ND$2:$ND$60=AF$4)*(GMWQ!$NF$2:$NF$60=AF$1),0),$G69-1966)</f>
        <v>88.803269999999998</v>
      </c>
      <c r="AG69" s="4" cm="1">
        <f t="array" ref="AG69">INDEX(GMWQ!$A$2:$NF$60,MATCH(1,(GMWQ!$NE$2:$NE$60=AG$3)*(GMWQ!$ND$2:$ND$60=AG$4)*(GMWQ!$NF$2:$NF$60=AG$1),0),$G69-1966)</f>
        <v>105.6212</v>
      </c>
      <c r="AH69" s="4" cm="1">
        <f t="array" ref="AH69">INDEX(GMWQ!$A$2:$NF$60,MATCH(1,(GMWQ!$NE$2:$NE$60=AH$3)*(GMWQ!$ND$2:$ND$60=AH$4)*(GMWQ!$NF$2:$NF$60=AH$1),0),$G69-1966)</f>
        <v>473.96980000000002</v>
      </c>
      <c r="AI69" s="4" cm="1">
        <f t="array" ref="AI69">INDEX(GMWQ!$A$2:$NF$60,MATCH(1,(GMWQ!$NE$2:$NE$60=AI$3)*(GMWQ!$ND$2:$ND$60=AI$4)*(GMWQ!$NF$2:$NF$60=AI$1),0),$G69-1966)</f>
        <v>243422</v>
      </c>
      <c r="AJ69" s="4" cm="1">
        <f t="array" ref="AJ69">INDEX(GMWQ!$A$2:$NF$60,MATCH(1,(GMWQ!$NE$2:$NE$60=AJ$3)*(GMWQ!$ND$2:$ND$60=AJ$4)*(GMWQ!$NF$2:$NF$60=AJ$1),0),$G69-1966)</f>
        <v>141211</v>
      </c>
      <c r="AK69" s="4" cm="1">
        <f t="array" ref="AK69">INDEX(GMWQ!$A$2:$NF$60,MATCH(1,(GMWQ!$NE$2:$NE$60=AK$3)*(GMWQ!$ND$2:$ND$60=AK$4)*(GMWQ!$NF$2:$NF$60=AK$1),0),$G69-1966)</f>
        <v>1320.7</v>
      </c>
      <c r="AL69" s="4" cm="1">
        <f t="array" ref="AL69">INDEX(GMWQ!$A$2:$NF$60,MATCH(1,(GMWQ!$NE$2:$NE$60=AL$3)*(GMWQ!$ND$2:$ND$60=AL$4)*(GMWQ!$NF$2:$NF$60=AL$1),0),$G69-1966)</f>
        <v>103340</v>
      </c>
      <c r="AM69" s="4" cm="1">
        <f t="array" ref="AM69">INDEX(GMWQ!$A$2:$NF$60,MATCH(1,(GMWQ!$NE$2:$NE$60=AM$3)*(GMWQ!$ND$2:$ND$60=AM$4)*(GMWQ!$NF$2:$NF$60=AM$1),0),$G69-1966)</f>
        <v>322.00389999999999</v>
      </c>
      <c r="AN69" s="4" cm="1">
        <f t="array" ref="AN69">INDEX(GMWQ!$A$2:$NF$60,MATCH(1,(GMWQ!$NE$2:$NE$60=AN$3)*(GMWQ!$ND$2:$ND$60=AN$4)*(GMWQ!$NF$2:$NF$60=AN$1),0),$G69-1966)</f>
        <v>231.756</v>
      </c>
      <c r="AO69" s="4" cm="1">
        <f t="array" ref="AO69">INDEX(GMWQ!$A$2:$NF$60,MATCH(1,(GMWQ!$NE$2:$NE$60=AO$3)*(GMWQ!$ND$2:$ND$60=AO$4)*(GMWQ!$NF$2:$NF$60=AO$1),0),$G69-1966)</f>
        <v>155.96799999999999</v>
      </c>
      <c r="AP69" s="4" cm="1">
        <f t="array" ref="AP69">INDEX(GMWQ!$A$2:$NF$60,MATCH(1,(GMWQ!$NE$2:$NE$60=AP$3)*(GMWQ!$ND$2:$ND$60=AP$4)*(GMWQ!$NF$2:$NF$60=AP$1),0),$G69-1966)</f>
        <v>157848</v>
      </c>
      <c r="AQ69" s="4" cm="1">
        <f t="array" ref="AQ69">INDEX(GMWQ!$A$2:$NF$60,MATCH(1,(GMWQ!$NE$2:$NE$60=AQ$3)*(GMWQ!$ND$2:$ND$60=AQ$4)*(GMWQ!$NF$2:$NF$60=AQ$1),0),$G69-1966)</f>
        <v>1.242445</v>
      </c>
      <c r="AR69" s="4" cm="1">
        <f t="array" ref="AR69">INDEX(GMWQ!$A$2:$NF$60,MATCH(1,(GMWQ!$NE$2:$NE$60=AR$3)*(GMWQ!$ND$2:$ND$60=AR$4)*(GMWQ!$NF$2:$NF$60=AR$1),0),$G69-1966)</f>
        <v>2.1926269999999999</v>
      </c>
      <c r="AS69" s="4" cm="1">
        <f t="array" ref="AS69">INDEX(GMWQ!$A$2:$NF$60,MATCH(1,(GMWQ!$NE$2:$NE$60=AS$3)*(GMWQ!$ND$2:$ND$60=AS$4)*(GMWQ!$NF$2:$NF$60=AS$1),0),$G69-1966)</f>
        <v>2.8905069999999999</v>
      </c>
      <c r="AT69" s="4" cm="1">
        <f t="array" ref="AT69">INDEX(GMWQ!$A$2:$NF$60,MATCH(1,(GMWQ!$NE$2:$NE$60=AT$3)*(GMWQ!$ND$2:$ND$60=AT$4)*(GMWQ!$NF$2:$NF$60=AT$1),0),$G69-1966)</f>
        <v>2.131049</v>
      </c>
      <c r="AU69" s="4" cm="1">
        <f t="array" ref="AU69">INDEX(GMWQ!$A$2:$NF$60,MATCH(1,(GMWQ!$NE$2:$NE$60=AU$3)*(GMWQ!$ND$2:$ND$60=AU$4)*(GMWQ!$NF$2:$NF$60=AU$1),0),$G69-1966)</f>
        <v>49.9</v>
      </c>
      <c r="AV69" s="4" cm="1">
        <f t="array" ref="AV69">INDEX(GMWQ!$A$2:$NF$60,MATCH(1,(GMWQ!$NE$2:$NE$60=AV$3)*(GMWQ!$ND$2:$ND$60=AV$4)*(GMWQ!$NF$2:$NF$60=AV$1),0),$G69-1966)</f>
        <v>119</v>
      </c>
      <c r="AW69" s="4" cm="1">
        <f t="array" ref="AW69">INDEX(GMWQ!$A$2:$NF$60,MATCH(1,(GMWQ!$NE$2:$NE$60=AW$3)*(GMWQ!$ND$2:$ND$60=AW$4)*(GMWQ!$NF$2:$NF$60=AW$1),0),$G69-1966)</f>
        <v>85.066670000000002</v>
      </c>
      <c r="AX69" s="4" cm="1">
        <f t="array" ref="AX69">INDEX(GMWQ!$A$2:$NF$60,MATCH(1,(GMWQ!$NE$2:$NE$60=AX$3)*(GMWQ!$ND$2:$ND$60=AX$4)*(GMWQ!$NF$2:$NF$60=AX$1),0),$G69-1966)</f>
        <v>56.566670000000002</v>
      </c>
      <c r="AY69" s="4" cm="1">
        <f t="array" ref="AY69">INDEX(GMWQ!$A$2:$NF$60,MATCH(1,(GMWQ!$NE$2:$NE$60=AY$3)*(GMWQ!$ND$2:$ND$60=AY$4)*(GMWQ!$NF$2:$NF$60=AY$1),0),$G69-1966)</f>
        <v>52.376669999999997</v>
      </c>
      <c r="AZ69" s="4" cm="1">
        <f t="array" ref="AZ69">INDEX(GMWQ!$A$2:$NF$60,MATCH(1,(GMWQ!$NE$2:$NE$60=AZ$3)*(GMWQ!$ND$2:$ND$60=AZ$4)*(GMWQ!$NF$2:$NF$60=AZ$1),0),$G69-1966)</f>
        <v>37.633339999999997</v>
      </c>
      <c r="BA69" s="4" cm="1">
        <f t="array" ref="BA69">INDEX(GMWQ!$A$2:$NF$60,MATCH(1,(GMWQ!$NE$2:$NE$60=BA$3)*(GMWQ!$ND$2:$ND$60=BA$4)*(GMWQ!$NF$2:$NF$60=BA$1),0),$G69-1966)</f>
        <v>71.675070000000005</v>
      </c>
    </row>
    <row r="70" spans="1:53" x14ac:dyDescent="0.25">
      <c r="B70" s="4">
        <f t="shared" si="70"/>
        <v>1988</v>
      </c>
      <c r="C70" s="4">
        <f t="shared" si="70"/>
        <v>1988</v>
      </c>
      <c r="D70" s="4">
        <f t="shared" ref="D70" si="83">+D66+1</f>
        <v>1988</v>
      </c>
      <c r="F70" s="4">
        <f t="shared" ref="F70" si="84">+F66+1</f>
        <v>1988</v>
      </c>
      <c r="G70" s="4">
        <f t="shared" si="56"/>
        <v>2036</v>
      </c>
      <c r="H70" s="4" cm="1">
        <f t="array" ref="H70">INDEX(GMWQ!$A$2:$NF$60,MATCH(1,(GMWQ!$NE$2:$NE$60=H$3)*(GMWQ!$ND$2:$ND$60=H$4)*(GMWQ!$NF$2:$NF$60=H$1),0),$G70-1966)</f>
        <v>372752</v>
      </c>
      <c r="I70" s="4" cm="1">
        <f t="array" ref="I70">INDEX(GMWQ!$A$2:$NF$60,MATCH(1,(GMWQ!$NE$2:$NE$60=I$3)*(GMWQ!$ND$2:$ND$60=I$4)*(GMWQ!$NF$2:$NF$60=I$1),0),$G70-1966)</f>
        <v>2418.35</v>
      </c>
      <c r="J70" s="4" cm="1">
        <f t="array" ref="J70">INDEX(GMWQ!$A$2:$NF$60,MATCH(1,(GMWQ!$NE$2:$NE$60=J$3)*(GMWQ!$ND$2:$ND$60=J$4)*(GMWQ!$NF$2:$NF$60=J$1),0),$G70-1966)</f>
        <v>102545.5</v>
      </c>
      <c r="K70" s="4" cm="1">
        <f t="array" ref="K70">INDEX(GMWQ!$A$2:$NF$60,MATCH(1,(GMWQ!$NE$2:$NE$60=K$3)*(GMWQ!$ND$2:$ND$60=K$4)*(GMWQ!$NF$2:$NF$60=K$1),0),$G70-1966)</f>
        <v>537.11</v>
      </c>
      <c r="L70" s="4" cm="1">
        <f t="array" ref="L70">INDEX(GMWQ!$A$2:$NF$60,MATCH(1,(GMWQ!$NE$2:$NE$60=L$3)*(GMWQ!$ND$2:$ND$60=L$4)*(GMWQ!$NF$2:$NF$60=L$1),0),$G70-1966)</f>
        <v>369.74299999999999</v>
      </c>
      <c r="M70" s="4" cm="1">
        <f t="array" ref="M70">INDEX(GMWQ!$A$2:$NF$60,MATCH(1,(GMWQ!$NE$2:$NE$60=M$3)*(GMWQ!$ND$2:$ND$60=M$4)*(GMWQ!$NF$2:$NF$60=M$1),0),$G70-1966)</f>
        <v>363.541</v>
      </c>
      <c r="N70" s="4" cm="1">
        <f t="array" ref="N70">INDEX(GMWQ!$A$2:$NF$60,MATCH(1,(GMWQ!$NE$2:$NE$60=N$3)*(GMWQ!$ND$2:$ND$60=N$4)*(GMWQ!$NF$2:$NF$60=N$1),0),$G70-1966)</f>
        <v>284820</v>
      </c>
      <c r="O70" s="4" cm="1">
        <f t="array" ref="O70">INDEX(GMWQ!$A$2:$NF$60,MATCH(1,(GMWQ!$NE$2:$NE$60=O$3)*(GMWQ!$ND$2:$ND$60=O$4)*(GMWQ!$NF$2:$NF$60=O$1),0),$G70-1966)</f>
        <v>2730</v>
      </c>
      <c r="P70" s="4" cm="1">
        <f t="array" ref="P70">INDEX(GMWQ!$A$2:$NF$60,MATCH(1,(GMWQ!$NE$2:$NE$60=P$3)*(GMWQ!$ND$2:$ND$60=P$4)*(GMWQ!$NF$2:$NF$60=P$1),0),$G70-1966)</f>
        <v>-60.847749999999998</v>
      </c>
      <c r="Q70" s="4" cm="1">
        <f t="array" ref="Q70">INDEX(GMWQ!$A$2:$NF$60,MATCH(1,(GMWQ!$NE$2:$NE$60=Q$3)*(GMWQ!$ND$2:$ND$60=Q$4)*(GMWQ!$NF$2:$NF$60=Q$1),0),$G70-1966)</f>
        <v>1362.25</v>
      </c>
      <c r="R70" s="4" cm="1">
        <f t="array" ref="R70">INDEX(GMWQ!$A$2:$NF$60,MATCH(1,(GMWQ!$NE$2:$NE$60=R$3)*(GMWQ!$ND$2:$ND$60=R$4)*(GMWQ!$NF$2:$NF$60=R$1),0),$G70-1966)</f>
        <v>-25.24335</v>
      </c>
      <c r="S70" s="4" cm="1">
        <f t="array" ref="S70">INDEX(GMWQ!$A$2:$NF$60,MATCH(1,(GMWQ!$NE$2:$NE$60=S$3)*(GMWQ!$ND$2:$ND$60=S$4)*(GMWQ!$NF$2:$NF$60=S$1),0),$G70-1966)</f>
        <v>-6.7839999999999998</v>
      </c>
      <c r="T70" s="4" cm="1">
        <f t="array" ref="T70">INDEX(GMWQ!$A$2:$NF$60,MATCH(1,(GMWQ!$NE$2:$NE$60=T$3)*(GMWQ!$ND$2:$ND$60=T$4)*(GMWQ!$NF$2:$NF$60=T$1),0),$G70-1966)</f>
        <v>-16.952680000000001</v>
      </c>
      <c r="U70" s="4" cm="1">
        <f t="array" ref="U70">INDEX(GMWQ!$A$2:$NF$60,MATCH(1,(GMWQ!$NE$2:$NE$60=U$3)*(GMWQ!$ND$2:$ND$60=U$4)*(GMWQ!$NF$2:$NF$60=U$1),0),$G70-1966)</f>
        <v>-5592</v>
      </c>
      <c r="V70" s="4" cm="1">
        <f t="array" ref="V70">INDEX(GMWQ!$A$2:$NF$60,MATCH(1,(GMWQ!$NE$2:$NE$60=V$3)*(GMWQ!$ND$2:$ND$60=V$4)*(GMWQ!$NF$2:$NF$60=V$1),0),$G70-1966)</f>
        <v>196661.8</v>
      </c>
      <c r="W70" s="4" cm="1">
        <f t="array" ref="W70">INDEX(GMWQ!$A$2:$NF$60,MATCH(1,(GMWQ!$NE$2:$NE$60=W$3)*(GMWQ!$ND$2:$ND$60=W$4)*(GMWQ!$NF$2:$NF$60=W$1),0),$G70-1966)</f>
        <v>4607.9080000000004</v>
      </c>
      <c r="X70" s="4" cm="1">
        <f t="array" ref="X70">INDEX(GMWQ!$A$2:$NF$60,MATCH(1,(GMWQ!$NE$2:$NE$60=X$3)*(GMWQ!$ND$2:$ND$60=X$4)*(GMWQ!$NF$2:$NF$60=X$1),0),$G70-1966)</f>
        <v>284139</v>
      </c>
      <c r="Y70" s="4" cm="1">
        <f t="array" ref="Y70">INDEX(GMWQ!$A$2:$NF$60,MATCH(1,(GMWQ!$NE$2:$NE$60=Y$3)*(GMWQ!$ND$2:$ND$60=Y$4)*(GMWQ!$NF$2:$NF$60=Y$1),0),$G70-1966)</f>
        <v>460.66950000000003</v>
      </c>
      <c r="Z70" s="4" cm="1">
        <f t="array" ref="Z70">INDEX(GMWQ!$A$2:$NF$60,MATCH(1,(GMWQ!$NE$2:$NE$60=Z$3)*(GMWQ!$ND$2:$ND$60=Z$4)*(GMWQ!$NF$2:$NF$60=Z$1),0),$G70-1966)</f>
        <v>346.60520000000002</v>
      </c>
      <c r="AA70" s="4" cm="1">
        <f t="array" ref="AA70">INDEX(GMWQ!$A$2:$NF$60,MATCH(1,(GMWQ!$NE$2:$NE$60=AA$3)*(GMWQ!$ND$2:$ND$60=AA$4)*(GMWQ!$NF$2:$NF$60=AA$1),0),$G70-1966)</f>
        <v>576.70600000000002</v>
      </c>
      <c r="AB70" s="4" cm="1">
        <f t="array" ref="AB70">INDEX(GMWQ!$A$2:$NF$60,MATCH(1,(GMWQ!$NE$2:$NE$60=AB$3)*(GMWQ!$ND$2:$ND$60=AB$4)*(GMWQ!$NF$2:$NF$60=AB$1),0),$G70-1966)</f>
        <v>456865</v>
      </c>
      <c r="AC70" s="4" cm="1">
        <f t="array" ref="AC70">INDEX(GMWQ!$A$2:$NF$60,MATCH(1,(GMWQ!$NE$2:$NE$60=AC$3)*(GMWQ!$ND$2:$ND$60=AC$4)*(GMWQ!$NF$2:$NF$60=AC$1),0),$G70-1966)</f>
        <v>102356.9</v>
      </c>
      <c r="AD70" s="4" cm="1">
        <f t="array" ref="AD70">INDEX(GMWQ!$A$2:$NF$60,MATCH(1,(GMWQ!$NE$2:$NE$60=AD$3)*(GMWQ!$ND$2:$ND$60=AD$4)*(GMWQ!$NF$2:$NF$60=AD$1),0),$G70-1966)</f>
        <v>3224.7159999999999</v>
      </c>
      <c r="AE70" s="4" cm="1">
        <f t="array" ref="AE70">INDEX(GMWQ!$A$2:$NF$60,MATCH(1,(GMWQ!$NE$2:$NE$60=AE$3)*(GMWQ!$ND$2:$ND$60=AE$4)*(GMWQ!$NF$2:$NF$60=AE$1),0),$G70-1966)</f>
        <v>72517.16</v>
      </c>
      <c r="AF70" s="4" cm="1">
        <f t="array" ref="AF70">INDEX(GMWQ!$A$2:$NF$60,MATCH(1,(GMWQ!$NE$2:$NE$60=AF$3)*(GMWQ!$ND$2:$ND$60=AF$4)*(GMWQ!$NF$2:$NF$60=AF$1),0),$G70-1966)</f>
        <v>90.825370000000007</v>
      </c>
      <c r="AG70" s="4" cm="1">
        <f t="array" ref="AG70">INDEX(GMWQ!$A$2:$NF$60,MATCH(1,(GMWQ!$NE$2:$NE$60=AG$3)*(GMWQ!$ND$2:$ND$60=AG$4)*(GMWQ!$NF$2:$NF$60=AG$1),0),$G70-1966)</f>
        <v>110.646</v>
      </c>
      <c r="AH70" s="4" cm="1">
        <f t="array" ref="AH70">INDEX(GMWQ!$A$2:$NF$60,MATCH(1,(GMWQ!$NE$2:$NE$60=AH$3)*(GMWQ!$ND$2:$ND$60=AH$4)*(GMWQ!$NF$2:$NF$60=AH$1),0),$G70-1966)</f>
        <v>489.59699999999998</v>
      </c>
      <c r="AI70" s="4" cm="1">
        <f t="array" ref="AI70">INDEX(GMWQ!$A$2:$NF$60,MATCH(1,(GMWQ!$NE$2:$NE$60=AI$3)*(GMWQ!$ND$2:$ND$60=AI$4)*(GMWQ!$NF$2:$NF$60=AI$1),0),$G70-1966)</f>
        <v>247240</v>
      </c>
      <c r="AJ70" s="4" cm="1">
        <f t="array" ref="AJ70">INDEX(GMWQ!$A$2:$NF$60,MATCH(1,(GMWQ!$NE$2:$NE$60=AJ$3)*(GMWQ!$ND$2:$ND$60=AJ$4)*(GMWQ!$NF$2:$NF$60=AJ$1),0),$G70-1966)</f>
        <v>145397</v>
      </c>
      <c r="AK70" s="4" cm="1">
        <f t="array" ref="AK70">INDEX(GMWQ!$A$2:$NF$60,MATCH(1,(GMWQ!$NE$2:$NE$60=AK$3)*(GMWQ!$ND$2:$ND$60=AK$4)*(GMWQ!$NF$2:$NF$60=AK$1),0),$G70-1966)</f>
        <v>1349.875</v>
      </c>
      <c r="AL70" s="4" cm="1">
        <f t="array" ref="AL70">INDEX(GMWQ!$A$2:$NF$60,MATCH(1,(GMWQ!$NE$2:$NE$60=AL$3)*(GMWQ!$ND$2:$ND$60=AL$4)*(GMWQ!$NF$2:$NF$60=AL$1),0),$G70-1966)</f>
        <v>104837.8</v>
      </c>
      <c r="AM70" s="4" cm="1">
        <f t="array" ref="AM70">INDEX(GMWQ!$A$2:$NF$60,MATCH(1,(GMWQ!$NE$2:$NE$60=AM$3)*(GMWQ!$ND$2:$ND$60=AM$4)*(GMWQ!$NF$2:$NF$60=AM$1),0),$G70-1966)</f>
        <v>329.17540000000002</v>
      </c>
      <c r="AN70" s="4" cm="1">
        <f t="array" ref="AN70">INDEX(GMWQ!$A$2:$NF$60,MATCH(1,(GMWQ!$NE$2:$NE$60=AN$3)*(GMWQ!$ND$2:$ND$60=AN$4)*(GMWQ!$NF$2:$NF$60=AN$1),0),$G70-1966)</f>
        <v>236.31299999999999</v>
      </c>
      <c r="AO70" s="4" cm="1">
        <f t="array" ref="AO70">INDEX(GMWQ!$A$2:$NF$60,MATCH(1,(GMWQ!$NE$2:$NE$60=AO$3)*(GMWQ!$ND$2:$ND$60=AO$4)*(GMWQ!$NF$2:$NF$60=AO$1),0),$G70-1966)</f>
        <v>159.756</v>
      </c>
      <c r="AP70" s="4" cm="1">
        <f t="array" ref="AP70">INDEX(GMWQ!$A$2:$NF$60,MATCH(1,(GMWQ!$NE$2:$NE$60=AP$3)*(GMWQ!$ND$2:$ND$60=AP$4)*(GMWQ!$NF$2:$NF$60=AP$1),0),$G70-1966)</f>
        <v>161017</v>
      </c>
      <c r="AQ70" s="4" cm="1">
        <f t="array" ref="AQ70">INDEX(GMWQ!$A$2:$NF$60,MATCH(1,(GMWQ!$NE$2:$NE$60=AQ$3)*(GMWQ!$ND$2:$ND$60=AQ$4)*(GMWQ!$NF$2:$NF$60=AQ$1),0),$G70-1966)</f>
        <v>0.50102729999999995</v>
      </c>
      <c r="AR70" s="4" cm="1">
        <f t="array" ref="AR70">INDEX(GMWQ!$A$2:$NF$60,MATCH(1,(GMWQ!$NE$2:$NE$60=AR$3)*(GMWQ!$ND$2:$ND$60=AR$4)*(GMWQ!$NF$2:$NF$60=AR$1),0),$G70-1966)</f>
        <v>1.5187820000000001</v>
      </c>
      <c r="AS70" s="4" cm="1">
        <f t="array" ref="AS70">INDEX(GMWQ!$A$2:$NF$60,MATCH(1,(GMWQ!$NE$2:$NE$60=AS$3)*(GMWQ!$ND$2:$ND$60=AS$4)*(GMWQ!$NF$2:$NF$60=AS$1),0),$G70-1966)</f>
        <v>2.4546589999999999</v>
      </c>
      <c r="AT70" s="4" cm="1">
        <f t="array" ref="AT70">INDEX(GMWQ!$A$2:$NF$60,MATCH(1,(GMWQ!$NE$2:$NE$60=AT$3)*(GMWQ!$ND$2:$ND$60=AT$4)*(GMWQ!$NF$2:$NF$60=AT$1),0),$G70-1966)</f>
        <v>1.332543</v>
      </c>
      <c r="AU70" s="4" cm="1">
        <f t="array" ref="AU70">INDEX(GMWQ!$A$2:$NF$60,MATCH(1,(GMWQ!$NE$2:$NE$60=AU$3)*(GMWQ!$ND$2:$ND$60=AU$4)*(GMWQ!$NF$2:$NF$60=AU$1),0),$G70-1966)</f>
        <v>50.466670000000001</v>
      </c>
      <c r="AV70" s="4" cm="1">
        <f t="array" ref="AV70">INDEX(GMWQ!$A$2:$NF$60,MATCH(1,(GMWQ!$NE$2:$NE$60=AV$3)*(GMWQ!$ND$2:$ND$60=AV$4)*(GMWQ!$NF$2:$NF$60=AV$1),0),$G70-1966)</f>
        <v>120.3</v>
      </c>
      <c r="AW70" s="4" cm="1">
        <f t="array" ref="AW70">INDEX(GMWQ!$A$2:$NF$60,MATCH(1,(GMWQ!$NE$2:$NE$60=AW$3)*(GMWQ!$ND$2:$ND$60=AW$4)*(GMWQ!$NF$2:$NF$60=AW$1),0),$G70-1966)</f>
        <v>85.7</v>
      </c>
      <c r="AX70" s="4" cm="1">
        <f t="array" ref="AX70">INDEX(GMWQ!$A$2:$NF$60,MATCH(1,(GMWQ!$NE$2:$NE$60=AX$3)*(GMWQ!$ND$2:$ND$60=AX$4)*(GMWQ!$NF$2:$NF$60=AX$1),0),$G70-1966)</f>
        <v>56.933329999999998</v>
      </c>
      <c r="AY70" s="4" cm="1">
        <f t="array" ref="AY70">INDEX(GMWQ!$A$2:$NF$60,MATCH(1,(GMWQ!$NE$2:$NE$60=AY$3)*(GMWQ!$ND$2:$ND$60=AY$4)*(GMWQ!$NF$2:$NF$60=AY$1),0),$G70-1966)</f>
        <v>52.696669999999997</v>
      </c>
      <c r="AZ70" s="4" cm="1">
        <f t="array" ref="AZ70">INDEX(GMWQ!$A$2:$NF$60,MATCH(1,(GMWQ!$NE$2:$NE$60=AZ$3)*(GMWQ!$ND$2:$ND$60=AZ$4)*(GMWQ!$NF$2:$NF$60=AZ$1),0),$G70-1966)</f>
        <v>38.366660000000003</v>
      </c>
      <c r="BA70" s="4" cm="1">
        <f t="array" ref="BA70">INDEX(GMWQ!$A$2:$NF$60,MATCH(1,(GMWQ!$NE$2:$NE$60=BA$3)*(GMWQ!$ND$2:$ND$60=BA$4)*(GMWQ!$NF$2:$NF$60=BA$1),0),$G70-1966)</f>
        <v>72.24521</v>
      </c>
    </row>
    <row r="71" spans="1:53" x14ac:dyDescent="0.25">
      <c r="A71" s="4">
        <v>1989</v>
      </c>
      <c r="B71" s="4">
        <f t="shared" si="70"/>
        <v>1989</v>
      </c>
      <c r="C71" s="4">
        <f t="shared" si="70"/>
        <v>1988</v>
      </c>
      <c r="D71" s="4">
        <f t="shared" ref="D71" si="85">+D67+1</f>
        <v>1988</v>
      </c>
      <c r="E71" s="4">
        <f t="shared" si="70"/>
        <v>1988</v>
      </c>
      <c r="G71" s="4">
        <f t="shared" si="56"/>
        <v>2037</v>
      </c>
      <c r="H71" s="4" cm="1">
        <f t="array" ref="H71">INDEX(GMWQ!$A$2:$NF$60,MATCH(1,(GMWQ!$NE$2:$NE$60=H$3)*(GMWQ!$ND$2:$ND$60=H$4)*(GMWQ!$NF$2:$NF$60=H$1),0),$G71-1966)</f>
        <v>374612</v>
      </c>
      <c r="I71" s="4" cm="1">
        <f t="array" ref="I71">INDEX(GMWQ!$A$2:$NF$60,MATCH(1,(GMWQ!$NE$2:$NE$60=I$3)*(GMWQ!$ND$2:$ND$60=I$4)*(GMWQ!$NF$2:$NF$60=I$1),0),$G71-1966)</f>
        <v>2442.9250000000002</v>
      </c>
      <c r="J71" s="4" cm="1">
        <f t="array" ref="J71">INDEX(GMWQ!$A$2:$NF$60,MATCH(1,(GMWQ!$NE$2:$NE$60=J$3)*(GMWQ!$ND$2:$ND$60=J$4)*(GMWQ!$NF$2:$NF$60=J$1),0),$G71-1966)</f>
        <v>104975.8</v>
      </c>
      <c r="K71" s="4" cm="1">
        <f t="array" ref="K71">INDEX(GMWQ!$A$2:$NF$60,MATCH(1,(GMWQ!$NE$2:$NE$60=K$3)*(GMWQ!$ND$2:$ND$60=K$4)*(GMWQ!$NF$2:$NF$60=K$1),0),$G71-1966)</f>
        <v>542.57000000000005</v>
      </c>
      <c r="L71" s="4" cm="1">
        <f t="array" ref="L71">INDEX(GMWQ!$A$2:$NF$60,MATCH(1,(GMWQ!$NE$2:$NE$60=L$3)*(GMWQ!$ND$2:$ND$60=L$4)*(GMWQ!$NF$2:$NF$60=L$1),0),$G71-1966)</f>
        <v>374.55200000000002</v>
      </c>
      <c r="M71" s="4" cm="1">
        <f t="array" ref="M71">INDEX(GMWQ!$A$2:$NF$60,MATCH(1,(GMWQ!$NE$2:$NE$60=M$3)*(GMWQ!$ND$2:$ND$60=M$4)*(GMWQ!$NF$2:$NF$60=M$1),0),$G71-1966)</f>
        <v>365.798</v>
      </c>
      <c r="N71" s="4" cm="1">
        <f t="array" ref="N71">INDEX(GMWQ!$A$2:$NF$60,MATCH(1,(GMWQ!$NE$2:$NE$60=N$3)*(GMWQ!$ND$2:$ND$60=N$4)*(GMWQ!$NF$2:$NF$60=N$1),0),$G71-1966)</f>
        <v>288111</v>
      </c>
      <c r="O71" s="4" cm="1">
        <f t="array" ref="O71">INDEX(GMWQ!$A$2:$NF$60,MATCH(1,(GMWQ!$NE$2:$NE$60=O$3)*(GMWQ!$ND$2:$ND$60=O$4)*(GMWQ!$NF$2:$NF$60=O$1),0),$G71-1966)</f>
        <v>3398</v>
      </c>
      <c r="P71" s="4" cm="1">
        <f t="array" ref="P71">INDEX(GMWQ!$A$2:$NF$60,MATCH(1,(GMWQ!$NE$2:$NE$60=P$3)*(GMWQ!$ND$2:$ND$60=P$4)*(GMWQ!$NF$2:$NF$60=P$1),0),$G71-1966)</f>
        <v>-54.259</v>
      </c>
      <c r="Q71" s="4" cm="1">
        <f t="array" ref="Q71">INDEX(GMWQ!$A$2:$NF$60,MATCH(1,(GMWQ!$NE$2:$NE$60=Q$3)*(GMWQ!$ND$2:$ND$60=Q$4)*(GMWQ!$NF$2:$NF$60=Q$1),0),$G71-1966)</f>
        <v>1337.25</v>
      </c>
      <c r="R71" s="4" cm="1">
        <f t="array" ref="R71">INDEX(GMWQ!$A$2:$NF$60,MATCH(1,(GMWQ!$NE$2:$NE$60=R$3)*(GMWQ!$ND$2:$ND$60=R$4)*(GMWQ!$NF$2:$NF$60=R$1),0),$G71-1966)</f>
        <v>-19.054559999999999</v>
      </c>
      <c r="S71" s="4" cm="1">
        <f t="array" ref="S71">INDEX(GMWQ!$A$2:$NF$60,MATCH(1,(GMWQ!$NE$2:$NE$60=S$3)*(GMWQ!$ND$2:$ND$60=S$4)*(GMWQ!$NF$2:$NF$60=S$1),0),$G71-1966)</f>
        <v>-4.915</v>
      </c>
      <c r="T71" s="4" cm="1">
        <f t="array" ref="T71">INDEX(GMWQ!$A$2:$NF$60,MATCH(1,(GMWQ!$NE$2:$NE$60=T$3)*(GMWQ!$ND$2:$ND$60=T$4)*(GMWQ!$NF$2:$NF$60=T$1),0),$G71-1966)</f>
        <v>-17.629909999999999</v>
      </c>
      <c r="U71" s="4" cm="1">
        <f t="array" ref="U71">INDEX(GMWQ!$A$2:$NF$60,MATCH(1,(GMWQ!$NE$2:$NE$60=U$3)*(GMWQ!$ND$2:$ND$60=U$4)*(GMWQ!$NF$2:$NF$60=U$1),0),$G71-1966)</f>
        <v>-6064</v>
      </c>
      <c r="V71" s="4" cm="1">
        <f t="array" ref="V71">INDEX(GMWQ!$A$2:$NF$60,MATCH(1,(GMWQ!$NE$2:$NE$60=V$3)*(GMWQ!$ND$2:$ND$60=V$4)*(GMWQ!$NF$2:$NF$60=V$1),0),$G71-1966)</f>
        <v>195244</v>
      </c>
      <c r="W71" s="4" cm="1">
        <f t="array" ref="W71">INDEX(GMWQ!$A$2:$NF$60,MATCH(1,(GMWQ!$NE$2:$NE$60=W$3)*(GMWQ!$ND$2:$ND$60=W$4)*(GMWQ!$NF$2:$NF$60=W$1),0),$G71-1966)</f>
        <v>4710.2049999999999</v>
      </c>
      <c r="X71" s="4" cm="1">
        <f t="array" ref="X71">INDEX(GMWQ!$A$2:$NF$60,MATCH(1,(GMWQ!$NE$2:$NE$60=X$3)*(GMWQ!$ND$2:$ND$60=X$4)*(GMWQ!$NF$2:$NF$60=X$1),0),$G71-1966)</f>
        <v>283190</v>
      </c>
      <c r="Y71" s="4" cm="1">
        <f t="array" ref="Y71">INDEX(GMWQ!$A$2:$NF$60,MATCH(1,(GMWQ!$NE$2:$NE$60=Y$3)*(GMWQ!$ND$2:$ND$60=Y$4)*(GMWQ!$NF$2:$NF$60=Y$1),0),$G71-1966)</f>
        <v>458.53609999999998</v>
      </c>
      <c r="Z71" s="4" cm="1">
        <f t="array" ref="Z71">INDEX(GMWQ!$A$2:$NF$60,MATCH(1,(GMWQ!$NE$2:$NE$60=Z$3)*(GMWQ!$ND$2:$ND$60=Z$4)*(GMWQ!$NF$2:$NF$60=Z$1),0),$G71-1966)</f>
        <v>353.0582</v>
      </c>
      <c r="AA71" s="4" cm="1">
        <f t="array" ref="AA71">INDEX(GMWQ!$A$2:$NF$60,MATCH(1,(GMWQ!$NE$2:$NE$60=AA$3)*(GMWQ!$ND$2:$ND$60=AA$4)*(GMWQ!$NF$2:$NF$60=AA$1),0),$G71-1966)</f>
        <v>585.70600000000002</v>
      </c>
      <c r="AB71" s="4" cm="1">
        <f t="array" ref="AB71">INDEX(GMWQ!$A$2:$NF$60,MATCH(1,(GMWQ!$NE$2:$NE$60=AB$3)*(GMWQ!$ND$2:$ND$60=AB$4)*(GMWQ!$NF$2:$NF$60=AB$1),0),$G71-1966)</f>
        <v>467186</v>
      </c>
      <c r="AC71" s="4" cm="1">
        <f t="array" ref="AC71">INDEX(GMWQ!$A$2:$NF$60,MATCH(1,(GMWQ!$NE$2:$NE$60=AC$3)*(GMWQ!$ND$2:$ND$60=AC$4)*(GMWQ!$NF$2:$NF$60=AC$1),0),$G71-1966)</f>
        <v>97603.77</v>
      </c>
      <c r="AD71" s="4" cm="1">
        <f t="array" ref="AD71">INDEX(GMWQ!$A$2:$NF$60,MATCH(1,(GMWQ!$NE$2:$NE$60=AD$3)*(GMWQ!$ND$2:$ND$60=AD$4)*(GMWQ!$NF$2:$NF$60=AD$1),0),$G71-1966)</f>
        <v>3324.538</v>
      </c>
      <c r="AE71" s="4" cm="1">
        <f t="array" ref="AE71">INDEX(GMWQ!$A$2:$NF$60,MATCH(1,(GMWQ!$NE$2:$NE$60=AE$3)*(GMWQ!$ND$2:$ND$60=AE$4)*(GMWQ!$NF$2:$NF$60=AE$1),0),$G71-1966)</f>
        <v>66659.69</v>
      </c>
      <c r="AF71" s="4" cm="1">
        <f t="array" ref="AF71">INDEX(GMWQ!$A$2:$NF$60,MATCH(1,(GMWQ!$NE$2:$NE$60=AF$3)*(GMWQ!$ND$2:$ND$60=AF$4)*(GMWQ!$NF$2:$NF$60=AF$1),0),$G71-1966)</f>
        <v>90.639049999999997</v>
      </c>
      <c r="AG71" s="4" cm="1">
        <f t="array" ref="AG71">INDEX(GMWQ!$A$2:$NF$60,MATCH(1,(GMWQ!$NE$2:$NE$60=AG$3)*(GMWQ!$ND$2:$ND$60=AG$4)*(GMWQ!$NF$2:$NF$60=AG$1),0),$G71-1966)</f>
        <v>114.0677</v>
      </c>
      <c r="AH71" s="4" cm="1">
        <f t="array" ref="AH71">INDEX(GMWQ!$A$2:$NF$60,MATCH(1,(GMWQ!$NE$2:$NE$60=AH$3)*(GMWQ!$ND$2:$ND$60=AH$4)*(GMWQ!$NF$2:$NF$60=AH$1),0),$G71-1966)</f>
        <v>494.32400000000001</v>
      </c>
      <c r="AI71" s="4" cm="1">
        <f t="array" ref="AI71">INDEX(GMWQ!$A$2:$NF$60,MATCH(1,(GMWQ!$NE$2:$NE$60=AI$3)*(GMWQ!$ND$2:$ND$60=AI$4)*(GMWQ!$NF$2:$NF$60=AI$1),0),$G71-1966)</f>
        <v>256879</v>
      </c>
      <c r="AJ71" s="4" cm="1">
        <f t="array" ref="AJ71">INDEX(GMWQ!$A$2:$NF$60,MATCH(1,(GMWQ!$NE$2:$NE$60=AJ$3)*(GMWQ!$ND$2:$ND$60=AJ$4)*(GMWQ!$NF$2:$NF$60=AJ$1),0),$G71-1966)</f>
        <v>149089</v>
      </c>
      <c r="AK71" s="4" cm="1">
        <f t="array" ref="AK71">INDEX(GMWQ!$A$2:$NF$60,MATCH(1,(GMWQ!$NE$2:$NE$60=AK$3)*(GMWQ!$ND$2:$ND$60=AK$4)*(GMWQ!$NF$2:$NF$60=AK$1),0),$G71-1966)</f>
        <v>1377.825</v>
      </c>
      <c r="AL71" s="4" cm="1">
        <f t="array" ref="AL71">INDEX(GMWQ!$A$2:$NF$60,MATCH(1,(GMWQ!$NE$2:$NE$60=AL$3)*(GMWQ!$ND$2:$ND$60=AL$4)*(GMWQ!$NF$2:$NF$60=AL$1),0),$G71-1966)</f>
        <v>107645.9</v>
      </c>
      <c r="AM71" s="4" cm="1">
        <f t="array" ref="AM71">INDEX(GMWQ!$A$2:$NF$60,MATCH(1,(GMWQ!$NE$2:$NE$60=AM$3)*(GMWQ!$ND$2:$ND$60=AM$4)*(GMWQ!$NF$2:$NF$60=AM$1),0),$G71-1966)</f>
        <v>335.04899999999998</v>
      </c>
      <c r="AN71" s="4" cm="1">
        <f t="array" ref="AN71">INDEX(GMWQ!$A$2:$NF$60,MATCH(1,(GMWQ!$NE$2:$NE$60=AN$3)*(GMWQ!$ND$2:$ND$60=AN$4)*(GMWQ!$NF$2:$NF$60=AN$1),0),$G71-1966)</f>
        <v>241.15100000000001</v>
      </c>
      <c r="AO71" s="4" cm="1">
        <f t="array" ref="AO71">INDEX(GMWQ!$A$2:$NF$60,MATCH(1,(GMWQ!$NE$2:$NE$60=AO$3)*(GMWQ!$ND$2:$ND$60=AO$4)*(GMWQ!$NF$2:$NF$60=AO$1),0),$G71-1966)</f>
        <v>164.19399999999999</v>
      </c>
      <c r="AP71" s="4" cm="1">
        <f t="array" ref="AP71">INDEX(GMWQ!$A$2:$NF$60,MATCH(1,(GMWQ!$NE$2:$NE$60=AP$3)*(GMWQ!$ND$2:$ND$60=AP$4)*(GMWQ!$NF$2:$NF$60=AP$1),0),$G71-1966)</f>
        <v>164040</v>
      </c>
      <c r="AQ71" s="4" cm="1">
        <f t="array" ref="AQ71">INDEX(GMWQ!$A$2:$NF$60,MATCH(1,(GMWQ!$NE$2:$NE$60=AQ$3)*(GMWQ!$ND$2:$ND$60=AQ$4)*(GMWQ!$NF$2:$NF$60=AQ$1),0),$G71-1966)</f>
        <v>1.0165449999999999E-2</v>
      </c>
      <c r="AR71" s="4" cm="1">
        <f t="array" ref="AR71">INDEX(GMWQ!$A$2:$NF$60,MATCH(1,(GMWQ!$NE$2:$NE$60=AR$3)*(GMWQ!$ND$2:$ND$60=AR$4)*(GMWQ!$NF$2:$NF$60=AR$1),0),$G71-1966)</f>
        <v>1.2069859999999999</v>
      </c>
      <c r="AS71" s="4" cm="1">
        <f t="array" ref="AS71">INDEX(GMWQ!$A$2:$NF$60,MATCH(1,(GMWQ!$NE$2:$NE$60=AS$3)*(GMWQ!$ND$2:$ND$60=AS$4)*(GMWQ!$NF$2:$NF$60=AS$1),0),$G71-1966)</f>
        <v>1.7913319999999999</v>
      </c>
      <c r="AT71" s="4" cm="1">
        <f t="array" ref="AT71">INDEX(GMWQ!$A$2:$NF$60,MATCH(1,(GMWQ!$NE$2:$NE$60=AT$3)*(GMWQ!$ND$2:$ND$60=AT$4)*(GMWQ!$NF$2:$NF$60=AT$1),0),$G71-1966)</f>
        <v>1.408015</v>
      </c>
      <c r="AU71" s="4" cm="1">
        <f t="array" ref="AU71">INDEX(GMWQ!$A$2:$NF$60,MATCH(1,(GMWQ!$NE$2:$NE$60=AU$3)*(GMWQ!$ND$2:$ND$60=AU$4)*(GMWQ!$NF$2:$NF$60=AU$1),0),$G71-1966)</f>
        <v>51</v>
      </c>
      <c r="AV71" s="4" cm="1">
        <f t="array" ref="AV71">INDEX(GMWQ!$A$2:$NF$60,MATCH(1,(GMWQ!$NE$2:$NE$60=AV$3)*(GMWQ!$ND$2:$ND$60=AV$4)*(GMWQ!$NF$2:$NF$60=AV$1),0),$G71-1966)</f>
        <v>121.66670000000001</v>
      </c>
      <c r="AW71" s="4" cm="1">
        <f t="array" ref="AW71">INDEX(GMWQ!$A$2:$NF$60,MATCH(1,(GMWQ!$NE$2:$NE$60=AW$3)*(GMWQ!$ND$2:$ND$60=AW$4)*(GMWQ!$NF$2:$NF$60=AW$1),0),$G71-1966)</f>
        <v>85.233329999999995</v>
      </c>
      <c r="AX71" s="4" cm="1">
        <f t="array" ref="AX71">INDEX(GMWQ!$A$2:$NF$60,MATCH(1,(GMWQ!$NE$2:$NE$60=AX$3)*(GMWQ!$ND$2:$ND$60=AX$4)*(GMWQ!$NF$2:$NF$60=AX$1),0),$G71-1966)</f>
        <v>57.533329999999999</v>
      </c>
      <c r="AY71" s="4" cm="1">
        <f t="array" ref="AY71">INDEX(GMWQ!$A$2:$NF$60,MATCH(1,(GMWQ!$NE$2:$NE$60=AY$3)*(GMWQ!$ND$2:$ND$60=AY$4)*(GMWQ!$NF$2:$NF$60=AY$1),0),$G71-1966)</f>
        <v>53.15</v>
      </c>
      <c r="AZ71" s="4" cm="1">
        <f t="array" ref="AZ71">INDEX(GMWQ!$A$2:$NF$60,MATCH(1,(GMWQ!$NE$2:$NE$60=AZ$3)*(GMWQ!$ND$2:$ND$60=AZ$4)*(GMWQ!$NF$2:$NF$60=AZ$1),0),$G71-1966)</f>
        <v>39.1</v>
      </c>
      <c r="BA71" s="4" cm="1">
        <f t="array" ref="BA71">INDEX(GMWQ!$A$2:$NF$60,MATCH(1,(GMWQ!$NE$2:$NE$60=BA$3)*(GMWQ!$ND$2:$ND$60=BA$4)*(GMWQ!$NF$2:$NF$60=BA$1),0),$G71-1966)</f>
        <v>73.170810000000003</v>
      </c>
    </row>
    <row r="72" spans="1:53" x14ac:dyDescent="0.25">
      <c r="B72" s="4">
        <f t="shared" si="70"/>
        <v>1989</v>
      </c>
      <c r="C72" s="4">
        <f t="shared" si="70"/>
        <v>1989</v>
      </c>
      <c r="D72" s="4">
        <f t="shared" ref="D72" si="86">+D68+1</f>
        <v>1988</v>
      </c>
      <c r="G72" s="4">
        <f t="shared" si="56"/>
        <v>2038</v>
      </c>
      <c r="H72" s="4" cm="1">
        <f t="array" ref="H72">INDEX(GMWQ!$A$2:$NF$60,MATCH(1,(GMWQ!$NE$2:$NE$60=H$3)*(GMWQ!$ND$2:$ND$60=H$4)*(GMWQ!$NF$2:$NF$60=H$1),0),$G72-1966)</f>
        <v>376951</v>
      </c>
      <c r="I72" s="4" cm="1">
        <f t="array" ref="I72">INDEX(GMWQ!$A$2:$NF$60,MATCH(1,(GMWQ!$NE$2:$NE$60=I$3)*(GMWQ!$ND$2:$ND$60=I$4)*(GMWQ!$NF$2:$NF$60=I$1),0),$G72-1966)</f>
        <v>2461.5749999999998</v>
      </c>
      <c r="J72" s="4" cm="1">
        <f t="array" ref="J72">INDEX(GMWQ!$A$2:$NF$60,MATCH(1,(GMWQ!$NE$2:$NE$60=J$3)*(GMWQ!$ND$2:$ND$60=J$4)*(GMWQ!$NF$2:$NF$60=J$1),0),$G72-1966)</f>
        <v>103728</v>
      </c>
      <c r="K72" s="4" cm="1">
        <f t="array" ref="K72">INDEX(GMWQ!$A$2:$NF$60,MATCH(1,(GMWQ!$NE$2:$NE$60=K$3)*(GMWQ!$ND$2:$ND$60=K$4)*(GMWQ!$NF$2:$NF$60=K$1),0),$G72-1966)</f>
        <v>544.80999999999995</v>
      </c>
      <c r="L72" s="4" cm="1">
        <f t="array" ref="L72">INDEX(GMWQ!$A$2:$NF$60,MATCH(1,(GMWQ!$NE$2:$NE$60=L$3)*(GMWQ!$ND$2:$ND$60=L$4)*(GMWQ!$NF$2:$NF$60=L$1),0),$G72-1966)</f>
        <v>378.73099999999999</v>
      </c>
      <c r="M72" s="4" cm="1">
        <f t="array" ref="M72">INDEX(GMWQ!$A$2:$NF$60,MATCH(1,(GMWQ!$NE$2:$NE$60=M$3)*(GMWQ!$ND$2:$ND$60=M$4)*(GMWQ!$NF$2:$NF$60=M$1),0),$G72-1966)</f>
        <v>367.38200000000001</v>
      </c>
      <c r="N72" s="4" cm="1">
        <f t="array" ref="N72">INDEX(GMWQ!$A$2:$NF$60,MATCH(1,(GMWQ!$NE$2:$NE$60=N$3)*(GMWQ!$ND$2:$ND$60=N$4)*(GMWQ!$NF$2:$NF$60=N$1),0),$G72-1966)</f>
        <v>289231.8</v>
      </c>
      <c r="O72" s="4" cm="1">
        <f t="array" ref="O72">INDEX(GMWQ!$A$2:$NF$60,MATCH(1,(GMWQ!$NE$2:$NE$60=O$3)*(GMWQ!$ND$2:$ND$60=O$4)*(GMWQ!$NF$2:$NF$60=O$1),0),$G72-1966)</f>
        <v>-2035</v>
      </c>
      <c r="P72" s="4" cm="1">
        <f t="array" ref="P72">INDEX(GMWQ!$A$2:$NF$60,MATCH(1,(GMWQ!$NE$2:$NE$60=P$3)*(GMWQ!$ND$2:$ND$60=P$4)*(GMWQ!$NF$2:$NF$60=P$1),0),$G72-1966)</f>
        <v>-61.297750000000001</v>
      </c>
      <c r="Q72" s="4" cm="1">
        <f t="array" ref="Q72">INDEX(GMWQ!$A$2:$NF$60,MATCH(1,(GMWQ!$NE$2:$NE$60=Q$3)*(GMWQ!$ND$2:$ND$60=Q$4)*(GMWQ!$NF$2:$NF$60=Q$1),0),$G72-1966)</f>
        <v>1588.5</v>
      </c>
      <c r="R72" s="4" cm="1">
        <f t="array" ref="R72">INDEX(GMWQ!$A$2:$NF$60,MATCH(1,(GMWQ!$NE$2:$NE$60=R$3)*(GMWQ!$ND$2:$ND$60=R$4)*(GMWQ!$NF$2:$NF$60=R$1),0),$G72-1966)</f>
        <v>-19.054559999999999</v>
      </c>
      <c r="S72" s="4" cm="1">
        <f t="array" ref="S72">INDEX(GMWQ!$A$2:$NF$60,MATCH(1,(GMWQ!$NE$2:$NE$60=S$3)*(GMWQ!$ND$2:$ND$60=S$4)*(GMWQ!$NF$2:$NF$60=S$1),0),$G72-1966)</f>
        <v>-3.1280000000000001</v>
      </c>
      <c r="T72" s="4" cm="1">
        <f t="array" ref="T72">INDEX(GMWQ!$A$2:$NF$60,MATCH(1,(GMWQ!$NE$2:$NE$60=T$3)*(GMWQ!$ND$2:$ND$60=T$4)*(GMWQ!$NF$2:$NF$60=T$1),0),$G72-1966)</f>
        <v>-18.236360000000001</v>
      </c>
      <c r="U72" s="4" cm="1">
        <f t="array" ref="U72">INDEX(GMWQ!$A$2:$NF$60,MATCH(1,(GMWQ!$NE$2:$NE$60=U$3)*(GMWQ!$ND$2:$ND$60=U$4)*(GMWQ!$NF$2:$NF$60=U$1),0),$G72-1966)</f>
        <v>-6627</v>
      </c>
      <c r="V72" s="4" cm="1">
        <f t="array" ref="V72">INDEX(GMWQ!$A$2:$NF$60,MATCH(1,(GMWQ!$NE$2:$NE$60=V$3)*(GMWQ!$ND$2:$ND$60=V$4)*(GMWQ!$NF$2:$NF$60=V$1),0),$G72-1966)</f>
        <v>193097.5</v>
      </c>
      <c r="W72" s="4" cm="1">
        <f t="array" ref="W72">INDEX(GMWQ!$A$2:$NF$60,MATCH(1,(GMWQ!$NE$2:$NE$60=W$3)*(GMWQ!$ND$2:$ND$60=W$4)*(GMWQ!$NF$2:$NF$60=W$1),0),$G72-1966)</f>
        <v>4760.62</v>
      </c>
      <c r="X72" s="4" cm="1">
        <f t="array" ref="X72">INDEX(GMWQ!$A$2:$NF$60,MATCH(1,(GMWQ!$NE$2:$NE$60=X$3)*(GMWQ!$ND$2:$ND$60=X$4)*(GMWQ!$NF$2:$NF$60=X$1),0),$G72-1966)</f>
        <v>282241</v>
      </c>
      <c r="Y72" s="4" cm="1">
        <f t="array" ref="Y72">INDEX(GMWQ!$A$2:$NF$60,MATCH(1,(GMWQ!$NE$2:$NE$60=Y$3)*(GMWQ!$ND$2:$ND$60=Y$4)*(GMWQ!$NF$2:$NF$60=Y$1),0),$G72-1966)</f>
        <v>457.70650000000001</v>
      </c>
      <c r="Z72" s="4" cm="1">
        <f t="array" ref="Z72">INDEX(GMWQ!$A$2:$NF$60,MATCH(1,(GMWQ!$NE$2:$NE$60=Z$3)*(GMWQ!$ND$2:$ND$60=Z$4)*(GMWQ!$NF$2:$NF$60=Z$1),0),$G72-1966)</f>
        <v>359.5111</v>
      </c>
      <c r="AA72" s="4" cm="1">
        <f t="array" ref="AA72">INDEX(GMWQ!$A$2:$NF$60,MATCH(1,(GMWQ!$NE$2:$NE$60=AA$3)*(GMWQ!$ND$2:$ND$60=AA$4)*(GMWQ!$NF$2:$NF$60=AA$1),0),$G72-1966)</f>
        <v>594.70600000000002</v>
      </c>
      <c r="AB72" s="4" cm="1">
        <f t="array" ref="AB72">INDEX(GMWQ!$A$2:$NF$60,MATCH(1,(GMWQ!$NE$2:$NE$60=AB$3)*(GMWQ!$ND$2:$ND$60=AB$4)*(GMWQ!$NF$2:$NF$60=AB$1),0),$G72-1966)</f>
        <v>477507</v>
      </c>
      <c r="AC72" s="4" cm="1">
        <f t="array" ref="AC72">INDEX(GMWQ!$A$2:$NF$60,MATCH(1,(GMWQ!$NE$2:$NE$60=AC$3)*(GMWQ!$ND$2:$ND$60=AC$4)*(GMWQ!$NF$2:$NF$60=AC$1),0),$G72-1966)</f>
        <v>92966.58</v>
      </c>
      <c r="AD72" s="4" cm="1">
        <f t="array" ref="AD72">INDEX(GMWQ!$A$2:$NF$60,MATCH(1,(GMWQ!$NE$2:$NE$60=AD$3)*(GMWQ!$ND$2:$ND$60=AD$4)*(GMWQ!$NF$2:$NF$60=AD$1),0),$G72-1966)</f>
        <v>3344.07</v>
      </c>
      <c r="AE72" s="4" cm="1">
        <f t="array" ref="AE72">INDEX(GMWQ!$A$2:$NF$60,MATCH(1,(GMWQ!$NE$2:$NE$60=AE$3)*(GMWQ!$ND$2:$ND$60=AE$4)*(GMWQ!$NF$2:$NF$60=AE$1),0),$G72-1966)</f>
        <v>60802.21</v>
      </c>
      <c r="AF72" s="4" cm="1">
        <f t="array" ref="AF72">INDEX(GMWQ!$A$2:$NF$60,MATCH(1,(GMWQ!$NE$2:$NE$60=AF$3)*(GMWQ!$ND$2:$ND$60=AF$4)*(GMWQ!$NF$2:$NF$60=AF$1),0),$G72-1966)</f>
        <v>90.452719999999999</v>
      </c>
      <c r="AG72" s="4" cm="1">
        <f t="array" ref="AG72">INDEX(GMWQ!$A$2:$NF$60,MATCH(1,(GMWQ!$NE$2:$NE$60=AG$3)*(GMWQ!$ND$2:$ND$60=AG$4)*(GMWQ!$NF$2:$NF$60=AG$1),0),$G72-1966)</f>
        <v>117.48950000000001</v>
      </c>
      <c r="AH72" s="4" cm="1">
        <f t="array" ref="AH72">INDEX(GMWQ!$A$2:$NF$60,MATCH(1,(GMWQ!$NE$2:$NE$60=AH$3)*(GMWQ!$ND$2:$ND$60=AH$4)*(GMWQ!$NF$2:$NF$60=AH$1),0),$G72-1966)</f>
        <v>499.05099999999999</v>
      </c>
      <c r="AI72" s="4" cm="1">
        <f t="array" ref="AI72">INDEX(GMWQ!$A$2:$NF$60,MATCH(1,(GMWQ!$NE$2:$NE$60=AI$3)*(GMWQ!$ND$2:$ND$60=AI$4)*(GMWQ!$NF$2:$NF$60=AI$1),0),$G72-1966)</f>
        <v>266517</v>
      </c>
      <c r="AJ72" s="4" cm="1">
        <f t="array" ref="AJ72">INDEX(GMWQ!$A$2:$NF$60,MATCH(1,(GMWQ!$NE$2:$NE$60=AJ$3)*(GMWQ!$ND$2:$ND$60=AJ$4)*(GMWQ!$NF$2:$NF$60=AJ$1),0),$G72-1966)</f>
        <v>151744</v>
      </c>
      <c r="AK72" s="4" cm="1">
        <f t="array" ref="AK72">INDEX(GMWQ!$A$2:$NF$60,MATCH(1,(GMWQ!$NE$2:$NE$60=AK$3)*(GMWQ!$ND$2:$ND$60=AK$4)*(GMWQ!$NF$2:$NF$60=AK$1),0),$G72-1966)</f>
        <v>1403.125</v>
      </c>
      <c r="AL72" s="4" cm="1">
        <f t="array" ref="AL72">INDEX(GMWQ!$A$2:$NF$60,MATCH(1,(GMWQ!$NE$2:$NE$60=AL$3)*(GMWQ!$ND$2:$ND$60=AL$4)*(GMWQ!$NF$2:$NF$60=AL$1),0),$G72-1966)</f>
        <v>107534.3</v>
      </c>
      <c r="AM72" s="4" cm="1">
        <f t="array" ref="AM72">INDEX(GMWQ!$A$2:$NF$60,MATCH(1,(GMWQ!$NE$2:$NE$60=AM$3)*(GMWQ!$ND$2:$ND$60=AM$4)*(GMWQ!$NF$2:$NF$60=AM$1),0),$G72-1966)</f>
        <v>337.42489999999998</v>
      </c>
      <c r="AN72" s="4" cm="1">
        <f t="array" ref="AN72">INDEX(GMWQ!$A$2:$NF$60,MATCH(1,(GMWQ!$NE$2:$NE$60=AN$3)*(GMWQ!$ND$2:$ND$60=AN$4)*(GMWQ!$NF$2:$NF$60=AN$1),0),$G72-1966)</f>
        <v>244.73</v>
      </c>
      <c r="AO72" s="4" cm="1">
        <f t="array" ref="AO72">INDEX(GMWQ!$A$2:$NF$60,MATCH(1,(GMWQ!$NE$2:$NE$60=AO$3)*(GMWQ!$ND$2:$ND$60=AO$4)*(GMWQ!$NF$2:$NF$60=AO$1),0),$G72-1966)</f>
        <v>166.768</v>
      </c>
      <c r="AP72" s="4" cm="1">
        <f t="array" ref="AP72">INDEX(GMWQ!$A$2:$NF$60,MATCH(1,(GMWQ!$NE$2:$NE$60=AP$3)*(GMWQ!$ND$2:$ND$60=AP$4)*(GMWQ!$NF$2:$NF$60=AP$1),0),$G72-1966)</f>
        <v>167448</v>
      </c>
      <c r="AQ72" s="4" cm="1">
        <f t="array" ref="AQ72">INDEX(GMWQ!$A$2:$NF$60,MATCH(1,(GMWQ!$NE$2:$NE$60=AQ$3)*(GMWQ!$ND$2:$ND$60=AQ$4)*(GMWQ!$NF$2:$NF$60=AQ$1),0),$G72-1966)</f>
        <v>2.1674869999999999E-2</v>
      </c>
      <c r="AR72" s="4" cm="1">
        <f t="array" ref="AR72">INDEX(GMWQ!$A$2:$NF$60,MATCH(1,(GMWQ!$NE$2:$NE$60=AR$3)*(GMWQ!$ND$2:$ND$60=AR$4)*(GMWQ!$NF$2:$NF$60=AR$1),0),$G72-1966)</f>
        <v>0.77321819999999997</v>
      </c>
      <c r="AS72" s="4" cm="1">
        <f t="array" ref="AS72">INDEX(GMWQ!$A$2:$NF$60,MATCH(1,(GMWQ!$NE$2:$NE$60=AS$3)*(GMWQ!$ND$2:$ND$60=AS$4)*(GMWQ!$NF$2:$NF$60=AS$1),0),$G72-1966)</f>
        <v>1.3815139999999999</v>
      </c>
      <c r="AT72" s="4" cm="1">
        <f t="array" ref="AT72">INDEX(GMWQ!$A$2:$NF$60,MATCH(1,(GMWQ!$NE$2:$NE$60=AT$3)*(GMWQ!$ND$2:$ND$60=AT$4)*(GMWQ!$NF$2:$NF$60=AT$1),0),$G72-1966)</f>
        <v>1.1984520000000001</v>
      </c>
      <c r="AU72" s="4" cm="1">
        <f t="array" ref="AU72">INDEX(GMWQ!$A$2:$NF$60,MATCH(1,(GMWQ!$NE$2:$NE$60=AU$3)*(GMWQ!$ND$2:$ND$60=AU$4)*(GMWQ!$NF$2:$NF$60=AU$1),0),$G72-1966)</f>
        <v>52.133339999999997</v>
      </c>
      <c r="AV72" s="4" cm="1">
        <f t="array" ref="AV72">INDEX(GMWQ!$A$2:$NF$60,MATCH(1,(GMWQ!$NE$2:$NE$60=AV$3)*(GMWQ!$ND$2:$ND$60=AV$4)*(GMWQ!$NF$2:$NF$60=AV$1),0),$G72-1966)</f>
        <v>123.63330000000001</v>
      </c>
      <c r="AW72" s="4" cm="1">
        <f t="array" ref="AW72">INDEX(GMWQ!$A$2:$NF$60,MATCH(1,(GMWQ!$NE$2:$NE$60=AW$3)*(GMWQ!$ND$2:$ND$60=AW$4)*(GMWQ!$NF$2:$NF$60=AW$1),0),$G72-1966)</f>
        <v>87.233329999999995</v>
      </c>
      <c r="AX72" s="4" cm="1">
        <f t="array" ref="AX72">INDEX(GMWQ!$A$2:$NF$60,MATCH(1,(GMWQ!$NE$2:$NE$60=AX$3)*(GMWQ!$ND$2:$ND$60=AX$4)*(GMWQ!$NF$2:$NF$60=AX$1),0),$G72-1966)</f>
        <v>57.966670000000001</v>
      </c>
      <c r="AY72" s="4" cm="1">
        <f t="array" ref="AY72">INDEX(GMWQ!$A$2:$NF$60,MATCH(1,(GMWQ!$NE$2:$NE$60=AY$3)*(GMWQ!$ND$2:$ND$60=AY$4)*(GMWQ!$NF$2:$NF$60=AY$1),0),$G72-1966)</f>
        <v>53.8</v>
      </c>
      <c r="AZ72" s="4" cm="1">
        <f t="array" ref="AZ72">INDEX(GMWQ!$A$2:$NF$60,MATCH(1,(GMWQ!$NE$2:$NE$60=AZ$3)*(GMWQ!$ND$2:$ND$60=AZ$4)*(GMWQ!$NF$2:$NF$60=AZ$1),0),$G72-1966)</f>
        <v>39.700000000000003</v>
      </c>
      <c r="BA72" s="4" cm="1">
        <f t="array" ref="BA72">INDEX(GMWQ!$A$2:$NF$60,MATCH(1,(GMWQ!$NE$2:$NE$60=BA$3)*(GMWQ!$ND$2:$ND$60=BA$4)*(GMWQ!$NF$2:$NF$60=BA$1),0),$G72-1966)</f>
        <v>74.484369999999998</v>
      </c>
    </row>
    <row r="73" spans="1:53" x14ac:dyDescent="0.25">
      <c r="B73" s="4">
        <f t="shared" si="70"/>
        <v>1989</v>
      </c>
      <c r="C73" s="4">
        <f t="shared" si="70"/>
        <v>1989</v>
      </c>
      <c r="D73" s="4">
        <f t="shared" ref="D73" si="87">+D69+1</f>
        <v>1989</v>
      </c>
      <c r="G73" s="4">
        <f t="shared" si="56"/>
        <v>2039</v>
      </c>
      <c r="H73" s="4" cm="1">
        <f t="array" ref="H73">INDEX(GMWQ!$A$2:$NF$60,MATCH(1,(GMWQ!$NE$2:$NE$60=H$3)*(GMWQ!$ND$2:$ND$60=H$4)*(GMWQ!$NF$2:$NF$60=H$1),0),$G73-1966)</f>
        <v>377573</v>
      </c>
      <c r="I73" s="4" cm="1">
        <f t="array" ref="I73">INDEX(GMWQ!$A$2:$NF$60,MATCH(1,(GMWQ!$NE$2:$NE$60=I$3)*(GMWQ!$ND$2:$ND$60=I$4)*(GMWQ!$NF$2:$NF$60=I$1),0),$G73-1966)</f>
        <v>2479.8000000000002</v>
      </c>
      <c r="J73" s="4" cm="1">
        <f t="array" ref="J73">INDEX(GMWQ!$A$2:$NF$60,MATCH(1,(GMWQ!$NE$2:$NE$60=J$3)*(GMWQ!$ND$2:$ND$60=J$4)*(GMWQ!$NF$2:$NF$60=J$1),0),$G73-1966)</f>
        <v>105340</v>
      </c>
      <c r="K73" s="4" cm="1">
        <f t="array" ref="K73">INDEX(GMWQ!$A$2:$NF$60,MATCH(1,(GMWQ!$NE$2:$NE$60=K$3)*(GMWQ!$ND$2:$ND$60=K$4)*(GMWQ!$NF$2:$NF$60=K$1),0),$G73-1966)</f>
        <v>549.78</v>
      </c>
      <c r="L73" s="4" cm="1">
        <f t="array" ref="L73">INDEX(GMWQ!$A$2:$NF$60,MATCH(1,(GMWQ!$NE$2:$NE$60=L$3)*(GMWQ!$ND$2:$ND$60=L$4)*(GMWQ!$NF$2:$NF$60=L$1),0),$G73-1966)</f>
        <v>382.99799999999999</v>
      </c>
      <c r="M73" s="4" cm="1">
        <f t="array" ref="M73">INDEX(GMWQ!$A$2:$NF$60,MATCH(1,(GMWQ!$NE$2:$NE$60=M$3)*(GMWQ!$ND$2:$ND$60=M$4)*(GMWQ!$NF$2:$NF$60=M$1),0),$G73-1966)</f>
        <v>371.21199999999999</v>
      </c>
      <c r="N73" s="4" cm="1">
        <f t="array" ref="N73">INDEX(GMWQ!$A$2:$NF$60,MATCH(1,(GMWQ!$NE$2:$NE$60=N$3)*(GMWQ!$ND$2:$ND$60=N$4)*(GMWQ!$NF$2:$NF$60=N$1),0),$G73-1966)</f>
        <v>290276</v>
      </c>
      <c r="O73" s="4" cm="1">
        <f t="array" ref="O73">INDEX(GMWQ!$A$2:$NF$60,MATCH(1,(GMWQ!$NE$2:$NE$60=O$3)*(GMWQ!$ND$2:$ND$60=O$4)*(GMWQ!$NF$2:$NF$60=O$1),0),$G73-1966)</f>
        <v>-784</v>
      </c>
      <c r="P73" s="4" cm="1">
        <f t="array" ref="P73">INDEX(GMWQ!$A$2:$NF$60,MATCH(1,(GMWQ!$NE$2:$NE$60=P$3)*(GMWQ!$ND$2:$ND$60=P$4)*(GMWQ!$NF$2:$NF$60=P$1),0),$G73-1966)</f>
        <v>-64.216759999999994</v>
      </c>
      <c r="Q73" s="4" cm="1">
        <f t="array" ref="Q73">INDEX(GMWQ!$A$2:$NF$60,MATCH(1,(GMWQ!$NE$2:$NE$60=Q$3)*(GMWQ!$ND$2:$ND$60=Q$4)*(GMWQ!$NF$2:$NF$60=Q$1),0),$G73-1966)</f>
        <v>1494</v>
      </c>
      <c r="R73" s="4" cm="1">
        <f t="array" ref="R73">INDEX(GMWQ!$A$2:$NF$60,MATCH(1,(GMWQ!$NE$2:$NE$60=R$3)*(GMWQ!$ND$2:$ND$60=R$4)*(GMWQ!$NF$2:$NF$60=R$1),0),$G73-1966)</f>
        <v>-19.054559999999999</v>
      </c>
      <c r="S73" s="4" cm="1">
        <f t="array" ref="S73">INDEX(GMWQ!$A$2:$NF$60,MATCH(1,(GMWQ!$NE$2:$NE$60=S$3)*(GMWQ!$ND$2:$ND$60=S$4)*(GMWQ!$NF$2:$NF$60=S$1),0),$G73-1966)</f>
        <v>-6.6719999999999997</v>
      </c>
      <c r="T73" s="4" cm="1">
        <f t="array" ref="T73">INDEX(GMWQ!$A$2:$NF$60,MATCH(1,(GMWQ!$NE$2:$NE$60=T$3)*(GMWQ!$ND$2:$ND$60=T$4)*(GMWQ!$NF$2:$NF$60=T$1),0),$G73-1966)</f>
        <v>-18.772030000000001</v>
      </c>
      <c r="U73" s="4" cm="1">
        <f t="array" ref="U73">INDEX(GMWQ!$A$2:$NF$60,MATCH(1,(GMWQ!$NE$2:$NE$60=U$3)*(GMWQ!$ND$2:$ND$60=U$4)*(GMWQ!$NF$2:$NF$60=U$1),0),$G73-1966)</f>
        <v>-6873</v>
      </c>
      <c r="V73" s="4" cm="1">
        <f t="array" ref="V73">INDEX(GMWQ!$A$2:$NF$60,MATCH(1,(GMWQ!$NE$2:$NE$60=V$3)*(GMWQ!$ND$2:$ND$60=V$4)*(GMWQ!$NF$2:$NF$60=V$1),0),$G73-1966)</f>
        <v>190951</v>
      </c>
      <c r="W73" s="4" cm="1">
        <f t="array" ref="W73">INDEX(GMWQ!$A$2:$NF$60,MATCH(1,(GMWQ!$NE$2:$NE$60=W$3)*(GMWQ!$ND$2:$ND$60=W$4)*(GMWQ!$NF$2:$NF$60=W$1),0),$G73-1966)</f>
        <v>4857.0079999999998</v>
      </c>
      <c r="X73" s="4" cm="1">
        <f t="array" ref="X73">INDEX(GMWQ!$A$2:$NF$60,MATCH(1,(GMWQ!$NE$2:$NE$60=X$3)*(GMWQ!$ND$2:$ND$60=X$4)*(GMWQ!$NF$2:$NF$60=X$1),0),$G73-1966)</f>
        <v>281292</v>
      </c>
      <c r="Y73" s="4" cm="1">
        <f t="array" ref="Y73">INDEX(GMWQ!$A$2:$NF$60,MATCH(1,(GMWQ!$NE$2:$NE$60=Y$3)*(GMWQ!$ND$2:$ND$60=Y$4)*(GMWQ!$NF$2:$NF$60=Y$1),0),$G73-1966)</f>
        <v>467.1635</v>
      </c>
      <c r="Z73" s="4" cm="1">
        <f t="array" ref="Z73">INDEX(GMWQ!$A$2:$NF$60,MATCH(1,(GMWQ!$NE$2:$NE$60=Z$3)*(GMWQ!$ND$2:$ND$60=Z$4)*(GMWQ!$NF$2:$NF$60=Z$1),0),$G73-1966)</f>
        <v>365.964</v>
      </c>
      <c r="AA73" s="4" cm="1">
        <f t="array" ref="AA73">INDEX(GMWQ!$A$2:$NF$60,MATCH(1,(GMWQ!$NE$2:$NE$60=AA$3)*(GMWQ!$ND$2:$ND$60=AA$4)*(GMWQ!$NF$2:$NF$60=AA$1),0),$G73-1966)</f>
        <v>603.70600000000002</v>
      </c>
      <c r="AB73" s="4" cm="1">
        <f t="array" ref="AB73">INDEX(GMWQ!$A$2:$NF$60,MATCH(1,(GMWQ!$NE$2:$NE$60=AB$3)*(GMWQ!$ND$2:$ND$60=AB$4)*(GMWQ!$NF$2:$NF$60=AB$1),0),$G73-1966)</f>
        <v>487827</v>
      </c>
      <c r="AC73" s="4" cm="1">
        <f t="array" ref="AC73">INDEX(GMWQ!$A$2:$NF$60,MATCH(1,(GMWQ!$NE$2:$NE$60=AC$3)*(GMWQ!$ND$2:$ND$60=AC$4)*(GMWQ!$NF$2:$NF$60=AC$1),0),$G73-1966)</f>
        <v>91983.27</v>
      </c>
      <c r="AD73" s="4" cm="1">
        <f t="array" ref="AD73">INDEX(GMWQ!$A$2:$NF$60,MATCH(1,(GMWQ!$NE$2:$NE$60=AD$3)*(GMWQ!$ND$2:$ND$60=AD$4)*(GMWQ!$NF$2:$NF$60=AD$1),0),$G73-1966)</f>
        <v>3429.7429999999999</v>
      </c>
      <c r="AE73" s="4" cm="1">
        <f t="array" ref="AE73">INDEX(GMWQ!$A$2:$NF$60,MATCH(1,(GMWQ!$NE$2:$NE$60=AE$3)*(GMWQ!$ND$2:$ND$60=AE$4)*(GMWQ!$NF$2:$NF$60=AE$1),0),$G73-1966)</f>
        <v>54944.74</v>
      </c>
      <c r="AF73" s="4" cm="1">
        <f t="array" ref="AF73">INDEX(GMWQ!$A$2:$NF$60,MATCH(1,(GMWQ!$NE$2:$NE$60=AF$3)*(GMWQ!$ND$2:$ND$60=AF$4)*(GMWQ!$NF$2:$NF$60=AF$1),0),$G73-1966)</f>
        <v>90.266400000000004</v>
      </c>
      <c r="AG73" s="4" cm="1">
        <f t="array" ref="AG73">INDEX(GMWQ!$A$2:$NF$60,MATCH(1,(GMWQ!$NE$2:$NE$60=AG$3)*(GMWQ!$ND$2:$ND$60=AG$4)*(GMWQ!$NF$2:$NF$60=AG$1),0),$G73-1966)</f>
        <v>120.91119999999999</v>
      </c>
      <c r="AH73" s="4" cm="1">
        <f t="array" ref="AH73">INDEX(GMWQ!$A$2:$NF$60,MATCH(1,(GMWQ!$NE$2:$NE$60=AH$3)*(GMWQ!$ND$2:$ND$60=AH$4)*(GMWQ!$NF$2:$NF$60=AH$1),0),$G73-1966)</f>
        <v>503.77800000000002</v>
      </c>
      <c r="AI73" s="4" cm="1">
        <f t="array" ref="AI73">INDEX(GMWQ!$A$2:$NF$60,MATCH(1,(GMWQ!$NE$2:$NE$60=AI$3)*(GMWQ!$ND$2:$ND$60=AI$4)*(GMWQ!$NF$2:$NF$60=AI$1),0),$G73-1966)</f>
        <v>276155</v>
      </c>
      <c r="AJ73" s="4" cm="1">
        <f t="array" ref="AJ73">INDEX(GMWQ!$A$2:$NF$60,MATCH(1,(GMWQ!$NE$2:$NE$60=AJ$3)*(GMWQ!$ND$2:$ND$60=AJ$4)*(GMWQ!$NF$2:$NF$60=AJ$1),0),$G73-1966)</f>
        <v>155873</v>
      </c>
      <c r="AK73" s="4" cm="1">
        <f t="array" ref="AK73">INDEX(GMWQ!$A$2:$NF$60,MATCH(1,(GMWQ!$NE$2:$NE$60=AK$3)*(GMWQ!$ND$2:$ND$60=AK$4)*(GMWQ!$NF$2:$NF$60=AK$1),0),$G73-1966)</f>
        <v>1423.85</v>
      </c>
      <c r="AL73" s="4" cm="1">
        <f t="array" ref="AL73">INDEX(GMWQ!$A$2:$NF$60,MATCH(1,(GMWQ!$NE$2:$NE$60=AL$3)*(GMWQ!$ND$2:$ND$60=AL$4)*(GMWQ!$NF$2:$NF$60=AL$1),0),$G73-1966)</f>
        <v>109875.6</v>
      </c>
      <c r="AM73" s="4" cm="1">
        <f t="array" ref="AM73">INDEX(GMWQ!$A$2:$NF$60,MATCH(1,(GMWQ!$NE$2:$NE$60=AM$3)*(GMWQ!$ND$2:$ND$60=AM$4)*(GMWQ!$NF$2:$NF$60=AM$1),0),$G73-1966)</f>
        <v>342.88060000000002</v>
      </c>
      <c r="AN73" s="4" cm="1">
        <f t="array" ref="AN73">INDEX(GMWQ!$A$2:$NF$60,MATCH(1,(GMWQ!$NE$2:$NE$60=AN$3)*(GMWQ!$ND$2:$ND$60=AN$4)*(GMWQ!$NF$2:$NF$60=AN$1),0),$G73-1966)</f>
        <v>249.28200000000001</v>
      </c>
      <c r="AO73" s="4" cm="1">
        <f t="array" ref="AO73">INDEX(GMWQ!$A$2:$NF$60,MATCH(1,(GMWQ!$NE$2:$NE$60=AO$3)*(GMWQ!$ND$2:$ND$60=AO$4)*(GMWQ!$NF$2:$NF$60=AO$1),0),$G73-1966)</f>
        <v>170.93700000000001</v>
      </c>
      <c r="AP73" s="4" cm="1">
        <f t="array" ref="AP73">INDEX(GMWQ!$A$2:$NF$60,MATCH(1,(GMWQ!$NE$2:$NE$60=AP$3)*(GMWQ!$ND$2:$ND$60=AP$4)*(GMWQ!$NF$2:$NF$60=AP$1),0),$G73-1966)</f>
        <v>169783</v>
      </c>
      <c r="AQ73" s="4" cm="1">
        <f t="array" ref="AQ73">INDEX(GMWQ!$A$2:$NF$60,MATCH(1,(GMWQ!$NE$2:$NE$60=AQ$3)*(GMWQ!$ND$2:$ND$60=AQ$4)*(GMWQ!$NF$2:$NF$60=AQ$1),0),$G73-1966)</f>
        <v>-0.57642789999999999</v>
      </c>
      <c r="AR73" s="4" cm="1">
        <f t="array" ref="AR73">INDEX(GMWQ!$A$2:$NF$60,MATCH(1,(GMWQ!$NE$2:$NE$60=AR$3)*(GMWQ!$ND$2:$ND$60=AR$4)*(GMWQ!$NF$2:$NF$60=AR$1),0),$G73-1966)</f>
        <v>0.39159939999999999</v>
      </c>
      <c r="AS73" s="4" cm="1">
        <f t="array" ref="AS73">INDEX(GMWQ!$A$2:$NF$60,MATCH(1,(GMWQ!$NE$2:$NE$60=AS$3)*(GMWQ!$ND$2:$ND$60=AS$4)*(GMWQ!$NF$2:$NF$60=AS$1),0),$G73-1966)</f>
        <v>1.046414</v>
      </c>
      <c r="AT73" s="4" cm="1">
        <f t="array" ref="AT73">INDEX(GMWQ!$A$2:$NF$60,MATCH(1,(GMWQ!$NE$2:$NE$60=AT$3)*(GMWQ!$ND$2:$ND$60=AT$4)*(GMWQ!$NF$2:$NF$60=AT$1),0),$G73-1966)</f>
        <v>0.71192</v>
      </c>
      <c r="AU73" s="4" cm="1">
        <f t="array" ref="AU73">INDEX(GMWQ!$A$2:$NF$60,MATCH(1,(GMWQ!$NE$2:$NE$60=AU$3)*(GMWQ!$ND$2:$ND$60=AU$4)*(GMWQ!$NF$2:$NF$60=AU$1),0),$G73-1966)</f>
        <v>52.466670000000001</v>
      </c>
      <c r="AV73" s="4" cm="1">
        <f t="array" ref="AV73">INDEX(GMWQ!$A$2:$NF$60,MATCH(1,(GMWQ!$NE$2:$NE$60=AV$3)*(GMWQ!$ND$2:$ND$60=AV$4)*(GMWQ!$NF$2:$NF$60=AV$1),0),$G73-1966)</f>
        <v>124.6</v>
      </c>
      <c r="AW73" s="4" cm="1">
        <f t="array" ref="AW73">INDEX(GMWQ!$A$2:$NF$60,MATCH(1,(GMWQ!$NE$2:$NE$60=AW$3)*(GMWQ!$ND$2:$ND$60=AW$4)*(GMWQ!$NF$2:$NF$60=AW$1),0),$G73-1966)</f>
        <v>87.4</v>
      </c>
      <c r="AX73" s="4" cm="1">
        <f t="array" ref="AX73">INDEX(GMWQ!$A$2:$NF$60,MATCH(1,(GMWQ!$NE$2:$NE$60=AX$3)*(GMWQ!$ND$2:$ND$60=AX$4)*(GMWQ!$NF$2:$NF$60=AX$1),0),$G73-1966)</f>
        <v>58.233330000000002</v>
      </c>
      <c r="AY73" s="4" cm="1">
        <f t="array" ref="AY73">INDEX(GMWQ!$A$2:$NF$60,MATCH(1,(GMWQ!$NE$2:$NE$60=AY$3)*(GMWQ!$ND$2:$ND$60=AY$4)*(GMWQ!$NF$2:$NF$60=AY$1),0),$G73-1966)</f>
        <v>54.14</v>
      </c>
      <c r="AZ73" s="4" cm="1">
        <f t="array" ref="AZ73">INDEX(GMWQ!$A$2:$NF$60,MATCH(1,(GMWQ!$NE$2:$NE$60=AZ$3)*(GMWQ!$ND$2:$ND$60=AZ$4)*(GMWQ!$NF$2:$NF$60=AZ$1),0),$G73-1966)</f>
        <v>40.066670000000002</v>
      </c>
      <c r="BA73" s="4" cm="1">
        <f t="array" ref="BA73">INDEX(GMWQ!$A$2:$NF$60,MATCH(1,(GMWQ!$NE$2:$NE$60=BA$3)*(GMWQ!$ND$2:$ND$60=BA$4)*(GMWQ!$NF$2:$NF$60=BA$1),0),$G73-1966)</f>
        <v>75.429749999999999</v>
      </c>
    </row>
    <row r="74" spans="1:53" x14ac:dyDescent="0.25">
      <c r="B74" s="4">
        <f t="shared" si="70"/>
        <v>1989</v>
      </c>
      <c r="C74" s="4">
        <f t="shared" si="70"/>
        <v>1989</v>
      </c>
      <c r="D74" s="4">
        <f t="shared" ref="D74" si="88">+D70+1</f>
        <v>1989</v>
      </c>
      <c r="F74" s="4">
        <f t="shared" ref="F74" si="89">+F70+1</f>
        <v>1989</v>
      </c>
      <c r="G74" s="4">
        <f t="shared" si="56"/>
        <v>2040</v>
      </c>
      <c r="H74" s="4" cm="1">
        <f t="array" ref="H74">INDEX(GMWQ!$A$2:$NF$60,MATCH(1,(GMWQ!$NE$2:$NE$60=H$3)*(GMWQ!$ND$2:$ND$60=H$4)*(GMWQ!$NF$2:$NF$60=H$1),0),$G74-1966)</f>
        <v>377508</v>
      </c>
      <c r="I74" s="4" cm="1">
        <f t="array" ref="I74">INDEX(GMWQ!$A$2:$NF$60,MATCH(1,(GMWQ!$NE$2:$NE$60=I$3)*(GMWQ!$ND$2:$ND$60=I$4)*(GMWQ!$NF$2:$NF$60=I$1),0),$G74-1966)</f>
        <v>2484.6999999999998</v>
      </c>
      <c r="J74" s="4" cm="1">
        <f t="array" ref="J74">INDEX(GMWQ!$A$2:$NF$60,MATCH(1,(GMWQ!$NE$2:$NE$60=J$3)*(GMWQ!$ND$2:$ND$60=J$4)*(GMWQ!$NF$2:$NF$60=J$1),0),$G74-1966)</f>
        <v>108212.3</v>
      </c>
      <c r="K74" s="4" cm="1">
        <f t="array" ref="K74">INDEX(GMWQ!$A$2:$NF$60,MATCH(1,(GMWQ!$NE$2:$NE$60=K$3)*(GMWQ!$ND$2:$ND$60=K$4)*(GMWQ!$NF$2:$NF$60=K$1),0),$G74-1966)</f>
        <v>556.15</v>
      </c>
      <c r="L74" s="4" cm="1">
        <f t="array" ref="L74">INDEX(GMWQ!$A$2:$NF$60,MATCH(1,(GMWQ!$NE$2:$NE$60=L$3)*(GMWQ!$ND$2:$ND$60=L$4)*(GMWQ!$NF$2:$NF$60=L$1),0),$G74-1966)</f>
        <v>388.13499999999999</v>
      </c>
      <c r="M74" s="4" cm="1">
        <f t="array" ref="M74">INDEX(GMWQ!$A$2:$NF$60,MATCH(1,(GMWQ!$NE$2:$NE$60=M$3)*(GMWQ!$ND$2:$ND$60=M$4)*(GMWQ!$NF$2:$NF$60=M$1),0),$G74-1966)</f>
        <v>375.03199999999998</v>
      </c>
      <c r="N74" s="4" cm="1">
        <f t="array" ref="N74">INDEX(GMWQ!$A$2:$NF$60,MATCH(1,(GMWQ!$NE$2:$NE$60=N$3)*(GMWQ!$ND$2:$ND$60=N$4)*(GMWQ!$NF$2:$NF$60=N$1),0),$G74-1966)</f>
        <v>289698.3</v>
      </c>
      <c r="O74" s="4" cm="1">
        <f t="array" ref="O74">INDEX(GMWQ!$A$2:$NF$60,MATCH(1,(GMWQ!$NE$2:$NE$60=O$3)*(GMWQ!$ND$2:$ND$60=O$4)*(GMWQ!$NF$2:$NF$60=O$1),0),$G74-1966)</f>
        <v>2538</v>
      </c>
      <c r="P74" s="4" cm="1">
        <f t="array" ref="P74">INDEX(GMWQ!$A$2:$NF$60,MATCH(1,(GMWQ!$NE$2:$NE$60=P$3)*(GMWQ!$ND$2:$ND$60=P$4)*(GMWQ!$NF$2:$NF$60=P$1),0),$G74-1966)</f>
        <v>-69.887749999999997</v>
      </c>
      <c r="Q74" s="4" cm="1">
        <f t="array" ref="Q74">INDEX(GMWQ!$A$2:$NF$60,MATCH(1,(GMWQ!$NE$2:$NE$60=Q$3)*(GMWQ!$ND$2:$ND$60=Q$4)*(GMWQ!$NF$2:$NF$60=Q$1),0),$G74-1966)</f>
        <v>1566.25</v>
      </c>
      <c r="R74" s="4" cm="1">
        <f t="array" ref="R74">INDEX(GMWQ!$A$2:$NF$60,MATCH(1,(GMWQ!$NE$2:$NE$60=R$3)*(GMWQ!$ND$2:$ND$60=R$4)*(GMWQ!$NF$2:$NF$60=R$1),0),$G74-1966)</f>
        <v>-19.054559999999999</v>
      </c>
      <c r="S74" s="4" cm="1">
        <f t="array" ref="S74">INDEX(GMWQ!$A$2:$NF$60,MATCH(1,(GMWQ!$NE$2:$NE$60=S$3)*(GMWQ!$ND$2:$ND$60=S$4)*(GMWQ!$NF$2:$NF$60=S$1),0),$G74-1966)</f>
        <v>-3.073</v>
      </c>
      <c r="T74" s="4" cm="1">
        <f t="array" ref="T74">INDEX(GMWQ!$A$2:$NF$60,MATCH(1,(GMWQ!$NE$2:$NE$60=T$3)*(GMWQ!$ND$2:$ND$60=T$4)*(GMWQ!$NF$2:$NF$60=T$1),0),$G74-1966)</f>
        <v>-19.257380000000001</v>
      </c>
      <c r="U74" s="4" cm="1">
        <f t="array" ref="U74">INDEX(GMWQ!$A$2:$NF$60,MATCH(1,(GMWQ!$NE$2:$NE$60=U$3)*(GMWQ!$ND$2:$ND$60=U$4)*(GMWQ!$NF$2:$NF$60=U$1),0),$G74-1966)</f>
        <v>-6708</v>
      </c>
      <c r="V74" s="4" cm="1">
        <f t="array" ref="V74">INDEX(GMWQ!$A$2:$NF$60,MATCH(1,(GMWQ!$NE$2:$NE$60=V$3)*(GMWQ!$ND$2:$ND$60=V$4)*(GMWQ!$NF$2:$NF$60=V$1),0),$G74-1966)</f>
        <v>188804.5</v>
      </c>
      <c r="W74" s="4" cm="1">
        <f t="array" ref="W74">INDEX(GMWQ!$A$2:$NF$60,MATCH(1,(GMWQ!$NE$2:$NE$60=W$3)*(GMWQ!$ND$2:$ND$60=W$4)*(GMWQ!$NF$2:$NF$60=W$1),0),$G74-1966)</f>
        <v>4982.0010000000002</v>
      </c>
      <c r="X74" s="4" cm="1">
        <f t="array" ref="X74">INDEX(GMWQ!$A$2:$NF$60,MATCH(1,(GMWQ!$NE$2:$NE$60=X$3)*(GMWQ!$ND$2:$ND$60=X$4)*(GMWQ!$NF$2:$NF$60=X$1),0),$G74-1966)</f>
        <v>280343</v>
      </c>
      <c r="Y74" s="4" cm="1">
        <f t="array" ref="Y74">INDEX(GMWQ!$A$2:$NF$60,MATCH(1,(GMWQ!$NE$2:$NE$60=Y$3)*(GMWQ!$ND$2:$ND$60=Y$4)*(GMWQ!$NF$2:$NF$60=Y$1),0),$G74-1966)</f>
        <v>486.90699999999998</v>
      </c>
      <c r="Z74" s="4" cm="1">
        <f t="array" ref="Z74">INDEX(GMWQ!$A$2:$NF$60,MATCH(1,(GMWQ!$NE$2:$NE$60=Z$3)*(GMWQ!$ND$2:$ND$60=Z$4)*(GMWQ!$NF$2:$NF$60=Z$1),0),$G74-1966)</f>
        <v>372.41699999999997</v>
      </c>
      <c r="AA74" s="4" cm="1">
        <f t="array" ref="AA74">INDEX(GMWQ!$A$2:$NF$60,MATCH(1,(GMWQ!$NE$2:$NE$60=AA$3)*(GMWQ!$ND$2:$ND$60=AA$4)*(GMWQ!$NF$2:$NF$60=AA$1),0),$G74-1966)</f>
        <v>612.70600000000002</v>
      </c>
      <c r="AB74" s="4" cm="1">
        <f t="array" ref="AB74">INDEX(GMWQ!$A$2:$NF$60,MATCH(1,(GMWQ!$NE$2:$NE$60=AB$3)*(GMWQ!$ND$2:$ND$60=AB$4)*(GMWQ!$NF$2:$NF$60=AB$1),0),$G74-1966)</f>
        <v>498148</v>
      </c>
      <c r="AC74" s="4" cm="1">
        <f t="array" ref="AC74">INDEX(GMWQ!$A$2:$NF$60,MATCH(1,(GMWQ!$NE$2:$NE$60=AC$3)*(GMWQ!$ND$2:$ND$60=AC$4)*(GMWQ!$NF$2:$NF$60=AC$1),0),$G74-1966)</f>
        <v>94653.84</v>
      </c>
      <c r="AD74" s="4" cm="1">
        <f t="array" ref="AD74">INDEX(GMWQ!$A$2:$NF$60,MATCH(1,(GMWQ!$NE$2:$NE$60=AD$3)*(GMWQ!$ND$2:$ND$60=AD$4)*(GMWQ!$NF$2:$NF$60=AD$1),0),$G74-1966)</f>
        <v>3535.2759999999998</v>
      </c>
      <c r="AE74" s="4" cm="1">
        <f t="array" ref="AE74">INDEX(GMWQ!$A$2:$NF$60,MATCH(1,(GMWQ!$NE$2:$NE$60=AE$3)*(GMWQ!$ND$2:$ND$60=AE$4)*(GMWQ!$NF$2:$NF$60=AE$1),0),$G74-1966)</f>
        <v>49087.26</v>
      </c>
      <c r="AF74" s="4" cm="1">
        <f t="array" ref="AF74">INDEX(GMWQ!$A$2:$NF$60,MATCH(1,(GMWQ!$NE$2:$NE$60=AF$3)*(GMWQ!$ND$2:$ND$60=AF$4)*(GMWQ!$NF$2:$NF$60=AF$1),0),$G74-1966)</f>
        <v>90.080070000000006</v>
      </c>
      <c r="AG74" s="4" cm="1">
        <f t="array" ref="AG74">INDEX(GMWQ!$A$2:$NF$60,MATCH(1,(GMWQ!$NE$2:$NE$60=AG$3)*(GMWQ!$ND$2:$ND$60=AG$4)*(GMWQ!$NF$2:$NF$60=AG$1),0),$G74-1966)</f>
        <v>124.333</v>
      </c>
      <c r="AH74" s="4" cm="1">
        <f t="array" ref="AH74">INDEX(GMWQ!$A$2:$NF$60,MATCH(1,(GMWQ!$NE$2:$NE$60=AH$3)*(GMWQ!$ND$2:$ND$60=AH$4)*(GMWQ!$NF$2:$NF$60=AH$1),0),$G74-1966)</f>
        <v>508.505</v>
      </c>
      <c r="AI74" s="4" cm="1">
        <f t="array" ref="AI74">INDEX(GMWQ!$A$2:$NF$60,MATCH(1,(GMWQ!$NE$2:$NE$60=AI$3)*(GMWQ!$ND$2:$ND$60=AI$4)*(GMWQ!$NF$2:$NF$60=AI$1),0),$G74-1966)</f>
        <v>285793</v>
      </c>
      <c r="AJ74" s="4" cm="1">
        <f t="array" ref="AJ74">INDEX(GMWQ!$A$2:$NF$60,MATCH(1,(GMWQ!$NE$2:$NE$60=AJ$3)*(GMWQ!$ND$2:$ND$60=AJ$4)*(GMWQ!$NF$2:$NF$60=AJ$1),0),$G74-1966)</f>
        <v>159889</v>
      </c>
      <c r="AK74" s="4" cm="1">
        <f t="array" ref="AK74">INDEX(GMWQ!$A$2:$NF$60,MATCH(1,(GMWQ!$NE$2:$NE$60=AK$3)*(GMWQ!$ND$2:$ND$60=AK$4)*(GMWQ!$NF$2:$NF$60=AK$1),0),$G74-1966)</f>
        <v>1436.8</v>
      </c>
      <c r="AL74" s="4" cm="1">
        <f t="array" ref="AL74">INDEX(GMWQ!$A$2:$NF$60,MATCH(1,(GMWQ!$NE$2:$NE$60=AL$3)*(GMWQ!$ND$2:$ND$60=AL$4)*(GMWQ!$NF$2:$NF$60=AL$1),0),$G74-1966)</f>
        <v>113575.8</v>
      </c>
      <c r="AM74" s="4" cm="1">
        <f t="array" ref="AM74">INDEX(GMWQ!$A$2:$NF$60,MATCH(1,(GMWQ!$NE$2:$NE$60=AM$3)*(GMWQ!$ND$2:$ND$60=AM$4)*(GMWQ!$NF$2:$NF$60=AM$1),0),$G74-1966)</f>
        <v>349.39210000000003</v>
      </c>
      <c r="AN74" s="4" cm="1">
        <f t="array" ref="AN74">INDEX(GMWQ!$A$2:$NF$60,MATCH(1,(GMWQ!$NE$2:$NE$60=AN$3)*(GMWQ!$ND$2:$ND$60=AN$4)*(GMWQ!$NF$2:$NF$60=AN$1),0),$G74-1966)</f>
        <v>254.43700000000001</v>
      </c>
      <c r="AO74" s="4" cm="1">
        <f t="array" ref="AO74">INDEX(GMWQ!$A$2:$NF$60,MATCH(1,(GMWQ!$NE$2:$NE$60=AO$3)*(GMWQ!$ND$2:$ND$60=AO$4)*(GMWQ!$NF$2:$NF$60=AO$1),0),$G74-1966)</f>
        <v>176.2</v>
      </c>
      <c r="AP74" s="4" cm="1">
        <f t="array" ref="AP74">INDEX(GMWQ!$A$2:$NF$60,MATCH(1,(GMWQ!$NE$2:$NE$60=AP$3)*(GMWQ!$ND$2:$ND$60=AP$4)*(GMWQ!$NF$2:$NF$60=AP$1),0),$G74-1966)</f>
        <v>170308</v>
      </c>
      <c r="AQ74" s="4" cm="1">
        <f t="array" ref="AQ74">INDEX(GMWQ!$A$2:$NF$60,MATCH(1,(GMWQ!$NE$2:$NE$60=AQ$3)*(GMWQ!$ND$2:$ND$60=AQ$4)*(GMWQ!$NF$2:$NF$60=AQ$1),0),$G74-1966)</f>
        <v>-0.81145049999999996</v>
      </c>
      <c r="AR74" s="4" cm="1">
        <f t="array" ref="AR74">INDEX(GMWQ!$A$2:$NF$60,MATCH(1,(GMWQ!$NE$2:$NE$60=AR$3)*(GMWQ!$ND$2:$ND$60=AR$4)*(GMWQ!$NF$2:$NF$60=AR$1),0),$G74-1966)</f>
        <v>0.29755470000000001</v>
      </c>
      <c r="AS74" s="4" cm="1">
        <f t="array" ref="AS74">INDEX(GMWQ!$A$2:$NF$60,MATCH(1,(GMWQ!$NE$2:$NE$60=AS$3)*(GMWQ!$ND$2:$ND$60=AS$4)*(GMWQ!$NF$2:$NF$60=AS$1),0),$G74-1966)</f>
        <v>0.95865389999999995</v>
      </c>
      <c r="AT74" s="4" cm="1">
        <f t="array" ref="AT74">INDEX(GMWQ!$A$2:$NF$60,MATCH(1,(GMWQ!$NE$2:$NE$60=AT$3)*(GMWQ!$ND$2:$ND$60=AT$4)*(GMWQ!$NF$2:$NF$60=AT$1),0),$G74-1966)</f>
        <v>0.72312069999999995</v>
      </c>
      <c r="AU74" s="4" cm="1">
        <f t="array" ref="AU74">INDEX(GMWQ!$A$2:$NF$60,MATCH(1,(GMWQ!$NE$2:$NE$60=AU$3)*(GMWQ!$ND$2:$ND$60=AU$4)*(GMWQ!$NF$2:$NF$60=AU$1),0),$G74-1966)</f>
        <v>53.266669999999998</v>
      </c>
      <c r="AV74" s="4" cm="1">
        <f t="array" ref="AV74">INDEX(GMWQ!$A$2:$NF$60,MATCH(1,(GMWQ!$NE$2:$NE$60=AV$3)*(GMWQ!$ND$2:$ND$60=AV$4)*(GMWQ!$NF$2:$NF$60=AV$1),0),$G74-1966)</f>
        <v>125.86669999999999</v>
      </c>
      <c r="AW74" s="4" cm="1">
        <f t="array" ref="AW74">INDEX(GMWQ!$A$2:$NF$60,MATCH(1,(GMWQ!$NE$2:$NE$60=AW$3)*(GMWQ!$ND$2:$ND$60=AW$4)*(GMWQ!$NF$2:$NF$60=AW$1),0),$G74-1966)</f>
        <v>87.933329999999998</v>
      </c>
      <c r="AX74" s="4" cm="1">
        <f t="array" ref="AX74">INDEX(GMWQ!$A$2:$NF$60,MATCH(1,(GMWQ!$NE$2:$NE$60=AX$3)*(GMWQ!$ND$2:$ND$60=AX$4)*(GMWQ!$NF$2:$NF$60=AX$1),0),$G74-1966)</f>
        <v>58.7</v>
      </c>
      <c r="AY74" s="4" cm="1">
        <f t="array" ref="AY74">INDEX(GMWQ!$A$2:$NF$60,MATCH(1,(GMWQ!$NE$2:$NE$60=AY$3)*(GMWQ!$ND$2:$ND$60=AY$4)*(GMWQ!$NF$2:$NF$60=AY$1),0),$G74-1966)</f>
        <v>54.57667</v>
      </c>
      <c r="AZ74" s="4" cm="1">
        <f t="array" ref="AZ74">INDEX(GMWQ!$A$2:$NF$60,MATCH(1,(GMWQ!$NE$2:$NE$60=AZ$3)*(GMWQ!$ND$2:$ND$60=AZ$4)*(GMWQ!$NF$2:$NF$60=AZ$1),0),$G74-1966)</f>
        <v>40.733330000000002</v>
      </c>
      <c r="BA74" s="4" cm="1">
        <f t="array" ref="BA74">INDEX(GMWQ!$A$2:$NF$60,MATCH(1,(GMWQ!$NE$2:$NE$60=BA$3)*(GMWQ!$ND$2:$ND$60=BA$4)*(GMWQ!$NF$2:$NF$60=BA$1),0),$G74-1966)</f>
        <v>76.052009999999996</v>
      </c>
    </row>
    <row r="75" spans="1:53" x14ac:dyDescent="0.25">
      <c r="A75" s="4">
        <v>1990</v>
      </c>
      <c r="B75" s="4">
        <f t="shared" si="70"/>
        <v>1990</v>
      </c>
      <c r="C75" s="4">
        <f t="shared" si="70"/>
        <v>1989</v>
      </c>
      <c r="D75" s="4">
        <f t="shared" ref="D75" si="90">+D71+1</f>
        <v>1989</v>
      </c>
      <c r="E75" s="4">
        <f t="shared" si="70"/>
        <v>1989</v>
      </c>
      <c r="G75" s="4">
        <f t="shared" si="56"/>
        <v>2041</v>
      </c>
      <c r="H75" s="4" cm="1">
        <f t="array" ref="H75">INDEX(GMWQ!$A$2:$NF$60,MATCH(1,(GMWQ!$NE$2:$NE$60=H$3)*(GMWQ!$ND$2:$ND$60=H$4)*(GMWQ!$NF$2:$NF$60=H$1),0),$G75-1966)</f>
        <v>379458</v>
      </c>
      <c r="I75" s="4" cm="1">
        <f t="array" ref="I75">INDEX(GMWQ!$A$2:$NF$60,MATCH(1,(GMWQ!$NE$2:$NE$60=I$3)*(GMWQ!$ND$2:$ND$60=I$4)*(GMWQ!$NF$2:$NF$60=I$1),0),$G75-1966)</f>
        <v>2511.85</v>
      </c>
      <c r="J75" s="4" cm="1">
        <f t="array" ref="J75">INDEX(GMWQ!$A$2:$NF$60,MATCH(1,(GMWQ!$NE$2:$NE$60=J$3)*(GMWQ!$ND$2:$ND$60=J$4)*(GMWQ!$NF$2:$NF$60=J$1),0),$G75-1966)</f>
        <v>107628.9</v>
      </c>
      <c r="K75" s="4" cm="1">
        <f t="array" ref="K75">INDEX(GMWQ!$A$2:$NF$60,MATCH(1,(GMWQ!$NE$2:$NE$60=K$3)*(GMWQ!$ND$2:$ND$60=K$4)*(GMWQ!$NF$2:$NF$60=K$1),0),$G75-1966)</f>
        <v>567.64</v>
      </c>
      <c r="L75" s="4" cm="1">
        <f t="array" ref="L75">INDEX(GMWQ!$A$2:$NF$60,MATCH(1,(GMWQ!$NE$2:$NE$60=L$3)*(GMWQ!$ND$2:$ND$60=L$4)*(GMWQ!$NF$2:$NF$60=L$1),0),$G75-1966)</f>
        <v>388.95600000000002</v>
      </c>
      <c r="M75" s="4" cm="1">
        <f t="array" ref="M75">INDEX(GMWQ!$A$2:$NF$60,MATCH(1,(GMWQ!$NE$2:$NE$60=M$3)*(GMWQ!$ND$2:$ND$60=M$4)*(GMWQ!$NF$2:$NF$60=M$1),0),$G75-1966)</f>
        <v>376.52600000000001</v>
      </c>
      <c r="N75" s="4" cm="1">
        <f t="array" ref="N75">INDEX(GMWQ!$A$2:$NF$60,MATCH(1,(GMWQ!$NE$2:$NE$60=N$3)*(GMWQ!$ND$2:$ND$60=N$4)*(GMWQ!$NF$2:$NF$60=N$1),0),$G75-1966)</f>
        <v>292484.3</v>
      </c>
      <c r="O75" s="4" cm="1">
        <f t="array" ref="O75">INDEX(GMWQ!$A$2:$NF$60,MATCH(1,(GMWQ!$NE$2:$NE$60=O$3)*(GMWQ!$ND$2:$ND$60=O$4)*(GMWQ!$NF$2:$NF$60=O$1),0),$G75-1966)</f>
        <v>157</v>
      </c>
      <c r="P75" s="4" cm="1">
        <f t="array" ref="P75">INDEX(GMWQ!$A$2:$NF$60,MATCH(1,(GMWQ!$NE$2:$NE$60=P$3)*(GMWQ!$ND$2:$ND$60=P$4)*(GMWQ!$NF$2:$NF$60=P$1),0),$G75-1966)</f>
        <v>-75.406750000000002</v>
      </c>
      <c r="Q75" s="4" cm="1">
        <f t="array" ref="Q75">INDEX(GMWQ!$A$2:$NF$60,MATCH(1,(GMWQ!$NE$2:$NE$60=Q$3)*(GMWQ!$ND$2:$ND$60=Q$4)*(GMWQ!$NF$2:$NF$60=Q$1),0),$G75-1966)</f>
        <v>2046</v>
      </c>
      <c r="R75" s="4" cm="1">
        <f t="array" ref="R75">INDEX(GMWQ!$A$2:$NF$60,MATCH(1,(GMWQ!$NE$2:$NE$60=R$3)*(GMWQ!$ND$2:$ND$60=R$4)*(GMWQ!$NF$2:$NF$60=R$1),0),$G75-1966)</f>
        <v>-23.364000000000001</v>
      </c>
      <c r="S75" s="4" cm="1">
        <f t="array" ref="S75">INDEX(GMWQ!$A$2:$NF$60,MATCH(1,(GMWQ!$NE$2:$NE$60=S$3)*(GMWQ!$ND$2:$ND$60=S$4)*(GMWQ!$NF$2:$NF$60=S$1),0),$G75-1966)</f>
        <v>-7.218</v>
      </c>
      <c r="T75" s="4" cm="1">
        <f t="array" ref="T75">INDEX(GMWQ!$A$2:$NF$60,MATCH(1,(GMWQ!$NE$2:$NE$60=T$3)*(GMWQ!$ND$2:$ND$60=T$4)*(GMWQ!$NF$2:$NF$60=T$1),0),$G75-1966)</f>
        <v>-19.692419999999998</v>
      </c>
      <c r="U75" s="4" cm="1">
        <f t="array" ref="U75">INDEX(GMWQ!$A$2:$NF$60,MATCH(1,(GMWQ!$NE$2:$NE$60=U$3)*(GMWQ!$ND$2:$ND$60=U$4)*(GMWQ!$NF$2:$NF$60=U$1),0),$G75-1966)</f>
        <v>-8697</v>
      </c>
      <c r="V75" s="4" cm="1">
        <f t="array" ref="V75">INDEX(GMWQ!$A$2:$NF$60,MATCH(1,(GMWQ!$NE$2:$NE$60=V$3)*(GMWQ!$ND$2:$ND$60=V$4)*(GMWQ!$NF$2:$NF$60=V$1),0),$G75-1966)</f>
        <v>186658</v>
      </c>
      <c r="W75" s="4" cm="1">
        <f t="array" ref="W75">INDEX(GMWQ!$A$2:$NF$60,MATCH(1,(GMWQ!$NE$2:$NE$60=W$3)*(GMWQ!$ND$2:$ND$60=W$4)*(GMWQ!$NF$2:$NF$60=W$1),0),$G75-1966)</f>
        <v>5069.7430000000004</v>
      </c>
      <c r="X75" s="4" cm="1">
        <f t="array" ref="X75">INDEX(GMWQ!$A$2:$NF$60,MATCH(1,(GMWQ!$NE$2:$NE$60=X$3)*(GMWQ!$ND$2:$ND$60=X$4)*(GMWQ!$NF$2:$NF$60=X$1),0),$G75-1966)</f>
        <v>282795</v>
      </c>
      <c r="Y75" s="4" cm="1">
        <f t="array" ref="Y75">INDEX(GMWQ!$A$2:$NF$60,MATCH(1,(GMWQ!$NE$2:$NE$60=Y$3)*(GMWQ!$ND$2:$ND$60=Y$4)*(GMWQ!$NF$2:$NF$60=Y$1),0),$G75-1966)</f>
        <v>506.95280000000002</v>
      </c>
      <c r="Z75" s="4" cm="1">
        <f t="array" ref="Z75">INDEX(GMWQ!$A$2:$NF$60,MATCH(1,(GMWQ!$NE$2:$NE$60=Z$3)*(GMWQ!$ND$2:$ND$60=Z$4)*(GMWQ!$NF$2:$NF$60=Z$1),0),$G75-1966)</f>
        <v>376.54</v>
      </c>
      <c r="AA75" s="4" cm="1">
        <f t="array" ref="AA75">INDEX(GMWQ!$A$2:$NF$60,MATCH(1,(GMWQ!$NE$2:$NE$60=AA$3)*(GMWQ!$ND$2:$ND$60=AA$4)*(GMWQ!$NF$2:$NF$60=AA$1),0),$G75-1966)</f>
        <v>632.40899999999999</v>
      </c>
      <c r="AB75" s="4" cm="1">
        <f t="array" ref="AB75">INDEX(GMWQ!$A$2:$NF$60,MATCH(1,(GMWQ!$NE$2:$NE$60=AB$3)*(GMWQ!$ND$2:$ND$60=AB$4)*(GMWQ!$NF$2:$NF$60=AB$1),0),$G75-1966)</f>
        <v>499043</v>
      </c>
      <c r="AC75" s="4" cm="1">
        <f t="array" ref="AC75">INDEX(GMWQ!$A$2:$NF$60,MATCH(1,(GMWQ!$NE$2:$NE$60=AC$3)*(GMWQ!$ND$2:$ND$60=AC$4)*(GMWQ!$NF$2:$NF$60=AC$1),0),$G75-1966)</f>
        <v>97206.61</v>
      </c>
      <c r="AD75" s="4" cm="1">
        <f t="array" ref="AD75">INDEX(GMWQ!$A$2:$NF$60,MATCH(1,(GMWQ!$NE$2:$NE$60=AD$3)*(GMWQ!$ND$2:$ND$60=AD$4)*(GMWQ!$NF$2:$NF$60=AD$1),0),$G75-1966)</f>
        <v>3596.145</v>
      </c>
      <c r="AE75" s="4" cm="1">
        <f t="array" ref="AE75">INDEX(GMWQ!$A$2:$NF$60,MATCH(1,(GMWQ!$NE$2:$NE$60=AE$3)*(GMWQ!$ND$2:$ND$60=AE$4)*(GMWQ!$NF$2:$NF$60=AE$1),0),$G75-1966)</f>
        <v>47483</v>
      </c>
      <c r="AF75" s="4" cm="1">
        <f t="array" ref="AF75">INDEX(GMWQ!$A$2:$NF$60,MATCH(1,(GMWQ!$NE$2:$NE$60=AF$3)*(GMWQ!$ND$2:$ND$60=AF$4)*(GMWQ!$NF$2:$NF$60=AF$1),0),$G75-1966)</f>
        <v>92.803439999999995</v>
      </c>
      <c r="AG75" s="4" cm="1">
        <f t="array" ref="AG75">INDEX(GMWQ!$A$2:$NF$60,MATCH(1,(GMWQ!$NE$2:$NE$60=AG$3)*(GMWQ!$ND$2:$ND$60=AG$4)*(GMWQ!$NF$2:$NF$60=AG$1),0),$G75-1966)</f>
        <v>129.83619999999999</v>
      </c>
      <c r="AH75" s="4" cm="1">
        <f t="array" ref="AH75">INDEX(GMWQ!$A$2:$NF$60,MATCH(1,(GMWQ!$NE$2:$NE$60=AH$3)*(GMWQ!$ND$2:$ND$60=AH$4)*(GMWQ!$NF$2:$NF$60=AH$1),0),$G75-1966)</f>
        <v>526.22400000000005</v>
      </c>
      <c r="AI75" s="4" cm="1">
        <f t="array" ref="AI75">INDEX(GMWQ!$A$2:$NF$60,MATCH(1,(GMWQ!$NE$2:$NE$60=AI$3)*(GMWQ!$ND$2:$ND$60=AI$4)*(GMWQ!$NF$2:$NF$60=AI$1),0),$G75-1966)</f>
        <v>279499</v>
      </c>
      <c r="AJ75" s="4" cm="1">
        <f t="array" ref="AJ75">INDEX(GMWQ!$A$2:$NF$60,MATCH(1,(GMWQ!$NE$2:$NE$60=AJ$3)*(GMWQ!$ND$2:$ND$60=AJ$4)*(GMWQ!$NF$2:$NF$60=AJ$1),0),$G75-1966)</f>
        <v>163591</v>
      </c>
      <c r="AK75" s="4" cm="1">
        <f t="array" ref="AK75">INDEX(GMWQ!$A$2:$NF$60,MATCH(1,(GMWQ!$NE$2:$NE$60=AK$3)*(GMWQ!$ND$2:$ND$60=AK$4)*(GMWQ!$NF$2:$NF$60=AK$1),0),$G75-1966)</f>
        <v>1468.175</v>
      </c>
      <c r="AL75" s="4" cm="1">
        <f t="array" ref="AL75">INDEX(GMWQ!$A$2:$NF$60,MATCH(1,(GMWQ!$NE$2:$NE$60=AL$3)*(GMWQ!$ND$2:$ND$60=AL$4)*(GMWQ!$NF$2:$NF$60=AL$1),0),$G75-1966)</f>
        <v>113554.5</v>
      </c>
      <c r="AM75" s="4" cm="1">
        <f t="array" ref="AM75">INDEX(GMWQ!$A$2:$NF$60,MATCH(1,(GMWQ!$NE$2:$NE$60=AM$3)*(GMWQ!$ND$2:$ND$60=AM$4)*(GMWQ!$NF$2:$NF$60=AM$1),0),$G75-1966)</f>
        <v>362.01929999999999</v>
      </c>
      <c r="AN75" s="4" cm="1">
        <f t="array" ref="AN75">INDEX(GMWQ!$A$2:$NF$60,MATCH(1,(GMWQ!$NE$2:$NE$60=AN$3)*(GMWQ!$ND$2:$ND$60=AN$4)*(GMWQ!$NF$2:$NF$60=AN$1),0),$G75-1966)</f>
        <v>257.33100000000002</v>
      </c>
      <c r="AO75" s="4" cm="1">
        <f t="array" ref="AO75">INDEX(GMWQ!$A$2:$NF$60,MATCH(1,(GMWQ!$NE$2:$NE$60=AO$3)*(GMWQ!$ND$2:$ND$60=AO$4)*(GMWQ!$NF$2:$NF$60=AO$1),0),$G75-1966)</f>
        <v>181.97200000000001</v>
      </c>
      <c r="AP75" s="4" cm="1">
        <f t="array" ref="AP75">INDEX(GMWQ!$A$2:$NF$60,MATCH(1,(GMWQ!$NE$2:$NE$60=AP$3)*(GMWQ!$ND$2:$ND$60=AP$4)*(GMWQ!$NF$2:$NF$60=AP$1),0),$G75-1966)</f>
        <v>172982</v>
      </c>
      <c r="AQ75" s="4" cm="1">
        <f t="array" ref="AQ75">INDEX(GMWQ!$A$2:$NF$60,MATCH(1,(GMWQ!$NE$2:$NE$60=AQ$3)*(GMWQ!$ND$2:$ND$60=AQ$4)*(GMWQ!$NF$2:$NF$60=AQ$1),0),$G75-1966)</f>
        <v>1.5324590000000001E-2</v>
      </c>
      <c r="AR75" s="4" cm="1">
        <f t="array" ref="AR75">INDEX(GMWQ!$A$2:$NF$60,MATCH(1,(GMWQ!$NE$2:$NE$60=AR$3)*(GMWQ!$ND$2:$ND$60=AR$4)*(GMWQ!$NF$2:$NF$60=AR$1),0),$G75-1966)</f>
        <v>0.69680359999999997</v>
      </c>
      <c r="AS75" s="4" cm="1">
        <f t="array" ref="AS75">INDEX(GMWQ!$A$2:$NF$60,MATCH(1,(GMWQ!$NE$2:$NE$60=AS$3)*(GMWQ!$ND$2:$ND$60=AS$4)*(GMWQ!$NF$2:$NF$60=AS$1),0),$G75-1966)</f>
        <v>1.6952400000000001</v>
      </c>
      <c r="AT75" s="4" cm="1">
        <f t="array" ref="AT75">INDEX(GMWQ!$A$2:$NF$60,MATCH(1,(GMWQ!$NE$2:$NE$60=AT$3)*(GMWQ!$ND$2:$ND$60=AT$4)*(GMWQ!$NF$2:$NF$60=AT$1),0),$G75-1966)</f>
        <v>1.2557370000000001</v>
      </c>
      <c r="AU75" s="4" cm="1">
        <f t="array" ref="AU75">INDEX(GMWQ!$A$2:$NF$60,MATCH(1,(GMWQ!$NE$2:$NE$60=AU$3)*(GMWQ!$ND$2:$ND$60=AU$4)*(GMWQ!$NF$2:$NF$60=AU$1),0),$G75-1966)</f>
        <v>53.933329999999998</v>
      </c>
      <c r="AV75" s="4" cm="1">
        <f t="array" ref="AV75">INDEX(GMWQ!$A$2:$NF$60,MATCH(1,(GMWQ!$NE$2:$NE$60=AV$3)*(GMWQ!$ND$2:$ND$60=AV$4)*(GMWQ!$NF$2:$NF$60=AV$1),0),$G75-1966)</f>
        <v>128.0333</v>
      </c>
      <c r="AW75" s="4" cm="1">
        <f t="array" ref="AW75">INDEX(GMWQ!$A$2:$NF$60,MATCH(1,(GMWQ!$NE$2:$NE$60=AW$3)*(GMWQ!$ND$2:$ND$60=AW$4)*(GMWQ!$NF$2:$NF$60=AW$1),0),$G75-1966)</f>
        <v>88.266670000000005</v>
      </c>
      <c r="AX75" s="4" cm="1">
        <f t="array" ref="AX75">INDEX(GMWQ!$A$2:$NF$60,MATCH(1,(GMWQ!$NE$2:$NE$60=AX$3)*(GMWQ!$ND$2:$ND$60=AX$4)*(GMWQ!$NF$2:$NF$60=AX$1),0),$G75-1966)</f>
        <v>59</v>
      </c>
      <c r="AY75" s="4" cm="1">
        <f t="array" ref="AY75">INDEX(GMWQ!$A$2:$NF$60,MATCH(1,(GMWQ!$NE$2:$NE$60=AY$3)*(GMWQ!$ND$2:$ND$60=AY$4)*(GMWQ!$NF$2:$NF$60=AY$1),0),$G75-1966)</f>
        <v>55.033329999999999</v>
      </c>
      <c r="AZ75" s="4" cm="1">
        <f t="array" ref="AZ75">INDEX(GMWQ!$A$2:$NF$60,MATCH(1,(GMWQ!$NE$2:$NE$60=AZ$3)*(GMWQ!$ND$2:$ND$60=AZ$4)*(GMWQ!$NF$2:$NF$60=AZ$1),0),$G75-1966)</f>
        <v>41.6</v>
      </c>
      <c r="BA75" s="4" cm="1">
        <f t="array" ref="BA75">INDEX(GMWQ!$A$2:$NF$60,MATCH(1,(GMWQ!$NE$2:$NE$60=BA$3)*(GMWQ!$ND$2:$ND$60=BA$4)*(GMWQ!$NF$2:$NF$60=BA$1),0),$G75-1966)</f>
        <v>77.060199999999995</v>
      </c>
    </row>
    <row r="76" spans="1:53" x14ac:dyDescent="0.25">
      <c r="B76" s="4">
        <f t="shared" ref="B76:E91" si="91">+B72+1</f>
        <v>1990</v>
      </c>
      <c r="C76" s="4">
        <f t="shared" si="91"/>
        <v>1990</v>
      </c>
      <c r="D76" s="4">
        <f t="shared" ref="D76" si="92">+D72+1</f>
        <v>1989</v>
      </c>
      <c r="G76" s="4">
        <f t="shared" si="56"/>
        <v>2042</v>
      </c>
      <c r="H76" s="4" cm="1">
        <f t="array" ref="H76">INDEX(GMWQ!$A$2:$NF$60,MATCH(1,(GMWQ!$NE$2:$NE$60=H$3)*(GMWQ!$ND$2:$ND$60=H$4)*(GMWQ!$NF$2:$NF$60=H$1),0),$G76-1966)</f>
        <v>381997</v>
      </c>
      <c r="I76" s="4" cm="1">
        <f t="array" ref="I76">INDEX(GMWQ!$A$2:$NF$60,MATCH(1,(GMWQ!$NE$2:$NE$60=I$3)*(GMWQ!$ND$2:$ND$60=I$4)*(GMWQ!$NF$2:$NF$60=I$1),0),$G76-1966)</f>
        <v>2520.9749999999999</v>
      </c>
      <c r="J76" s="4" cm="1">
        <f t="array" ref="J76">INDEX(GMWQ!$A$2:$NF$60,MATCH(1,(GMWQ!$NE$2:$NE$60=J$3)*(GMWQ!$ND$2:$ND$60=J$4)*(GMWQ!$NF$2:$NF$60=J$1),0),$G76-1966)</f>
        <v>110262.8</v>
      </c>
      <c r="K76" s="4" cm="1">
        <f t="array" ref="K76">INDEX(GMWQ!$A$2:$NF$60,MATCH(1,(GMWQ!$NE$2:$NE$60=K$3)*(GMWQ!$ND$2:$ND$60=K$4)*(GMWQ!$NF$2:$NF$60=K$1),0),$G76-1966)</f>
        <v>570.54999999999995</v>
      </c>
      <c r="L76" s="4" cm="1">
        <f t="array" ref="L76">INDEX(GMWQ!$A$2:$NF$60,MATCH(1,(GMWQ!$NE$2:$NE$60=L$3)*(GMWQ!$ND$2:$ND$60=L$4)*(GMWQ!$NF$2:$NF$60=L$1),0),$G76-1966)</f>
        <v>391.04599999999999</v>
      </c>
      <c r="M76" s="4" cm="1">
        <f t="array" ref="M76">INDEX(GMWQ!$A$2:$NF$60,MATCH(1,(GMWQ!$NE$2:$NE$60=M$3)*(GMWQ!$ND$2:$ND$60=M$4)*(GMWQ!$NF$2:$NF$60=M$1),0),$G76-1966)</f>
        <v>377.67399999999998</v>
      </c>
      <c r="N76" s="4" cm="1">
        <f t="array" ref="N76">INDEX(GMWQ!$A$2:$NF$60,MATCH(1,(GMWQ!$NE$2:$NE$60=N$3)*(GMWQ!$ND$2:$ND$60=N$4)*(GMWQ!$NF$2:$NF$60=N$1),0),$G76-1966)</f>
        <v>291310.8</v>
      </c>
      <c r="O76" s="4" cm="1">
        <f t="array" ref="O76">INDEX(GMWQ!$A$2:$NF$60,MATCH(1,(GMWQ!$NE$2:$NE$60=O$3)*(GMWQ!$ND$2:$ND$60=O$4)*(GMWQ!$NF$2:$NF$60=O$1),0),$G76-1966)</f>
        <v>-3212</v>
      </c>
      <c r="P76" s="4" cm="1">
        <f t="array" ref="P76">INDEX(GMWQ!$A$2:$NF$60,MATCH(1,(GMWQ!$NE$2:$NE$60=P$3)*(GMWQ!$ND$2:$ND$60=P$4)*(GMWQ!$NF$2:$NF$60=P$1),0),$G76-1966)</f>
        <v>-78.295240000000007</v>
      </c>
      <c r="Q76" s="4" cm="1">
        <f t="array" ref="Q76">INDEX(GMWQ!$A$2:$NF$60,MATCH(1,(GMWQ!$NE$2:$NE$60=Q$3)*(GMWQ!$ND$2:$ND$60=Q$4)*(GMWQ!$NF$2:$NF$60=Q$1),0),$G76-1966)</f>
        <v>2498.25</v>
      </c>
      <c r="R76" s="4" cm="1">
        <f t="array" ref="R76">INDEX(GMWQ!$A$2:$NF$60,MATCH(1,(GMWQ!$NE$2:$NE$60=R$3)*(GMWQ!$ND$2:$ND$60=R$4)*(GMWQ!$NF$2:$NF$60=R$1),0),$G76-1966)</f>
        <v>-23.364000000000001</v>
      </c>
      <c r="S76" s="4" cm="1">
        <f t="array" ref="S76">INDEX(GMWQ!$A$2:$NF$60,MATCH(1,(GMWQ!$NE$2:$NE$60=S$3)*(GMWQ!$ND$2:$ND$60=S$4)*(GMWQ!$NF$2:$NF$60=S$1),0),$G76-1966)</f>
        <v>-5.42</v>
      </c>
      <c r="T76" s="4" cm="1">
        <f t="array" ref="T76">INDEX(GMWQ!$A$2:$NF$60,MATCH(1,(GMWQ!$NE$2:$NE$60=T$3)*(GMWQ!$ND$2:$ND$60=T$4)*(GMWQ!$NF$2:$NF$60=T$1),0),$G76-1966)</f>
        <v>-20.159669999999998</v>
      </c>
      <c r="U76" s="4" cm="1">
        <f t="array" ref="U76">INDEX(GMWQ!$A$2:$NF$60,MATCH(1,(GMWQ!$NE$2:$NE$60=U$3)*(GMWQ!$ND$2:$ND$60=U$4)*(GMWQ!$NF$2:$NF$60=U$1),0),$G76-1966)</f>
        <v>-4265</v>
      </c>
      <c r="V76" s="4" cm="1">
        <f t="array" ref="V76">INDEX(GMWQ!$A$2:$NF$60,MATCH(1,(GMWQ!$NE$2:$NE$60=V$3)*(GMWQ!$ND$2:$ND$60=V$4)*(GMWQ!$NF$2:$NF$60=V$1),0),$G76-1966)</f>
        <v>187073.3</v>
      </c>
      <c r="W76" s="4" cm="1">
        <f t="array" ref="W76">INDEX(GMWQ!$A$2:$NF$60,MATCH(1,(GMWQ!$NE$2:$NE$60=W$3)*(GMWQ!$ND$2:$ND$60=W$4)*(GMWQ!$NF$2:$NF$60=W$1),0),$G76-1966)</f>
        <v>5142.04</v>
      </c>
      <c r="X76" s="4" cm="1">
        <f t="array" ref="X76">INDEX(GMWQ!$A$2:$NF$60,MATCH(1,(GMWQ!$NE$2:$NE$60=X$3)*(GMWQ!$ND$2:$ND$60=X$4)*(GMWQ!$NF$2:$NF$60=X$1),0),$G76-1966)</f>
        <v>285247</v>
      </c>
      <c r="Y76" s="4" cm="1">
        <f t="array" ref="Y76">INDEX(GMWQ!$A$2:$NF$60,MATCH(1,(GMWQ!$NE$2:$NE$60=Y$3)*(GMWQ!$ND$2:$ND$60=Y$4)*(GMWQ!$NF$2:$NF$60=Y$1),0),$G76-1966)</f>
        <v>522.81960000000004</v>
      </c>
      <c r="Z76" s="4" cm="1">
        <f t="array" ref="Z76">INDEX(GMWQ!$A$2:$NF$60,MATCH(1,(GMWQ!$NE$2:$NE$60=Z$3)*(GMWQ!$ND$2:$ND$60=Z$4)*(GMWQ!$NF$2:$NF$60=Z$1),0),$G76-1966)</f>
        <v>381.35399999999998</v>
      </c>
      <c r="AA76" s="4" cm="1">
        <f t="array" ref="AA76">INDEX(GMWQ!$A$2:$NF$60,MATCH(1,(GMWQ!$NE$2:$NE$60=AA$3)*(GMWQ!$ND$2:$ND$60=AA$4)*(GMWQ!$NF$2:$NF$60=AA$1),0),$G76-1966)</f>
        <v>652.11199999999997</v>
      </c>
      <c r="AB76" s="4" cm="1">
        <f t="array" ref="AB76">INDEX(GMWQ!$A$2:$NF$60,MATCH(1,(GMWQ!$NE$2:$NE$60=AB$3)*(GMWQ!$ND$2:$ND$60=AB$4)*(GMWQ!$NF$2:$NF$60=AB$1),0),$G76-1966)</f>
        <v>512357</v>
      </c>
      <c r="AC76" s="4" cm="1">
        <f t="array" ref="AC76">INDEX(GMWQ!$A$2:$NF$60,MATCH(1,(GMWQ!$NE$2:$NE$60=AC$3)*(GMWQ!$ND$2:$ND$60=AC$4)*(GMWQ!$NF$2:$NF$60=AC$1),0),$G76-1966)</f>
        <v>98280.29</v>
      </c>
      <c r="AD76" s="4" cm="1">
        <f t="array" ref="AD76">INDEX(GMWQ!$A$2:$NF$60,MATCH(1,(GMWQ!$NE$2:$NE$60=AD$3)*(GMWQ!$ND$2:$ND$60=AD$4)*(GMWQ!$NF$2:$NF$60=AD$1),0),$G76-1966)</f>
        <v>3649.1410000000001</v>
      </c>
      <c r="AE76" s="4" cm="1">
        <f t="array" ref="AE76">INDEX(GMWQ!$A$2:$NF$60,MATCH(1,(GMWQ!$NE$2:$NE$60=AE$3)*(GMWQ!$ND$2:$ND$60=AE$4)*(GMWQ!$NF$2:$NF$60=AE$1),0),$G76-1966)</f>
        <v>45878.73</v>
      </c>
      <c r="AF76" s="4" cm="1">
        <f t="array" ref="AF76">INDEX(GMWQ!$A$2:$NF$60,MATCH(1,(GMWQ!$NE$2:$NE$60=AF$3)*(GMWQ!$ND$2:$ND$60=AF$4)*(GMWQ!$NF$2:$NF$60=AF$1),0),$G76-1966)</f>
        <v>95.526799999999994</v>
      </c>
      <c r="AG76" s="4" cm="1">
        <f t="array" ref="AG76">INDEX(GMWQ!$A$2:$NF$60,MATCH(1,(GMWQ!$NE$2:$NE$60=AG$3)*(GMWQ!$ND$2:$ND$60=AG$4)*(GMWQ!$NF$2:$NF$60=AG$1),0),$G76-1966)</f>
        <v>135.33949999999999</v>
      </c>
      <c r="AH76" s="4" cm="1">
        <f t="array" ref="AH76">INDEX(GMWQ!$A$2:$NF$60,MATCH(1,(GMWQ!$NE$2:$NE$60=AH$3)*(GMWQ!$ND$2:$ND$60=AH$4)*(GMWQ!$NF$2:$NF$60=AH$1),0),$G76-1966)</f>
        <v>543.94299999999998</v>
      </c>
      <c r="AI76" s="4" cm="1">
        <f t="array" ref="AI76">INDEX(GMWQ!$A$2:$NF$60,MATCH(1,(GMWQ!$NE$2:$NE$60=AI$3)*(GMWQ!$ND$2:$ND$60=AI$4)*(GMWQ!$NF$2:$NF$60=AI$1),0),$G76-1966)</f>
        <v>296381</v>
      </c>
      <c r="AJ76" s="4" cm="1">
        <f t="array" ref="AJ76">INDEX(GMWQ!$A$2:$NF$60,MATCH(1,(GMWQ!$NE$2:$NE$60=AJ$3)*(GMWQ!$ND$2:$ND$60=AJ$4)*(GMWQ!$NF$2:$NF$60=AJ$1),0),$G76-1966)</f>
        <v>167263</v>
      </c>
      <c r="AK76" s="4" cm="1">
        <f t="array" ref="AK76">INDEX(GMWQ!$A$2:$NF$60,MATCH(1,(GMWQ!$NE$2:$NE$60=AK$3)*(GMWQ!$ND$2:$ND$60=AK$4)*(GMWQ!$NF$2:$NF$60=AK$1),0),$G76-1966)</f>
        <v>1490</v>
      </c>
      <c r="AL76" s="4" cm="1">
        <f t="array" ref="AL76">INDEX(GMWQ!$A$2:$NF$60,MATCH(1,(GMWQ!$NE$2:$NE$60=AL$3)*(GMWQ!$ND$2:$ND$60=AL$4)*(GMWQ!$NF$2:$NF$60=AL$1),0),$G76-1966)</f>
        <v>117114.1</v>
      </c>
      <c r="AM76" s="4" cm="1">
        <f t="array" ref="AM76">INDEX(GMWQ!$A$2:$NF$60,MATCH(1,(GMWQ!$NE$2:$NE$60=AM$3)*(GMWQ!$ND$2:$ND$60=AM$4)*(GMWQ!$NF$2:$NF$60=AM$1),0),$G76-1966)</f>
        <v>367.05689999999998</v>
      </c>
      <c r="AN76" s="4" cm="1">
        <f t="array" ref="AN76">INDEX(GMWQ!$A$2:$NF$60,MATCH(1,(GMWQ!$NE$2:$NE$60=AN$3)*(GMWQ!$ND$2:$ND$60=AN$4)*(GMWQ!$NF$2:$NF$60=AN$1),0),$G76-1966)</f>
        <v>260.76600000000002</v>
      </c>
      <c r="AO76" s="4" cm="1">
        <f t="array" ref="AO76">INDEX(GMWQ!$A$2:$NF$60,MATCH(1,(GMWQ!$NE$2:$NE$60=AO$3)*(GMWQ!$ND$2:$ND$60=AO$4)*(GMWQ!$NF$2:$NF$60=AO$1),0),$G76-1966)</f>
        <v>181.85900000000001</v>
      </c>
      <c r="AP76" s="4" cm="1">
        <f t="array" ref="AP76">INDEX(GMWQ!$A$2:$NF$60,MATCH(1,(GMWQ!$NE$2:$NE$60=AP$3)*(GMWQ!$ND$2:$ND$60=AP$4)*(GMWQ!$NF$2:$NF$60=AP$1),0),$G76-1966)</f>
        <v>173906</v>
      </c>
      <c r="AQ76" s="4" cm="1">
        <f t="array" ref="AQ76">INDEX(GMWQ!$A$2:$NF$60,MATCH(1,(GMWQ!$NE$2:$NE$60=AQ$3)*(GMWQ!$ND$2:$ND$60=AQ$4)*(GMWQ!$NF$2:$NF$60=AQ$1),0),$G76-1966)</f>
        <v>0.6858339</v>
      </c>
      <c r="AR76" s="4" cm="1">
        <f t="array" ref="AR76">INDEX(GMWQ!$A$2:$NF$60,MATCH(1,(GMWQ!$NE$2:$NE$60=AR$3)*(GMWQ!$ND$2:$ND$60=AR$4)*(GMWQ!$NF$2:$NF$60=AR$1),0),$G76-1966)</f>
        <v>0.9370465</v>
      </c>
      <c r="AS76" s="4" cm="1">
        <f t="array" ref="AS76">INDEX(GMWQ!$A$2:$NF$60,MATCH(1,(GMWQ!$NE$2:$NE$60=AS$3)*(GMWQ!$ND$2:$ND$60=AS$4)*(GMWQ!$NF$2:$NF$60=AS$1),0),$G76-1966)</f>
        <v>2.0767419999999999</v>
      </c>
      <c r="AT76" s="4" cm="1">
        <f t="array" ref="AT76">INDEX(GMWQ!$A$2:$NF$60,MATCH(1,(GMWQ!$NE$2:$NE$60=AT$3)*(GMWQ!$ND$2:$ND$60=AT$4)*(GMWQ!$NF$2:$NF$60=AT$1),0),$G76-1966)</f>
        <v>0.76445719999999995</v>
      </c>
      <c r="AU76" s="4" cm="1">
        <f t="array" ref="AU76">INDEX(GMWQ!$A$2:$NF$60,MATCH(1,(GMWQ!$NE$2:$NE$60=AU$3)*(GMWQ!$ND$2:$ND$60=AU$4)*(GMWQ!$NF$2:$NF$60=AU$1),0),$G76-1966)</f>
        <v>55.6</v>
      </c>
      <c r="AV76" s="4" cm="1">
        <f t="array" ref="AV76">INDEX(GMWQ!$A$2:$NF$60,MATCH(1,(GMWQ!$NE$2:$NE$60=AV$3)*(GMWQ!$ND$2:$ND$60=AV$4)*(GMWQ!$NF$2:$NF$60=AV$1),0),$G76-1966)</f>
        <v>129.30000000000001</v>
      </c>
      <c r="AW76" s="4" cm="1">
        <f t="array" ref="AW76">INDEX(GMWQ!$A$2:$NF$60,MATCH(1,(GMWQ!$NE$2:$NE$60=AW$3)*(GMWQ!$ND$2:$ND$60=AW$4)*(GMWQ!$NF$2:$NF$60=AW$1),0),$G76-1966)</f>
        <v>89.466669999999993</v>
      </c>
      <c r="AX76" s="4" cm="1">
        <f t="array" ref="AX76">INDEX(GMWQ!$A$2:$NF$60,MATCH(1,(GMWQ!$NE$2:$NE$60=AX$3)*(GMWQ!$ND$2:$ND$60=AX$4)*(GMWQ!$NF$2:$NF$60=AX$1),0),$G76-1966)</f>
        <v>59.366660000000003</v>
      </c>
      <c r="AY76" s="4" cm="1">
        <f t="array" ref="AY76">INDEX(GMWQ!$A$2:$NF$60,MATCH(1,(GMWQ!$NE$2:$NE$60=AY$3)*(GMWQ!$ND$2:$ND$60=AY$4)*(GMWQ!$NF$2:$NF$60=AY$1),0),$G76-1966)</f>
        <v>55.52</v>
      </c>
      <c r="AZ76" s="4" cm="1">
        <f t="array" ref="AZ76">INDEX(GMWQ!$A$2:$NF$60,MATCH(1,(GMWQ!$NE$2:$NE$60=AZ$3)*(GMWQ!$ND$2:$ND$60=AZ$4)*(GMWQ!$NF$2:$NF$60=AZ$1),0),$G76-1966)</f>
        <v>42.066670000000002</v>
      </c>
      <c r="BA76" s="4" cm="1">
        <f t="array" ref="BA76">INDEX(GMWQ!$A$2:$NF$60,MATCH(1,(GMWQ!$NE$2:$NE$60=BA$3)*(GMWQ!$ND$2:$ND$60=BA$4)*(GMWQ!$NF$2:$NF$60=BA$1),0),$G76-1966)</f>
        <v>77.875110000000006</v>
      </c>
    </row>
    <row r="77" spans="1:53" x14ac:dyDescent="0.25">
      <c r="B77" s="4">
        <f t="shared" si="91"/>
        <v>1990</v>
      </c>
      <c r="C77" s="4">
        <f t="shared" si="91"/>
        <v>1990</v>
      </c>
      <c r="D77" s="4">
        <f t="shared" ref="D77" si="93">+D73+1</f>
        <v>1990</v>
      </c>
      <c r="G77" s="4">
        <f t="shared" si="56"/>
        <v>2043</v>
      </c>
      <c r="H77" s="4" cm="1">
        <f t="array" ref="H77">INDEX(GMWQ!$A$2:$NF$60,MATCH(1,(GMWQ!$NE$2:$NE$60=H$3)*(GMWQ!$ND$2:$ND$60=H$4)*(GMWQ!$NF$2:$NF$60=H$1),0),$G77-1966)</f>
        <v>377831</v>
      </c>
      <c r="I77" s="4" cm="1">
        <f t="array" ref="I77">INDEX(GMWQ!$A$2:$NF$60,MATCH(1,(GMWQ!$NE$2:$NE$60=I$3)*(GMWQ!$ND$2:$ND$60=I$4)*(GMWQ!$NF$2:$NF$60=I$1),0),$G77-1966)</f>
        <v>2522.65</v>
      </c>
      <c r="J77" s="4" cm="1">
        <f t="array" ref="J77">INDEX(GMWQ!$A$2:$NF$60,MATCH(1,(GMWQ!$NE$2:$NE$60=J$3)*(GMWQ!$ND$2:$ND$60=J$4)*(GMWQ!$NF$2:$NF$60=J$1),0),$G77-1966)</f>
        <v>112500.3</v>
      </c>
      <c r="K77" s="4" cm="1">
        <f t="array" ref="K77">INDEX(GMWQ!$A$2:$NF$60,MATCH(1,(GMWQ!$NE$2:$NE$60=K$3)*(GMWQ!$ND$2:$ND$60=K$4)*(GMWQ!$NF$2:$NF$60=K$1),0),$G77-1966)</f>
        <v>582.54</v>
      </c>
      <c r="L77" s="4" cm="1">
        <f t="array" ref="L77">INDEX(GMWQ!$A$2:$NF$60,MATCH(1,(GMWQ!$NE$2:$NE$60=L$3)*(GMWQ!$ND$2:$ND$60=L$4)*(GMWQ!$NF$2:$NF$60=L$1),0),$G77-1966)</f>
        <v>393.58699999999999</v>
      </c>
      <c r="M77" s="4" cm="1">
        <f t="array" ref="M77">INDEX(GMWQ!$A$2:$NF$60,MATCH(1,(GMWQ!$NE$2:$NE$60=M$3)*(GMWQ!$ND$2:$ND$60=M$4)*(GMWQ!$NF$2:$NF$60=M$1),0),$G77-1966)</f>
        <v>378.28100000000001</v>
      </c>
      <c r="N77" s="4" cm="1">
        <f t="array" ref="N77">INDEX(GMWQ!$A$2:$NF$60,MATCH(1,(GMWQ!$NE$2:$NE$60=N$3)*(GMWQ!$ND$2:$ND$60=N$4)*(GMWQ!$NF$2:$NF$60=N$1),0),$G77-1966)</f>
        <v>289223</v>
      </c>
      <c r="O77" s="4" cm="1">
        <f t="array" ref="O77">INDEX(GMWQ!$A$2:$NF$60,MATCH(1,(GMWQ!$NE$2:$NE$60=O$3)*(GMWQ!$ND$2:$ND$60=O$4)*(GMWQ!$NF$2:$NF$60=O$1),0),$G77-1966)</f>
        <v>-1084</v>
      </c>
      <c r="P77" s="4" cm="1">
        <f t="array" ref="P77">INDEX(GMWQ!$A$2:$NF$60,MATCH(1,(GMWQ!$NE$2:$NE$60=P$3)*(GMWQ!$ND$2:$ND$60=P$4)*(GMWQ!$NF$2:$NF$60=P$1),0),$G77-1966)</f>
        <v>-78.010999999999996</v>
      </c>
      <c r="Q77" s="4" cm="1">
        <f t="array" ref="Q77">INDEX(GMWQ!$A$2:$NF$60,MATCH(1,(GMWQ!$NE$2:$NE$60=Q$3)*(GMWQ!$ND$2:$ND$60=Q$4)*(GMWQ!$NF$2:$NF$60=Q$1),0),$G77-1966)</f>
        <v>2980.5</v>
      </c>
      <c r="R77" s="4" cm="1">
        <f t="array" ref="R77">INDEX(GMWQ!$A$2:$NF$60,MATCH(1,(GMWQ!$NE$2:$NE$60=R$3)*(GMWQ!$ND$2:$ND$60=R$4)*(GMWQ!$NF$2:$NF$60=R$1),0),$G77-1966)</f>
        <v>-23.364000000000001</v>
      </c>
      <c r="S77" s="4" cm="1">
        <f t="array" ref="S77">INDEX(GMWQ!$A$2:$NF$60,MATCH(1,(GMWQ!$NE$2:$NE$60=S$3)*(GMWQ!$ND$2:$ND$60=S$4)*(GMWQ!$NF$2:$NF$60=S$1),0),$G77-1966)</f>
        <v>-7.141</v>
      </c>
      <c r="T77" s="4" cm="1">
        <f t="array" ref="T77">INDEX(GMWQ!$A$2:$NF$60,MATCH(1,(GMWQ!$NE$2:$NE$60=T$3)*(GMWQ!$ND$2:$ND$60=T$4)*(GMWQ!$NF$2:$NF$60=T$1),0),$G77-1966)</f>
        <v>-20.659140000000001</v>
      </c>
      <c r="U77" s="4" cm="1">
        <f t="array" ref="U77">INDEX(GMWQ!$A$2:$NF$60,MATCH(1,(GMWQ!$NE$2:$NE$60=U$3)*(GMWQ!$ND$2:$ND$60=U$4)*(GMWQ!$NF$2:$NF$60=U$1),0),$G77-1966)</f>
        <v>-8512</v>
      </c>
      <c r="V77" s="4" cm="1">
        <f t="array" ref="V77">INDEX(GMWQ!$A$2:$NF$60,MATCH(1,(GMWQ!$NE$2:$NE$60=V$3)*(GMWQ!$ND$2:$ND$60=V$4)*(GMWQ!$NF$2:$NF$60=V$1),0),$G77-1966)</f>
        <v>187488.5</v>
      </c>
      <c r="W77" s="4" cm="1">
        <f t="array" ref="W77">INDEX(GMWQ!$A$2:$NF$60,MATCH(1,(GMWQ!$NE$2:$NE$60=W$3)*(GMWQ!$ND$2:$ND$60=W$4)*(GMWQ!$NF$2:$NF$60=W$1),0),$G77-1966)</f>
        <v>5290.7460000000001</v>
      </c>
      <c r="X77" s="4" cm="1">
        <f t="array" ref="X77">INDEX(GMWQ!$A$2:$NF$60,MATCH(1,(GMWQ!$NE$2:$NE$60=X$3)*(GMWQ!$ND$2:$ND$60=X$4)*(GMWQ!$NF$2:$NF$60=X$1),0),$G77-1966)</f>
        <v>287699</v>
      </c>
      <c r="Y77" s="4" cm="1">
        <f t="array" ref="Y77">INDEX(GMWQ!$A$2:$NF$60,MATCH(1,(GMWQ!$NE$2:$NE$60=Y$3)*(GMWQ!$ND$2:$ND$60=Y$4)*(GMWQ!$NF$2:$NF$60=Y$1),0),$G77-1966)</f>
        <v>538.18619999999999</v>
      </c>
      <c r="Z77" s="4" cm="1">
        <f t="array" ref="Z77">INDEX(GMWQ!$A$2:$NF$60,MATCH(1,(GMWQ!$NE$2:$NE$60=Z$3)*(GMWQ!$ND$2:$ND$60=Z$4)*(GMWQ!$NF$2:$NF$60=Z$1),0),$G77-1966)</f>
        <v>384.387</v>
      </c>
      <c r="AA77" s="4" cm="1">
        <f t="array" ref="AA77">INDEX(GMWQ!$A$2:$NF$60,MATCH(1,(GMWQ!$NE$2:$NE$60=AA$3)*(GMWQ!$ND$2:$ND$60=AA$4)*(GMWQ!$NF$2:$NF$60=AA$1),0),$G77-1966)</f>
        <v>671.81500000000005</v>
      </c>
      <c r="AB77" s="4" cm="1">
        <f t="array" ref="AB77">INDEX(GMWQ!$A$2:$NF$60,MATCH(1,(GMWQ!$NE$2:$NE$60=AB$3)*(GMWQ!$ND$2:$ND$60=AB$4)*(GMWQ!$NF$2:$NF$60=AB$1),0),$G77-1966)</f>
        <v>523169</v>
      </c>
      <c r="AC77" s="4" cm="1">
        <f t="array" ref="AC77">INDEX(GMWQ!$A$2:$NF$60,MATCH(1,(GMWQ!$NE$2:$NE$60=AC$3)*(GMWQ!$ND$2:$ND$60=AC$4)*(GMWQ!$NF$2:$NF$60=AC$1),0),$G77-1966)</f>
        <v>99731.27</v>
      </c>
      <c r="AD77" s="4" cm="1">
        <f t="array" ref="AD77">INDEX(GMWQ!$A$2:$NF$60,MATCH(1,(GMWQ!$NE$2:$NE$60=AD$3)*(GMWQ!$ND$2:$ND$60=AD$4)*(GMWQ!$NF$2:$NF$60=AD$1),0),$G77-1966)</f>
        <v>3758.239</v>
      </c>
      <c r="AE77" s="4" cm="1">
        <f t="array" ref="AE77">INDEX(GMWQ!$A$2:$NF$60,MATCH(1,(GMWQ!$NE$2:$NE$60=AE$3)*(GMWQ!$ND$2:$ND$60=AE$4)*(GMWQ!$NF$2:$NF$60=AE$1),0),$G77-1966)</f>
        <v>44274.46</v>
      </c>
      <c r="AF77" s="4" cm="1">
        <f t="array" ref="AF77">INDEX(GMWQ!$A$2:$NF$60,MATCH(1,(GMWQ!$NE$2:$NE$60=AF$3)*(GMWQ!$ND$2:$ND$60=AF$4)*(GMWQ!$NF$2:$NF$60=AF$1),0),$G77-1966)</f>
        <v>98.25018</v>
      </c>
      <c r="AG77" s="4" cm="1">
        <f t="array" ref="AG77">INDEX(GMWQ!$A$2:$NF$60,MATCH(1,(GMWQ!$NE$2:$NE$60=AG$3)*(GMWQ!$ND$2:$ND$60=AG$4)*(GMWQ!$NF$2:$NF$60=AG$1),0),$G77-1966)</f>
        <v>140.84270000000001</v>
      </c>
      <c r="AH77" s="4" cm="1">
        <f t="array" ref="AH77">INDEX(GMWQ!$A$2:$NF$60,MATCH(1,(GMWQ!$NE$2:$NE$60=AH$3)*(GMWQ!$ND$2:$ND$60=AH$4)*(GMWQ!$NF$2:$NF$60=AH$1),0),$G77-1966)</f>
        <v>561.66200000000003</v>
      </c>
      <c r="AI77" s="4" cm="1">
        <f t="array" ref="AI77">INDEX(GMWQ!$A$2:$NF$60,MATCH(1,(GMWQ!$NE$2:$NE$60=AI$3)*(GMWQ!$ND$2:$ND$60=AI$4)*(GMWQ!$NF$2:$NF$60=AI$1),0),$G77-1966)</f>
        <v>308807</v>
      </c>
      <c r="AJ77" s="4" cm="1">
        <f t="array" ref="AJ77">INDEX(GMWQ!$A$2:$NF$60,MATCH(1,(GMWQ!$NE$2:$NE$60=AJ$3)*(GMWQ!$ND$2:$ND$60=AJ$4)*(GMWQ!$NF$2:$NF$60=AJ$1),0),$G77-1966)</f>
        <v>170618</v>
      </c>
      <c r="AK77" s="4" cm="1">
        <f t="array" ref="AK77">INDEX(GMWQ!$A$2:$NF$60,MATCH(1,(GMWQ!$NE$2:$NE$60=AK$3)*(GMWQ!$ND$2:$ND$60=AK$4)*(GMWQ!$NF$2:$NF$60=AK$1),0),$G77-1966)</f>
        <v>1503.7750000000001</v>
      </c>
      <c r="AL77" s="4" cm="1">
        <f t="array" ref="AL77">INDEX(GMWQ!$A$2:$NF$60,MATCH(1,(GMWQ!$NE$2:$NE$60=AL$3)*(GMWQ!$ND$2:$ND$60=AL$4)*(GMWQ!$NF$2:$NF$60=AL$1),0),$G77-1966)</f>
        <v>119842</v>
      </c>
      <c r="AM77" s="4" cm="1">
        <f t="array" ref="AM77">INDEX(GMWQ!$A$2:$NF$60,MATCH(1,(GMWQ!$NE$2:$NE$60=AM$3)*(GMWQ!$ND$2:$ND$60=AM$4)*(GMWQ!$NF$2:$NF$60=AM$1),0),$G77-1966)</f>
        <v>376.02140000000003</v>
      </c>
      <c r="AN77" s="4" cm="1">
        <f t="array" ref="AN77">INDEX(GMWQ!$A$2:$NF$60,MATCH(1,(GMWQ!$NE$2:$NE$60=AN$3)*(GMWQ!$ND$2:$ND$60=AN$4)*(GMWQ!$NF$2:$NF$60=AN$1),0),$G77-1966)</f>
        <v>262.30900000000003</v>
      </c>
      <c r="AO77" s="4" cm="1">
        <f t="array" ref="AO77">INDEX(GMWQ!$A$2:$NF$60,MATCH(1,(GMWQ!$NE$2:$NE$60=AO$3)*(GMWQ!$ND$2:$ND$60=AO$4)*(GMWQ!$NF$2:$NF$60=AO$1),0),$G77-1966)</f>
        <v>185.10300000000001</v>
      </c>
      <c r="AP77" s="4" cm="1">
        <f t="array" ref="AP77">INDEX(GMWQ!$A$2:$NF$60,MATCH(1,(GMWQ!$NE$2:$NE$60=AP$3)*(GMWQ!$ND$2:$ND$60=AP$4)*(GMWQ!$NF$2:$NF$60=AP$1),0),$G77-1966)</f>
        <v>174421</v>
      </c>
      <c r="AQ77" s="4" cm="1">
        <f t="array" ref="AQ77">INDEX(GMWQ!$A$2:$NF$60,MATCH(1,(GMWQ!$NE$2:$NE$60=AQ$3)*(GMWQ!$ND$2:$ND$60=AQ$4)*(GMWQ!$NF$2:$NF$60=AQ$1),0),$G77-1966)</f>
        <v>0.3639426</v>
      </c>
      <c r="AR77" s="4" cm="1">
        <f t="array" ref="AR77">INDEX(GMWQ!$A$2:$NF$60,MATCH(1,(GMWQ!$NE$2:$NE$60=AR$3)*(GMWQ!$ND$2:$ND$60=AR$4)*(GMWQ!$NF$2:$NF$60=AR$1),0),$G77-1966)</f>
        <v>1.039954</v>
      </c>
      <c r="AS77" s="4" cm="1">
        <f t="array" ref="AS77">INDEX(GMWQ!$A$2:$NF$60,MATCH(1,(GMWQ!$NE$2:$NE$60=AS$3)*(GMWQ!$ND$2:$ND$60=AS$4)*(GMWQ!$NF$2:$NF$60=AS$1),0),$G77-1966)</f>
        <v>1.944963</v>
      </c>
      <c r="AT77" s="4" cm="1">
        <f t="array" ref="AT77">INDEX(GMWQ!$A$2:$NF$60,MATCH(1,(GMWQ!$NE$2:$NE$60=AT$3)*(GMWQ!$ND$2:$ND$60=AT$4)*(GMWQ!$NF$2:$NF$60=AT$1),0),$G77-1966)</f>
        <v>1.3897189999999999</v>
      </c>
      <c r="AU77" s="4" cm="1">
        <f t="array" ref="AU77">INDEX(GMWQ!$A$2:$NF$60,MATCH(1,(GMWQ!$NE$2:$NE$60=AU$3)*(GMWQ!$ND$2:$ND$60=AU$4)*(GMWQ!$NF$2:$NF$60=AU$1),0),$G77-1966)</f>
        <v>56.4</v>
      </c>
      <c r="AV77" s="4" cm="1">
        <f t="array" ref="AV77">INDEX(GMWQ!$A$2:$NF$60,MATCH(1,(GMWQ!$NE$2:$NE$60=AV$3)*(GMWQ!$ND$2:$ND$60=AV$4)*(GMWQ!$NF$2:$NF$60=AV$1),0),$G77-1966)</f>
        <v>131.5333</v>
      </c>
      <c r="AW77" s="4" cm="1">
        <f t="array" ref="AW77">INDEX(GMWQ!$A$2:$NF$60,MATCH(1,(GMWQ!$NE$2:$NE$60=AW$3)*(GMWQ!$ND$2:$ND$60=AW$4)*(GMWQ!$NF$2:$NF$60=AW$1),0),$G77-1966)</f>
        <v>89.633330000000001</v>
      </c>
      <c r="AX77" s="4" cm="1">
        <f t="array" ref="AX77">INDEX(GMWQ!$A$2:$NF$60,MATCH(1,(GMWQ!$NE$2:$NE$60=AX$3)*(GMWQ!$ND$2:$ND$60=AX$4)*(GMWQ!$NF$2:$NF$60=AX$1),0),$G77-1966)</f>
        <v>59.7</v>
      </c>
      <c r="AY77" s="4" cm="1">
        <f t="array" ref="AY77">INDEX(GMWQ!$A$2:$NF$60,MATCH(1,(GMWQ!$NE$2:$NE$60=AY$3)*(GMWQ!$ND$2:$ND$60=AY$4)*(GMWQ!$NF$2:$NF$60=AY$1),0),$G77-1966)</f>
        <v>55.933329999999998</v>
      </c>
      <c r="AZ77" s="4" cm="1">
        <f t="array" ref="AZ77">INDEX(GMWQ!$A$2:$NF$60,MATCH(1,(GMWQ!$NE$2:$NE$60=AZ$3)*(GMWQ!$ND$2:$ND$60=AZ$4)*(GMWQ!$NF$2:$NF$60=AZ$1),0),$G77-1966)</f>
        <v>42.7</v>
      </c>
      <c r="BA77" s="4" cm="1">
        <f t="array" ref="BA77">INDEX(GMWQ!$A$2:$NF$60,MATCH(1,(GMWQ!$NE$2:$NE$60=BA$3)*(GMWQ!$ND$2:$ND$60=BA$4)*(GMWQ!$NF$2:$NF$60=BA$1),0),$G77-1966)</f>
        <v>78.652050000000003</v>
      </c>
    </row>
    <row r="78" spans="1:53" x14ac:dyDescent="0.25">
      <c r="B78" s="4">
        <f t="shared" si="91"/>
        <v>1990</v>
      </c>
      <c r="C78" s="4">
        <f t="shared" si="91"/>
        <v>1990</v>
      </c>
      <c r="D78" s="4">
        <f t="shared" ref="D78" si="94">+D74+1</f>
        <v>1990</v>
      </c>
      <c r="F78" s="4">
        <f t="shared" ref="F78" si="95">+F74+1</f>
        <v>1990</v>
      </c>
      <c r="G78" s="4">
        <f t="shared" si="56"/>
        <v>2044</v>
      </c>
      <c r="H78" s="4" cm="1">
        <f t="array" ref="H78">INDEX(GMWQ!$A$2:$NF$60,MATCH(1,(GMWQ!$NE$2:$NE$60=H$3)*(GMWQ!$ND$2:$ND$60=H$4)*(GMWQ!$NF$2:$NF$60=H$1),0),$G78-1966)</f>
        <v>375916</v>
      </c>
      <c r="I78" s="4" cm="1">
        <f t="array" ref="I78">INDEX(GMWQ!$A$2:$NF$60,MATCH(1,(GMWQ!$NE$2:$NE$60=I$3)*(GMWQ!$ND$2:$ND$60=I$4)*(GMWQ!$NF$2:$NF$60=I$1),0),$G78-1966)</f>
        <v>2499.6750000000002</v>
      </c>
      <c r="J78" s="4" cm="1">
        <f t="array" ref="J78">INDEX(GMWQ!$A$2:$NF$60,MATCH(1,(GMWQ!$NE$2:$NE$60=J$3)*(GMWQ!$ND$2:$ND$60=J$4)*(GMWQ!$NF$2:$NF$60=J$1),0),$G78-1966)</f>
        <v>112428.5</v>
      </c>
      <c r="K78" s="4" cm="1">
        <f t="array" ref="K78">INDEX(GMWQ!$A$2:$NF$60,MATCH(1,(GMWQ!$NE$2:$NE$60=K$3)*(GMWQ!$ND$2:$ND$60=K$4)*(GMWQ!$NF$2:$NF$60=K$1),0),$G78-1966)</f>
        <v>592.79999999999995</v>
      </c>
      <c r="L78" s="4" cm="1">
        <f t="array" ref="L78">INDEX(GMWQ!$A$2:$NF$60,MATCH(1,(GMWQ!$NE$2:$NE$60=L$3)*(GMWQ!$ND$2:$ND$60=L$4)*(GMWQ!$NF$2:$NF$60=L$1),0),$G78-1966)</f>
        <v>393.39800000000002</v>
      </c>
      <c r="M78" s="4" cm="1">
        <f t="array" ref="M78">INDEX(GMWQ!$A$2:$NF$60,MATCH(1,(GMWQ!$NE$2:$NE$60=M$3)*(GMWQ!$ND$2:$ND$60=M$4)*(GMWQ!$NF$2:$NF$60=M$1),0),$G78-1966)</f>
        <v>375.822</v>
      </c>
      <c r="N78" s="4" cm="1">
        <f t="array" ref="N78">INDEX(GMWQ!$A$2:$NF$60,MATCH(1,(GMWQ!$NE$2:$NE$60=N$3)*(GMWQ!$ND$2:$ND$60=N$4)*(GMWQ!$NF$2:$NF$60=N$1),0),$G78-1966)</f>
        <v>286647.8</v>
      </c>
      <c r="O78" s="4" cm="1">
        <f t="array" ref="O78">INDEX(GMWQ!$A$2:$NF$60,MATCH(1,(GMWQ!$NE$2:$NE$60=O$3)*(GMWQ!$ND$2:$ND$60=O$4)*(GMWQ!$NF$2:$NF$60=O$1),0),$G78-1966)</f>
        <v>-1129</v>
      </c>
      <c r="P78" s="4" cm="1">
        <f t="array" ref="P78">INDEX(GMWQ!$A$2:$NF$60,MATCH(1,(GMWQ!$NE$2:$NE$60=P$3)*(GMWQ!$ND$2:$ND$60=P$4)*(GMWQ!$NF$2:$NF$60=P$1),0),$G78-1966)</f>
        <v>-90.531750000000002</v>
      </c>
      <c r="Q78" s="4" cm="1">
        <f t="array" ref="Q78">INDEX(GMWQ!$A$2:$NF$60,MATCH(1,(GMWQ!$NE$2:$NE$60=Q$3)*(GMWQ!$ND$2:$ND$60=Q$4)*(GMWQ!$NF$2:$NF$60=Q$1),0),$G78-1966)</f>
        <v>2251</v>
      </c>
      <c r="R78" s="4" cm="1">
        <f t="array" ref="R78">INDEX(GMWQ!$A$2:$NF$60,MATCH(1,(GMWQ!$NE$2:$NE$60=R$3)*(GMWQ!$ND$2:$ND$60=R$4)*(GMWQ!$NF$2:$NF$60=R$1),0),$G78-1966)</f>
        <v>-23.364000000000001</v>
      </c>
      <c r="S78" s="4" cm="1">
        <f t="array" ref="S78">INDEX(GMWQ!$A$2:$NF$60,MATCH(1,(GMWQ!$NE$2:$NE$60=S$3)*(GMWQ!$ND$2:$ND$60=S$4)*(GMWQ!$NF$2:$NF$60=S$1),0),$G78-1966)</f>
        <v>-5.891</v>
      </c>
      <c r="T78" s="4" cm="1">
        <f t="array" ref="T78">INDEX(GMWQ!$A$2:$NF$60,MATCH(1,(GMWQ!$NE$2:$NE$60=T$3)*(GMWQ!$ND$2:$ND$60=T$4)*(GMWQ!$NF$2:$NF$60=T$1),0),$G78-1966)</f>
        <v>-21.238990000000001</v>
      </c>
      <c r="U78" s="4" cm="1">
        <f t="array" ref="U78">INDEX(GMWQ!$A$2:$NF$60,MATCH(1,(GMWQ!$NE$2:$NE$60=U$3)*(GMWQ!$ND$2:$ND$60=U$4)*(GMWQ!$NF$2:$NF$60=U$1),0),$G78-1966)</f>
        <v>-13300</v>
      </c>
      <c r="V78" s="4" cm="1">
        <f t="array" ref="V78">INDEX(GMWQ!$A$2:$NF$60,MATCH(1,(GMWQ!$NE$2:$NE$60=V$3)*(GMWQ!$ND$2:$ND$60=V$4)*(GMWQ!$NF$2:$NF$60=V$1),0),$G78-1966)</f>
        <v>187903.8</v>
      </c>
      <c r="W78" s="4" cm="1">
        <f t="array" ref="W78">INDEX(GMWQ!$A$2:$NF$60,MATCH(1,(GMWQ!$NE$2:$NE$60=W$3)*(GMWQ!$ND$2:$ND$60=W$4)*(GMWQ!$NF$2:$NF$60=W$1),0),$G78-1966)</f>
        <v>5400.9709999999995</v>
      </c>
      <c r="X78" s="4" cm="1">
        <f t="array" ref="X78">INDEX(GMWQ!$A$2:$NF$60,MATCH(1,(GMWQ!$NE$2:$NE$60=X$3)*(GMWQ!$ND$2:$ND$60=X$4)*(GMWQ!$NF$2:$NF$60=X$1),0),$G78-1966)</f>
        <v>290151</v>
      </c>
      <c r="Y78" s="4" cm="1">
        <f t="array" ref="Y78">INDEX(GMWQ!$A$2:$NF$60,MATCH(1,(GMWQ!$NE$2:$NE$60=Y$3)*(GMWQ!$ND$2:$ND$60=Y$4)*(GMWQ!$NF$2:$NF$60=Y$1),0),$G78-1966)</f>
        <v>553.05280000000005</v>
      </c>
      <c r="Z78" s="4" cm="1">
        <f t="array" ref="Z78">INDEX(GMWQ!$A$2:$NF$60,MATCH(1,(GMWQ!$NE$2:$NE$60=Z$3)*(GMWQ!$ND$2:$ND$60=Z$4)*(GMWQ!$NF$2:$NF$60=Z$1),0),$G78-1966)</f>
        <v>421.28899999999999</v>
      </c>
      <c r="AA78" s="4" cm="1">
        <f t="array" ref="AA78">INDEX(GMWQ!$A$2:$NF$60,MATCH(1,(GMWQ!$NE$2:$NE$60=AA$3)*(GMWQ!$ND$2:$ND$60=AA$4)*(GMWQ!$NF$2:$NF$60=AA$1),0),$G78-1966)</f>
        <v>691.51800000000003</v>
      </c>
      <c r="AB78" s="4" cm="1">
        <f t="array" ref="AB78">INDEX(GMWQ!$A$2:$NF$60,MATCH(1,(GMWQ!$NE$2:$NE$60=AB$3)*(GMWQ!$ND$2:$ND$60=AB$4)*(GMWQ!$NF$2:$NF$60=AB$1),0),$G78-1966)</f>
        <v>540348</v>
      </c>
      <c r="AC78" s="4" cm="1">
        <f t="array" ref="AC78">INDEX(GMWQ!$A$2:$NF$60,MATCH(1,(GMWQ!$NE$2:$NE$60=AC$3)*(GMWQ!$ND$2:$ND$60=AC$4)*(GMWQ!$NF$2:$NF$60=AC$1),0),$G78-1966)</f>
        <v>101559.6</v>
      </c>
      <c r="AD78" s="4" cm="1">
        <f t="array" ref="AD78">INDEX(GMWQ!$A$2:$NF$60,MATCH(1,(GMWQ!$NE$2:$NE$60=AD$3)*(GMWQ!$ND$2:$ND$60=AD$4)*(GMWQ!$NF$2:$NF$60=AD$1),0),$G78-1966)</f>
        <v>3870.7310000000002</v>
      </c>
      <c r="AE78" s="4" cm="1">
        <f t="array" ref="AE78">INDEX(GMWQ!$A$2:$NF$60,MATCH(1,(GMWQ!$NE$2:$NE$60=AE$3)*(GMWQ!$ND$2:$ND$60=AE$4)*(GMWQ!$NF$2:$NF$60=AE$1),0),$G78-1966)</f>
        <v>42670.2</v>
      </c>
      <c r="AF78" s="4" cm="1">
        <f t="array" ref="AF78">INDEX(GMWQ!$A$2:$NF$60,MATCH(1,(GMWQ!$NE$2:$NE$60=AF$3)*(GMWQ!$ND$2:$ND$60=AF$4)*(GMWQ!$NF$2:$NF$60=AF$1),0),$G78-1966)</f>
        <v>100.9735</v>
      </c>
      <c r="AG78" s="4" cm="1">
        <f t="array" ref="AG78">INDEX(GMWQ!$A$2:$NF$60,MATCH(1,(GMWQ!$NE$2:$NE$60=AG$3)*(GMWQ!$ND$2:$ND$60=AG$4)*(GMWQ!$NF$2:$NF$60=AG$1),0),$G78-1966)</f>
        <v>146.346</v>
      </c>
      <c r="AH78" s="4" cm="1">
        <f t="array" ref="AH78">INDEX(GMWQ!$A$2:$NF$60,MATCH(1,(GMWQ!$NE$2:$NE$60=AH$3)*(GMWQ!$ND$2:$ND$60=AH$4)*(GMWQ!$NF$2:$NF$60=AH$1),0),$G78-1966)</f>
        <v>579.38099999999997</v>
      </c>
      <c r="AI78" s="4" cm="1">
        <f t="array" ref="AI78">INDEX(GMWQ!$A$2:$NF$60,MATCH(1,(GMWQ!$NE$2:$NE$60=AI$3)*(GMWQ!$ND$2:$ND$60=AI$4)*(GMWQ!$NF$2:$NF$60=AI$1),0),$G78-1966)</f>
        <v>321184</v>
      </c>
      <c r="AJ78" s="4" cm="1">
        <f t="array" ref="AJ78">INDEX(GMWQ!$A$2:$NF$60,MATCH(1,(GMWQ!$NE$2:$NE$60=AJ$3)*(GMWQ!$ND$2:$ND$60=AJ$4)*(GMWQ!$NF$2:$NF$60=AJ$1),0),$G78-1966)</f>
        <v>171505</v>
      </c>
      <c r="AK78" s="4" cm="1">
        <f t="array" ref="AK78">INDEX(GMWQ!$A$2:$NF$60,MATCH(1,(GMWQ!$NE$2:$NE$60=AK$3)*(GMWQ!$ND$2:$ND$60=AK$4)*(GMWQ!$NF$2:$NF$60=AK$1),0),$G78-1966)</f>
        <v>1501.175</v>
      </c>
      <c r="AL78" s="4" cm="1">
        <f t="array" ref="AL78">INDEX(GMWQ!$A$2:$NF$60,MATCH(1,(GMWQ!$NE$2:$NE$60=AL$3)*(GMWQ!$ND$2:$ND$60=AL$4)*(GMWQ!$NF$2:$NF$60=AL$1),0),$G78-1966)</f>
        <v>121172</v>
      </c>
      <c r="AM78" s="4" cm="1">
        <f t="array" ref="AM78">INDEX(GMWQ!$A$2:$NF$60,MATCH(1,(GMWQ!$NE$2:$NE$60=AM$3)*(GMWQ!$ND$2:$ND$60=AM$4)*(GMWQ!$NF$2:$NF$60=AM$1),0),$G78-1966)</f>
        <v>383.5779</v>
      </c>
      <c r="AN78" s="4" cm="1">
        <f t="array" ref="AN78">INDEX(GMWQ!$A$2:$NF$60,MATCH(1,(GMWQ!$NE$2:$NE$60=AN$3)*(GMWQ!$ND$2:$ND$60=AN$4)*(GMWQ!$NF$2:$NF$60=AN$1),0),$G78-1966)</f>
        <v>264.09800000000001</v>
      </c>
      <c r="AO78" s="4" cm="1">
        <f t="array" ref="AO78">INDEX(GMWQ!$A$2:$NF$60,MATCH(1,(GMWQ!$NE$2:$NE$60=AO$3)*(GMWQ!$ND$2:$ND$60=AO$4)*(GMWQ!$NF$2:$NF$60=AO$1),0),$G78-1966)</f>
        <v>186.90600000000001</v>
      </c>
      <c r="AP78" s="4" cm="1">
        <f t="array" ref="AP78">INDEX(GMWQ!$A$2:$NF$60,MATCH(1,(GMWQ!$NE$2:$NE$60=AP$3)*(GMWQ!$ND$2:$ND$60=AP$4)*(GMWQ!$NF$2:$NF$60=AP$1),0),$G78-1966)</f>
        <v>174192</v>
      </c>
      <c r="AQ78" s="4" cm="1">
        <f t="array" ref="AQ78">INDEX(GMWQ!$A$2:$NF$60,MATCH(1,(GMWQ!$NE$2:$NE$60=AQ$3)*(GMWQ!$ND$2:$ND$60=AQ$4)*(GMWQ!$NF$2:$NF$60=AQ$1),0),$G78-1966)</f>
        <v>9.6798899999999993E-2</v>
      </c>
      <c r="AR78" s="4" cm="1">
        <f t="array" ref="AR78">INDEX(GMWQ!$A$2:$NF$60,MATCH(1,(GMWQ!$NE$2:$NE$60=AR$3)*(GMWQ!$ND$2:$ND$60=AR$4)*(GMWQ!$NF$2:$NF$60=AR$1),0),$G78-1966)</f>
        <v>0.88209800000000005</v>
      </c>
      <c r="AS78" s="4" cm="1">
        <f t="array" ref="AS78">INDEX(GMWQ!$A$2:$NF$60,MATCH(1,(GMWQ!$NE$2:$NE$60=AS$3)*(GMWQ!$ND$2:$ND$60=AS$4)*(GMWQ!$NF$2:$NF$60=AS$1),0),$G78-1966)</f>
        <v>1.615032</v>
      </c>
      <c r="AT78" s="4" cm="1">
        <f t="array" ref="AT78">INDEX(GMWQ!$A$2:$NF$60,MATCH(1,(GMWQ!$NE$2:$NE$60=AT$3)*(GMWQ!$ND$2:$ND$60=AT$4)*(GMWQ!$NF$2:$NF$60=AT$1),0),$G78-1966)</f>
        <v>0.96191499999999996</v>
      </c>
      <c r="AU78" s="4" cm="1">
        <f t="array" ref="AU78">INDEX(GMWQ!$A$2:$NF$60,MATCH(1,(GMWQ!$NE$2:$NE$60=AU$3)*(GMWQ!$ND$2:$ND$60=AU$4)*(GMWQ!$NF$2:$NF$60=AU$1),0),$G78-1966)</f>
        <v>57.466670000000001</v>
      </c>
      <c r="AV78" s="4" cm="1">
        <f t="array" ref="AV78">INDEX(GMWQ!$A$2:$NF$60,MATCH(1,(GMWQ!$NE$2:$NE$60=AV$3)*(GMWQ!$ND$2:$ND$60=AV$4)*(GMWQ!$NF$2:$NF$60=AV$1),0),$G78-1966)</f>
        <v>133.76669999999999</v>
      </c>
      <c r="AW78" s="4" cm="1">
        <f t="array" ref="AW78">INDEX(GMWQ!$A$2:$NF$60,MATCH(1,(GMWQ!$NE$2:$NE$60=AW$3)*(GMWQ!$ND$2:$ND$60=AW$4)*(GMWQ!$NF$2:$NF$60=AW$1),0),$G78-1966)</f>
        <v>91.1</v>
      </c>
      <c r="AX78" s="4" cm="1">
        <f t="array" ref="AX78">INDEX(GMWQ!$A$2:$NF$60,MATCH(1,(GMWQ!$NE$2:$NE$60=AX$3)*(GMWQ!$ND$2:$ND$60=AX$4)*(GMWQ!$NF$2:$NF$60=AX$1),0),$G78-1966)</f>
        <v>60.4</v>
      </c>
      <c r="AY78" s="4" cm="1">
        <f t="array" ref="AY78">INDEX(GMWQ!$A$2:$NF$60,MATCH(1,(GMWQ!$NE$2:$NE$60=AY$3)*(GMWQ!$ND$2:$ND$60=AY$4)*(GMWQ!$NF$2:$NF$60=AY$1),0),$G78-1966)</f>
        <v>56.496670000000002</v>
      </c>
      <c r="AZ78" s="4" cm="1">
        <f t="array" ref="AZ78">INDEX(GMWQ!$A$2:$NF$60,MATCH(1,(GMWQ!$NE$2:$NE$60=AZ$3)*(GMWQ!$ND$2:$ND$60=AZ$4)*(GMWQ!$NF$2:$NF$60=AZ$1),0),$G78-1966)</f>
        <v>43.466670000000001</v>
      </c>
      <c r="BA78" s="4" cm="1">
        <f t="array" ref="BA78">INDEX(GMWQ!$A$2:$NF$60,MATCH(1,(GMWQ!$NE$2:$NE$60=BA$3)*(GMWQ!$ND$2:$ND$60=BA$4)*(GMWQ!$NF$2:$NF$60=BA$1),0),$G78-1966)</f>
        <v>79.80283</v>
      </c>
    </row>
    <row r="79" spans="1:53" x14ac:dyDescent="0.25">
      <c r="A79" s="4">
        <v>1991</v>
      </c>
      <c r="B79" s="4">
        <f t="shared" si="91"/>
        <v>1991</v>
      </c>
      <c r="C79" s="4">
        <f t="shared" si="91"/>
        <v>1990</v>
      </c>
      <c r="D79" s="4">
        <f t="shared" ref="D79" si="96">+D75+1</f>
        <v>1990</v>
      </c>
      <c r="E79" s="4">
        <f t="shared" si="91"/>
        <v>1990</v>
      </c>
      <c r="G79" s="4">
        <f t="shared" si="56"/>
        <v>2045</v>
      </c>
      <c r="H79" s="4" cm="1">
        <f t="array" ref="H79">INDEX(GMWQ!$A$2:$NF$60,MATCH(1,(GMWQ!$NE$2:$NE$60=H$3)*(GMWQ!$ND$2:$ND$60=H$4)*(GMWQ!$NF$2:$NF$60=H$1),0),$G79-1966)</f>
        <v>374060</v>
      </c>
      <c r="I79" s="4" cm="1">
        <f t="array" ref="I79">INDEX(GMWQ!$A$2:$NF$60,MATCH(1,(GMWQ!$NE$2:$NE$60=I$3)*(GMWQ!$ND$2:$ND$60=I$4)*(GMWQ!$NF$2:$NF$60=I$1),0),$G79-1966)</f>
        <v>2487.9749999999999</v>
      </c>
      <c r="J79" s="4" cm="1">
        <f t="array" ref="J79">INDEX(GMWQ!$A$2:$NF$60,MATCH(1,(GMWQ!$NE$2:$NE$60=J$3)*(GMWQ!$ND$2:$ND$60=J$4)*(GMWQ!$NF$2:$NF$60=J$1),0),$G79-1966)</f>
        <v>113638.8</v>
      </c>
      <c r="K79" s="4" cm="1">
        <f t="array" ref="K79">INDEX(GMWQ!$A$2:$NF$60,MATCH(1,(GMWQ!$NE$2:$NE$60=K$3)*(GMWQ!$ND$2:$ND$60=K$4)*(GMWQ!$NF$2:$NF$60=K$1),0),$G79-1966)</f>
        <v>610.84</v>
      </c>
      <c r="L79" s="4" cm="1">
        <f t="array" ref="L79">INDEX(GMWQ!$A$2:$NF$60,MATCH(1,(GMWQ!$NE$2:$NE$60=L$3)*(GMWQ!$ND$2:$ND$60=L$4)*(GMWQ!$NF$2:$NF$60=L$1),0),$G79-1966)</f>
        <v>394.43299999999999</v>
      </c>
      <c r="M79" s="4" cm="1">
        <f t="array" ref="M79">INDEX(GMWQ!$A$2:$NF$60,MATCH(1,(GMWQ!$NE$2:$NE$60=M$3)*(GMWQ!$ND$2:$ND$60=M$4)*(GMWQ!$NF$2:$NF$60=M$1),0),$G79-1966)</f>
        <v>379.58100000000002</v>
      </c>
      <c r="N79" s="4" cm="1">
        <f t="array" ref="N79">INDEX(GMWQ!$A$2:$NF$60,MATCH(1,(GMWQ!$NE$2:$NE$60=N$3)*(GMWQ!$ND$2:$ND$60=N$4)*(GMWQ!$NF$2:$NF$60=N$1),0),$G79-1966)</f>
        <v>282524</v>
      </c>
      <c r="O79" s="4" cm="1">
        <f t="array" ref="O79">INDEX(GMWQ!$A$2:$NF$60,MATCH(1,(GMWQ!$NE$2:$NE$60=O$3)*(GMWQ!$ND$2:$ND$60=O$4)*(GMWQ!$NF$2:$NF$60=O$1),0),$G79-1966)</f>
        <v>-1890</v>
      </c>
      <c r="P79" s="4" cm="1">
        <f t="array" ref="P79">INDEX(GMWQ!$A$2:$NF$60,MATCH(1,(GMWQ!$NE$2:$NE$60=P$3)*(GMWQ!$ND$2:$ND$60=P$4)*(GMWQ!$NF$2:$NF$60=P$1),0),$G79-1966)</f>
        <v>-78.295240000000007</v>
      </c>
      <c r="Q79" s="4" cm="1">
        <f t="array" ref="Q79">INDEX(GMWQ!$A$2:$NF$60,MATCH(1,(GMWQ!$NE$2:$NE$60=Q$3)*(GMWQ!$ND$2:$ND$60=Q$4)*(GMWQ!$NF$2:$NF$60=Q$1),0),$G79-1966)</f>
        <v>2743</v>
      </c>
      <c r="R79" s="4" cm="1">
        <f t="array" ref="R79">INDEX(GMWQ!$A$2:$NF$60,MATCH(1,(GMWQ!$NE$2:$NE$60=R$3)*(GMWQ!$ND$2:$ND$60=R$4)*(GMWQ!$NF$2:$NF$60=R$1),0),$G79-1966)</f>
        <v>-23.364000000000001</v>
      </c>
      <c r="S79" s="4" cm="1">
        <f t="array" ref="S79">INDEX(GMWQ!$A$2:$NF$60,MATCH(1,(GMWQ!$NE$2:$NE$60=S$3)*(GMWQ!$ND$2:$ND$60=S$4)*(GMWQ!$NF$2:$NF$60=S$1),0),$G79-1966)</f>
        <v>-7.1070000000000002</v>
      </c>
      <c r="T79" s="4" cm="1">
        <f t="array" ref="T79">INDEX(GMWQ!$A$2:$NF$60,MATCH(1,(GMWQ!$NE$2:$NE$60=T$3)*(GMWQ!$ND$2:$ND$60=T$4)*(GMWQ!$NF$2:$NF$60=T$1),0),$G79-1966)</f>
        <v>-21.899229999999999</v>
      </c>
      <c r="U79" s="4" cm="1">
        <f t="array" ref="U79">INDEX(GMWQ!$A$2:$NF$60,MATCH(1,(GMWQ!$NE$2:$NE$60=U$3)*(GMWQ!$ND$2:$ND$60=U$4)*(GMWQ!$NF$2:$NF$60=U$1),0),$G79-1966)</f>
        <v>-14096</v>
      </c>
      <c r="V79" s="4" cm="1">
        <f t="array" ref="V79">INDEX(GMWQ!$A$2:$NF$60,MATCH(1,(GMWQ!$NE$2:$NE$60=V$3)*(GMWQ!$ND$2:$ND$60=V$4)*(GMWQ!$NF$2:$NF$60=V$1),0),$G79-1966)</f>
        <v>188319</v>
      </c>
      <c r="W79" s="4" cm="1">
        <f t="array" ref="W79">INDEX(GMWQ!$A$2:$NF$60,MATCH(1,(GMWQ!$NE$2:$NE$60=W$3)*(GMWQ!$ND$2:$ND$60=W$4)*(GMWQ!$NF$2:$NF$60=W$1),0),$G79-1966)</f>
        <v>5456.6139999999996</v>
      </c>
      <c r="X79" s="4" cm="1">
        <f t="array" ref="X79">INDEX(GMWQ!$A$2:$NF$60,MATCH(1,(GMWQ!$NE$2:$NE$60=X$3)*(GMWQ!$ND$2:$ND$60=X$4)*(GMWQ!$NF$2:$NF$60=X$1),0),$G79-1966)</f>
        <v>293692</v>
      </c>
      <c r="Y79" s="4" cm="1">
        <f t="array" ref="Y79">INDEX(GMWQ!$A$2:$NF$60,MATCH(1,(GMWQ!$NE$2:$NE$60=Y$3)*(GMWQ!$ND$2:$ND$60=Y$4)*(GMWQ!$NF$2:$NF$60=Y$1),0),$G79-1966)</f>
        <v>565.79079999999999</v>
      </c>
      <c r="Z79" s="4" cm="1">
        <f t="array" ref="Z79">INDEX(GMWQ!$A$2:$NF$60,MATCH(1,(GMWQ!$NE$2:$NE$60=Z$3)*(GMWQ!$ND$2:$ND$60=Z$4)*(GMWQ!$NF$2:$NF$60=Z$1),0),$G79-1966)</f>
        <v>424.57400000000001</v>
      </c>
      <c r="AA79" s="4" cm="1">
        <f t="array" ref="AA79">INDEX(GMWQ!$A$2:$NF$60,MATCH(1,(GMWQ!$NE$2:$NE$60=AA$3)*(GMWQ!$ND$2:$ND$60=AA$4)*(GMWQ!$NF$2:$NF$60=AA$1),0),$G79-1966)</f>
        <v>712.87480000000005</v>
      </c>
      <c r="AB79" s="4" cm="1">
        <f t="array" ref="AB79">INDEX(GMWQ!$A$2:$NF$60,MATCH(1,(GMWQ!$NE$2:$NE$60=AB$3)*(GMWQ!$ND$2:$ND$60=AB$4)*(GMWQ!$NF$2:$NF$60=AB$1),0),$G79-1966)</f>
        <v>570689</v>
      </c>
      <c r="AC79" s="4" cm="1">
        <f t="array" ref="AC79">INDEX(GMWQ!$A$2:$NF$60,MATCH(1,(GMWQ!$NE$2:$NE$60=AC$3)*(GMWQ!$ND$2:$ND$60=AC$4)*(GMWQ!$NF$2:$NF$60=AC$1),0),$G79-1966)</f>
        <v>100297.1</v>
      </c>
      <c r="AD79" s="4" cm="1">
        <f t="array" ref="AD79">INDEX(GMWQ!$A$2:$NF$60,MATCH(1,(GMWQ!$NE$2:$NE$60=AD$3)*(GMWQ!$ND$2:$ND$60=AD$4)*(GMWQ!$NF$2:$NF$60=AD$1),0),$G79-1966)</f>
        <v>3905.1149999999998</v>
      </c>
      <c r="AE79" s="4" cm="1">
        <f t="array" ref="AE79">INDEX(GMWQ!$A$2:$NF$60,MATCH(1,(GMWQ!$NE$2:$NE$60=AE$3)*(GMWQ!$ND$2:$ND$60=AE$4)*(GMWQ!$NF$2:$NF$60=AE$1),0),$G79-1966)</f>
        <v>40994.01</v>
      </c>
      <c r="AF79" s="4" cm="1">
        <f t="array" ref="AF79">INDEX(GMWQ!$A$2:$NF$60,MATCH(1,(GMWQ!$NE$2:$NE$60=AF$3)*(GMWQ!$ND$2:$ND$60=AF$4)*(GMWQ!$NF$2:$NF$60=AF$1),0),$G79-1966)</f>
        <v>104.2928</v>
      </c>
      <c r="AG79" s="4" cm="1">
        <f t="array" ref="AG79">INDEX(GMWQ!$A$2:$NF$60,MATCH(1,(GMWQ!$NE$2:$NE$60=AG$3)*(GMWQ!$ND$2:$ND$60=AG$4)*(GMWQ!$NF$2:$NF$60=AG$1),0),$G79-1966)</f>
        <v>150.60650000000001</v>
      </c>
      <c r="AH79" s="4" cm="1">
        <f t="array" ref="AH79">INDEX(GMWQ!$A$2:$NF$60,MATCH(1,(GMWQ!$NE$2:$NE$60=AH$3)*(GMWQ!$ND$2:$ND$60=AH$4)*(GMWQ!$NF$2:$NF$60=AH$1),0),$G79-1966)</f>
        <v>599.08299999999997</v>
      </c>
      <c r="AI79" s="4" cm="1">
        <f t="array" ref="AI79">INDEX(GMWQ!$A$2:$NF$60,MATCH(1,(GMWQ!$NE$2:$NE$60=AI$3)*(GMWQ!$ND$2:$ND$60=AI$4)*(GMWQ!$NF$2:$NF$60=AI$1),0),$G79-1966)</f>
        <v>341921</v>
      </c>
      <c r="AJ79" s="4" cm="1">
        <f t="array" ref="AJ79">INDEX(GMWQ!$A$2:$NF$60,MATCH(1,(GMWQ!$NE$2:$NE$60=AJ$3)*(GMWQ!$ND$2:$ND$60=AJ$4)*(GMWQ!$NF$2:$NF$60=AJ$1),0),$G79-1966)</f>
        <v>173745</v>
      </c>
      <c r="AK79" s="4" cm="1">
        <f t="array" ref="AK79">INDEX(GMWQ!$A$2:$NF$60,MATCH(1,(GMWQ!$NE$2:$NE$60=AK$3)*(GMWQ!$ND$2:$ND$60=AK$4)*(GMWQ!$NF$2:$NF$60=AK$1),0),$G79-1966)</f>
        <v>1508.8</v>
      </c>
      <c r="AL79" s="4" cm="1">
        <f t="array" ref="AL79">INDEX(GMWQ!$A$2:$NF$60,MATCH(1,(GMWQ!$NE$2:$NE$60=AL$3)*(GMWQ!$ND$2:$ND$60=AL$4)*(GMWQ!$NF$2:$NF$60=AL$1),0),$G79-1966)</f>
        <v>123291.9</v>
      </c>
      <c r="AM79" s="4" cm="1">
        <f t="array" ref="AM79">INDEX(GMWQ!$A$2:$NF$60,MATCH(1,(GMWQ!$NE$2:$NE$60=AM$3)*(GMWQ!$ND$2:$ND$60=AM$4)*(GMWQ!$NF$2:$NF$60=AM$1),0),$G79-1966)</f>
        <v>389.68439999999998</v>
      </c>
      <c r="AN79" s="4" cm="1">
        <f t="array" ref="AN79">INDEX(GMWQ!$A$2:$NF$60,MATCH(1,(GMWQ!$NE$2:$NE$60=AN$3)*(GMWQ!$ND$2:$ND$60=AN$4)*(GMWQ!$NF$2:$NF$60=AN$1),0),$G79-1966)</f>
        <v>266.14299999999997</v>
      </c>
      <c r="AO79" s="4" cm="1">
        <f t="array" ref="AO79">INDEX(GMWQ!$A$2:$NF$60,MATCH(1,(GMWQ!$NE$2:$NE$60=AO$3)*(GMWQ!$ND$2:$ND$60=AO$4)*(GMWQ!$NF$2:$NF$60=AO$1),0),$G79-1966)</f>
        <v>198.78800000000001</v>
      </c>
      <c r="AP79" s="4" cm="1">
        <f t="array" ref="AP79">INDEX(GMWQ!$A$2:$NF$60,MATCH(1,(GMWQ!$NE$2:$NE$60=AP$3)*(GMWQ!$ND$2:$ND$60=AP$4)*(GMWQ!$NF$2:$NF$60=AP$1),0),$G79-1966)</f>
        <v>173502</v>
      </c>
      <c r="AQ79" s="4" cm="1">
        <f t="array" ref="AQ79">INDEX(GMWQ!$A$2:$NF$60,MATCH(1,(GMWQ!$NE$2:$NE$60=AQ$3)*(GMWQ!$ND$2:$ND$60=AQ$4)*(GMWQ!$NF$2:$NF$60=AQ$1),0),$G79-1966)</f>
        <v>-0.52548689999999998</v>
      </c>
      <c r="AR79" s="4" cm="1">
        <f t="array" ref="AR79">INDEX(GMWQ!$A$2:$NF$60,MATCH(1,(GMWQ!$NE$2:$NE$60=AR$3)*(GMWQ!$ND$2:$ND$60=AR$4)*(GMWQ!$NF$2:$NF$60=AR$1),0),$G79-1966)</f>
        <v>0.98614190000000002</v>
      </c>
      <c r="AS79" s="4" cm="1">
        <f t="array" ref="AS79">INDEX(GMWQ!$A$2:$NF$60,MATCH(1,(GMWQ!$NE$2:$NE$60=AS$3)*(GMWQ!$ND$2:$ND$60=AS$4)*(GMWQ!$NF$2:$NF$60=AS$1),0),$G79-1966)</f>
        <v>1.0548439999999999</v>
      </c>
      <c r="AT79" s="4" cm="1">
        <f t="array" ref="AT79">INDEX(GMWQ!$A$2:$NF$60,MATCH(1,(GMWQ!$NE$2:$NE$60=AT$3)*(GMWQ!$ND$2:$ND$60=AT$4)*(GMWQ!$NF$2:$NF$60=AT$1),0),$G79-1966)</f>
        <v>0.17022680000000001</v>
      </c>
      <c r="AU79" s="4" cm="1">
        <f t="array" ref="AU79">INDEX(GMWQ!$A$2:$NF$60,MATCH(1,(GMWQ!$NE$2:$NE$60=AU$3)*(GMWQ!$ND$2:$ND$60=AU$4)*(GMWQ!$NF$2:$NF$60=AU$1),0),$G79-1966)</f>
        <v>57.666670000000003</v>
      </c>
      <c r="AV79" s="4" cm="1">
        <f t="array" ref="AV79">INDEX(GMWQ!$A$2:$NF$60,MATCH(1,(GMWQ!$NE$2:$NE$60=AV$3)*(GMWQ!$ND$2:$ND$60=AV$4)*(GMWQ!$NF$2:$NF$60=AV$1),0),$G79-1966)</f>
        <v>134.76669999999999</v>
      </c>
      <c r="AW79" s="4" cm="1">
        <f t="array" ref="AW79">INDEX(GMWQ!$A$2:$NF$60,MATCH(1,(GMWQ!$NE$2:$NE$60=AW$3)*(GMWQ!$ND$2:$ND$60=AW$4)*(GMWQ!$NF$2:$NF$60=AW$1),0),$G79-1966)</f>
        <v>91.566670000000002</v>
      </c>
      <c r="AX79" s="4" cm="1">
        <f t="array" ref="AX79">INDEX(GMWQ!$A$2:$NF$60,MATCH(1,(GMWQ!$NE$2:$NE$60=AX$3)*(GMWQ!$ND$2:$ND$60=AX$4)*(GMWQ!$NF$2:$NF$60=AX$1),0),$G79-1966)</f>
        <v>60.566670000000002</v>
      </c>
      <c r="AY79" s="4" cm="1">
        <f t="array" ref="AY79">INDEX(GMWQ!$A$2:$NF$60,MATCH(1,(GMWQ!$NE$2:$NE$60=AY$3)*(GMWQ!$ND$2:$ND$60=AY$4)*(GMWQ!$NF$2:$NF$60=AY$1),0),$G79-1966)</f>
        <v>56.886670000000002</v>
      </c>
      <c r="AZ79" s="4" cm="1">
        <f t="array" ref="AZ79">INDEX(GMWQ!$A$2:$NF$60,MATCH(1,(GMWQ!$NE$2:$NE$60=AZ$3)*(GMWQ!$ND$2:$ND$60=AZ$4)*(GMWQ!$NF$2:$NF$60=AZ$1),0),$G79-1966)</f>
        <v>44.266669999999998</v>
      </c>
      <c r="BA79" s="4" cm="1">
        <f t="array" ref="BA79">INDEX(GMWQ!$A$2:$NF$60,MATCH(1,(GMWQ!$NE$2:$NE$60=BA$3)*(GMWQ!$ND$2:$ND$60=BA$4)*(GMWQ!$NF$2:$NF$60=BA$1),0),$G79-1966)</f>
        <v>81.984889999999993</v>
      </c>
    </row>
    <row r="80" spans="1:53" x14ac:dyDescent="0.25">
      <c r="B80" s="4">
        <f t="shared" si="91"/>
        <v>1991</v>
      </c>
      <c r="C80" s="4">
        <f t="shared" si="91"/>
        <v>1991</v>
      </c>
      <c r="D80" s="4">
        <f t="shared" ref="D80" si="97">+D76+1</f>
        <v>1990</v>
      </c>
      <c r="G80" s="4">
        <f t="shared" si="56"/>
        <v>2046</v>
      </c>
      <c r="H80" s="4" cm="1">
        <f t="array" ref="H80">INDEX(GMWQ!$A$2:$NF$60,MATCH(1,(GMWQ!$NE$2:$NE$60=H$3)*(GMWQ!$ND$2:$ND$60=H$4)*(GMWQ!$NF$2:$NF$60=H$1),0),$G80-1966)</f>
        <v>373608</v>
      </c>
      <c r="I80" s="4" cm="1">
        <f t="array" ref="I80">INDEX(GMWQ!$A$2:$NF$60,MATCH(1,(GMWQ!$NE$2:$NE$60=I$3)*(GMWQ!$ND$2:$ND$60=I$4)*(GMWQ!$NF$2:$NF$60=I$1),0),$G80-1966)</f>
        <v>2507.375</v>
      </c>
      <c r="J80" s="4" cm="1">
        <f t="array" ref="J80">INDEX(GMWQ!$A$2:$NF$60,MATCH(1,(GMWQ!$NE$2:$NE$60=J$3)*(GMWQ!$ND$2:$ND$60=J$4)*(GMWQ!$NF$2:$NF$60=J$1),0),$G80-1966)</f>
        <v>114626.5</v>
      </c>
      <c r="K80" s="4" cm="1">
        <f t="array" ref="K80">INDEX(GMWQ!$A$2:$NF$60,MATCH(1,(GMWQ!$NE$2:$NE$60=K$3)*(GMWQ!$ND$2:$ND$60=K$4)*(GMWQ!$NF$2:$NF$60=K$1),0),$G80-1966)</f>
        <v>607.91</v>
      </c>
      <c r="L80" s="4" cm="1">
        <f t="array" ref="L80">INDEX(GMWQ!$A$2:$NF$60,MATCH(1,(GMWQ!$NE$2:$NE$60=L$3)*(GMWQ!$ND$2:$ND$60=L$4)*(GMWQ!$NF$2:$NF$60=L$1),0),$G80-1966)</f>
        <v>395.89</v>
      </c>
      <c r="M80" s="4" cm="1">
        <f t="array" ref="M80">INDEX(GMWQ!$A$2:$NF$60,MATCH(1,(GMWQ!$NE$2:$NE$60=M$3)*(GMWQ!$ND$2:$ND$60=M$4)*(GMWQ!$NF$2:$NF$60=M$1),0),$G80-1966)</f>
        <v>377.50299999999999</v>
      </c>
      <c r="N80" s="4" cm="1">
        <f t="array" ref="N80">INDEX(GMWQ!$A$2:$NF$60,MATCH(1,(GMWQ!$NE$2:$NE$60=N$3)*(GMWQ!$ND$2:$ND$60=N$4)*(GMWQ!$NF$2:$NF$60=N$1),0),$G80-1966)</f>
        <v>283880</v>
      </c>
      <c r="O80" s="4" cm="1">
        <f t="array" ref="O80">INDEX(GMWQ!$A$2:$NF$60,MATCH(1,(GMWQ!$NE$2:$NE$60=O$3)*(GMWQ!$ND$2:$ND$60=O$4)*(GMWQ!$NF$2:$NF$60=O$1),0),$G80-1966)</f>
        <v>-7462</v>
      </c>
      <c r="P80" s="4" cm="1">
        <f t="array" ref="P80">INDEX(GMWQ!$A$2:$NF$60,MATCH(1,(GMWQ!$NE$2:$NE$60=P$3)*(GMWQ!$ND$2:$ND$60=P$4)*(GMWQ!$NF$2:$NF$60=P$1),0),$G80-1966)</f>
        <v>-94.853750000000005</v>
      </c>
      <c r="Q80" s="4" cm="1">
        <f t="array" ref="Q80">INDEX(GMWQ!$A$2:$NF$60,MATCH(1,(GMWQ!$NE$2:$NE$60=Q$3)*(GMWQ!$ND$2:$ND$60=Q$4)*(GMWQ!$NF$2:$NF$60=Q$1),0),$G80-1966)</f>
        <v>2805.5</v>
      </c>
      <c r="R80" s="4" cm="1">
        <f t="array" ref="R80">INDEX(GMWQ!$A$2:$NF$60,MATCH(1,(GMWQ!$NE$2:$NE$60=R$3)*(GMWQ!$ND$2:$ND$60=R$4)*(GMWQ!$NF$2:$NF$60=R$1),0),$G80-1966)</f>
        <v>-9.4480000000000004</v>
      </c>
      <c r="S80" s="4" cm="1">
        <f t="array" ref="S80">INDEX(GMWQ!$A$2:$NF$60,MATCH(1,(GMWQ!$NE$2:$NE$60=S$3)*(GMWQ!$ND$2:$ND$60=S$4)*(GMWQ!$NF$2:$NF$60=S$1),0),$G80-1966)</f>
        <v>-7.5620000000000003</v>
      </c>
      <c r="T80" s="4" cm="1">
        <f t="array" ref="T80">INDEX(GMWQ!$A$2:$NF$60,MATCH(1,(GMWQ!$NE$2:$NE$60=T$3)*(GMWQ!$ND$2:$ND$60=T$4)*(GMWQ!$NF$2:$NF$60=T$1),0),$G80-1966)</f>
        <v>-22.268270000000001</v>
      </c>
      <c r="U80" s="4" cm="1">
        <f t="array" ref="U80">INDEX(GMWQ!$A$2:$NF$60,MATCH(1,(GMWQ!$NE$2:$NE$60=U$3)*(GMWQ!$ND$2:$ND$60=U$4)*(GMWQ!$NF$2:$NF$60=U$1),0),$G80-1966)</f>
        <v>-11434</v>
      </c>
      <c r="V80" s="4" cm="1">
        <f t="array" ref="V80">INDEX(GMWQ!$A$2:$NF$60,MATCH(1,(GMWQ!$NE$2:$NE$60=V$3)*(GMWQ!$ND$2:$ND$60=V$4)*(GMWQ!$NF$2:$NF$60=V$1),0),$G80-1966)</f>
        <v>192410</v>
      </c>
      <c r="W80" s="4" cm="1">
        <f t="array" ref="W80">INDEX(GMWQ!$A$2:$NF$60,MATCH(1,(GMWQ!$NE$2:$NE$60=W$3)*(GMWQ!$ND$2:$ND$60=W$4)*(GMWQ!$NF$2:$NF$60=W$1),0),$G80-1966)</f>
        <v>5566.48</v>
      </c>
      <c r="X80" s="4" cm="1">
        <f t="array" ref="X80">INDEX(GMWQ!$A$2:$NF$60,MATCH(1,(GMWQ!$NE$2:$NE$60=X$3)*(GMWQ!$ND$2:$ND$60=X$4)*(GMWQ!$NF$2:$NF$60=X$1),0),$G80-1966)</f>
        <v>297233</v>
      </c>
      <c r="Y80" s="4" cm="1">
        <f t="array" ref="Y80">INDEX(GMWQ!$A$2:$NF$60,MATCH(1,(GMWQ!$NE$2:$NE$60=Y$3)*(GMWQ!$ND$2:$ND$60=Y$4)*(GMWQ!$NF$2:$NF$60=Y$1),0),$G80-1966)</f>
        <v>578.78229999999996</v>
      </c>
      <c r="Z80" s="4" cm="1">
        <f t="array" ref="Z80">INDEX(GMWQ!$A$2:$NF$60,MATCH(1,(GMWQ!$NE$2:$NE$60=Z$3)*(GMWQ!$ND$2:$ND$60=Z$4)*(GMWQ!$NF$2:$NF$60=Z$1),0),$G80-1966)</f>
        <v>434.53300000000002</v>
      </c>
      <c r="AA80" s="4" cm="1">
        <f t="array" ref="AA80">INDEX(GMWQ!$A$2:$NF$60,MATCH(1,(GMWQ!$NE$2:$NE$60=AA$3)*(GMWQ!$ND$2:$ND$60=AA$4)*(GMWQ!$NF$2:$NF$60=AA$1),0),$G80-1966)</f>
        <v>734.23149999999998</v>
      </c>
      <c r="AB80" s="4" cm="1">
        <f t="array" ref="AB80">INDEX(GMWQ!$A$2:$NF$60,MATCH(1,(GMWQ!$NE$2:$NE$60=AB$3)*(GMWQ!$ND$2:$ND$60=AB$4)*(GMWQ!$NF$2:$NF$60=AB$1),0),$G80-1966)</f>
        <v>575251</v>
      </c>
      <c r="AC80" s="4" cm="1">
        <f t="array" ref="AC80">INDEX(GMWQ!$A$2:$NF$60,MATCH(1,(GMWQ!$NE$2:$NE$60=AC$3)*(GMWQ!$ND$2:$ND$60=AC$4)*(GMWQ!$NF$2:$NF$60=AC$1),0),$G80-1966)</f>
        <v>98955.17</v>
      </c>
      <c r="AD80" s="4" cm="1">
        <f t="array" ref="AD80">INDEX(GMWQ!$A$2:$NF$60,MATCH(1,(GMWQ!$NE$2:$NE$60=AD$3)*(GMWQ!$ND$2:$ND$60=AD$4)*(GMWQ!$NF$2:$NF$60=AD$1),0),$G80-1966)</f>
        <v>4000.4760000000001</v>
      </c>
      <c r="AE80" s="4" cm="1">
        <f t="array" ref="AE80">INDEX(GMWQ!$A$2:$NF$60,MATCH(1,(GMWQ!$NE$2:$NE$60=AE$3)*(GMWQ!$ND$2:$ND$60=AE$4)*(GMWQ!$NF$2:$NF$60=AE$1),0),$G80-1966)</f>
        <v>39317.82</v>
      </c>
      <c r="AF80" s="4" cm="1">
        <f t="array" ref="AF80">INDEX(GMWQ!$A$2:$NF$60,MATCH(1,(GMWQ!$NE$2:$NE$60=AF$3)*(GMWQ!$ND$2:$ND$60=AF$4)*(GMWQ!$NF$2:$NF$60=AF$1),0),$G80-1966)</f>
        <v>102.4864</v>
      </c>
      <c r="AG80" s="4" cm="1">
        <f t="array" ref="AG80">INDEX(GMWQ!$A$2:$NF$60,MATCH(1,(GMWQ!$NE$2:$NE$60=AG$3)*(GMWQ!$ND$2:$ND$60=AG$4)*(GMWQ!$NF$2:$NF$60=AG$1),0),$G80-1966)</f>
        <v>154.86699999999999</v>
      </c>
      <c r="AH80" s="4" cm="1">
        <f t="array" ref="AH80">INDEX(GMWQ!$A$2:$NF$60,MATCH(1,(GMWQ!$NE$2:$NE$60=AH$3)*(GMWQ!$ND$2:$ND$60=AH$4)*(GMWQ!$NF$2:$NF$60=AH$1),0),$G80-1966)</f>
        <v>618.78499999999997</v>
      </c>
      <c r="AI80" s="4" cm="1">
        <f t="array" ref="AI80">INDEX(GMWQ!$A$2:$NF$60,MATCH(1,(GMWQ!$NE$2:$NE$60=AI$3)*(GMWQ!$ND$2:$ND$60=AI$4)*(GMWQ!$NF$2:$NF$60=AI$1),0),$G80-1966)</f>
        <v>345531</v>
      </c>
      <c r="AJ80" s="4" cm="1">
        <f t="array" ref="AJ80">INDEX(GMWQ!$A$2:$NF$60,MATCH(1,(GMWQ!$NE$2:$NE$60=AJ$3)*(GMWQ!$ND$2:$ND$60=AJ$4)*(GMWQ!$NF$2:$NF$60=AJ$1),0),$G80-1966)</f>
        <v>176366</v>
      </c>
      <c r="AK80" s="4" cm="1">
        <f t="array" ref="AK80">INDEX(GMWQ!$A$2:$NF$60,MATCH(1,(GMWQ!$NE$2:$NE$60=AK$3)*(GMWQ!$ND$2:$ND$60=AK$4)*(GMWQ!$NF$2:$NF$60=AK$1),0),$G80-1966)</f>
        <v>1531.7249999999999</v>
      </c>
      <c r="AL80" s="4" cm="1">
        <f t="array" ref="AL80">INDEX(GMWQ!$A$2:$NF$60,MATCH(1,(GMWQ!$NE$2:$NE$60=AL$3)*(GMWQ!$ND$2:$ND$60=AL$4)*(GMWQ!$NF$2:$NF$60=AL$1),0),$G80-1966)</f>
        <v>125378.9</v>
      </c>
      <c r="AM80" s="4" cm="1">
        <f t="array" ref="AM80">INDEX(GMWQ!$A$2:$NF$60,MATCH(1,(GMWQ!$NE$2:$NE$60=AM$3)*(GMWQ!$ND$2:$ND$60=AM$4)*(GMWQ!$NF$2:$NF$60=AM$1),0),$G80-1966)</f>
        <v>396.77300000000002</v>
      </c>
      <c r="AN80" s="4" cm="1">
        <f t="array" ref="AN80">INDEX(GMWQ!$A$2:$NF$60,MATCH(1,(GMWQ!$NE$2:$NE$60=AN$3)*(GMWQ!$ND$2:$ND$60=AN$4)*(GMWQ!$NF$2:$NF$60=AN$1),0),$G80-1966)</f>
        <v>269.87099999999998</v>
      </c>
      <c r="AO80" s="4" cm="1">
        <f t="array" ref="AO80">INDEX(GMWQ!$A$2:$NF$60,MATCH(1,(GMWQ!$NE$2:$NE$60=AO$3)*(GMWQ!$ND$2:$ND$60=AO$4)*(GMWQ!$NF$2:$NF$60=AO$1),0),$G80-1966)</f>
        <v>196.97499999999999</v>
      </c>
      <c r="AP80" s="4" cm="1">
        <f t="array" ref="AP80">INDEX(GMWQ!$A$2:$NF$60,MATCH(1,(GMWQ!$NE$2:$NE$60=AP$3)*(GMWQ!$ND$2:$ND$60=AP$4)*(GMWQ!$NF$2:$NF$60=AP$1),0),$G80-1966)</f>
        <v>175393</v>
      </c>
      <c r="AQ80" s="4" cm="1">
        <f t="array" ref="AQ80">INDEX(GMWQ!$A$2:$NF$60,MATCH(1,(GMWQ!$NE$2:$NE$60=AQ$3)*(GMWQ!$ND$2:$ND$60=AQ$4)*(GMWQ!$NF$2:$NF$60=AQ$1),0),$G80-1966)</f>
        <v>0.20688200000000001</v>
      </c>
      <c r="AR80" s="4" cm="1">
        <f t="array" ref="AR80">INDEX(GMWQ!$A$2:$NF$60,MATCH(1,(GMWQ!$NE$2:$NE$60=AR$3)*(GMWQ!$ND$2:$ND$60=AR$4)*(GMWQ!$NF$2:$NF$60=AR$1),0),$G80-1966)</f>
        <v>1.3712629999999999</v>
      </c>
      <c r="AS80" s="4" cm="1">
        <f t="array" ref="AS80">INDEX(GMWQ!$A$2:$NF$60,MATCH(1,(GMWQ!$NE$2:$NE$60=AS$3)*(GMWQ!$ND$2:$ND$60=AS$4)*(GMWQ!$NF$2:$NF$60=AS$1),0),$G80-1966)</f>
        <v>0.76132109999999997</v>
      </c>
      <c r="AT80" s="4" cm="1">
        <f t="array" ref="AT80">INDEX(GMWQ!$A$2:$NF$60,MATCH(1,(GMWQ!$NE$2:$NE$60=AT$3)*(GMWQ!$ND$2:$ND$60=AT$4)*(GMWQ!$NF$2:$NF$60=AT$1),0),$G80-1966)</f>
        <v>0.3263836</v>
      </c>
      <c r="AU80" s="4" cm="1">
        <f t="array" ref="AU80">INDEX(GMWQ!$A$2:$NF$60,MATCH(1,(GMWQ!$NE$2:$NE$60=AU$3)*(GMWQ!$ND$2:$ND$60=AU$4)*(GMWQ!$NF$2:$NF$60=AU$1),0),$G80-1966)</f>
        <v>60.266669999999998</v>
      </c>
      <c r="AV80" s="4" cm="1">
        <f t="array" ref="AV80">INDEX(GMWQ!$A$2:$NF$60,MATCH(1,(GMWQ!$NE$2:$NE$60=AV$3)*(GMWQ!$ND$2:$ND$60=AV$4)*(GMWQ!$NF$2:$NF$60=AV$1),0),$G80-1966)</f>
        <v>135.5667</v>
      </c>
      <c r="AW80" s="4" cm="1">
        <f t="array" ref="AW80">INDEX(GMWQ!$A$2:$NF$60,MATCH(1,(GMWQ!$NE$2:$NE$60=AW$3)*(GMWQ!$ND$2:$ND$60=AW$4)*(GMWQ!$NF$2:$NF$60=AW$1),0),$G80-1966)</f>
        <v>92.5</v>
      </c>
      <c r="AX80" s="4" cm="1">
        <f t="array" ref="AX80">INDEX(GMWQ!$A$2:$NF$60,MATCH(1,(GMWQ!$NE$2:$NE$60=AX$3)*(GMWQ!$ND$2:$ND$60=AX$4)*(GMWQ!$NF$2:$NF$60=AX$1),0),$G80-1966)</f>
        <v>61.066670000000002</v>
      </c>
      <c r="AY80" s="4" cm="1">
        <f t="array" ref="AY80">INDEX(GMWQ!$A$2:$NF$60,MATCH(1,(GMWQ!$NE$2:$NE$60=AY$3)*(GMWQ!$ND$2:$ND$60=AY$4)*(GMWQ!$NF$2:$NF$60=AY$1),0),$G80-1966)</f>
        <v>57.346670000000003</v>
      </c>
      <c r="AZ80" s="4" cm="1">
        <f t="array" ref="AZ80">INDEX(GMWQ!$A$2:$NF$60,MATCH(1,(GMWQ!$NE$2:$NE$60=AZ$3)*(GMWQ!$ND$2:$ND$60=AZ$4)*(GMWQ!$NF$2:$NF$60=AZ$1),0),$G80-1966)</f>
        <v>44.9</v>
      </c>
      <c r="BA80" s="4" cm="1">
        <f t="array" ref="BA80">INDEX(GMWQ!$A$2:$NF$60,MATCH(1,(GMWQ!$NE$2:$NE$60=BA$3)*(GMWQ!$ND$2:$ND$60=BA$4)*(GMWQ!$NF$2:$NF$60=BA$1),0),$G80-1966)</f>
        <v>82.751069999999999</v>
      </c>
    </row>
    <row r="81" spans="1:53" x14ac:dyDescent="0.25">
      <c r="B81" s="4">
        <f t="shared" si="91"/>
        <v>1991</v>
      </c>
      <c r="C81" s="4">
        <f t="shared" si="91"/>
        <v>1991</v>
      </c>
      <c r="D81" s="4">
        <f t="shared" ref="D81" si="98">+D77+1</f>
        <v>1991</v>
      </c>
      <c r="G81" s="4">
        <f t="shared" si="56"/>
        <v>2047</v>
      </c>
      <c r="H81" s="4" cm="1">
        <f t="array" ref="H81">INDEX(GMWQ!$A$2:$NF$60,MATCH(1,(GMWQ!$NE$2:$NE$60=H$3)*(GMWQ!$ND$2:$ND$60=H$4)*(GMWQ!$NF$2:$NF$60=H$1),0),$G81-1966)</f>
        <v>372878</v>
      </c>
      <c r="I81" s="4" cm="1">
        <f t="array" ref="I81">INDEX(GMWQ!$A$2:$NF$60,MATCH(1,(GMWQ!$NE$2:$NE$60=I$3)*(GMWQ!$ND$2:$ND$60=I$4)*(GMWQ!$NF$2:$NF$60=I$1),0),$G81-1966)</f>
        <v>2520.0500000000002</v>
      </c>
      <c r="J81" s="4" cm="1">
        <f t="array" ref="J81">INDEX(GMWQ!$A$2:$NF$60,MATCH(1,(GMWQ!$NE$2:$NE$60=J$3)*(GMWQ!$ND$2:$ND$60=J$4)*(GMWQ!$NF$2:$NF$60=J$1),0),$G81-1966)</f>
        <v>114621.5</v>
      </c>
      <c r="K81" s="4" cm="1">
        <f t="array" ref="K81">INDEX(GMWQ!$A$2:$NF$60,MATCH(1,(GMWQ!$NE$2:$NE$60=K$3)*(GMWQ!$ND$2:$ND$60=K$4)*(GMWQ!$NF$2:$NF$60=K$1),0),$G81-1966)</f>
        <v>606.96</v>
      </c>
      <c r="L81" s="4" cm="1">
        <f t="array" ref="L81">INDEX(GMWQ!$A$2:$NF$60,MATCH(1,(GMWQ!$NE$2:$NE$60=L$3)*(GMWQ!$ND$2:$ND$60=L$4)*(GMWQ!$NF$2:$NF$60=L$1),0),$G81-1966)</f>
        <v>397.495</v>
      </c>
      <c r="M81" s="4" cm="1">
        <f t="array" ref="M81">INDEX(GMWQ!$A$2:$NF$60,MATCH(1,(GMWQ!$NE$2:$NE$60=M$3)*(GMWQ!$ND$2:$ND$60=M$4)*(GMWQ!$NF$2:$NF$60=M$1),0),$G81-1966)</f>
        <v>377.63900000000001</v>
      </c>
      <c r="N81" s="4" cm="1">
        <f t="array" ref="N81">INDEX(GMWQ!$A$2:$NF$60,MATCH(1,(GMWQ!$NE$2:$NE$60=N$3)*(GMWQ!$ND$2:$ND$60=N$4)*(GMWQ!$NF$2:$NF$60=N$1),0),$G81-1966)</f>
        <v>284256.5</v>
      </c>
      <c r="O81" s="4" cm="1">
        <f t="array" ref="O81">INDEX(GMWQ!$A$2:$NF$60,MATCH(1,(GMWQ!$NE$2:$NE$60=O$3)*(GMWQ!$ND$2:$ND$60=O$4)*(GMWQ!$NF$2:$NF$60=O$1),0),$G81-1966)</f>
        <v>-5732</v>
      </c>
      <c r="P81" s="4" cm="1">
        <f t="array" ref="P81">INDEX(GMWQ!$A$2:$NF$60,MATCH(1,(GMWQ!$NE$2:$NE$60=P$3)*(GMWQ!$ND$2:$ND$60=P$4)*(GMWQ!$NF$2:$NF$60=P$1),0),$G81-1966)</f>
        <v>-103.8295</v>
      </c>
      <c r="Q81" s="4" cm="1">
        <f t="array" ref="Q81">INDEX(GMWQ!$A$2:$NF$60,MATCH(1,(GMWQ!$NE$2:$NE$60=Q$3)*(GMWQ!$ND$2:$ND$60=Q$4)*(GMWQ!$NF$2:$NF$60=Q$1),0),$G81-1966)</f>
        <v>2401.5</v>
      </c>
      <c r="R81" s="4" cm="1">
        <f t="array" ref="R81">INDEX(GMWQ!$A$2:$NF$60,MATCH(1,(GMWQ!$NE$2:$NE$60=R$3)*(GMWQ!$ND$2:$ND$60=R$4)*(GMWQ!$NF$2:$NF$60=R$1),0),$G81-1966)</f>
        <v>-7.2039999999999997</v>
      </c>
      <c r="S81" s="4" cm="1">
        <f t="array" ref="S81">INDEX(GMWQ!$A$2:$NF$60,MATCH(1,(GMWQ!$NE$2:$NE$60=S$3)*(GMWQ!$ND$2:$ND$60=S$4)*(GMWQ!$NF$2:$NF$60=S$1),0),$G81-1966)</f>
        <v>-8.0739999999999998</v>
      </c>
      <c r="T81" s="4" cm="1">
        <f t="array" ref="T81">INDEX(GMWQ!$A$2:$NF$60,MATCH(1,(GMWQ!$NE$2:$NE$60=T$3)*(GMWQ!$ND$2:$ND$60=T$4)*(GMWQ!$NF$2:$NF$60=T$1),0),$G81-1966)</f>
        <v>-22.3461</v>
      </c>
      <c r="U81" s="4" cm="1">
        <f t="array" ref="U81">INDEX(GMWQ!$A$2:$NF$60,MATCH(1,(GMWQ!$NE$2:$NE$60=U$3)*(GMWQ!$ND$2:$ND$60=U$4)*(GMWQ!$NF$2:$NF$60=U$1),0),$G81-1966)</f>
        <v>-12926</v>
      </c>
      <c r="V81" s="4" cm="1">
        <f t="array" ref="V81">INDEX(GMWQ!$A$2:$NF$60,MATCH(1,(GMWQ!$NE$2:$NE$60=V$3)*(GMWQ!$ND$2:$ND$60=V$4)*(GMWQ!$NF$2:$NF$60=V$1),0),$G81-1966)</f>
        <v>196501</v>
      </c>
      <c r="W81" s="4" cm="1">
        <f t="array" ref="W81">INDEX(GMWQ!$A$2:$NF$60,MATCH(1,(GMWQ!$NE$2:$NE$60=W$3)*(GMWQ!$ND$2:$ND$60=W$4)*(GMWQ!$NF$2:$NF$60=W$1),0),$G81-1966)</f>
        <v>5699.951</v>
      </c>
      <c r="X81" s="4" cm="1">
        <f t="array" ref="X81">INDEX(GMWQ!$A$2:$NF$60,MATCH(1,(GMWQ!$NE$2:$NE$60=X$3)*(GMWQ!$ND$2:$ND$60=X$4)*(GMWQ!$NF$2:$NF$60=X$1),0),$G81-1966)</f>
        <v>300774</v>
      </c>
      <c r="Y81" s="4" cm="1">
        <f t="array" ref="Y81">INDEX(GMWQ!$A$2:$NF$60,MATCH(1,(GMWQ!$NE$2:$NE$60=Y$3)*(GMWQ!$ND$2:$ND$60=Y$4)*(GMWQ!$NF$2:$NF$60=Y$1),0),$G81-1966)</f>
        <v>597.00729999999999</v>
      </c>
      <c r="Z81" s="4" cm="1">
        <f t="array" ref="Z81">INDEX(GMWQ!$A$2:$NF$60,MATCH(1,(GMWQ!$NE$2:$NE$60=Z$3)*(GMWQ!$ND$2:$ND$60=Z$4)*(GMWQ!$NF$2:$NF$60=Z$1),0),$G81-1966)</f>
        <v>458.709</v>
      </c>
      <c r="AA81" s="4" cm="1">
        <f t="array" ref="AA81">INDEX(GMWQ!$A$2:$NF$60,MATCH(1,(GMWQ!$NE$2:$NE$60=AA$3)*(GMWQ!$ND$2:$ND$60=AA$4)*(GMWQ!$NF$2:$NF$60=AA$1),0),$G81-1966)</f>
        <v>755.5883</v>
      </c>
      <c r="AB81" s="4" cm="1">
        <f t="array" ref="AB81">INDEX(GMWQ!$A$2:$NF$60,MATCH(1,(GMWQ!$NE$2:$NE$60=AB$3)*(GMWQ!$ND$2:$ND$60=AB$4)*(GMWQ!$NF$2:$NF$60=AB$1),0),$G81-1966)</f>
        <v>597345</v>
      </c>
      <c r="AC81" s="4" cm="1">
        <f t="array" ref="AC81">INDEX(GMWQ!$A$2:$NF$60,MATCH(1,(GMWQ!$NE$2:$NE$60=AC$3)*(GMWQ!$ND$2:$ND$60=AC$4)*(GMWQ!$NF$2:$NF$60=AC$1),0),$G81-1966)</f>
        <v>105238.8</v>
      </c>
      <c r="AD81" s="4" cm="1">
        <f t="array" ref="AD81">INDEX(GMWQ!$A$2:$NF$60,MATCH(1,(GMWQ!$NE$2:$NE$60=AD$3)*(GMWQ!$ND$2:$ND$60=AD$4)*(GMWQ!$NF$2:$NF$60=AD$1),0),$G81-1966)</f>
        <v>4128.7510000000002</v>
      </c>
      <c r="AE81" s="4" cm="1">
        <f t="array" ref="AE81">INDEX(GMWQ!$A$2:$NF$60,MATCH(1,(GMWQ!$NE$2:$NE$60=AE$3)*(GMWQ!$ND$2:$ND$60=AE$4)*(GMWQ!$NF$2:$NF$60=AE$1),0),$G81-1966)</f>
        <v>37641.629999999997</v>
      </c>
      <c r="AF81" s="4" cm="1">
        <f t="array" ref="AF81">INDEX(GMWQ!$A$2:$NF$60,MATCH(1,(GMWQ!$NE$2:$NE$60=AF$3)*(GMWQ!$ND$2:$ND$60=AF$4)*(GMWQ!$NF$2:$NF$60=AF$1),0),$G81-1966)</f>
        <v>112.3738</v>
      </c>
      <c r="AG81" s="4" cm="1">
        <f t="array" ref="AG81">INDEX(GMWQ!$A$2:$NF$60,MATCH(1,(GMWQ!$NE$2:$NE$60=AG$3)*(GMWQ!$ND$2:$ND$60=AG$4)*(GMWQ!$NF$2:$NF$60=AG$1),0),$G81-1966)</f>
        <v>159.1275</v>
      </c>
      <c r="AH81" s="4" cm="1">
        <f t="array" ref="AH81">INDEX(GMWQ!$A$2:$NF$60,MATCH(1,(GMWQ!$NE$2:$NE$60=AH$3)*(GMWQ!$ND$2:$ND$60=AH$4)*(GMWQ!$NF$2:$NF$60=AH$1),0),$G81-1966)</f>
        <v>638.48699999999997</v>
      </c>
      <c r="AI81" s="4" cm="1">
        <f t="array" ref="AI81">INDEX(GMWQ!$A$2:$NF$60,MATCH(1,(GMWQ!$NE$2:$NE$60=AI$3)*(GMWQ!$ND$2:$ND$60=AI$4)*(GMWQ!$NF$2:$NF$60=AI$1),0),$G81-1966)</f>
        <v>365004</v>
      </c>
      <c r="AJ81" s="4" cm="1">
        <f t="array" ref="AJ81">INDEX(GMWQ!$A$2:$NF$60,MATCH(1,(GMWQ!$NE$2:$NE$60=AJ$3)*(GMWQ!$ND$2:$ND$60=AJ$4)*(GMWQ!$NF$2:$NF$60=AJ$1),0),$G81-1966)</f>
        <v>177818</v>
      </c>
      <c r="AK81" s="4" cm="1">
        <f t="array" ref="AK81">INDEX(GMWQ!$A$2:$NF$60,MATCH(1,(GMWQ!$NE$2:$NE$60=AK$3)*(GMWQ!$ND$2:$ND$60=AK$4)*(GMWQ!$NF$2:$NF$60=AK$1),0),$G81-1966)</f>
        <v>1551.4749999999999</v>
      </c>
      <c r="AL81" s="4" cm="1">
        <f t="array" ref="AL81">INDEX(GMWQ!$A$2:$NF$60,MATCH(1,(GMWQ!$NE$2:$NE$60=AL$3)*(GMWQ!$ND$2:$ND$60=AL$4)*(GMWQ!$NF$2:$NF$60=AL$1),0),$G81-1966)</f>
        <v>125960</v>
      </c>
      <c r="AM81" s="4" cm="1">
        <f t="array" ref="AM81">INDEX(GMWQ!$A$2:$NF$60,MATCH(1,(GMWQ!$NE$2:$NE$60=AM$3)*(GMWQ!$ND$2:$ND$60=AM$4)*(GMWQ!$NF$2:$NF$60=AM$1),0),$G81-1966)</f>
        <v>397.78500000000003</v>
      </c>
      <c r="AN81" s="4" cm="1">
        <f t="array" ref="AN81">INDEX(GMWQ!$A$2:$NF$60,MATCH(1,(GMWQ!$NE$2:$NE$60=AN$3)*(GMWQ!$ND$2:$ND$60=AN$4)*(GMWQ!$NF$2:$NF$60=AN$1),0),$G81-1966)</f>
        <v>272.52199999999999</v>
      </c>
      <c r="AO81" s="4" cm="1">
        <f t="array" ref="AO81">INDEX(GMWQ!$A$2:$NF$60,MATCH(1,(GMWQ!$NE$2:$NE$60=AO$3)*(GMWQ!$ND$2:$ND$60=AO$4)*(GMWQ!$NF$2:$NF$60=AO$1),0),$G81-1966)</f>
        <v>201.13900000000001</v>
      </c>
      <c r="AP81" s="4" cm="1">
        <f t="array" ref="AP81">INDEX(GMWQ!$A$2:$NF$60,MATCH(1,(GMWQ!$NE$2:$NE$60=AP$3)*(GMWQ!$ND$2:$ND$60=AP$4)*(GMWQ!$NF$2:$NF$60=AP$1),0),$G81-1966)</f>
        <v>176199</v>
      </c>
      <c r="AQ81" s="4" cm="1">
        <f t="array" ref="AQ81">INDEX(GMWQ!$A$2:$NF$60,MATCH(1,(GMWQ!$NE$2:$NE$60=AQ$3)*(GMWQ!$ND$2:$ND$60=AQ$4)*(GMWQ!$NF$2:$NF$60=AQ$1),0),$G81-1966)</f>
        <v>0.237958</v>
      </c>
      <c r="AR81" s="4" cm="1">
        <f t="array" ref="AR81">INDEX(GMWQ!$A$2:$NF$60,MATCH(1,(GMWQ!$NE$2:$NE$60=AR$3)*(GMWQ!$ND$2:$ND$60=AR$4)*(GMWQ!$NF$2:$NF$60=AR$1),0),$G81-1966)</f>
        <v>1.3541529999999999</v>
      </c>
      <c r="AS81" s="4" cm="1">
        <f t="array" ref="AS81">INDEX(GMWQ!$A$2:$NF$60,MATCH(1,(GMWQ!$NE$2:$NE$60=AS$3)*(GMWQ!$ND$2:$ND$60=AS$4)*(GMWQ!$NF$2:$NF$60=AS$1),0),$G81-1966)</f>
        <v>0.75827770000000005</v>
      </c>
      <c r="AT81" s="4" cm="1">
        <f t="array" ref="AT81">INDEX(GMWQ!$A$2:$NF$60,MATCH(1,(GMWQ!$NE$2:$NE$60=AT$3)*(GMWQ!$ND$2:$ND$60=AT$4)*(GMWQ!$NF$2:$NF$60=AT$1),0),$G81-1966)</f>
        <v>0.22026709999999999</v>
      </c>
      <c r="AU81" s="4" cm="1">
        <f t="array" ref="AU81">INDEX(GMWQ!$A$2:$NF$60,MATCH(1,(GMWQ!$NE$2:$NE$60=AU$3)*(GMWQ!$ND$2:$ND$60=AU$4)*(GMWQ!$NF$2:$NF$60=AU$1),0),$G81-1966)</f>
        <v>60.833329999999997</v>
      </c>
      <c r="AV81" s="4" cm="1">
        <f t="array" ref="AV81">INDEX(GMWQ!$A$2:$NF$60,MATCH(1,(GMWQ!$NE$2:$NE$60=AV$3)*(GMWQ!$ND$2:$ND$60=AV$4)*(GMWQ!$NF$2:$NF$60=AV$1),0),$G81-1966)</f>
        <v>136.6</v>
      </c>
      <c r="AW81" s="4" cm="1">
        <f t="array" ref="AW81">INDEX(GMWQ!$A$2:$NF$60,MATCH(1,(GMWQ!$NE$2:$NE$60=AW$3)*(GMWQ!$ND$2:$ND$60=AW$4)*(GMWQ!$NF$2:$NF$60=AW$1),0),$G81-1966)</f>
        <v>92.5</v>
      </c>
      <c r="AX81" s="4" cm="1">
        <f t="array" ref="AX81">INDEX(GMWQ!$A$2:$NF$60,MATCH(1,(GMWQ!$NE$2:$NE$60=AX$3)*(GMWQ!$ND$2:$ND$60=AX$4)*(GMWQ!$NF$2:$NF$60=AX$1),0),$G81-1966)</f>
        <v>62.133339999999997</v>
      </c>
      <c r="AY81" s="4" cm="1">
        <f t="array" ref="AY81">INDEX(GMWQ!$A$2:$NF$60,MATCH(1,(GMWQ!$NE$2:$NE$60=AY$3)*(GMWQ!$ND$2:$ND$60=AY$4)*(GMWQ!$NF$2:$NF$60=AY$1),0),$G81-1966)</f>
        <v>57.726669999999999</v>
      </c>
      <c r="AZ81" s="4" cm="1">
        <f t="array" ref="AZ81">INDEX(GMWQ!$A$2:$NF$60,MATCH(1,(GMWQ!$NE$2:$NE$60=AZ$3)*(GMWQ!$ND$2:$ND$60=AZ$4)*(GMWQ!$NF$2:$NF$60=AZ$1),0),$G81-1966)</f>
        <v>45.4</v>
      </c>
      <c r="BA81" s="4" cm="1">
        <f t="array" ref="BA81">INDEX(GMWQ!$A$2:$NF$60,MATCH(1,(GMWQ!$NE$2:$NE$60=BA$3)*(GMWQ!$ND$2:$ND$60=BA$4)*(GMWQ!$NF$2:$NF$60=BA$1),0),$G81-1966)</f>
        <v>83.191280000000006</v>
      </c>
    </row>
    <row r="82" spans="1:53" x14ac:dyDescent="0.25">
      <c r="B82" s="4">
        <f t="shared" si="91"/>
        <v>1991</v>
      </c>
      <c r="C82" s="4">
        <f t="shared" si="91"/>
        <v>1991</v>
      </c>
      <c r="D82" s="4">
        <f t="shared" ref="D82" si="99">+D78+1</f>
        <v>1991</v>
      </c>
      <c r="F82" s="4">
        <f t="shared" ref="F82" si="100">+F78+1</f>
        <v>1991</v>
      </c>
      <c r="G82" s="4">
        <f t="shared" si="56"/>
        <v>2048</v>
      </c>
      <c r="H82" s="4" cm="1">
        <f t="array" ref="H82">INDEX(GMWQ!$A$2:$NF$60,MATCH(1,(GMWQ!$NE$2:$NE$60=H$3)*(GMWQ!$ND$2:$ND$60=H$4)*(GMWQ!$NF$2:$NF$60=H$1),0),$G82-1966)</f>
        <v>373357</v>
      </c>
      <c r="I82" s="4" cm="1">
        <f t="array" ref="I82">INDEX(GMWQ!$A$2:$NF$60,MATCH(1,(GMWQ!$NE$2:$NE$60=I$3)*(GMWQ!$ND$2:$ND$60=I$4)*(GMWQ!$NF$2:$NF$60=I$1),0),$G82-1966)</f>
        <v>2528.8249999999998</v>
      </c>
      <c r="J82" s="4" cm="1">
        <f t="array" ref="J82">INDEX(GMWQ!$A$2:$NF$60,MATCH(1,(GMWQ!$NE$2:$NE$60=J$3)*(GMWQ!$ND$2:$ND$60=J$4)*(GMWQ!$NF$2:$NF$60=J$1),0),$G82-1966)</f>
        <v>115497.9</v>
      </c>
      <c r="K82" s="4" cm="1">
        <f t="array" ref="K82">INDEX(GMWQ!$A$2:$NF$60,MATCH(1,(GMWQ!$NE$2:$NE$60=K$3)*(GMWQ!$ND$2:$ND$60=K$4)*(GMWQ!$NF$2:$NF$60=K$1),0),$G82-1966)</f>
        <v>615.66999999999996</v>
      </c>
      <c r="L82" s="4" cm="1">
        <f t="array" ref="L82">INDEX(GMWQ!$A$2:$NF$60,MATCH(1,(GMWQ!$NE$2:$NE$60=L$3)*(GMWQ!$ND$2:$ND$60=L$4)*(GMWQ!$NF$2:$NF$60=L$1),0),$G82-1966)</f>
        <v>399.41300000000001</v>
      </c>
      <c r="M82" s="4" cm="1">
        <f t="array" ref="M82">INDEX(GMWQ!$A$2:$NF$60,MATCH(1,(GMWQ!$NE$2:$NE$60=M$3)*(GMWQ!$ND$2:$ND$60=M$4)*(GMWQ!$NF$2:$NF$60=M$1),0),$G82-1966)</f>
        <v>382.07100000000003</v>
      </c>
      <c r="N82" s="4" cm="1">
        <f t="array" ref="N82">INDEX(GMWQ!$A$2:$NF$60,MATCH(1,(GMWQ!$NE$2:$NE$60=N$3)*(GMWQ!$ND$2:$ND$60=N$4)*(GMWQ!$NF$2:$NF$60=N$1),0),$G82-1966)</f>
        <v>284756</v>
      </c>
      <c r="O82" s="4" cm="1">
        <f t="array" ref="O82">INDEX(GMWQ!$A$2:$NF$60,MATCH(1,(GMWQ!$NE$2:$NE$60=O$3)*(GMWQ!$ND$2:$ND$60=O$4)*(GMWQ!$NF$2:$NF$60=O$1),0),$G82-1966)</f>
        <v>-4106</v>
      </c>
      <c r="P82" s="4" cm="1">
        <f t="array" ref="P82">INDEX(GMWQ!$A$2:$NF$60,MATCH(1,(GMWQ!$NE$2:$NE$60=P$3)*(GMWQ!$ND$2:$ND$60=P$4)*(GMWQ!$NF$2:$NF$60=P$1),0),$G82-1966)</f>
        <v>-105.94199999999999</v>
      </c>
      <c r="Q82" s="4" cm="1">
        <f t="array" ref="Q82">INDEX(GMWQ!$A$2:$NF$60,MATCH(1,(GMWQ!$NE$2:$NE$60=Q$3)*(GMWQ!$ND$2:$ND$60=Q$4)*(GMWQ!$NF$2:$NF$60=Q$1),0),$G82-1966)</f>
        <v>1521</v>
      </c>
      <c r="R82" s="4" cm="1">
        <f t="array" ref="R82">INDEX(GMWQ!$A$2:$NF$60,MATCH(1,(GMWQ!$NE$2:$NE$60=R$3)*(GMWQ!$ND$2:$ND$60=R$4)*(GMWQ!$NF$2:$NF$60=R$1),0),$G82-1966)</f>
        <v>-11.069000000000001</v>
      </c>
      <c r="S82" s="4" cm="1">
        <f t="array" ref="S82">INDEX(GMWQ!$A$2:$NF$60,MATCH(1,(GMWQ!$NE$2:$NE$60=S$3)*(GMWQ!$ND$2:$ND$60=S$4)*(GMWQ!$NF$2:$NF$60=S$1),0),$G82-1966)</f>
        <v>-8.5489999999999995</v>
      </c>
      <c r="T82" s="4" cm="1">
        <f t="array" ref="T82">INDEX(GMWQ!$A$2:$NF$60,MATCH(1,(GMWQ!$NE$2:$NE$60=T$3)*(GMWQ!$ND$2:$ND$60=T$4)*(GMWQ!$NF$2:$NF$60=T$1),0),$G82-1966)</f>
        <v>-22.11187</v>
      </c>
      <c r="U82" s="4" cm="1">
        <f t="array" ref="U82">INDEX(GMWQ!$A$2:$NF$60,MATCH(1,(GMWQ!$NE$2:$NE$60=U$3)*(GMWQ!$ND$2:$ND$60=U$4)*(GMWQ!$NF$2:$NF$60=U$1),0),$G82-1966)</f>
        <v>-13532</v>
      </c>
      <c r="V82" s="4" cm="1">
        <f t="array" ref="V82">INDEX(GMWQ!$A$2:$NF$60,MATCH(1,(GMWQ!$NE$2:$NE$60=V$3)*(GMWQ!$ND$2:$ND$60=V$4)*(GMWQ!$NF$2:$NF$60=V$1),0),$G82-1966)</f>
        <v>200592</v>
      </c>
      <c r="W82" s="4" cm="1">
        <f t="array" ref="W82">INDEX(GMWQ!$A$2:$NF$60,MATCH(1,(GMWQ!$NE$2:$NE$60=W$3)*(GMWQ!$ND$2:$ND$60=W$4)*(GMWQ!$NF$2:$NF$60=W$1),0),$G82-1966)</f>
        <v>5835.9849999999997</v>
      </c>
      <c r="X82" s="4" cm="1">
        <f t="array" ref="X82">INDEX(GMWQ!$A$2:$NF$60,MATCH(1,(GMWQ!$NE$2:$NE$60=X$3)*(GMWQ!$ND$2:$ND$60=X$4)*(GMWQ!$NF$2:$NF$60=X$1),0),$G82-1966)</f>
        <v>304315</v>
      </c>
      <c r="Y82" s="4" cm="1">
        <f t="array" ref="Y82">INDEX(GMWQ!$A$2:$NF$60,MATCH(1,(GMWQ!$NE$2:$NE$60=Y$3)*(GMWQ!$ND$2:$ND$60=Y$4)*(GMWQ!$NF$2:$NF$60=Y$1),0),$G82-1966)</f>
        <v>620.46579999999994</v>
      </c>
      <c r="Z82" s="4" cm="1">
        <f t="array" ref="Z82">INDEX(GMWQ!$A$2:$NF$60,MATCH(1,(GMWQ!$NE$2:$NE$60=Z$3)*(GMWQ!$ND$2:$ND$60=Z$4)*(GMWQ!$NF$2:$NF$60=Z$1),0),$G82-1966)</f>
        <v>466.59800000000001</v>
      </c>
      <c r="AA82" s="4" cm="1">
        <f t="array" ref="AA82">INDEX(GMWQ!$A$2:$NF$60,MATCH(1,(GMWQ!$NE$2:$NE$60=AA$3)*(GMWQ!$ND$2:$ND$60=AA$4)*(GMWQ!$NF$2:$NF$60=AA$1),0),$G82-1966)</f>
        <v>776.94500000000005</v>
      </c>
      <c r="AB82" s="4" cm="1">
        <f t="array" ref="AB82">INDEX(GMWQ!$A$2:$NF$60,MATCH(1,(GMWQ!$NE$2:$NE$60=AB$3)*(GMWQ!$ND$2:$ND$60=AB$4)*(GMWQ!$NF$2:$NF$60=AB$1),0),$G82-1966)</f>
        <v>616390</v>
      </c>
      <c r="AC82" s="4" cm="1">
        <f t="array" ref="AC82">INDEX(GMWQ!$A$2:$NF$60,MATCH(1,(GMWQ!$NE$2:$NE$60=AC$3)*(GMWQ!$ND$2:$ND$60=AC$4)*(GMWQ!$NF$2:$NF$60=AC$1),0),$G82-1966)</f>
        <v>119147.9</v>
      </c>
      <c r="AD82" s="4" cm="1">
        <f t="array" ref="AD82">INDEX(GMWQ!$A$2:$NF$60,MATCH(1,(GMWQ!$NE$2:$NE$60=AD$3)*(GMWQ!$ND$2:$ND$60=AD$4)*(GMWQ!$NF$2:$NF$60=AD$1),0),$G82-1966)</f>
        <v>4227.1610000000001</v>
      </c>
      <c r="AE82" s="4" cm="1">
        <f t="array" ref="AE82">INDEX(GMWQ!$A$2:$NF$60,MATCH(1,(GMWQ!$NE$2:$NE$60=AE$3)*(GMWQ!$ND$2:$ND$60=AE$4)*(GMWQ!$NF$2:$NF$60=AE$1),0),$G82-1966)</f>
        <v>35965.43</v>
      </c>
      <c r="AF82" s="4" cm="1">
        <f t="array" ref="AF82">INDEX(GMWQ!$A$2:$NF$60,MATCH(1,(GMWQ!$NE$2:$NE$60=AF$3)*(GMWQ!$ND$2:$ND$60=AF$4)*(GMWQ!$NF$2:$NF$60=AF$1),0),$G82-1966)</f>
        <v>120.45480000000001</v>
      </c>
      <c r="AG82" s="4" cm="1">
        <f t="array" ref="AG82">INDEX(GMWQ!$A$2:$NF$60,MATCH(1,(GMWQ!$NE$2:$NE$60=AG$3)*(GMWQ!$ND$2:$ND$60=AG$4)*(GMWQ!$NF$2:$NF$60=AG$1),0),$G82-1966)</f>
        <v>163.38800000000001</v>
      </c>
      <c r="AH82" s="4" cm="1">
        <f t="array" ref="AH82">INDEX(GMWQ!$A$2:$NF$60,MATCH(1,(GMWQ!$NE$2:$NE$60=AH$3)*(GMWQ!$ND$2:$ND$60=AH$4)*(GMWQ!$NF$2:$NF$60=AH$1),0),$G82-1966)</f>
        <v>658.18899999999996</v>
      </c>
      <c r="AI82" s="4" cm="1">
        <f t="array" ref="AI82">INDEX(GMWQ!$A$2:$NF$60,MATCH(1,(GMWQ!$NE$2:$NE$60=AI$3)*(GMWQ!$ND$2:$ND$60=AI$4)*(GMWQ!$NF$2:$NF$60=AI$1),0),$G82-1966)</f>
        <v>383752</v>
      </c>
      <c r="AJ82" s="4" cm="1">
        <f t="array" ref="AJ82">INDEX(GMWQ!$A$2:$NF$60,MATCH(1,(GMWQ!$NE$2:$NE$60=AJ$3)*(GMWQ!$ND$2:$ND$60=AJ$4)*(GMWQ!$NF$2:$NF$60=AJ$1),0),$G82-1966)</f>
        <v>180143</v>
      </c>
      <c r="AK82" s="4" cm="1">
        <f t="array" ref="AK82">INDEX(GMWQ!$A$2:$NF$60,MATCH(1,(GMWQ!$NE$2:$NE$60=AK$3)*(GMWQ!$ND$2:$ND$60=AK$4)*(GMWQ!$NF$2:$NF$60=AK$1),0),$G82-1966)</f>
        <v>1566.125</v>
      </c>
      <c r="AL82" s="4" cm="1">
        <f t="array" ref="AL82">INDEX(GMWQ!$A$2:$NF$60,MATCH(1,(GMWQ!$NE$2:$NE$60=AL$3)*(GMWQ!$ND$2:$ND$60=AL$4)*(GMWQ!$NF$2:$NF$60=AL$1),0),$G82-1966)</f>
        <v>127950.9</v>
      </c>
      <c r="AM82" s="4" cm="1">
        <f t="array" ref="AM82">INDEX(GMWQ!$A$2:$NF$60,MATCH(1,(GMWQ!$NE$2:$NE$60=AM$3)*(GMWQ!$ND$2:$ND$60=AM$4)*(GMWQ!$NF$2:$NF$60=AM$1),0),$G82-1966)</f>
        <v>412.48</v>
      </c>
      <c r="AN82" s="4" cm="1">
        <f t="array" ref="AN82">INDEX(GMWQ!$A$2:$NF$60,MATCH(1,(GMWQ!$NE$2:$NE$60=AN$3)*(GMWQ!$ND$2:$ND$60=AN$4)*(GMWQ!$NF$2:$NF$60=AN$1),0),$G82-1966)</f>
        <v>275.24799999999999</v>
      </c>
      <c r="AO82" s="4" cm="1">
        <f t="array" ref="AO82">INDEX(GMWQ!$A$2:$NF$60,MATCH(1,(GMWQ!$NE$2:$NE$60=AO$3)*(GMWQ!$ND$2:$ND$60=AO$4)*(GMWQ!$NF$2:$NF$60=AO$1),0),$G82-1966)</f>
        <v>206.75299999999999</v>
      </c>
      <c r="AP82" s="4" cm="1">
        <f t="array" ref="AP82">INDEX(GMWQ!$A$2:$NF$60,MATCH(1,(GMWQ!$NE$2:$NE$60=AP$3)*(GMWQ!$ND$2:$ND$60=AP$4)*(GMWQ!$NF$2:$NF$60=AP$1),0),$G82-1966)</f>
        <v>176679</v>
      </c>
      <c r="AQ82" s="4" cm="1">
        <f t="array" ref="AQ82">INDEX(GMWQ!$A$2:$NF$60,MATCH(1,(GMWQ!$NE$2:$NE$60=AQ$3)*(GMWQ!$ND$2:$ND$60=AQ$4)*(GMWQ!$NF$2:$NF$60=AQ$1),0),$G82-1966)</f>
        <v>0.14917710000000001</v>
      </c>
      <c r="AR82" s="4" cm="1">
        <f t="array" ref="AR82">INDEX(GMWQ!$A$2:$NF$60,MATCH(1,(GMWQ!$NE$2:$NE$60=AR$3)*(GMWQ!$ND$2:$ND$60=AR$4)*(GMWQ!$NF$2:$NF$60=AR$1),0),$G82-1966)</f>
        <v>1.319143</v>
      </c>
      <c r="AS82" s="4" cm="1">
        <f t="array" ref="AS82">INDEX(GMWQ!$A$2:$NF$60,MATCH(1,(GMWQ!$NE$2:$NE$60=AS$3)*(GMWQ!$ND$2:$ND$60=AS$4)*(GMWQ!$NF$2:$NF$60=AS$1),0),$G82-1966)</f>
        <v>0.27990340000000002</v>
      </c>
      <c r="AT82" s="4" cm="1">
        <f t="array" ref="AT82">INDEX(GMWQ!$A$2:$NF$60,MATCH(1,(GMWQ!$NE$2:$NE$60=AT$3)*(GMWQ!$ND$2:$ND$60=AT$4)*(GMWQ!$NF$2:$NF$60=AT$1),0),$G82-1966)</f>
        <v>-7.2263960000000002E-2</v>
      </c>
      <c r="AU82" s="4" cm="1">
        <f t="array" ref="AU82">INDEX(GMWQ!$A$2:$NF$60,MATCH(1,(GMWQ!$NE$2:$NE$60=AU$3)*(GMWQ!$ND$2:$ND$60=AU$4)*(GMWQ!$NF$2:$NF$60=AU$1),0),$G82-1966)</f>
        <v>61.466670000000001</v>
      </c>
      <c r="AV82" s="4" cm="1">
        <f t="array" ref="AV82">INDEX(GMWQ!$A$2:$NF$60,MATCH(1,(GMWQ!$NE$2:$NE$60=AV$3)*(GMWQ!$ND$2:$ND$60=AV$4)*(GMWQ!$NF$2:$NF$60=AV$1),0),$G82-1966)</f>
        <v>137.73330000000001</v>
      </c>
      <c r="AW82" s="4" cm="1">
        <f t="array" ref="AW82">INDEX(GMWQ!$A$2:$NF$60,MATCH(1,(GMWQ!$NE$2:$NE$60=AW$3)*(GMWQ!$ND$2:$ND$60=AW$4)*(GMWQ!$NF$2:$NF$60=AW$1),0),$G82-1966)</f>
        <v>93.633330000000001</v>
      </c>
      <c r="AX82" s="4" cm="1">
        <f t="array" ref="AX82">INDEX(GMWQ!$A$2:$NF$60,MATCH(1,(GMWQ!$NE$2:$NE$60=AX$3)*(GMWQ!$ND$2:$ND$60=AX$4)*(GMWQ!$NF$2:$NF$60=AX$1),0),$G82-1966)</f>
        <v>63.633339999999997</v>
      </c>
      <c r="AY82" s="4" cm="1">
        <f t="array" ref="AY82">INDEX(GMWQ!$A$2:$NF$60,MATCH(1,(GMWQ!$NE$2:$NE$60=AY$3)*(GMWQ!$ND$2:$ND$60=AY$4)*(GMWQ!$NF$2:$NF$60=AY$1),0),$G82-1966)</f>
        <v>58.193330000000003</v>
      </c>
      <c r="AZ82" s="4" cm="1">
        <f t="array" ref="AZ82">INDEX(GMWQ!$A$2:$NF$60,MATCH(1,(GMWQ!$NE$2:$NE$60=AZ$3)*(GMWQ!$ND$2:$ND$60=AZ$4)*(GMWQ!$NF$2:$NF$60=AZ$1),0),$G82-1966)</f>
        <v>46.033329999999999</v>
      </c>
      <c r="BA82" s="4" cm="1">
        <f t="array" ref="BA82">INDEX(GMWQ!$A$2:$NF$60,MATCH(1,(GMWQ!$NE$2:$NE$60=BA$3)*(GMWQ!$ND$2:$ND$60=BA$4)*(GMWQ!$NF$2:$NF$60=BA$1),0),$G82-1966)</f>
        <v>83.021810000000002</v>
      </c>
    </row>
    <row r="83" spans="1:53" x14ac:dyDescent="0.25">
      <c r="A83" s="4">
        <v>1992</v>
      </c>
      <c r="B83" s="4">
        <f t="shared" si="91"/>
        <v>1992</v>
      </c>
      <c r="C83" s="4">
        <f t="shared" si="91"/>
        <v>1991</v>
      </c>
      <c r="D83" s="4">
        <f t="shared" ref="D83" si="101">+D79+1</f>
        <v>1991</v>
      </c>
      <c r="E83" s="4">
        <f t="shared" si="91"/>
        <v>1991</v>
      </c>
      <c r="G83" s="4">
        <f t="shared" si="56"/>
        <v>2049</v>
      </c>
      <c r="H83" s="4" cm="1">
        <f t="array" ref="H83">INDEX(GMWQ!$A$2:$NF$60,MATCH(1,(GMWQ!$NE$2:$NE$60=H$3)*(GMWQ!$ND$2:$ND$60=H$4)*(GMWQ!$NF$2:$NF$60=H$1),0),$G83-1966)</f>
        <v>373317</v>
      </c>
      <c r="I83" s="4" cm="1">
        <f t="array" ref="I83">INDEX(GMWQ!$A$2:$NF$60,MATCH(1,(GMWQ!$NE$2:$NE$60=I$3)*(GMWQ!$ND$2:$ND$60=I$4)*(GMWQ!$NF$2:$NF$60=I$1),0),$G83-1966)</f>
        <v>2559.1</v>
      </c>
      <c r="J83" s="4" cm="1">
        <f t="array" ref="J83">INDEX(GMWQ!$A$2:$NF$60,MATCH(1,(GMWQ!$NE$2:$NE$60=J$3)*(GMWQ!$ND$2:$ND$60=J$4)*(GMWQ!$NF$2:$NF$60=J$1),0),$G83-1966)</f>
        <v>115322.5</v>
      </c>
      <c r="K83" s="4" cm="1">
        <f t="array" ref="K83">INDEX(GMWQ!$A$2:$NF$60,MATCH(1,(GMWQ!$NE$2:$NE$60=K$3)*(GMWQ!$ND$2:$ND$60=K$4)*(GMWQ!$NF$2:$NF$60=K$1),0),$G83-1966)</f>
        <v>624.15</v>
      </c>
      <c r="L83" s="4" cm="1">
        <f t="array" ref="L83">INDEX(GMWQ!$A$2:$NF$60,MATCH(1,(GMWQ!$NE$2:$NE$60=L$3)*(GMWQ!$ND$2:$ND$60=L$4)*(GMWQ!$NF$2:$NF$60=L$1),0),$G83-1966)</f>
        <v>402.27</v>
      </c>
      <c r="M83" s="4" cm="1">
        <f t="array" ref="M83">INDEX(GMWQ!$A$2:$NF$60,MATCH(1,(GMWQ!$NE$2:$NE$60=M$3)*(GMWQ!$ND$2:$ND$60=M$4)*(GMWQ!$NF$2:$NF$60=M$1),0),$G83-1966)</f>
        <v>383.1</v>
      </c>
      <c r="N83" s="4" cm="1">
        <f t="array" ref="N83">INDEX(GMWQ!$A$2:$NF$60,MATCH(1,(GMWQ!$NE$2:$NE$60=N$3)*(GMWQ!$ND$2:$ND$60=N$4)*(GMWQ!$NF$2:$NF$60=N$1),0),$G83-1966)</f>
        <v>284957</v>
      </c>
      <c r="O83" s="4" cm="1">
        <f t="array" ref="O83">INDEX(GMWQ!$A$2:$NF$60,MATCH(1,(GMWQ!$NE$2:$NE$60=O$3)*(GMWQ!$ND$2:$ND$60=O$4)*(GMWQ!$NF$2:$NF$60=O$1),0),$G83-1966)</f>
        <v>-6464</v>
      </c>
      <c r="P83" s="4" cm="1">
        <f t="array" ref="P83">INDEX(GMWQ!$A$2:$NF$60,MATCH(1,(GMWQ!$NE$2:$NE$60=P$3)*(GMWQ!$ND$2:$ND$60=P$4)*(GMWQ!$NF$2:$NF$60=P$1),0),$G83-1966)</f>
        <v>-114.777</v>
      </c>
      <c r="Q83" s="4" cm="1">
        <f t="array" ref="Q83">INDEX(GMWQ!$A$2:$NF$60,MATCH(1,(GMWQ!$NE$2:$NE$60=Q$3)*(GMWQ!$ND$2:$ND$60=Q$4)*(GMWQ!$NF$2:$NF$60=Q$1),0),$G83-1966)</f>
        <v>1634</v>
      </c>
      <c r="R83" s="4" cm="1">
        <f t="array" ref="R83">INDEX(GMWQ!$A$2:$NF$60,MATCH(1,(GMWQ!$NE$2:$NE$60=R$3)*(GMWQ!$ND$2:$ND$60=R$4)*(GMWQ!$NF$2:$NF$60=R$1),0),$G83-1966)</f>
        <v>-9.67</v>
      </c>
      <c r="S83" s="4" cm="1">
        <f t="array" ref="S83">INDEX(GMWQ!$A$2:$NF$60,MATCH(1,(GMWQ!$NE$2:$NE$60=S$3)*(GMWQ!$ND$2:$ND$60=S$4)*(GMWQ!$NF$2:$NF$60=S$1),0),$G83-1966)</f>
        <v>-9.5960000000000001</v>
      </c>
      <c r="T83" s="4" cm="1">
        <f t="array" ref="T83">INDEX(GMWQ!$A$2:$NF$60,MATCH(1,(GMWQ!$NE$2:$NE$60=T$3)*(GMWQ!$ND$2:$ND$60=T$4)*(GMWQ!$NF$2:$NF$60=T$1),0),$G83-1966)</f>
        <v>-21.5656</v>
      </c>
      <c r="U83" s="4" cm="1">
        <f t="array" ref="U83">INDEX(GMWQ!$A$2:$NF$60,MATCH(1,(GMWQ!$NE$2:$NE$60=U$3)*(GMWQ!$ND$2:$ND$60=U$4)*(GMWQ!$NF$2:$NF$60=U$1),0),$G83-1966)</f>
        <v>-12241</v>
      </c>
      <c r="V83" s="4" cm="1">
        <f t="array" ref="V83">INDEX(GMWQ!$A$2:$NF$60,MATCH(1,(GMWQ!$NE$2:$NE$60=V$3)*(GMWQ!$ND$2:$ND$60=V$4)*(GMWQ!$NF$2:$NF$60=V$1),0),$G83-1966)</f>
        <v>204683</v>
      </c>
      <c r="W83" s="4" cm="1">
        <f t="array" ref="W83">INDEX(GMWQ!$A$2:$NF$60,MATCH(1,(GMWQ!$NE$2:$NE$60=W$3)*(GMWQ!$ND$2:$ND$60=W$4)*(GMWQ!$NF$2:$NF$60=W$1),0),$G83-1966)</f>
        <v>5976.8059999999996</v>
      </c>
      <c r="X83" s="4" cm="1">
        <f t="array" ref="X83">INDEX(GMWQ!$A$2:$NF$60,MATCH(1,(GMWQ!$NE$2:$NE$60=X$3)*(GMWQ!$ND$2:$ND$60=X$4)*(GMWQ!$NF$2:$NF$60=X$1),0),$G83-1966)</f>
        <v>311555</v>
      </c>
      <c r="Y83" s="4" cm="1">
        <f t="array" ref="Y83">INDEX(GMWQ!$A$2:$NF$60,MATCH(1,(GMWQ!$NE$2:$NE$60=Y$3)*(GMWQ!$ND$2:$ND$60=Y$4)*(GMWQ!$NF$2:$NF$60=Y$1),0),$G83-1966)</f>
        <v>644.2482</v>
      </c>
      <c r="Z83" s="4" cm="1">
        <f t="array" ref="Z83">INDEX(GMWQ!$A$2:$NF$60,MATCH(1,(GMWQ!$NE$2:$NE$60=Z$3)*(GMWQ!$ND$2:$ND$60=Z$4)*(GMWQ!$NF$2:$NF$60=Z$1),0),$G83-1966)</f>
        <v>477.17599999999999</v>
      </c>
      <c r="AA83" s="4" cm="1">
        <f t="array" ref="AA83">INDEX(GMWQ!$A$2:$NF$60,MATCH(1,(GMWQ!$NE$2:$NE$60=AA$3)*(GMWQ!$ND$2:$ND$60=AA$4)*(GMWQ!$NF$2:$NF$60=AA$1),0),$G83-1966)</f>
        <v>799.99850000000004</v>
      </c>
      <c r="AB83" s="4" cm="1">
        <f t="array" ref="AB83">INDEX(GMWQ!$A$2:$NF$60,MATCH(1,(GMWQ!$NE$2:$NE$60=AB$3)*(GMWQ!$ND$2:$ND$60=AB$4)*(GMWQ!$NF$2:$NF$60=AB$1),0),$G83-1966)</f>
        <v>615323</v>
      </c>
      <c r="AC83" s="4" cm="1">
        <f t="array" ref="AC83">INDEX(GMWQ!$A$2:$NF$60,MATCH(1,(GMWQ!$NE$2:$NE$60=AC$3)*(GMWQ!$ND$2:$ND$60=AC$4)*(GMWQ!$NF$2:$NF$60=AC$1),0),$G83-1966)</f>
        <v>131212.79999999999</v>
      </c>
      <c r="AD83" s="4" cm="1">
        <f t="array" ref="AD83">INDEX(GMWQ!$A$2:$NF$60,MATCH(1,(GMWQ!$NE$2:$NE$60=AD$3)*(GMWQ!$ND$2:$ND$60=AD$4)*(GMWQ!$NF$2:$NF$60=AD$1),0),$G83-1966)</f>
        <v>4371.6390000000001</v>
      </c>
      <c r="AE83" s="4" cm="1">
        <f t="array" ref="AE83">INDEX(GMWQ!$A$2:$NF$60,MATCH(1,(GMWQ!$NE$2:$NE$60=AE$3)*(GMWQ!$ND$2:$ND$60=AE$4)*(GMWQ!$NF$2:$NF$60=AE$1),0),$G83-1966)</f>
        <v>38669.21</v>
      </c>
      <c r="AF83" s="4" cm="1">
        <f t="array" ref="AF83">INDEX(GMWQ!$A$2:$NF$60,MATCH(1,(GMWQ!$NE$2:$NE$60=AF$3)*(GMWQ!$ND$2:$ND$60=AF$4)*(GMWQ!$NF$2:$NF$60=AF$1),0),$G83-1966)</f>
        <v>133.85980000000001</v>
      </c>
      <c r="AG83" s="4" cm="1">
        <f t="array" ref="AG83">INDEX(GMWQ!$A$2:$NF$60,MATCH(1,(GMWQ!$NE$2:$NE$60=AG$3)*(GMWQ!$ND$2:$ND$60=AG$4)*(GMWQ!$NF$2:$NF$60=AG$1),0),$G83-1966)</f>
        <v>168.27799999999999</v>
      </c>
      <c r="AH83" s="4" cm="1">
        <f t="array" ref="AH83">INDEX(GMWQ!$A$2:$NF$60,MATCH(1,(GMWQ!$NE$2:$NE$60=AH$3)*(GMWQ!$ND$2:$ND$60=AH$4)*(GMWQ!$NF$2:$NF$60=AH$1),0),$G83-1966)</f>
        <v>679.77120000000002</v>
      </c>
      <c r="AI83" s="4" cm="1">
        <f t="array" ref="AI83">INDEX(GMWQ!$A$2:$NF$60,MATCH(1,(GMWQ!$NE$2:$NE$60=AI$3)*(GMWQ!$ND$2:$ND$60=AI$4)*(GMWQ!$NF$2:$NF$60=AI$1),0),$G83-1966)</f>
        <v>377519</v>
      </c>
      <c r="AJ83" s="4" cm="1">
        <f t="array" ref="AJ83">INDEX(GMWQ!$A$2:$NF$60,MATCH(1,(GMWQ!$NE$2:$NE$60=AJ$3)*(GMWQ!$ND$2:$ND$60=AJ$4)*(GMWQ!$NF$2:$NF$60=AJ$1),0),$G83-1966)</f>
        <v>182024</v>
      </c>
      <c r="AK83" s="4" cm="1">
        <f t="array" ref="AK83">INDEX(GMWQ!$A$2:$NF$60,MATCH(1,(GMWQ!$NE$2:$NE$60=AK$3)*(GMWQ!$ND$2:$ND$60=AK$4)*(GMWQ!$NF$2:$NF$60=AK$1),0),$G83-1966)</f>
        <v>1590.7750000000001</v>
      </c>
      <c r="AL83" s="4" cm="1">
        <f t="array" ref="AL83">INDEX(GMWQ!$A$2:$NF$60,MATCH(1,(GMWQ!$NE$2:$NE$60=AL$3)*(GMWQ!$ND$2:$ND$60=AL$4)*(GMWQ!$NF$2:$NF$60=AL$1),0),$G83-1966)</f>
        <v>128032.3</v>
      </c>
      <c r="AM83" s="4" cm="1">
        <f t="array" ref="AM83">INDEX(GMWQ!$A$2:$NF$60,MATCH(1,(GMWQ!$NE$2:$NE$60=AM$3)*(GMWQ!$ND$2:$ND$60=AM$4)*(GMWQ!$NF$2:$NF$60=AM$1),0),$G83-1966)</f>
        <v>422.28699999999998</v>
      </c>
      <c r="AN83" s="4" cm="1">
        <f t="array" ref="AN83">INDEX(GMWQ!$A$2:$NF$60,MATCH(1,(GMWQ!$NE$2:$NE$60=AN$3)*(GMWQ!$ND$2:$ND$60=AN$4)*(GMWQ!$NF$2:$NF$60=AN$1),0),$G83-1966)</f>
        <v>279.38499999999999</v>
      </c>
      <c r="AO83" s="4" cm="1">
        <f t="array" ref="AO83">INDEX(GMWQ!$A$2:$NF$60,MATCH(1,(GMWQ!$NE$2:$NE$60=AO$3)*(GMWQ!$ND$2:$ND$60=AO$4)*(GMWQ!$NF$2:$NF$60=AO$1),0),$G83-1966)</f>
        <v>211.16800000000001</v>
      </c>
      <c r="AP83" s="4" cm="1">
        <f t="array" ref="AP83">INDEX(GMWQ!$A$2:$NF$60,MATCH(1,(GMWQ!$NE$2:$NE$60=AP$3)*(GMWQ!$ND$2:$ND$60=AP$4)*(GMWQ!$NF$2:$NF$60=AP$1),0),$G83-1966)</f>
        <v>177502</v>
      </c>
      <c r="AQ83" s="4" cm="1">
        <f t="array" ref="AQ83">INDEX(GMWQ!$A$2:$NF$60,MATCH(1,(GMWQ!$NE$2:$NE$60=AQ$3)*(GMWQ!$ND$2:$ND$60=AQ$4)*(GMWQ!$NF$2:$NF$60=AQ$1),0),$G83-1966)</f>
        <v>-6.1588290000000002E-3</v>
      </c>
      <c r="AR83" s="4" cm="1">
        <f t="array" ref="AR83">INDEX(GMWQ!$A$2:$NF$60,MATCH(1,(GMWQ!$NE$2:$NE$60=AR$3)*(GMWQ!$ND$2:$ND$60=AR$4)*(GMWQ!$NF$2:$NF$60=AR$1),0),$G83-1966)</f>
        <v>1.7701359999999999</v>
      </c>
      <c r="AS83" s="4" cm="1">
        <f t="array" ref="AS83">INDEX(GMWQ!$A$2:$NF$60,MATCH(1,(GMWQ!$NE$2:$NE$60=AS$3)*(GMWQ!$ND$2:$ND$60=AS$4)*(GMWQ!$NF$2:$NF$60=AS$1),0),$G83-1966)</f>
        <v>-0.32174970000000003</v>
      </c>
      <c r="AT83" s="4" cm="1">
        <f t="array" ref="AT83">INDEX(GMWQ!$A$2:$NF$60,MATCH(1,(GMWQ!$NE$2:$NE$60=AT$3)*(GMWQ!$ND$2:$ND$60=AT$4)*(GMWQ!$NF$2:$NF$60=AT$1),0),$G83-1966)</f>
        <v>6.1938050000000001E-2</v>
      </c>
      <c r="AU83" s="4" cm="1">
        <f t="array" ref="AU83">INDEX(GMWQ!$A$2:$NF$60,MATCH(1,(GMWQ!$NE$2:$NE$60=AU$3)*(GMWQ!$ND$2:$ND$60=AU$4)*(GMWQ!$NF$2:$NF$60=AU$1),0),$G83-1966)</f>
        <v>61.7</v>
      </c>
      <c r="AV83" s="4" cm="1">
        <f t="array" ref="AV83">INDEX(GMWQ!$A$2:$NF$60,MATCH(1,(GMWQ!$NE$2:$NE$60=AV$3)*(GMWQ!$ND$2:$ND$60=AV$4)*(GMWQ!$NF$2:$NF$60=AV$1),0),$G83-1966)</f>
        <v>138.66669999999999</v>
      </c>
      <c r="AW83" s="4" cm="1">
        <f t="array" ref="AW83">INDEX(GMWQ!$A$2:$NF$60,MATCH(1,(GMWQ!$NE$2:$NE$60=AW$3)*(GMWQ!$ND$2:$ND$60=AW$4)*(GMWQ!$NF$2:$NF$60=AW$1),0),$G83-1966)</f>
        <v>93.3</v>
      </c>
      <c r="AX83" s="4" cm="1">
        <f t="array" ref="AX83">INDEX(GMWQ!$A$2:$NF$60,MATCH(1,(GMWQ!$NE$2:$NE$60=AX$3)*(GMWQ!$ND$2:$ND$60=AX$4)*(GMWQ!$NF$2:$NF$60=AX$1),0),$G83-1966)</f>
        <v>64.099999999999994</v>
      </c>
      <c r="AY83" s="4" cm="1">
        <f t="array" ref="AY83">INDEX(GMWQ!$A$2:$NF$60,MATCH(1,(GMWQ!$NE$2:$NE$60=AY$3)*(GMWQ!$ND$2:$ND$60=AY$4)*(GMWQ!$NF$2:$NF$60=AY$1),0),$G83-1966)</f>
        <v>58.47</v>
      </c>
      <c r="AZ83" s="4" cm="1">
        <f t="array" ref="AZ83">INDEX(GMWQ!$A$2:$NF$60,MATCH(1,(GMWQ!$NE$2:$NE$60=AZ$3)*(GMWQ!$ND$2:$ND$60=AZ$4)*(GMWQ!$NF$2:$NF$60=AZ$1),0),$G83-1966)</f>
        <v>46.733330000000002</v>
      </c>
      <c r="BA83" s="4" cm="1">
        <f t="array" ref="BA83">INDEX(GMWQ!$A$2:$NF$60,MATCH(1,(GMWQ!$NE$2:$NE$60=BA$3)*(GMWQ!$ND$2:$ND$60=BA$4)*(GMWQ!$NF$2:$NF$60=BA$1),0),$G83-1966)</f>
        <v>83.3</v>
      </c>
    </row>
    <row r="84" spans="1:53" x14ac:dyDescent="0.25">
      <c r="B84" s="4">
        <f t="shared" si="91"/>
        <v>1992</v>
      </c>
      <c r="C84" s="4">
        <f t="shared" si="91"/>
        <v>1992</v>
      </c>
      <c r="D84" s="4">
        <f t="shared" ref="D84" si="102">+D80+1</f>
        <v>1991</v>
      </c>
      <c r="G84" s="4">
        <f t="shared" si="56"/>
        <v>2050</v>
      </c>
      <c r="H84" s="4" cm="1">
        <f t="array" ref="H84">INDEX(GMWQ!$A$2:$NF$60,MATCH(1,(GMWQ!$NE$2:$NE$60=H$3)*(GMWQ!$ND$2:$ND$60=H$4)*(GMWQ!$NF$2:$NF$60=H$1),0),$G84-1966)</f>
        <v>372751</v>
      </c>
      <c r="I84" s="4" cm="1">
        <f t="array" ref="I84">INDEX(GMWQ!$A$2:$NF$60,MATCH(1,(GMWQ!$NE$2:$NE$60=I$3)*(GMWQ!$ND$2:$ND$60=I$4)*(GMWQ!$NF$2:$NF$60=I$1),0),$G84-1966)</f>
        <v>2586.85</v>
      </c>
      <c r="J84" s="4" cm="1">
        <f t="array" ref="J84">INDEX(GMWQ!$A$2:$NF$60,MATCH(1,(GMWQ!$NE$2:$NE$60=J$3)*(GMWQ!$ND$2:$ND$60=J$4)*(GMWQ!$NF$2:$NF$60=J$1),0),$G84-1966)</f>
        <v>115673.5</v>
      </c>
      <c r="K84" s="4" cm="1">
        <f t="array" ref="K84">INDEX(GMWQ!$A$2:$NF$60,MATCH(1,(GMWQ!$NE$2:$NE$60=K$3)*(GMWQ!$ND$2:$ND$60=K$4)*(GMWQ!$NF$2:$NF$60=K$1),0),$G84-1966)</f>
        <v>620.27</v>
      </c>
      <c r="L84" s="4" cm="1">
        <f t="array" ref="L84">INDEX(GMWQ!$A$2:$NF$60,MATCH(1,(GMWQ!$NE$2:$NE$60=L$3)*(GMWQ!$ND$2:$ND$60=L$4)*(GMWQ!$NF$2:$NF$60=L$1),0),$G84-1966)</f>
        <v>402.721</v>
      </c>
      <c r="M84" s="4" cm="1">
        <f t="array" ref="M84">INDEX(GMWQ!$A$2:$NF$60,MATCH(1,(GMWQ!$NE$2:$NE$60=M$3)*(GMWQ!$ND$2:$ND$60=M$4)*(GMWQ!$NF$2:$NF$60=M$1),0),$G84-1966)</f>
        <v>382.87900000000002</v>
      </c>
      <c r="N84" s="4" cm="1">
        <f t="array" ref="N84">INDEX(GMWQ!$A$2:$NF$60,MATCH(1,(GMWQ!$NE$2:$NE$60=N$3)*(GMWQ!$ND$2:$ND$60=N$4)*(GMWQ!$NF$2:$NF$60=N$1),0),$G84-1966)</f>
        <v>285281.8</v>
      </c>
      <c r="O84" s="4" cm="1">
        <f t="array" ref="O84">INDEX(GMWQ!$A$2:$NF$60,MATCH(1,(GMWQ!$NE$2:$NE$60=O$3)*(GMWQ!$ND$2:$ND$60=O$4)*(GMWQ!$NF$2:$NF$60=O$1),0),$G84-1966)</f>
        <v>-13625</v>
      </c>
      <c r="P84" s="4" cm="1">
        <f t="array" ref="P84">INDEX(GMWQ!$A$2:$NF$60,MATCH(1,(GMWQ!$NE$2:$NE$60=P$3)*(GMWQ!$ND$2:$ND$60=P$4)*(GMWQ!$NF$2:$NF$60=P$1),0),$G84-1966)</f>
        <v>-116.71850000000001</v>
      </c>
      <c r="Q84" s="4" cm="1">
        <f t="array" ref="Q84">INDEX(GMWQ!$A$2:$NF$60,MATCH(1,(GMWQ!$NE$2:$NE$60=Q$3)*(GMWQ!$ND$2:$ND$60=Q$4)*(GMWQ!$NF$2:$NF$60=Q$1),0),$G84-1966)</f>
        <v>759</v>
      </c>
      <c r="R84" s="4" cm="1">
        <f t="array" ref="R84">INDEX(GMWQ!$A$2:$NF$60,MATCH(1,(GMWQ!$NE$2:$NE$60=R$3)*(GMWQ!$ND$2:$ND$60=R$4)*(GMWQ!$NF$2:$NF$60=R$1),0),$G84-1966)</f>
        <v>-8.0570000000000004</v>
      </c>
      <c r="S84" s="4" cm="1">
        <f t="array" ref="S84">INDEX(GMWQ!$A$2:$NF$60,MATCH(1,(GMWQ!$NE$2:$NE$60=S$3)*(GMWQ!$ND$2:$ND$60=S$4)*(GMWQ!$NF$2:$NF$60=S$1),0),$G84-1966)</f>
        <v>-12.712</v>
      </c>
      <c r="T84" s="4" cm="1">
        <f t="array" ref="T84">INDEX(GMWQ!$A$2:$NF$60,MATCH(1,(GMWQ!$NE$2:$NE$60=T$3)*(GMWQ!$ND$2:$ND$60=T$4)*(GMWQ!$NF$2:$NF$60=T$1),0),$G84-1966)</f>
        <v>-21.203939999999999</v>
      </c>
      <c r="U84" s="4" cm="1">
        <f t="array" ref="U84">INDEX(GMWQ!$A$2:$NF$60,MATCH(1,(GMWQ!$NE$2:$NE$60=U$3)*(GMWQ!$ND$2:$ND$60=U$4)*(GMWQ!$NF$2:$NF$60=U$1),0),$G84-1966)</f>
        <v>-14835</v>
      </c>
      <c r="V84" s="4" cm="1">
        <f t="array" ref="V84">INDEX(GMWQ!$A$2:$NF$60,MATCH(1,(GMWQ!$NE$2:$NE$60=V$3)*(GMWQ!$ND$2:$ND$60=V$4)*(GMWQ!$NF$2:$NF$60=V$1),0),$G84-1966)</f>
        <v>215673.8</v>
      </c>
      <c r="W84" s="4" cm="1">
        <f t="array" ref="W84">INDEX(GMWQ!$A$2:$NF$60,MATCH(1,(GMWQ!$NE$2:$NE$60=W$3)*(GMWQ!$ND$2:$ND$60=W$4)*(GMWQ!$NF$2:$NF$60=W$1),0),$G84-1966)</f>
        <v>6156.0460000000003</v>
      </c>
      <c r="X84" s="4" cm="1">
        <f t="array" ref="X84">INDEX(GMWQ!$A$2:$NF$60,MATCH(1,(GMWQ!$NE$2:$NE$60=X$3)*(GMWQ!$ND$2:$ND$60=X$4)*(GMWQ!$NF$2:$NF$60=X$1),0),$G84-1966)</f>
        <v>318796</v>
      </c>
      <c r="Y84" s="4" cm="1">
        <f t="array" ref="Y84">INDEX(GMWQ!$A$2:$NF$60,MATCH(1,(GMWQ!$NE$2:$NE$60=Y$3)*(GMWQ!$ND$2:$ND$60=Y$4)*(GMWQ!$NF$2:$NF$60=Y$1),0),$G84-1966)</f>
        <v>665.90039999999999</v>
      </c>
      <c r="Z84" s="4" cm="1">
        <f t="array" ref="Z84">INDEX(GMWQ!$A$2:$NF$60,MATCH(1,(GMWQ!$NE$2:$NE$60=Z$3)*(GMWQ!$ND$2:$ND$60=Z$4)*(GMWQ!$NF$2:$NF$60=Z$1),0),$G84-1966)</f>
        <v>496.63</v>
      </c>
      <c r="AA84" s="4" cm="1">
        <f t="array" ref="AA84">INDEX(GMWQ!$A$2:$NF$60,MATCH(1,(GMWQ!$NE$2:$NE$60=AA$3)*(GMWQ!$ND$2:$ND$60=AA$4)*(GMWQ!$NF$2:$NF$60=AA$1),0),$G84-1966)</f>
        <v>823.05200000000002</v>
      </c>
      <c r="AB84" s="4" cm="1">
        <f t="array" ref="AB84">INDEX(GMWQ!$A$2:$NF$60,MATCH(1,(GMWQ!$NE$2:$NE$60=AB$3)*(GMWQ!$ND$2:$ND$60=AB$4)*(GMWQ!$NF$2:$NF$60=AB$1),0),$G84-1966)</f>
        <v>639604</v>
      </c>
      <c r="AC84" s="4" cm="1">
        <f t="array" ref="AC84">INDEX(GMWQ!$A$2:$NF$60,MATCH(1,(GMWQ!$NE$2:$NE$60=AC$3)*(GMWQ!$ND$2:$ND$60=AC$4)*(GMWQ!$NF$2:$NF$60=AC$1),0),$G84-1966)</f>
        <v>140228.9</v>
      </c>
      <c r="AD84" s="4" cm="1">
        <f t="array" ref="AD84">INDEX(GMWQ!$A$2:$NF$60,MATCH(1,(GMWQ!$NE$2:$NE$60=AD$3)*(GMWQ!$ND$2:$ND$60=AD$4)*(GMWQ!$NF$2:$NF$60=AD$1),0),$G84-1966)</f>
        <v>4541.6790000000001</v>
      </c>
      <c r="AE84" s="4" cm="1">
        <f t="array" ref="AE84">INDEX(GMWQ!$A$2:$NF$60,MATCH(1,(GMWQ!$NE$2:$NE$60=AE$3)*(GMWQ!$ND$2:$ND$60=AE$4)*(GMWQ!$NF$2:$NF$60=AE$1),0),$G84-1966)</f>
        <v>41372.99</v>
      </c>
      <c r="AF84" s="4" cm="1">
        <f t="array" ref="AF84">INDEX(GMWQ!$A$2:$NF$60,MATCH(1,(GMWQ!$NE$2:$NE$60=AF$3)*(GMWQ!$ND$2:$ND$60=AF$4)*(GMWQ!$NF$2:$NF$60=AF$1),0),$G84-1966)</f>
        <v>136.14150000000001</v>
      </c>
      <c r="AG84" s="4" cm="1">
        <f t="array" ref="AG84">INDEX(GMWQ!$A$2:$NF$60,MATCH(1,(GMWQ!$NE$2:$NE$60=AG$3)*(GMWQ!$ND$2:$ND$60=AG$4)*(GMWQ!$NF$2:$NF$60=AG$1),0),$G84-1966)</f>
        <v>173.16800000000001</v>
      </c>
      <c r="AH84" s="4" cm="1">
        <f t="array" ref="AH84">INDEX(GMWQ!$A$2:$NF$60,MATCH(1,(GMWQ!$NE$2:$NE$60=AH$3)*(GMWQ!$ND$2:$ND$60=AH$4)*(GMWQ!$NF$2:$NF$60=AH$1),0),$G84-1966)</f>
        <v>701.35350000000005</v>
      </c>
      <c r="AI84" s="4" cm="1">
        <f t="array" ref="AI84">INDEX(GMWQ!$A$2:$NF$60,MATCH(1,(GMWQ!$NE$2:$NE$60=AI$3)*(GMWQ!$ND$2:$ND$60=AI$4)*(GMWQ!$NF$2:$NF$60=AI$1),0),$G84-1966)</f>
        <v>398310</v>
      </c>
      <c r="AJ84" s="4" cm="1">
        <f t="array" ref="AJ84">INDEX(GMWQ!$A$2:$NF$60,MATCH(1,(GMWQ!$NE$2:$NE$60=AJ$3)*(GMWQ!$ND$2:$ND$60=AJ$4)*(GMWQ!$NF$2:$NF$60=AJ$1),0),$G84-1966)</f>
        <v>182472</v>
      </c>
      <c r="AK84" s="4" cm="1">
        <f t="array" ref="AK84">INDEX(GMWQ!$A$2:$NF$60,MATCH(1,(GMWQ!$NE$2:$NE$60=AK$3)*(GMWQ!$ND$2:$ND$60=AK$4)*(GMWQ!$NF$2:$NF$60=AK$1),0),$G84-1966)</f>
        <v>1617.7</v>
      </c>
      <c r="AL84" s="4" cm="1">
        <f t="array" ref="AL84">INDEX(GMWQ!$A$2:$NF$60,MATCH(1,(GMWQ!$NE$2:$NE$60=AL$3)*(GMWQ!$ND$2:$ND$60=AL$4)*(GMWQ!$NF$2:$NF$60=AL$1),0),$G84-1966)</f>
        <v>129285</v>
      </c>
      <c r="AM84" s="4" cm="1">
        <f t="array" ref="AM84">INDEX(GMWQ!$A$2:$NF$60,MATCH(1,(GMWQ!$NE$2:$NE$60=AM$3)*(GMWQ!$ND$2:$ND$60=AM$4)*(GMWQ!$NF$2:$NF$60=AM$1),0),$G84-1966)</f>
        <v>425.82799999999997</v>
      </c>
      <c r="AN84" s="4" cm="1">
        <f t="array" ref="AN84">INDEX(GMWQ!$A$2:$NF$60,MATCH(1,(GMWQ!$NE$2:$NE$60=AN$3)*(GMWQ!$ND$2:$ND$60=AN$4)*(GMWQ!$NF$2:$NF$60=AN$1),0),$G84-1966)</f>
        <v>279.89400000000001</v>
      </c>
      <c r="AO84" s="4" cm="1">
        <f t="array" ref="AO84">INDEX(GMWQ!$A$2:$NF$60,MATCH(1,(GMWQ!$NE$2:$NE$60=AO$3)*(GMWQ!$ND$2:$ND$60=AO$4)*(GMWQ!$NF$2:$NF$60=AO$1),0),$G84-1966)</f>
        <v>209.785</v>
      </c>
      <c r="AP84" s="4" cm="1">
        <f t="array" ref="AP84">INDEX(GMWQ!$A$2:$NF$60,MATCH(1,(GMWQ!$NE$2:$NE$60=AP$3)*(GMWQ!$ND$2:$ND$60=AP$4)*(GMWQ!$NF$2:$NF$60=AP$1),0),$G84-1966)</f>
        <v>178686</v>
      </c>
      <c r="AQ84" s="4" cm="1">
        <f t="array" ref="AQ84">INDEX(GMWQ!$A$2:$NF$60,MATCH(1,(GMWQ!$NE$2:$NE$60=AQ$3)*(GMWQ!$ND$2:$ND$60=AQ$4)*(GMWQ!$NF$2:$NF$60=AQ$1),0),$G84-1966)</f>
        <v>8.2742209999999997E-2</v>
      </c>
      <c r="AR84" s="4" cm="1">
        <f t="array" ref="AR84">INDEX(GMWQ!$A$2:$NF$60,MATCH(1,(GMWQ!$NE$2:$NE$60=AR$3)*(GMWQ!$ND$2:$ND$60=AR$4)*(GMWQ!$NF$2:$NF$60=AR$1),0),$G84-1966)</f>
        <v>2.0658400000000001</v>
      </c>
      <c r="AS84" s="4" cm="1">
        <f t="array" ref="AS84">INDEX(GMWQ!$A$2:$NF$60,MATCH(1,(GMWQ!$NE$2:$NE$60=AS$3)*(GMWQ!$ND$2:$ND$60=AS$4)*(GMWQ!$NF$2:$NF$60=AS$1),0),$G84-1966)</f>
        <v>-0.54124309999999998</v>
      </c>
      <c r="AT84" s="4" cm="1">
        <f t="array" ref="AT84">INDEX(GMWQ!$A$2:$NF$60,MATCH(1,(GMWQ!$NE$2:$NE$60=AT$3)*(GMWQ!$ND$2:$ND$60=AT$4)*(GMWQ!$NF$2:$NF$60=AT$1),0),$G84-1966)</f>
        <v>0.66472580000000003</v>
      </c>
      <c r="AU84" s="4" cm="1">
        <f t="array" ref="AU84">INDEX(GMWQ!$A$2:$NF$60,MATCH(1,(GMWQ!$NE$2:$NE$60=AU$3)*(GMWQ!$ND$2:$ND$60=AU$4)*(GMWQ!$NF$2:$NF$60=AU$1),0),$G84-1966)</f>
        <v>62.833329999999997</v>
      </c>
      <c r="AV84" s="4" cm="1">
        <f t="array" ref="AV84">INDEX(GMWQ!$A$2:$NF$60,MATCH(1,(GMWQ!$NE$2:$NE$60=AV$3)*(GMWQ!$ND$2:$ND$60=AV$4)*(GMWQ!$NF$2:$NF$60=AV$1),0),$G84-1966)</f>
        <v>139.73330000000001</v>
      </c>
      <c r="AW84" s="4" cm="1">
        <f t="array" ref="AW84">INDEX(GMWQ!$A$2:$NF$60,MATCH(1,(GMWQ!$NE$2:$NE$60=AW$3)*(GMWQ!$ND$2:$ND$60=AW$4)*(GMWQ!$NF$2:$NF$60=AW$1),0),$G84-1966)</f>
        <v>94.6</v>
      </c>
      <c r="AX84" s="4" cm="1">
        <f t="array" ref="AX84">INDEX(GMWQ!$A$2:$NF$60,MATCH(1,(GMWQ!$NE$2:$NE$60=AX$3)*(GMWQ!$ND$2:$ND$60=AX$4)*(GMWQ!$NF$2:$NF$60=AX$1),0),$G84-1966)</f>
        <v>64.8</v>
      </c>
      <c r="AY84" s="4" cm="1">
        <f t="array" ref="AY84">INDEX(GMWQ!$A$2:$NF$60,MATCH(1,(GMWQ!$NE$2:$NE$60=AY$3)*(GMWQ!$ND$2:$ND$60=AY$4)*(GMWQ!$NF$2:$NF$60=AY$1),0),$G84-1966)</f>
        <v>58.916670000000003</v>
      </c>
      <c r="AZ84" s="4" cm="1">
        <f t="array" ref="AZ84">INDEX(GMWQ!$A$2:$NF$60,MATCH(1,(GMWQ!$NE$2:$NE$60=AZ$3)*(GMWQ!$ND$2:$ND$60=AZ$4)*(GMWQ!$NF$2:$NF$60=AZ$1),0),$G84-1966)</f>
        <v>47.266669999999998</v>
      </c>
      <c r="BA84" s="4" cm="1">
        <f t="array" ref="BA84">INDEX(GMWQ!$A$2:$NF$60,MATCH(1,(GMWQ!$NE$2:$NE$60=BA$3)*(GMWQ!$ND$2:$ND$60=BA$4)*(GMWQ!$NF$2:$NF$60=BA$1),0),$G84-1966)</f>
        <v>83.9</v>
      </c>
    </row>
    <row r="85" spans="1:53" x14ac:dyDescent="0.25">
      <c r="B85" s="4">
        <f t="shared" si="91"/>
        <v>1992</v>
      </c>
      <c r="C85" s="4">
        <f t="shared" si="91"/>
        <v>1992</v>
      </c>
      <c r="D85" s="4">
        <f t="shared" ref="D85" si="103">+D81+1</f>
        <v>1992</v>
      </c>
      <c r="G85" s="4">
        <f t="shared" si="56"/>
        <v>2051</v>
      </c>
      <c r="H85" s="4" cm="1">
        <f t="array" ref="H85">INDEX(GMWQ!$A$2:$NF$60,MATCH(1,(GMWQ!$NE$2:$NE$60=H$3)*(GMWQ!$ND$2:$ND$60=H$4)*(GMWQ!$NF$2:$NF$60=H$1),0),$G85-1966)</f>
        <v>374537</v>
      </c>
      <c r="I85" s="4" cm="1">
        <f t="array" ref="I85">INDEX(GMWQ!$A$2:$NF$60,MATCH(1,(GMWQ!$NE$2:$NE$60=I$3)*(GMWQ!$ND$2:$ND$60=I$4)*(GMWQ!$NF$2:$NF$60=I$1),0),$G85-1966)</f>
        <v>2612.4250000000002</v>
      </c>
      <c r="J85" s="4" cm="1">
        <f t="array" ref="J85">INDEX(GMWQ!$A$2:$NF$60,MATCH(1,(GMWQ!$NE$2:$NE$60=J$3)*(GMWQ!$ND$2:$ND$60=J$4)*(GMWQ!$NF$2:$NF$60=J$1),0),$G85-1966)</f>
        <v>116111.6</v>
      </c>
      <c r="K85" s="4" cm="1">
        <f t="array" ref="K85">INDEX(GMWQ!$A$2:$NF$60,MATCH(1,(GMWQ!$NE$2:$NE$60=K$3)*(GMWQ!$ND$2:$ND$60=K$4)*(GMWQ!$NF$2:$NF$60=K$1),0),$G85-1966)</f>
        <v>618.79999999999995</v>
      </c>
      <c r="L85" s="4" cm="1">
        <f t="array" ref="L85">INDEX(GMWQ!$A$2:$NF$60,MATCH(1,(GMWQ!$NE$2:$NE$60=L$3)*(GMWQ!$ND$2:$ND$60=L$4)*(GMWQ!$NF$2:$NF$60=L$1),0),$G85-1966)</f>
        <v>402.25799999999998</v>
      </c>
      <c r="M85" s="4" cm="1">
        <f t="array" ref="M85">INDEX(GMWQ!$A$2:$NF$60,MATCH(1,(GMWQ!$NE$2:$NE$60=M$3)*(GMWQ!$ND$2:$ND$60=M$4)*(GMWQ!$NF$2:$NF$60=M$1),0),$G85-1966)</f>
        <v>382.02800000000002</v>
      </c>
      <c r="N85" s="4" cm="1">
        <f t="array" ref="N85">INDEX(GMWQ!$A$2:$NF$60,MATCH(1,(GMWQ!$NE$2:$NE$60=N$3)*(GMWQ!$ND$2:$ND$60=N$4)*(GMWQ!$NF$2:$NF$60=N$1),0),$G85-1966)</f>
        <v>286827</v>
      </c>
      <c r="O85" s="4" cm="1">
        <f t="array" ref="O85">INDEX(GMWQ!$A$2:$NF$60,MATCH(1,(GMWQ!$NE$2:$NE$60=O$3)*(GMWQ!$ND$2:$ND$60=O$4)*(GMWQ!$NF$2:$NF$60=O$1),0),$G85-1966)</f>
        <v>-10937</v>
      </c>
      <c r="P85" s="4" cm="1">
        <f t="array" ref="P85">INDEX(GMWQ!$A$2:$NF$60,MATCH(1,(GMWQ!$NE$2:$NE$60=P$3)*(GMWQ!$ND$2:$ND$60=P$4)*(GMWQ!$NF$2:$NF$60=P$1),0),$G85-1966)</f>
        <v>-120.3043</v>
      </c>
      <c r="Q85" s="4" cm="1">
        <f t="array" ref="Q85">INDEX(GMWQ!$A$2:$NF$60,MATCH(1,(GMWQ!$NE$2:$NE$60=Q$3)*(GMWQ!$ND$2:$ND$60=Q$4)*(GMWQ!$NF$2:$NF$60=Q$1),0),$G85-1966)</f>
        <v>672.75</v>
      </c>
      <c r="R85" s="4" cm="1">
        <f t="array" ref="R85">INDEX(GMWQ!$A$2:$NF$60,MATCH(1,(GMWQ!$NE$2:$NE$60=R$3)*(GMWQ!$ND$2:$ND$60=R$4)*(GMWQ!$NF$2:$NF$60=R$1),0),$G85-1966)</f>
        <v>-11.311999999999999</v>
      </c>
      <c r="S85" s="4" cm="1">
        <f t="array" ref="S85">INDEX(GMWQ!$A$2:$NF$60,MATCH(1,(GMWQ!$NE$2:$NE$60=S$3)*(GMWQ!$ND$2:$ND$60=S$4)*(GMWQ!$NF$2:$NF$60=S$1),0),$G85-1966)</f>
        <v>-14.173999999999999</v>
      </c>
      <c r="T85" s="4" cm="1">
        <f t="array" ref="T85">INDEX(GMWQ!$A$2:$NF$60,MATCH(1,(GMWQ!$NE$2:$NE$60=T$3)*(GMWQ!$ND$2:$ND$60=T$4)*(GMWQ!$NF$2:$NF$60=T$1),0),$G85-1966)</f>
        <v>-21.026900000000001</v>
      </c>
      <c r="U85" s="4" cm="1">
        <f t="array" ref="U85">INDEX(GMWQ!$A$2:$NF$60,MATCH(1,(GMWQ!$NE$2:$NE$60=U$3)*(GMWQ!$ND$2:$ND$60=U$4)*(GMWQ!$NF$2:$NF$60=U$1),0),$G85-1966)</f>
        <v>-16845</v>
      </c>
      <c r="V85" s="4" cm="1">
        <f t="array" ref="V85">INDEX(GMWQ!$A$2:$NF$60,MATCH(1,(GMWQ!$NE$2:$NE$60=V$3)*(GMWQ!$ND$2:$ND$60=V$4)*(GMWQ!$NF$2:$NF$60=V$1),0),$G85-1966)</f>
        <v>226664.5</v>
      </c>
      <c r="W85" s="4" cm="1">
        <f t="array" ref="W85">INDEX(GMWQ!$A$2:$NF$60,MATCH(1,(GMWQ!$NE$2:$NE$60=W$3)*(GMWQ!$ND$2:$ND$60=W$4)*(GMWQ!$NF$2:$NF$60=W$1),0),$G85-1966)</f>
        <v>6304.3180000000002</v>
      </c>
      <c r="X85" s="4" cm="1">
        <f t="array" ref="X85">INDEX(GMWQ!$A$2:$NF$60,MATCH(1,(GMWQ!$NE$2:$NE$60=X$3)*(GMWQ!$ND$2:$ND$60=X$4)*(GMWQ!$NF$2:$NF$60=X$1),0),$G85-1966)</f>
        <v>326036</v>
      </c>
      <c r="Y85" s="4" cm="1">
        <f t="array" ref="Y85">INDEX(GMWQ!$A$2:$NF$60,MATCH(1,(GMWQ!$NE$2:$NE$60=Y$3)*(GMWQ!$ND$2:$ND$60=Y$4)*(GMWQ!$NF$2:$NF$60=Y$1),0),$G85-1966)</f>
        <v>686.87900000000002</v>
      </c>
      <c r="Z85" s="4" cm="1">
        <f t="array" ref="Z85">INDEX(GMWQ!$A$2:$NF$60,MATCH(1,(GMWQ!$NE$2:$NE$60=Z$3)*(GMWQ!$ND$2:$ND$60=Z$4)*(GMWQ!$NF$2:$NF$60=Z$1),0),$G85-1966)</f>
        <v>515.59900000000005</v>
      </c>
      <c r="AA85" s="4" cm="1">
        <f t="array" ref="AA85">INDEX(GMWQ!$A$2:$NF$60,MATCH(1,(GMWQ!$NE$2:$NE$60=AA$3)*(GMWQ!$ND$2:$ND$60=AA$4)*(GMWQ!$NF$2:$NF$60=AA$1),0),$G85-1966)</f>
        <v>846.10550000000001</v>
      </c>
      <c r="AB85" s="4" cm="1">
        <f t="array" ref="AB85">INDEX(GMWQ!$A$2:$NF$60,MATCH(1,(GMWQ!$NE$2:$NE$60=AB$3)*(GMWQ!$ND$2:$ND$60=AB$4)*(GMWQ!$NF$2:$NF$60=AB$1),0),$G85-1966)</f>
        <v>659065</v>
      </c>
      <c r="AC85" s="4" cm="1">
        <f t="array" ref="AC85">INDEX(GMWQ!$A$2:$NF$60,MATCH(1,(GMWQ!$NE$2:$NE$60=AC$3)*(GMWQ!$ND$2:$ND$60=AC$4)*(GMWQ!$NF$2:$NF$60=AC$1),0),$G85-1966)</f>
        <v>153971.20000000001</v>
      </c>
      <c r="AD85" s="4" cm="1">
        <f t="array" ref="AD85">INDEX(GMWQ!$A$2:$NF$60,MATCH(1,(GMWQ!$NE$2:$NE$60=AD$3)*(GMWQ!$ND$2:$ND$60=AD$4)*(GMWQ!$NF$2:$NF$60=AD$1),0),$G85-1966)</f>
        <v>4681.6239999999998</v>
      </c>
      <c r="AE85" s="4" cm="1">
        <f t="array" ref="AE85">INDEX(GMWQ!$A$2:$NF$60,MATCH(1,(GMWQ!$NE$2:$NE$60=AE$3)*(GMWQ!$ND$2:$ND$60=AE$4)*(GMWQ!$NF$2:$NF$60=AE$1),0),$G85-1966)</f>
        <v>44076.77</v>
      </c>
      <c r="AF85" s="4" cm="1">
        <f t="array" ref="AF85">INDEX(GMWQ!$A$2:$NF$60,MATCH(1,(GMWQ!$NE$2:$NE$60=AF$3)*(GMWQ!$ND$2:$ND$60=AF$4)*(GMWQ!$NF$2:$NF$60=AF$1),0),$G85-1966)</f>
        <v>158.19800000000001</v>
      </c>
      <c r="AG85" s="4" cm="1">
        <f t="array" ref="AG85">INDEX(GMWQ!$A$2:$NF$60,MATCH(1,(GMWQ!$NE$2:$NE$60=AG$3)*(GMWQ!$ND$2:$ND$60=AG$4)*(GMWQ!$NF$2:$NF$60=AG$1),0),$G85-1966)</f>
        <v>178.05799999999999</v>
      </c>
      <c r="AH85" s="4" cm="1">
        <f t="array" ref="AH85">INDEX(GMWQ!$A$2:$NF$60,MATCH(1,(GMWQ!$NE$2:$NE$60=AH$3)*(GMWQ!$ND$2:$ND$60=AH$4)*(GMWQ!$NF$2:$NF$60=AH$1),0),$G85-1966)</f>
        <v>722.9357</v>
      </c>
      <c r="AI85" s="4" cm="1">
        <f t="array" ref="AI85">INDEX(GMWQ!$A$2:$NF$60,MATCH(1,(GMWQ!$NE$2:$NE$60=AI$3)*(GMWQ!$ND$2:$ND$60=AI$4)*(GMWQ!$NF$2:$NF$60=AI$1),0),$G85-1966)</f>
        <v>414660</v>
      </c>
      <c r="AJ85" s="4" cm="1">
        <f t="array" ref="AJ85">INDEX(GMWQ!$A$2:$NF$60,MATCH(1,(GMWQ!$NE$2:$NE$60=AJ$3)*(GMWQ!$ND$2:$ND$60=AJ$4)*(GMWQ!$NF$2:$NF$60=AJ$1),0),$G85-1966)</f>
        <v>183139</v>
      </c>
      <c r="AK85" s="4" cm="1">
        <f t="array" ref="AK85">INDEX(GMWQ!$A$2:$NF$60,MATCH(1,(GMWQ!$NE$2:$NE$60=AK$3)*(GMWQ!$ND$2:$ND$60=AK$4)*(GMWQ!$NF$2:$NF$60=AK$1),0),$G85-1966)</f>
        <v>1641.65</v>
      </c>
      <c r="AL85" s="4" cm="1">
        <f t="array" ref="AL85">INDEX(GMWQ!$A$2:$NF$60,MATCH(1,(GMWQ!$NE$2:$NE$60=AL$3)*(GMWQ!$ND$2:$ND$60=AL$4)*(GMWQ!$NF$2:$NF$60=AL$1),0),$G85-1966)</f>
        <v>129567.8</v>
      </c>
      <c r="AM85" s="4" cm="1">
        <f t="array" ref="AM85">INDEX(GMWQ!$A$2:$NF$60,MATCH(1,(GMWQ!$NE$2:$NE$60=AM$3)*(GMWQ!$ND$2:$ND$60=AM$4)*(GMWQ!$NF$2:$NF$60=AM$1),0),$G85-1966)</f>
        <v>428.59800000000001</v>
      </c>
      <c r="AN85" s="4" cm="1">
        <f t="array" ref="AN85">INDEX(GMWQ!$A$2:$NF$60,MATCH(1,(GMWQ!$NE$2:$NE$60=AN$3)*(GMWQ!$ND$2:$ND$60=AN$4)*(GMWQ!$NF$2:$NF$60=AN$1),0),$G85-1966)</f>
        <v>280.86700000000002</v>
      </c>
      <c r="AO85" s="4" cm="1">
        <f t="array" ref="AO85">INDEX(GMWQ!$A$2:$NF$60,MATCH(1,(GMWQ!$NE$2:$NE$60=AO$3)*(GMWQ!$ND$2:$ND$60=AO$4)*(GMWQ!$NF$2:$NF$60=AO$1),0),$G85-1966)</f>
        <v>212.47</v>
      </c>
      <c r="AP85" s="4" cm="1">
        <f t="array" ref="AP85">INDEX(GMWQ!$A$2:$NF$60,MATCH(1,(GMWQ!$NE$2:$NE$60=AP$3)*(GMWQ!$ND$2:$ND$60=AP$4)*(GMWQ!$NF$2:$NF$60=AP$1),0),$G85-1966)</f>
        <v>180415</v>
      </c>
      <c r="AQ85" s="4" cm="1">
        <f t="array" ref="AQ85">INDEX(GMWQ!$A$2:$NF$60,MATCH(1,(GMWQ!$NE$2:$NE$60=AQ$3)*(GMWQ!$ND$2:$ND$60=AQ$4)*(GMWQ!$NF$2:$NF$60=AQ$1),0),$G85-1966)</f>
        <v>0.54686310000000005</v>
      </c>
      <c r="AR85" s="4" cm="1">
        <f t="array" ref="AR85">INDEX(GMWQ!$A$2:$NF$60,MATCH(1,(GMWQ!$NE$2:$NE$60=AR$3)*(GMWQ!$ND$2:$ND$60=AR$4)*(GMWQ!$NF$2:$NF$60=AR$1),0),$G85-1966)</f>
        <v>1.772632</v>
      </c>
      <c r="AS85" s="4" cm="1">
        <f t="array" ref="AS85">INDEX(GMWQ!$A$2:$NF$60,MATCH(1,(GMWQ!$NE$2:$NE$60=AS$3)*(GMWQ!$ND$2:$ND$60=AS$4)*(GMWQ!$NF$2:$NF$60=AS$1),0),$G85-1966)</f>
        <v>-0.63804839999999996</v>
      </c>
      <c r="AT85" s="4" cm="1">
        <f t="array" ref="AT85">INDEX(GMWQ!$A$2:$NF$60,MATCH(1,(GMWQ!$NE$2:$NE$60=AT$3)*(GMWQ!$ND$2:$ND$60=AT$4)*(GMWQ!$NF$2:$NF$60=AT$1),0),$G85-1966)</f>
        <v>0.524142</v>
      </c>
      <c r="AU85" s="4" cm="1">
        <f t="array" ref="AU85">INDEX(GMWQ!$A$2:$NF$60,MATCH(1,(GMWQ!$NE$2:$NE$60=AU$3)*(GMWQ!$ND$2:$ND$60=AU$4)*(GMWQ!$NF$2:$NF$60=AU$1),0),$G85-1966)</f>
        <v>62.733330000000002</v>
      </c>
      <c r="AV85" s="4" cm="1">
        <f t="array" ref="AV85">INDEX(GMWQ!$A$2:$NF$60,MATCH(1,(GMWQ!$NE$2:$NE$60=AV$3)*(GMWQ!$ND$2:$ND$60=AV$4)*(GMWQ!$NF$2:$NF$60=AV$1),0),$G85-1966)</f>
        <v>140.80000000000001</v>
      </c>
      <c r="AW85" s="4" cm="1">
        <f t="array" ref="AW85">INDEX(GMWQ!$A$2:$NF$60,MATCH(1,(GMWQ!$NE$2:$NE$60=AW$3)*(GMWQ!$ND$2:$ND$60=AW$4)*(GMWQ!$NF$2:$NF$60=AW$1),0),$G85-1966)</f>
        <v>94.166659999999993</v>
      </c>
      <c r="AX85" s="4" cm="1">
        <f t="array" ref="AX85">INDEX(GMWQ!$A$2:$NF$60,MATCH(1,(GMWQ!$NE$2:$NE$60=AX$3)*(GMWQ!$ND$2:$ND$60=AX$4)*(GMWQ!$NF$2:$NF$60=AX$1),0),$G85-1966)</f>
        <v>65.2</v>
      </c>
      <c r="AY85" s="4" cm="1">
        <f t="array" ref="AY85">INDEX(GMWQ!$A$2:$NF$60,MATCH(1,(GMWQ!$NE$2:$NE$60=AY$3)*(GMWQ!$ND$2:$ND$60=AY$4)*(GMWQ!$NF$2:$NF$60=AY$1),0),$G85-1966)</f>
        <v>58.956670000000003</v>
      </c>
      <c r="AZ85" s="4" cm="1">
        <f t="array" ref="AZ85">INDEX(GMWQ!$A$2:$NF$60,MATCH(1,(GMWQ!$NE$2:$NE$60=AZ$3)*(GMWQ!$ND$2:$ND$60=AZ$4)*(GMWQ!$NF$2:$NF$60=AZ$1),0),$G85-1966)</f>
        <v>47.633339999999997</v>
      </c>
      <c r="BA85" s="4" cm="1">
        <f t="array" ref="BA85">INDEX(GMWQ!$A$2:$NF$60,MATCH(1,(GMWQ!$NE$2:$NE$60=BA$3)*(GMWQ!$ND$2:$ND$60=BA$4)*(GMWQ!$NF$2:$NF$60=BA$1),0),$G85-1966)</f>
        <v>84.2</v>
      </c>
    </row>
    <row r="86" spans="1:53" x14ac:dyDescent="0.25">
      <c r="B86" s="4">
        <f t="shared" si="91"/>
        <v>1992</v>
      </c>
      <c r="C86" s="4">
        <f t="shared" si="91"/>
        <v>1992</v>
      </c>
      <c r="D86" s="4">
        <f t="shared" ref="D86" si="104">+D82+1</f>
        <v>1992</v>
      </c>
      <c r="F86" s="4">
        <f t="shared" ref="F86" si="105">+F82+1</f>
        <v>1992</v>
      </c>
      <c r="G86" s="4">
        <f t="shared" si="56"/>
        <v>2052</v>
      </c>
      <c r="H86" s="4" cm="1">
        <f t="array" ref="H86">INDEX(GMWQ!$A$2:$NF$60,MATCH(1,(GMWQ!$NE$2:$NE$60=H$3)*(GMWQ!$ND$2:$ND$60=H$4)*(GMWQ!$NF$2:$NF$60=H$1),0),$G86-1966)</f>
        <v>377418</v>
      </c>
      <c r="I86" s="4" cm="1">
        <f t="array" ref="I86">INDEX(GMWQ!$A$2:$NF$60,MATCH(1,(GMWQ!$NE$2:$NE$60=I$3)*(GMWQ!$ND$2:$ND$60=I$4)*(GMWQ!$NF$2:$NF$60=I$1),0),$G86-1966)</f>
        <v>2639.65</v>
      </c>
      <c r="J86" s="4" cm="1">
        <f t="array" ref="J86">INDEX(GMWQ!$A$2:$NF$60,MATCH(1,(GMWQ!$NE$2:$NE$60=J$3)*(GMWQ!$ND$2:$ND$60=J$4)*(GMWQ!$NF$2:$NF$60=J$1),0),$G86-1966)</f>
        <v>115401.60000000001</v>
      </c>
      <c r="K86" s="4" cm="1">
        <f t="array" ref="K86">INDEX(GMWQ!$A$2:$NF$60,MATCH(1,(GMWQ!$NE$2:$NE$60=K$3)*(GMWQ!$ND$2:$ND$60=K$4)*(GMWQ!$NF$2:$NF$60=K$1),0),$G86-1966)</f>
        <v>617.08000000000004</v>
      </c>
      <c r="L86" s="4" cm="1">
        <f t="array" ref="L86">INDEX(GMWQ!$A$2:$NF$60,MATCH(1,(GMWQ!$NE$2:$NE$60=L$3)*(GMWQ!$ND$2:$ND$60=L$4)*(GMWQ!$NF$2:$NF$60=L$1),0),$G86-1966)</f>
        <v>402.334</v>
      </c>
      <c r="M86" s="4" cm="1">
        <f t="array" ref="M86">INDEX(GMWQ!$A$2:$NF$60,MATCH(1,(GMWQ!$NE$2:$NE$60=M$3)*(GMWQ!$ND$2:$ND$60=M$4)*(GMWQ!$NF$2:$NF$60=M$1),0),$G86-1966)</f>
        <v>379.39600000000002</v>
      </c>
      <c r="N86" s="4" cm="1">
        <f t="array" ref="N86">INDEX(GMWQ!$A$2:$NF$60,MATCH(1,(GMWQ!$NE$2:$NE$60=N$3)*(GMWQ!$ND$2:$ND$60=N$4)*(GMWQ!$NF$2:$NF$60=N$1),0),$G86-1966)</f>
        <v>288461.3</v>
      </c>
      <c r="O86" s="4" cm="1">
        <f t="array" ref="O86">INDEX(GMWQ!$A$2:$NF$60,MATCH(1,(GMWQ!$NE$2:$NE$60=O$3)*(GMWQ!$ND$2:$ND$60=O$4)*(GMWQ!$NF$2:$NF$60=O$1),0),$G86-1966)</f>
        <v>-9142</v>
      </c>
      <c r="P86" s="4" cm="1">
        <f t="array" ref="P86">INDEX(GMWQ!$A$2:$NF$60,MATCH(1,(GMWQ!$NE$2:$NE$60=P$3)*(GMWQ!$ND$2:$ND$60=P$4)*(GMWQ!$NF$2:$NF$60=P$1),0),$G86-1966)</f>
        <v>-118.1052</v>
      </c>
      <c r="Q86" s="4" cm="1">
        <f t="array" ref="Q86">INDEX(GMWQ!$A$2:$NF$60,MATCH(1,(GMWQ!$NE$2:$NE$60=Q$3)*(GMWQ!$ND$2:$ND$60=Q$4)*(GMWQ!$NF$2:$NF$60=Q$1),0),$G86-1966)</f>
        <v>96</v>
      </c>
      <c r="R86" s="4" cm="1">
        <f t="array" ref="R86">INDEX(GMWQ!$A$2:$NF$60,MATCH(1,(GMWQ!$NE$2:$NE$60=R$3)*(GMWQ!$ND$2:$ND$60=R$4)*(GMWQ!$NF$2:$NF$60=R$1),0),$G86-1966)</f>
        <v>-15.959</v>
      </c>
      <c r="S86" s="4" cm="1">
        <f t="array" ref="S86">INDEX(GMWQ!$A$2:$NF$60,MATCH(1,(GMWQ!$NE$2:$NE$60=S$3)*(GMWQ!$ND$2:$ND$60=S$4)*(GMWQ!$NF$2:$NF$60=S$1),0),$G86-1966)</f>
        <v>-15.406000000000001</v>
      </c>
      <c r="T86" s="4" cm="1">
        <f t="array" ref="T86">INDEX(GMWQ!$A$2:$NF$60,MATCH(1,(GMWQ!$NE$2:$NE$60=T$3)*(GMWQ!$ND$2:$ND$60=T$4)*(GMWQ!$NF$2:$NF$60=T$1),0),$G86-1966)</f>
        <v>-20.990739999999999</v>
      </c>
      <c r="U86" s="4" cm="1">
        <f t="array" ref="U86">INDEX(GMWQ!$A$2:$NF$60,MATCH(1,(GMWQ!$NE$2:$NE$60=U$3)*(GMWQ!$ND$2:$ND$60=U$4)*(GMWQ!$NF$2:$NF$60=U$1),0),$G86-1966)</f>
        <v>-16598</v>
      </c>
      <c r="V86" s="4" cm="1">
        <f t="array" ref="V86">INDEX(GMWQ!$A$2:$NF$60,MATCH(1,(GMWQ!$NE$2:$NE$60=V$3)*(GMWQ!$ND$2:$ND$60=V$4)*(GMWQ!$NF$2:$NF$60=V$1),0),$G86-1966)</f>
        <v>237655.3</v>
      </c>
      <c r="W86" s="4" cm="1">
        <f t="array" ref="W86">INDEX(GMWQ!$A$2:$NF$60,MATCH(1,(GMWQ!$NE$2:$NE$60=W$3)*(GMWQ!$ND$2:$ND$60=W$4)*(GMWQ!$NF$2:$NF$60=W$1),0),$G86-1966)</f>
        <v>6426.0460000000003</v>
      </c>
      <c r="X86" s="4" cm="1">
        <f t="array" ref="X86">INDEX(GMWQ!$A$2:$NF$60,MATCH(1,(GMWQ!$NE$2:$NE$60=X$3)*(GMWQ!$ND$2:$ND$60=X$4)*(GMWQ!$NF$2:$NF$60=X$1),0),$G86-1966)</f>
        <v>333277</v>
      </c>
      <c r="Y86" s="4" cm="1">
        <f t="array" ref="Y86">INDEX(GMWQ!$A$2:$NF$60,MATCH(1,(GMWQ!$NE$2:$NE$60=Y$3)*(GMWQ!$ND$2:$ND$60=Y$4)*(GMWQ!$NF$2:$NF$60=Y$1),0),$G86-1966)</f>
        <v>707.18399999999997</v>
      </c>
      <c r="Z86" s="4" cm="1">
        <f t="array" ref="Z86">INDEX(GMWQ!$A$2:$NF$60,MATCH(1,(GMWQ!$NE$2:$NE$60=Z$3)*(GMWQ!$ND$2:$ND$60=Z$4)*(GMWQ!$NF$2:$NF$60=Z$1),0),$G86-1966)</f>
        <v>528.38400000000001</v>
      </c>
      <c r="AA86" s="4" cm="1">
        <f t="array" ref="AA86">INDEX(GMWQ!$A$2:$NF$60,MATCH(1,(GMWQ!$NE$2:$NE$60=AA$3)*(GMWQ!$ND$2:$ND$60=AA$4)*(GMWQ!$NF$2:$NF$60=AA$1),0),$G86-1966)</f>
        <v>869.15899999999999</v>
      </c>
      <c r="AB86" s="4" cm="1">
        <f t="array" ref="AB86">INDEX(GMWQ!$A$2:$NF$60,MATCH(1,(GMWQ!$NE$2:$NE$60=AB$3)*(GMWQ!$ND$2:$ND$60=AB$4)*(GMWQ!$NF$2:$NF$60=AB$1),0),$G86-1966)</f>
        <v>665461</v>
      </c>
      <c r="AC86" s="4" cm="1">
        <f t="array" ref="AC86">INDEX(GMWQ!$A$2:$NF$60,MATCH(1,(GMWQ!$NE$2:$NE$60=AC$3)*(GMWQ!$ND$2:$ND$60=AC$4)*(GMWQ!$NF$2:$NF$60=AC$1),0),$G86-1966)</f>
        <v>172439.8</v>
      </c>
      <c r="AD86" s="4" cm="1">
        <f t="array" ref="AD86">INDEX(GMWQ!$A$2:$NF$60,MATCH(1,(GMWQ!$NE$2:$NE$60=AD$3)*(GMWQ!$ND$2:$ND$60=AD$4)*(GMWQ!$NF$2:$NF$60=AD$1),0),$G86-1966)</f>
        <v>4848.4350000000004</v>
      </c>
      <c r="AE86" s="4" cm="1">
        <f t="array" ref="AE86">INDEX(GMWQ!$A$2:$NF$60,MATCH(1,(GMWQ!$NE$2:$NE$60=AE$3)*(GMWQ!$ND$2:$ND$60=AE$4)*(GMWQ!$NF$2:$NF$60=AE$1),0),$G86-1966)</f>
        <v>46780.55</v>
      </c>
      <c r="AF86" s="4" cm="1">
        <f t="array" ref="AF86">INDEX(GMWQ!$A$2:$NF$60,MATCH(1,(GMWQ!$NE$2:$NE$60=AF$3)*(GMWQ!$ND$2:$ND$60=AF$4)*(GMWQ!$NF$2:$NF$60=AF$1),0),$G86-1966)</f>
        <v>229.40610000000001</v>
      </c>
      <c r="AG86" s="4" cm="1">
        <f t="array" ref="AG86">INDEX(GMWQ!$A$2:$NF$60,MATCH(1,(GMWQ!$NE$2:$NE$60=AG$3)*(GMWQ!$ND$2:$ND$60=AG$4)*(GMWQ!$NF$2:$NF$60=AG$1),0),$G86-1966)</f>
        <v>182.94800000000001</v>
      </c>
      <c r="AH86" s="4" cm="1">
        <f t="array" ref="AH86">INDEX(GMWQ!$A$2:$NF$60,MATCH(1,(GMWQ!$NE$2:$NE$60=AH$3)*(GMWQ!$ND$2:$ND$60=AH$4)*(GMWQ!$NF$2:$NF$60=AH$1),0),$G86-1966)</f>
        <v>744.51800000000003</v>
      </c>
      <c r="AI86" s="4" cm="1">
        <f t="array" ref="AI86">INDEX(GMWQ!$A$2:$NF$60,MATCH(1,(GMWQ!$NE$2:$NE$60=AI$3)*(GMWQ!$ND$2:$ND$60=AI$4)*(GMWQ!$NF$2:$NF$60=AI$1),0),$G86-1966)</f>
        <v>427515</v>
      </c>
      <c r="AJ86" s="4" cm="1">
        <f t="array" ref="AJ86">INDEX(GMWQ!$A$2:$NF$60,MATCH(1,(GMWQ!$NE$2:$NE$60=AJ$3)*(GMWQ!$ND$2:$ND$60=AJ$4)*(GMWQ!$NF$2:$NF$60=AJ$1),0),$G86-1966)</f>
        <v>185586</v>
      </c>
      <c r="AK86" s="4" cm="1">
        <f t="array" ref="AK86">INDEX(GMWQ!$A$2:$NF$60,MATCH(1,(GMWQ!$NE$2:$NE$60=AK$3)*(GMWQ!$ND$2:$ND$60=AK$4)*(GMWQ!$NF$2:$NF$60=AK$1),0),$G86-1966)</f>
        <v>1670.2</v>
      </c>
      <c r="AL86" s="4" cm="1">
        <f t="array" ref="AL86">INDEX(GMWQ!$A$2:$NF$60,MATCH(1,(GMWQ!$NE$2:$NE$60=AL$3)*(GMWQ!$ND$2:$ND$60=AL$4)*(GMWQ!$NF$2:$NF$60=AL$1),0),$G86-1966)</f>
        <v>128910.6</v>
      </c>
      <c r="AM86" s="4" cm="1">
        <f t="array" ref="AM86">INDEX(GMWQ!$A$2:$NF$60,MATCH(1,(GMWQ!$NE$2:$NE$60=AM$3)*(GMWQ!$ND$2:$ND$60=AM$4)*(GMWQ!$NF$2:$NF$60=AM$1),0),$G86-1966)</f>
        <v>431.62299999999999</v>
      </c>
      <c r="AN86" s="4" cm="1">
        <f t="array" ref="AN86">INDEX(GMWQ!$A$2:$NF$60,MATCH(1,(GMWQ!$NE$2:$NE$60=AN$3)*(GMWQ!$ND$2:$ND$60=AN$4)*(GMWQ!$NF$2:$NF$60=AN$1),0),$G86-1966)</f>
        <v>281.185</v>
      </c>
      <c r="AO86" s="4" cm="1">
        <f t="array" ref="AO86">INDEX(GMWQ!$A$2:$NF$60,MATCH(1,(GMWQ!$NE$2:$NE$60=AO$3)*(GMWQ!$ND$2:$ND$60=AO$4)*(GMWQ!$NF$2:$NF$60=AO$1),0),$G86-1966)</f>
        <v>211.21</v>
      </c>
      <c r="AP86" s="4" cm="1">
        <f t="array" ref="AP86">INDEX(GMWQ!$A$2:$NF$60,MATCH(1,(GMWQ!$NE$2:$NE$60=AP$3)*(GMWQ!$ND$2:$ND$60=AP$4)*(GMWQ!$NF$2:$NF$60=AP$1),0),$G86-1966)</f>
        <v>181833</v>
      </c>
      <c r="AQ86" s="4" cm="1">
        <f t="array" ref="AQ86">INDEX(GMWQ!$A$2:$NF$60,MATCH(1,(GMWQ!$NE$2:$NE$60=AQ$3)*(GMWQ!$ND$2:$ND$60=AQ$4)*(GMWQ!$NF$2:$NF$60=AQ$1),0),$G86-1966)</f>
        <v>1.398074</v>
      </c>
      <c r="AR86" s="4" cm="1">
        <f t="array" ref="AR86">INDEX(GMWQ!$A$2:$NF$60,MATCH(1,(GMWQ!$NE$2:$NE$60=AR$3)*(GMWQ!$ND$2:$ND$60=AR$4)*(GMWQ!$NF$2:$NF$60=AR$1),0),$G86-1966)</f>
        <v>2.0924740000000002</v>
      </c>
      <c r="AS86" s="4" cm="1">
        <f t="array" ref="AS86">INDEX(GMWQ!$A$2:$NF$60,MATCH(1,(GMWQ!$NE$2:$NE$60=AS$3)*(GMWQ!$ND$2:$ND$60=AS$4)*(GMWQ!$NF$2:$NF$60=AS$1),0),$G86-1966)</f>
        <v>-0.51885099999999995</v>
      </c>
      <c r="AT86" s="4" cm="1">
        <f t="array" ref="AT86">INDEX(GMWQ!$A$2:$NF$60,MATCH(1,(GMWQ!$NE$2:$NE$60=AT$3)*(GMWQ!$ND$2:$ND$60=AT$4)*(GMWQ!$NF$2:$NF$60=AT$1),0),$G86-1966)</f>
        <v>0.60401439999999995</v>
      </c>
      <c r="AU86" s="4" cm="1">
        <f t="array" ref="AU86">INDEX(GMWQ!$A$2:$NF$60,MATCH(1,(GMWQ!$NE$2:$NE$60=AU$3)*(GMWQ!$ND$2:$ND$60=AU$4)*(GMWQ!$NF$2:$NF$60=AU$1),0),$G86-1966)</f>
        <v>63.133339999999997</v>
      </c>
      <c r="AV86" s="4" cm="1">
        <f t="array" ref="AV86">INDEX(GMWQ!$A$2:$NF$60,MATCH(1,(GMWQ!$NE$2:$NE$60=AV$3)*(GMWQ!$ND$2:$ND$60=AV$4)*(GMWQ!$NF$2:$NF$60=AV$1),0),$G86-1966)</f>
        <v>142.0333</v>
      </c>
      <c r="AW86" s="4" cm="1">
        <f t="array" ref="AW86">INDEX(GMWQ!$A$2:$NF$60,MATCH(1,(GMWQ!$NE$2:$NE$60=AW$3)*(GMWQ!$ND$2:$ND$60=AW$4)*(GMWQ!$NF$2:$NF$60=AW$1),0),$G86-1966)</f>
        <v>94.533330000000007</v>
      </c>
      <c r="AX86" s="4" cm="1">
        <f t="array" ref="AX86">INDEX(GMWQ!$A$2:$NF$60,MATCH(1,(GMWQ!$NE$2:$NE$60=AX$3)*(GMWQ!$ND$2:$ND$60=AX$4)*(GMWQ!$NF$2:$NF$60=AX$1),0),$G86-1966)</f>
        <v>65.833340000000007</v>
      </c>
      <c r="AY86" s="4" cm="1">
        <f t="array" ref="AY86">INDEX(GMWQ!$A$2:$NF$60,MATCH(1,(GMWQ!$NE$2:$NE$60=AY$3)*(GMWQ!$ND$2:$ND$60=AY$4)*(GMWQ!$NF$2:$NF$60=AY$1),0),$G86-1966)</f>
        <v>59.25</v>
      </c>
      <c r="AZ86" s="4" cm="1">
        <f t="array" ref="AZ86">INDEX(GMWQ!$A$2:$NF$60,MATCH(1,(GMWQ!$NE$2:$NE$60=AZ$3)*(GMWQ!$ND$2:$ND$60=AZ$4)*(GMWQ!$NF$2:$NF$60=AZ$1),0),$G86-1966)</f>
        <v>48.266669999999998</v>
      </c>
      <c r="BA86" s="4" cm="1">
        <f t="array" ref="BA86">INDEX(GMWQ!$A$2:$NF$60,MATCH(1,(GMWQ!$NE$2:$NE$60=BA$3)*(GMWQ!$ND$2:$ND$60=BA$4)*(GMWQ!$NF$2:$NF$60=BA$1),0),$G86-1966)</f>
        <v>84.533330000000007</v>
      </c>
    </row>
    <row r="87" spans="1:53" x14ac:dyDescent="0.25">
      <c r="A87" s="4">
        <v>1993</v>
      </c>
      <c r="B87" s="4">
        <f t="shared" si="91"/>
        <v>1993</v>
      </c>
      <c r="C87" s="4">
        <f t="shared" si="91"/>
        <v>1992</v>
      </c>
      <c r="D87" s="4">
        <f t="shared" ref="D87" si="106">+D83+1</f>
        <v>1992</v>
      </c>
      <c r="E87" s="4">
        <f t="shared" si="91"/>
        <v>1992</v>
      </c>
      <c r="G87" s="4">
        <f t="shared" si="56"/>
        <v>2053</v>
      </c>
      <c r="H87" s="4" cm="1">
        <f t="array" ref="H87">INDEX(GMWQ!$A$2:$NF$60,MATCH(1,(GMWQ!$NE$2:$NE$60=H$3)*(GMWQ!$ND$2:$ND$60=H$4)*(GMWQ!$NF$2:$NF$60=H$1),0),$G87-1966)</f>
        <v>379370</v>
      </c>
      <c r="I87" s="4" cm="1">
        <f t="array" ref="I87">INDEX(GMWQ!$A$2:$NF$60,MATCH(1,(GMWQ!$NE$2:$NE$60=I$3)*(GMWQ!$ND$2:$ND$60=I$4)*(GMWQ!$NF$2:$NF$60=I$1),0),$G87-1966)</f>
        <v>2644.0749999999998</v>
      </c>
      <c r="J87" s="4" cm="1">
        <f t="array" ref="J87">INDEX(GMWQ!$A$2:$NF$60,MATCH(1,(GMWQ!$NE$2:$NE$60=J$3)*(GMWQ!$ND$2:$ND$60=J$4)*(GMWQ!$NF$2:$NF$60=J$1),0),$G87-1966)</f>
        <v>115985.8</v>
      </c>
      <c r="K87" s="4" cm="1">
        <f t="array" ref="K87">INDEX(GMWQ!$A$2:$NF$60,MATCH(1,(GMWQ!$NE$2:$NE$60=K$3)*(GMWQ!$ND$2:$ND$60=K$4)*(GMWQ!$NF$2:$NF$60=K$1),0),$G87-1966)</f>
        <v>612.17999999999995</v>
      </c>
      <c r="L87" s="4" cm="1">
        <f t="array" ref="L87">INDEX(GMWQ!$A$2:$NF$60,MATCH(1,(GMWQ!$NE$2:$NE$60=L$3)*(GMWQ!$ND$2:$ND$60=L$4)*(GMWQ!$NF$2:$NF$60=L$1),0),$G87-1966)</f>
        <v>400.161</v>
      </c>
      <c r="M87" s="4" cm="1">
        <f t="array" ref="M87">INDEX(GMWQ!$A$2:$NF$60,MATCH(1,(GMWQ!$NE$2:$NE$60=M$3)*(GMWQ!$ND$2:$ND$60=M$4)*(GMWQ!$NF$2:$NF$60=M$1),0),$G87-1966)</f>
        <v>378.86500000000001</v>
      </c>
      <c r="N87" s="4" cm="1">
        <f t="array" ref="N87">INDEX(GMWQ!$A$2:$NF$60,MATCH(1,(GMWQ!$NE$2:$NE$60=N$3)*(GMWQ!$ND$2:$ND$60=N$4)*(GMWQ!$NF$2:$NF$60=N$1),0),$G87-1966)</f>
        <v>290292.8</v>
      </c>
      <c r="O87" s="4" cm="1">
        <f t="array" ref="O87">INDEX(GMWQ!$A$2:$NF$60,MATCH(1,(GMWQ!$NE$2:$NE$60=O$3)*(GMWQ!$ND$2:$ND$60=O$4)*(GMWQ!$NF$2:$NF$60=O$1),0),$G87-1966)</f>
        <v>-12848</v>
      </c>
      <c r="P87" s="4" cm="1">
        <f t="array" ref="P87">INDEX(GMWQ!$A$2:$NF$60,MATCH(1,(GMWQ!$NE$2:$NE$60=P$3)*(GMWQ!$ND$2:$ND$60=P$4)*(GMWQ!$NF$2:$NF$60=P$1),0),$G87-1966)</f>
        <v>-117.89100000000001</v>
      </c>
      <c r="Q87" s="4" cm="1">
        <f t="array" ref="Q87">INDEX(GMWQ!$A$2:$NF$60,MATCH(1,(GMWQ!$NE$2:$NE$60=Q$3)*(GMWQ!$ND$2:$ND$60=Q$4)*(GMWQ!$NF$2:$NF$60=Q$1),0),$G87-1966)</f>
        <v>-1386</v>
      </c>
      <c r="R87" s="4" cm="1">
        <f t="array" ref="R87">INDEX(GMWQ!$A$2:$NF$60,MATCH(1,(GMWQ!$NE$2:$NE$60=R$3)*(GMWQ!$ND$2:$ND$60=R$4)*(GMWQ!$NF$2:$NF$60=R$1),0),$G87-1966)</f>
        <v>-12.901</v>
      </c>
      <c r="S87" s="4" cm="1">
        <f t="array" ref="S87">INDEX(GMWQ!$A$2:$NF$60,MATCH(1,(GMWQ!$NE$2:$NE$60=S$3)*(GMWQ!$ND$2:$ND$60=S$4)*(GMWQ!$NF$2:$NF$60=S$1),0),$G87-1966)</f>
        <v>-17.215</v>
      </c>
      <c r="T87" s="4" cm="1">
        <f t="array" ref="T87">INDEX(GMWQ!$A$2:$NF$60,MATCH(1,(GMWQ!$NE$2:$NE$60=T$3)*(GMWQ!$ND$2:$ND$60=T$4)*(GMWQ!$NF$2:$NF$60=T$1),0),$G87-1966)</f>
        <v>-21.095479999999998</v>
      </c>
      <c r="U87" s="4" cm="1">
        <f t="array" ref="U87">INDEX(GMWQ!$A$2:$NF$60,MATCH(1,(GMWQ!$NE$2:$NE$60=U$3)*(GMWQ!$ND$2:$ND$60=U$4)*(GMWQ!$NF$2:$NF$60=U$1),0),$G87-1966)</f>
        <v>-14492</v>
      </c>
      <c r="V87" s="4" cm="1">
        <f t="array" ref="V87">INDEX(GMWQ!$A$2:$NF$60,MATCH(1,(GMWQ!$NE$2:$NE$60=V$3)*(GMWQ!$ND$2:$ND$60=V$4)*(GMWQ!$NF$2:$NF$60=V$1),0),$G87-1966)</f>
        <v>248646</v>
      </c>
      <c r="W87" s="4" cm="1">
        <f t="array" ref="W87">INDEX(GMWQ!$A$2:$NF$60,MATCH(1,(GMWQ!$NE$2:$NE$60=W$3)*(GMWQ!$ND$2:$ND$60=W$4)*(GMWQ!$NF$2:$NF$60=W$1),0),$G87-1966)</f>
        <v>6503.8370000000004</v>
      </c>
      <c r="X87" s="4" cm="1">
        <f t="array" ref="X87">INDEX(GMWQ!$A$2:$NF$60,MATCH(1,(GMWQ!$NE$2:$NE$60=X$3)*(GMWQ!$ND$2:$ND$60=X$4)*(GMWQ!$NF$2:$NF$60=X$1),0),$G87-1966)</f>
        <v>341552</v>
      </c>
      <c r="Y87" s="4" cm="1">
        <f t="array" ref="Y87">INDEX(GMWQ!$A$2:$NF$60,MATCH(1,(GMWQ!$NE$2:$NE$60=Y$3)*(GMWQ!$ND$2:$ND$60=Y$4)*(GMWQ!$NF$2:$NF$60=Y$1),0),$G87-1966)</f>
        <v>727.92790000000002</v>
      </c>
      <c r="Z87" s="4" cm="1">
        <f t="array" ref="Z87">INDEX(GMWQ!$A$2:$NF$60,MATCH(1,(GMWQ!$NE$2:$NE$60=Z$3)*(GMWQ!$ND$2:$ND$60=Z$4)*(GMWQ!$NF$2:$NF$60=Z$1),0),$G87-1966)</f>
        <v>554.92999999999995</v>
      </c>
      <c r="AA87" s="4" cm="1">
        <f t="array" ref="AA87">INDEX(GMWQ!$A$2:$NF$60,MATCH(1,(GMWQ!$NE$2:$NE$60=AA$3)*(GMWQ!$ND$2:$ND$60=AA$4)*(GMWQ!$NF$2:$NF$60=AA$1),0),$G87-1966)</f>
        <v>895.28399999999999</v>
      </c>
      <c r="AB87" s="4" cm="1">
        <f t="array" ref="AB87">INDEX(GMWQ!$A$2:$NF$60,MATCH(1,(GMWQ!$NE$2:$NE$60=AB$3)*(GMWQ!$ND$2:$ND$60=AB$4)*(GMWQ!$NF$2:$NF$60=AB$1),0),$G87-1966)</f>
        <v>714679</v>
      </c>
      <c r="AC87" s="4" cm="1">
        <f t="array" ref="AC87">INDEX(GMWQ!$A$2:$NF$60,MATCH(1,(GMWQ!$NE$2:$NE$60=AC$3)*(GMWQ!$ND$2:$ND$60=AC$4)*(GMWQ!$NF$2:$NF$60=AC$1),0),$G87-1966)</f>
        <v>201900</v>
      </c>
      <c r="AD87" s="4" cm="1">
        <f t="array" ref="AD87">INDEX(GMWQ!$A$2:$NF$60,MATCH(1,(GMWQ!$NE$2:$NE$60=AD$3)*(GMWQ!$ND$2:$ND$60=AD$4)*(GMWQ!$NF$2:$NF$60=AD$1),0),$G87-1966)</f>
        <v>4917.1840000000002</v>
      </c>
      <c r="AE87" s="4" cm="1">
        <f t="array" ref="AE87">INDEX(GMWQ!$A$2:$NF$60,MATCH(1,(GMWQ!$NE$2:$NE$60=AE$3)*(GMWQ!$ND$2:$ND$60=AE$4)*(GMWQ!$NF$2:$NF$60=AE$1),0),$G87-1966)</f>
        <v>50782.65</v>
      </c>
      <c r="AF87" s="4" cm="1">
        <f t="array" ref="AF87">INDEX(GMWQ!$A$2:$NF$60,MATCH(1,(GMWQ!$NE$2:$NE$60=AF$3)*(GMWQ!$ND$2:$ND$60=AF$4)*(GMWQ!$NF$2:$NF$60=AF$1),0),$G87-1966)</f>
        <v>255.7407</v>
      </c>
      <c r="AG87" s="4" cm="1">
        <f t="array" ref="AG87">INDEX(GMWQ!$A$2:$NF$60,MATCH(1,(GMWQ!$NE$2:$NE$60=AG$3)*(GMWQ!$ND$2:$ND$60=AG$4)*(GMWQ!$NF$2:$NF$60=AG$1),0),$G87-1966)</f>
        <v>199.0043</v>
      </c>
      <c r="AH87" s="4" cm="1">
        <f t="array" ref="AH87">INDEX(GMWQ!$A$2:$NF$60,MATCH(1,(GMWQ!$NE$2:$NE$60=AH$3)*(GMWQ!$ND$2:$ND$60=AH$4)*(GMWQ!$NF$2:$NF$60=AH$1),0),$G87-1966)</f>
        <v>765.65150000000006</v>
      </c>
      <c r="AI87" s="4" cm="1">
        <f t="array" ref="AI87">INDEX(GMWQ!$A$2:$NF$60,MATCH(1,(GMWQ!$NE$2:$NE$60=AI$3)*(GMWQ!$ND$2:$ND$60=AI$4)*(GMWQ!$NF$2:$NF$60=AI$1),0),$G87-1966)</f>
        <v>463758</v>
      </c>
      <c r="AJ87" s="4" cm="1">
        <f t="array" ref="AJ87">INDEX(GMWQ!$A$2:$NF$60,MATCH(1,(GMWQ!$NE$2:$NE$60=AJ$3)*(GMWQ!$ND$2:$ND$60=AJ$4)*(GMWQ!$NF$2:$NF$60=AJ$1),0),$G87-1966)</f>
        <v>190217</v>
      </c>
      <c r="AK87" s="4" cm="1">
        <f t="array" ref="AK87">INDEX(GMWQ!$A$2:$NF$60,MATCH(1,(GMWQ!$NE$2:$NE$60=AK$3)*(GMWQ!$ND$2:$ND$60=AK$4)*(GMWQ!$NF$2:$NF$60=AK$1),0),$G87-1966)</f>
        <v>1682.375</v>
      </c>
      <c r="AL87" s="4" cm="1">
        <f t="array" ref="AL87">INDEX(GMWQ!$A$2:$NF$60,MATCH(1,(GMWQ!$NE$2:$NE$60=AL$3)*(GMWQ!$ND$2:$ND$60=AL$4)*(GMWQ!$NF$2:$NF$60=AL$1),0),$G87-1966)</f>
        <v>129942</v>
      </c>
      <c r="AM87" s="4" cm="1">
        <f t="array" ref="AM87">INDEX(GMWQ!$A$2:$NF$60,MATCH(1,(GMWQ!$NE$2:$NE$60=AM$3)*(GMWQ!$ND$2:$ND$60=AM$4)*(GMWQ!$NF$2:$NF$60=AM$1),0),$G87-1966)</f>
        <v>432.411</v>
      </c>
      <c r="AN87" s="4" cm="1">
        <f t="array" ref="AN87">INDEX(GMWQ!$A$2:$NF$60,MATCH(1,(GMWQ!$NE$2:$NE$60=AN$3)*(GMWQ!$ND$2:$ND$60=AN$4)*(GMWQ!$NF$2:$NF$60=AN$1),0),$G87-1966)</f>
        <v>282.44099999999997</v>
      </c>
      <c r="AO87" s="4" cm="1">
        <f t="array" ref="AO87">INDEX(GMWQ!$A$2:$NF$60,MATCH(1,(GMWQ!$NE$2:$NE$60=AO$3)*(GMWQ!$ND$2:$ND$60=AO$4)*(GMWQ!$NF$2:$NF$60=AO$1),0),$G87-1966)</f>
        <v>214.685</v>
      </c>
      <c r="AP87" s="4" cm="1">
        <f t="array" ref="AP87">INDEX(GMWQ!$A$2:$NF$60,MATCH(1,(GMWQ!$NE$2:$NE$60=AP$3)*(GMWQ!$ND$2:$ND$60=AP$4)*(GMWQ!$NF$2:$NF$60=AP$1),0),$G87-1966)</f>
        <v>183488</v>
      </c>
      <c r="AQ87" s="4" cm="1">
        <f t="array" ref="AQ87">INDEX(GMWQ!$A$2:$NF$60,MATCH(1,(GMWQ!$NE$2:$NE$60=AQ$3)*(GMWQ!$ND$2:$ND$60=AQ$4)*(GMWQ!$NF$2:$NF$60=AQ$1),0),$G87-1966)</f>
        <v>1.868206</v>
      </c>
      <c r="AR87" s="4" cm="1">
        <f t="array" ref="AR87">INDEX(GMWQ!$A$2:$NF$60,MATCH(1,(GMWQ!$NE$2:$NE$60=AR$3)*(GMWQ!$ND$2:$ND$60=AR$4)*(GMWQ!$NF$2:$NF$60=AR$1),0),$G87-1966)</f>
        <v>1.810824</v>
      </c>
      <c r="AS87" s="4" cm="1">
        <f t="array" ref="AS87">INDEX(GMWQ!$A$2:$NF$60,MATCH(1,(GMWQ!$NE$2:$NE$60=AS$3)*(GMWQ!$ND$2:$ND$60=AS$4)*(GMWQ!$NF$2:$NF$60=AS$1),0),$G87-1966)</f>
        <v>-0.50258449999999999</v>
      </c>
      <c r="AT87" s="4" cm="1">
        <f t="array" ref="AT87">INDEX(GMWQ!$A$2:$NF$60,MATCH(1,(GMWQ!$NE$2:$NE$60=AT$3)*(GMWQ!$ND$2:$ND$60=AT$4)*(GMWQ!$NF$2:$NF$60=AT$1),0),$G87-1966)</f>
        <v>0.66522689999999995</v>
      </c>
      <c r="AU87" s="4" cm="1">
        <f t="array" ref="AU87">INDEX(GMWQ!$A$2:$NF$60,MATCH(1,(GMWQ!$NE$2:$NE$60=AU$3)*(GMWQ!$ND$2:$ND$60=AU$4)*(GMWQ!$NF$2:$NF$60=AU$1),0),$G87-1966)</f>
        <v>63.2</v>
      </c>
      <c r="AV87" s="4" cm="1">
        <f t="array" ref="AV87">INDEX(GMWQ!$A$2:$NF$60,MATCH(1,(GMWQ!$NE$2:$NE$60=AV$3)*(GMWQ!$ND$2:$ND$60=AV$4)*(GMWQ!$NF$2:$NF$60=AV$1),0),$G87-1966)</f>
        <v>143.0667</v>
      </c>
      <c r="AW87" s="4" cm="1">
        <f t="array" ref="AW87">INDEX(GMWQ!$A$2:$NF$60,MATCH(1,(GMWQ!$NE$2:$NE$60=AW$3)*(GMWQ!$ND$2:$ND$60=AW$4)*(GMWQ!$NF$2:$NF$60=AW$1),0),$G87-1966)</f>
        <v>94.533330000000007</v>
      </c>
      <c r="AX87" s="4" cm="1">
        <f t="array" ref="AX87">INDEX(GMWQ!$A$2:$NF$60,MATCH(1,(GMWQ!$NE$2:$NE$60=AX$3)*(GMWQ!$ND$2:$ND$60=AX$4)*(GMWQ!$NF$2:$NF$60=AX$1),0),$G87-1966)</f>
        <v>67.033330000000007</v>
      </c>
      <c r="AY87" s="4" cm="1">
        <f t="array" ref="AY87">INDEX(GMWQ!$A$2:$NF$60,MATCH(1,(GMWQ!$NE$2:$NE$60=AY$3)*(GMWQ!$ND$2:$ND$60=AY$4)*(GMWQ!$NF$2:$NF$60=AY$1),0),$G87-1966)</f>
        <v>59.716670000000001</v>
      </c>
      <c r="AZ87" s="4" cm="1">
        <f t="array" ref="AZ87">INDEX(GMWQ!$A$2:$NF$60,MATCH(1,(GMWQ!$NE$2:$NE$60=AZ$3)*(GMWQ!$ND$2:$ND$60=AZ$4)*(GMWQ!$NF$2:$NF$60=AZ$1),0),$G87-1966)</f>
        <v>48.733330000000002</v>
      </c>
      <c r="BA87" s="4" cm="1">
        <f t="array" ref="BA87">INDEX(GMWQ!$A$2:$NF$60,MATCH(1,(GMWQ!$NE$2:$NE$60=BA$3)*(GMWQ!$ND$2:$ND$60=BA$4)*(GMWQ!$NF$2:$NF$60=BA$1),0),$G87-1966)</f>
        <v>85.1</v>
      </c>
    </row>
    <row r="88" spans="1:53" x14ac:dyDescent="0.25">
      <c r="B88" s="4">
        <f t="shared" si="91"/>
        <v>1993</v>
      </c>
      <c r="C88" s="4">
        <f t="shared" si="91"/>
        <v>1993</v>
      </c>
      <c r="D88" s="4">
        <f t="shared" ref="D88" si="107">+D84+1</f>
        <v>1992</v>
      </c>
      <c r="G88" s="4">
        <f t="shared" si="56"/>
        <v>2054</v>
      </c>
      <c r="H88" s="4" cm="1">
        <f t="array" ref="H88">INDEX(GMWQ!$A$2:$NF$60,MATCH(1,(GMWQ!$NE$2:$NE$60=H$3)*(GMWQ!$ND$2:$ND$60=H$4)*(GMWQ!$NF$2:$NF$60=H$1),0),$G88-1966)</f>
        <v>381045</v>
      </c>
      <c r="I88" s="4" cm="1">
        <f t="array" ref="I88">INDEX(GMWQ!$A$2:$NF$60,MATCH(1,(GMWQ!$NE$2:$NE$60=I$3)*(GMWQ!$ND$2:$ND$60=I$4)*(GMWQ!$NF$2:$NF$60=I$1),0),$G88-1966)</f>
        <v>2659.45</v>
      </c>
      <c r="J88" s="4" cm="1">
        <f t="array" ref="J88">INDEX(GMWQ!$A$2:$NF$60,MATCH(1,(GMWQ!$NE$2:$NE$60=J$3)*(GMWQ!$ND$2:$ND$60=J$4)*(GMWQ!$NF$2:$NF$60=J$1),0),$G88-1966)</f>
        <v>115008</v>
      </c>
      <c r="K88" s="4" cm="1">
        <f t="array" ref="K88">INDEX(GMWQ!$A$2:$NF$60,MATCH(1,(GMWQ!$NE$2:$NE$60=K$3)*(GMWQ!$ND$2:$ND$60=K$4)*(GMWQ!$NF$2:$NF$60=K$1),0),$G88-1966)</f>
        <v>612.27</v>
      </c>
      <c r="L88" s="4" cm="1">
        <f t="array" ref="L88">INDEX(GMWQ!$A$2:$NF$60,MATCH(1,(GMWQ!$NE$2:$NE$60=L$3)*(GMWQ!$ND$2:$ND$60=L$4)*(GMWQ!$NF$2:$NF$60=L$1),0),$G88-1966)</f>
        <v>400.18</v>
      </c>
      <c r="M88" s="4" cm="1">
        <f t="array" ref="M88">INDEX(GMWQ!$A$2:$NF$60,MATCH(1,(GMWQ!$NE$2:$NE$60=M$3)*(GMWQ!$ND$2:$ND$60=M$4)*(GMWQ!$NF$2:$NF$60=M$1),0),$G88-1966)</f>
        <v>377.952</v>
      </c>
      <c r="N88" s="4" cm="1">
        <f t="array" ref="N88">INDEX(GMWQ!$A$2:$NF$60,MATCH(1,(GMWQ!$NE$2:$NE$60=N$3)*(GMWQ!$ND$2:$ND$60=N$4)*(GMWQ!$NF$2:$NF$60=N$1),0),$G88-1966)</f>
        <v>292937</v>
      </c>
      <c r="O88" s="4" cm="1">
        <f t="array" ref="O88">INDEX(GMWQ!$A$2:$NF$60,MATCH(1,(GMWQ!$NE$2:$NE$60=O$3)*(GMWQ!$ND$2:$ND$60=O$4)*(GMWQ!$NF$2:$NF$60=O$1),0),$G88-1966)</f>
        <v>-15714</v>
      </c>
      <c r="P88" s="4" cm="1">
        <f t="array" ref="P88">INDEX(GMWQ!$A$2:$NF$60,MATCH(1,(GMWQ!$NE$2:$NE$60=P$3)*(GMWQ!$ND$2:$ND$60=P$4)*(GMWQ!$NF$2:$NF$60=P$1),0),$G88-1966)</f>
        <v>-109.426</v>
      </c>
      <c r="Q88" s="4" cm="1">
        <f t="array" ref="Q88">INDEX(GMWQ!$A$2:$NF$60,MATCH(1,(GMWQ!$NE$2:$NE$60=Q$3)*(GMWQ!$ND$2:$ND$60=Q$4)*(GMWQ!$NF$2:$NF$60=Q$1),0),$G88-1966)</f>
        <v>-2589.75</v>
      </c>
      <c r="R88" s="4" cm="1">
        <f t="array" ref="R88">INDEX(GMWQ!$A$2:$NF$60,MATCH(1,(GMWQ!$NE$2:$NE$60=R$3)*(GMWQ!$ND$2:$ND$60=R$4)*(GMWQ!$NF$2:$NF$60=R$1),0),$G88-1966)</f>
        <v>-13.734</v>
      </c>
      <c r="S88" s="4" cm="1">
        <f t="array" ref="S88">INDEX(GMWQ!$A$2:$NF$60,MATCH(1,(GMWQ!$NE$2:$NE$60=S$3)*(GMWQ!$ND$2:$ND$60=S$4)*(GMWQ!$NF$2:$NF$60=S$1),0),$G88-1966)</f>
        <v>-19.175000000000001</v>
      </c>
      <c r="T88" s="4" cm="1">
        <f t="array" ref="T88">INDEX(GMWQ!$A$2:$NF$60,MATCH(1,(GMWQ!$NE$2:$NE$60=T$3)*(GMWQ!$ND$2:$ND$60=T$4)*(GMWQ!$NF$2:$NF$60=T$1),0),$G88-1966)</f>
        <v>-21.106809999999999</v>
      </c>
      <c r="U88" s="4" cm="1">
        <f t="array" ref="U88">INDEX(GMWQ!$A$2:$NF$60,MATCH(1,(GMWQ!$NE$2:$NE$60=U$3)*(GMWQ!$ND$2:$ND$60=U$4)*(GMWQ!$NF$2:$NF$60=U$1),0),$G88-1966)</f>
        <v>-18738</v>
      </c>
      <c r="V88" s="4" cm="1">
        <f t="array" ref="V88">INDEX(GMWQ!$A$2:$NF$60,MATCH(1,(GMWQ!$NE$2:$NE$60=V$3)*(GMWQ!$ND$2:$ND$60=V$4)*(GMWQ!$NF$2:$NF$60=V$1),0),$G88-1966)</f>
        <v>261163.3</v>
      </c>
      <c r="W88" s="4" cm="1">
        <f t="array" ref="W88">INDEX(GMWQ!$A$2:$NF$60,MATCH(1,(GMWQ!$NE$2:$NE$60=W$3)*(GMWQ!$ND$2:$ND$60=W$4)*(GMWQ!$NF$2:$NF$60=W$1),0),$G88-1966)</f>
        <v>6619.6279999999997</v>
      </c>
      <c r="X88" s="4" cm="1">
        <f t="array" ref="X88">INDEX(GMWQ!$A$2:$NF$60,MATCH(1,(GMWQ!$NE$2:$NE$60=X$3)*(GMWQ!$ND$2:$ND$60=X$4)*(GMWQ!$NF$2:$NF$60=X$1),0),$G88-1966)</f>
        <v>349828</v>
      </c>
      <c r="Y88" s="4" cm="1">
        <f t="array" ref="Y88">INDEX(GMWQ!$A$2:$NF$60,MATCH(1,(GMWQ!$NE$2:$NE$60=Y$3)*(GMWQ!$ND$2:$ND$60=Y$4)*(GMWQ!$NF$2:$NF$60=Y$1),0),$G88-1966)</f>
        <v>748.93439999999998</v>
      </c>
      <c r="Z88" s="4" cm="1">
        <f t="array" ref="Z88">INDEX(GMWQ!$A$2:$NF$60,MATCH(1,(GMWQ!$NE$2:$NE$60=Z$3)*(GMWQ!$ND$2:$ND$60=Z$4)*(GMWQ!$NF$2:$NF$60=Z$1),0),$G88-1966)</f>
        <v>541.70399999999995</v>
      </c>
      <c r="AA88" s="4" cm="1">
        <f t="array" ref="AA88">INDEX(GMWQ!$A$2:$NF$60,MATCH(1,(GMWQ!$NE$2:$NE$60=AA$3)*(GMWQ!$ND$2:$ND$60=AA$4)*(GMWQ!$NF$2:$NF$60=AA$1),0),$G88-1966)</f>
        <v>921.40899999999999</v>
      </c>
      <c r="AB88" s="4" cm="1">
        <f t="array" ref="AB88">INDEX(GMWQ!$A$2:$NF$60,MATCH(1,(GMWQ!$NE$2:$NE$60=AB$3)*(GMWQ!$ND$2:$ND$60=AB$4)*(GMWQ!$NF$2:$NF$60=AB$1),0),$G88-1966)</f>
        <v>742015</v>
      </c>
      <c r="AC88" s="4" cm="1">
        <f t="array" ref="AC88">INDEX(GMWQ!$A$2:$NF$60,MATCH(1,(GMWQ!$NE$2:$NE$60=AC$3)*(GMWQ!$ND$2:$ND$60=AC$4)*(GMWQ!$NF$2:$NF$60=AC$1),0),$G88-1966)</f>
        <v>216100</v>
      </c>
      <c r="AD88" s="4" cm="1">
        <f t="array" ref="AD88">INDEX(GMWQ!$A$2:$NF$60,MATCH(1,(GMWQ!$NE$2:$NE$60=AD$3)*(GMWQ!$ND$2:$ND$60=AD$4)*(GMWQ!$NF$2:$NF$60=AD$1),0),$G88-1966)</f>
        <v>5004.6319999999996</v>
      </c>
      <c r="AE88" s="4" cm="1">
        <f t="array" ref="AE88">INDEX(GMWQ!$A$2:$NF$60,MATCH(1,(GMWQ!$NE$2:$NE$60=AE$3)*(GMWQ!$ND$2:$ND$60=AE$4)*(GMWQ!$NF$2:$NF$60=AE$1),0),$G88-1966)</f>
        <v>54784.75</v>
      </c>
      <c r="AF88" s="4" cm="1">
        <f t="array" ref="AF88">INDEX(GMWQ!$A$2:$NF$60,MATCH(1,(GMWQ!$NE$2:$NE$60=AF$3)*(GMWQ!$ND$2:$ND$60=AF$4)*(GMWQ!$NF$2:$NF$60=AF$1),0),$G88-1966)</f>
        <v>253.74420000000001</v>
      </c>
      <c r="AG88" s="4" cm="1">
        <f t="array" ref="AG88">INDEX(GMWQ!$A$2:$NF$60,MATCH(1,(GMWQ!$NE$2:$NE$60=AG$3)*(GMWQ!$ND$2:$ND$60=AG$4)*(GMWQ!$NF$2:$NF$60=AG$1),0),$G88-1966)</f>
        <v>215.06049999999999</v>
      </c>
      <c r="AH88" s="4" cm="1">
        <f t="array" ref="AH88">INDEX(GMWQ!$A$2:$NF$60,MATCH(1,(GMWQ!$NE$2:$NE$60=AH$3)*(GMWQ!$ND$2:$ND$60=AH$4)*(GMWQ!$NF$2:$NF$60=AH$1),0),$G88-1966)</f>
        <v>786.78499999999997</v>
      </c>
      <c r="AI88" s="4" cm="1">
        <f t="array" ref="AI88">INDEX(GMWQ!$A$2:$NF$60,MATCH(1,(GMWQ!$NE$2:$NE$60=AI$3)*(GMWQ!$ND$2:$ND$60=AI$4)*(GMWQ!$NF$2:$NF$60=AI$1),0),$G88-1966)</f>
        <v>490567</v>
      </c>
      <c r="AJ88" s="4" cm="1">
        <f t="array" ref="AJ88">INDEX(GMWQ!$A$2:$NF$60,MATCH(1,(GMWQ!$NE$2:$NE$60=AJ$3)*(GMWQ!$ND$2:$ND$60=AJ$4)*(GMWQ!$NF$2:$NF$60=AJ$1),0),$G88-1966)</f>
        <v>190433</v>
      </c>
      <c r="AK88" s="4" cm="1">
        <f t="array" ref="AK88">INDEX(GMWQ!$A$2:$NF$60,MATCH(1,(GMWQ!$NE$2:$NE$60=AK$3)*(GMWQ!$ND$2:$ND$60=AK$4)*(GMWQ!$NF$2:$NF$60=AK$1),0),$G88-1966)</f>
        <v>1702.2249999999999</v>
      </c>
      <c r="AL88" s="4" cm="1">
        <f t="array" ref="AL88">INDEX(GMWQ!$A$2:$NF$60,MATCH(1,(GMWQ!$NE$2:$NE$60=AL$3)*(GMWQ!$ND$2:$ND$60=AL$4)*(GMWQ!$NF$2:$NF$60=AL$1),0),$G88-1966)</f>
        <v>128608.2</v>
      </c>
      <c r="AM88" s="4" cm="1">
        <f t="array" ref="AM88">INDEX(GMWQ!$A$2:$NF$60,MATCH(1,(GMWQ!$NE$2:$NE$60=AM$3)*(GMWQ!$ND$2:$ND$60=AM$4)*(GMWQ!$NF$2:$NF$60=AM$1),0),$G88-1966)</f>
        <v>438.363</v>
      </c>
      <c r="AN88" s="4" cm="1">
        <f t="array" ref="AN88">INDEX(GMWQ!$A$2:$NF$60,MATCH(1,(GMWQ!$NE$2:$NE$60=AN$3)*(GMWQ!$ND$2:$ND$60=AN$4)*(GMWQ!$NF$2:$NF$60=AN$1),0),$G88-1966)</f>
        <v>283.005</v>
      </c>
      <c r="AO88" s="4" cm="1">
        <f t="array" ref="AO88">INDEX(GMWQ!$A$2:$NF$60,MATCH(1,(GMWQ!$NE$2:$NE$60=AO$3)*(GMWQ!$ND$2:$ND$60=AO$4)*(GMWQ!$NF$2:$NF$60=AO$1),0),$G88-1966)</f>
        <v>216.43199999999999</v>
      </c>
      <c r="AP88" s="4" cm="1">
        <f t="array" ref="AP88">INDEX(GMWQ!$A$2:$NF$60,MATCH(1,(GMWQ!$NE$2:$NE$60=AP$3)*(GMWQ!$ND$2:$ND$60=AP$4)*(GMWQ!$NF$2:$NF$60=AP$1),0),$G88-1966)</f>
        <v>186340</v>
      </c>
      <c r="AQ88" s="4" cm="1">
        <f t="array" ref="AQ88">INDEX(GMWQ!$A$2:$NF$60,MATCH(1,(GMWQ!$NE$2:$NE$60=AQ$3)*(GMWQ!$ND$2:$ND$60=AQ$4)*(GMWQ!$NF$2:$NF$60=AQ$1),0),$G88-1966)</f>
        <v>2.3437250000000001</v>
      </c>
      <c r="AR88" s="4" cm="1">
        <f t="array" ref="AR88">INDEX(GMWQ!$A$2:$NF$60,MATCH(1,(GMWQ!$NE$2:$NE$60=AR$3)*(GMWQ!$ND$2:$ND$60=AR$4)*(GMWQ!$NF$2:$NF$60=AR$1),0),$G88-1966)</f>
        <v>1.610466</v>
      </c>
      <c r="AS88" s="4" cm="1">
        <f t="array" ref="AS88">INDEX(GMWQ!$A$2:$NF$60,MATCH(1,(GMWQ!$NE$2:$NE$60=AS$3)*(GMWQ!$ND$2:$ND$60=AS$4)*(GMWQ!$NF$2:$NF$60=AS$1),0),$G88-1966)</f>
        <v>-0.38056800000000002</v>
      </c>
      <c r="AT88" s="4" cm="1">
        <f t="array" ref="AT88">INDEX(GMWQ!$A$2:$NF$60,MATCH(1,(GMWQ!$NE$2:$NE$60=AT$3)*(GMWQ!$ND$2:$ND$60=AT$4)*(GMWQ!$NF$2:$NF$60=AT$1),0),$G88-1966)</f>
        <v>1.2297370000000001</v>
      </c>
      <c r="AU88" s="4" cm="1">
        <f t="array" ref="AU88">INDEX(GMWQ!$A$2:$NF$60,MATCH(1,(GMWQ!$NE$2:$NE$60=AU$3)*(GMWQ!$ND$2:$ND$60=AU$4)*(GMWQ!$NF$2:$NF$60=AU$1),0),$G88-1966)</f>
        <v>64.433329999999998</v>
      </c>
      <c r="AV88" s="4" cm="1">
        <f t="array" ref="AV88">INDEX(GMWQ!$A$2:$NF$60,MATCH(1,(GMWQ!$NE$2:$NE$60=AV$3)*(GMWQ!$ND$2:$ND$60=AV$4)*(GMWQ!$NF$2:$NF$60=AV$1),0),$G88-1966)</f>
        <v>144.1</v>
      </c>
      <c r="AW88" s="4" cm="1">
        <f t="array" ref="AW88">INDEX(GMWQ!$A$2:$NF$60,MATCH(1,(GMWQ!$NE$2:$NE$60=AW$3)*(GMWQ!$ND$2:$ND$60=AW$4)*(GMWQ!$NF$2:$NF$60=AW$1),0),$G88-1966)</f>
        <v>95.4</v>
      </c>
      <c r="AX88" s="4" cm="1">
        <f t="array" ref="AX88">INDEX(GMWQ!$A$2:$NF$60,MATCH(1,(GMWQ!$NE$2:$NE$60=AX$3)*(GMWQ!$ND$2:$ND$60=AX$4)*(GMWQ!$NF$2:$NF$60=AX$1),0),$G88-1966)</f>
        <v>67.733329999999995</v>
      </c>
      <c r="AY88" s="4" cm="1">
        <f t="array" ref="AY88">INDEX(GMWQ!$A$2:$NF$60,MATCH(1,(GMWQ!$NE$2:$NE$60=AY$3)*(GMWQ!$ND$2:$ND$60=AY$4)*(GMWQ!$NF$2:$NF$60=AY$1),0),$G88-1966)</f>
        <v>60.11</v>
      </c>
      <c r="AZ88" s="4" cm="1">
        <f t="array" ref="AZ88">INDEX(GMWQ!$A$2:$NF$60,MATCH(1,(GMWQ!$NE$2:$NE$60=AZ$3)*(GMWQ!$ND$2:$ND$60=AZ$4)*(GMWQ!$NF$2:$NF$60=AZ$1),0),$G88-1966)</f>
        <v>49.366660000000003</v>
      </c>
      <c r="BA88" s="4" cm="1">
        <f t="array" ref="BA88">INDEX(GMWQ!$A$2:$NF$60,MATCH(1,(GMWQ!$NE$2:$NE$60=BA$3)*(GMWQ!$ND$2:$ND$60=BA$4)*(GMWQ!$NF$2:$NF$60=BA$1),0),$G88-1966)</f>
        <v>85.366669999999999</v>
      </c>
    </row>
    <row r="89" spans="1:53" x14ac:dyDescent="0.25">
      <c r="B89" s="4">
        <f t="shared" si="91"/>
        <v>1993</v>
      </c>
      <c r="C89" s="4">
        <f t="shared" si="91"/>
        <v>1993</v>
      </c>
      <c r="D89" s="4">
        <f t="shared" ref="D89" si="108">+D85+1</f>
        <v>1993</v>
      </c>
      <c r="G89" s="4">
        <f t="shared" si="56"/>
        <v>2055</v>
      </c>
      <c r="H89" s="4" cm="1">
        <f t="array" ref="H89">INDEX(GMWQ!$A$2:$NF$60,MATCH(1,(GMWQ!$NE$2:$NE$60=H$3)*(GMWQ!$ND$2:$ND$60=H$4)*(GMWQ!$NF$2:$NF$60=H$1),0),$G89-1966)</f>
        <v>384524</v>
      </c>
      <c r="I89" s="4" cm="1">
        <f t="array" ref="I89">INDEX(GMWQ!$A$2:$NF$60,MATCH(1,(GMWQ!$NE$2:$NE$60=I$3)*(GMWQ!$ND$2:$ND$60=I$4)*(GMWQ!$NF$2:$NF$60=I$1),0),$G89-1966)</f>
        <v>2672.15</v>
      </c>
      <c r="J89" s="4" cm="1">
        <f t="array" ref="J89">INDEX(GMWQ!$A$2:$NF$60,MATCH(1,(GMWQ!$NE$2:$NE$60=J$3)*(GMWQ!$ND$2:$ND$60=J$4)*(GMWQ!$NF$2:$NF$60=J$1),0),$G89-1966)</f>
        <v>114481.9</v>
      </c>
      <c r="K89" s="4" cm="1">
        <f t="array" ref="K89">INDEX(GMWQ!$A$2:$NF$60,MATCH(1,(GMWQ!$NE$2:$NE$60=K$3)*(GMWQ!$ND$2:$ND$60=K$4)*(GMWQ!$NF$2:$NF$60=K$1),0),$G89-1966)</f>
        <v>615.89</v>
      </c>
      <c r="L89" s="4" cm="1">
        <f t="array" ref="L89">INDEX(GMWQ!$A$2:$NF$60,MATCH(1,(GMWQ!$NE$2:$NE$60=L$3)*(GMWQ!$ND$2:$ND$60=L$4)*(GMWQ!$NF$2:$NF$60=L$1),0),$G89-1966)</f>
        <v>400.67</v>
      </c>
      <c r="M89" s="4" cm="1">
        <f t="array" ref="M89">INDEX(GMWQ!$A$2:$NF$60,MATCH(1,(GMWQ!$NE$2:$NE$60=M$3)*(GMWQ!$ND$2:$ND$60=M$4)*(GMWQ!$NF$2:$NF$60=M$1),0),$G89-1966)</f>
        <v>377.35599999999999</v>
      </c>
      <c r="N89" s="4" cm="1">
        <f t="array" ref="N89">INDEX(GMWQ!$A$2:$NF$60,MATCH(1,(GMWQ!$NE$2:$NE$60=N$3)*(GMWQ!$ND$2:$ND$60=N$4)*(GMWQ!$NF$2:$NF$60=N$1),0),$G89-1966)</f>
        <v>295738.5</v>
      </c>
      <c r="O89" s="4" cm="1">
        <f t="array" ref="O89">INDEX(GMWQ!$A$2:$NF$60,MATCH(1,(GMWQ!$NE$2:$NE$60=O$3)*(GMWQ!$ND$2:$ND$60=O$4)*(GMWQ!$NF$2:$NF$60=O$1),0),$G89-1966)</f>
        <v>-12329</v>
      </c>
      <c r="P89" s="4" cm="1">
        <f t="array" ref="P89">INDEX(GMWQ!$A$2:$NF$60,MATCH(1,(GMWQ!$NE$2:$NE$60=P$3)*(GMWQ!$ND$2:$ND$60=P$4)*(GMWQ!$NF$2:$NF$60=P$1),0),$G89-1966)</f>
        <v>-110.2527</v>
      </c>
      <c r="Q89" s="4" cm="1">
        <f t="array" ref="Q89">INDEX(GMWQ!$A$2:$NF$60,MATCH(1,(GMWQ!$NE$2:$NE$60=Q$3)*(GMWQ!$ND$2:$ND$60=Q$4)*(GMWQ!$NF$2:$NF$60=Q$1),0),$G89-1966)</f>
        <v>-3748.75</v>
      </c>
      <c r="R89" s="4" cm="1">
        <f t="array" ref="R89">INDEX(GMWQ!$A$2:$NF$60,MATCH(1,(GMWQ!$NE$2:$NE$60=R$3)*(GMWQ!$ND$2:$ND$60=R$4)*(GMWQ!$NF$2:$NF$60=R$1),0),$G89-1966)</f>
        <v>-15.077</v>
      </c>
      <c r="S89" s="4" cm="1">
        <f t="array" ref="S89">INDEX(GMWQ!$A$2:$NF$60,MATCH(1,(GMWQ!$NE$2:$NE$60=S$3)*(GMWQ!$ND$2:$ND$60=S$4)*(GMWQ!$NF$2:$NF$60=S$1),0),$G89-1966)</f>
        <v>-18.719000000000001</v>
      </c>
      <c r="T89" s="4" cm="1">
        <f t="array" ref="T89">INDEX(GMWQ!$A$2:$NF$60,MATCH(1,(GMWQ!$NE$2:$NE$60=T$3)*(GMWQ!$ND$2:$ND$60=T$4)*(GMWQ!$NF$2:$NF$60=T$1),0),$G89-1966)</f>
        <v>-21.024750000000001</v>
      </c>
      <c r="U89" s="4" cm="1">
        <f t="array" ref="U89">INDEX(GMWQ!$A$2:$NF$60,MATCH(1,(GMWQ!$NE$2:$NE$60=U$3)*(GMWQ!$ND$2:$ND$60=U$4)*(GMWQ!$NF$2:$NF$60=U$1),0),$G89-1966)</f>
        <v>-14810</v>
      </c>
      <c r="V89" s="4" cm="1">
        <f t="array" ref="V89">INDEX(GMWQ!$A$2:$NF$60,MATCH(1,(GMWQ!$NE$2:$NE$60=V$3)*(GMWQ!$ND$2:$ND$60=V$4)*(GMWQ!$NF$2:$NF$60=V$1),0),$G89-1966)</f>
        <v>273680.5</v>
      </c>
      <c r="W89" s="4" cm="1">
        <f t="array" ref="W89">INDEX(GMWQ!$A$2:$NF$60,MATCH(1,(GMWQ!$NE$2:$NE$60=W$3)*(GMWQ!$ND$2:$ND$60=W$4)*(GMWQ!$NF$2:$NF$60=W$1),0),$G89-1966)</f>
        <v>6715.8670000000002</v>
      </c>
      <c r="X89" s="4" cm="1">
        <f t="array" ref="X89">INDEX(GMWQ!$A$2:$NF$60,MATCH(1,(GMWQ!$NE$2:$NE$60=X$3)*(GMWQ!$ND$2:$ND$60=X$4)*(GMWQ!$NF$2:$NF$60=X$1),0),$G89-1966)</f>
        <v>358103</v>
      </c>
      <c r="Y89" s="4" cm="1">
        <f t="array" ref="Y89">INDEX(GMWQ!$A$2:$NF$60,MATCH(1,(GMWQ!$NE$2:$NE$60=Y$3)*(GMWQ!$ND$2:$ND$60=Y$4)*(GMWQ!$NF$2:$NF$60=Y$1),0),$G89-1966)</f>
        <v>768.84360000000004</v>
      </c>
      <c r="Z89" s="4" cm="1">
        <f t="array" ref="Z89">INDEX(GMWQ!$A$2:$NF$60,MATCH(1,(GMWQ!$NE$2:$NE$60=Z$3)*(GMWQ!$ND$2:$ND$60=Z$4)*(GMWQ!$NF$2:$NF$60=Z$1),0),$G89-1966)</f>
        <v>652.07399999999996</v>
      </c>
      <c r="AA89" s="4" cm="1">
        <f t="array" ref="AA89">INDEX(GMWQ!$A$2:$NF$60,MATCH(1,(GMWQ!$NE$2:$NE$60=AA$3)*(GMWQ!$ND$2:$ND$60=AA$4)*(GMWQ!$NF$2:$NF$60=AA$1),0),$G89-1966)</f>
        <v>947.53399999999999</v>
      </c>
      <c r="AB89" s="4" cm="1">
        <f t="array" ref="AB89">INDEX(GMWQ!$A$2:$NF$60,MATCH(1,(GMWQ!$NE$2:$NE$60=AB$3)*(GMWQ!$ND$2:$ND$60=AB$4)*(GMWQ!$NF$2:$NF$60=AB$1),0),$G89-1966)</f>
        <v>756040</v>
      </c>
      <c r="AC89" s="4" cm="1">
        <f t="array" ref="AC89">INDEX(GMWQ!$A$2:$NF$60,MATCH(1,(GMWQ!$NE$2:$NE$60=AC$3)*(GMWQ!$ND$2:$ND$60=AC$4)*(GMWQ!$NF$2:$NF$60=AC$1),0),$G89-1966)</f>
        <v>229800</v>
      </c>
      <c r="AD89" s="4" cm="1">
        <f t="array" ref="AD89">INDEX(GMWQ!$A$2:$NF$60,MATCH(1,(GMWQ!$NE$2:$NE$60=AD$3)*(GMWQ!$ND$2:$ND$60=AD$4)*(GMWQ!$NF$2:$NF$60=AD$1),0),$G89-1966)</f>
        <v>5110.1059999999998</v>
      </c>
      <c r="AE89" s="4" cm="1">
        <f t="array" ref="AE89">INDEX(GMWQ!$A$2:$NF$60,MATCH(1,(GMWQ!$NE$2:$NE$60=AE$3)*(GMWQ!$ND$2:$ND$60=AE$4)*(GMWQ!$NF$2:$NF$60=AE$1),0),$G89-1966)</f>
        <v>58786.86</v>
      </c>
      <c r="AF89" s="4" cm="1">
        <f t="array" ref="AF89">INDEX(GMWQ!$A$2:$NF$60,MATCH(1,(GMWQ!$NE$2:$NE$60=AF$3)*(GMWQ!$ND$2:$ND$60=AF$4)*(GMWQ!$NF$2:$NF$60=AF$1),0),$G89-1966)</f>
        <v>275.89580000000001</v>
      </c>
      <c r="AG89" s="4" cm="1">
        <f t="array" ref="AG89">INDEX(GMWQ!$A$2:$NF$60,MATCH(1,(GMWQ!$NE$2:$NE$60=AG$3)*(GMWQ!$ND$2:$ND$60=AG$4)*(GMWQ!$NF$2:$NF$60=AG$1),0),$G89-1966)</f>
        <v>231.11670000000001</v>
      </c>
      <c r="AH89" s="4" cm="1">
        <f t="array" ref="AH89">INDEX(GMWQ!$A$2:$NF$60,MATCH(1,(GMWQ!$NE$2:$NE$60=AH$3)*(GMWQ!$ND$2:$ND$60=AH$4)*(GMWQ!$NF$2:$NF$60=AH$1),0),$G89-1966)</f>
        <v>807.91849999999999</v>
      </c>
      <c r="AI89" s="4" cm="1">
        <f t="array" ref="AI89">INDEX(GMWQ!$A$2:$NF$60,MATCH(1,(GMWQ!$NE$2:$NE$60=AI$3)*(GMWQ!$ND$2:$ND$60=AI$4)*(GMWQ!$NF$2:$NF$60=AI$1),0),$G89-1966)</f>
        <v>502810</v>
      </c>
      <c r="AJ89" s="4" cm="1">
        <f t="array" ref="AJ89">INDEX(GMWQ!$A$2:$NF$60,MATCH(1,(GMWQ!$NE$2:$NE$60=AJ$3)*(GMWQ!$ND$2:$ND$60=AJ$4)*(GMWQ!$NF$2:$NF$60=AJ$1),0),$G89-1966)</f>
        <v>194181</v>
      </c>
      <c r="AK89" s="4" cm="1">
        <f t="array" ref="AK89">INDEX(GMWQ!$A$2:$NF$60,MATCH(1,(GMWQ!$NE$2:$NE$60=AK$3)*(GMWQ!$ND$2:$ND$60=AK$4)*(GMWQ!$NF$2:$NF$60=AK$1),0),$G89-1966)</f>
        <v>1720.5250000000001</v>
      </c>
      <c r="AL89" s="4" cm="1">
        <f t="array" ref="AL89">INDEX(GMWQ!$A$2:$NF$60,MATCH(1,(GMWQ!$NE$2:$NE$60=AL$3)*(GMWQ!$ND$2:$ND$60=AL$4)*(GMWQ!$NF$2:$NF$60=AL$1),0),$G89-1966)</f>
        <v>128377.1</v>
      </c>
      <c r="AM89" s="4" cm="1">
        <f t="array" ref="AM89">INDEX(GMWQ!$A$2:$NF$60,MATCH(1,(GMWQ!$NE$2:$NE$60=AM$3)*(GMWQ!$ND$2:$ND$60=AM$4)*(GMWQ!$NF$2:$NF$60=AM$1),0),$G89-1966)</f>
        <v>440.96600000000001</v>
      </c>
      <c r="AN89" s="4" cm="1">
        <f t="array" ref="AN89">INDEX(GMWQ!$A$2:$NF$60,MATCH(1,(GMWQ!$NE$2:$NE$60=AN$3)*(GMWQ!$ND$2:$ND$60=AN$4)*(GMWQ!$NF$2:$NF$60=AN$1),0),$G89-1966)</f>
        <v>283.61599999999999</v>
      </c>
      <c r="AO89" s="4" cm="1">
        <f t="array" ref="AO89">INDEX(GMWQ!$A$2:$NF$60,MATCH(1,(GMWQ!$NE$2:$NE$60=AO$3)*(GMWQ!$ND$2:$ND$60=AO$4)*(GMWQ!$NF$2:$NF$60=AO$1),0),$G89-1966)</f>
        <v>218.01599999999999</v>
      </c>
      <c r="AP89" s="4" cm="1">
        <f t="array" ref="AP89">INDEX(GMWQ!$A$2:$NF$60,MATCH(1,(GMWQ!$NE$2:$NE$60=AP$3)*(GMWQ!$ND$2:$ND$60=AP$4)*(GMWQ!$NF$2:$NF$60=AP$1),0),$G89-1966)</f>
        <v>187517</v>
      </c>
      <c r="AQ89" s="4" cm="1">
        <f t="array" ref="AQ89">INDEX(GMWQ!$A$2:$NF$60,MATCH(1,(GMWQ!$NE$2:$NE$60=AQ$3)*(GMWQ!$ND$2:$ND$60=AQ$4)*(GMWQ!$NF$2:$NF$60=AQ$1),0),$G89-1966)</f>
        <v>1.9423760000000001</v>
      </c>
      <c r="AR89" s="4" cm="1">
        <f t="array" ref="AR89">INDEX(GMWQ!$A$2:$NF$60,MATCH(1,(GMWQ!$NE$2:$NE$60=AR$3)*(GMWQ!$ND$2:$ND$60=AR$4)*(GMWQ!$NF$2:$NF$60=AR$1),0),$G89-1966)</f>
        <v>1.270165</v>
      </c>
      <c r="AS89" s="4" cm="1">
        <f t="array" ref="AS89">INDEX(GMWQ!$A$2:$NF$60,MATCH(1,(GMWQ!$NE$2:$NE$60=AS$3)*(GMWQ!$ND$2:$ND$60=AS$4)*(GMWQ!$NF$2:$NF$60=AS$1),0),$G89-1966)</f>
        <v>-0.58475449999999995</v>
      </c>
      <c r="AT89" s="4" cm="1">
        <f t="array" ref="AT89">INDEX(GMWQ!$A$2:$NF$60,MATCH(1,(GMWQ!$NE$2:$NE$60=AT$3)*(GMWQ!$ND$2:$ND$60=AT$4)*(GMWQ!$NF$2:$NF$60=AT$1),0),$G89-1966)</f>
        <v>1.1833260000000001</v>
      </c>
      <c r="AU89" s="4" cm="1">
        <f t="array" ref="AU89">INDEX(GMWQ!$A$2:$NF$60,MATCH(1,(GMWQ!$NE$2:$NE$60=AU$3)*(GMWQ!$ND$2:$ND$60=AU$4)*(GMWQ!$NF$2:$NF$60=AU$1),0),$G89-1966)</f>
        <v>64.5</v>
      </c>
      <c r="AV89" s="4" cm="1">
        <f t="array" ref="AV89">INDEX(GMWQ!$A$2:$NF$60,MATCH(1,(GMWQ!$NE$2:$NE$60=AV$3)*(GMWQ!$ND$2:$ND$60=AV$4)*(GMWQ!$NF$2:$NF$60=AV$1),0),$G89-1966)</f>
        <v>144.76669999999999</v>
      </c>
      <c r="AW89" s="4" cm="1">
        <f t="array" ref="AW89">INDEX(GMWQ!$A$2:$NF$60,MATCH(1,(GMWQ!$NE$2:$NE$60=AW$3)*(GMWQ!$ND$2:$ND$60=AW$4)*(GMWQ!$NF$2:$NF$60=AW$1),0),$G89-1966)</f>
        <v>95.833340000000007</v>
      </c>
      <c r="AX89" s="4" cm="1">
        <f t="array" ref="AX89">INDEX(GMWQ!$A$2:$NF$60,MATCH(1,(GMWQ!$NE$2:$NE$60=AX$3)*(GMWQ!$ND$2:$ND$60=AX$4)*(GMWQ!$NF$2:$NF$60=AX$1),0),$G89-1966)</f>
        <v>68.133330000000001</v>
      </c>
      <c r="AY89" s="4" cm="1">
        <f t="array" ref="AY89">INDEX(GMWQ!$A$2:$NF$60,MATCH(1,(GMWQ!$NE$2:$NE$60=AY$3)*(GMWQ!$ND$2:$ND$60=AY$4)*(GMWQ!$NF$2:$NF$60=AY$1),0),$G89-1966)</f>
        <v>60.223329999999997</v>
      </c>
      <c r="AZ89" s="4" cm="1">
        <f t="array" ref="AZ89">INDEX(GMWQ!$A$2:$NF$60,MATCH(1,(GMWQ!$NE$2:$NE$60=AZ$3)*(GMWQ!$ND$2:$ND$60=AZ$4)*(GMWQ!$NF$2:$NF$60=AZ$1),0),$G89-1966)</f>
        <v>49.8</v>
      </c>
      <c r="BA89" s="4" cm="1">
        <f t="array" ref="BA89">INDEX(GMWQ!$A$2:$NF$60,MATCH(1,(GMWQ!$NE$2:$NE$60=BA$3)*(GMWQ!$ND$2:$ND$60=BA$4)*(GMWQ!$NF$2:$NF$60=BA$1),0),$G89-1966)</f>
        <v>85.666659999999993</v>
      </c>
    </row>
    <row r="90" spans="1:53" x14ac:dyDescent="0.25">
      <c r="B90" s="4">
        <f t="shared" si="91"/>
        <v>1993</v>
      </c>
      <c r="C90" s="4">
        <f t="shared" si="91"/>
        <v>1993</v>
      </c>
      <c r="D90" s="4">
        <f t="shared" ref="D90" si="109">+D86+1</f>
        <v>1993</v>
      </c>
      <c r="F90" s="4">
        <f t="shared" ref="F90" si="110">+F86+1</f>
        <v>1993</v>
      </c>
      <c r="G90" s="4">
        <f t="shared" si="56"/>
        <v>2056</v>
      </c>
      <c r="H90" s="4" cm="1">
        <f t="array" ref="H90">INDEX(GMWQ!$A$2:$NF$60,MATCH(1,(GMWQ!$NE$2:$NE$60=H$3)*(GMWQ!$ND$2:$ND$60=H$4)*(GMWQ!$NF$2:$NF$60=H$1),0),$G90-1966)</f>
        <v>387143</v>
      </c>
      <c r="I90" s="4" cm="1">
        <f t="array" ref="I90">INDEX(GMWQ!$A$2:$NF$60,MATCH(1,(GMWQ!$NE$2:$NE$60=I$3)*(GMWQ!$ND$2:$ND$60=I$4)*(GMWQ!$NF$2:$NF$60=I$1),0),$G90-1966)</f>
        <v>2708.5</v>
      </c>
      <c r="J90" s="4" cm="1">
        <f t="array" ref="J90">INDEX(GMWQ!$A$2:$NF$60,MATCH(1,(GMWQ!$NE$2:$NE$60=J$3)*(GMWQ!$ND$2:$ND$60=J$4)*(GMWQ!$NF$2:$NF$60=J$1),0),$G90-1966)</f>
        <v>114924.5</v>
      </c>
      <c r="K90" s="4" cm="1">
        <f t="array" ref="K90">INDEX(GMWQ!$A$2:$NF$60,MATCH(1,(GMWQ!$NE$2:$NE$60=K$3)*(GMWQ!$ND$2:$ND$60=K$4)*(GMWQ!$NF$2:$NF$60=K$1),0),$G90-1966)</f>
        <v>615.37</v>
      </c>
      <c r="L90" s="4" cm="1">
        <f t="array" ref="L90">INDEX(GMWQ!$A$2:$NF$60,MATCH(1,(GMWQ!$NE$2:$NE$60=L$3)*(GMWQ!$ND$2:$ND$60=L$4)*(GMWQ!$NF$2:$NF$60=L$1),0),$G90-1966)</f>
        <v>401.72399999999999</v>
      </c>
      <c r="M90" s="4" cm="1">
        <f t="array" ref="M90">INDEX(GMWQ!$A$2:$NF$60,MATCH(1,(GMWQ!$NE$2:$NE$60=M$3)*(GMWQ!$ND$2:$ND$60=M$4)*(GMWQ!$NF$2:$NF$60=M$1),0),$G90-1966)</f>
        <v>380.12200000000001</v>
      </c>
      <c r="N90" s="4" cm="1">
        <f t="array" ref="N90">INDEX(GMWQ!$A$2:$NF$60,MATCH(1,(GMWQ!$NE$2:$NE$60=N$3)*(GMWQ!$ND$2:$ND$60=N$4)*(GMWQ!$NF$2:$NF$60=N$1),0),$G90-1966)</f>
        <v>297003.5</v>
      </c>
      <c r="O90" s="4" cm="1">
        <f t="array" ref="O90">INDEX(GMWQ!$A$2:$NF$60,MATCH(1,(GMWQ!$NE$2:$NE$60=O$3)*(GMWQ!$ND$2:$ND$60=O$4)*(GMWQ!$NF$2:$NF$60=O$1),0),$G90-1966)</f>
        <v>-10500</v>
      </c>
      <c r="P90" s="4" cm="1">
        <f t="array" ref="P90">INDEX(GMWQ!$A$2:$NF$60,MATCH(1,(GMWQ!$NE$2:$NE$60=P$3)*(GMWQ!$ND$2:$ND$60=P$4)*(GMWQ!$NF$2:$NF$60=P$1),0),$G90-1966)</f>
        <v>-99.058750000000003</v>
      </c>
      <c r="Q90" s="4" cm="1">
        <f t="array" ref="Q90">INDEX(GMWQ!$A$2:$NF$60,MATCH(1,(GMWQ!$NE$2:$NE$60=Q$3)*(GMWQ!$ND$2:$ND$60=Q$4)*(GMWQ!$NF$2:$NF$60=Q$1),0),$G90-1966)</f>
        <v>-4633.25</v>
      </c>
      <c r="R90" s="4" cm="1">
        <f t="array" ref="R90">INDEX(GMWQ!$A$2:$NF$60,MATCH(1,(GMWQ!$NE$2:$NE$60=R$3)*(GMWQ!$ND$2:$ND$60=R$4)*(GMWQ!$NF$2:$NF$60=R$1),0),$G90-1966)</f>
        <v>-12.944000000000001</v>
      </c>
      <c r="S90" s="4" cm="1">
        <f t="array" ref="S90">INDEX(GMWQ!$A$2:$NF$60,MATCH(1,(GMWQ!$NE$2:$NE$60=S$3)*(GMWQ!$ND$2:$ND$60=S$4)*(GMWQ!$NF$2:$NF$60=S$1),0),$G90-1966)</f>
        <v>-17.442</v>
      </c>
      <c r="T90" s="4" cm="1">
        <f t="array" ref="T90">INDEX(GMWQ!$A$2:$NF$60,MATCH(1,(GMWQ!$NE$2:$NE$60=T$3)*(GMWQ!$ND$2:$ND$60=T$4)*(GMWQ!$NF$2:$NF$60=T$1),0),$G90-1966)</f>
        <v>-20.916360000000001</v>
      </c>
      <c r="U90" s="4" cm="1">
        <f t="array" ref="U90">INDEX(GMWQ!$A$2:$NF$60,MATCH(1,(GMWQ!$NE$2:$NE$60=U$3)*(GMWQ!$ND$2:$ND$60=U$4)*(GMWQ!$NF$2:$NF$60=U$1),0),$G90-1966)</f>
        <v>-14093</v>
      </c>
      <c r="V90" s="4" cm="1">
        <f t="array" ref="V90">INDEX(GMWQ!$A$2:$NF$60,MATCH(1,(GMWQ!$NE$2:$NE$60=V$3)*(GMWQ!$ND$2:$ND$60=V$4)*(GMWQ!$NF$2:$NF$60=V$1),0),$G90-1966)</f>
        <v>286197.8</v>
      </c>
      <c r="W90" s="4" cm="1">
        <f t="array" ref="W90">INDEX(GMWQ!$A$2:$NF$60,MATCH(1,(GMWQ!$NE$2:$NE$60=W$3)*(GMWQ!$ND$2:$ND$60=W$4)*(GMWQ!$NF$2:$NF$60=W$1),0),$G90-1966)</f>
        <v>6833.7070000000003</v>
      </c>
      <c r="X90" s="4" cm="1">
        <f t="array" ref="X90">INDEX(GMWQ!$A$2:$NF$60,MATCH(1,(GMWQ!$NE$2:$NE$60=X$3)*(GMWQ!$ND$2:$ND$60=X$4)*(GMWQ!$NF$2:$NF$60=X$1),0),$G90-1966)</f>
        <v>366379</v>
      </c>
      <c r="Y90" s="4" cm="1">
        <f t="array" ref="Y90">INDEX(GMWQ!$A$2:$NF$60,MATCH(1,(GMWQ!$NE$2:$NE$60=Y$3)*(GMWQ!$ND$2:$ND$60=Y$4)*(GMWQ!$NF$2:$NF$60=Y$1),0),$G90-1966)</f>
        <v>787.65530000000001</v>
      </c>
      <c r="Z90" s="4" cm="1">
        <f t="array" ref="Z90">INDEX(GMWQ!$A$2:$NF$60,MATCH(1,(GMWQ!$NE$2:$NE$60=Z$3)*(GMWQ!$ND$2:$ND$60=Z$4)*(GMWQ!$NF$2:$NF$60=Z$1),0),$G90-1966)</f>
        <v>665.99300000000005</v>
      </c>
      <c r="AA90" s="4" cm="1">
        <f t="array" ref="AA90">INDEX(GMWQ!$A$2:$NF$60,MATCH(1,(GMWQ!$NE$2:$NE$60=AA$3)*(GMWQ!$ND$2:$ND$60=AA$4)*(GMWQ!$NF$2:$NF$60=AA$1),0),$G90-1966)</f>
        <v>973.65899999999999</v>
      </c>
      <c r="AB90" s="4" cm="1">
        <f t="array" ref="AB90">INDEX(GMWQ!$A$2:$NF$60,MATCH(1,(GMWQ!$NE$2:$NE$60=AB$3)*(GMWQ!$ND$2:$ND$60=AB$4)*(GMWQ!$NF$2:$NF$60=AB$1),0),$G90-1966)</f>
        <v>777123</v>
      </c>
      <c r="AC90" s="4" cm="1">
        <f t="array" ref="AC90">INDEX(GMWQ!$A$2:$NF$60,MATCH(1,(GMWQ!$NE$2:$NE$60=AC$3)*(GMWQ!$ND$2:$ND$60=AC$4)*(GMWQ!$NF$2:$NF$60=AC$1),0),$G90-1966)</f>
        <v>234900</v>
      </c>
      <c r="AD90" s="4" cm="1">
        <f t="array" ref="AD90">INDEX(GMWQ!$A$2:$NF$60,MATCH(1,(GMWQ!$NE$2:$NE$60=AD$3)*(GMWQ!$ND$2:$ND$60=AD$4)*(GMWQ!$NF$2:$NF$60=AD$1),0),$G90-1966)</f>
        <v>5220.7929999999997</v>
      </c>
      <c r="AE90" s="4" cm="1">
        <f t="array" ref="AE90">INDEX(GMWQ!$A$2:$NF$60,MATCH(1,(GMWQ!$NE$2:$NE$60=AE$3)*(GMWQ!$ND$2:$ND$60=AE$4)*(GMWQ!$NF$2:$NF$60=AE$1),0),$G90-1966)</f>
        <v>62788.959999999999</v>
      </c>
      <c r="AF90" s="4" cm="1">
        <f t="array" ref="AF90">INDEX(GMWQ!$A$2:$NF$60,MATCH(1,(GMWQ!$NE$2:$NE$60=AF$3)*(GMWQ!$ND$2:$ND$60=AF$4)*(GMWQ!$NF$2:$NF$60=AF$1),0),$G90-1966)</f>
        <v>291.29719999999998</v>
      </c>
      <c r="AG90" s="4" cm="1">
        <f t="array" ref="AG90">INDEX(GMWQ!$A$2:$NF$60,MATCH(1,(GMWQ!$NE$2:$NE$60=AG$3)*(GMWQ!$ND$2:$ND$60=AG$4)*(GMWQ!$NF$2:$NF$60=AG$1),0),$G90-1966)</f>
        <v>247.173</v>
      </c>
      <c r="AH90" s="4" cm="1">
        <f t="array" ref="AH90">INDEX(GMWQ!$A$2:$NF$60,MATCH(1,(GMWQ!$NE$2:$NE$60=AH$3)*(GMWQ!$ND$2:$ND$60=AH$4)*(GMWQ!$NF$2:$NF$60=AH$1),0),$G90-1966)</f>
        <v>829.05200000000002</v>
      </c>
      <c r="AI90" s="4" cm="1">
        <f t="array" ref="AI90">INDEX(GMWQ!$A$2:$NF$60,MATCH(1,(GMWQ!$NE$2:$NE$60=AI$3)*(GMWQ!$ND$2:$ND$60=AI$4)*(GMWQ!$NF$2:$NF$60=AI$1),0),$G90-1966)</f>
        <v>521610</v>
      </c>
      <c r="AJ90" s="4" cm="1">
        <f t="array" ref="AJ90">INDEX(GMWQ!$A$2:$NF$60,MATCH(1,(GMWQ!$NE$2:$NE$60=AJ$3)*(GMWQ!$ND$2:$ND$60=AJ$4)*(GMWQ!$NF$2:$NF$60=AJ$1),0),$G90-1966)</f>
        <v>197559</v>
      </c>
      <c r="AK90" s="4" cm="1">
        <f t="array" ref="AK90">INDEX(GMWQ!$A$2:$NF$60,MATCH(1,(GMWQ!$NE$2:$NE$60=AK$3)*(GMWQ!$ND$2:$ND$60=AK$4)*(GMWQ!$NF$2:$NF$60=AK$1),0),$G90-1966)</f>
        <v>1753.425</v>
      </c>
      <c r="AL90" s="4" cm="1">
        <f t="array" ref="AL90">INDEX(GMWQ!$A$2:$NF$60,MATCH(1,(GMWQ!$NE$2:$NE$60=AL$3)*(GMWQ!$ND$2:$ND$60=AL$4)*(GMWQ!$NF$2:$NF$60=AL$1),0),$G90-1966)</f>
        <v>129192.1</v>
      </c>
      <c r="AM90" s="4" cm="1">
        <f t="array" ref="AM90">INDEX(GMWQ!$A$2:$NF$60,MATCH(1,(GMWQ!$NE$2:$NE$60=AM$3)*(GMWQ!$ND$2:$ND$60=AM$4)*(GMWQ!$NF$2:$NF$60=AM$1),0),$G90-1966)</f>
        <v>443.78</v>
      </c>
      <c r="AN90" s="4" cm="1">
        <f t="array" ref="AN90">INDEX(GMWQ!$A$2:$NF$60,MATCH(1,(GMWQ!$NE$2:$NE$60=AN$3)*(GMWQ!$ND$2:$ND$60=AN$4)*(GMWQ!$NF$2:$NF$60=AN$1),0),$G90-1966)</f>
        <v>285.21100000000001</v>
      </c>
      <c r="AO90" s="4" cm="1">
        <f t="array" ref="AO90">INDEX(GMWQ!$A$2:$NF$60,MATCH(1,(GMWQ!$NE$2:$NE$60=AO$3)*(GMWQ!$ND$2:$ND$60=AO$4)*(GMWQ!$NF$2:$NF$60=AO$1),0),$G90-1966)</f>
        <v>220.792</v>
      </c>
      <c r="AP90" s="4" cm="1">
        <f t="array" ref="AP90">INDEX(GMWQ!$A$2:$NF$60,MATCH(1,(GMWQ!$NE$2:$NE$60=AP$3)*(GMWQ!$ND$2:$ND$60=AP$4)*(GMWQ!$NF$2:$NF$60=AP$1),0),$G90-1966)</f>
        <v>189692</v>
      </c>
      <c r="AQ90" s="4" cm="1">
        <f t="array" ref="AQ90">INDEX(GMWQ!$A$2:$NF$60,MATCH(1,(GMWQ!$NE$2:$NE$60=AQ$3)*(GMWQ!$ND$2:$ND$60=AQ$4)*(GMWQ!$NF$2:$NF$60=AQ$1),0),$G90-1966)</f>
        <v>1.726785</v>
      </c>
      <c r="AR90" s="4" cm="1">
        <f t="array" ref="AR90">INDEX(GMWQ!$A$2:$NF$60,MATCH(1,(GMWQ!$NE$2:$NE$60=AR$3)*(GMWQ!$ND$2:$ND$60=AR$4)*(GMWQ!$NF$2:$NF$60=AR$1),0),$G90-1966)</f>
        <v>1.2273860000000001</v>
      </c>
      <c r="AS90" s="4" cm="1">
        <f t="array" ref="AS90">INDEX(GMWQ!$A$2:$NF$60,MATCH(1,(GMWQ!$NE$2:$NE$60=AS$3)*(GMWQ!$ND$2:$ND$60=AS$4)*(GMWQ!$NF$2:$NF$60=AS$1),0),$G90-1966)</f>
        <v>-0.57033009999999995</v>
      </c>
      <c r="AT90" s="4" cm="1">
        <f t="array" ref="AT90">INDEX(GMWQ!$A$2:$NF$60,MATCH(1,(GMWQ!$NE$2:$NE$60=AT$3)*(GMWQ!$ND$2:$ND$60=AT$4)*(GMWQ!$NF$2:$NF$60=AT$1),0),$G90-1966)</f>
        <v>0.99108790000000002</v>
      </c>
      <c r="AU90" s="4" cm="1">
        <f t="array" ref="AU90">INDEX(GMWQ!$A$2:$NF$60,MATCH(1,(GMWQ!$NE$2:$NE$60=AU$3)*(GMWQ!$ND$2:$ND$60=AU$4)*(GMWQ!$NF$2:$NF$60=AU$1),0),$G90-1966)</f>
        <v>64.666659999999993</v>
      </c>
      <c r="AV90" s="4" cm="1">
        <f t="array" ref="AV90">INDEX(GMWQ!$A$2:$NF$60,MATCH(1,(GMWQ!$NE$2:$NE$60=AV$3)*(GMWQ!$ND$2:$ND$60=AV$4)*(GMWQ!$NF$2:$NF$60=AV$1),0),$G90-1966)</f>
        <v>145.9667</v>
      </c>
      <c r="AW90" s="4" cm="1">
        <f t="array" ref="AW90">INDEX(GMWQ!$A$2:$NF$60,MATCH(1,(GMWQ!$NE$2:$NE$60=AW$3)*(GMWQ!$ND$2:$ND$60=AW$4)*(GMWQ!$NF$2:$NF$60=AW$1),0),$G90-1966)</f>
        <v>95.566670000000002</v>
      </c>
      <c r="AX90" s="4" cm="1">
        <f t="array" ref="AX90">INDEX(GMWQ!$A$2:$NF$60,MATCH(1,(GMWQ!$NE$2:$NE$60=AX$3)*(GMWQ!$ND$2:$ND$60=AX$4)*(GMWQ!$NF$2:$NF$60=AX$1),0),$G90-1966)</f>
        <v>68.566670000000002</v>
      </c>
      <c r="AY90" s="4" cm="1">
        <f t="array" ref="AY90">INDEX(GMWQ!$A$2:$NF$60,MATCH(1,(GMWQ!$NE$2:$NE$60=AY$3)*(GMWQ!$ND$2:$ND$60=AY$4)*(GMWQ!$NF$2:$NF$60=AY$1),0),$G90-1966)</f>
        <v>60.49333</v>
      </c>
      <c r="AZ90" s="4" cm="1">
        <f t="array" ref="AZ90">INDEX(GMWQ!$A$2:$NF$60,MATCH(1,(GMWQ!$NE$2:$NE$60=AZ$3)*(GMWQ!$ND$2:$ND$60=AZ$4)*(GMWQ!$NF$2:$NF$60=AZ$1),0),$G90-1966)</f>
        <v>50.366660000000003</v>
      </c>
      <c r="BA90" s="4" cm="1">
        <f t="array" ref="BA90">INDEX(GMWQ!$A$2:$NF$60,MATCH(1,(GMWQ!$NE$2:$NE$60=BA$3)*(GMWQ!$ND$2:$ND$60=BA$4)*(GMWQ!$NF$2:$NF$60=BA$1),0),$G90-1966)</f>
        <v>86.066670000000002</v>
      </c>
    </row>
    <row r="91" spans="1:53" x14ac:dyDescent="0.25">
      <c r="A91" s="4">
        <v>1994</v>
      </c>
      <c r="B91" s="4">
        <f t="shared" si="91"/>
        <v>1994</v>
      </c>
      <c r="C91" s="4">
        <f t="shared" si="91"/>
        <v>1993</v>
      </c>
      <c r="D91" s="4">
        <f t="shared" ref="D91" si="111">+D87+1</f>
        <v>1993</v>
      </c>
      <c r="E91" s="4">
        <f t="shared" si="91"/>
        <v>1993</v>
      </c>
      <c r="G91" s="4">
        <f t="shared" si="56"/>
        <v>2057</v>
      </c>
      <c r="H91" s="4" cm="1">
        <f t="array" ref="H91">INDEX(GMWQ!$A$2:$NF$60,MATCH(1,(GMWQ!$NE$2:$NE$60=H$3)*(GMWQ!$ND$2:$ND$60=H$4)*(GMWQ!$NF$2:$NF$60=H$1),0),$G91-1966)</f>
        <v>391026</v>
      </c>
      <c r="I91" s="4" cm="1">
        <f t="array" ref="I91">INDEX(GMWQ!$A$2:$NF$60,MATCH(1,(GMWQ!$NE$2:$NE$60=I$3)*(GMWQ!$ND$2:$ND$60=I$4)*(GMWQ!$NF$2:$NF$60=I$1),0),$G91-1966)</f>
        <v>2734.7750000000001</v>
      </c>
      <c r="J91" s="4" cm="1">
        <f t="array" ref="J91">INDEX(GMWQ!$A$2:$NF$60,MATCH(1,(GMWQ!$NE$2:$NE$60=J$3)*(GMWQ!$ND$2:$ND$60=J$4)*(GMWQ!$NF$2:$NF$60=J$1),0),$G91-1966)</f>
        <v>116265.7</v>
      </c>
      <c r="K91" s="4" cm="1">
        <f t="array" ref="K91">INDEX(GMWQ!$A$2:$NF$60,MATCH(1,(GMWQ!$NE$2:$NE$60=K$3)*(GMWQ!$ND$2:$ND$60=K$4)*(GMWQ!$NF$2:$NF$60=K$1),0),$G91-1966)</f>
        <v>624.05999999999995</v>
      </c>
      <c r="L91" s="4" cm="1">
        <f t="array" ref="L91">INDEX(GMWQ!$A$2:$NF$60,MATCH(1,(GMWQ!$NE$2:$NE$60=L$3)*(GMWQ!$ND$2:$ND$60=L$4)*(GMWQ!$NF$2:$NF$60=L$1),0),$G91-1966)</f>
        <v>404.45100000000002</v>
      </c>
      <c r="M91" s="4" cm="1">
        <f t="array" ref="M91">INDEX(GMWQ!$A$2:$NF$60,MATCH(1,(GMWQ!$NE$2:$NE$60=M$3)*(GMWQ!$ND$2:$ND$60=M$4)*(GMWQ!$NF$2:$NF$60=M$1),0),$G91-1966)</f>
        <v>383.01799999999997</v>
      </c>
      <c r="N91" s="4" cm="1">
        <f t="array" ref="N91">INDEX(GMWQ!$A$2:$NF$60,MATCH(1,(GMWQ!$NE$2:$NE$60=N$3)*(GMWQ!$ND$2:$ND$60=N$4)*(GMWQ!$NF$2:$NF$60=N$1),0),$G91-1966)</f>
        <v>301382.8</v>
      </c>
      <c r="O91" s="4" cm="1">
        <f t="array" ref="O91">INDEX(GMWQ!$A$2:$NF$60,MATCH(1,(GMWQ!$NE$2:$NE$60=O$3)*(GMWQ!$ND$2:$ND$60=O$4)*(GMWQ!$NF$2:$NF$60=O$1),0),$G91-1966)</f>
        <v>-13013</v>
      </c>
      <c r="P91" s="4" cm="1">
        <f t="array" ref="P91">INDEX(GMWQ!$A$2:$NF$60,MATCH(1,(GMWQ!$NE$2:$NE$60=P$3)*(GMWQ!$ND$2:$ND$60=P$4)*(GMWQ!$NF$2:$NF$60=P$1),0),$G91-1966)</f>
        <v>-92.080250000000007</v>
      </c>
      <c r="Q91" s="4" cm="1">
        <f t="array" ref="Q91">INDEX(GMWQ!$A$2:$NF$60,MATCH(1,(GMWQ!$NE$2:$NE$60=Q$3)*(GMWQ!$ND$2:$ND$60=Q$4)*(GMWQ!$NF$2:$NF$60=Q$1),0),$G91-1966)</f>
        <v>-5541.25</v>
      </c>
      <c r="R91" s="4" cm="1">
        <f t="array" ref="R91">INDEX(GMWQ!$A$2:$NF$60,MATCH(1,(GMWQ!$NE$2:$NE$60=R$3)*(GMWQ!$ND$2:$ND$60=R$4)*(GMWQ!$NF$2:$NF$60=R$1),0),$G91-1966)</f>
        <v>-8.3130000000000006</v>
      </c>
      <c r="S91" s="4" cm="1">
        <f t="array" ref="S91">INDEX(GMWQ!$A$2:$NF$60,MATCH(1,(GMWQ!$NE$2:$NE$60=S$3)*(GMWQ!$ND$2:$ND$60=S$4)*(GMWQ!$NF$2:$NF$60=S$1),0),$G91-1966)</f>
        <v>-16.863</v>
      </c>
      <c r="T91" s="4" cm="1">
        <f t="array" ref="T91">INDEX(GMWQ!$A$2:$NF$60,MATCH(1,(GMWQ!$NE$2:$NE$60=T$3)*(GMWQ!$ND$2:$ND$60=T$4)*(GMWQ!$NF$2:$NF$60=T$1),0),$G91-1966)</f>
        <v>-20.781649999999999</v>
      </c>
      <c r="U91" s="4" cm="1">
        <f t="array" ref="U91">INDEX(GMWQ!$A$2:$NF$60,MATCH(1,(GMWQ!$NE$2:$NE$60=U$3)*(GMWQ!$ND$2:$ND$60=U$4)*(GMWQ!$NF$2:$NF$60=U$1),0),$G91-1966)</f>
        <v>-13037</v>
      </c>
      <c r="V91" s="4" cm="1">
        <f t="array" ref="V91">INDEX(GMWQ!$A$2:$NF$60,MATCH(1,(GMWQ!$NE$2:$NE$60=V$3)*(GMWQ!$ND$2:$ND$60=V$4)*(GMWQ!$NF$2:$NF$60=V$1),0),$G91-1966)</f>
        <v>298715</v>
      </c>
      <c r="W91" s="4" cm="1">
        <f t="array" ref="W91">INDEX(GMWQ!$A$2:$NF$60,MATCH(1,(GMWQ!$NE$2:$NE$60=W$3)*(GMWQ!$ND$2:$ND$60=W$4)*(GMWQ!$NF$2:$NF$60=W$1),0),$G91-1966)</f>
        <v>6944.3689999999997</v>
      </c>
      <c r="X91" s="4" cm="1">
        <f t="array" ref="X91">INDEX(GMWQ!$A$2:$NF$60,MATCH(1,(GMWQ!$NE$2:$NE$60=X$3)*(GMWQ!$ND$2:$ND$60=X$4)*(GMWQ!$NF$2:$NF$60=X$1),0),$G91-1966)</f>
        <v>373799</v>
      </c>
      <c r="Y91" s="4" cm="1">
        <f t="array" ref="Y91">INDEX(GMWQ!$A$2:$NF$60,MATCH(1,(GMWQ!$NE$2:$NE$60=Y$3)*(GMWQ!$ND$2:$ND$60=Y$4)*(GMWQ!$NF$2:$NF$60=Y$1),0),$G91-1966)</f>
        <v>798.7989</v>
      </c>
      <c r="Z91" s="4" cm="1">
        <f t="array" ref="Z91">INDEX(GMWQ!$A$2:$NF$60,MATCH(1,(GMWQ!$NE$2:$NE$60=Z$3)*(GMWQ!$ND$2:$ND$60=Z$4)*(GMWQ!$NF$2:$NF$60=Z$1),0),$G91-1966)</f>
        <v>672.68899999999996</v>
      </c>
      <c r="AA91" s="4" cm="1">
        <f t="array" ref="AA91">INDEX(GMWQ!$A$2:$NF$60,MATCH(1,(GMWQ!$NE$2:$NE$60=AA$3)*(GMWQ!$ND$2:$ND$60=AA$4)*(GMWQ!$NF$2:$NF$60=AA$1),0),$G91-1966)</f>
        <v>998.41499999999996</v>
      </c>
      <c r="AB91" s="4" cm="1">
        <f t="array" ref="AB91">INDEX(GMWQ!$A$2:$NF$60,MATCH(1,(GMWQ!$NE$2:$NE$60=AB$3)*(GMWQ!$ND$2:$ND$60=AB$4)*(GMWQ!$NF$2:$NF$60=AB$1),0),$G91-1966)</f>
        <v>774465</v>
      </c>
      <c r="AC91" s="4" cm="1">
        <f t="array" ref="AC91">INDEX(GMWQ!$A$2:$NF$60,MATCH(1,(GMWQ!$NE$2:$NE$60=AC$3)*(GMWQ!$ND$2:$ND$60=AC$4)*(GMWQ!$NF$2:$NF$60=AC$1),0),$G91-1966)</f>
        <v>249800</v>
      </c>
      <c r="AD91" s="4" cm="1">
        <f t="array" ref="AD91">INDEX(GMWQ!$A$2:$NF$60,MATCH(1,(GMWQ!$NE$2:$NE$60=AD$3)*(GMWQ!$ND$2:$ND$60=AD$4)*(GMWQ!$NF$2:$NF$60=AD$1),0),$G91-1966)</f>
        <v>5333.9650000000001</v>
      </c>
      <c r="AE91" s="4" cm="1">
        <f t="array" ref="AE91">INDEX(GMWQ!$A$2:$NF$60,MATCH(1,(GMWQ!$NE$2:$NE$60=AE$3)*(GMWQ!$ND$2:$ND$60=AE$4)*(GMWQ!$NF$2:$NF$60=AE$1),0),$G91-1966)</f>
        <v>65780.45</v>
      </c>
      <c r="AF91" s="4" cm="1">
        <f t="array" ref="AF91">INDEX(GMWQ!$A$2:$NF$60,MATCH(1,(GMWQ!$NE$2:$NE$60=AF$3)*(GMWQ!$ND$2:$ND$60=AF$4)*(GMWQ!$NF$2:$NF$60=AF$1),0),$G91-1966)</f>
        <v>307.45929999999998</v>
      </c>
      <c r="AG91" s="4" cm="1">
        <f t="array" ref="AG91">INDEX(GMWQ!$A$2:$NF$60,MATCH(1,(GMWQ!$NE$2:$NE$60=AG$3)*(GMWQ!$ND$2:$ND$60=AG$4)*(GMWQ!$NF$2:$NF$60=AG$1),0),$G91-1966)</f>
        <v>252.20230000000001</v>
      </c>
      <c r="AH91" s="4" cm="1">
        <f t="array" ref="AH91">INDEX(GMWQ!$A$2:$NF$60,MATCH(1,(GMWQ!$NE$2:$NE$60=AH$3)*(GMWQ!$ND$2:$ND$60=AH$4)*(GMWQ!$NF$2:$NF$60=AH$1),0),$G91-1966)</f>
        <v>849.92</v>
      </c>
      <c r="AI91" s="4" cm="1">
        <f t="array" ref="AI91">INDEX(GMWQ!$A$2:$NF$60,MATCH(1,(GMWQ!$NE$2:$NE$60=AI$3)*(GMWQ!$ND$2:$ND$60=AI$4)*(GMWQ!$NF$2:$NF$60=AI$1),0),$G91-1966)</f>
        <v>518594</v>
      </c>
      <c r="AJ91" s="4" cm="1">
        <f t="array" ref="AJ91">INDEX(GMWQ!$A$2:$NF$60,MATCH(1,(GMWQ!$NE$2:$NE$60=AJ$3)*(GMWQ!$ND$2:$ND$60=AJ$4)*(GMWQ!$NF$2:$NF$60=AJ$1),0),$G91-1966)</f>
        <v>200471</v>
      </c>
      <c r="AK91" s="4" cm="1">
        <f t="array" ref="AK91">INDEX(GMWQ!$A$2:$NF$60,MATCH(1,(GMWQ!$NE$2:$NE$60=AK$3)*(GMWQ!$ND$2:$ND$60=AK$4)*(GMWQ!$NF$2:$NF$60=AK$1),0),$G91-1966)</f>
        <v>1778.925</v>
      </c>
      <c r="AL91" s="4" cm="1">
        <f t="array" ref="AL91">INDEX(GMWQ!$A$2:$NF$60,MATCH(1,(GMWQ!$NE$2:$NE$60=AL$3)*(GMWQ!$ND$2:$ND$60=AL$4)*(GMWQ!$NF$2:$NF$60=AL$1),0),$G91-1966)</f>
        <v>130485.1</v>
      </c>
      <c r="AM91" s="4" cm="1">
        <f t="array" ref="AM91">INDEX(GMWQ!$A$2:$NF$60,MATCH(1,(GMWQ!$NE$2:$NE$60=AM$3)*(GMWQ!$ND$2:$ND$60=AM$4)*(GMWQ!$NF$2:$NF$60=AM$1),0),$G91-1966)</f>
        <v>452.58300000000003</v>
      </c>
      <c r="AN91" s="4" cm="1">
        <f t="array" ref="AN91">INDEX(GMWQ!$A$2:$NF$60,MATCH(1,(GMWQ!$NE$2:$NE$60=AN$3)*(GMWQ!$ND$2:$ND$60=AN$4)*(GMWQ!$NF$2:$NF$60=AN$1),0),$G91-1966)</f>
        <v>287.63200000000001</v>
      </c>
      <c r="AO91" s="4" cm="1">
        <f t="array" ref="AO91">INDEX(GMWQ!$A$2:$NF$60,MATCH(1,(GMWQ!$NE$2:$NE$60=AO$3)*(GMWQ!$ND$2:$ND$60=AO$4)*(GMWQ!$NF$2:$NF$60=AO$1),0),$G91-1966)</f>
        <v>225.24</v>
      </c>
      <c r="AP91" s="4" cm="1">
        <f t="array" ref="AP91">INDEX(GMWQ!$A$2:$NF$60,MATCH(1,(GMWQ!$NE$2:$NE$60=AP$3)*(GMWQ!$ND$2:$ND$60=AP$4)*(GMWQ!$NF$2:$NF$60=AP$1),0),$G91-1966)</f>
        <v>193164</v>
      </c>
      <c r="AQ91" s="4" cm="1">
        <f t="array" ref="AQ91">INDEX(GMWQ!$A$2:$NF$60,MATCH(1,(GMWQ!$NE$2:$NE$60=AQ$3)*(GMWQ!$ND$2:$ND$60=AQ$4)*(GMWQ!$NF$2:$NF$60=AQ$1),0),$G91-1966)</f>
        <v>2.2116739999999999</v>
      </c>
      <c r="AR91" s="4" cm="1">
        <f t="array" ref="AR91">INDEX(GMWQ!$A$2:$NF$60,MATCH(1,(GMWQ!$NE$2:$NE$60=AR$3)*(GMWQ!$ND$2:$ND$60=AR$4)*(GMWQ!$NF$2:$NF$60=AR$1),0),$G91-1966)</f>
        <v>1.6015349999999999</v>
      </c>
      <c r="AS91" s="4" cm="1">
        <f t="array" ref="AS91">INDEX(GMWQ!$A$2:$NF$60,MATCH(1,(GMWQ!$NE$2:$NE$60=AS$3)*(GMWQ!$ND$2:$ND$60=AS$4)*(GMWQ!$NF$2:$NF$60=AS$1),0),$G91-1966)</f>
        <v>-0.31764389999999998</v>
      </c>
      <c r="AT91" s="4" cm="1">
        <f t="array" ref="AT91">INDEX(GMWQ!$A$2:$NF$60,MATCH(1,(GMWQ!$NE$2:$NE$60=AT$3)*(GMWQ!$ND$2:$ND$60=AT$4)*(GMWQ!$NF$2:$NF$60=AT$1),0),$G91-1966)</f>
        <v>1.404801</v>
      </c>
      <c r="AU91" s="4" cm="1">
        <f t="array" ref="AU91">INDEX(GMWQ!$A$2:$NF$60,MATCH(1,(GMWQ!$NE$2:$NE$60=AU$3)*(GMWQ!$ND$2:$ND$60=AU$4)*(GMWQ!$NF$2:$NF$60=AU$1),0),$G91-1966)</f>
        <v>64.766670000000005</v>
      </c>
      <c r="AV91" s="4" cm="1">
        <f t="array" ref="AV91">INDEX(GMWQ!$A$2:$NF$60,MATCH(1,(GMWQ!$NE$2:$NE$60=AV$3)*(GMWQ!$ND$2:$ND$60=AV$4)*(GMWQ!$NF$2:$NF$60=AV$1),0),$G91-1966)</f>
        <v>146.69999999999999</v>
      </c>
      <c r="AW91" s="4" cm="1">
        <f t="array" ref="AW91">INDEX(GMWQ!$A$2:$NF$60,MATCH(1,(GMWQ!$NE$2:$NE$60=AW$3)*(GMWQ!$ND$2:$ND$60=AW$4)*(GMWQ!$NF$2:$NF$60=AW$1),0),$G91-1966)</f>
        <v>95.666659999999993</v>
      </c>
      <c r="AX91" s="4" cm="1">
        <f t="array" ref="AX91">INDEX(GMWQ!$A$2:$NF$60,MATCH(1,(GMWQ!$NE$2:$NE$60=AX$3)*(GMWQ!$ND$2:$ND$60=AX$4)*(GMWQ!$NF$2:$NF$60=AX$1),0),$G91-1966)</f>
        <v>69.133330000000001</v>
      </c>
      <c r="AY91" s="4" cm="1">
        <f t="array" ref="AY91">INDEX(GMWQ!$A$2:$NF$60,MATCH(1,(GMWQ!$NE$2:$NE$60=AY$3)*(GMWQ!$ND$2:$ND$60=AY$4)*(GMWQ!$NF$2:$NF$60=AY$1),0),$G91-1966)</f>
        <v>60.73</v>
      </c>
      <c r="AZ91" s="4" cm="1">
        <f t="array" ref="AZ91">INDEX(GMWQ!$A$2:$NF$60,MATCH(1,(GMWQ!$NE$2:$NE$60=AZ$3)*(GMWQ!$ND$2:$ND$60=AZ$4)*(GMWQ!$NF$2:$NF$60=AZ$1),0),$G91-1966)</f>
        <v>51</v>
      </c>
      <c r="BA91" s="4" cm="1">
        <f t="array" ref="BA91">INDEX(GMWQ!$A$2:$NF$60,MATCH(1,(GMWQ!$NE$2:$NE$60=BA$3)*(GMWQ!$ND$2:$ND$60=BA$4)*(GMWQ!$NF$2:$NF$60=BA$1),0),$G91-1966)</f>
        <v>85.533330000000007</v>
      </c>
    </row>
    <row r="92" spans="1:53" x14ac:dyDescent="0.25">
      <c r="B92" s="4">
        <f t="shared" ref="B92:E107" si="112">+B88+1</f>
        <v>1994</v>
      </c>
      <c r="C92" s="4">
        <f t="shared" si="112"/>
        <v>1994</v>
      </c>
      <c r="D92" s="4">
        <f t="shared" ref="D92" si="113">+D88+1</f>
        <v>1993</v>
      </c>
      <c r="G92" s="4">
        <f t="shared" si="56"/>
        <v>2058</v>
      </c>
      <c r="H92" s="4" cm="1">
        <f t="array" ref="H92">INDEX(GMWQ!$A$2:$NF$60,MATCH(1,(GMWQ!$NE$2:$NE$60=H$3)*(GMWQ!$ND$2:$ND$60=H$4)*(GMWQ!$NF$2:$NF$60=H$1),0),$G92-1966)</f>
        <v>394588</v>
      </c>
      <c r="I92" s="4" cm="1">
        <f t="array" ref="I92">INDEX(GMWQ!$A$2:$NF$60,MATCH(1,(GMWQ!$NE$2:$NE$60=I$3)*(GMWQ!$ND$2:$ND$60=I$4)*(GMWQ!$NF$2:$NF$60=I$1),0),$G92-1966)</f>
        <v>2771.85</v>
      </c>
      <c r="J92" s="4" cm="1">
        <f t="array" ref="J92">INDEX(GMWQ!$A$2:$NF$60,MATCH(1,(GMWQ!$NE$2:$NE$60=J$3)*(GMWQ!$ND$2:$ND$60=J$4)*(GMWQ!$NF$2:$NF$60=J$1),0),$G92-1966)</f>
        <v>115373</v>
      </c>
      <c r="K92" s="4" cm="1">
        <f t="array" ref="K92">INDEX(GMWQ!$A$2:$NF$60,MATCH(1,(GMWQ!$NE$2:$NE$60=K$3)*(GMWQ!$ND$2:$ND$60=K$4)*(GMWQ!$NF$2:$NF$60=K$1),0),$G92-1966)</f>
        <v>627.51</v>
      </c>
      <c r="L92" s="4" cm="1">
        <f t="array" ref="L92">INDEX(GMWQ!$A$2:$NF$60,MATCH(1,(GMWQ!$NE$2:$NE$60=L$3)*(GMWQ!$ND$2:$ND$60=L$4)*(GMWQ!$NF$2:$NF$60=L$1),0),$G92-1966)</f>
        <v>408.50900000000001</v>
      </c>
      <c r="M92" s="4" cm="1">
        <f t="array" ref="M92">INDEX(GMWQ!$A$2:$NF$60,MATCH(1,(GMWQ!$NE$2:$NE$60=M$3)*(GMWQ!$ND$2:$ND$60=M$4)*(GMWQ!$NF$2:$NF$60=M$1),0),$G92-1966)</f>
        <v>385.79</v>
      </c>
      <c r="N92" s="4" cm="1">
        <f t="array" ref="N92">INDEX(GMWQ!$A$2:$NF$60,MATCH(1,(GMWQ!$NE$2:$NE$60=N$3)*(GMWQ!$ND$2:$ND$60=N$4)*(GMWQ!$NF$2:$NF$60=N$1),0),$G92-1966)</f>
        <v>305782.5</v>
      </c>
      <c r="O92" s="4" cm="1">
        <f t="array" ref="O92">INDEX(GMWQ!$A$2:$NF$60,MATCH(1,(GMWQ!$NE$2:$NE$60=O$3)*(GMWQ!$ND$2:$ND$60=O$4)*(GMWQ!$NF$2:$NF$60=O$1),0),$G92-1966)</f>
        <v>-14620</v>
      </c>
      <c r="P92" s="4" cm="1">
        <f t="array" ref="P92">INDEX(GMWQ!$A$2:$NF$60,MATCH(1,(GMWQ!$NE$2:$NE$60=P$3)*(GMWQ!$ND$2:$ND$60=P$4)*(GMWQ!$NF$2:$NF$60=P$1),0),$G92-1966)</f>
        <v>-86.451750000000004</v>
      </c>
      <c r="Q92" s="4" cm="1">
        <f t="array" ref="Q92">INDEX(GMWQ!$A$2:$NF$60,MATCH(1,(GMWQ!$NE$2:$NE$60=Q$3)*(GMWQ!$ND$2:$ND$60=Q$4)*(GMWQ!$NF$2:$NF$60=Q$1),0),$G92-1966)</f>
        <v>-5474.75</v>
      </c>
      <c r="R92" s="4" cm="1">
        <f t="array" ref="R92">INDEX(GMWQ!$A$2:$NF$60,MATCH(1,(GMWQ!$NE$2:$NE$60=R$3)*(GMWQ!$ND$2:$ND$60=R$4)*(GMWQ!$NF$2:$NF$60=R$1),0),$G92-1966)</f>
        <v>-9.93</v>
      </c>
      <c r="S92" s="4" cm="1">
        <f t="array" ref="S92">INDEX(GMWQ!$A$2:$NF$60,MATCH(1,(GMWQ!$NE$2:$NE$60=S$3)*(GMWQ!$ND$2:$ND$60=S$4)*(GMWQ!$NF$2:$NF$60=S$1),0),$G92-1966)</f>
        <v>-15.587</v>
      </c>
      <c r="T92" s="4" cm="1">
        <f t="array" ref="T92">INDEX(GMWQ!$A$2:$NF$60,MATCH(1,(GMWQ!$NE$2:$NE$60=T$3)*(GMWQ!$ND$2:$ND$60=T$4)*(GMWQ!$NF$2:$NF$60=T$1),0),$G92-1966)</f>
        <v>-20.452459999999999</v>
      </c>
      <c r="U92" s="4" cm="1">
        <f t="array" ref="U92">INDEX(GMWQ!$A$2:$NF$60,MATCH(1,(GMWQ!$NE$2:$NE$60=U$3)*(GMWQ!$ND$2:$ND$60=U$4)*(GMWQ!$NF$2:$NF$60=U$1),0),$G92-1966)</f>
        <v>-13807</v>
      </c>
      <c r="V92" s="4" cm="1">
        <f t="array" ref="V92">INDEX(GMWQ!$A$2:$NF$60,MATCH(1,(GMWQ!$NE$2:$NE$60=V$3)*(GMWQ!$ND$2:$ND$60=V$4)*(GMWQ!$NF$2:$NF$60=V$1),0),$G92-1966)</f>
        <v>309019</v>
      </c>
      <c r="W92" s="4" cm="1">
        <f t="array" ref="W92">INDEX(GMWQ!$A$2:$NF$60,MATCH(1,(GMWQ!$NE$2:$NE$60=W$3)*(GMWQ!$ND$2:$ND$60=W$4)*(GMWQ!$NF$2:$NF$60=W$1),0),$G92-1966)</f>
        <v>6994.0649999999996</v>
      </c>
      <c r="X92" s="4" cm="1">
        <f t="array" ref="X92">INDEX(GMWQ!$A$2:$NF$60,MATCH(1,(GMWQ!$NE$2:$NE$60=X$3)*(GMWQ!$ND$2:$ND$60=X$4)*(GMWQ!$NF$2:$NF$60=X$1),0),$G92-1966)</f>
        <v>381219</v>
      </c>
      <c r="Y92" s="4" cm="1">
        <f t="array" ref="Y92">INDEX(GMWQ!$A$2:$NF$60,MATCH(1,(GMWQ!$NE$2:$NE$60=Y$3)*(GMWQ!$ND$2:$ND$60=Y$4)*(GMWQ!$NF$2:$NF$60=Y$1),0),$G92-1966)</f>
        <v>810.57010000000002</v>
      </c>
      <c r="Z92" s="4" cm="1">
        <f t="array" ref="Z92">INDEX(GMWQ!$A$2:$NF$60,MATCH(1,(GMWQ!$NE$2:$NE$60=Z$3)*(GMWQ!$ND$2:$ND$60=Z$4)*(GMWQ!$NF$2:$NF$60=Z$1),0),$G92-1966)</f>
        <v>654.73599999999999</v>
      </c>
      <c r="AA92" s="4" cm="1">
        <f t="array" ref="AA92">INDEX(GMWQ!$A$2:$NF$60,MATCH(1,(GMWQ!$NE$2:$NE$60=AA$3)*(GMWQ!$ND$2:$ND$60=AA$4)*(GMWQ!$NF$2:$NF$60=AA$1),0),$G92-1966)</f>
        <v>1023.171</v>
      </c>
      <c r="AB92" s="4" cm="1">
        <f t="array" ref="AB92">INDEX(GMWQ!$A$2:$NF$60,MATCH(1,(GMWQ!$NE$2:$NE$60=AB$3)*(GMWQ!$ND$2:$ND$60=AB$4)*(GMWQ!$NF$2:$NF$60=AB$1),0),$G92-1966)</f>
        <v>780811</v>
      </c>
      <c r="AC92" s="4" cm="1">
        <f t="array" ref="AC92">INDEX(GMWQ!$A$2:$NF$60,MATCH(1,(GMWQ!$NE$2:$NE$60=AC$3)*(GMWQ!$ND$2:$ND$60=AC$4)*(GMWQ!$NF$2:$NF$60=AC$1),0),$G92-1966)</f>
        <v>262900</v>
      </c>
      <c r="AD92" s="4" cm="1">
        <f t="array" ref="AD92">INDEX(GMWQ!$A$2:$NF$60,MATCH(1,(GMWQ!$NE$2:$NE$60=AD$3)*(GMWQ!$ND$2:$ND$60=AD$4)*(GMWQ!$NF$2:$NF$60=AD$1),0),$G92-1966)</f>
        <v>5403.9859999999999</v>
      </c>
      <c r="AE92" s="4" cm="1">
        <f t="array" ref="AE92">INDEX(GMWQ!$A$2:$NF$60,MATCH(1,(GMWQ!$NE$2:$NE$60=AE$3)*(GMWQ!$ND$2:$ND$60=AE$4)*(GMWQ!$NF$2:$NF$60=AE$1),0),$G92-1966)</f>
        <v>68771.94</v>
      </c>
      <c r="AF92" s="4" cm="1">
        <f t="array" ref="AF92">INDEX(GMWQ!$A$2:$NF$60,MATCH(1,(GMWQ!$NE$2:$NE$60=AF$3)*(GMWQ!$ND$2:$ND$60=AF$4)*(GMWQ!$NF$2:$NF$60=AF$1),0),$G92-1966)</f>
        <v>296.71629999999999</v>
      </c>
      <c r="AG92" s="4" cm="1">
        <f t="array" ref="AG92">INDEX(GMWQ!$A$2:$NF$60,MATCH(1,(GMWQ!$NE$2:$NE$60=AG$3)*(GMWQ!$ND$2:$ND$60=AG$4)*(GMWQ!$NF$2:$NF$60=AG$1),0),$G92-1966)</f>
        <v>257.23149999999998</v>
      </c>
      <c r="AH92" s="4" cm="1">
        <f t="array" ref="AH92">INDEX(GMWQ!$A$2:$NF$60,MATCH(1,(GMWQ!$NE$2:$NE$60=AH$3)*(GMWQ!$ND$2:$ND$60=AH$4)*(GMWQ!$NF$2:$NF$60=AH$1),0),$G92-1966)</f>
        <v>870.78800000000001</v>
      </c>
      <c r="AI92" s="4" cm="1">
        <f t="array" ref="AI92">INDEX(GMWQ!$A$2:$NF$60,MATCH(1,(GMWQ!$NE$2:$NE$60=AI$3)*(GMWQ!$ND$2:$ND$60=AI$4)*(GMWQ!$NF$2:$NF$60=AI$1),0),$G92-1966)</f>
        <v>522829</v>
      </c>
      <c r="AJ92" s="4" cm="1">
        <f t="array" ref="AJ92">INDEX(GMWQ!$A$2:$NF$60,MATCH(1,(GMWQ!$NE$2:$NE$60=AJ$3)*(GMWQ!$ND$2:$ND$60=AJ$4)*(GMWQ!$NF$2:$NF$60=AJ$1),0),$G92-1966)</f>
        <v>201365</v>
      </c>
      <c r="AK92" s="4" cm="1">
        <f t="array" ref="AK92">INDEX(GMWQ!$A$2:$NF$60,MATCH(1,(GMWQ!$NE$2:$NE$60=AK$3)*(GMWQ!$ND$2:$ND$60=AK$4)*(GMWQ!$NF$2:$NF$60=AK$1),0),$G92-1966)</f>
        <v>1811.7249999999999</v>
      </c>
      <c r="AL92" s="4" cm="1">
        <f t="array" ref="AL92">INDEX(GMWQ!$A$2:$NF$60,MATCH(1,(GMWQ!$NE$2:$NE$60=AL$3)*(GMWQ!$ND$2:$ND$60=AL$4)*(GMWQ!$NF$2:$NF$60=AL$1),0),$G92-1966)</f>
        <v>129958.5</v>
      </c>
      <c r="AM92" s="4" cm="1">
        <f t="array" ref="AM92">INDEX(GMWQ!$A$2:$NF$60,MATCH(1,(GMWQ!$NE$2:$NE$60=AM$3)*(GMWQ!$ND$2:$ND$60=AM$4)*(GMWQ!$NF$2:$NF$60=AM$1),0),$G92-1966)</f>
        <v>456.35899999999998</v>
      </c>
      <c r="AN92" s="4" cm="1">
        <f t="array" ref="AN92">INDEX(GMWQ!$A$2:$NF$60,MATCH(1,(GMWQ!$NE$2:$NE$60=AN$3)*(GMWQ!$ND$2:$ND$60=AN$4)*(GMWQ!$NF$2:$NF$60=AN$1),0),$G92-1966)</f>
        <v>291.60199999999998</v>
      </c>
      <c r="AO92" s="4" cm="1">
        <f t="array" ref="AO92">INDEX(GMWQ!$A$2:$NF$60,MATCH(1,(GMWQ!$NE$2:$NE$60=AO$3)*(GMWQ!$ND$2:$ND$60=AO$4)*(GMWQ!$NF$2:$NF$60=AO$1),0),$G92-1966)</f>
        <v>228.64400000000001</v>
      </c>
      <c r="AP92" s="4" cm="1">
        <f t="array" ref="AP92">INDEX(GMWQ!$A$2:$NF$60,MATCH(1,(GMWQ!$NE$2:$NE$60=AP$3)*(GMWQ!$ND$2:$ND$60=AP$4)*(GMWQ!$NF$2:$NF$60=AP$1),0),$G92-1966)</f>
        <v>195915</v>
      </c>
      <c r="AQ92" s="4" cm="1">
        <f t="array" ref="AQ92">INDEX(GMWQ!$A$2:$NF$60,MATCH(1,(GMWQ!$NE$2:$NE$60=AQ$3)*(GMWQ!$ND$2:$ND$60=AQ$4)*(GMWQ!$NF$2:$NF$60=AQ$1),0),$G92-1966)</f>
        <v>3.504305</v>
      </c>
      <c r="AR92" s="4" cm="1">
        <f t="array" ref="AR92">INDEX(GMWQ!$A$2:$NF$60,MATCH(1,(GMWQ!$NE$2:$NE$60=AR$3)*(GMWQ!$ND$2:$ND$60=AR$4)*(GMWQ!$NF$2:$NF$60=AR$1),0),$G92-1966)</f>
        <v>2.2573029999999998</v>
      </c>
      <c r="AS92" s="4" cm="1">
        <f t="array" ref="AS92">INDEX(GMWQ!$A$2:$NF$60,MATCH(1,(GMWQ!$NE$2:$NE$60=AS$3)*(GMWQ!$ND$2:$ND$60=AS$4)*(GMWQ!$NF$2:$NF$60=AS$1),0),$G92-1966)</f>
        <v>0.9153869</v>
      </c>
      <c r="AT92" s="4" cm="1">
        <f t="array" ref="AT92">INDEX(GMWQ!$A$2:$NF$60,MATCH(1,(GMWQ!$NE$2:$NE$60=AT$3)*(GMWQ!$ND$2:$ND$60=AT$4)*(GMWQ!$NF$2:$NF$60=AT$1),0),$G92-1966)</f>
        <v>1.7592179999999999</v>
      </c>
      <c r="AU92" s="4" cm="1">
        <f t="array" ref="AU92">INDEX(GMWQ!$A$2:$NF$60,MATCH(1,(GMWQ!$NE$2:$NE$60=AU$3)*(GMWQ!$ND$2:$ND$60=AU$4)*(GMWQ!$NF$2:$NF$60=AU$1),0),$G92-1966)</f>
        <v>65.7</v>
      </c>
      <c r="AV92" s="4" cm="1">
        <f t="array" ref="AV92">INDEX(GMWQ!$A$2:$NF$60,MATCH(1,(GMWQ!$NE$2:$NE$60=AV$3)*(GMWQ!$ND$2:$ND$60=AV$4)*(GMWQ!$NF$2:$NF$60=AV$1),0),$G92-1966)</f>
        <v>147.5333</v>
      </c>
      <c r="AW92" s="4" cm="1">
        <f t="array" ref="AW92">INDEX(GMWQ!$A$2:$NF$60,MATCH(1,(GMWQ!$NE$2:$NE$60=AW$3)*(GMWQ!$ND$2:$ND$60=AW$4)*(GMWQ!$NF$2:$NF$60=AW$1),0),$G92-1966)</f>
        <v>96.133330000000001</v>
      </c>
      <c r="AX92" s="4" cm="1">
        <f t="array" ref="AX92">INDEX(GMWQ!$A$2:$NF$60,MATCH(1,(GMWQ!$NE$2:$NE$60=AX$3)*(GMWQ!$ND$2:$ND$60=AX$4)*(GMWQ!$NF$2:$NF$60=AX$1),0),$G92-1966)</f>
        <v>69.566670000000002</v>
      </c>
      <c r="AY92" s="4" cm="1">
        <f t="array" ref="AY92">INDEX(GMWQ!$A$2:$NF$60,MATCH(1,(GMWQ!$NE$2:$NE$60=AY$3)*(GMWQ!$ND$2:$ND$60=AY$4)*(GMWQ!$NF$2:$NF$60=AY$1),0),$G92-1966)</f>
        <v>61.13</v>
      </c>
      <c r="AZ92" s="4" cm="1">
        <f t="array" ref="AZ92">INDEX(GMWQ!$A$2:$NF$60,MATCH(1,(GMWQ!$NE$2:$NE$60=AZ$3)*(GMWQ!$ND$2:$ND$60=AZ$4)*(GMWQ!$NF$2:$NF$60=AZ$1),0),$G92-1966)</f>
        <v>51.333329999999997</v>
      </c>
      <c r="BA92" s="4" cm="1">
        <f t="array" ref="BA92">INDEX(GMWQ!$A$2:$NF$60,MATCH(1,(GMWQ!$NE$2:$NE$60=BA$3)*(GMWQ!$ND$2:$ND$60=BA$4)*(GMWQ!$NF$2:$NF$60=BA$1),0),$G92-1966)</f>
        <v>85.266670000000005</v>
      </c>
    </row>
    <row r="93" spans="1:53" x14ac:dyDescent="0.25">
      <c r="B93" s="4">
        <f t="shared" si="112"/>
        <v>1994</v>
      </c>
      <c r="C93" s="4">
        <f t="shared" si="112"/>
        <v>1994</v>
      </c>
      <c r="D93" s="4">
        <f t="shared" ref="D93" si="114">+D89+1</f>
        <v>1994</v>
      </c>
      <c r="G93" s="4">
        <f t="shared" si="56"/>
        <v>2059</v>
      </c>
      <c r="H93" s="4" cm="1">
        <f t="array" ref="H93">INDEX(GMWQ!$A$2:$NF$60,MATCH(1,(GMWQ!$NE$2:$NE$60=H$3)*(GMWQ!$ND$2:$ND$60=H$4)*(GMWQ!$NF$2:$NF$60=H$1),0),$G93-1966)</f>
        <v>398566</v>
      </c>
      <c r="I93" s="4" cm="1">
        <f t="array" ref="I93">INDEX(GMWQ!$A$2:$NF$60,MATCH(1,(GMWQ!$NE$2:$NE$60=I$3)*(GMWQ!$ND$2:$ND$60=I$4)*(GMWQ!$NF$2:$NF$60=I$1),0),$G93-1966)</f>
        <v>2788.05</v>
      </c>
      <c r="J93" s="4" cm="1">
        <f t="array" ref="J93">INDEX(GMWQ!$A$2:$NF$60,MATCH(1,(GMWQ!$NE$2:$NE$60=J$3)*(GMWQ!$ND$2:$ND$60=J$4)*(GMWQ!$NF$2:$NF$60=J$1),0),$G93-1966)</f>
        <v>116533.8</v>
      </c>
      <c r="K93" s="4" cm="1">
        <f t="array" ref="K93">INDEX(GMWQ!$A$2:$NF$60,MATCH(1,(GMWQ!$NE$2:$NE$60=K$3)*(GMWQ!$ND$2:$ND$60=K$4)*(GMWQ!$NF$2:$NF$60=K$1),0),$G93-1966)</f>
        <v>631.22</v>
      </c>
      <c r="L93" s="4" cm="1">
        <f t="array" ref="L93">INDEX(GMWQ!$A$2:$NF$60,MATCH(1,(GMWQ!$NE$2:$NE$60=L$3)*(GMWQ!$ND$2:$ND$60=L$4)*(GMWQ!$NF$2:$NF$60=L$1),0),$G93-1966)</f>
        <v>412.19900000000001</v>
      </c>
      <c r="M93" s="4" cm="1">
        <f t="array" ref="M93">INDEX(GMWQ!$A$2:$NF$60,MATCH(1,(GMWQ!$NE$2:$NE$60=M$3)*(GMWQ!$ND$2:$ND$60=M$4)*(GMWQ!$NF$2:$NF$60=M$1),0),$G93-1966)</f>
        <v>388.197</v>
      </c>
      <c r="N93" s="4" cm="1">
        <f t="array" ref="N93">INDEX(GMWQ!$A$2:$NF$60,MATCH(1,(GMWQ!$NE$2:$NE$60=N$3)*(GMWQ!$ND$2:$ND$60=N$4)*(GMWQ!$NF$2:$NF$60=N$1),0),$G93-1966)</f>
        <v>309702.8</v>
      </c>
      <c r="O93" s="4" cm="1">
        <f t="array" ref="O93">INDEX(GMWQ!$A$2:$NF$60,MATCH(1,(GMWQ!$NE$2:$NE$60=O$3)*(GMWQ!$ND$2:$ND$60=O$4)*(GMWQ!$NF$2:$NF$60=O$1),0),$G93-1966)</f>
        <v>-10958</v>
      </c>
      <c r="P93" s="4" cm="1">
        <f t="array" ref="P93">INDEX(GMWQ!$A$2:$NF$60,MATCH(1,(GMWQ!$NE$2:$NE$60=P$3)*(GMWQ!$ND$2:$ND$60=P$4)*(GMWQ!$NF$2:$NF$60=P$1),0),$G93-1966)</f>
        <v>-90.907250000000005</v>
      </c>
      <c r="Q93" s="4" cm="1">
        <f t="array" ref="Q93">INDEX(GMWQ!$A$2:$NF$60,MATCH(1,(GMWQ!$NE$2:$NE$60=Q$3)*(GMWQ!$ND$2:$ND$60=Q$4)*(GMWQ!$NF$2:$NF$60=Q$1),0),$G93-1966)</f>
        <v>-4418.5</v>
      </c>
      <c r="R93" s="4" cm="1">
        <f t="array" ref="R93">INDEX(GMWQ!$A$2:$NF$60,MATCH(1,(GMWQ!$NE$2:$NE$60=R$3)*(GMWQ!$ND$2:$ND$60=R$4)*(GMWQ!$NF$2:$NF$60=R$1),0),$G93-1966)</f>
        <v>-14.722</v>
      </c>
      <c r="S93" s="4" cm="1">
        <f t="array" ref="S93">INDEX(GMWQ!$A$2:$NF$60,MATCH(1,(GMWQ!$NE$2:$NE$60=S$3)*(GMWQ!$ND$2:$ND$60=S$4)*(GMWQ!$NF$2:$NF$60=S$1),0),$G93-1966)</f>
        <v>-15.707000000000001</v>
      </c>
      <c r="T93" s="4" cm="1">
        <f t="array" ref="T93">INDEX(GMWQ!$A$2:$NF$60,MATCH(1,(GMWQ!$NE$2:$NE$60=T$3)*(GMWQ!$ND$2:$ND$60=T$4)*(GMWQ!$NF$2:$NF$60=T$1),0),$G93-1966)</f>
        <v>-19.92878</v>
      </c>
      <c r="U93" s="4" cm="1">
        <f t="array" ref="U93">INDEX(GMWQ!$A$2:$NF$60,MATCH(1,(GMWQ!$NE$2:$NE$60=U$3)*(GMWQ!$ND$2:$ND$60=U$4)*(GMWQ!$NF$2:$NF$60=U$1),0),$G93-1966)</f>
        <v>-11488</v>
      </c>
      <c r="V93" s="4" cm="1">
        <f t="array" ref="V93">INDEX(GMWQ!$A$2:$NF$60,MATCH(1,(GMWQ!$NE$2:$NE$60=V$3)*(GMWQ!$ND$2:$ND$60=V$4)*(GMWQ!$NF$2:$NF$60=V$1),0),$G93-1966)</f>
        <v>319323</v>
      </c>
      <c r="W93" s="4" cm="1">
        <f t="array" ref="W93">INDEX(GMWQ!$A$2:$NF$60,MATCH(1,(GMWQ!$NE$2:$NE$60=W$3)*(GMWQ!$ND$2:$ND$60=W$4)*(GMWQ!$NF$2:$NF$60=W$1),0),$G93-1966)</f>
        <v>7051.5640000000003</v>
      </c>
      <c r="X93" s="4" cm="1">
        <f t="array" ref="X93">INDEX(GMWQ!$A$2:$NF$60,MATCH(1,(GMWQ!$NE$2:$NE$60=X$3)*(GMWQ!$ND$2:$ND$60=X$4)*(GMWQ!$NF$2:$NF$60=X$1),0),$G93-1966)</f>
        <v>388639</v>
      </c>
      <c r="Y93" s="4" cm="1">
        <f t="array" ref="Y93">INDEX(GMWQ!$A$2:$NF$60,MATCH(1,(GMWQ!$NE$2:$NE$60=Y$3)*(GMWQ!$ND$2:$ND$60=Y$4)*(GMWQ!$NF$2:$NF$60=Y$1),0),$G93-1966)</f>
        <v>841.21180000000004</v>
      </c>
      <c r="Z93" s="4" cm="1">
        <f t="array" ref="Z93">INDEX(GMWQ!$A$2:$NF$60,MATCH(1,(GMWQ!$NE$2:$NE$60=Z$3)*(GMWQ!$ND$2:$ND$60=Z$4)*(GMWQ!$NF$2:$NF$60=Z$1),0),$G93-1966)</f>
        <v>643.60299999999995</v>
      </c>
      <c r="AA93" s="4" cm="1">
        <f t="array" ref="AA93">INDEX(GMWQ!$A$2:$NF$60,MATCH(1,(GMWQ!$NE$2:$NE$60=AA$3)*(GMWQ!$ND$2:$ND$60=AA$4)*(GMWQ!$NF$2:$NF$60=AA$1),0),$G93-1966)</f>
        <v>1047.9269999999999</v>
      </c>
      <c r="AB93" s="4" cm="1">
        <f t="array" ref="AB93">INDEX(GMWQ!$A$2:$NF$60,MATCH(1,(GMWQ!$NE$2:$NE$60=AB$3)*(GMWQ!$ND$2:$ND$60=AB$4)*(GMWQ!$NF$2:$NF$60=AB$1),0),$G93-1966)</f>
        <v>787522</v>
      </c>
      <c r="AC93" s="4" cm="1">
        <f t="array" ref="AC93">INDEX(GMWQ!$A$2:$NF$60,MATCH(1,(GMWQ!$NE$2:$NE$60=AC$3)*(GMWQ!$ND$2:$ND$60=AC$4)*(GMWQ!$NF$2:$NF$60=AC$1),0),$G93-1966)</f>
        <v>273500</v>
      </c>
      <c r="AD93" s="4" cm="1">
        <f t="array" ref="AD93">INDEX(GMWQ!$A$2:$NF$60,MATCH(1,(GMWQ!$NE$2:$NE$60=AD$3)*(GMWQ!$ND$2:$ND$60=AD$4)*(GMWQ!$NF$2:$NF$60=AD$1),0),$G93-1966)</f>
        <v>5464.4859999999999</v>
      </c>
      <c r="AE93" s="4" cm="1">
        <f t="array" ref="AE93">INDEX(GMWQ!$A$2:$NF$60,MATCH(1,(GMWQ!$NE$2:$NE$60=AE$3)*(GMWQ!$ND$2:$ND$60=AE$4)*(GMWQ!$NF$2:$NF$60=AE$1),0),$G93-1966)</f>
        <v>71763.42</v>
      </c>
      <c r="AF93" s="4" cm="1">
        <f t="array" ref="AF93">INDEX(GMWQ!$A$2:$NF$60,MATCH(1,(GMWQ!$NE$2:$NE$60=AF$3)*(GMWQ!$ND$2:$ND$60=AF$4)*(GMWQ!$NF$2:$NF$60=AF$1),0),$G93-1966)</f>
        <v>304.98739999999998</v>
      </c>
      <c r="AG93" s="4" cm="1">
        <f t="array" ref="AG93">INDEX(GMWQ!$A$2:$NF$60,MATCH(1,(GMWQ!$NE$2:$NE$60=AG$3)*(GMWQ!$ND$2:$ND$60=AG$4)*(GMWQ!$NF$2:$NF$60=AG$1),0),$G93-1966)</f>
        <v>262.26069999999999</v>
      </c>
      <c r="AH93" s="4" cm="1">
        <f t="array" ref="AH93">INDEX(GMWQ!$A$2:$NF$60,MATCH(1,(GMWQ!$NE$2:$NE$60=AH$3)*(GMWQ!$ND$2:$ND$60=AH$4)*(GMWQ!$NF$2:$NF$60=AH$1),0),$G93-1966)</f>
        <v>891.65599999999995</v>
      </c>
      <c r="AI93" s="4" cm="1">
        <f t="array" ref="AI93">INDEX(GMWQ!$A$2:$NF$60,MATCH(1,(GMWQ!$NE$2:$NE$60=AI$3)*(GMWQ!$ND$2:$ND$60=AI$4)*(GMWQ!$NF$2:$NF$60=AI$1),0),$G93-1966)</f>
        <v>526578</v>
      </c>
      <c r="AJ93" s="4" cm="1">
        <f t="array" ref="AJ93">INDEX(GMWQ!$A$2:$NF$60,MATCH(1,(GMWQ!$NE$2:$NE$60=AJ$3)*(GMWQ!$ND$2:$ND$60=AJ$4)*(GMWQ!$NF$2:$NF$60=AJ$1),0),$G93-1966)</f>
        <v>203978</v>
      </c>
      <c r="AK93" s="4" cm="1">
        <f t="array" ref="AK93">INDEX(GMWQ!$A$2:$NF$60,MATCH(1,(GMWQ!$NE$2:$NE$60=AK$3)*(GMWQ!$ND$2:$ND$60=AK$4)*(GMWQ!$NF$2:$NF$60=AK$1),0),$G93-1966)</f>
        <v>1832.7750000000001</v>
      </c>
      <c r="AL93" s="4" cm="1">
        <f t="array" ref="AL93">INDEX(GMWQ!$A$2:$NF$60,MATCH(1,(GMWQ!$NE$2:$NE$60=AL$3)*(GMWQ!$ND$2:$ND$60=AL$4)*(GMWQ!$NF$2:$NF$60=AL$1),0),$G93-1966)</f>
        <v>130725.4</v>
      </c>
      <c r="AM93" s="4" cm="1">
        <f t="array" ref="AM93">INDEX(GMWQ!$A$2:$NF$60,MATCH(1,(GMWQ!$NE$2:$NE$60=AM$3)*(GMWQ!$ND$2:$ND$60=AM$4)*(GMWQ!$NF$2:$NF$60=AM$1),0),$G93-1966)</f>
        <v>460.37799999999999</v>
      </c>
      <c r="AN93" s="4" cm="1">
        <f t="array" ref="AN93">INDEX(GMWQ!$A$2:$NF$60,MATCH(1,(GMWQ!$NE$2:$NE$60=AN$3)*(GMWQ!$ND$2:$ND$60=AN$4)*(GMWQ!$NF$2:$NF$60=AN$1),0),$G93-1966)</f>
        <v>294.65199999999999</v>
      </c>
      <c r="AO93" s="4" cm="1">
        <f t="array" ref="AO93">INDEX(GMWQ!$A$2:$NF$60,MATCH(1,(GMWQ!$NE$2:$NE$60=AO$3)*(GMWQ!$ND$2:$ND$60=AO$4)*(GMWQ!$NF$2:$NF$60=AO$1),0),$G93-1966)</f>
        <v>231.512</v>
      </c>
      <c r="AP93" s="4" cm="1">
        <f t="array" ref="AP93">INDEX(GMWQ!$A$2:$NF$60,MATCH(1,(GMWQ!$NE$2:$NE$60=AP$3)*(GMWQ!$ND$2:$ND$60=AP$4)*(GMWQ!$NF$2:$NF$60=AP$1),0),$G93-1966)</f>
        <v>200196</v>
      </c>
      <c r="AQ93" s="4" cm="1">
        <f t="array" ref="AQ93">INDEX(GMWQ!$A$2:$NF$60,MATCH(1,(GMWQ!$NE$2:$NE$60=AQ$3)*(GMWQ!$ND$2:$ND$60=AQ$4)*(GMWQ!$NF$2:$NF$60=AQ$1),0),$G93-1966)</f>
        <v>3.7761629999999999</v>
      </c>
      <c r="AR93" s="4" cm="1">
        <f t="array" ref="AR93">INDEX(GMWQ!$A$2:$NF$60,MATCH(1,(GMWQ!$NE$2:$NE$60=AR$3)*(GMWQ!$ND$2:$ND$60=AR$4)*(GMWQ!$NF$2:$NF$60=AR$1),0),$G93-1966)</f>
        <v>2.2531889999999999</v>
      </c>
      <c r="AS93" s="4" cm="1">
        <f t="array" ref="AS93">INDEX(GMWQ!$A$2:$NF$60,MATCH(1,(GMWQ!$NE$2:$NE$60=AS$3)*(GMWQ!$ND$2:$ND$60=AS$4)*(GMWQ!$NF$2:$NF$60=AS$1),0),$G93-1966)</f>
        <v>1.680653</v>
      </c>
      <c r="AT93" s="4" cm="1">
        <f t="array" ref="AT93">INDEX(GMWQ!$A$2:$NF$60,MATCH(1,(GMWQ!$NE$2:$NE$60=AT$3)*(GMWQ!$ND$2:$ND$60=AT$4)*(GMWQ!$NF$2:$NF$60=AT$1),0),$G93-1966)</f>
        <v>2.38964</v>
      </c>
      <c r="AU93" s="4" cm="1">
        <f t="array" ref="AU93">INDEX(GMWQ!$A$2:$NF$60,MATCH(1,(GMWQ!$NE$2:$NE$60=AU$3)*(GMWQ!$ND$2:$ND$60=AU$4)*(GMWQ!$NF$2:$NF$60=AU$1),0),$G93-1966)</f>
        <v>65.633330000000001</v>
      </c>
      <c r="AV93" s="4" cm="1">
        <f t="array" ref="AV93">INDEX(GMWQ!$A$2:$NF$60,MATCH(1,(GMWQ!$NE$2:$NE$60=AV$3)*(GMWQ!$ND$2:$ND$60=AV$4)*(GMWQ!$NF$2:$NF$60=AV$1),0),$G93-1966)</f>
        <v>148.9</v>
      </c>
      <c r="AW93" s="4" cm="1">
        <f t="array" ref="AW93">INDEX(GMWQ!$A$2:$NF$60,MATCH(1,(GMWQ!$NE$2:$NE$60=AW$3)*(GMWQ!$ND$2:$ND$60=AW$4)*(GMWQ!$NF$2:$NF$60=AW$1),0),$G93-1966)</f>
        <v>95.833340000000007</v>
      </c>
      <c r="AX93" s="4" cm="1">
        <f t="array" ref="AX93">INDEX(GMWQ!$A$2:$NF$60,MATCH(1,(GMWQ!$NE$2:$NE$60=AX$3)*(GMWQ!$ND$2:$ND$60=AX$4)*(GMWQ!$NF$2:$NF$60=AX$1),0),$G93-1966)</f>
        <v>70</v>
      </c>
      <c r="AY93" s="4" cm="1">
        <f t="array" ref="AY93">INDEX(GMWQ!$A$2:$NF$60,MATCH(1,(GMWQ!$NE$2:$NE$60=AY$3)*(GMWQ!$ND$2:$ND$60=AY$4)*(GMWQ!$NF$2:$NF$60=AY$1),0),$G93-1966)</f>
        <v>61.206670000000003</v>
      </c>
      <c r="AZ93" s="4" cm="1">
        <f t="array" ref="AZ93">INDEX(GMWQ!$A$2:$NF$60,MATCH(1,(GMWQ!$NE$2:$NE$60=AZ$3)*(GMWQ!$ND$2:$ND$60=AZ$4)*(GMWQ!$NF$2:$NF$60=AZ$1),0),$G93-1966)</f>
        <v>51.733330000000002</v>
      </c>
      <c r="BA93" s="4" cm="1">
        <f t="array" ref="BA93">INDEX(GMWQ!$A$2:$NF$60,MATCH(1,(GMWQ!$NE$2:$NE$60=BA$3)*(GMWQ!$ND$2:$ND$60=BA$4)*(GMWQ!$NF$2:$NF$60=BA$1),0),$G93-1966)</f>
        <v>85.766670000000005</v>
      </c>
    </row>
    <row r="94" spans="1:53" x14ac:dyDescent="0.25">
      <c r="B94" s="4">
        <f t="shared" si="112"/>
        <v>1994</v>
      </c>
      <c r="C94" s="4">
        <f t="shared" si="112"/>
        <v>1994</v>
      </c>
      <c r="D94" s="4">
        <f t="shared" ref="D94" si="115">+D90+1</f>
        <v>1994</v>
      </c>
      <c r="F94" s="4">
        <f t="shared" ref="F94" si="116">+F90+1</f>
        <v>1994</v>
      </c>
      <c r="G94" s="4">
        <f t="shared" si="56"/>
        <v>2060</v>
      </c>
      <c r="H94" s="4" cm="1">
        <f t="array" ref="H94">INDEX(GMWQ!$A$2:$NF$60,MATCH(1,(GMWQ!$NE$2:$NE$60=H$3)*(GMWQ!$ND$2:$ND$60=H$4)*(GMWQ!$NF$2:$NF$60=H$1),0),$G94-1966)</f>
        <v>400279</v>
      </c>
      <c r="I94" s="4" cm="1">
        <f t="array" ref="I94">INDEX(GMWQ!$A$2:$NF$60,MATCH(1,(GMWQ!$NE$2:$NE$60=I$3)*(GMWQ!$ND$2:$ND$60=I$4)*(GMWQ!$NF$2:$NF$60=I$1),0),$G94-1966)</f>
        <v>2819.9749999999999</v>
      </c>
      <c r="J94" s="4" cm="1">
        <f t="array" ref="J94">INDEX(GMWQ!$A$2:$NF$60,MATCH(1,(GMWQ!$NE$2:$NE$60=J$3)*(GMWQ!$ND$2:$ND$60=J$4)*(GMWQ!$NF$2:$NF$60=J$1),0),$G94-1966)</f>
        <v>116099</v>
      </c>
      <c r="K94" s="4" cm="1">
        <f t="array" ref="K94">INDEX(GMWQ!$A$2:$NF$60,MATCH(1,(GMWQ!$NE$2:$NE$60=K$3)*(GMWQ!$ND$2:$ND$60=K$4)*(GMWQ!$NF$2:$NF$60=K$1),0),$G94-1966)</f>
        <v>638.21</v>
      </c>
      <c r="L94" s="4" cm="1">
        <f t="array" ref="L94">INDEX(GMWQ!$A$2:$NF$60,MATCH(1,(GMWQ!$NE$2:$NE$60=L$3)*(GMWQ!$ND$2:$ND$60=L$4)*(GMWQ!$NF$2:$NF$60=L$1),0),$G94-1966)</f>
        <v>416.08499999999998</v>
      </c>
      <c r="M94" s="4" cm="1">
        <f t="array" ref="M94">INDEX(GMWQ!$A$2:$NF$60,MATCH(1,(GMWQ!$NE$2:$NE$60=M$3)*(GMWQ!$ND$2:$ND$60=M$4)*(GMWQ!$NF$2:$NF$60=M$1),0),$G94-1966)</f>
        <v>391.84100000000001</v>
      </c>
      <c r="N94" s="4" cm="1">
        <f t="array" ref="N94">INDEX(GMWQ!$A$2:$NF$60,MATCH(1,(GMWQ!$NE$2:$NE$60=N$3)*(GMWQ!$ND$2:$ND$60=N$4)*(GMWQ!$NF$2:$NF$60=N$1),0),$G94-1966)</f>
        <v>311952.5</v>
      </c>
      <c r="O94" s="4" cm="1">
        <f t="array" ref="O94">INDEX(GMWQ!$A$2:$NF$60,MATCH(1,(GMWQ!$NE$2:$NE$60=O$3)*(GMWQ!$ND$2:$ND$60=O$4)*(GMWQ!$NF$2:$NF$60=O$1),0),$G94-1966)</f>
        <v>-7891</v>
      </c>
      <c r="P94" s="4" cm="1">
        <f t="array" ref="P94">INDEX(GMWQ!$A$2:$NF$60,MATCH(1,(GMWQ!$NE$2:$NE$60=P$3)*(GMWQ!$ND$2:$ND$60=P$4)*(GMWQ!$NF$2:$NF$60=P$1),0),$G94-1966)</f>
        <v>-93.019000000000005</v>
      </c>
      <c r="Q94" s="4" cm="1">
        <f t="array" ref="Q94">INDEX(GMWQ!$A$2:$NF$60,MATCH(1,(GMWQ!$NE$2:$NE$60=Q$3)*(GMWQ!$ND$2:$ND$60=Q$4)*(GMWQ!$NF$2:$NF$60=Q$1),0),$G94-1966)</f>
        <v>-3785.75</v>
      </c>
      <c r="R94" s="4" cm="1">
        <f t="array" ref="R94">INDEX(GMWQ!$A$2:$NF$60,MATCH(1,(GMWQ!$NE$2:$NE$60=R$3)*(GMWQ!$ND$2:$ND$60=R$4)*(GMWQ!$NF$2:$NF$60=R$1),0),$G94-1966)</f>
        <v>-13.762</v>
      </c>
      <c r="S94" s="4" cm="1">
        <f t="array" ref="S94">INDEX(GMWQ!$A$2:$NF$60,MATCH(1,(GMWQ!$NE$2:$NE$60=S$3)*(GMWQ!$ND$2:$ND$60=S$4)*(GMWQ!$NF$2:$NF$60=S$1),0),$G94-1966)</f>
        <v>-15.856999999999999</v>
      </c>
      <c r="T94" s="4" cm="1">
        <f t="array" ref="T94">INDEX(GMWQ!$A$2:$NF$60,MATCH(1,(GMWQ!$NE$2:$NE$60=T$3)*(GMWQ!$ND$2:$ND$60=T$4)*(GMWQ!$NF$2:$NF$60=T$1),0),$G94-1966)</f>
        <v>-19.106079999999999</v>
      </c>
      <c r="U94" s="4" cm="1">
        <f t="array" ref="U94">INDEX(GMWQ!$A$2:$NF$60,MATCH(1,(GMWQ!$NE$2:$NE$60=U$3)*(GMWQ!$ND$2:$ND$60=U$4)*(GMWQ!$NF$2:$NF$60=U$1),0),$G94-1966)</f>
        <v>-12002</v>
      </c>
      <c r="V94" s="4" cm="1">
        <f t="array" ref="V94">INDEX(GMWQ!$A$2:$NF$60,MATCH(1,(GMWQ!$NE$2:$NE$60=V$3)*(GMWQ!$ND$2:$ND$60=V$4)*(GMWQ!$NF$2:$NF$60=V$1),0),$G94-1966)</f>
        <v>329627</v>
      </c>
      <c r="W94" s="4" cm="1">
        <f t="array" ref="W94">INDEX(GMWQ!$A$2:$NF$60,MATCH(1,(GMWQ!$NE$2:$NE$60=W$3)*(GMWQ!$ND$2:$ND$60=W$4)*(GMWQ!$NF$2:$NF$60=W$1),0),$G94-1966)</f>
        <v>7148.9059999999999</v>
      </c>
      <c r="X94" s="4" cm="1">
        <f t="array" ref="X94">INDEX(GMWQ!$A$2:$NF$60,MATCH(1,(GMWQ!$NE$2:$NE$60=X$3)*(GMWQ!$ND$2:$ND$60=X$4)*(GMWQ!$NF$2:$NF$60=X$1),0),$G94-1966)</f>
        <v>396059</v>
      </c>
      <c r="Y94" s="4" cm="1">
        <f t="array" ref="Y94">INDEX(GMWQ!$A$2:$NF$60,MATCH(1,(GMWQ!$NE$2:$NE$60=Y$3)*(GMWQ!$ND$2:$ND$60=Y$4)*(GMWQ!$NF$2:$NF$60=Y$1),0),$G94-1966)</f>
        <v>890.72389999999996</v>
      </c>
      <c r="Z94" s="4" cm="1">
        <f t="array" ref="Z94">INDEX(GMWQ!$A$2:$NF$60,MATCH(1,(GMWQ!$NE$2:$NE$60=Z$3)*(GMWQ!$ND$2:$ND$60=Z$4)*(GMWQ!$NF$2:$NF$60=Z$1),0),$G94-1966)</f>
        <v>676.23099999999999</v>
      </c>
      <c r="AA94" s="4" cm="1">
        <f t="array" ref="AA94">INDEX(GMWQ!$A$2:$NF$60,MATCH(1,(GMWQ!$NE$2:$NE$60=AA$3)*(GMWQ!$ND$2:$ND$60=AA$4)*(GMWQ!$NF$2:$NF$60=AA$1),0),$G94-1966)</f>
        <v>1072.683</v>
      </c>
      <c r="AB94" s="4" cm="1">
        <f t="array" ref="AB94">INDEX(GMWQ!$A$2:$NF$60,MATCH(1,(GMWQ!$NE$2:$NE$60=AB$3)*(GMWQ!$ND$2:$ND$60=AB$4)*(GMWQ!$NF$2:$NF$60=AB$1),0),$G94-1966)</f>
        <v>808152</v>
      </c>
      <c r="AC94" s="4" cm="1">
        <f t="array" ref="AC94">INDEX(GMWQ!$A$2:$NF$60,MATCH(1,(GMWQ!$NE$2:$NE$60=AC$3)*(GMWQ!$ND$2:$ND$60=AC$4)*(GMWQ!$NF$2:$NF$60=AC$1),0),$G94-1966)</f>
        <v>278400</v>
      </c>
      <c r="AD94" s="4" cm="1">
        <f t="array" ref="AD94">INDEX(GMWQ!$A$2:$NF$60,MATCH(1,(GMWQ!$NE$2:$NE$60=AD$3)*(GMWQ!$ND$2:$ND$60=AD$4)*(GMWQ!$NF$2:$NF$60=AD$1),0),$G94-1966)</f>
        <v>5561.0550000000003</v>
      </c>
      <c r="AE94" s="4" cm="1">
        <f t="array" ref="AE94">INDEX(GMWQ!$A$2:$NF$60,MATCH(1,(GMWQ!$NE$2:$NE$60=AE$3)*(GMWQ!$ND$2:$ND$60=AE$4)*(GMWQ!$NF$2:$NF$60=AE$1),0),$G94-1966)</f>
        <v>74754.91</v>
      </c>
      <c r="AF94" s="4" cm="1">
        <f t="array" ref="AF94">INDEX(GMWQ!$A$2:$NF$60,MATCH(1,(GMWQ!$NE$2:$NE$60=AF$3)*(GMWQ!$ND$2:$ND$60=AF$4)*(GMWQ!$NF$2:$NF$60=AF$1),0),$G94-1966)</f>
        <v>319.6284</v>
      </c>
      <c r="AG94" s="4" cm="1">
        <f t="array" ref="AG94">INDEX(GMWQ!$A$2:$NF$60,MATCH(1,(GMWQ!$NE$2:$NE$60=AG$3)*(GMWQ!$ND$2:$ND$60=AG$4)*(GMWQ!$NF$2:$NF$60=AG$1),0),$G94-1966)</f>
        <v>267.29000000000002</v>
      </c>
      <c r="AH94" s="4" cm="1">
        <f t="array" ref="AH94">INDEX(GMWQ!$A$2:$NF$60,MATCH(1,(GMWQ!$NE$2:$NE$60=AH$3)*(GMWQ!$ND$2:$ND$60=AH$4)*(GMWQ!$NF$2:$NF$60=AH$1),0),$G94-1966)</f>
        <v>912.524</v>
      </c>
      <c r="AI94" s="4" cm="1">
        <f t="array" ref="AI94">INDEX(GMWQ!$A$2:$NF$60,MATCH(1,(GMWQ!$NE$2:$NE$60=AI$3)*(GMWQ!$ND$2:$ND$60=AI$4)*(GMWQ!$NF$2:$NF$60=AI$1),0),$G94-1966)</f>
        <v>549918</v>
      </c>
      <c r="AJ94" s="4" cm="1">
        <f t="array" ref="AJ94">INDEX(GMWQ!$A$2:$NF$60,MATCH(1,(GMWQ!$NE$2:$NE$60=AJ$3)*(GMWQ!$ND$2:$ND$60=AJ$4)*(GMWQ!$NF$2:$NF$60=AJ$1),0),$G94-1966)</f>
        <v>207713</v>
      </c>
      <c r="AK94" s="4" cm="1">
        <f t="array" ref="AK94">INDEX(GMWQ!$A$2:$NF$60,MATCH(1,(GMWQ!$NE$2:$NE$60=AK$3)*(GMWQ!$ND$2:$ND$60=AK$4)*(GMWQ!$NF$2:$NF$60=AK$1),0),$G94-1966)</f>
        <v>1863.825</v>
      </c>
      <c r="AL94" s="4" cm="1">
        <f t="array" ref="AL94">INDEX(GMWQ!$A$2:$NF$60,MATCH(1,(GMWQ!$NE$2:$NE$60=AL$3)*(GMWQ!$ND$2:$ND$60=AL$4)*(GMWQ!$NF$2:$NF$60=AL$1),0),$G94-1966)</f>
        <v>130499.4</v>
      </c>
      <c r="AM94" s="4" cm="1">
        <f t="array" ref="AM94">INDEX(GMWQ!$A$2:$NF$60,MATCH(1,(GMWQ!$NE$2:$NE$60=AM$3)*(GMWQ!$ND$2:$ND$60=AM$4)*(GMWQ!$NF$2:$NF$60=AM$1),0),$G94-1966)</f>
        <v>468.00299999999999</v>
      </c>
      <c r="AN94" s="4" cm="1">
        <f t="array" ref="AN94">INDEX(GMWQ!$A$2:$NF$60,MATCH(1,(GMWQ!$NE$2:$NE$60=AN$3)*(GMWQ!$ND$2:$ND$60=AN$4)*(GMWQ!$NF$2:$NF$60=AN$1),0),$G94-1966)</f>
        <v>298.43</v>
      </c>
      <c r="AO94" s="4" cm="1">
        <f t="array" ref="AO94">INDEX(GMWQ!$A$2:$NF$60,MATCH(1,(GMWQ!$NE$2:$NE$60=AO$3)*(GMWQ!$ND$2:$ND$60=AO$4)*(GMWQ!$NF$2:$NF$60=AO$1),0),$G94-1966)</f>
        <v>235.88499999999999</v>
      </c>
      <c r="AP94" s="4" cm="1">
        <f t="array" ref="AP94">INDEX(GMWQ!$A$2:$NF$60,MATCH(1,(GMWQ!$NE$2:$NE$60=AP$3)*(GMWQ!$ND$2:$ND$60=AP$4)*(GMWQ!$NF$2:$NF$60=AP$1),0),$G94-1966)</f>
        <v>202697</v>
      </c>
      <c r="AQ94" s="4" cm="1">
        <f t="array" ref="AQ94">INDEX(GMWQ!$A$2:$NF$60,MATCH(1,(GMWQ!$NE$2:$NE$60=AQ$3)*(GMWQ!$ND$2:$ND$60=AQ$4)*(GMWQ!$NF$2:$NF$60=AQ$1),0),$G94-1966)</f>
        <v>3.4238680000000001</v>
      </c>
      <c r="AR94" s="4" cm="1">
        <f t="array" ref="AR94">INDEX(GMWQ!$A$2:$NF$60,MATCH(1,(GMWQ!$NE$2:$NE$60=AR$3)*(GMWQ!$ND$2:$ND$60=AR$4)*(GMWQ!$NF$2:$NF$60=AR$1),0),$G94-1966)</f>
        <v>2.3607819999999999</v>
      </c>
      <c r="AS94" s="4" cm="1">
        <f t="array" ref="AS94">INDEX(GMWQ!$A$2:$NF$60,MATCH(1,(GMWQ!$NE$2:$NE$60=AS$3)*(GMWQ!$ND$2:$ND$60=AS$4)*(GMWQ!$NF$2:$NF$60=AS$1),0),$G94-1966)</f>
        <v>1.9271640000000001</v>
      </c>
      <c r="AT94" s="4" cm="1">
        <f t="array" ref="AT94">INDEX(GMWQ!$A$2:$NF$60,MATCH(1,(GMWQ!$NE$2:$NE$60=AT$3)*(GMWQ!$ND$2:$ND$60=AT$4)*(GMWQ!$NF$2:$NF$60=AT$1),0),$G94-1966)</f>
        <v>2.5214050000000001</v>
      </c>
      <c r="AU94" s="4" cm="1">
        <f t="array" ref="AU94">INDEX(GMWQ!$A$2:$NF$60,MATCH(1,(GMWQ!$NE$2:$NE$60=AU$3)*(GMWQ!$ND$2:$ND$60=AU$4)*(GMWQ!$NF$2:$NF$60=AU$1),0),$G94-1966)</f>
        <v>65.8</v>
      </c>
      <c r="AV94" s="4" cm="1">
        <f t="array" ref="AV94">INDEX(GMWQ!$A$2:$NF$60,MATCH(1,(GMWQ!$NE$2:$NE$60=AV$3)*(GMWQ!$ND$2:$ND$60=AV$4)*(GMWQ!$NF$2:$NF$60=AV$1),0),$G94-1966)</f>
        <v>149.76669999999999</v>
      </c>
      <c r="AW94" s="4" cm="1">
        <f t="array" ref="AW94">INDEX(GMWQ!$A$2:$NF$60,MATCH(1,(GMWQ!$NE$2:$NE$60=AW$3)*(GMWQ!$ND$2:$ND$60=AW$4)*(GMWQ!$NF$2:$NF$60=AW$1),0),$G94-1966)</f>
        <v>96.333340000000007</v>
      </c>
      <c r="AX94" s="4" cm="1">
        <f t="array" ref="AX94">INDEX(GMWQ!$A$2:$NF$60,MATCH(1,(GMWQ!$NE$2:$NE$60=AX$3)*(GMWQ!$ND$2:$ND$60=AX$4)*(GMWQ!$NF$2:$NF$60=AX$1),0),$G94-1966)</f>
        <v>70.166659999999993</v>
      </c>
      <c r="AY94" s="4" cm="1">
        <f t="array" ref="AY94">INDEX(GMWQ!$A$2:$NF$60,MATCH(1,(GMWQ!$NE$2:$NE$60=AY$3)*(GMWQ!$ND$2:$ND$60=AY$4)*(GMWQ!$NF$2:$NF$60=AY$1),0),$G94-1966)</f>
        <v>61.46</v>
      </c>
      <c r="AZ94" s="4" cm="1">
        <f t="array" ref="AZ94">INDEX(GMWQ!$A$2:$NF$60,MATCH(1,(GMWQ!$NE$2:$NE$60=AZ$3)*(GMWQ!$ND$2:$ND$60=AZ$4)*(GMWQ!$NF$2:$NF$60=AZ$1),0),$G94-1966)</f>
        <v>52.333329999999997</v>
      </c>
      <c r="BA94" s="4" cm="1">
        <f t="array" ref="BA94">INDEX(GMWQ!$A$2:$NF$60,MATCH(1,(GMWQ!$NE$2:$NE$60=BA$3)*(GMWQ!$ND$2:$ND$60=BA$4)*(GMWQ!$NF$2:$NF$60=BA$1),0),$G94-1966)</f>
        <v>86.1</v>
      </c>
    </row>
    <row r="95" spans="1:53" x14ac:dyDescent="0.25">
      <c r="A95" s="4">
        <v>1995</v>
      </c>
      <c r="B95" s="4">
        <f t="shared" si="112"/>
        <v>1995</v>
      </c>
      <c r="C95" s="4">
        <f t="shared" si="112"/>
        <v>1994</v>
      </c>
      <c r="D95" s="4">
        <f t="shared" ref="D95" si="117">+D91+1</f>
        <v>1994</v>
      </c>
      <c r="E95" s="4">
        <f t="shared" si="112"/>
        <v>1994</v>
      </c>
      <c r="G95" s="4">
        <f t="shared" si="56"/>
        <v>2061</v>
      </c>
      <c r="H95" s="4" cm="1">
        <f t="array" ref="H95">INDEX(GMWQ!$A$2:$NF$60,MATCH(1,(GMWQ!$NE$2:$NE$60=H$3)*(GMWQ!$ND$2:$ND$60=H$4)*(GMWQ!$NF$2:$NF$60=H$1),0),$G95-1966)</f>
        <v>402390</v>
      </c>
      <c r="I95" s="4" cm="1">
        <f t="array" ref="I95">INDEX(GMWQ!$A$2:$NF$60,MATCH(1,(GMWQ!$NE$2:$NE$60=I$3)*(GMWQ!$ND$2:$ND$60=I$4)*(GMWQ!$NF$2:$NF$60=I$1),0),$G95-1966)</f>
        <v>2830</v>
      </c>
      <c r="J95" s="4" cm="1">
        <f t="array" ref="J95">INDEX(GMWQ!$A$2:$NF$60,MATCH(1,(GMWQ!$NE$2:$NE$60=J$3)*(GMWQ!$ND$2:$ND$60=J$4)*(GMWQ!$NF$2:$NF$60=J$1),0),$G95-1966)</f>
        <v>117223.4</v>
      </c>
      <c r="K95" s="4" cm="1">
        <f t="array" ref="K95">INDEX(GMWQ!$A$2:$NF$60,MATCH(1,(GMWQ!$NE$2:$NE$60=K$3)*(GMWQ!$ND$2:$ND$60=K$4)*(GMWQ!$NF$2:$NF$60=K$1),0),$G95-1966)</f>
        <v>635.69000000000005</v>
      </c>
      <c r="L95" s="4" cm="1">
        <f t="array" ref="L95">INDEX(GMWQ!$A$2:$NF$60,MATCH(1,(GMWQ!$NE$2:$NE$60=L$3)*(GMWQ!$ND$2:$ND$60=L$4)*(GMWQ!$NF$2:$NF$60=L$1),0),$G95-1966)</f>
        <v>418.05099999999999</v>
      </c>
      <c r="M95" s="4" cm="1">
        <f t="array" ref="M95">INDEX(GMWQ!$A$2:$NF$60,MATCH(1,(GMWQ!$NE$2:$NE$60=M$3)*(GMWQ!$ND$2:$ND$60=M$4)*(GMWQ!$NF$2:$NF$60=M$1),0),$G95-1966)</f>
        <v>396.76</v>
      </c>
      <c r="N95" s="4" cm="1">
        <f t="array" ref="N95">INDEX(GMWQ!$A$2:$NF$60,MATCH(1,(GMWQ!$NE$2:$NE$60=N$3)*(GMWQ!$ND$2:$ND$60=N$4)*(GMWQ!$NF$2:$NF$60=N$1),0),$G95-1966)</f>
        <v>314818.8</v>
      </c>
      <c r="O95" s="4" cm="1">
        <f t="array" ref="O95">INDEX(GMWQ!$A$2:$NF$60,MATCH(1,(GMWQ!$NE$2:$NE$60=O$3)*(GMWQ!$ND$2:$ND$60=O$4)*(GMWQ!$NF$2:$NF$60=O$1),0),$G95-1966)</f>
        <v>-10335</v>
      </c>
      <c r="P95" s="4" cm="1">
        <f t="array" ref="P95">INDEX(GMWQ!$A$2:$NF$60,MATCH(1,(GMWQ!$NE$2:$NE$60=P$3)*(GMWQ!$ND$2:$ND$60=P$4)*(GMWQ!$NF$2:$NF$60=P$1),0),$G95-1966)</f>
        <v>-92.740750000000006</v>
      </c>
      <c r="Q95" s="4" cm="1">
        <f t="array" ref="Q95">INDEX(GMWQ!$A$2:$NF$60,MATCH(1,(GMWQ!$NE$2:$NE$60=Q$3)*(GMWQ!$ND$2:$ND$60=Q$4)*(GMWQ!$NF$2:$NF$60=Q$1),0),$G95-1966)</f>
        <v>-3596.5</v>
      </c>
      <c r="R95" s="4" cm="1">
        <f t="array" ref="R95">INDEX(GMWQ!$A$2:$NF$60,MATCH(1,(GMWQ!$NE$2:$NE$60=R$3)*(GMWQ!$ND$2:$ND$60=R$4)*(GMWQ!$NF$2:$NF$60=R$1),0),$G95-1966)</f>
        <v>-121.107</v>
      </c>
      <c r="S95" s="4" cm="1">
        <f t="array" ref="S95">INDEX(GMWQ!$A$2:$NF$60,MATCH(1,(GMWQ!$NE$2:$NE$60=S$3)*(GMWQ!$ND$2:$ND$60=S$4)*(GMWQ!$NF$2:$NF$60=S$1),0),$G95-1966)</f>
        <v>-15.647</v>
      </c>
      <c r="T95" s="4" cm="1">
        <f t="array" ref="T95">INDEX(GMWQ!$A$2:$NF$60,MATCH(1,(GMWQ!$NE$2:$NE$60=T$3)*(GMWQ!$ND$2:$ND$60=T$4)*(GMWQ!$NF$2:$NF$60=T$1),0),$G95-1966)</f>
        <v>-17.98434</v>
      </c>
      <c r="U95" s="4" cm="1">
        <f t="array" ref="U95">INDEX(GMWQ!$A$2:$NF$60,MATCH(1,(GMWQ!$NE$2:$NE$60=U$3)*(GMWQ!$ND$2:$ND$60=U$4)*(GMWQ!$NF$2:$NF$60=U$1),0),$G95-1966)</f>
        <v>-11354</v>
      </c>
      <c r="V95" s="4" cm="1">
        <f t="array" ref="V95">INDEX(GMWQ!$A$2:$NF$60,MATCH(1,(GMWQ!$NE$2:$NE$60=V$3)*(GMWQ!$ND$2:$ND$60=V$4)*(GMWQ!$NF$2:$NF$60=V$1),0),$G95-1966)</f>
        <v>339931</v>
      </c>
      <c r="W95" s="4" cm="1">
        <f t="array" ref="W95">INDEX(GMWQ!$A$2:$NF$60,MATCH(1,(GMWQ!$NE$2:$NE$60=W$3)*(GMWQ!$ND$2:$ND$60=W$4)*(GMWQ!$NF$2:$NF$60=W$1),0),$G95-1966)</f>
        <v>7207.5720000000001</v>
      </c>
      <c r="X95" s="4" cm="1">
        <f t="array" ref="X95">INDEX(GMWQ!$A$2:$NF$60,MATCH(1,(GMWQ!$NE$2:$NE$60=X$3)*(GMWQ!$ND$2:$ND$60=X$4)*(GMWQ!$NF$2:$NF$60=X$1),0),$G95-1966)</f>
        <v>407488</v>
      </c>
      <c r="Y95" s="4" cm="1">
        <f t="array" ref="Y95">INDEX(GMWQ!$A$2:$NF$60,MATCH(1,(GMWQ!$NE$2:$NE$60=Y$3)*(GMWQ!$ND$2:$ND$60=Y$4)*(GMWQ!$NF$2:$NF$60=Y$1),0),$G95-1966)</f>
        <v>949.23059999999998</v>
      </c>
      <c r="Z95" s="4" cm="1">
        <f t="array" ref="Z95">INDEX(GMWQ!$A$2:$NF$60,MATCH(1,(GMWQ!$NE$2:$NE$60=Z$3)*(GMWQ!$ND$2:$ND$60=Z$4)*(GMWQ!$NF$2:$NF$60=Z$1),0),$G95-1966)</f>
        <v>710.399</v>
      </c>
      <c r="AA95" s="4" cm="1">
        <f t="array" ref="AA95">INDEX(GMWQ!$A$2:$NF$60,MATCH(1,(GMWQ!$NE$2:$NE$60=AA$3)*(GMWQ!$ND$2:$ND$60=AA$4)*(GMWQ!$NF$2:$NF$60=AA$1),0),$G95-1966)</f>
        <v>1098.0419999999999</v>
      </c>
      <c r="AB95" s="4" cm="1">
        <f t="array" ref="AB95">INDEX(GMWQ!$A$2:$NF$60,MATCH(1,(GMWQ!$NE$2:$NE$60=AB$3)*(GMWQ!$ND$2:$ND$60=AB$4)*(GMWQ!$NF$2:$NF$60=AB$1),0),$G95-1966)</f>
        <v>844555</v>
      </c>
      <c r="AC95" s="4" cm="1">
        <f t="array" ref="AC95">INDEX(GMWQ!$A$2:$NF$60,MATCH(1,(GMWQ!$NE$2:$NE$60=AC$3)*(GMWQ!$ND$2:$ND$60=AC$4)*(GMWQ!$NF$2:$NF$60=AC$1),0),$G95-1966)</f>
        <v>290000</v>
      </c>
      <c r="AD95" s="4" cm="1">
        <f t="array" ref="AD95">INDEX(GMWQ!$A$2:$NF$60,MATCH(1,(GMWQ!$NE$2:$NE$60=AD$3)*(GMWQ!$ND$2:$ND$60=AD$4)*(GMWQ!$NF$2:$NF$60=AD$1),0),$G95-1966)</f>
        <v>5594.7749999999996</v>
      </c>
      <c r="AE95" s="4" cm="1">
        <f t="array" ref="AE95">INDEX(GMWQ!$A$2:$NF$60,MATCH(1,(GMWQ!$NE$2:$NE$60=AE$3)*(GMWQ!$ND$2:$ND$60=AE$4)*(GMWQ!$NF$2:$NF$60=AE$1),0),$G95-1966)</f>
        <v>80233.66</v>
      </c>
      <c r="AF95" s="4" cm="1">
        <f t="array" ref="AF95">INDEX(GMWQ!$A$2:$NF$60,MATCH(1,(GMWQ!$NE$2:$NE$60=AF$3)*(GMWQ!$ND$2:$ND$60=AF$4)*(GMWQ!$NF$2:$NF$60=AF$1),0),$G95-1966)</f>
        <v>423.25560000000002</v>
      </c>
      <c r="AG95" s="4" cm="1">
        <f t="array" ref="AG95">INDEX(GMWQ!$A$2:$NF$60,MATCH(1,(GMWQ!$NE$2:$NE$60=AG$3)*(GMWQ!$ND$2:$ND$60=AG$4)*(GMWQ!$NF$2:$NF$60=AG$1),0),$G95-1966)</f>
        <v>295.5197</v>
      </c>
      <c r="AH95" s="4" cm="1">
        <f t="array" ref="AH95">INDEX(GMWQ!$A$2:$NF$60,MATCH(1,(GMWQ!$NE$2:$NE$60=AH$3)*(GMWQ!$ND$2:$ND$60=AH$4)*(GMWQ!$NF$2:$NF$60=AH$1),0),$G95-1966)</f>
        <v>922.66330000000005</v>
      </c>
      <c r="AI95" s="4" cm="1">
        <f t="array" ref="AI95">INDEX(GMWQ!$A$2:$NF$60,MATCH(1,(GMWQ!$NE$2:$NE$60=AI$3)*(GMWQ!$ND$2:$ND$60=AI$4)*(GMWQ!$NF$2:$NF$60=AI$1),0),$G95-1966)</f>
        <v>575837</v>
      </c>
      <c r="AJ95" s="4" cm="1">
        <f t="array" ref="AJ95">INDEX(GMWQ!$A$2:$NF$60,MATCH(1,(GMWQ!$NE$2:$NE$60=AJ$3)*(GMWQ!$ND$2:$ND$60=AJ$4)*(GMWQ!$NF$2:$NF$60=AJ$1),0),$G95-1966)</f>
        <v>209386</v>
      </c>
      <c r="AK95" s="4" cm="1">
        <f t="array" ref="AK95">INDEX(GMWQ!$A$2:$NF$60,MATCH(1,(GMWQ!$NE$2:$NE$60=AK$3)*(GMWQ!$ND$2:$ND$60=AK$4)*(GMWQ!$NF$2:$NF$60=AK$1),0),$G95-1966)</f>
        <v>1880.575</v>
      </c>
      <c r="AL95" s="4" cm="1">
        <f t="array" ref="AL95">INDEX(GMWQ!$A$2:$NF$60,MATCH(1,(GMWQ!$NE$2:$NE$60=AL$3)*(GMWQ!$ND$2:$ND$60=AL$4)*(GMWQ!$NF$2:$NF$60=AL$1),0),$G95-1966)</f>
        <v>131039.8</v>
      </c>
      <c r="AM95" s="4" cm="1">
        <f t="array" ref="AM95">INDEX(GMWQ!$A$2:$NF$60,MATCH(1,(GMWQ!$NE$2:$NE$60=AM$3)*(GMWQ!$ND$2:$ND$60=AM$4)*(GMWQ!$NF$2:$NF$60=AM$1),0),$G95-1966)</f>
        <v>468.22300000000001</v>
      </c>
      <c r="AN95" s="4" cm="1">
        <f t="array" ref="AN95">INDEX(GMWQ!$A$2:$NF$60,MATCH(1,(GMWQ!$NE$2:$NE$60=AN$3)*(GMWQ!$ND$2:$ND$60=AN$4)*(GMWQ!$NF$2:$NF$60=AN$1),0),$G95-1966)</f>
        <v>300.39499999999998</v>
      </c>
      <c r="AO95" s="4" cm="1">
        <f t="array" ref="AO95">INDEX(GMWQ!$A$2:$NF$60,MATCH(1,(GMWQ!$NE$2:$NE$60=AO$3)*(GMWQ!$ND$2:$ND$60=AO$4)*(GMWQ!$NF$2:$NF$60=AO$1),0),$G95-1966)</f>
        <v>241.05099999999999</v>
      </c>
      <c r="AP95" s="4" cm="1">
        <f t="array" ref="AP95">INDEX(GMWQ!$A$2:$NF$60,MATCH(1,(GMWQ!$NE$2:$NE$60=AP$3)*(GMWQ!$ND$2:$ND$60=AP$4)*(GMWQ!$NF$2:$NF$60=AP$1),0),$G95-1966)</f>
        <v>205993</v>
      </c>
      <c r="AQ95" s="4" cm="1">
        <f t="array" ref="AQ95">INDEX(GMWQ!$A$2:$NF$60,MATCH(1,(GMWQ!$NE$2:$NE$60=AQ$3)*(GMWQ!$ND$2:$ND$60=AQ$4)*(GMWQ!$NF$2:$NF$60=AQ$1),0),$G95-1966)</f>
        <v>3.0784859999999998</v>
      </c>
      <c r="AR95" s="4" cm="1">
        <f t="array" ref="AR95">INDEX(GMWQ!$A$2:$NF$60,MATCH(1,(GMWQ!$NE$2:$NE$60=AR$3)*(GMWQ!$ND$2:$ND$60=AR$4)*(GMWQ!$NF$2:$NF$60=AR$1),0),$G95-1966)</f>
        <v>1.775441</v>
      </c>
      <c r="AS95" s="4" cm="1">
        <f t="array" ref="AS95">INDEX(GMWQ!$A$2:$NF$60,MATCH(1,(GMWQ!$NE$2:$NE$60=AS$3)*(GMWQ!$ND$2:$ND$60=AS$4)*(GMWQ!$NF$2:$NF$60=AS$1),0),$G95-1966)</f>
        <v>2.0537030000000001</v>
      </c>
      <c r="AT95" s="4" cm="1">
        <f t="array" ref="AT95">INDEX(GMWQ!$A$2:$NF$60,MATCH(1,(GMWQ!$NE$2:$NE$60=AT$3)*(GMWQ!$ND$2:$ND$60=AT$4)*(GMWQ!$NF$2:$NF$60=AT$1),0),$G95-1966)</f>
        <v>2.382682</v>
      </c>
      <c r="AU95" s="4" cm="1">
        <f t="array" ref="AU95">INDEX(GMWQ!$A$2:$NF$60,MATCH(1,(GMWQ!$NE$2:$NE$60=AU$3)*(GMWQ!$ND$2:$ND$60=AU$4)*(GMWQ!$NF$2:$NF$60=AU$1),0),$G95-1966)</f>
        <v>66.333340000000007</v>
      </c>
      <c r="AV95" s="4" cm="1">
        <f t="array" ref="AV95">INDEX(GMWQ!$A$2:$NF$60,MATCH(1,(GMWQ!$NE$2:$NE$60=AV$3)*(GMWQ!$ND$2:$ND$60=AV$4)*(GMWQ!$NF$2:$NF$60=AV$1),0),$G95-1966)</f>
        <v>150.86670000000001</v>
      </c>
      <c r="AW95" s="4" cm="1">
        <f t="array" ref="AW95">INDEX(GMWQ!$A$2:$NF$60,MATCH(1,(GMWQ!$NE$2:$NE$60=AW$3)*(GMWQ!$ND$2:$ND$60=AW$4)*(GMWQ!$NF$2:$NF$60=AW$1),0),$G95-1966)</f>
        <v>95.866669999999999</v>
      </c>
      <c r="AX95" s="4" cm="1">
        <f t="array" ref="AX95">INDEX(GMWQ!$A$2:$NF$60,MATCH(1,(GMWQ!$NE$2:$NE$60=AX$3)*(GMWQ!$ND$2:$ND$60=AX$4)*(GMWQ!$NF$2:$NF$60=AX$1),0),$G95-1966)</f>
        <v>70.533330000000007</v>
      </c>
      <c r="AY95" s="4" cm="1">
        <f t="array" ref="AY95">INDEX(GMWQ!$A$2:$NF$60,MATCH(1,(GMWQ!$NE$2:$NE$60=AY$3)*(GMWQ!$ND$2:$ND$60=AY$4)*(GMWQ!$NF$2:$NF$60=AY$1),0),$G95-1966)</f>
        <v>61.8</v>
      </c>
      <c r="AZ95" s="4" cm="1">
        <f t="array" ref="AZ95">INDEX(GMWQ!$A$2:$NF$60,MATCH(1,(GMWQ!$NE$2:$NE$60=AZ$3)*(GMWQ!$ND$2:$ND$60=AZ$4)*(GMWQ!$NF$2:$NF$60=AZ$1),0),$G95-1966)</f>
        <v>53.166670000000003</v>
      </c>
      <c r="BA95" s="4" cm="1">
        <f t="array" ref="BA95">INDEX(GMWQ!$A$2:$NF$60,MATCH(1,(GMWQ!$NE$2:$NE$60=BA$3)*(GMWQ!$ND$2:$ND$60=BA$4)*(GMWQ!$NF$2:$NF$60=BA$1),0),$G95-1966)</f>
        <v>86.933329999999998</v>
      </c>
    </row>
    <row r="96" spans="1:53" x14ac:dyDescent="0.25">
      <c r="B96" s="4">
        <f t="shared" si="112"/>
        <v>1995</v>
      </c>
      <c r="C96" s="4">
        <f t="shared" si="112"/>
        <v>1995</v>
      </c>
      <c r="D96" s="4">
        <f t="shared" ref="D96" si="118">+D92+1</f>
        <v>1994</v>
      </c>
      <c r="G96" s="4">
        <f t="shared" si="56"/>
        <v>2062</v>
      </c>
      <c r="H96" s="4" cm="1">
        <f t="array" ref="H96">INDEX(GMWQ!$A$2:$NF$60,MATCH(1,(GMWQ!$NE$2:$NE$60=H$3)*(GMWQ!$ND$2:$ND$60=H$4)*(GMWQ!$NF$2:$NF$60=H$1),0),$G96-1966)</f>
        <v>403259</v>
      </c>
      <c r="I96" s="4" cm="1">
        <f t="array" ref="I96">INDEX(GMWQ!$A$2:$NF$60,MATCH(1,(GMWQ!$NE$2:$NE$60=I$3)*(GMWQ!$ND$2:$ND$60=I$4)*(GMWQ!$NF$2:$NF$60=I$1),0),$G96-1966)</f>
        <v>2838.4250000000002</v>
      </c>
      <c r="J96" s="4" cm="1">
        <f t="array" ref="J96">INDEX(GMWQ!$A$2:$NF$60,MATCH(1,(GMWQ!$NE$2:$NE$60=J$3)*(GMWQ!$ND$2:$ND$60=J$4)*(GMWQ!$NF$2:$NF$60=J$1),0),$G96-1966)</f>
        <v>118287.3</v>
      </c>
      <c r="K96" s="4" cm="1">
        <f t="array" ref="K96">INDEX(GMWQ!$A$2:$NF$60,MATCH(1,(GMWQ!$NE$2:$NE$60=K$3)*(GMWQ!$ND$2:$ND$60=K$4)*(GMWQ!$NF$2:$NF$60=K$1),0),$G96-1966)</f>
        <v>640.78</v>
      </c>
      <c r="L96" s="4" cm="1">
        <f t="array" ref="L96">INDEX(GMWQ!$A$2:$NF$60,MATCH(1,(GMWQ!$NE$2:$NE$60=L$3)*(GMWQ!$ND$2:$ND$60=L$4)*(GMWQ!$NF$2:$NF$60=L$1),0),$G96-1966)</f>
        <v>420.79199999999997</v>
      </c>
      <c r="M96" s="4" cm="1">
        <f t="array" ref="M96">INDEX(GMWQ!$A$2:$NF$60,MATCH(1,(GMWQ!$NE$2:$NE$60=M$3)*(GMWQ!$ND$2:$ND$60=M$4)*(GMWQ!$NF$2:$NF$60=M$1),0),$G96-1966)</f>
        <v>397.03800000000001</v>
      </c>
      <c r="N96" s="4" cm="1">
        <f t="array" ref="N96">INDEX(GMWQ!$A$2:$NF$60,MATCH(1,(GMWQ!$NE$2:$NE$60=N$3)*(GMWQ!$ND$2:$ND$60=N$4)*(GMWQ!$NF$2:$NF$60=N$1),0),$G96-1966)</f>
        <v>314952.5</v>
      </c>
      <c r="O96" s="4" cm="1">
        <f t="array" ref="O96">INDEX(GMWQ!$A$2:$NF$60,MATCH(1,(GMWQ!$NE$2:$NE$60=O$3)*(GMWQ!$ND$2:$ND$60=O$4)*(GMWQ!$NF$2:$NF$60=O$1),0),$G96-1966)</f>
        <v>-12054</v>
      </c>
      <c r="P96" s="4" cm="1">
        <f t="array" ref="P96">INDEX(GMWQ!$A$2:$NF$60,MATCH(1,(GMWQ!$NE$2:$NE$60=P$3)*(GMWQ!$ND$2:$ND$60=P$4)*(GMWQ!$NF$2:$NF$60=P$1),0),$G96-1966)</f>
        <v>-95.136759999999995</v>
      </c>
      <c r="Q96" s="4" cm="1">
        <f t="array" ref="Q96">INDEX(GMWQ!$A$2:$NF$60,MATCH(1,(GMWQ!$NE$2:$NE$60=Q$3)*(GMWQ!$ND$2:$ND$60=Q$4)*(GMWQ!$NF$2:$NF$60=Q$1),0),$G96-1966)</f>
        <v>-4677.75</v>
      </c>
      <c r="R96" s="4" cm="1">
        <f t="array" ref="R96">INDEX(GMWQ!$A$2:$NF$60,MATCH(1,(GMWQ!$NE$2:$NE$60=R$3)*(GMWQ!$ND$2:$ND$60=R$4)*(GMWQ!$NF$2:$NF$60=R$1),0),$G96-1966)</f>
        <v>-14.973000000000001</v>
      </c>
      <c r="S96" s="4" cm="1">
        <f t="array" ref="S96">INDEX(GMWQ!$A$2:$NF$60,MATCH(1,(GMWQ!$NE$2:$NE$60=S$3)*(GMWQ!$ND$2:$ND$60=S$4)*(GMWQ!$NF$2:$NF$60=S$1),0),$G96-1966)</f>
        <v>-16.57</v>
      </c>
      <c r="T96" s="4" cm="1">
        <f t="array" ref="T96">INDEX(GMWQ!$A$2:$NF$60,MATCH(1,(GMWQ!$NE$2:$NE$60=T$3)*(GMWQ!$ND$2:$ND$60=T$4)*(GMWQ!$NF$2:$NF$60=T$1),0),$G96-1966)</f>
        <v>-17.895209999999999</v>
      </c>
      <c r="U96" s="4" cm="1">
        <f t="array" ref="U96">INDEX(GMWQ!$A$2:$NF$60,MATCH(1,(GMWQ!$NE$2:$NE$60=U$3)*(GMWQ!$ND$2:$ND$60=U$4)*(GMWQ!$NF$2:$NF$60=U$1),0),$G96-1966)</f>
        <v>-11055</v>
      </c>
      <c r="V96" s="4" cm="1">
        <f t="array" ref="V96">INDEX(GMWQ!$A$2:$NF$60,MATCH(1,(GMWQ!$NE$2:$NE$60=V$3)*(GMWQ!$ND$2:$ND$60=V$4)*(GMWQ!$NF$2:$NF$60=V$1),0),$G96-1966)</f>
        <v>349287</v>
      </c>
      <c r="W96" s="4" cm="1">
        <f t="array" ref="W96">INDEX(GMWQ!$A$2:$NF$60,MATCH(1,(GMWQ!$NE$2:$NE$60=W$3)*(GMWQ!$ND$2:$ND$60=W$4)*(GMWQ!$NF$2:$NF$60=W$1),0),$G96-1966)</f>
        <v>7259.8580000000002</v>
      </c>
      <c r="X96" s="4" cm="1">
        <f t="array" ref="X96">INDEX(GMWQ!$A$2:$NF$60,MATCH(1,(GMWQ!$NE$2:$NE$60=X$3)*(GMWQ!$ND$2:$ND$60=X$4)*(GMWQ!$NF$2:$NF$60=X$1),0),$G96-1966)</f>
        <v>418918</v>
      </c>
      <c r="Y96" s="4" cm="1">
        <f t="array" ref="Y96">INDEX(GMWQ!$A$2:$NF$60,MATCH(1,(GMWQ!$NE$2:$NE$60=Y$3)*(GMWQ!$ND$2:$ND$60=Y$4)*(GMWQ!$NF$2:$NF$60=Y$1),0),$G96-1966)</f>
        <v>999.86990000000003</v>
      </c>
      <c r="Z96" s="4" cm="1">
        <f t="array" ref="Z96">INDEX(GMWQ!$A$2:$NF$60,MATCH(1,(GMWQ!$NE$2:$NE$60=Z$3)*(GMWQ!$ND$2:$ND$60=Z$4)*(GMWQ!$NF$2:$NF$60=Z$1),0),$G96-1966)</f>
        <v>741.72400000000005</v>
      </c>
      <c r="AA96" s="4" cm="1">
        <f t="array" ref="AA96">INDEX(GMWQ!$A$2:$NF$60,MATCH(1,(GMWQ!$NE$2:$NE$60=AA$3)*(GMWQ!$ND$2:$ND$60=AA$4)*(GMWQ!$NF$2:$NF$60=AA$1),0),$G96-1966)</f>
        <v>1123.402</v>
      </c>
      <c r="AB96" s="4" cm="1">
        <f t="array" ref="AB96">INDEX(GMWQ!$A$2:$NF$60,MATCH(1,(GMWQ!$NE$2:$NE$60=AB$3)*(GMWQ!$ND$2:$ND$60=AB$4)*(GMWQ!$NF$2:$NF$60=AB$1),0),$G96-1966)</f>
        <v>862121</v>
      </c>
      <c r="AC96" s="4" cm="1">
        <f t="array" ref="AC96">INDEX(GMWQ!$A$2:$NF$60,MATCH(1,(GMWQ!$NE$2:$NE$60=AC$3)*(GMWQ!$ND$2:$ND$60=AC$4)*(GMWQ!$NF$2:$NF$60=AC$1),0),$G96-1966)</f>
        <v>301400</v>
      </c>
      <c r="AD96" s="4" cm="1">
        <f t="array" ref="AD96">INDEX(GMWQ!$A$2:$NF$60,MATCH(1,(GMWQ!$NE$2:$NE$60=AD$3)*(GMWQ!$ND$2:$ND$60=AD$4)*(GMWQ!$NF$2:$NF$60=AD$1),0),$G96-1966)</f>
        <v>5636.3440000000001</v>
      </c>
      <c r="AE96" s="4" cm="1">
        <f t="array" ref="AE96">INDEX(GMWQ!$A$2:$NF$60,MATCH(1,(GMWQ!$NE$2:$NE$60=AE$3)*(GMWQ!$ND$2:$ND$60=AE$4)*(GMWQ!$NF$2:$NF$60=AE$1),0),$G96-1966)</f>
        <v>85712.4</v>
      </c>
      <c r="AF96" s="4" cm="1">
        <f t="array" ref="AF96">INDEX(GMWQ!$A$2:$NF$60,MATCH(1,(GMWQ!$NE$2:$NE$60=AF$3)*(GMWQ!$ND$2:$ND$60=AF$4)*(GMWQ!$NF$2:$NF$60=AF$1),0),$G96-1966)</f>
        <v>430.48099999999999</v>
      </c>
      <c r="AG96" s="4" cm="1">
        <f t="array" ref="AG96">INDEX(GMWQ!$A$2:$NF$60,MATCH(1,(GMWQ!$NE$2:$NE$60=AG$3)*(GMWQ!$ND$2:$ND$60=AG$4)*(GMWQ!$NF$2:$NF$60=AG$1),0),$G96-1966)</f>
        <v>323.74950000000001</v>
      </c>
      <c r="AH96" s="4" cm="1">
        <f t="array" ref="AH96">INDEX(GMWQ!$A$2:$NF$60,MATCH(1,(GMWQ!$NE$2:$NE$60=AH$3)*(GMWQ!$ND$2:$ND$60=AH$4)*(GMWQ!$NF$2:$NF$60=AH$1),0),$G96-1966)</f>
        <v>932.80250000000001</v>
      </c>
      <c r="AI96" s="4" cm="1">
        <f t="array" ref="AI96">INDEX(GMWQ!$A$2:$NF$60,MATCH(1,(GMWQ!$NE$2:$NE$60=AI$3)*(GMWQ!$ND$2:$ND$60=AI$4)*(GMWQ!$NF$2:$NF$60=AI$1),0),$G96-1966)</f>
        <v>590311</v>
      </c>
      <c r="AJ96" s="4" cm="1">
        <f t="array" ref="AJ96">INDEX(GMWQ!$A$2:$NF$60,MATCH(1,(GMWQ!$NE$2:$NE$60=AJ$3)*(GMWQ!$ND$2:$ND$60=AJ$4)*(GMWQ!$NF$2:$NF$60=AJ$1),0),$G96-1966)</f>
        <v>211504</v>
      </c>
      <c r="AK96" s="4" cm="1">
        <f t="array" ref="AK96">INDEX(GMWQ!$A$2:$NF$60,MATCH(1,(GMWQ!$NE$2:$NE$60=AK$3)*(GMWQ!$ND$2:$ND$60=AK$4)*(GMWQ!$NF$2:$NF$60=AK$1),0),$G96-1966)</f>
        <v>1895.25</v>
      </c>
      <c r="AL96" s="4" cm="1">
        <f t="array" ref="AL96">INDEX(GMWQ!$A$2:$NF$60,MATCH(1,(GMWQ!$NE$2:$NE$60=AL$3)*(GMWQ!$ND$2:$ND$60=AL$4)*(GMWQ!$NF$2:$NF$60=AL$1),0),$G96-1966)</f>
        <v>131893.1</v>
      </c>
      <c r="AM96" s="4" cm="1">
        <f t="array" ref="AM96">INDEX(GMWQ!$A$2:$NF$60,MATCH(1,(GMWQ!$NE$2:$NE$60=AM$3)*(GMWQ!$ND$2:$ND$60=AM$4)*(GMWQ!$NF$2:$NF$60=AM$1),0),$G96-1966)</f>
        <v>475.01600000000002</v>
      </c>
      <c r="AN96" s="4" cm="1">
        <f t="array" ref="AN96">INDEX(GMWQ!$A$2:$NF$60,MATCH(1,(GMWQ!$NE$2:$NE$60=AN$3)*(GMWQ!$ND$2:$ND$60=AN$4)*(GMWQ!$NF$2:$NF$60=AN$1),0),$G96-1966)</f>
        <v>303.30200000000002</v>
      </c>
      <c r="AO96" s="4" cm="1">
        <f t="array" ref="AO96">INDEX(GMWQ!$A$2:$NF$60,MATCH(1,(GMWQ!$NE$2:$NE$60=AO$3)*(GMWQ!$ND$2:$ND$60=AO$4)*(GMWQ!$NF$2:$NF$60=AO$1),0),$G96-1966)</f>
        <v>245.179</v>
      </c>
      <c r="AP96" s="4" cm="1">
        <f t="array" ref="AP96">INDEX(GMWQ!$A$2:$NF$60,MATCH(1,(GMWQ!$NE$2:$NE$60=AP$3)*(GMWQ!$ND$2:$ND$60=AP$4)*(GMWQ!$NF$2:$NF$60=AP$1),0),$G96-1966)</f>
        <v>207214</v>
      </c>
      <c r="AQ96" s="4" cm="1">
        <f t="array" ref="AQ96">INDEX(GMWQ!$A$2:$NF$60,MATCH(1,(GMWQ!$NE$2:$NE$60=AQ$3)*(GMWQ!$ND$2:$ND$60=AQ$4)*(GMWQ!$NF$2:$NF$60=AQ$1),0),$G96-1966)</f>
        <v>2.5629870000000001</v>
      </c>
      <c r="AR96" s="4" cm="1">
        <f t="array" ref="AR96">INDEX(GMWQ!$A$2:$NF$60,MATCH(1,(GMWQ!$NE$2:$NE$60=AR$3)*(GMWQ!$ND$2:$ND$60=AR$4)*(GMWQ!$NF$2:$NF$60=AR$1),0),$G96-1966)</f>
        <v>0.97085949999999999</v>
      </c>
      <c r="AS96" s="4" cm="1">
        <f t="array" ref="AS96">INDEX(GMWQ!$A$2:$NF$60,MATCH(1,(GMWQ!$NE$2:$NE$60=AS$3)*(GMWQ!$ND$2:$ND$60=AS$4)*(GMWQ!$NF$2:$NF$60=AS$1),0),$G96-1966)</f>
        <v>2.018691</v>
      </c>
      <c r="AT96" s="4" cm="1">
        <f t="array" ref="AT96">INDEX(GMWQ!$A$2:$NF$60,MATCH(1,(GMWQ!$NE$2:$NE$60=AT$3)*(GMWQ!$ND$2:$ND$60=AT$4)*(GMWQ!$NF$2:$NF$60=AT$1),0),$G96-1966)</f>
        <v>1.7293400000000001</v>
      </c>
      <c r="AU96" s="4" cm="1">
        <f t="array" ref="AU96">INDEX(GMWQ!$A$2:$NF$60,MATCH(1,(GMWQ!$NE$2:$NE$60=AU$3)*(GMWQ!$ND$2:$ND$60=AU$4)*(GMWQ!$NF$2:$NF$60=AU$1),0),$G96-1966)</f>
        <v>67.266670000000005</v>
      </c>
      <c r="AV96" s="4" cm="1">
        <f t="array" ref="AV96">INDEX(GMWQ!$A$2:$NF$60,MATCH(1,(GMWQ!$NE$2:$NE$60=AV$3)*(GMWQ!$ND$2:$ND$60=AV$4)*(GMWQ!$NF$2:$NF$60=AV$1),0),$G96-1966)</f>
        <v>152.1</v>
      </c>
      <c r="AW96" s="4" cm="1">
        <f t="array" ref="AW96">INDEX(GMWQ!$A$2:$NF$60,MATCH(1,(GMWQ!$NE$2:$NE$60=AW$3)*(GMWQ!$ND$2:$ND$60=AW$4)*(GMWQ!$NF$2:$NF$60=AW$1),0),$G96-1966)</f>
        <v>96.1</v>
      </c>
      <c r="AX96" s="4" cm="1">
        <f t="array" ref="AX96">INDEX(GMWQ!$A$2:$NF$60,MATCH(1,(GMWQ!$NE$2:$NE$60=AX$3)*(GMWQ!$ND$2:$ND$60=AX$4)*(GMWQ!$NF$2:$NF$60=AX$1),0),$G96-1966)</f>
        <v>70.866669999999999</v>
      </c>
      <c r="AY96" s="4" cm="1">
        <f t="array" ref="AY96">INDEX(GMWQ!$A$2:$NF$60,MATCH(1,(GMWQ!$NE$2:$NE$60=AY$3)*(GMWQ!$ND$2:$ND$60=AY$4)*(GMWQ!$NF$2:$NF$60=AY$1),0),$G96-1966)</f>
        <v>62.13</v>
      </c>
      <c r="AZ96" s="4" cm="1">
        <f t="array" ref="AZ96">INDEX(GMWQ!$A$2:$NF$60,MATCH(1,(GMWQ!$NE$2:$NE$60=AZ$3)*(GMWQ!$ND$2:$ND$60=AZ$4)*(GMWQ!$NF$2:$NF$60=AZ$1),0),$G96-1966)</f>
        <v>54.133339999999997</v>
      </c>
      <c r="BA96" s="4" cm="1">
        <f t="array" ref="BA96">INDEX(GMWQ!$A$2:$NF$60,MATCH(1,(GMWQ!$NE$2:$NE$60=BA$3)*(GMWQ!$ND$2:$ND$60=BA$4)*(GMWQ!$NF$2:$NF$60=BA$1),0),$G96-1966)</f>
        <v>87.6</v>
      </c>
    </row>
    <row r="97" spans="1:53" x14ac:dyDescent="0.25">
      <c r="B97" s="4">
        <f t="shared" si="112"/>
        <v>1995</v>
      </c>
      <c r="C97" s="4">
        <f t="shared" si="112"/>
        <v>1995</v>
      </c>
      <c r="D97" s="4">
        <f t="shared" ref="D97" si="119">+D93+1</f>
        <v>1995</v>
      </c>
      <c r="G97" s="4">
        <f t="shared" si="56"/>
        <v>2063</v>
      </c>
      <c r="H97" s="4" cm="1">
        <f t="array" ref="H97">INDEX(GMWQ!$A$2:$NF$60,MATCH(1,(GMWQ!$NE$2:$NE$60=H$3)*(GMWQ!$ND$2:$ND$60=H$4)*(GMWQ!$NF$2:$NF$60=H$1),0),$G97-1966)</f>
        <v>407795</v>
      </c>
      <c r="I97" s="4" cm="1">
        <f t="array" ref="I97">INDEX(GMWQ!$A$2:$NF$60,MATCH(1,(GMWQ!$NE$2:$NE$60=I$3)*(GMWQ!$ND$2:$ND$60=I$4)*(GMWQ!$NF$2:$NF$60=I$1),0),$G97-1966)</f>
        <v>2862.5749999999998</v>
      </c>
      <c r="J97" s="4" cm="1">
        <f t="array" ref="J97">INDEX(GMWQ!$A$2:$NF$60,MATCH(1,(GMWQ!$NE$2:$NE$60=J$3)*(GMWQ!$ND$2:$ND$60=J$4)*(GMWQ!$NF$2:$NF$60=J$1),0),$G97-1966)</f>
        <v>119648</v>
      </c>
      <c r="K97" s="4" cm="1">
        <f t="array" ref="K97">INDEX(GMWQ!$A$2:$NF$60,MATCH(1,(GMWQ!$NE$2:$NE$60=K$3)*(GMWQ!$ND$2:$ND$60=K$4)*(GMWQ!$NF$2:$NF$60=K$1),0),$G97-1966)</f>
        <v>642.07000000000005</v>
      </c>
      <c r="L97" s="4" cm="1">
        <f t="array" ref="L97">INDEX(GMWQ!$A$2:$NF$60,MATCH(1,(GMWQ!$NE$2:$NE$60=L$3)*(GMWQ!$ND$2:$ND$60=L$4)*(GMWQ!$NF$2:$NF$60=L$1),0),$G97-1966)</f>
        <v>421.44900000000001</v>
      </c>
      <c r="M97" s="4" cm="1">
        <f t="array" ref="M97">INDEX(GMWQ!$A$2:$NF$60,MATCH(1,(GMWQ!$NE$2:$NE$60=M$3)*(GMWQ!$ND$2:$ND$60=M$4)*(GMWQ!$NF$2:$NF$60=M$1),0),$G97-1966)</f>
        <v>398.80399999999997</v>
      </c>
      <c r="N97" s="4" cm="1">
        <f t="array" ref="N97">INDEX(GMWQ!$A$2:$NF$60,MATCH(1,(GMWQ!$NE$2:$NE$60=N$3)*(GMWQ!$ND$2:$ND$60=N$4)*(GMWQ!$NF$2:$NF$60=N$1),0),$G97-1966)</f>
        <v>315368.8</v>
      </c>
      <c r="O97" s="4" cm="1">
        <f t="array" ref="O97">INDEX(GMWQ!$A$2:$NF$60,MATCH(1,(GMWQ!$NE$2:$NE$60=O$3)*(GMWQ!$ND$2:$ND$60=O$4)*(GMWQ!$NF$2:$NF$60=O$1),0),$G97-1966)</f>
        <v>-10371</v>
      </c>
      <c r="P97" s="4" cm="1">
        <f t="array" ref="P97">INDEX(GMWQ!$A$2:$NF$60,MATCH(1,(GMWQ!$NE$2:$NE$60=P$3)*(GMWQ!$ND$2:$ND$60=P$4)*(GMWQ!$NF$2:$NF$60=P$1),0),$G97-1966)</f>
        <v>-91.813509999999994</v>
      </c>
      <c r="Q97" s="4" cm="1">
        <f t="array" ref="Q97">INDEX(GMWQ!$A$2:$NF$60,MATCH(1,(GMWQ!$NE$2:$NE$60=Q$3)*(GMWQ!$ND$2:$ND$60=Q$4)*(GMWQ!$NF$2:$NF$60=Q$1),0),$G97-1966)</f>
        <v>-6565</v>
      </c>
      <c r="R97" s="4" cm="1">
        <f t="array" ref="R97">INDEX(GMWQ!$A$2:$NF$60,MATCH(1,(GMWQ!$NE$2:$NE$60=R$3)*(GMWQ!$ND$2:$ND$60=R$4)*(GMWQ!$NF$2:$NF$60=R$1),0),$G97-1966)</f>
        <v>-28.768999999999998</v>
      </c>
      <c r="S97" s="4" cm="1">
        <f t="array" ref="S97">INDEX(GMWQ!$A$2:$NF$60,MATCH(1,(GMWQ!$NE$2:$NE$60=S$3)*(GMWQ!$ND$2:$ND$60=S$4)*(GMWQ!$NF$2:$NF$60=S$1),0),$G97-1966)</f>
        <v>-15.352</v>
      </c>
      <c r="T97" s="4" cm="1">
        <f t="array" ref="T97">INDEX(GMWQ!$A$2:$NF$60,MATCH(1,(GMWQ!$NE$2:$NE$60=T$3)*(GMWQ!$ND$2:$ND$60=T$4)*(GMWQ!$NF$2:$NF$60=T$1),0),$G97-1966)</f>
        <v>-17.781189999999999</v>
      </c>
      <c r="U97" s="4" cm="1">
        <f t="array" ref="U97">INDEX(GMWQ!$A$2:$NF$60,MATCH(1,(GMWQ!$NE$2:$NE$60=U$3)*(GMWQ!$ND$2:$ND$60=U$4)*(GMWQ!$NF$2:$NF$60=U$1),0),$G97-1966)</f>
        <v>-9417</v>
      </c>
      <c r="V97" s="4" cm="1">
        <f t="array" ref="V97">INDEX(GMWQ!$A$2:$NF$60,MATCH(1,(GMWQ!$NE$2:$NE$60=V$3)*(GMWQ!$ND$2:$ND$60=V$4)*(GMWQ!$NF$2:$NF$60=V$1),0),$G97-1966)</f>
        <v>358643</v>
      </c>
      <c r="W97" s="4" cm="1">
        <f t="array" ref="W97">INDEX(GMWQ!$A$2:$NF$60,MATCH(1,(GMWQ!$NE$2:$NE$60=W$3)*(GMWQ!$ND$2:$ND$60=W$4)*(GMWQ!$NF$2:$NF$60=W$1),0),$G97-1966)</f>
        <v>7258.8969999999999</v>
      </c>
      <c r="X97" s="4" cm="1">
        <f t="array" ref="X97">INDEX(GMWQ!$A$2:$NF$60,MATCH(1,(GMWQ!$NE$2:$NE$60=X$3)*(GMWQ!$ND$2:$ND$60=X$4)*(GMWQ!$NF$2:$NF$60=X$1),0),$G97-1966)</f>
        <v>430348</v>
      </c>
      <c r="Y97" s="4" cm="1">
        <f t="array" ref="Y97">INDEX(GMWQ!$A$2:$NF$60,MATCH(1,(GMWQ!$NE$2:$NE$60=Y$3)*(GMWQ!$ND$2:$ND$60=Y$4)*(GMWQ!$NF$2:$NF$60=Y$1),0),$G97-1966)</f>
        <v>1028.7929999999999</v>
      </c>
      <c r="Z97" s="4" cm="1">
        <f t="array" ref="Z97">INDEX(GMWQ!$A$2:$NF$60,MATCH(1,(GMWQ!$NE$2:$NE$60=Z$3)*(GMWQ!$ND$2:$ND$60=Z$4)*(GMWQ!$NF$2:$NF$60=Z$1),0),$G97-1966)</f>
        <v>775.81100000000004</v>
      </c>
      <c r="AA97" s="4" cm="1">
        <f t="array" ref="AA97">INDEX(GMWQ!$A$2:$NF$60,MATCH(1,(GMWQ!$NE$2:$NE$60=AA$3)*(GMWQ!$ND$2:$ND$60=AA$4)*(GMWQ!$NF$2:$NF$60=AA$1),0),$G97-1966)</f>
        <v>1148.761</v>
      </c>
      <c r="AB97" s="4" cm="1">
        <f t="array" ref="AB97">INDEX(GMWQ!$A$2:$NF$60,MATCH(1,(GMWQ!$NE$2:$NE$60=AB$3)*(GMWQ!$ND$2:$ND$60=AB$4)*(GMWQ!$NF$2:$NF$60=AB$1),0),$G97-1966)</f>
        <v>878737</v>
      </c>
      <c r="AC97" s="4" cm="1">
        <f t="array" ref="AC97">INDEX(GMWQ!$A$2:$NF$60,MATCH(1,(GMWQ!$NE$2:$NE$60=AC$3)*(GMWQ!$ND$2:$ND$60=AC$4)*(GMWQ!$NF$2:$NF$60=AC$1),0),$G97-1966)</f>
        <v>310700</v>
      </c>
      <c r="AD97" s="4" cm="1">
        <f t="array" ref="AD97">INDEX(GMWQ!$A$2:$NF$60,MATCH(1,(GMWQ!$NE$2:$NE$60=AD$3)*(GMWQ!$ND$2:$ND$60=AD$4)*(GMWQ!$NF$2:$NF$60=AD$1),0),$G97-1966)</f>
        <v>5648.826</v>
      </c>
      <c r="AE97" s="4" cm="1">
        <f t="array" ref="AE97">INDEX(GMWQ!$A$2:$NF$60,MATCH(1,(GMWQ!$NE$2:$NE$60=AE$3)*(GMWQ!$ND$2:$ND$60=AE$4)*(GMWQ!$NF$2:$NF$60=AE$1),0),$G97-1966)</f>
        <v>91191.14</v>
      </c>
      <c r="AF97" s="4" cm="1">
        <f t="array" ref="AF97">INDEX(GMWQ!$A$2:$NF$60,MATCH(1,(GMWQ!$NE$2:$NE$60=AF$3)*(GMWQ!$ND$2:$ND$60=AF$4)*(GMWQ!$NF$2:$NF$60=AF$1),0),$G97-1966)</f>
        <v>470.601</v>
      </c>
      <c r="AG97" s="4" cm="1">
        <f t="array" ref="AG97">INDEX(GMWQ!$A$2:$NF$60,MATCH(1,(GMWQ!$NE$2:$NE$60=AG$3)*(GMWQ!$ND$2:$ND$60=AG$4)*(GMWQ!$NF$2:$NF$60=AG$1),0),$G97-1966)</f>
        <v>351.97919999999999</v>
      </c>
      <c r="AH97" s="4" cm="1">
        <f t="array" ref="AH97">INDEX(GMWQ!$A$2:$NF$60,MATCH(1,(GMWQ!$NE$2:$NE$60=AH$3)*(GMWQ!$ND$2:$ND$60=AH$4)*(GMWQ!$NF$2:$NF$60=AH$1),0),$G97-1966)</f>
        <v>942.94179999999994</v>
      </c>
      <c r="AI97" s="4" cm="1">
        <f t="array" ref="AI97">INDEX(GMWQ!$A$2:$NF$60,MATCH(1,(GMWQ!$NE$2:$NE$60=AI$3)*(GMWQ!$ND$2:$ND$60=AI$4)*(GMWQ!$NF$2:$NF$60=AI$1),0),$G97-1966)</f>
        <v>590529</v>
      </c>
      <c r="AJ97" s="4" cm="1">
        <f t="array" ref="AJ97">INDEX(GMWQ!$A$2:$NF$60,MATCH(1,(GMWQ!$NE$2:$NE$60=AJ$3)*(GMWQ!$ND$2:$ND$60=AJ$4)*(GMWQ!$NF$2:$NF$60=AJ$1),0),$G97-1966)</f>
        <v>215396</v>
      </c>
      <c r="AK97" s="4" cm="1">
        <f t="array" ref="AK97">INDEX(GMWQ!$A$2:$NF$60,MATCH(1,(GMWQ!$NE$2:$NE$60=AK$3)*(GMWQ!$ND$2:$ND$60=AK$4)*(GMWQ!$NF$2:$NF$60=AK$1),0),$G97-1966)</f>
        <v>1920.7750000000001</v>
      </c>
      <c r="AL97" s="4" cm="1">
        <f t="array" ref="AL97">INDEX(GMWQ!$A$2:$NF$60,MATCH(1,(GMWQ!$NE$2:$NE$60=AL$3)*(GMWQ!$ND$2:$ND$60=AL$4)*(GMWQ!$NF$2:$NF$60=AL$1),0),$G97-1966)</f>
        <v>133510</v>
      </c>
      <c r="AM97" s="4" cm="1">
        <f t="array" ref="AM97">INDEX(GMWQ!$A$2:$NF$60,MATCH(1,(GMWQ!$NE$2:$NE$60=AM$3)*(GMWQ!$ND$2:$ND$60=AM$4)*(GMWQ!$NF$2:$NF$60=AM$1),0),$G97-1966)</f>
        <v>478.202</v>
      </c>
      <c r="AN97" s="4" cm="1">
        <f t="array" ref="AN97">INDEX(GMWQ!$A$2:$NF$60,MATCH(1,(GMWQ!$NE$2:$NE$60=AN$3)*(GMWQ!$ND$2:$ND$60=AN$4)*(GMWQ!$NF$2:$NF$60=AN$1),0),$G97-1966)</f>
        <v>304.87400000000002</v>
      </c>
      <c r="AO97" s="4" cm="1">
        <f t="array" ref="AO97">INDEX(GMWQ!$A$2:$NF$60,MATCH(1,(GMWQ!$NE$2:$NE$60=AO$3)*(GMWQ!$ND$2:$ND$60=AO$4)*(GMWQ!$NF$2:$NF$60=AO$1),0),$G97-1966)</f>
        <v>249.68600000000001</v>
      </c>
      <c r="AP97" s="4" cm="1">
        <f t="array" ref="AP97">INDEX(GMWQ!$A$2:$NF$60,MATCH(1,(GMWQ!$NE$2:$NE$60=AP$3)*(GMWQ!$ND$2:$ND$60=AP$4)*(GMWQ!$NF$2:$NF$60=AP$1),0),$G97-1966)</f>
        <v>208244</v>
      </c>
      <c r="AQ97" s="4" cm="1">
        <f t="array" ref="AQ97">INDEX(GMWQ!$A$2:$NF$60,MATCH(1,(GMWQ!$NE$2:$NE$60=AQ$3)*(GMWQ!$ND$2:$ND$60=AQ$4)*(GMWQ!$NF$2:$NF$60=AQ$1),0),$G97-1966)</f>
        <v>2.355985</v>
      </c>
      <c r="AR97" s="4" cm="1">
        <f t="array" ref="AR97">INDEX(GMWQ!$A$2:$NF$60,MATCH(1,(GMWQ!$NE$2:$NE$60=AR$3)*(GMWQ!$ND$2:$ND$60=AR$4)*(GMWQ!$NF$2:$NF$60=AR$1),0),$G97-1966)</f>
        <v>0.79578879999999996</v>
      </c>
      <c r="AS97" s="4" cm="1">
        <f t="array" ref="AS97">INDEX(GMWQ!$A$2:$NF$60,MATCH(1,(GMWQ!$NE$2:$NE$60=AS$3)*(GMWQ!$ND$2:$ND$60=AS$4)*(GMWQ!$NF$2:$NF$60=AS$1),0),$G97-1966)</f>
        <v>2.2712810000000001</v>
      </c>
      <c r="AT97" s="4" cm="1">
        <f t="array" ref="AT97">INDEX(GMWQ!$A$2:$NF$60,MATCH(1,(GMWQ!$NE$2:$NE$60=AT$3)*(GMWQ!$ND$2:$ND$60=AT$4)*(GMWQ!$NF$2:$NF$60=AT$1),0),$G97-1966)</f>
        <v>1.6709689999999999</v>
      </c>
      <c r="AU97" s="4" cm="1">
        <f t="array" ref="AU97">INDEX(GMWQ!$A$2:$NF$60,MATCH(1,(GMWQ!$NE$2:$NE$60=AU$3)*(GMWQ!$ND$2:$ND$60=AU$4)*(GMWQ!$NF$2:$NF$60=AU$1),0),$G97-1966)</f>
        <v>67.400000000000006</v>
      </c>
      <c r="AV97" s="4" cm="1">
        <f t="array" ref="AV97">INDEX(GMWQ!$A$2:$NF$60,MATCH(1,(GMWQ!$NE$2:$NE$60=AV$3)*(GMWQ!$ND$2:$ND$60=AV$4)*(GMWQ!$NF$2:$NF$60=AV$1),0),$G97-1966)</f>
        <v>152.86670000000001</v>
      </c>
      <c r="AW97" s="4" cm="1">
        <f t="array" ref="AW97">INDEX(GMWQ!$A$2:$NF$60,MATCH(1,(GMWQ!$NE$2:$NE$60=AW$3)*(GMWQ!$ND$2:$ND$60=AW$4)*(GMWQ!$NF$2:$NF$60=AW$1),0),$G97-1966)</f>
        <v>95.866669999999999</v>
      </c>
      <c r="AX97" s="4" cm="1">
        <f t="array" ref="AX97">INDEX(GMWQ!$A$2:$NF$60,MATCH(1,(GMWQ!$NE$2:$NE$60=AX$3)*(GMWQ!$ND$2:$ND$60=AX$4)*(GMWQ!$NF$2:$NF$60=AX$1),0),$G97-1966)</f>
        <v>71.166659999999993</v>
      </c>
      <c r="AY97" s="4" cm="1">
        <f t="array" ref="AY97">INDEX(GMWQ!$A$2:$NF$60,MATCH(1,(GMWQ!$NE$2:$NE$60=AY$3)*(GMWQ!$ND$2:$ND$60=AY$4)*(GMWQ!$NF$2:$NF$60=AY$1),0),$G97-1966)</f>
        <v>62.313330000000001</v>
      </c>
      <c r="AZ97" s="4" cm="1">
        <f t="array" ref="AZ97">INDEX(GMWQ!$A$2:$NF$60,MATCH(1,(GMWQ!$NE$2:$NE$60=AZ$3)*(GMWQ!$ND$2:$ND$60=AZ$4)*(GMWQ!$NF$2:$NF$60=AZ$1),0),$G97-1966)</f>
        <v>54.733330000000002</v>
      </c>
      <c r="BA97" s="4" cm="1">
        <f t="array" ref="BA97">INDEX(GMWQ!$A$2:$NF$60,MATCH(1,(GMWQ!$NE$2:$NE$60=BA$3)*(GMWQ!$ND$2:$ND$60=BA$4)*(GMWQ!$NF$2:$NF$60=BA$1),0),$G97-1966)</f>
        <v>87.766670000000005</v>
      </c>
    </row>
    <row r="98" spans="1:53" x14ac:dyDescent="0.25">
      <c r="B98" s="4">
        <f t="shared" si="112"/>
        <v>1995</v>
      </c>
      <c r="C98" s="4">
        <f t="shared" si="112"/>
        <v>1995</v>
      </c>
      <c r="D98" s="4">
        <f t="shared" ref="D98" si="120">+D94+1</f>
        <v>1995</v>
      </c>
      <c r="F98" s="4">
        <f t="shared" ref="F98" si="121">+F94+1</f>
        <v>1995</v>
      </c>
      <c r="G98" s="4">
        <f t="shared" si="56"/>
        <v>2064</v>
      </c>
      <c r="H98" s="4" cm="1">
        <f t="array" ref="H98">INDEX(GMWQ!$A$2:$NF$60,MATCH(1,(GMWQ!$NE$2:$NE$60=H$3)*(GMWQ!$ND$2:$ND$60=H$4)*(GMWQ!$NF$2:$NF$60=H$1),0),$G98-1966)</f>
        <v>409132</v>
      </c>
      <c r="I98" s="4" cm="1">
        <f t="array" ref="I98">INDEX(GMWQ!$A$2:$NF$60,MATCH(1,(GMWQ!$NE$2:$NE$60=I$3)*(GMWQ!$ND$2:$ND$60=I$4)*(GMWQ!$NF$2:$NF$60=I$1),0),$G98-1966)</f>
        <v>2882.0250000000001</v>
      </c>
      <c r="J98" s="4" cm="1">
        <f t="array" ref="J98">INDEX(GMWQ!$A$2:$NF$60,MATCH(1,(GMWQ!$NE$2:$NE$60=J$3)*(GMWQ!$ND$2:$ND$60=J$4)*(GMWQ!$NF$2:$NF$60=J$1),0),$G98-1966)</f>
        <v>119947.4</v>
      </c>
      <c r="K98" s="4" cm="1">
        <f t="array" ref="K98">INDEX(GMWQ!$A$2:$NF$60,MATCH(1,(GMWQ!$NE$2:$NE$60=K$3)*(GMWQ!$ND$2:$ND$60=K$4)*(GMWQ!$NF$2:$NF$60=K$1),0),$G98-1966)</f>
        <v>642.33000000000004</v>
      </c>
      <c r="L98" s="4" cm="1">
        <f t="array" ref="L98">INDEX(GMWQ!$A$2:$NF$60,MATCH(1,(GMWQ!$NE$2:$NE$60=L$3)*(GMWQ!$ND$2:$ND$60=L$4)*(GMWQ!$NF$2:$NF$60=L$1),0),$G98-1966)</f>
        <v>421.28300000000002</v>
      </c>
      <c r="M98" s="4" cm="1">
        <f t="array" ref="M98">INDEX(GMWQ!$A$2:$NF$60,MATCH(1,(GMWQ!$NE$2:$NE$60=M$3)*(GMWQ!$ND$2:$ND$60=M$4)*(GMWQ!$NF$2:$NF$60=M$1),0),$G98-1966)</f>
        <v>402.10700000000003</v>
      </c>
      <c r="N98" s="4" cm="1">
        <f t="array" ref="N98">INDEX(GMWQ!$A$2:$NF$60,MATCH(1,(GMWQ!$NE$2:$NE$60=N$3)*(GMWQ!$ND$2:$ND$60=N$4)*(GMWQ!$NF$2:$NF$60=N$1),0),$G98-1966)</f>
        <v>316641.5</v>
      </c>
      <c r="O98" s="4" cm="1">
        <f t="array" ref="O98">INDEX(GMWQ!$A$2:$NF$60,MATCH(1,(GMWQ!$NE$2:$NE$60=O$3)*(GMWQ!$ND$2:$ND$60=O$4)*(GMWQ!$NF$2:$NF$60=O$1),0),$G98-1966)</f>
        <v>-6400</v>
      </c>
      <c r="P98" s="4" cm="1">
        <f t="array" ref="P98">INDEX(GMWQ!$A$2:$NF$60,MATCH(1,(GMWQ!$NE$2:$NE$60=P$3)*(GMWQ!$ND$2:$ND$60=P$4)*(GMWQ!$NF$2:$NF$60=P$1),0),$G98-1966)</f>
        <v>-82.625</v>
      </c>
      <c r="Q98" s="4" cm="1">
        <f t="array" ref="Q98">INDEX(GMWQ!$A$2:$NF$60,MATCH(1,(GMWQ!$NE$2:$NE$60=Q$3)*(GMWQ!$ND$2:$ND$60=Q$4)*(GMWQ!$NF$2:$NF$60=Q$1),0),$G98-1966)</f>
        <v>-7567.5</v>
      </c>
      <c r="R98" s="4" cm="1">
        <f t="array" ref="R98">INDEX(GMWQ!$A$2:$NF$60,MATCH(1,(GMWQ!$NE$2:$NE$60=R$3)*(GMWQ!$ND$2:$ND$60=R$4)*(GMWQ!$NF$2:$NF$60=R$1),0),$G98-1966)</f>
        <v>-14.441000000000001</v>
      </c>
      <c r="S98" s="4" cm="1">
        <f t="array" ref="S98">INDEX(GMWQ!$A$2:$NF$60,MATCH(1,(GMWQ!$NE$2:$NE$60=S$3)*(GMWQ!$ND$2:$ND$60=S$4)*(GMWQ!$NF$2:$NF$60=S$1),0),$G98-1966)</f>
        <v>-14.472</v>
      </c>
      <c r="T98" s="4" cm="1">
        <f t="array" ref="T98">INDEX(GMWQ!$A$2:$NF$60,MATCH(1,(GMWQ!$NE$2:$NE$60=T$3)*(GMWQ!$ND$2:$ND$60=T$4)*(GMWQ!$NF$2:$NF$60=T$1),0),$G98-1966)</f>
        <v>-17.64226</v>
      </c>
      <c r="U98" s="4" cm="1">
        <f t="array" ref="U98">INDEX(GMWQ!$A$2:$NF$60,MATCH(1,(GMWQ!$NE$2:$NE$60=U$3)*(GMWQ!$ND$2:$ND$60=U$4)*(GMWQ!$NF$2:$NF$60=U$1),0),$G98-1966)</f>
        <v>-9008</v>
      </c>
      <c r="V98" s="4" cm="1">
        <f t="array" ref="V98">INDEX(GMWQ!$A$2:$NF$60,MATCH(1,(GMWQ!$NE$2:$NE$60=V$3)*(GMWQ!$ND$2:$ND$60=V$4)*(GMWQ!$NF$2:$NF$60=V$1),0),$G98-1966)</f>
        <v>367999</v>
      </c>
      <c r="W98" s="4" cm="1">
        <f t="array" ref="W98">INDEX(GMWQ!$A$2:$NF$60,MATCH(1,(GMWQ!$NE$2:$NE$60=W$3)*(GMWQ!$ND$2:$ND$60=W$4)*(GMWQ!$NF$2:$NF$60=W$1),0),$G98-1966)</f>
        <v>7308.4110000000001</v>
      </c>
      <c r="X98" s="4" cm="1">
        <f t="array" ref="X98">INDEX(GMWQ!$A$2:$NF$60,MATCH(1,(GMWQ!$NE$2:$NE$60=X$3)*(GMWQ!$ND$2:$ND$60=X$4)*(GMWQ!$NF$2:$NF$60=X$1),0),$G98-1966)</f>
        <v>439647</v>
      </c>
      <c r="Y98" s="4" cm="1">
        <f t="array" ref="Y98">INDEX(GMWQ!$A$2:$NF$60,MATCH(1,(GMWQ!$NE$2:$NE$60=Y$3)*(GMWQ!$ND$2:$ND$60=Y$4)*(GMWQ!$NF$2:$NF$60=Y$1),0),$G98-1966)</f>
        <v>1036.001</v>
      </c>
      <c r="Z98" s="4" cm="1">
        <f t="array" ref="Z98">INDEX(GMWQ!$A$2:$NF$60,MATCH(1,(GMWQ!$NE$2:$NE$60=Z$3)*(GMWQ!$ND$2:$ND$60=Z$4)*(GMWQ!$NF$2:$NF$60=Z$1),0),$G98-1966)</f>
        <v>905.63800000000003</v>
      </c>
      <c r="AA98" s="4" cm="1">
        <f t="array" ref="AA98">INDEX(GMWQ!$A$2:$NF$60,MATCH(1,(GMWQ!$NE$2:$NE$60=AA$3)*(GMWQ!$ND$2:$ND$60=AA$4)*(GMWQ!$NF$2:$NF$60=AA$1),0),$G98-1966)</f>
        <v>1174.1210000000001</v>
      </c>
      <c r="AB98" s="4" cm="1">
        <f t="array" ref="AB98">INDEX(GMWQ!$A$2:$NF$60,MATCH(1,(GMWQ!$NE$2:$NE$60=AB$3)*(GMWQ!$ND$2:$ND$60=AB$4)*(GMWQ!$NF$2:$NF$60=AB$1),0),$G98-1966)</f>
        <v>866026</v>
      </c>
      <c r="AC98" s="4" cm="1">
        <f t="array" ref="AC98">INDEX(GMWQ!$A$2:$NF$60,MATCH(1,(GMWQ!$NE$2:$NE$60=AC$3)*(GMWQ!$ND$2:$ND$60=AC$4)*(GMWQ!$NF$2:$NF$60=AC$1),0),$G98-1966)</f>
        <v>313600</v>
      </c>
      <c r="AD98" s="4" cm="1">
        <f t="array" ref="AD98">INDEX(GMWQ!$A$2:$NF$60,MATCH(1,(GMWQ!$NE$2:$NE$60=AD$3)*(GMWQ!$ND$2:$ND$60=AD$4)*(GMWQ!$NF$2:$NF$60=AD$1),0),$G98-1966)</f>
        <v>5731.4290000000001</v>
      </c>
      <c r="AE98" s="4" cm="1">
        <f t="array" ref="AE98">INDEX(GMWQ!$A$2:$NF$60,MATCH(1,(GMWQ!$NE$2:$NE$60=AE$3)*(GMWQ!$ND$2:$ND$60=AE$4)*(GMWQ!$NF$2:$NF$60=AE$1),0),$G98-1966)</f>
        <v>96692.63</v>
      </c>
      <c r="AF98" s="4" cm="1">
        <f t="array" ref="AF98">INDEX(GMWQ!$A$2:$NF$60,MATCH(1,(GMWQ!$NE$2:$NE$60=AF$3)*(GMWQ!$ND$2:$ND$60=AF$4)*(GMWQ!$NF$2:$NF$60=AF$1),0),$G98-1966)</f>
        <v>504.73140000000001</v>
      </c>
      <c r="AG98" s="4" cm="1">
        <f t="array" ref="AG98">INDEX(GMWQ!$A$2:$NF$60,MATCH(1,(GMWQ!$NE$2:$NE$60=AG$3)*(GMWQ!$ND$2:$ND$60=AG$4)*(GMWQ!$NF$2:$NF$60=AG$1),0),$G98-1966)</f>
        <v>380.209</v>
      </c>
      <c r="AH98" s="4" cm="1">
        <f t="array" ref="AH98">INDEX(GMWQ!$A$2:$NF$60,MATCH(1,(GMWQ!$NE$2:$NE$60=AH$3)*(GMWQ!$ND$2:$ND$60=AH$4)*(GMWQ!$NF$2:$NF$60=AH$1),0),$G98-1966)</f>
        <v>953.08100000000002</v>
      </c>
      <c r="AI98" s="4" cm="1">
        <f t="array" ref="AI98">INDEX(GMWQ!$A$2:$NF$60,MATCH(1,(GMWQ!$NE$2:$NE$60=AI$3)*(GMWQ!$ND$2:$ND$60=AI$4)*(GMWQ!$NF$2:$NF$60=AI$1),0),$G98-1966)</f>
        <v>586114</v>
      </c>
      <c r="AJ98" s="4" cm="1">
        <f t="array" ref="AJ98">INDEX(GMWQ!$A$2:$NF$60,MATCH(1,(GMWQ!$NE$2:$NE$60=AJ$3)*(GMWQ!$ND$2:$ND$60=AJ$4)*(GMWQ!$NF$2:$NF$60=AJ$1),0),$G98-1966)</f>
        <v>218635</v>
      </c>
      <c r="AK98" s="4" cm="1">
        <f t="array" ref="AK98">INDEX(GMWQ!$A$2:$NF$60,MATCH(1,(GMWQ!$NE$2:$NE$60=AK$3)*(GMWQ!$ND$2:$ND$60=AK$4)*(GMWQ!$NF$2:$NF$60=AK$1),0),$G98-1966)</f>
        <v>1943.15</v>
      </c>
      <c r="AL98" s="4" cm="1">
        <f t="array" ref="AL98">INDEX(GMWQ!$A$2:$NF$60,MATCH(1,(GMWQ!$NE$2:$NE$60=AL$3)*(GMWQ!$ND$2:$ND$60=AL$4)*(GMWQ!$NF$2:$NF$60=AL$1),0),$G98-1966)</f>
        <v>133938</v>
      </c>
      <c r="AM98" s="4" cm="1">
        <f t="array" ref="AM98">INDEX(GMWQ!$A$2:$NF$60,MATCH(1,(GMWQ!$NE$2:$NE$60=AM$3)*(GMWQ!$ND$2:$ND$60=AM$4)*(GMWQ!$NF$2:$NF$60=AM$1),0),$G98-1966)</f>
        <v>479.06799999999998</v>
      </c>
      <c r="AN98" s="4" cm="1">
        <f t="array" ref="AN98">INDEX(GMWQ!$A$2:$NF$60,MATCH(1,(GMWQ!$NE$2:$NE$60=AN$3)*(GMWQ!$ND$2:$ND$60=AN$4)*(GMWQ!$NF$2:$NF$60=AN$1),0),$G98-1966)</f>
        <v>306.33800000000002</v>
      </c>
      <c r="AO98" s="4" cm="1">
        <f t="array" ref="AO98">INDEX(GMWQ!$A$2:$NF$60,MATCH(1,(GMWQ!$NE$2:$NE$60=AO$3)*(GMWQ!$ND$2:$ND$60=AO$4)*(GMWQ!$NF$2:$NF$60=AO$1),0),$G98-1966)</f>
        <v>255.453</v>
      </c>
      <c r="AP98" s="4" cm="1">
        <f t="array" ref="AP98">INDEX(GMWQ!$A$2:$NF$60,MATCH(1,(GMWQ!$NE$2:$NE$60=AP$3)*(GMWQ!$ND$2:$ND$60=AP$4)*(GMWQ!$NF$2:$NF$60=AP$1),0),$G98-1966)</f>
        <v>210170</v>
      </c>
      <c r="AQ98" s="4" cm="1">
        <f t="array" ref="AQ98">INDEX(GMWQ!$A$2:$NF$60,MATCH(1,(GMWQ!$NE$2:$NE$60=AQ$3)*(GMWQ!$ND$2:$ND$60=AQ$4)*(GMWQ!$NF$2:$NF$60=AQ$1),0),$G98-1966)</f>
        <v>2.014551</v>
      </c>
      <c r="AR98" s="4" cm="1">
        <f t="array" ref="AR98">INDEX(GMWQ!$A$2:$NF$60,MATCH(1,(GMWQ!$NE$2:$NE$60=AR$3)*(GMWQ!$ND$2:$ND$60=AR$4)*(GMWQ!$NF$2:$NF$60=AR$1),0),$G98-1966)</f>
        <v>0.42124030000000001</v>
      </c>
      <c r="AS98" s="4" cm="1">
        <f t="array" ref="AS98">INDEX(GMWQ!$A$2:$NF$60,MATCH(1,(GMWQ!$NE$2:$NE$60=AS$3)*(GMWQ!$ND$2:$ND$60=AS$4)*(GMWQ!$NF$2:$NF$60=AS$1),0),$G98-1966)</f>
        <v>2.290638</v>
      </c>
      <c r="AT98" s="4" cm="1">
        <f t="array" ref="AT98">INDEX(GMWQ!$A$2:$NF$60,MATCH(1,(GMWQ!$NE$2:$NE$60=AT$3)*(GMWQ!$ND$2:$ND$60=AT$4)*(GMWQ!$NF$2:$NF$60=AT$1),0),$G98-1966)</f>
        <v>1.7275309999999999</v>
      </c>
      <c r="AU98" s="4" cm="1">
        <f t="array" ref="AU98">INDEX(GMWQ!$A$2:$NF$60,MATCH(1,(GMWQ!$NE$2:$NE$60=AU$3)*(GMWQ!$ND$2:$ND$60=AU$4)*(GMWQ!$NF$2:$NF$60=AU$1),0),$G98-1966)</f>
        <v>67.733329999999995</v>
      </c>
      <c r="AV98" s="4" cm="1">
        <f t="array" ref="AV98">INDEX(GMWQ!$A$2:$NF$60,MATCH(1,(GMWQ!$NE$2:$NE$60=AV$3)*(GMWQ!$ND$2:$ND$60=AV$4)*(GMWQ!$NF$2:$NF$60=AV$1),0),$G98-1966)</f>
        <v>153.69999999999999</v>
      </c>
      <c r="AW98" s="4" cm="1">
        <f t="array" ref="AW98">INDEX(GMWQ!$A$2:$NF$60,MATCH(1,(GMWQ!$NE$2:$NE$60=AW$3)*(GMWQ!$ND$2:$ND$60=AW$4)*(GMWQ!$NF$2:$NF$60=AW$1),0),$G98-1966)</f>
        <v>95.8</v>
      </c>
      <c r="AX98" s="4" cm="1">
        <f t="array" ref="AX98">INDEX(GMWQ!$A$2:$NF$60,MATCH(1,(GMWQ!$NE$2:$NE$60=AX$3)*(GMWQ!$ND$2:$ND$60=AX$4)*(GMWQ!$NF$2:$NF$60=AX$1),0),$G98-1966)</f>
        <v>71.333340000000007</v>
      </c>
      <c r="AY98" s="4" cm="1">
        <f t="array" ref="AY98">INDEX(GMWQ!$A$2:$NF$60,MATCH(1,(GMWQ!$NE$2:$NE$60=AY$3)*(GMWQ!$ND$2:$ND$60=AY$4)*(GMWQ!$NF$2:$NF$60=AY$1),0),$G98-1966)</f>
        <v>62.683329999999998</v>
      </c>
      <c r="AZ98" s="4" cm="1">
        <f t="array" ref="AZ98">INDEX(GMWQ!$A$2:$NF$60,MATCH(1,(GMWQ!$NE$2:$NE$60=AZ$3)*(GMWQ!$ND$2:$ND$60=AZ$4)*(GMWQ!$NF$2:$NF$60=AZ$1),0),$G98-1966)</f>
        <v>55.266669999999998</v>
      </c>
      <c r="BA98" s="4" cm="1">
        <f t="array" ref="BA98">INDEX(GMWQ!$A$2:$NF$60,MATCH(1,(GMWQ!$NE$2:$NE$60=BA$3)*(GMWQ!$ND$2:$ND$60=BA$4)*(GMWQ!$NF$2:$NF$60=BA$1),0),$G98-1966)</f>
        <v>87.866669999999999</v>
      </c>
    </row>
    <row r="99" spans="1:53" x14ac:dyDescent="0.25">
      <c r="A99" s="4">
        <v>1996</v>
      </c>
      <c r="B99" s="4">
        <f t="shared" si="112"/>
        <v>1996</v>
      </c>
      <c r="C99" s="4">
        <f t="shared" si="112"/>
        <v>1995</v>
      </c>
      <c r="D99" s="4">
        <f t="shared" ref="D99" si="122">+D95+1</f>
        <v>1995</v>
      </c>
      <c r="E99" s="4">
        <f t="shared" si="112"/>
        <v>1995</v>
      </c>
      <c r="G99" s="4">
        <f t="shared" si="56"/>
        <v>2065</v>
      </c>
      <c r="H99" s="4" cm="1">
        <f t="array" ref="H99">INDEX(GMWQ!$A$2:$NF$60,MATCH(1,(GMWQ!$NE$2:$NE$60=H$3)*(GMWQ!$ND$2:$ND$60=H$4)*(GMWQ!$NF$2:$NF$60=H$1),0),$G99-1966)</f>
        <v>412022</v>
      </c>
      <c r="I99" s="4" cm="1">
        <f t="array" ref="I99">INDEX(GMWQ!$A$2:$NF$60,MATCH(1,(GMWQ!$NE$2:$NE$60=I$3)*(GMWQ!$ND$2:$ND$60=I$4)*(GMWQ!$NF$2:$NF$60=I$1),0),$G99-1966)</f>
        <v>2903.6</v>
      </c>
      <c r="J99" s="4" cm="1">
        <f t="array" ref="J99">INDEX(GMWQ!$A$2:$NF$60,MATCH(1,(GMWQ!$NE$2:$NE$60=J$3)*(GMWQ!$ND$2:$ND$60=J$4)*(GMWQ!$NF$2:$NF$60=J$1),0),$G99-1966)</f>
        <v>121067.6</v>
      </c>
      <c r="K99" s="4" cm="1">
        <f t="array" ref="K99">INDEX(GMWQ!$A$2:$NF$60,MATCH(1,(GMWQ!$NE$2:$NE$60=K$3)*(GMWQ!$ND$2:$ND$60=K$4)*(GMWQ!$NF$2:$NF$60=K$1),0),$G99-1966)</f>
        <v>637.76</v>
      </c>
      <c r="L99" s="4" cm="1">
        <f t="array" ref="L99">INDEX(GMWQ!$A$2:$NF$60,MATCH(1,(GMWQ!$NE$2:$NE$60=L$3)*(GMWQ!$ND$2:$ND$60=L$4)*(GMWQ!$NF$2:$NF$60=L$1),0),$G99-1966)</f>
        <v>424.21100000000001</v>
      </c>
      <c r="M99" s="4" cm="1">
        <f t="array" ref="M99">INDEX(GMWQ!$A$2:$NF$60,MATCH(1,(GMWQ!$NE$2:$NE$60=M$3)*(GMWQ!$ND$2:$ND$60=M$4)*(GMWQ!$NF$2:$NF$60=M$1),0),$G99-1966)</f>
        <v>402.98</v>
      </c>
      <c r="N99" s="4" cm="1">
        <f t="array" ref="N99">INDEX(GMWQ!$A$2:$NF$60,MATCH(1,(GMWQ!$NE$2:$NE$60=N$3)*(GMWQ!$ND$2:$ND$60=N$4)*(GMWQ!$NF$2:$NF$60=N$1),0),$G99-1966)</f>
        <v>317101</v>
      </c>
      <c r="O99" s="4" cm="1">
        <f t="array" ref="O99">INDEX(GMWQ!$A$2:$NF$60,MATCH(1,(GMWQ!$NE$2:$NE$60=O$3)*(GMWQ!$ND$2:$ND$60=O$4)*(GMWQ!$NF$2:$NF$60=O$1),0),$G99-1966)</f>
        <v>-6485</v>
      </c>
      <c r="P99" s="4" cm="1">
        <f t="array" ref="P99">INDEX(GMWQ!$A$2:$NF$60,MATCH(1,(GMWQ!$NE$2:$NE$60=P$3)*(GMWQ!$ND$2:$ND$60=P$4)*(GMWQ!$NF$2:$NF$60=P$1),0),$G99-1966)</f>
        <v>-83.498750000000001</v>
      </c>
      <c r="Q99" s="4" cm="1">
        <f t="array" ref="Q99">INDEX(GMWQ!$A$2:$NF$60,MATCH(1,(GMWQ!$NE$2:$NE$60=Q$3)*(GMWQ!$ND$2:$ND$60=Q$4)*(GMWQ!$NF$2:$NF$60=Q$1),0),$G99-1966)</f>
        <v>-8375.25</v>
      </c>
      <c r="R99" s="4" cm="1">
        <f t="array" ref="R99">INDEX(GMWQ!$A$2:$NF$60,MATCH(1,(GMWQ!$NE$2:$NE$60=R$3)*(GMWQ!$ND$2:$ND$60=R$4)*(GMWQ!$NF$2:$NF$60=R$1),0),$G99-1966)</f>
        <v>-13.657999999999999</v>
      </c>
      <c r="S99" s="4" cm="1">
        <f t="array" ref="S99">INDEX(GMWQ!$A$2:$NF$60,MATCH(1,(GMWQ!$NE$2:$NE$60=S$3)*(GMWQ!$ND$2:$ND$60=S$4)*(GMWQ!$NF$2:$NF$60=S$1),0),$G99-1966)</f>
        <v>-12.29</v>
      </c>
      <c r="T99" s="4" cm="1">
        <f t="array" ref="T99">INDEX(GMWQ!$A$2:$NF$60,MATCH(1,(GMWQ!$NE$2:$NE$60=T$3)*(GMWQ!$ND$2:$ND$60=T$4)*(GMWQ!$NF$2:$NF$60=T$1),0),$G99-1966)</f>
        <v>-18.228349999999999</v>
      </c>
      <c r="U99" s="4" cm="1">
        <f t="array" ref="U99">INDEX(GMWQ!$A$2:$NF$60,MATCH(1,(GMWQ!$NE$2:$NE$60=U$3)*(GMWQ!$ND$2:$ND$60=U$4)*(GMWQ!$NF$2:$NF$60=U$1),0),$G99-1966)</f>
        <v>-9007.0010000000002</v>
      </c>
      <c r="V99" s="4" cm="1">
        <f t="array" ref="V99">INDEX(GMWQ!$A$2:$NF$60,MATCH(1,(GMWQ!$NE$2:$NE$60=V$3)*(GMWQ!$ND$2:$ND$60=V$4)*(GMWQ!$NF$2:$NF$60=V$1),0),$G99-1966)</f>
        <v>377355</v>
      </c>
      <c r="W99" s="4" cm="1">
        <f t="array" ref="W99">INDEX(GMWQ!$A$2:$NF$60,MATCH(1,(GMWQ!$NE$2:$NE$60=W$3)*(GMWQ!$ND$2:$ND$60=W$4)*(GMWQ!$NF$2:$NF$60=W$1),0),$G99-1966)</f>
        <v>7383.0379999999996</v>
      </c>
      <c r="X99" s="4" cm="1">
        <f t="array" ref="X99">INDEX(GMWQ!$A$2:$NF$60,MATCH(1,(GMWQ!$NE$2:$NE$60=X$3)*(GMWQ!$ND$2:$ND$60=X$4)*(GMWQ!$NF$2:$NF$60=X$1),0),$G99-1966)</f>
        <v>451729</v>
      </c>
      <c r="Y99" s="4" cm="1">
        <f t="array" ref="Y99">INDEX(GMWQ!$A$2:$NF$60,MATCH(1,(GMWQ!$NE$2:$NE$60=Y$3)*(GMWQ!$ND$2:$ND$60=Y$4)*(GMWQ!$NF$2:$NF$60=Y$1),0),$G99-1966)</f>
        <v>1044.2170000000001</v>
      </c>
      <c r="Z99" s="4" cm="1">
        <f t="array" ref="Z99">INDEX(GMWQ!$A$2:$NF$60,MATCH(1,(GMWQ!$NE$2:$NE$60=Z$3)*(GMWQ!$ND$2:$ND$60=Z$4)*(GMWQ!$NF$2:$NF$60=Z$1),0),$G99-1966)</f>
        <v>917.41200000000003</v>
      </c>
      <c r="AA99" s="4" cm="1">
        <f t="array" ref="AA99">INDEX(GMWQ!$A$2:$NF$60,MATCH(1,(GMWQ!$NE$2:$NE$60=AA$3)*(GMWQ!$ND$2:$ND$60=AA$4)*(GMWQ!$NF$2:$NF$60=AA$1),0),$G99-1966)</f>
        <v>1207.028</v>
      </c>
      <c r="AB99" s="4" cm="1">
        <f t="array" ref="AB99">INDEX(GMWQ!$A$2:$NF$60,MATCH(1,(GMWQ!$NE$2:$NE$60=AB$3)*(GMWQ!$ND$2:$ND$60=AB$4)*(GMWQ!$NF$2:$NF$60=AB$1),0),$G99-1966)</f>
        <v>921147</v>
      </c>
      <c r="AC99" s="4" cm="1">
        <f t="array" ref="AC99">INDEX(GMWQ!$A$2:$NF$60,MATCH(1,(GMWQ!$NE$2:$NE$60=AC$3)*(GMWQ!$ND$2:$ND$60=AC$4)*(GMWQ!$NF$2:$NF$60=AC$1),0),$G99-1966)</f>
        <v>322100</v>
      </c>
      <c r="AD99" s="4" cm="1">
        <f t="array" ref="AD99">INDEX(GMWQ!$A$2:$NF$60,MATCH(1,(GMWQ!$NE$2:$NE$60=AD$3)*(GMWQ!$ND$2:$ND$60=AD$4)*(GMWQ!$NF$2:$NF$60=AD$1),0),$G99-1966)</f>
        <v>5767.1369999999997</v>
      </c>
      <c r="AE99" s="4" cm="1">
        <f t="array" ref="AE99">INDEX(GMWQ!$A$2:$NF$60,MATCH(1,(GMWQ!$NE$2:$NE$60=AE$3)*(GMWQ!$ND$2:$ND$60=AE$4)*(GMWQ!$NF$2:$NF$60=AE$1),0),$G99-1966)</f>
        <v>104544.4</v>
      </c>
      <c r="AF99" s="4" cm="1">
        <f t="array" ref="AF99">INDEX(GMWQ!$A$2:$NF$60,MATCH(1,(GMWQ!$NE$2:$NE$60=AF$3)*(GMWQ!$ND$2:$ND$60=AF$4)*(GMWQ!$NF$2:$NF$60=AF$1),0),$G99-1966)</f>
        <v>510.15050000000002</v>
      </c>
      <c r="AG99" s="4" cm="1">
        <f t="array" ref="AG99">INDEX(GMWQ!$A$2:$NF$60,MATCH(1,(GMWQ!$NE$2:$NE$60=AG$3)*(GMWQ!$ND$2:$ND$60=AG$4)*(GMWQ!$NF$2:$NF$60=AG$1),0),$G99-1966)</f>
        <v>399.70870000000002</v>
      </c>
      <c r="AH99" s="4" cm="1">
        <f t="array" ref="AH99">INDEX(GMWQ!$A$2:$NF$60,MATCH(1,(GMWQ!$NE$2:$NE$60=AH$3)*(GMWQ!$ND$2:$ND$60=AH$4)*(GMWQ!$NF$2:$NF$60=AH$1),0),$G99-1966)</f>
        <v>982.30880000000002</v>
      </c>
      <c r="AI99" s="4" cm="1">
        <f t="array" ref="AI99">INDEX(GMWQ!$A$2:$NF$60,MATCH(1,(GMWQ!$NE$2:$NE$60=AI$3)*(GMWQ!$ND$2:$ND$60=AI$4)*(GMWQ!$NF$2:$NF$60=AI$1),0),$G99-1966)</f>
        <v>624952</v>
      </c>
      <c r="AJ99" s="4" cm="1">
        <f t="array" ref="AJ99">INDEX(GMWQ!$A$2:$NF$60,MATCH(1,(GMWQ!$NE$2:$NE$60=AJ$3)*(GMWQ!$ND$2:$ND$60=AJ$4)*(GMWQ!$NF$2:$NF$60=AJ$1),0),$G99-1966)</f>
        <v>222304</v>
      </c>
      <c r="AK99" s="4" cm="1">
        <f t="array" ref="AK99">INDEX(GMWQ!$A$2:$NF$60,MATCH(1,(GMWQ!$NE$2:$NE$60=AK$3)*(GMWQ!$ND$2:$ND$60=AK$4)*(GMWQ!$NF$2:$NF$60=AK$1),0),$G99-1966)</f>
        <v>1967.125</v>
      </c>
      <c r="AL99" s="4" cm="1">
        <f t="array" ref="AL99">INDEX(GMWQ!$A$2:$NF$60,MATCH(1,(GMWQ!$NE$2:$NE$60=AL$3)*(GMWQ!$ND$2:$ND$60=AL$4)*(GMWQ!$NF$2:$NF$60=AL$1),0),$G99-1966)</f>
        <v>135125.29999999999</v>
      </c>
      <c r="AM99" s="4" cm="1">
        <f t="array" ref="AM99">INDEX(GMWQ!$A$2:$NF$60,MATCH(1,(GMWQ!$NE$2:$NE$60=AM$3)*(GMWQ!$ND$2:$ND$60=AM$4)*(GMWQ!$NF$2:$NF$60=AM$1),0),$G99-1966)</f>
        <v>475.524</v>
      </c>
      <c r="AN99" s="4" cm="1">
        <f t="array" ref="AN99">INDEX(GMWQ!$A$2:$NF$60,MATCH(1,(GMWQ!$NE$2:$NE$60=AN$3)*(GMWQ!$ND$2:$ND$60=AN$4)*(GMWQ!$NF$2:$NF$60=AN$1),0),$G99-1966)</f>
        <v>309.767</v>
      </c>
      <c r="AO99" s="4" cm="1">
        <f t="array" ref="AO99">INDEX(GMWQ!$A$2:$NF$60,MATCH(1,(GMWQ!$NE$2:$NE$60=AO$3)*(GMWQ!$ND$2:$ND$60=AO$4)*(GMWQ!$NF$2:$NF$60=AO$1),0),$G99-1966)</f>
        <v>258.89299999999997</v>
      </c>
      <c r="AP99" s="4" cm="1">
        <f t="array" ref="AP99">INDEX(GMWQ!$A$2:$NF$60,MATCH(1,(GMWQ!$NE$2:$NE$60=AP$3)*(GMWQ!$ND$2:$ND$60=AP$4)*(GMWQ!$NF$2:$NF$60=AP$1),0),$G99-1966)</f>
        <v>211052</v>
      </c>
      <c r="AQ99" s="4" cm="1">
        <f t="array" ref="AQ99">INDEX(GMWQ!$A$2:$NF$60,MATCH(1,(GMWQ!$NE$2:$NE$60=AQ$3)*(GMWQ!$ND$2:$ND$60=AQ$4)*(GMWQ!$NF$2:$NF$60=AQ$1),0),$G99-1966)</f>
        <v>2.1849539999999998</v>
      </c>
      <c r="AR99" s="4" cm="1">
        <f t="array" ref="AR99">INDEX(GMWQ!$A$2:$NF$60,MATCH(1,(GMWQ!$NE$2:$NE$60=AR$3)*(GMWQ!$ND$2:$ND$60=AR$4)*(GMWQ!$NF$2:$NF$60=AR$1),0),$G99-1966)</f>
        <v>0.58553529999999998</v>
      </c>
      <c r="AS99" s="4" cm="1">
        <f t="array" ref="AS99">INDEX(GMWQ!$A$2:$NF$60,MATCH(1,(GMWQ!$NE$2:$NE$60=AS$3)*(GMWQ!$ND$2:$ND$60=AS$4)*(GMWQ!$NF$2:$NF$60=AS$1),0),$G99-1966)</f>
        <v>2.736202</v>
      </c>
      <c r="AT99" s="4" cm="1">
        <f t="array" ref="AT99">INDEX(GMWQ!$A$2:$NF$60,MATCH(1,(GMWQ!$NE$2:$NE$60=AT$3)*(GMWQ!$ND$2:$ND$60=AT$4)*(GMWQ!$NF$2:$NF$60=AT$1),0),$G99-1966)</f>
        <v>2.0611329999999999</v>
      </c>
      <c r="AU99" s="4" cm="1">
        <f t="array" ref="AU99">INDEX(GMWQ!$A$2:$NF$60,MATCH(1,(GMWQ!$NE$2:$NE$60=AU$3)*(GMWQ!$ND$2:$ND$60=AU$4)*(GMWQ!$NF$2:$NF$60=AU$1),0),$G99-1966)</f>
        <v>68.099999999999994</v>
      </c>
      <c r="AV99" s="4" cm="1">
        <f t="array" ref="AV99">INDEX(GMWQ!$A$2:$NF$60,MATCH(1,(GMWQ!$NE$2:$NE$60=AV$3)*(GMWQ!$ND$2:$ND$60=AV$4)*(GMWQ!$NF$2:$NF$60=AV$1),0),$G99-1966)</f>
        <v>155.0667</v>
      </c>
      <c r="AW99" s="4" cm="1">
        <f t="array" ref="AW99">INDEX(GMWQ!$A$2:$NF$60,MATCH(1,(GMWQ!$NE$2:$NE$60=AW$3)*(GMWQ!$ND$2:$ND$60=AW$4)*(GMWQ!$NF$2:$NF$60=AW$1),0),$G99-1966)</f>
        <v>95.533330000000007</v>
      </c>
      <c r="AX99" s="4" cm="1">
        <f t="array" ref="AX99">INDEX(GMWQ!$A$2:$NF$60,MATCH(1,(GMWQ!$NE$2:$NE$60=AX$3)*(GMWQ!$ND$2:$ND$60=AX$4)*(GMWQ!$NF$2:$NF$60=AX$1),0),$G99-1966)</f>
        <v>71.433329999999998</v>
      </c>
      <c r="AY99" s="4" cm="1">
        <f t="array" ref="AY99">INDEX(GMWQ!$A$2:$NF$60,MATCH(1,(GMWQ!$NE$2:$NE$60=AY$3)*(GMWQ!$ND$2:$ND$60=AY$4)*(GMWQ!$NF$2:$NF$60=AY$1),0),$G99-1966)</f>
        <v>63.106670000000001</v>
      </c>
      <c r="AZ99" s="4" cm="1">
        <f t="array" ref="AZ99">INDEX(GMWQ!$A$2:$NF$60,MATCH(1,(GMWQ!$NE$2:$NE$60=AZ$3)*(GMWQ!$ND$2:$ND$60=AZ$4)*(GMWQ!$NF$2:$NF$60=AZ$1),0),$G99-1966)</f>
        <v>55.833329999999997</v>
      </c>
      <c r="BA99" s="4" cm="1">
        <f t="array" ref="BA99">INDEX(GMWQ!$A$2:$NF$60,MATCH(1,(GMWQ!$NE$2:$NE$60=BA$3)*(GMWQ!$ND$2:$ND$60=BA$4)*(GMWQ!$NF$2:$NF$60=BA$1),0),$G99-1966)</f>
        <v>88.2</v>
      </c>
    </row>
    <row r="100" spans="1:53" x14ac:dyDescent="0.25">
      <c r="B100" s="4">
        <f t="shared" si="112"/>
        <v>1996</v>
      </c>
      <c r="C100" s="4">
        <f t="shared" si="112"/>
        <v>1996</v>
      </c>
      <c r="D100" s="4">
        <f t="shared" ref="D100" si="123">+D96+1</f>
        <v>1995</v>
      </c>
      <c r="G100" s="4">
        <f t="shared" si="56"/>
        <v>2066</v>
      </c>
      <c r="H100" s="4" cm="1">
        <f t="array" ref="H100">INDEX(GMWQ!$A$2:$NF$60,MATCH(1,(GMWQ!$NE$2:$NE$60=H$3)*(GMWQ!$ND$2:$ND$60=H$4)*(GMWQ!$NF$2:$NF$60=H$1),0),$G100-1966)</f>
        <v>413325</v>
      </c>
      <c r="I100" s="4" cm="1">
        <f t="array" ref="I100">INDEX(GMWQ!$A$2:$NF$60,MATCH(1,(GMWQ!$NE$2:$NE$60=I$3)*(GMWQ!$ND$2:$ND$60=I$4)*(GMWQ!$NF$2:$NF$60=I$1),0),$G100-1966)</f>
        <v>2952.0250000000001</v>
      </c>
      <c r="J100" s="4" cm="1">
        <f t="array" ref="J100">INDEX(GMWQ!$A$2:$NF$60,MATCH(1,(GMWQ!$NE$2:$NE$60=J$3)*(GMWQ!$ND$2:$ND$60=J$4)*(GMWQ!$NF$2:$NF$60=J$1),0),$G100-1966)</f>
        <v>122373.4</v>
      </c>
      <c r="K100" s="4" cm="1">
        <f t="array" ref="K100">INDEX(GMWQ!$A$2:$NF$60,MATCH(1,(GMWQ!$NE$2:$NE$60=K$3)*(GMWQ!$ND$2:$ND$60=K$4)*(GMWQ!$NF$2:$NF$60=K$1),0),$G100-1966)</f>
        <v>646.47</v>
      </c>
      <c r="L100" s="4" cm="1">
        <f t="array" ref="L100">INDEX(GMWQ!$A$2:$NF$60,MATCH(1,(GMWQ!$NE$2:$NE$60=L$3)*(GMWQ!$ND$2:$ND$60=L$4)*(GMWQ!$NF$2:$NF$60=L$1),0),$G100-1966)</f>
        <v>425.029</v>
      </c>
      <c r="M100" s="4" cm="1">
        <f t="array" ref="M100">INDEX(GMWQ!$A$2:$NF$60,MATCH(1,(GMWQ!$NE$2:$NE$60=M$3)*(GMWQ!$ND$2:$ND$60=M$4)*(GMWQ!$NF$2:$NF$60=M$1),0),$G100-1966)</f>
        <v>403.56</v>
      </c>
      <c r="N100" s="4" cm="1">
        <f t="array" ref="N100">INDEX(GMWQ!$A$2:$NF$60,MATCH(1,(GMWQ!$NE$2:$NE$60=N$3)*(GMWQ!$ND$2:$ND$60=N$4)*(GMWQ!$NF$2:$NF$60=N$1),0),$G100-1966)</f>
        <v>319358.5</v>
      </c>
      <c r="O100" s="4" cm="1">
        <f t="array" ref="O100">INDEX(GMWQ!$A$2:$NF$60,MATCH(1,(GMWQ!$NE$2:$NE$60=O$3)*(GMWQ!$ND$2:$ND$60=O$4)*(GMWQ!$NF$2:$NF$60=O$1),0),$G100-1966)</f>
        <v>-13912</v>
      </c>
      <c r="P100" s="4" cm="1">
        <f t="array" ref="P100">INDEX(GMWQ!$A$2:$NF$60,MATCH(1,(GMWQ!$NE$2:$NE$60=P$3)*(GMWQ!$ND$2:$ND$60=P$4)*(GMWQ!$NF$2:$NF$60=P$1),0),$G100-1966)</f>
        <v>-73.070760000000007</v>
      </c>
      <c r="Q100" s="4" cm="1">
        <f t="array" ref="Q100">INDEX(GMWQ!$A$2:$NF$60,MATCH(1,(GMWQ!$NE$2:$NE$60=Q$3)*(GMWQ!$ND$2:$ND$60=Q$4)*(GMWQ!$NF$2:$NF$60=Q$1),0),$G100-1966)</f>
        <v>-7593.75</v>
      </c>
      <c r="R100" s="4" cm="1">
        <f t="array" ref="R100">INDEX(GMWQ!$A$2:$NF$60,MATCH(1,(GMWQ!$NE$2:$NE$60=R$3)*(GMWQ!$ND$2:$ND$60=R$4)*(GMWQ!$NF$2:$NF$60=R$1),0),$G100-1966)</f>
        <v>-21.393999999999998</v>
      </c>
      <c r="S100" s="4" cm="1">
        <f t="array" ref="S100">INDEX(GMWQ!$A$2:$NF$60,MATCH(1,(GMWQ!$NE$2:$NE$60=S$3)*(GMWQ!$ND$2:$ND$60=S$4)*(GMWQ!$NF$2:$NF$60=S$1),0),$G100-1966)</f>
        <v>-12.968</v>
      </c>
      <c r="T100" s="4" cm="1">
        <f t="array" ref="T100">INDEX(GMWQ!$A$2:$NF$60,MATCH(1,(GMWQ!$NE$2:$NE$60=T$3)*(GMWQ!$ND$2:$ND$60=T$4)*(GMWQ!$NF$2:$NF$60=T$1),0),$G100-1966)</f>
        <v>-18.807279999999999</v>
      </c>
      <c r="U100" s="4" cm="1">
        <f t="array" ref="U100">INDEX(GMWQ!$A$2:$NF$60,MATCH(1,(GMWQ!$NE$2:$NE$60=U$3)*(GMWQ!$ND$2:$ND$60=U$4)*(GMWQ!$NF$2:$NF$60=U$1),0),$G100-1966)</f>
        <v>-6910</v>
      </c>
      <c r="V100" s="4" cm="1">
        <f t="array" ref="V100">INDEX(GMWQ!$A$2:$NF$60,MATCH(1,(GMWQ!$NE$2:$NE$60=V$3)*(GMWQ!$ND$2:$ND$60=V$4)*(GMWQ!$NF$2:$NF$60=V$1),0),$G100-1966)</f>
        <v>385107.8</v>
      </c>
      <c r="W100" s="4" cm="1">
        <f t="array" ref="W100">INDEX(GMWQ!$A$2:$NF$60,MATCH(1,(GMWQ!$NE$2:$NE$60=W$3)*(GMWQ!$ND$2:$ND$60=W$4)*(GMWQ!$NF$2:$NF$60=W$1),0),$G100-1966)</f>
        <v>7378.6090000000004</v>
      </c>
      <c r="X100" s="4" cm="1">
        <f t="array" ref="X100">INDEX(GMWQ!$A$2:$NF$60,MATCH(1,(GMWQ!$NE$2:$NE$60=X$3)*(GMWQ!$ND$2:$ND$60=X$4)*(GMWQ!$NF$2:$NF$60=X$1),0),$G100-1966)</f>
        <v>463810</v>
      </c>
      <c r="Y100" s="4" cm="1">
        <f t="array" ref="Y100">INDEX(GMWQ!$A$2:$NF$60,MATCH(1,(GMWQ!$NE$2:$NE$60=Y$3)*(GMWQ!$ND$2:$ND$60=Y$4)*(GMWQ!$NF$2:$NF$60=Y$1),0),$G100-1966)</f>
        <v>1061.2170000000001</v>
      </c>
      <c r="Z100" s="4" cm="1">
        <f t="array" ref="Z100">INDEX(GMWQ!$A$2:$NF$60,MATCH(1,(GMWQ!$NE$2:$NE$60=Z$3)*(GMWQ!$ND$2:$ND$60=Z$4)*(GMWQ!$NF$2:$NF$60=Z$1),0),$G100-1966)</f>
        <v>929.76900000000001</v>
      </c>
      <c r="AA100" s="4" cm="1">
        <f t="array" ref="AA100">INDEX(GMWQ!$A$2:$NF$60,MATCH(1,(GMWQ!$NE$2:$NE$60=AA$3)*(GMWQ!$ND$2:$ND$60=AA$4)*(GMWQ!$NF$2:$NF$60=AA$1),0),$G100-1966)</f>
        <v>1239.934</v>
      </c>
      <c r="AB100" s="4" cm="1">
        <f t="array" ref="AB100">INDEX(GMWQ!$A$2:$NF$60,MATCH(1,(GMWQ!$NE$2:$NE$60=AB$3)*(GMWQ!$ND$2:$ND$60=AB$4)*(GMWQ!$NF$2:$NF$60=AB$1),0),$G100-1966)</f>
        <v>916231</v>
      </c>
      <c r="AC100" s="4" cm="1">
        <f t="array" ref="AC100">INDEX(GMWQ!$A$2:$NF$60,MATCH(1,(GMWQ!$NE$2:$NE$60=AC$3)*(GMWQ!$ND$2:$ND$60=AC$4)*(GMWQ!$NF$2:$NF$60=AC$1),0),$G100-1966)</f>
        <v>333000</v>
      </c>
      <c r="AD100" s="4" cm="1">
        <f t="array" ref="AD100">INDEX(GMWQ!$A$2:$NF$60,MATCH(1,(GMWQ!$NE$2:$NE$60=AD$3)*(GMWQ!$ND$2:$ND$60=AD$4)*(GMWQ!$NF$2:$NF$60=AD$1),0),$G100-1966)</f>
        <v>5763.0169999999998</v>
      </c>
      <c r="AE100" s="4" cm="1">
        <f t="array" ref="AE100">INDEX(GMWQ!$A$2:$NF$60,MATCH(1,(GMWQ!$NE$2:$NE$60=AE$3)*(GMWQ!$ND$2:$ND$60=AE$4)*(GMWQ!$NF$2:$NF$60=AE$1),0),$G100-1966)</f>
        <v>112396.2</v>
      </c>
      <c r="AF100" s="4" cm="1">
        <f t="array" ref="AF100">INDEX(GMWQ!$A$2:$NF$60,MATCH(1,(GMWQ!$NE$2:$NE$60=AF$3)*(GMWQ!$ND$2:$ND$60=AF$4)*(GMWQ!$NF$2:$NF$60=AF$1),0),$G100-1966)</f>
        <v>517.75609999999995</v>
      </c>
      <c r="AG100" s="4" cm="1">
        <f t="array" ref="AG100">INDEX(GMWQ!$A$2:$NF$60,MATCH(1,(GMWQ!$NE$2:$NE$60=AG$3)*(GMWQ!$ND$2:$ND$60=AG$4)*(GMWQ!$NF$2:$NF$60=AG$1),0),$G100-1966)</f>
        <v>419.20850000000002</v>
      </c>
      <c r="AH100" s="4" cm="1">
        <f t="array" ref="AH100">INDEX(GMWQ!$A$2:$NF$60,MATCH(1,(GMWQ!$NE$2:$NE$60=AH$3)*(GMWQ!$ND$2:$ND$60=AH$4)*(GMWQ!$NF$2:$NF$60=AH$1),0),$G100-1966)</f>
        <v>1011.5359999999999</v>
      </c>
      <c r="AI100" s="4" cm="1">
        <f t="array" ref="AI100">INDEX(GMWQ!$A$2:$NF$60,MATCH(1,(GMWQ!$NE$2:$NE$60=AI$3)*(GMWQ!$ND$2:$ND$60=AI$4)*(GMWQ!$NF$2:$NF$60=AI$1),0),$G100-1966)</f>
        <v>622365</v>
      </c>
      <c r="AJ100" s="4" cm="1">
        <f t="array" ref="AJ100">INDEX(GMWQ!$A$2:$NF$60,MATCH(1,(GMWQ!$NE$2:$NE$60=AJ$3)*(GMWQ!$ND$2:$ND$60=AJ$4)*(GMWQ!$NF$2:$NF$60=AJ$1),0),$G100-1966)</f>
        <v>227104</v>
      </c>
      <c r="AK100" s="4" cm="1">
        <f t="array" ref="AK100">INDEX(GMWQ!$A$2:$NF$60,MATCH(1,(GMWQ!$NE$2:$NE$60=AK$3)*(GMWQ!$ND$2:$ND$60=AK$4)*(GMWQ!$NF$2:$NF$60=AK$1),0),$G100-1966)</f>
        <v>2008.2</v>
      </c>
      <c r="AL100" s="4" cm="1">
        <f t="array" ref="AL100">INDEX(GMWQ!$A$2:$NF$60,MATCH(1,(GMWQ!$NE$2:$NE$60=AL$3)*(GMWQ!$ND$2:$ND$60=AL$4)*(GMWQ!$NF$2:$NF$60=AL$1),0),$G100-1966)</f>
        <v>136626.6</v>
      </c>
      <c r="AM100" s="4" cm="1">
        <f t="array" ref="AM100">INDEX(GMWQ!$A$2:$NF$60,MATCH(1,(GMWQ!$NE$2:$NE$60=AM$3)*(GMWQ!$ND$2:$ND$60=AM$4)*(GMWQ!$NF$2:$NF$60=AM$1),0),$G100-1966)</f>
        <v>481.29500000000002</v>
      </c>
      <c r="AN100" s="4" cm="1">
        <f t="array" ref="AN100">INDEX(GMWQ!$A$2:$NF$60,MATCH(1,(GMWQ!$NE$2:$NE$60=AN$3)*(GMWQ!$ND$2:$ND$60=AN$4)*(GMWQ!$NF$2:$NF$60=AN$1),0),$G100-1966)</f>
        <v>311.12</v>
      </c>
      <c r="AO100" s="4" cm="1">
        <f t="array" ref="AO100">INDEX(GMWQ!$A$2:$NF$60,MATCH(1,(GMWQ!$NE$2:$NE$60=AO$3)*(GMWQ!$ND$2:$ND$60=AO$4)*(GMWQ!$NF$2:$NF$60=AO$1),0),$G100-1966)</f>
        <v>261.096</v>
      </c>
      <c r="AP100" s="4" cm="1">
        <f t="array" ref="AP100">INDEX(GMWQ!$A$2:$NF$60,MATCH(1,(GMWQ!$NE$2:$NE$60=AP$3)*(GMWQ!$ND$2:$ND$60=AP$4)*(GMWQ!$NF$2:$NF$60=AP$1),0),$G100-1966)</f>
        <v>213226</v>
      </c>
      <c r="AQ100" s="4" cm="1">
        <f t="array" ref="AQ100">INDEX(GMWQ!$A$2:$NF$60,MATCH(1,(GMWQ!$NE$2:$NE$60=AQ$3)*(GMWQ!$ND$2:$ND$60=AQ$4)*(GMWQ!$NF$2:$NF$60=AQ$1),0),$G100-1966)</f>
        <v>2.6089410000000002</v>
      </c>
      <c r="AR100" s="4" cm="1">
        <f t="array" ref="AR100">INDEX(GMWQ!$A$2:$NF$60,MATCH(1,(GMWQ!$NE$2:$NE$60=AR$3)*(GMWQ!$ND$2:$ND$60=AR$4)*(GMWQ!$NF$2:$NF$60=AR$1),0),$G100-1966)</f>
        <v>1.31281</v>
      </c>
      <c r="AS100" s="4" cm="1">
        <f t="array" ref="AS100">INDEX(GMWQ!$A$2:$NF$60,MATCH(1,(GMWQ!$NE$2:$NE$60=AS$3)*(GMWQ!$ND$2:$ND$60=AS$4)*(GMWQ!$NF$2:$NF$60=AS$1),0),$G100-1966)</f>
        <v>3.088692</v>
      </c>
      <c r="AT100" s="4" cm="1">
        <f t="array" ref="AT100">INDEX(GMWQ!$A$2:$NF$60,MATCH(1,(GMWQ!$NE$2:$NE$60=AT$3)*(GMWQ!$ND$2:$ND$60=AT$4)*(GMWQ!$NF$2:$NF$60=AT$1),0),$G100-1966)</f>
        <v>2.1078290000000002</v>
      </c>
      <c r="AU100" s="4" cm="1">
        <f t="array" ref="AU100">INDEX(GMWQ!$A$2:$NF$60,MATCH(1,(GMWQ!$NE$2:$NE$60=AU$3)*(GMWQ!$ND$2:$ND$60=AU$4)*(GMWQ!$NF$2:$NF$60=AU$1),0),$G100-1966)</f>
        <v>68.866669999999999</v>
      </c>
      <c r="AV100" s="4" cm="1">
        <f t="array" ref="AV100">INDEX(GMWQ!$A$2:$NF$60,MATCH(1,(GMWQ!$NE$2:$NE$60=AV$3)*(GMWQ!$ND$2:$ND$60=AV$4)*(GMWQ!$NF$2:$NF$60=AV$1),0),$G100-1966)</f>
        <v>156.4</v>
      </c>
      <c r="AW100" s="4" cm="1">
        <f t="array" ref="AW100">INDEX(GMWQ!$A$2:$NF$60,MATCH(1,(GMWQ!$NE$2:$NE$60=AW$3)*(GMWQ!$ND$2:$ND$60=AW$4)*(GMWQ!$NF$2:$NF$60=AW$1),0),$G100-1966)</f>
        <v>96.233329999999995</v>
      </c>
      <c r="AX100" s="4" cm="1">
        <f t="array" ref="AX100">INDEX(GMWQ!$A$2:$NF$60,MATCH(1,(GMWQ!$NE$2:$NE$60=AX$3)*(GMWQ!$ND$2:$ND$60=AX$4)*(GMWQ!$NF$2:$NF$60=AX$1),0),$G100-1966)</f>
        <v>71.900000000000006</v>
      </c>
      <c r="AY100" s="4" cm="1">
        <f t="array" ref="AY100">INDEX(GMWQ!$A$2:$NF$60,MATCH(1,(GMWQ!$NE$2:$NE$60=AY$3)*(GMWQ!$ND$2:$ND$60=AY$4)*(GMWQ!$NF$2:$NF$60=AY$1),0),$G100-1966)</f>
        <v>63.593330000000002</v>
      </c>
      <c r="AZ100" s="4" cm="1">
        <f t="array" ref="AZ100">INDEX(GMWQ!$A$2:$NF$60,MATCH(1,(GMWQ!$NE$2:$NE$60=AZ$3)*(GMWQ!$ND$2:$ND$60=AZ$4)*(GMWQ!$NF$2:$NF$60=AZ$1),0),$G100-1966)</f>
        <v>56.466670000000001</v>
      </c>
      <c r="BA100" s="4" cm="1">
        <f t="array" ref="BA100">INDEX(GMWQ!$A$2:$NF$60,MATCH(1,(GMWQ!$NE$2:$NE$60=BA$3)*(GMWQ!$ND$2:$ND$60=BA$4)*(GMWQ!$NF$2:$NF$60=BA$1),0),$G100-1966)</f>
        <v>88.833340000000007</v>
      </c>
    </row>
    <row r="101" spans="1:53" x14ac:dyDescent="0.25">
      <c r="B101" s="4">
        <f t="shared" si="112"/>
        <v>1996</v>
      </c>
      <c r="C101" s="4">
        <f t="shared" si="112"/>
        <v>1996</v>
      </c>
      <c r="D101" s="4">
        <f t="shared" ref="D101" si="124">+D97+1</f>
        <v>1996</v>
      </c>
      <c r="G101" s="4">
        <f t="shared" si="56"/>
        <v>2067</v>
      </c>
      <c r="H101" s="4" cm="1">
        <f t="array" ref="H101">INDEX(GMWQ!$A$2:$NF$60,MATCH(1,(GMWQ!$NE$2:$NE$60=H$3)*(GMWQ!$ND$2:$ND$60=H$4)*(GMWQ!$NF$2:$NF$60=H$1),0),$G101-1966)</f>
        <v>417019</v>
      </c>
      <c r="I101" s="4" cm="1">
        <f t="array" ref="I101">INDEX(GMWQ!$A$2:$NF$60,MATCH(1,(GMWQ!$NE$2:$NE$60=I$3)*(GMWQ!$ND$2:$ND$60=I$4)*(GMWQ!$NF$2:$NF$60=I$1),0),$G101-1966)</f>
        <v>2978.5250000000001</v>
      </c>
      <c r="J101" s="4" cm="1">
        <f t="array" ref="J101">INDEX(GMWQ!$A$2:$NF$60,MATCH(1,(GMWQ!$NE$2:$NE$60=J$3)*(GMWQ!$ND$2:$ND$60=J$4)*(GMWQ!$NF$2:$NF$60=J$1),0),$G101-1966)</f>
        <v>122596.2</v>
      </c>
      <c r="K101" s="4" cm="1">
        <f t="array" ref="K101">INDEX(GMWQ!$A$2:$NF$60,MATCH(1,(GMWQ!$NE$2:$NE$60=K$3)*(GMWQ!$ND$2:$ND$60=K$4)*(GMWQ!$NF$2:$NF$60=K$1),0),$G101-1966)</f>
        <v>648.97</v>
      </c>
      <c r="L101" s="4" cm="1">
        <f t="array" ref="L101">INDEX(GMWQ!$A$2:$NF$60,MATCH(1,(GMWQ!$NE$2:$NE$60=L$3)*(GMWQ!$ND$2:$ND$60=L$4)*(GMWQ!$NF$2:$NF$60=L$1),0),$G101-1966)</f>
        <v>426.67</v>
      </c>
      <c r="M101" s="4" cm="1">
        <f t="array" ref="M101">INDEX(GMWQ!$A$2:$NF$60,MATCH(1,(GMWQ!$NE$2:$NE$60=M$3)*(GMWQ!$ND$2:$ND$60=M$4)*(GMWQ!$NF$2:$NF$60=M$1),0),$G101-1966)</f>
        <v>404.27</v>
      </c>
      <c r="N101" s="4" cm="1">
        <f t="array" ref="N101">INDEX(GMWQ!$A$2:$NF$60,MATCH(1,(GMWQ!$NE$2:$NE$60=N$3)*(GMWQ!$ND$2:$ND$60=N$4)*(GMWQ!$NF$2:$NF$60=N$1),0),$G101-1966)</f>
        <v>322040.8</v>
      </c>
      <c r="O101" s="4" cm="1">
        <f t="array" ref="O101">INDEX(GMWQ!$A$2:$NF$60,MATCH(1,(GMWQ!$NE$2:$NE$60=O$3)*(GMWQ!$ND$2:$ND$60=O$4)*(GMWQ!$NF$2:$NF$60=O$1),0),$G101-1966)</f>
        <v>-8259.0010000000002</v>
      </c>
      <c r="P101" s="4" cm="1">
        <f t="array" ref="P101">INDEX(GMWQ!$A$2:$NF$60,MATCH(1,(GMWQ!$NE$2:$NE$60=P$3)*(GMWQ!$ND$2:$ND$60=P$4)*(GMWQ!$NF$2:$NF$60=P$1),0),$G101-1966)</f>
        <v>-68.582999999999998</v>
      </c>
      <c r="Q101" s="4" cm="1">
        <f t="array" ref="Q101">INDEX(GMWQ!$A$2:$NF$60,MATCH(1,(GMWQ!$NE$2:$NE$60=Q$3)*(GMWQ!$ND$2:$ND$60=Q$4)*(GMWQ!$NF$2:$NF$60=Q$1),0),$G101-1966)</f>
        <v>-5872.75</v>
      </c>
      <c r="R101" s="4" cm="1">
        <f t="array" ref="R101">INDEX(GMWQ!$A$2:$NF$60,MATCH(1,(GMWQ!$NE$2:$NE$60=R$3)*(GMWQ!$ND$2:$ND$60=R$4)*(GMWQ!$NF$2:$NF$60=R$1),0),$G101-1966)</f>
        <v>-16.748999999999999</v>
      </c>
      <c r="S101" s="4" cm="1">
        <f t="array" ref="S101">INDEX(GMWQ!$A$2:$NF$60,MATCH(1,(GMWQ!$NE$2:$NE$60=S$3)*(GMWQ!$ND$2:$ND$60=S$4)*(GMWQ!$NF$2:$NF$60=S$1),0),$G101-1966)</f>
        <v>-11.473000000000001</v>
      </c>
      <c r="T101" s="4" cm="1">
        <f t="array" ref="T101">INDEX(GMWQ!$A$2:$NF$60,MATCH(1,(GMWQ!$NE$2:$NE$60=T$3)*(GMWQ!$ND$2:$ND$60=T$4)*(GMWQ!$NF$2:$NF$60=T$1),0),$G101-1966)</f>
        <v>-17.598960000000002</v>
      </c>
      <c r="U101" s="4" cm="1">
        <f t="array" ref="U101">INDEX(GMWQ!$A$2:$NF$60,MATCH(1,(GMWQ!$NE$2:$NE$60=U$3)*(GMWQ!$ND$2:$ND$60=U$4)*(GMWQ!$NF$2:$NF$60=U$1),0),$G101-1966)</f>
        <v>-4833</v>
      </c>
      <c r="V101" s="4" cm="1">
        <f t="array" ref="V101">INDEX(GMWQ!$A$2:$NF$60,MATCH(1,(GMWQ!$NE$2:$NE$60=V$3)*(GMWQ!$ND$2:$ND$60=V$4)*(GMWQ!$NF$2:$NF$60=V$1),0),$G101-1966)</f>
        <v>392860.5</v>
      </c>
      <c r="W101" s="4" cm="1">
        <f t="array" ref="W101">INDEX(GMWQ!$A$2:$NF$60,MATCH(1,(GMWQ!$NE$2:$NE$60=W$3)*(GMWQ!$ND$2:$ND$60=W$4)*(GMWQ!$NF$2:$NF$60=W$1),0),$G101-1966)</f>
        <v>7445.5039999999999</v>
      </c>
      <c r="X101" s="4" cm="1">
        <f t="array" ref="X101">INDEX(GMWQ!$A$2:$NF$60,MATCH(1,(GMWQ!$NE$2:$NE$60=X$3)*(GMWQ!$ND$2:$ND$60=X$4)*(GMWQ!$NF$2:$NF$60=X$1),0),$G101-1966)</f>
        <v>475892</v>
      </c>
      <c r="Y101" s="4" cm="1">
        <f t="array" ref="Y101">INDEX(GMWQ!$A$2:$NF$60,MATCH(1,(GMWQ!$NE$2:$NE$60=Y$3)*(GMWQ!$ND$2:$ND$60=Y$4)*(GMWQ!$NF$2:$NF$60=Y$1),0),$G101-1966)</f>
        <v>1075.213</v>
      </c>
      <c r="Z101" s="4" cm="1">
        <f t="array" ref="Z101">INDEX(GMWQ!$A$2:$NF$60,MATCH(1,(GMWQ!$NE$2:$NE$60=Z$3)*(GMWQ!$ND$2:$ND$60=Z$4)*(GMWQ!$NF$2:$NF$60=Z$1),0),$G101-1966)</f>
        <v>949.81899999999996</v>
      </c>
      <c r="AA101" s="4" cm="1">
        <f t="array" ref="AA101">INDEX(GMWQ!$A$2:$NF$60,MATCH(1,(GMWQ!$NE$2:$NE$60=AA$3)*(GMWQ!$ND$2:$ND$60=AA$4)*(GMWQ!$NF$2:$NF$60=AA$1),0),$G101-1966)</f>
        <v>1272.8409999999999</v>
      </c>
      <c r="AB101" s="4" cm="1">
        <f t="array" ref="AB101">INDEX(GMWQ!$A$2:$NF$60,MATCH(1,(GMWQ!$NE$2:$NE$60=AB$3)*(GMWQ!$ND$2:$ND$60=AB$4)*(GMWQ!$NF$2:$NF$60=AB$1),0),$G101-1966)</f>
        <v>938090</v>
      </c>
      <c r="AC101" s="4" cm="1">
        <f t="array" ref="AC101">INDEX(GMWQ!$A$2:$NF$60,MATCH(1,(GMWQ!$NE$2:$NE$60=AC$3)*(GMWQ!$ND$2:$ND$60=AC$4)*(GMWQ!$NF$2:$NF$60=AC$1),0),$G101-1966)</f>
        <v>339300</v>
      </c>
      <c r="AD101" s="4" cm="1">
        <f t="array" ref="AD101">INDEX(GMWQ!$A$2:$NF$60,MATCH(1,(GMWQ!$NE$2:$NE$60=AD$3)*(GMWQ!$ND$2:$ND$60=AD$4)*(GMWQ!$NF$2:$NF$60=AD$1),0),$G101-1966)</f>
        <v>5819.183</v>
      </c>
      <c r="AE101" s="4" cm="1">
        <f t="array" ref="AE101">INDEX(GMWQ!$A$2:$NF$60,MATCH(1,(GMWQ!$NE$2:$NE$60=AE$3)*(GMWQ!$ND$2:$ND$60=AE$4)*(GMWQ!$NF$2:$NF$60=AE$1),0),$G101-1966)</f>
        <v>120247.9</v>
      </c>
      <c r="AF101" s="4" cm="1">
        <f t="array" ref="AF101">INDEX(GMWQ!$A$2:$NF$60,MATCH(1,(GMWQ!$NE$2:$NE$60=AF$3)*(GMWQ!$ND$2:$ND$60=AF$4)*(GMWQ!$NF$2:$NF$60=AF$1),0),$G101-1966)</f>
        <v>540.76319999999998</v>
      </c>
      <c r="AG101" s="4" cm="1">
        <f t="array" ref="AG101">INDEX(GMWQ!$A$2:$NF$60,MATCH(1,(GMWQ!$NE$2:$NE$60=AG$3)*(GMWQ!$ND$2:$ND$60=AG$4)*(GMWQ!$NF$2:$NF$60=AG$1),0),$G101-1966)</f>
        <v>438.70830000000001</v>
      </c>
      <c r="AH101" s="4" cm="1">
        <f t="array" ref="AH101">INDEX(GMWQ!$A$2:$NF$60,MATCH(1,(GMWQ!$NE$2:$NE$60=AH$3)*(GMWQ!$ND$2:$ND$60=AH$4)*(GMWQ!$NF$2:$NF$60=AH$1),0),$G101-1966)</f>
        <v>1040.7639999999999</v>
      </c>
      <c r="AI101" s="4" cm="1">
        <f t="array" ref="AI101">INDEX(GMWQ!$A$2:$NF$60,MATCH(1,(GMWQ!$NE$2:$NE$60=AI$3)*(GMWQ!$ND$2:$ND$60=AI$4)*(GMWQ!$NF$2:$NF$60=AI$1),0),$G101-1966)</f>
        <v>639165</v>
      </c>
      <c r="AJ101" s="4" cm="1">
        <f t="array" ref="AJ101">INDEX(GMWQ!$A$2:$NF$60,MATCH(1,(GMWQ!$NE$2:$NE$60=AJ$3)*(GMWQ!$ND$2:$ND$60=AJ$4)*(GMWQ!$NF$2:$NF$60=AJ$1),0),$G101-1966)</f>
        <v>230833</v>
      </c>
      <c r="AK101" s="4" cm="1">
        <f t="array" ref="AK101">INDEX(GMWQ!$A$2:$NF$60,MATCH(1,(GMWQ!$NE$2:$NE$60=AK$3)*(GMWQ!$ND$2:$ND$60=AK$4)*(GMWQ!$NF$2:$NF$60=AK$1),0),$G101-1966)</f>
        <v>2032.85</v>
      </c>
      <c r="AL101" s="4" cm="1">
        <f t="array" ref="AL101">INDEX(GMWQ!$A$2:$NF$60,MATCH(1,(GMWQ!$NE$2:$NE$60=AL$3)*(GMWQ!$ND$2:$ND$60=AL$4)*(GMWQ!$NF$2:$NF$60=AL$1),0),$G101-1966)</f>
        <v>136675.79999999999</v>
      </c>
      <c r="AM101" s="4" cm="1">
        <f t="array" ref="AM101">INDEX(GMWQ!$A$2:$NF$60,MATCH(1,(GMWQ!$NE$2:$NE$60=AM$3)*(GMWQ!$ND$2:$ND$60=AM$4)*(GMWQ!$NF$2:$NF$60=AM$1),0),$G101-1966)</f>
        <v>483.81099999999998</v>
      </c>
      <c r="AN101" s="4" cm="1">
        <f t="array" ref="AN101">INDEX(GMWQ!$A$2:$NF$60,MATCH(1,(GMWQ!$NE$2:$NE$60=AN$3)*(GMWQ!$ND$2:$ND$60=AN$4)*(GMWQ!$NF$2:$NF$60=AN$1),0),$G101-1966)</f>
        <v>312.53699999999998</v>
      </c>
      <c r="AO101" s="4" cm="1">
        <f t="array" ref="AO101">INDEX(GMWQ!$A$2:$NF$60,MATCH(1,(GMWQ!$NE$2:$NE$60=AO$3)*(GMWQ!$ND$2:$ND$60=AO$4)*(GMWQ!$NF$2:$NF$60=AO$1),0),$G101-1966)</f>
        <v>262.81799999999998</v>
      </c>
      <c r="AP101" s="4" cm="1">
        <f t="array" ref="AP101">INDEX(GMWQ!$A$2:$NF$60,MATCH(1,(GMWQ!$NE$2:$NE$60=AP$3)*(GMWQ!$ND$2:$ND$60=AP$4)*(GMWQ!$NF$2:$NF$60=AP$1),0),$G101-1966)</f>
        <v>216136</v>
      </c>
      <c r="AQ101" s="4" cm="1">
        <f t="array" ref="AQ101">INDEX(GMWQ!$A$2:$NF$60,MATCH(1,(GMWQ!$NE$2:$NE$60=AQ$3)*(GMWQ!$ND$2:$ND$60=AQ$4)*(GMWQ!$NF$2:$NF$60=AQ$1),0),$G101-1966)</f>
        <v>2.4652729999999998</v>
      </c>
      <c r="AR101" s="4" cm="1">
        <f t="array" ref="AR101">INDEX(GMWQ!$A$2:$NF$60,MATCH(1,(GMWQ!$NE$2:$NE$60=AR$3)*(GMWQ!$ND$2:$ND$60=AR$4)*(GMWQ!$NF$2:$NF$60=AR$1),0),$G101-1966)</f>
        <v>1.308297</v>
      </c>
      <c r="AS101" s="4" cm="1">
        <f t="array" ref="AS101">INDEX(GMWQ!$A$2:$NF$60,MATCH(1,(GMWQ!$NE$2:$NE$60=AS$3)*(GMWQ!$ND$2:$ND$60=AS$4)*(GMWQ!$NF$2:$NF$60=AS$1),0),$G101-1966)</f>
        <v>3.0542560000000001</v>
      </c>
      <c r="AT101" s="4" cm="1">
        <f t="array" ref="AT101">INDEX(GMWQ!$A$2:$NF$60,MATCH(1,(GMWQ!$NE$2:$NE$60=AT$3)*(GMWQ!$ND$2:$ND$60=AT$4)*(GMWQ!$NF$2:$NF$60=AT$1),0),$G101-1966)</f>
        <v>1.8917440000000001</v>
      </c>
      <c r="AU101" s="4" cm="1">
        <f t="array" ref="AU101">INDEX(GMWQ!$A$2:$NF$60,MATCH(1,(GMWQ!$NE$2:$NE$60=AU$3)*(GMWQ!$ND$2:$ND$60=AU$4)*(GMWQ!$NF$2:$NF$60=AU$1),0),$G101-1966)</f>
        <v>68.933329999999998</v>
      </c>
      <c r="AV101" s="4" cm="1">
        <f t="array" ref="AV101">INDEX(GMWQ!$A$2:$NF$60,MATCH(1,(GMWQ!$NE$2:$NE$60=AV$3)*(GMWQ!$ND$2:$ND$60=AV$4)*(GMWQ!$NF$2:$NF$60=AV$1),0),$G101-1966)</f>
        <v>157.30000000000001</v>
      </c>
      <c r="AW101" s="4" cm="1">
        <f t="array" ref="AW101">INDEX(GMWQ!$A$2:$NF$60,MATCH(1,(GMWQ!$NE$2:$NE$60=AW$3)*(GMWQ!$ND$2:$ND$60=AW$4)*(GMWQ!$NF$2:$NF$60=AW$1),0),$G101-1966)</f>
        <v>96.066670000000002</v>
      </c>
      <c r="AX101" s="4" cm="1">
        <f t="array" ref="AX101">INDEX(GMWQ!$A$2:$NF$60,MATCH(1,(GMWQ!$NE$2:$NE$60=AX$3)*(GMWQ!$ND$2:$ND$60=AX$4)*(GMWQ!$NF$2:$NF$60=AX$1),0),$G101-1966)</f>
        <v>72.099999999999994</v>
      </c>
      <c r="AY101" s="4" cm="1">
        <f t="array" ref="AY101">INDEX(GMWQ!$A$2:$NF$60,MATCH(1,(GMWQ!$NE$2:$NE$60=AY$3)*(GMWQ!$ND$2:$ND$60=AY$4)*(GMWQ!$NF$2:$NF$60=AY$1),0),$G101-1966)</f>
        <v>63.45</v>
      </c>
      <c r="AZ101" s="4" cm="1">
        <f t="array" ref="AZ101">INDEX(GMWQ!$A$2:$NF$60,MATCH(1,(GMWQ!$NE$2:$NE$60=AZ$3)*(GMWQ!$ND$2:$ND$60=AZ$4)*(GMWQ!$NF$2:$NF$60=AZ$1),0),$G101-1966)</f>
        <v>56.633339999999997</v>
      </c>
      <c r="BA101" s="4" cm="1">
        <f t="array" ref="BA101">INDEX(GMWQ!$A$2:$NF$60,MATCH(1,(GMWQ!$NE$2:$NE$60=BA$3)*(GMWQ!$ND$2:$ND$60=BA$4)*(GMWQ!$NF$2:$NF$60=BA$1),0),$G101-1966)</f>
        <v>89</v>
      </c>
    </row>
    <row r="102" spans="1:53" x14ac:dyDescent="0.25">
      <c r="B102" s="4">
        <f t="shared" si="112"/>
        <v>1996</v>
      </c>
      <c r="C102" s="4">
        <f t="shared" si="112"/>
        <v>1996</v>
      </c>
      <c r="D102" s="4">
        <f t="shared" ref="D102" si="125">+D98+1</f>
        <v>1996</v>
      </c>
      <c r="F102" s="4">
        <f t="shared" ref="F102" si="126">+F98+1</f>
        <v>1996</v>
      </c>
      <c r="G102" s="4">
        <f t="shared" si="56"/>
        <v>2068</v>
      </c>
      <c r="H102" s="4" cm="1">
        <f t="array" ref="H102">INDEX(GMWQ!$A$2:$NF$60,MATCH(1,(GMWQ!$NE$2:$NE$60=H$3)*(GMWQ!$ND$2:$ND$60=H$4)*(GMWQ!$NF$2:$NF$60=H$1),0),$G102-1966)</f>
        <v>422639</v>
      </c>
      <c r="I102" s="4" cm="1">
        <f t="array" ref="I102">INDEX(GMWQ!$A$2:$NF$60,MATCH(1,(GMWQ!$NE$2:$NE$60=I$3)*(GMWQ!$ND$2:$ND$60=I$4)*(GMWQ!$NF$2:$NF$60=I$1),0),$G102-1966)</f>
        <v>3009.45</v>
      </c>
      <c r="J102" s="4" cm="1">
        <f t="array" ref="J102">INDEX(GMWQ!$A$2:$NF$60,MATCH(1,(GMWQ!$NE$2:$NE$60=J$3)*(GMWQ!$ND$2:$ND$60=J$4)*(GMWQ!$NF$2:$NF$60=J$1),0),$G102-1966)</f>
        <v>123910.39999999999</v>
      </c>
      <c r="K102" s="4" cm="1">
        <f t="array" ref="K102">INDEX(GMWQ!$A$2:$NF$60,MATCH(1,(GMWQ!$NE$2:$NE$60=K$3)*(GMWQ!$ND$2:$ND$60=K$4)*(GMWQ!$NF$2:$NF$60=K$1),0),$G102-1966)</f>
        <v>654.92999999999995</v>
      </c>
      <c r="L102" s="4" cm="1">
        <f t="array" ref="L102">INDEX(GMWQ!$A$2:$NF$60,MATCH(1,(GMWQ!$NE$2:$NE$60=L$3)*(GMWQ!$ND$2:$ND$60=L$4)*(GMWQ!$NF$2:$NF$60=L$1),0),$G102-1966)</f>
        <v>428.31099999999998</v>
      </c>
      <c r="M102" s="4" cm="1">
        <f t="array" ref="M102">INDEX(GMWQ!$A$2:$NF$60,MATCH(1,(GMWQ!$NE$2:$NE$60=M$3)*(GMWQ!$ND$2:$ND$60=M$4)*(GMWQ!$NF$2:$NF$60=M$1),0),$G102-1966)</f>
        <v>402.94900000000001</v>
      </c>
      <c r="N102" s="4" cm="1">
        <f t="array" ref="N102">INDEX(GMWQ!$A$2:$NF$60,MATCH(1,(GMWQ!$NE$2:$NE$60=N$3)*(GMWQ!$ND$2:$ND$60=N$4)*(GMWQ!$NF$2:$NF$60=N$1),0),$G102-1966)</f>
        <v>324592.3</v>
      </c>
      <c r="O102" s="4" cm="1">
        <f t="array" ref="O102">INDEX(GMWQ!$A$2:$NF$60,MATCH(1,(GMWQ!$NE$2:$NE$60=O$3)*(GMWQ!$ND$2:$ND$60=O$4)*(GMWQ!$NF$2:$NF$60=O$1),0),$G102-1966)</f>
        <v>-1184</v>
      </c>
      <c r="P102" s="4" cm="1">
        <f t="array" ref="P102">INDEX(GMWQ!$A$2:$NF$60,MATCH(1,(GMWQ!$NE$2:$NE$60=P$3)*(GMWQ!$ND$2:$ND$60=P$4)*(GMWQ!$NF$2:$NF$60=P$1),0),$G102-1966)</f>
        <v>-62.189749999999997</v>
      </c>
      <c r="Q102" s="4" cm="1">
        <f t="array" ref="Q102">INDEX(GMWQ!$A$2:$NF$60,MATCH(1,(GMWQ!$NE$2:$NE$60=Q$3)*(GMWQ!$ND$2:$ND$60=Q$4)*(GMWQ!$NF$2:$NF$60=Q$1),0),$G102-1966)</f>
        <v>-4236.25</v>
      </c>
      <c r="R102" s="4" cm="1">
        <f t="array" ref="R102">INDEX(GMWQ!$A$2:$NF$60,MATCH(1,(GMWQ!$NE$2:$NE$60=R$3)*(GMWQ!$ND$2:$ND$60=R$4)*(GMWQ!$NF$2:$NF$60=R$1),0),$G102-1966)</f>
        <v>-18.367999999999999</v>
      </c>
      <c r="S102" s="4" cm="1">
        <f t="array" ref="S102">INDEX(GMWQ!$A$2:$NF$60,MATCH(1,(GMWQ!$NE$2:$NE$60=S$3)*(GMWQ!$ND$2:$ND$60=S$4)*(GMWQ!$NF$2:$NF$60=S$1),0),$G102-1966)</f>
        <v>-11.881</v>
      </c>
      <c r="T102" s="4" cm="1">
        <f t="array" ref="T102">INDEX(GMWQ!$A$2:$NF$60,MATCH(1,(GMWQ!$NE$2:$NE$60=T$3)*(GMWQ!$ND$2:$ND$60=T$4)*(GMWQ!$NF$2:$NF$60=T$1),0),$G102-1966)</f>
        <v>-14.60341</v>
      </c>
      <c r="U102" s="4" cm="1">
        <f t="array" ref="U102">INDEX(GMWQ!$A$2:$NF$60,MATCH(1,(GMWQ!$NE$2:$NE$60=U$3)*(GMWQ!$ND$2:$ND$60=U$4)*(GMWQ!$NF$2:$NF$60=U$1),0),$G102-1966)</f>
        <v>-3529</v>
      </c>
      <c r="V102" s="4" cm="1">
        <f t="array" ref="V102">INDEX(GMWQ!$A$2:$NF$60,MATCH(1,(GMWQ!$NE$2:$NE$60=V$3)*(GMWQ!$ND$2:$ND$60=V$4)*(GMWQ!$NF$2:$NF$60=V$1),0),$G102-1966)</f>
        <v>400613.3</v>
      </c>
      <c r="W102" s="4" cm="1">
        <f t="array" ref="W102">INDEX(GMWQ!$A$2:$NF$60,MATCH(1,(GMWQ!$NE$2:$NE$60=W$3)*(GMWQ!$ND$2:$ND$60=W$4)*(GMWQ!$NF$2:$NF$60=W$1),0),$G102-1966)</f>
        <v>7502.1469999999999</v>
      </c>
      <c r="X102" s="4" cm="1">
        <f t="array" ref="X102">INDEX(GMWQ!$A$2:$NF$60,MATCH(1,(GMWQ!$NE$2:$NE$60=X$3)*(GMWQ!$ND$2:$ND$60=X$4)*(GMWQ!$NF$2:$NF$60=X$1),0),$G102-1966)</f>
        <v>487974</v>
      </c>
      <c r="Y102" s="4" cm="1">
        <f t="array" ref="Y102">INDEX(GMWQ!$A$2:$NF$60,MATCH(1,(GMWQ!$NE$2:$NE$60=Y$3)*(GMWQ!$ND$2:$ND$60=Y$4)*(GMWQ!$NF$2:$NF$60=Y$1),0),$G102-1966)</f>
        <v>1086.2059999999999</v>
      </c>
      <c r="Z102" s="4" cm="1">
        <f t="array" ref="Z102">INDEX(GMWQ!$A$2:$NF$60,MATCH(1,(GMWQ!$NE$2:$NE$60=Z$3)*(GMWQ!$ND$2:$ND$60=Z$4)*(GMWQ!$NF$2:$NF$60=Z$1),0),$G102-1966)</f>
        <v>982.20699999999999</v>
      </c>
      <c r="AA102" s="4" cm="1">
        <f t="array" ref="AA102">INDEX(GMWQ!$A$2:$NF$60,MATCH(1,(GMWQ!$NE$2:$NE$60=AA$3)*(GMWQ!$ND$2:$ND$60=AA$4)*(GMWQ!$NF$2:$NF$60=AA$1),0),$G102-1966)</f>
        <v>1305.748</v>
      </c>
      <c r="AB102" s="4" cm="1">
        <f t="array" ref="AB102">INDEX(GMWQ!$A$2:$NF$60,MATCH(1,(GMWQ!$NE$2:$NE$60=AB$3)*(GMWQ!$ND$2:$ND$60=AB$4)*(GMWQ!$NF$2:$NF$60=AB$1),0),$G102-1966)</f>
        <v>951233</v>
      </c>
      <c r="AC102" s="4" cm="1">
        <f t="array" ref="AC102">INDEX(GMWQ!$A$2:$NF$60,MATCH(1,(GMWQ!$NE$2:$NE$60=AC$3)*(GMWQ!$ND$2:$ND$60=AC$4)*(GMWQ!$NF$2:$NF$60=AC$1),0),$G102-1966)</f>
        <v>341900</v>
      </c>
      <c r="AD102" s="4" cm="1">
        <f t="array" ref="AD102">INDEX(GMWQ!$A$2:$NF$60,MATCH(1,(GMWQ!$NE$2:$NE$60=AD$3)*(GMWQ!$ND$2:$ND$60=AD$4)*(GMWQ!$NF$2:$NF$60=AD$1),0),$G102-1966)</f>
        <v>5864.1629999999996</v>
      </c>
      <c r="AE102" s="4" cm="1">
        <f t="array" ref="AE102">INDEX(GMWQ!$A$2:$NF$60,MATCH(1,(GMWQ!$NE$2:$NE$60=AE$3)*(GMWQ!$ND$2:$ND$60=AE$4)*(GMWQ!$NF$2:$NF$60=AE$1),0),$G102-1966)</f>
        <v>128099.7</v>
      </c>
      <c r="AF102" s="4" cm="1">
        <f t="array" ref="AF102">INDEX(GMWQ!$A$2:$NF$60,MATCH(1,(GMWQ!$NE$2:$NE$60=AF$3)*(GMWQ!$ND$2:$ND$60=AF$4)*(GMWQ!$NF$2:$NF$60=AF$1),0),$G102-1966)</f>
        <v>565.76689999999996</v>
      </c>
      <c r="AG102" s="4" cm="1">
        <f t="array" ref="AG102">INDEX(GMWQ!$A$2:$NF$60,MATCH(1,(GMWQ!$NE$2:$NE$60=AG$3)*(GMWQ!$ND$2:$ND$60=AG$4)*(GMWQ!$NF$2:$NF$60=AG$1),0),$G102-1966)</f>
        <v>458.20800000000003</v>
      </c>
      <c r="AH102" s="4" cm="1">
        <f t="array" ref="AH102">INDEX(GMWQ!$A$2:$NF$60,MATCH(1,(GMWQ!$NE$2:$NE$60=AH$3)*(GMWQ!$ND$2:$ND$60=AH$4)*(GMWQ!$NF$2:$NF$60=AH$1),0),$G102-1966)</f>
        <v>1069.992</v>
      </c>
      <c r="AI102" s="4" cm="1">
        <f t="array" ref="AI102">INDEX(GMWQ!$A$2:$NF$60,MATCH(1,(GMWQ!$NE$2:$NE$60=AI$3)*(GMWQ!$ND$2:$ND$60=AI$4)*(GMWQ!$NF$2:$NF$60=AI$1),0),$G102-1966)</f>
        <v>646852</v>
      </c>
      <c r="AJ102" s="4" cm="1">
        <f t="array" ref="AJ102">INDEX(GMWQ!$A$2:$NF$60,MATCH(1,(GMWQ!$NE$2:$NE$60=AJ$3)*(GMWQ!$ND$2:$ND$60=AJ$4)*(GMWQ!$NF$2:$NF$60=AJ$1),0),$G102-1966)</f>
        <v>233368</v>
      </c>
      <c r="AK102" s="4" cm="1">
        <f t="array" ref="AK102">INDEX(GMWQ!$A$2:$NF$60,MATCH(1,(GMWQ!$NE$2:$NE$60=AK$3)*(GMWQ!$ND$2:$ND$60=AK$4)*(GMWQ!$NF$2:$NF$60=AK$1),0),$G102-1966)</f>
        <v>2064.9499999999998</v>
      </c>
      <c r="AL102" s="4" cm="1">
        <f t="array" ref="AL102">INDEX(GMWQ!$A$2:$NF$60,MATCH(1,(GMWQ!$NE$2:$NE$60=AL$3)*(GMWQ!$ND$2:$ND$60=AL$4)*(GMWQ!$NF$2:$NF$60=AL$1),0),$G102-1966)</f>
        <v>137901</v>
      </c>
      <c r="AM102" s="4" cm="1">
        <f t="array" ref="AM102">INDEX(GMWQ!$A$2:$NF$60,MATCH(1,(GMWQ!$NE$2:$NE$60=AM$3)*(GMWQ!$ND$2:$ND$60=AM$4)*(GMWQ!$NF$2:$NF$60=AM$1),0),$G102-1966)</f>
        <v>489.11700000000002</v>
      </c>
      <c r="AN102" s="4" cm="1">
        <f t="array" ref="AN102">INDEX(GMWQ!$A$2:$NF$60,MATCH(1,(GMWQ!$NE$2:$NE$60=AN$3)*(GMWQ!$ND$2:$ND$60=AN$4)*(GMWQ!$NF$2:$NF$60=AN$1),0),$G102-1966)</f>
        <v>314.00900000000001</v>
      </c>
      <c r="AO102" s="4" cm="1">
        <f t="array" ref="AO102">INDEX(GMWQ!$A$2:$NF$60,MATCH(1,(GMWQ!$NE$2:$NE$60=AO$3)*(GMWQ!$ND$2:$ND$60=AO$4)*(GMWQ!$NF$2:$NF$60=AO$1),0),$G102-1966)</f>
        <v>264.02300000000002</v>
      </c>
      <c r="AP102" s="4" cm="1">
        <f t="array" ref="AP102">INDEX(GMWQ!$A$2:$NF$60,MATCH(1,(GMWQ!$NE$2:$NE$60=AP$3)*(GMWQ!$ND$2:$ND$60=AP$4)*(GMWQ!$NF$2:$NF$60=AP$1),0),$G102-1966)</f>
        <v>219420</v>
      </c>
      <c r="AQ102" s="4" cm="1">
        <f t="array" ref="AQ102">INDEX(GMWQ!$A$2:$NF$60,MATCH(1,(GMWQ!$NE$2:$NE$60=AQ$3)*(GMWQ!$ND$2:$ND$60=AQ$4)*(GMWQ!$NF$2:$NF$60=AQ$1),0),$G102-1966)</f>
        <v>1.920288</v>
      </c>
      <c r="AR102" s="4" cm="1">
        <f t="array" ref="AR102">INDEX(GMWQ!$A$2:$NF$60,MATCH(1,(GMWQ!$NE$2:$NE$60=AR$3)*(GMWQ!$ND$2:$ND$60=AR$4)*(GMWQ!$NF$2:$NF$60=AR$1),0),$G102-1966)</f>
        <v>0.87341740000000001</v>
      </c>
      <c r="AS102" s="4" cm="1">
        <f t="array" ref="AS102">INDEX(GMWQ!$A$2:$NF$60,MATCH(1,(GMWQ!$NE$2:$NE$60=AS$3)*(GMWQ!$ND$2:$ND$60=AS$4)*(GMWQ!$NF$2:$NF$60=AS$1),0),$G102-1966)</f>
        <v>2.7210899999999998</v>
      </c>
      <c r="AT102" s="4" cm="1">
        <f t="array" ref="AT102">INDEX(GMWQ!$A$2:$NF$60,MATCH(1,(GMWQ!$NE$2:$NE$60=AT$3)*(GMWQ!$ND$2:$ND$60=AT$4)*(GMWQ!$NF$2:$NF$60=AT$1),0),$G102-1966)</f>
        <v>1.4738119999999999</v>
      </c>
      <c r="AU102" s="4" cm="1">
        <f t="array" ref="AU102">INDEX(GMWQ!$A$2:$NF$60,MATCH(1,(GMWQ!$NE$2:$NE$60=AU$3)*(GMWQ!$ND$2:$ND$60=AU$4)*(GMWQ!$NF$2:$NF$60=AU$1),0),$G102-1966)</f>
        <v>69.366669999999999</v>
      </c>
      <c r="AV102" s="4" cm="1">
        <f t="array" ref="AV102">INDEX(GMWQ!$A$2:$NF$60,MATCH(1,(GMWQ!$NE$2:$NE$60=AV$3)*(GMWQ!$ND$2:$ND$60=AV$4)*(GMWQ!$NF$2:$NF$60=AV$1),0),$G102-1966)</f>
        <v>158.66669999999999</v>
      </c>
      <c r="AW102" s="4" cm="1">
        <f t="array" ref="AW102">INDEX(GMWQ!$A$2:$NF$60,MATCH(1,(GMWQ!$NE$2:$NE$60=AW$3)*(GMWQ!$ND$2:$ND$60=AW$4)*(GMWQ!$NF$2:$NF$60=AW$1),0),$G102-1966)</f>
        <v>96.333340000000007</v>
      </c>
      <c r="AX102" s="4" cm="1">
        <f t="array" ref="AX102">INDEX(GMWQ!$A$2:$NF$60,MATCH(1,(GMWQ!$NE$2:$NE$60=AX$3)*(GMWQ!$ND$2:$ND$60=AX$4)*(GMWQ!$NF$2:$NF$60=AX$1),0),$G102-1966)</f>
        <v>72.400000000000006</v>
      </c>
      <c r="AY102" s="4" cm="1">
        <f t="array" ref="AY102">INDEX(GMWQ!$A$2:$NF$60,MATCH(1,(GMWQ!$NE$2:$NE$60=AY$3)*(GMWQ!$ND$2:$ND$60=AY$4)*(GMWQ!$NF$2:$NF$60=AY$1),0),$G102-1966)</f>
        <v>63.713329999999999</v>
      </c>
      <c r="AZ102" s="4" cm="1">
        <f t="array" ref="AZ102">INDEX(GMWQ!$A$2:$NF$60,MATCH(1,(GMWQ!$NE$2:$NE$60=AZ$3)*(GMWQ!$ND$2:$ND$60=AZ$4)*(GMWQ!$NF$2:$NF$60=AZ$1),0),$G102-1966)</f>
        <v>56.866660000000003</v>
      </c>
      <c r="BA102" s="4" cm="1">
        <f t="array" ref="BA102">INDEX(GMWQ!$A$2:$NF$60,MATCH(1,(GMWQ!$NE$2:$NE$60=BA$3)*(GMWQ!$ND$2:$ND$60=BA$4)*(GMWQ!$NF$2:$NF$60=BA$1),0),$G102-1966)</f>
        <v>89.666659999999993</v>
      </c>
    </row>
    <row r="103" spans="1:53" x14ac:dyDescent="0.25">
      <c r="A103" s="4">
        <v>1997</v>
      </c>
      <c r="B103" s="4">
        <f t="shared" si="112"/>
        <v>1997</v>
      </c>
      <c r="C103" s="4">
        <f t="shared" si="112"/>
        <v>1996</v>
      </c>
      <c r="D103" s="4">
        <f t="shared" ref="D103" si="127">+D99+1</f>
        <v>1996</v>
      </c>
      <c r="E103" s="4">
        <f t="shared" si="112"/>
        <v>1996</v>
      </c>
      <c r="G103" s="4">
        <f t="shared" si="56"/>
        <v>2069</v>
      </c>
      <c r="H103" s="4" cm="1">
        <f t="array" ref="H103">INDEX(GMWQ!$A$2:$NF$60,MATCH(1,(GMWQ!$NE$2:$NE$60=H$3)*(GMWQ!$ND$2:$ND$60=H$4)*(GMWQ!$NF$2:$NF$60=H$1),0),$G103-1966)</f>
        <v>429418</v>
      </c>
      <c r="I103" s="4" cm="1">
        <f t="array" ref="I103">INDEX(GMWQ!$A$2:$NF$60,MATCH(1,(GMWQ!$NE$2:$NE$60=I$3)*(GMWQ!$ND$2:$ND$60=I$4)*(GMWQ!$NF$2:$NF$60=I$1),0),$G103-1966)</f>
        <v>3028.875</v>
      </c>
      <c r="J103" s="4" cm="1">
        <f t="array" ref="J103">INDEX(GMWQ!$A$2:$NF$60,MATCH(1,(GMWQ!$NE$2:$NE$60=J$3)*(GMWQ!$ND$2:$ND$60=J$4)*(GMWQ!$NF$2:$NF$60=J$1),0),$G103-1966)</f>
        <v>124726.39999999999</v>
      </c>
      <c r="K103" s="4" cm="1">
        <f t="array" ref="K103">INDEX(GMWQ!$A$2:$NF$60,MATCH(1,(GMWQ!$NE$2:$NE$60=K$3)*(GMWQ!$ND$2:$ND$60=K$4)*(GMWQ!$NF$2:$NF$60=K$1),0),$G103-1966)</f>
        <v>651.58000000000004</v>
      </c>
      <c r="L103" s="4" cm="1">
        <f t="array" ref="L103">INDEX(GMWQ!$A$2:$NF$60,MATCH(1,(GMWQ!$NE$2:$NE$60=L$3)*(GMWQ!$ND$2:$ND$60=L$4)*(GMWQ!$NF$2:$NF$60=L$1),0),$G103-1966)</f>
        <v>430.14</v>
      </c>
      <c r="M103" s="4" cm="1">
        <f t="array" ref="M103">INDEX(GMWQ!$A$2:$NF$60,MATCH(1,(GMWQ!$NE$2:$NE$60=M$3)*(GMWQ!$ND$2:$ND$60=M$4)*(GMWQ!$NF$2:$NF$60=M$1),0),$G103-1966)</f>
        <v>404.10399999999998</v>
      </c>
      <c r="N103" s="4" cm="1">
        <f t="array" ref="N103">INDEX(GMWQ!$A$2:$NF$60,MATCH(1,(GMWQ!$NE$2:$NE$60=N$3)*(GMWQ!$ND$2:$ND$60=N$4)*(GMWQ!$NF$2:$NF$60=N$1),0),$G103-1966)</f>
        <v>328941.5</v>
      </c>
      <c r="O103" s="4" cm="1">
        <f t="array" ref="O103">INDEX(GMWQ!$A$2:$NF$60,MATCH(1,(GMWQ!$NE$2:$NE$60=O$3)*(GMWQ!$ND$2:$ND$60=O$4)*(GMWQ!$NF$2:$NF$60=O$1),0),$G103-1966)</f>
        <v>-4621</v>
      </c>
      <c r="P103" s="4" cm="1">
        <f t="array" ref="P103">INDEX(GMWQ!$A$2:$NF$60,MATCH(1,(GMWQ!$NE$2:$NE$60=P$3)*(GMWQ!$ND$2:$ND$60=P$4)*(GMWQ!$NF$2:$NF$60=P$1),0),$G103-1966)</f>
        <v>-54.208759999999998</v>
      </c>
      <c r="Q103" s="4" cm="1">
        <f t="array" ref="Q103">INDEX(GMWQ!$A$2:$NF$60,MATCH(1,(GMWQ!$NE$2:$NE$60=Q$3)*(GMWQ!$ND$2:$ND$60=Q$4)*(GMWQ!$NF$2:$NF$60=Q$1),0),$G103-1966)</f>
        <v>-2575</v>
      </c>
      <c r="R103" s="4" cm="1">
        <f t="array" ref="R103">INDEX(GMWQ!$A$2:$NF$60,MATCH(1,(GMWQ!$NE$2:$NE$60=R$3)*(GMWQ!$ND$2:$ND$60=R$4)*(GMWQ!$NF$2:$NF$60=R$1),0),$G103-1966)</f>
        <v>-15.871</v>
      </c>
      <c r="S103" s="4" cm="1">
        <f t="array" ref="S103">INDEX(GMWQ!$A$2:$NF$60,MATCH(1,(GMWQ!$NE$2:$NE$60=S$3)*(GMWQ!$ND$2:$ND$60=S$4)*(GMWQ!$NF$2:$NF$60=S$1),0),$G103-1966)</f>
        <v>-12.241</v>
      </c>
      <c r="T103" s="4" cm="1">
        <f t="array" ref="T103">INDEX(GMWQ!$A$2:$NF$60,MATCH(1,(GMWQ!$NE$2:$NE$60=T$3)*(GMWQ!$ND$2:$ND$60=T$4)*(GMWQ!$NF$2:$NF$60=T$1),0),$G103-1966)</f>
        <v>-10.791729999999999</v>
      </c>
      <c r="U103" s="4" cm="1">
        <f t="array" ref="U103">INDEX(GMWQ!$A$2:$NF$60,MATCH(1,(GMWQ!$NE$2:$NE$60=U$3)*(GMWQ!$ND$2:$ND$60=U$4)*(GMWQ!$NF$2:$NF$60=U$1),0),$G103-1966)</f>
        <v>-2258</v>
      </c>
      <c r="V103" s="4" cm="1">
        <f t="array" ref="V103">INDEX(GMWQ!$A$2:$NF$60,MATCH(1,(GMWQ!$NE$2:$NE$60=V$3)*(GMWQ!$ND$2:$ND$60=V$4)*(GMWQ!$NF$2:$NF$60=V$1),0),$G103-1966)</f>
        <v>408366</v>
      </c>
      <c r="W103" s="4" cm="1">
        <f t="array" ref="W103">INDEX(GMWQ!$A$2:$NF$60,MATCH(1,(GMWQ!$NE$2:$NE$60=W$3)*(GMWQ!$ND$2:$ND$60=W$4)*(GMWQ!$NF$2:$NF$60=W$1),0),$G103-1966)</f>
        <v>7603.509</v>
      </c>
      <c r="X103" s="4" cm="1">
        <f t="array" ref="X103">INDEX(GMWQ!$A$2:$NF$60,MATCH(1,(GMWQ!$NE$2:$NE$60=X$3)*(GMWQ!$ND$2:$ND$60=X$4)*(GMWQ!$NF$2:$NF$60=X$1),0),$G103-1966)</f>
        <v>501569</v>
      </c>
      <c r="Y103" s="4" cm="1">
        <f t="array" ref="Y103">INDEX(GMWQ!$A$2:$NF$60,MATCH(1,(GMWQ!$NE$2:$NE$60=Y$3)*(GMWQ!$ND$2:$ND$60=Y$4)*(GMWQ!$NF$2:$NF$60=Y$1),0),$G103-1966)</f>
        <v>1098.5340000000001</v>
      </c>
      <c r="Z103" s="4" cm="1">
        <f t="array" ref="Z103">INDEX(GMWQ!$A$2:$NF$60,MATCH(1,(GMWQ!$NE$2:$NE$60=Z$3)*(GMWQ!$ND$2:$ND$60=Z$4)*(GMWQ!$NF$2:$NF$60=Z$1),0),$G103-1966)</f>
        <v>984.59</v>
      </c>
      <c r="AA103" s="4" cm="1">
        <f t="array" ref="AA103">INDEX(GMWQ!$A$2:$NF$60,MATCH(1,(GMWQ!$NE$2:$NE$60=AA$3)*(GMWQ!$ND$2:$ND$60=AA$4)*(GMWQ!$NF$2:$NF$60=AA$1),0),$G103-1966)</f>
        <v>1325.327</v>
      </c>
      <c r="AB103" s="4" cm="1">
        <f t="array" ref="AB103">INDEX(GMWQ!$A$2:$NF$60,MATCH(1,(GMWQ!$NE$2:$NE$60=AB$3)*(GMWQ!$ND$2:$ND$60=AB$4)*(GMWQ!$NF$2:$NF$60=AB$1),0),$G103-1966)</f>
        <v>957859</v>
      </c>
      <c r="AC103" s="4" cm="1">
        <f t="array" ref="AC103">INDEX(GMWQ!$A$2:$NF$60,MATCH(1,(GMWQ!$NE$2:$NE$60=AC$3)*(GMWQ!$ND$2:$ND$60=AC$4)*(GMWQ!$NF$2:$NF$60=AC$1),0),$G103-1966)</f>
        <v>347000</v>
      </c>
      <c r="AD103" s="4" cm="1">
        <f t="array" ref="AD103">INDEX(GMWQ!$A$2:$NF$60,MATCH(1,(GMWQ!$NE$2:$NE$60=AD$3)*(GMWQ!$ND$2:$ND$60=AD$4)*(GMWQ!$NF$2:$NF$60=AD$1),0),$G103-1966)</f>
        <v>5922.1239999999998</v>
      </c>
      <c r="AE103" s="4" cm="1">
        <f t="array" ref="AE103">INDEX(GMWQ!$A$2:$NF$60,MATCH(1,(GMWQ!$NE$2:$NE$60=AE$3)*(GMWQ!$ND$2:$ND$60=AE$4)*(GMWQ!$NF$2:$NF$60=AE$1),0),$G103-1966)</f>
        <v>134446.29999999999</v>
      </c>
      <c r="AF103" s="4" cm="1">
        <f t="array" ref="AF103">INDEX(GMWQ!$A$2:$NF$60,MATCH(1,(GMWQ!$NE$2:$NE$60=AF$3)*(GMWQ!$ND$2:$ND$60=AF$4)*(GMWQ!$NF$2:$NF$60=AF$1),0),$G103-1966)</f>
        <v>577.74580000000003</v>
      </c>
      <c r="AG103" s="4" cm="1">
        <f t="array" ref="AG103">INDEX(GMWQ!$A$2:$NF$60,MATCH(1,(GMWQ!$NE$2:$NE$60=AG$3)*(GMWQ!$ND$2:$ND$60=AG$4)*(GMWQ!$NF$2:$NF$60=AG$1),0),$G103-1966)</f>
        <v>463.05200000000002</v>
      </c>
      <c r="AH103" s="4" cm="1">
        <f t="array" ref="AH103">INDEX(GMWQ!$A$2:$NF$60,MATCH(1,(GMWQ!$NE$2:$NE$60=AH$3)*(GMWQ!$ND$2:$ND$60=AH$4)*(GMWQ!$NF$2:$NF$60=AH$1),0),$G103-1966)</f>
        <v>1084.4010000000001</v>
      </c>
      <c r="AI103" s="4" cm="1">
        <f t="array" ref="AI103">INDEX(GMWQ!$A$2:$NF$60,MATCH(1,(GMWQ!$NE$2:$NE$60=AI$3)*(GMWQ!$ND$2:$ND$60=AI$4)*(GMWQ!$NF$2:$NF$60=AI$1),0),$G103-1966)</f>
        <v>646507</v>
      </c>
      <c r="AJ103" s="4" cm="1">
        <f t="array" ref="AJ103">INDEX(GMWQ!$A$2:$NF$60,MATCH(1,(GMWQ!$NE$2:$NE$60=AJ$3)*(GMWQ!$ND$2:$ND$60=AJ$4)*(GMWQ!$NF$2:$NF$60=AJ$1),0),$G103-1966)</f>
        <v>233344</v>
      </c>
      <c r="AK103" s="4" cm="1">
        <f t="array" ref="AK103">INDEX(GMWQ!$A$2:$NF$60,MATCH(1,(GMWQ!$NE$2:$NE$60=AK$3)*(GMWQ!$ND$2:$ND$60=AK$4)*(GMWQ!$NF$2:$NF$60=AK$1),0),$G103-1966)</f>
        <v>2090.6750000000002</v>
      </c>
      <c r="AL103" s="4" cm="1">
        <f t="array" ref="AL103">INDEX(GMWQ!$A$2:$NF$60,MATCH(1,(GMWQ!$NE$2:$NE$60=AL$3)*(GMWQ!$ND$2:$ND$60=AL$4)*(GMWQ!$NF$2:$NF$60=AL$1),0),$G103-1966)</f>
        <v>138308.79999999999</v>
      </c>
      <c r="AM103" s="4" cm="1">
        <f t="array" ref="AM103">INDEX(GMWQ!$A$2:$NF$60,MATCH(1,(GMWQ!$NE$2:$NE$60=AM$3)*(GMWQ!$ND$2:$ND$60=AM$4)*(GMWQ!$NF$2:$NF$60=AM$1),0),$G103-1966)</f>
        <v>485.613</v>
      </c>
      <c r="AN103" s="4" cm="1">
        <f t="array" ref="AN103">INDEX(GMWQ!$A$2:$NF$60,MATCH(1,(GMWQ!$NE$2:$NE$60=AN$3)*(GMWQ!$ND$2:$ND$60=AN$4)*(GMWQ!$NF$2:$NF$60=AN$1),0),$G103-1966)</f>
        <v>316.24200000000002</v>
      </c>
      <c r="AO103" s="4" cm="1">
        <f t="array" ref="AO103">INDEX(GMWQ!$A$2:$NF$60,MATCH(1,(GMWQ!$NE$2:$NE$60=AO$3)*(GMWQ!$ND$2:$ND$60=AO$4)*(GMWQ!$NF$2:$NF$60=AO$1),0),$G103-1966)</f>
        <v>267.471</v>
      </c>
      <c r="AP103" s="4" cm="1">
        <f t="array" ref="AP103">INDEX(GMWQ!$A$2:$NF$60,MATCH(1,(GMWQ!$NE$2:$NE$60=AP$3)*(GMWQ!$ND$2:$ND$60=AP$4)*(GMWQ!$NF$2:$NF$60=AP$1),0),$G103-1966)</f>
        <v>222937</v>
      </c>
      <c r="AQ103" s="4" cm="1">
        <f t="array" ref="AQ103">INDEX(GMWQ!$A$2:$NF$60,MATCH(1,(GMWQ!$NE$2:$NE$60=AQ$3)*(GMWQ!$ND$2:$ND$60=AQ$4)*(GMWQ!$NF$2:$NF$60=AQ$1),0),$G103-1966)</f>
        <v>1.7381310000000001</v>
      </c>
      <c r="AR103" s="4" cm="1">
        <f t="array" ref="AR103">INDEX(GMWQ!$A$2:$NF$60,MATCH(1,(GMWQ!$NE$2:$NE$60=AR$3)*(GMWQ!$ND$2:$ND$60=AR$4)*(GMWQ!$NF$2:$NF$60=AR$1),0),$G103-1966)</f>
        <v>1.008561</v>
      </c>
      <c r="AS103" s="4" cm="1">
        <f t="array" ref="AS103">INDEX(GMWQ!$A$2:$NF$60,MATCH(1,(GMWQ!$NE$2:$NE$60=AS$3)*(GMWQ!$ND$2:$ND$60=AS$4)*(GMWQ!$NF$2:$NF$60=AS$1),0),$G103-1966)</f>
        <v>2.5309270000000001</v>
      </c>
      <c r="AT103" s="4" cm="1">
        <f t="array" ref="AT103">INDEX(GMWQ!$A$2:$NF$60,MATCH(1,(GMWQ!$NE$2:$NE$60=AT$3)*(GMWQ!$ND$2:$ND$60=AT$4)*(GMWQ!$NF$2:$NF$60=AT$1),0),$G103-1966)</f>
        <v>1.3707640000000001</v>
      </c>
      <c r="AU103" s="4" cm="1">
        <f t="array" ref="AU103">INDEX(GMWQ!$A$2:$NF$60,MATCH(1,(GMWQ!$NE$2:$NE$60=AU$3)*(GMWQ!$ND$2:$ND$60=AU$4)*(GMWQ!$NF$2:$NF$60=AU$1),0),$G103-1966)</f>
        <v>69.366669999999999</v>
      </c>
      <c r="AV103" s="4" cm="1">
        <f t="array" ref="AV103">INDEX(GMWQ!$A$2:$NF$60,MATCH(1,(GMWQ!$NE$2:$NE$60=AV$3)*(GMWQ!$ND$2:$ND$60=AV$4)*(GMWQ!$NF$2:$NF$60=AV$1),0),$G103-1966)</f>
        <v>159.63329999999999</v>
      </c>
      <c r="AW103" s="4" cm="1">
        <f t="array" ref="AW103">INDEX(GMWQ!$A$2:$NF$60,MATCH(1,(GMWQ!$NE$2:$NE$60=AW$3)*(GMWQ!$ND$2:$ND$60=AW$4)*(GMWQ!$NF$2:$NF$60=AW$1),0),$G103-1966)</f>
        <v>96.1</v>
      </c>
      <c r="AX103" s="4" cm="1">
        <f t="array" ref="AX103">INDEX(GMWQ!$A$2:$NF$60,MATCH(1,(GMWQ!$NE$2:$NE$60=AX$3)*(GMWQ!$ND$2:$ND$60=AX$4)*(GMWQ!$NF$2:$NF$60=AX$1),0),$G103-1966)</f>
        <v>72.833340000000007</v>
      </c>
      <c r="AY103" s="4" cm="1">
        <f t="array" ref="AY103">INDEX(GMWQ!$A$2:$NF$60,MATCH(1,(GMWQ!$NE$2:$NE$60=AY$3)*(GMWQ!$ND$2:$ND$60=AY$4)*(GMWQ!$NF$2:$NF$60=AY$1),0),$G103-1966)</f>
        <v>64.023330000000001</v>
      </c>
      <c r="AZ103" s="4" cm="1">
        <f t="array" ref="AZ103">INDEX(GMWQ!$A$2:$NF$60,MATCH(1,(GMWQ!$NE$2:$NE$60=AZ$3)*(GMWQ!$ND$2:$ND$60=AZ$4)*(GMWQ!$NF$2:$NF$60=AZ$1),0),$G103-1966)</f>
        <v>57.266669999999998</v>
      </c>
      <c r="BA103" s="4" cm="1">
        <f t="array" ref="BA103">INDEX(GMWQ!$A$2:$NF$60,MATCH(1,(GMWQ!$NE$2:$NE$60=BA$3)*(GMWQ!$ND$2:$ND$60=BA$4)*(GMWQ!$NF$2:$NF$60=BA$1),0),$G103-1966)</f>
        <v>90.1</v>
      </c>
    </row>
    <row r="104" spans="1:53" x14ac:dyDescent="0.25">
      <c r="B104" s="4">
        <f t="shared" si="112"/>
        <v>1997</v>
      </c>
      <c r="C104" s="4">
        <f t="shared" si="112"/>
        <v>1997</v>
      </c>
      <c r="D104" s="4">
        <f t="shared" ref="D104" si="128">+D100+1</f>
        <v>1996</v>
      </c>
      <c r="G104" s="4">
        <f t="shared" si="56"/>
        <v>2070</v>
      </c>
      <c r="H104" s="4" cm="1">
        <f t="array" ref="H104">INDEX(GMWQ!$A$2:$NF$60,MATCH(1,(GMWQ!$NE$2:$NE$60=H$3)*(GMWQ!$ND$2:$ND$60=H$4)*(GMWQ!$NF$2:$NF$60=H$1),0),$G104-1966)</f>
        <v>434199</v>
      </c>
      <c r="I104" s="4" cm="1">
        <f t="array" ref="I104">INDEX(GMWQ!$A$2:$NF$60,MATCH(1,(GMWQ!$NE$2:$NE$60=I$3)*(GMWQ!$ND$2:$ND$60=I$4)*(GMWQ!$NF$2:$NF$60=I$1),0),$G104-1966)</f>
        <v>3079.3</v>
      </c>
      <c r="J104" s="4" cm="1">
        <f t="array" ref="J104">INDEX(GMWQ!$A$2:$NF$60,MATCH(1,(GMWQ!$NE$2:$NE$60=J$3)*(GMWQ!$ND$2:$ND$60=J$4)*(GMWQ!$NF$2:$NF$60=J$1),0),$G104-1966)</f>
        <v>123849.3</v>
      </c>
      <c r="K104" s="4" cm="1">
        <f t="array" ref="K104">INDEX(GMWQ!$A$2:$NF$60,MATCH(1,(GMWQ!$NE$2:$NE$60=K$3)*(GMWQ!$ND$2:$ND$60=K$4)*(GMWQ!$NF$2:$NF$60=K$1),0),$G104-1966)</f>
        <v>658.83</v>
      </c>
      <c r="L104" s="4" cm="1">
        <f t="array" ref="L104">INDEX(GMWQ!$A$2:$NF$60,MATCH(1,(GMWQ!$NE$2:$NE$60=L$3)*(GMWQ!$ND$2:$ND$60=L$4)*(GMWQ!$NF$2:$NF$60=L$1),0),$G104-1966)</f>
        <v>434.654</v>
      </c>
      <c r="M104" s="4" cm="1">
        <f t="array" ref="M104">INDEX(GMWQ!$A$2:$NF$60,MATCH(1,(GMWQ!$NE$2:$NE$60=M$3)*(GMWQ!$ND$2:$ND$60=M$4)*(GMWQ!$NF$2:$NF$60=M$1),0),$G104-1966)</f>
        <v>410.64400000000001</v>
      </c>
      <c r="N104" s="4" cm="1">
        <f t="array" ref="N104">INDEX(GMWQ!$A$2:$NF$60,MATCH(1,(GMWQ!$NE$2:$NE$60=N$3)*(GMWQ!$ND$2:$ND$60=N$4)*(GMWQ!$NF$2:$NF$60=N$1),0),$G104-1966)</f>
        <v>332643.3</v>
      </c>
      <c r="O104" s="4" cm="1">
        <f t="array" ref="O104">INDEX(GMWQ!$A$2:$NF$60,MATCH(1,(GMWQ!$NE$2:$NE$60=O$3)*(GMWQ!$ND$2:$ND$60=O$4)*(GMWQ!$NF$2:$NF$60=O$1),0),$G104-1966)</f>
        <v>-10895</v>
      </c>
      <c r="P104" s="4" cm="1">
        <f t="array" ref="P104">INDEX(GMWQ!$A$2:$NF$60,MATCH(1,(GMWQ!$NE$2:$NE$60=P$3)*(GMWQ!$ND$2:$ND$60=P$4)*(GMWQ!$NF$2:$NF$60=P$1),0),$G104-1966)</f>
        <v>-49.821750000000002</v>
      </c>
      <c r="Q104" s="4" cm="1">
        <f t="array" ref="Q104">INDEX(GMWQ!$A$2:$NF$60,MATCH(1,(GMWQ!$NE$2:$NE$60=Q$3)*(GMWQ!$ND$2:$ND$60=Q$4)*(GMWQ!$NF$2:$NF$60=Q$1),0),$G104-1966)</f>
        <v>-3408.25</v>
      </c>
      <c r="R104" s="4" cm="1">
        <f t="array" ref="R104">INDEX(GMWQ!$A$2:$NF$60,MATCH(1,(GMWQ!$NE$2:$NE$60=R$3)*(GMWQ!$ND$2:$ND$60=R$4)*(GMWQ!$NF$2:$NF$60=R$1),0),$G104-1966)</f>
        <v>-18.875</v>
      </c>
      <c r="S104" s="4" cm="1">
        <f t="array" ref="S104">INDEX(GMWQ!$A$2:$NF$60,MATCH(1,(GMWQ!$NE$2:$NE$60=S$3)*(GMWQ!$ND$2:$ND$60=S$4)*(GMWQ!$NF$2:$NF$60=S$1),0),$G104-1966)</f>
        <v>-11.047000000000001</v>
      </c>
      <c r="T104" s="4" cm="1">
        <f t="array" ref="T104">INDEX(GMWQ!$A$2:$NF$60,MATCH(1,(GMWQ!$NE$2:$NE$60=T$3)*(GMWQ!$ND$2:$ND$60=T$4)*(GMWQ!$NF$2:$NF$60=T$1),0),$G104-1966)</f>
        <v>-7.724329</v>
      </c>
      <c r="U104" s="4" cm="1">
        <f t="array" ref="U104">INDEX(GMWQ!$A$2:$NF$60,MATCH(1,(GMWQ!$NE$2:$NE$60=U$3)*(GMWQ!$ND$2:$ND$60=U$4)*(GMWQ!$NF$2:$NF$60=U$1),0),$G104-1966)</f>
        <v>613</v>
      </c>
      <c r="V104" s="4" cm="1">
        <f t="array" ref="V104">INDEX(GMWQ!$A$2:$NF$60,MATCH(1,(GMWQ!$NE$2:$NE$60=V$3)*(GMWQ!$ND$2:$ND$60=V$4)*(GMWQ!$NF$2:$NF$60=V$1),0),$G104-1966)</f>
        <v>419303</v>
      </c>
      <c r="W104" s="4" cm="1">
        <f t="array" ref="W104">INDEX(GMWQ!$A$2:$NF$60,MATCH(1,(GMWQ!$NE$2:$NE$60=W$3)*(GMWQ!$ND$2:$ND$60=W$4)*(GMWQ!$NF$2:$NF$60=W$1),0),$G104-1966)</f>
        <v>7474.0519999999997</v>
      </c>
      <c r="X104" s="4" cm="1">
        <f t="array" ref="X104">INDEX(GMWQ!$A$2:$NF$60,MATCH(1,(GMWQ!$NE$2:$NE$60=X$3)*(GMWQ!$ND$2:$ND$60=X$4)*(GMWQ!$NF$2:$NF$60=X$1),0),$G104-1966)</f>
        <v>515165</v>
      </c>
      <c r="Y104" s="4" cm="1">
        <f t="array" ref="Y104">INDEX(GMWQ!$A$2:$NF$60,MATCH(1,(GMWQ!$NE$2:$NE$60=Y$3)*(GMWQ!$ND$2:$ND$60=Y$4)*(GMWQ!$NF$2:$NF$60=Y$1),0),$G104-1966)</f>
        <v>1112.049</v>
      </c>
      <c r="Z104" s="4" cm="1">
        <f t="array" ref="Z104">INDEX(GMWQ!$A$2:$NF$60,MATCH(1,(GMWQ!$NE$2:$NE$60=Z$3)*(GMWQ!$ND$2:$ND$60=Z$4)*(GMWQ!$NF$2:$NF$60=Z$1),0),$G104-1966)</f>
        <v>1026.5429999999999</v>
      </c>
      <c r="AA104" s="4" cm="1">
        <f t="array" ref="AA104">INDEX(GMWQ!$A$2:$NF$60,MATCH(1,(GMWQ!$NE$2:$NE$60=AA$3)*(GMWQ!$ND$2:$ND$60=AA$4)*(GMWQ!$NF$2:$NF$60=AA$1),0),$G104-1966)</f>
        <v>1344.905</v>
      </c>
      <c r="AB104" s="4" cm="1">
        <f t="array" ref="AB104">INDEX(GMWQ!$A$2:$NF$60,MATCH(1,(GMWQ!$NE$2:$NE$60=AB$3)*(GMWQ!$ND$2:$ND$60=AB$4)*(GMWQ!$NF$2:$NF$60=AB$1),0),$G104-1966)</f>
        <v>943807</v>
      </c>
      <c r="AC104" s="4" cm="1">
        <f t="array" ref="AC104">INDEX(GMWQ!$A$2:$NF$60,MATCH(1,(GMWQ!$NE$2:$NE$60=AC$3)*(GMWQ!$ND$2:$ND$60=AC$4)*(GMWQ!$NF$2:$NF$60=AC$1),0),$G104-1966)</f>
        <v>364400</v>
      </c>
      <c r="AD104" s="4" cm="1">
        <f t="array" ref="AD104">INDEX(GMWQ!$A$2:$NF$60,MATCH(1,(GMWQ!$NE$2:$NE$60=AD$3)*(GMWQ!$ND$2:$ND$60=AD$4)*(GMWQ!$NF$2:$NF$60=AD$1),0),$G104-1966)</f>
        <v>5771.9319999999998</v>
      </c>
      <c r="AE104" s="4" cm="1">
        <f t="array" ref="AE104">INDEX(GMWQ!$A$2:$NF$60,MATCH(1,(GMWQ!$NE$2:$NE$60=AE$3)*(GMWQ!$ND$2:$ND$60=AE$4)*(GMWQ!$NF$2:$NF$60=AE$1),0),$G104-1966)</f>
        <v>140792.79999999999</v>
      </c>
      <c r="AF104" s="4" cm="1">
        <f t="array" ref="AF104">INDEX(GMWQ!$A$2:$NF$60,MATCH(1,(GMWQ!$NE$2:$NE$60=AF$3)*(GMWQ!$ND$2:$ND$60=AF$4)*(GMWQ!$NF$2:$NF$60=AF$1),0),$G104-1966)</f>
        <v>586.87270000000001</v>
      </c>
      <c r="AG104" s="4" cm="1">
        <f t="array" ref="AG104">INDEX(GMWQ!$A$2:$NF$60,MATCH(1,(GMWQ!$NE$2:$NE$60=AG$3)*(GMWQ!$ND$2:$ND$60=AG$4)*(GMWQ!$NF$2:$NF$60=AG$1),0),$G104-1966)</f>
        <v>467.89600000000002</v>
      </c>
      <c r="AH104" s="4" cm="1">
        <f t="array" ref="AH104">INDEX(GMWQ!$A$2:$NF$60,MATCH(1,(GMWQ!$NE$2:$NE$60=AH$3)*(GMWQ!$ND$2:$ND$60=AH$4)*(GMWQ!$NF$2:$NF$60=AH$1),0),$G104-1966)</f>
        <v>1098.809</v>
      </c>
      <c r="AI104" s="4" cm="1">
        <f t="array" ref="AI104">INDEX(GMWQ!$A$2:$NF$60,MATCH(1,(GMWQ!$NE$2:$NE$60=AI$3)*(GMWQ!$ND$2:$ND$60=AI$4)*(GMWQ!$NF$2:$NF$60=AI$1),0),$G104-1966)</f>
        <v>633026</v>
      </c>
      <c r="AJ104" s="4" cm="1">
        <f t="array" ref="AJ104">INDEX(GMWQ!$A$2:$NF$60,MATCH(1,(GMWQ!$NE$2:$NE$60=AJ$3)*(GMWQ!$ND$2:$ND$60=AJ$4)*(GMWQ!$NF$2:$NF$60=AJ$1),0),$G104-1966)</f>
        <v>237250</v>
      </c>
      <c r="AK104" s="4" cm="1">
        <f t="array" ref="AK104">INDEX(GMWQ!$A$2:$NF$60,MATCH(1,(GMWQ!$NE$2:$NE$60=AK$3)*(GMWQ!$ND$2:$ND$60=AK$4)*(GMWQ!$NF$2:$NF$60=AK$1),0),$G104-1966)</f>
        <v>2129.6999999999998</v>
      </c>
      <c r="AL104" s="4" cm="1">
        <f t="array" ref="AL104">INDEX(GMWQ!$A$2:$NF$60,MATCH(1,(GMWQ!$NE$2:$NE$60=AL$3)*(GMWQ!$ND$2:$ND$60=AL$4)*(GMWQ!$NF$2:$NF$60=AL$1),0),$G104-1966)</f>
        <v>138694.1</v>
      </c>
      <c r="AM104" s="4" cm="1">
        <f t="array" ref="AM104">INDEX(GMWQ!$A$2:$NF$60,MATCH(1,(GMWQ!$NE$2:$NE$60=AM$3)*(GMWQ!$ND$2:$ND$60=AM$4)*(GMWQ!$NF$2:$NF$60=AM$1),0),$G104-1966)</f>
        <v>490.37799999999999</v>
      </c>
      <c r="AN104" s="4" cm="1">
        <f t="array" ref="AN104">INDEX(GMWQ!$A$2:$NF$60,MATCH(1,(GMWQ!$NE$2:$NE$60=AN$3)*(GMWQ!$ND$2:$ND$60=AN$4)*(GMWQ!$NF$2:$NF$60=AN$1),0),$G104-1966)</f>
        <v>320.62200000000001</v>
      </c>
      <c r="AO104" s="4" cm="1">
        <f t="array" ref="AO104">INDEX(GMWQ!$A$2:$NF$60,MATCH(1,(GMWQ!$NE$2:$NE$60=AO$3)*(GMWQ!$ND$2:$ND$60=AO$4)*(GMWQ!$NF$2:$NF$60=AO$1),0),$G104-1966)</f>
        <v>272.005</v>
      </c>
      <c r="AP104" s="4" cm="1">
        <f t="array" ref="AP104">INDEX(GMWQ!$A$2:$NF$60,MATCH(1,(GMWQ!$NE$2:$NE$60=AP$3)*(GMWQ!$ND$2:$ND$60=AP$4)*(GMWQ!$NF$2:$NF$60=AP$1),0),$G104-1966)</f>
        <v>224853</v>
      </c>
      <c r="AQ104" s="4" cm="1">
        <f t="array" ref="AQ104">INDEX(GMWQ!$A$2:$NF$60,MATCH(1,(GMWQ!$NE$2:$NE$60=AQ$3)*(GMWQ!$ND$2:$ND$60=AQ$4)*(GMWQ!$NF$2:$NF$60=AQ$1),0),$G104-1966)</f>
        <v>1.650382</v>
      </c>
      <c r="AR104" s="4" cm="1">
        <f t="array" ref="AR104">INDEX(GMWQ!$A$2:$NF$60,MATCH(1,(GMWQ!$NE$2:$NE$60=AR$3)*(GMWQ!$ND$2:$ND$60=AR$4)*(GMWQ!$NF$2:$NF$60=AR$1),0),$G104-1966)</f>
        <v>1.150555</v>
      </c>
      <c r="AS104" s="4" cm="1">
        <f t="array" ref="AS104">INDEX(GMWQ!$A$2:$NF$60,MATCH(1,(GMWQ!$NE$2:$NE$60=AS$3)*(GMWQ!$ND$2:$ND$60=AS$4)*(GMWQ!$NF$2:$NF$60=AS$1),0),$G104-1966)</f>
        <v>2.7188500000000002</v>
      </c>
      <c r="AT104" s="4" cm="1">
        <f t="array" ref="AT104">INDEX(GMWQ!$A$2:$NF$60,MATCH(1,(GMWQ!$NE$2:$NE$60=AT$3)*(GMWQ!$ND$2:$ND$60=AT$4)*(GMWQ!$NF$2:$NF$60=AT$1),0),$G104-1966)</f>
        <v>1.3669070000000001</v>
      </c>
      <c r="AU104" s="4" cm="1">
        <f t="array" ref="AU104">INDEX(GMWQ!$A$2:$NF$60,MATCH(1,(GMWQ!$NE$2:$NE$60=AU$3)*(GMWQ!$ND$2:$ND$60=AU$4)*(GMWQ!$NF$2:$NF$60=AU$1),0),$G104-1966)</f>
        <v>70</v>
      </c>
      <c r="AV104" s="4" cm="1">
        <f t="array" ref="AV104">INDEX(GMWQ!$A$2:$NF$60,MATCH(1,(GMWQ!$NE$2:$NE$60=AV$3)*(GMWQ!$ND$2:$ND$60=AV$4)*(GMWQ!$NF$2:$NF$60=AV$1),0),$G104-1966)</f>
        <v>160</v>
      </c>
      <c r="AW104" s="4" cm="1">
        <f t="array" ref="AW104">INDEX(GMWQ!$A$2:$NF$60,MATCH(1,(GMWQ!$NE$2:$NE$60=AW$3)*(GMWQ!$ND$2:$ND$60=AW$4)*(GMWQ!$NF$2:$NF$60=AW$1),0),$G104-1966)</f>
        <v>98.133330000000001</v>
      </c>
      <c r="AX104" s="4" cm="1">
        <f t="array" ref="AX104">INDEX(GMWQ!$A$2:$NF$60,MATCH(1,(GMWQ!$NE$2:$NE$60=AX$3)*(GMWQ!$ND$2:$ND$60=AX$4)*(GMWQ!$NF$2:$NF$60=AX$1),0),$G104-1966)</f>
        <v>73</v>
      </c>
      <c r="AY104" s="4" cm="1">
        <f t="array" ref="AY104">INDEX(GMWQ!$A$2:$NF$60,MATCH(1,(GMWQ!$NE$2:$NE$60=AY$3)*(GMWQ!$ND$2:$ND$60=AY$4)*(GMWQ!$NF$2:$NF$60=AY$1),0),$G104-1966)</f>
        <v>64.176670000000001</v>
      </c>
      <c r="AZ104" s="4" cm="1">
        <f t="array" ref="AZ104">INDEX(GMWQ!$A$2:$NF$60,MATCH(1,(GMWQ!$NE$2:$NE$60=AZ$3)*(GMWQ!$ND$2:$ND$60=AZ$4)*(GMWQ!$NF$2:$NF$60=AZ$1),0),$G104-1966)</f>
        <v>57.533329999999999</v>
      </c>
      <c r="BA104" s="4" cm="1">
        <f t="array" ref="BA104">INDEX(GMWQ!$A$2:$NF$60,MATCH(1,(GMWQ!$NE$2:$NE$60=BA$3)*(GMWQ!$ND$2:$ND$60=BA$4)*(GMWQ!$NF$2:$NF$60=BA$1),0),$G104-1966)</f>
        <v>90.233329999999995</v>
      </c>
    </row>
    <row r="105" spans="1:53" x14ac:dyDescent="0.25">
      <c r="B105" s="4">
        <f t="shared" si="112"/>
        <v>1997</v>
      </c>
      <c r="C105" s="4">
        <f t="shared" si="112"/>
        <v>1997</v>
      </c>
      <c r="D105" s="4">
        <f t="shared" ref="D105" si="129">+D101+1</f>
        <v>1997</v>
      </c>
      <c r="G105" s="4">
        <f t="shared" si="56"/>
        <v>2071</v>
      </c>
      <c r="H105" s="4" cm="1">
        <f t="array" ref="H105">INDEX(GMWQ!$A$2:$NF$60,MATCH(1,(GMWQ!$NE$2:$NE$60=H$3)*(GMWQ!$ND$2:$ND$60=H$4)*(GMWQ!$NF$2:$NF$60=H$1),0),$G105-1966)</f>
        <v>438100</v>
      </c>
      <c r="I105" s="4" cm="1">
        <f t="array" ref="I105">INDEX(GMWQ!$A$2:$NF$60,MATCH(1,(GMWQ!$NE$2:$NE$60=I$3)*(GMWQ!$ND$2:$ND$60=I$4)*(GMWQ!$NF$2:$NF$60=I$1),0),$G105-1966)</f>
        <v>3117.75</v>
      </c>
      <c r="J105" s="4" cm="1">
        <f t="array" ref="J105">INDEX(GMWQ!$A$2:$NF$60,MATCH(1,(GMWQ!$NE$2:$NE$60=J$3)*(GMWQ!$ND$2:$ND$60=J$4)*(GMWQ!$NF$2:$NF$60=J$1),0),$G105-1966)</f>
        <v>124043</v>
      </c>
      <c r="K105" s="4" cm="1">
        <f t="array" ref="K105">INDEX(GMWQ!$A$2:$NF$60,MATCH(1,(GMWQ!$NE$2:$NE$60=K$3)*(GMWQ!$ND$2:$ND$60=K$4)*(GMWQ!$NF$2:$NF$60=K$1),0),$G105-1966)</f>
        <v>661.42</v>
      </c>
      <c r="L105" s="4" cm="1">
        <f t="array" ref="L105">INDEX(GMWQ!$A$2:$NF$60,MATCH(1,(GMWQ!$NE$2:$NE$60=L$3)*(GMWQ!$ND$2:$ND$60=L$4)*(GMWQ!$NF$2:$NF$60=L$1),0),$G105-1966)</f>
        <v>438.976</v>
      </c>
      <c r="M105" s="4" cm="1">
        <f t="array" ref="M105">INDEX(GMWQ!$A$2:$NF$60,MATCH(1,(GMWQ!$NE$2:$NE$60=M$3)*(GMWQ!$ND$2:$ND$60=M$4)*(GMWQ!$NF$2:$NF$60=M$1),0),$G105-1966)</f>
        <v>412.37200000000001</v>
      </c>
      <c r="N105" s="4" cm="1">
        <f t="array" ref="N105">INDEX(GMWQ!$A$2:$NF$60,MATCH(1,(GMWQ!$NE$2:$NE$60=N$3)*(GMWQ!$ND$2:$ND$60=N$4)*(GMWQ!$NF$2:$NF$60=N$1),0),$G105-1966)</f>
        <v>336586.8</v>
      </c>
      <c r="O105" s="4" cm="1">
        <f t="array" ref="O105">INDEX(GMWQ!$A$2:$NF$60,MATCH(1,(GMWQ!$NE$2:$NE$60=O$3)*(GMWQ!$ND$2:$ND$60=O$4)*(GMWQ!$NF$2:$NF$60=O$1),0),$G105-1966)</f>
        <v>-6082</v>
      </c>
      <c r="P105" s="4" cm="1">
        <f t="array" ref="P105">INDEX(GMWQ!$A$2:$NF$60,MATCH(1,(GMWQ!$NE$2:$NE$60=P$3)*(GMWQ!$ND$2:$ND$60=P$4)*(GMWQ!$NF$2:$NF$60=P$1),0),$G105-1966)</f>
        <v>-39.750500000000002</v>
      </c>
      <c r="Q105" s="4" cm="1">
        <f t="array" ref="Q105">INDEX(GMWQ!$A$2:$NF$60,MATCH(1,(GMWQ!$NE$2:$NE$60=Q$3)*(GMWQ!$ND$2:$ND$60=Q$4)*(GMWQ!$NF$2:$NF$60=Q$1),0),$G105-1966)</f>
        <v>-5306.75</v>
      </c>
      <c r="R105" s="4" cm="1">
        <f t="array" ref="R105">INDEX(GMWQ!$A$2:$NF$60,MATCH(1,(GMWQ!$NE$2:$NE$60=R$3)*(GMWQ!$ND$2:$ND$60=R$4)*(GMWQ!$NF$2:$NF$60=R$1),0),$G105-1966)</f>
        <v>-14.3</v>
      </c>
      <c r="S105" s="4" cm="1">
        <f t="array" ref="S105">INDEX(GMWQ!$A$2:$NF$60,MATCH(1,(GMWQ!$NE$2:$NE$60=S$3)*(GMWQ!$ND$2:$ND$60=S$4)*(GMWQ!$NF$2:$NF$60=S$1),0),$G105-1966)</f>
        <v>-13.23</v>
      </c>
      <c r="T105" s="4" cm="1">
        <f t="array" ref="T105">INDEX(GMWQ!$A$2:$NF$60,MATCH(1,(GMWQ!$NE$2:$NE$60=T$3)*(GMWQ!$ND$2:$ND$60=T$4)*(GMWQ!$NF$2:$NF$60=T$1),0),$G105-1966)</f>
        <v>-6.6255480000000002</v>
      </c>
      <c r="U105" s="4" cm="1">
        <f t="array" ref="U105">INDEX(GMWQ!$A$2:$NF$60,MATCH(1,(GMWQ!$NE$2:$NE$60=U$3)*(GMWQ!$ND$2:$ND$60=U$4)*(GMWQ!$NF$2:$NF$60=U$1),0),$G105-1966)</f>
        <v>681</v>
      </c>
      <c r="V105" s="4" cm="1">
        <f t="array" ref="V105">INDEX(GMWQ!$A$2:$NF$60,MATCH(1,(GMWQ!$NE$2:$NE$60=V$3)*(GMWQ!$ND$2:$ND$60=V$4)*(GMWQ!$NF$2:$NF$60=V$1),0),$G105-1966)</f>
        <v>422726</v>
      </c>
      <c r="W105" s="4" cm="1">
        <f t="array" ref="W105">INDEX(GMWQ!$A$2:$NF$60,MATCH(1,(GMWQ!$NE$2:$NE$60=W$3)*(GMWQ!$ND$2:$ND$60=W$4)*(GMWQ!$NF$2:$NF$60=W$1),0),$G105-1966)</f>
        <v>7455.5529999999999</v>
      </c>
      <c r="X105" s="4" cm="1">
        <f t="array" ref="X105">INDEX(GMWQ!$A$2:$NF$60,MATCH(1,(GMWQ!$NE$2:$NE$60=X$3)*(GMWQ!$ND$2:$ND$60=X$4)*(GMWQ!$NF$2:$NF$60=X$1),0),$G105-1966)</f>
        <v>528760</v>
      </c>
      <c r="Y105" s="4" cm="1">
        <f t="array" ref="Y105">INDEX(GMWQ!$A$2:$NF$60,MATCH(1,(GMWQ!$NE$2:$NE$60=Y$3)*(GMWQ!$ND$2:$ND$60=Y$4)*(GMWQ!$NF$2:$NF$60=Y$1),0),$G105-1966)</f>
        <v>1122.2</v>
      </c>
      <c r="Z105" s="4" cm="1">
        <f t="array" ref="Z105">INDEX(GMWQ!$A$2:$NF$60,MATCH(1,(GMWQ!$NE$2:$NE$60=Z$3)*(GMWQ!$ND$2:$ND$60=Z$4)*(GMWQ!$NF$2:$NF$60=Z$1),0),$G105-1966)</f>
        <v>1043.9760000000001</v>
      </c>
      <c r="AA105" s="4" cm="1">
        <f t="array" ref="AA105">INDEX(GMWQ!$A$2:$NF$60,MATCH(1,(GMWQ!$NE$2:$NE$60=AA$3)*(GMWQ!$ND$2:$ND$60=AA$4)*(GMWQ!$NF$2:$NF$60=AA$1),0),$G105-1966)</f>
        <v>1364.4839999999999</v>
      </c>
      <c r="AB105" s="4" cm="1">
        <f t="array" ref="AB105">INDEX(GMWQ!$A$2:$NF$60,MATCH(1,(GMWQ!$NE$2:$NE$60=AB$3)*(GMWQ!$ND$2:$ND$60=AB$4)*(GMWQ!$NF$2:$NF$60=AB$1),0),$G105-1966)</f>
        <v>934632</v>
      </c>
      <c r="AC105" s="4" cm="1">
        <f t="array" ref="AC105">INDEX(GMWQ!$A$2:$NF$60,MATCH(1,(GMWQ!$NE$2:$NE$60=AC$3)*(GMWQ!$ND$2:$ND$60=AC$4)*(GMWQ!$NF$2:$NF$60=AC$1),0),$G105-1966)</f>
        <v>365400</v>
      </c>
      <c r="AD105" s="4" cm="1">
        <f t="array" ref="AD105">INDEX(GMWQ!$A$2:$NF$60,MATCH(1,(GMWQ!$NE$2:$NE$60=AD$3)*(GMWQ!$ND$2:$ND$60=AD$4)*(GMWQ!$NF$2:$NF$60=AD$1),0),$G105-1966)</f>
        <v>5657.3890000000001</v>
      </c>
      <c r="AE105" s="4" cm="1">
        <f t="array" ref="AE105">INDEX(GMWQ!$A$2:$NF$60,MATCH(1,(GMWQ!$NE$2:$NE$60=AE$3)*(GMWQ!$ND$2:$ND$60=AE$4)*(GMWQ!$NF$2:$NF$60=AE$1),0),$G105-1966)</f>
        <v>147139.4</v>
      </c>
      <c r="AF105" s="4" cm="1">
        <f t="array" ref="AF105">INDEX(GMWQ!$A$2:$NF$60,MATCH(1,(GMWQ!$NE$2:$NE$60=AF$3)*(GMWQ!$ND$2:$ND$60=AF$4)*(GMWQ!$NF$2:$NF$60=AF$1),0),$G105-1966)</f>
        <v>601.13329999999996</v>
      </c>
      <c r="AG105" s="4" cm="1">
        <f t="array" ref="AG105">INDEX(GMWQ!$A$2:$NF$60,MATCH(1,(GMWQ!$NE$2:$NE$60=AG$3)*(GMWQ!$ND$2:$ND$60=AG$4)*(GMWQ!$NF$2:$NF$60=AG$1),0),$G105-1966)</f>
        <v>472.74</v>
      </c>
      <c r="AH105" s="4" cm="1">
        <f t="array" ref="AH105">INDEX(GMWQ!$A$2:$NF$60,MATCH(1,(GMWQ!$NE$2:$NE$60=AH$3)*(GMWQ!$ND$2:$ND$60=AH$4)*(GMWQ!$NF$2:$NF$60=AH$1),0),$G105-1966)</f>
        <v>1113.2180000000001</v>
      </c>
      <c r="AI105" s="4" cm="1">
        <f t="array" ref="AI105">INDEX(GMWQ!$A$2:$NF$60,MATCH(1,(GMWQ!$NE$2:$NE$60=AI$3)*(GMWQ!$ND$2:$ND$60=AI$4)*(GMWQ!$NF$2:$NF$60=AI$1),0),$G105-1966)</f>
        <v>623016</v>
      </c>
      <c r="AJ105" s="4" cm="1">
        <f t="array" ref="AJ105">INDEX(GMWQ!$A$2:$NF$60,MATCH(1,(GMWQ!$NE$2:$NE$60=AJ$3)*(GMWQ!$ND$2:$ND$60=AJ$4)*(GMWQ!$NF$2:$NF$60=AJ$1),0),$G105-1966)</f>
        <v>245353</v>
      </c>
      <c r="AK105" s="4" cm="1">
        <f t="array" ref="AK105">INDEX(GMWQ!$A$2:$NF$60,MATCH(1,(GMWQ!$NE$2:$NE$60=AK$3)*(GMWQ!$ND$2:$ND$60=AK$4)*(GMWQ!$NF$2:$NF$60=AK$1),0),$G105-1966)</f>
        <v>2165.6999999999998</v>
      </c>
      <c r="AL105" s="4" cm="1">
        <f t="array" ref="AL105">INDEX(GMWQ!$A$2:$NF$60,MATCH(1,(GMWQ!$NE$2:$NE$60=AL$3)*(GMWQ!$ND$2:$ND$60=AL$4)*(GMWQ!$NF$2:$NF$60=AL$1),0),$G105-1966)</f>
        <v>138634.70000000001</v>
      </c>
      <c r="AM105" s="4" cm="1">
        <f t="array" ref="AM105">INDEX(GMWQ!$A$2:$NF$60,MATCH(1,(GMWQ!$NE$2:$NE$60=AM$3)*(GMWQ!$ND$2:$ND$60=AM$4)*(GMWQ!$NF$2:$NF$60=AM$1),0),$G105-1966)</f>
        <v>494.67899999999997</v>
      </c>
      <c r="AN105" s="4" cm="1">
        <f t="array" ref="AN105">INDEX(GMWQ!$A$2:$NF$60,MATCH(1,(GMWQ!$NE$2:$NE$60=AN$3)*(GMWQ!$ND$2:$ND$60=AN$4)*(GMWQ!$NF$2:$NF$60=AN$1),0),$G105-1966)</f>
        <v>324.435</v>
      </c>
      <c r="AO105" s="4" cm="1">
        <f t="array" ref="AO105">INDEX(GMWQ!$A$2:$NF$60,MATCH(1,(GMWQ!$NE$2:$NE$60=AO$3)*(GMWQ!$ND$2:$ND$60=AO$4)*(GMWQ!$NF$2:$NF$60=AO$1),0),$G105-1966)</f>
        <v>275.49299999999999</v>
      </c>
      <c r="AP105" s="4" cm="1">
        <f t="array" ref="AP105">INDEX(GMWQ!$A$2:$NF$60,MATCH(1,(GMWQ!$NE$2:$NE$60=AP$3)*(GMWQ!$ND$2:$ND$60=AP$4)*(GMWQ!$NF$2:$NF$60=AP$1),0),$G105-1966)</f>
        <v>228141</v>
      </c>
      <c r="AQ105" s="4" cm="1">
        <f t="array" ref="AQ105">INDEX(GMWQ!$A$2:$NF$60,MATCH(1,(GMWQ!$NE$2:$NE$60=AQ$3)*(GMWQ!$ND$2:$ND$60=AQ$4)*(GMWQ!$NF$2:$NF$60=AQ$1),0),$G105-1966)</f>
        <v>1.0866830000000001</v>
      </c>
      <c r="AR105" s="4" cm="1">
        <f t="array" ref="AR105">INDEX(GMWQ!$A$2:$NF$60,MATCH(1,(GMWQ!$NE$2:$NE$60=AR$3)*(GMWQ!$ND$2:$ND$60=AR$4)*(GMWQ!$NF$2:$NF$60=AR$1),0),$G105-1966)</f>
        <v>0.67717649999999996</v>
      </c>
      <c r="AS105" s="4" cm="1">
        <f t="array" ref="AS105">INDEX(GMWQ!$A$2:$NF$60,MATCH(1,(GMWQ!$NE$2:$NE$60=AS$3)*(GMWQ!$ND$2:$ND$60=AS$4)*(GMWQ!$NF$2:$NF$60=AS$1),0),$G105-1966)</f>
        <v>2.454539</v>
      </c>
      <c r="AT105" s="4" cm="1">
        <f t="array" ref="AT105">INDEX(GMWQ!$A$2:$NF$60,MATCH(1,(GMWQ!$NE$2:$NE$60=AT$3)*(GMWQ!$ND$2:$ND$60=AT$4)*(GMWQ!$NF$2:$NF$60=AT$1),0),$G105-1966)</f>
        <v>1.141834</v>
      </c>
      <c r="AU105" s="4" cm="1">
        <f t="array" ref="AU105">INDEX(GMWQ!$A$2:$NF$60,MATCH(1,(GMWQ!$NE$2:$NE$60=AU$3)*(GMWQ!$ND$2:$ND$60=AU$4)*(GMWQ!$NF$2:$NF$60=AU$1),0),$G105-1966)</f>
        <v>70.266670000000005</v>
      </c>
      <c r="AV105" s="4" cm="1">
        <f t="array" ref="AV105">INDEX(GMWQ!$A$2:$NF$60,MATCH(1,(GMWQ!$NE$2:$NE$60=AV$3)*(GMWQ!$ND$2:$ND$60=AV$4)*(GMWQ!$NF$2:$NF$60=AV$1),0),$G105-1966)</f>
        <v>160.80000000000001</v>
      </c>
      <c r="AW105" s="4" cm="1">
        <f t="array" ref="AW105">INDEX(GMWQ!$A$2:$NF$60,MATCH(1,(GMWQ!$NE$2:$NE$60=AW$3)*(GMWQ!$ND$2:$ND$60=AW$4)*(GMWQ!$NF$2:$NF$60=AW$1),0),$G105-1966)</f>
        <v>98.1</v>
      </c>
      <c r="AX105" s="4" cm="1">
        <f t="array" ref="AX105">INDEX(GMWQ!$A$2:$NF$60,MATCH(1,(GMWQ!$NE$2:$NE$60=AX$3)*(GMWQ!$ND$2:$ND$60=AX$4)*(GMWQ!$NF$2:$NF$60=AX$1),0),$G105-1966)</f>
        <v>73.566670000000002</v>
      </c>
      <c r="AY105" s="4" cm="1">
        <f t="array" ref="AY105">INDEX(GMWQ!$A$2:$NF$60,MATCH(1,(GMWQ!$NE$2:$NE$60=AY$3)*(GMWQ!$ND$2:$ND$60=AY$4)*(GMWQ!$NF$2:$NF$60=AY$1),0),$G105-1966)</f>
        <v>64.266670000000005</v>
      </c>
      <c r="AZ105" s="4" cm="1">
        <f t="array" ref="AZ105">INDEX(GMWQ!$A$2:$NF$60,MATCH(1,(GMWQ!$NE$2:$NE$60=AZ$3)*(GMWQ!$ND$2:$ND$60=AZ$4)*(GMWQ!$NF$2:$NF$60=AZ$1),0),$G105-1966)</f>
        <v>57.633339999999997</v>
      </c>
      <c r="BA105" s="4" cm="1">
        <f t="array" ref="BA105">INDEX(GMWQ!$A$2:$NF$60,MATCH(1,(GMWQ!$NE$2:$NE$60=BA$3)*(GMWQ!$ND$2:$ND$60=BA$4)*(GMWQ!$NF$2:$NF$60=BA$1),0),$G105-1966)</f>
        <v>90.533330000000007</v>
      </c>
    </row>
    <row r="106" spans="1:53" x14ac:dyDescent="0.25">
      <c r="B106" s="4">
        <f t="shared" si="112"/>
        <v>1997</v>
      </c>
      <c r="C106" s="4">
        <f t="shared" si="112"/>
        <v>1997</v>
      </c>
      <c r="D106" s="4">
        <f t="shared" ref="D106" si="130">+D102+1</f>
        <v>1997</v>
      </c>
      <c r="F106" s="4">
        <f t="shared" ref="F106" si="131">+F102+1</f>
        <v>1997</v>
      </c>
      <c r="G106" s="4">
        <f t="shared" si="56"/>
        <v>2072</v>
      </c>
      <c r="H106" s="4" cm="1">
        <f t="array" ref="H106">INDEX(GMWQ!$A$2:$NF$60,MATCH(1,(GMWQ!$NE$2:$NE$60=H$3)*(GMWQ!$ND$2:$ND$60=H$4)*(GMWQ!$NF$2:$NF$60=H$1),0),$G106-1966)</f>
        <v>444540</v>
      </c>
      <c r="I106" s="4" cm="1">
        <f t="array" ref="I106">INDEX(GMWQ!$A$2:$NF$60,MATCH(1,(GMWQ!$NE$2:$NE$60=I$3)*(GMWQ!$ND$2:$ND$60=I$4)*(GMWQ!$NF$2:$NF$60=I$1),0),$G106-1966)</f>
        <v>3144.375</v>
      </c>
      <c r="J106" s="4" cm="1">
        <f t="array" ref="J106">INDEX(GMWQ!$A$2:$NF$60,MATCH(1,(GMWQ!$NE$2:$NE$60=J$3)*(GMWQ!$ND$2:$ND$60=J$4)*(GMWQ!$NF$2:$NF$60=J$1),0),$G106-1966)</f>
        <v>124027.9</v>
      </c>
      <c r="K106" s="4" cm="1">
        <f t="array" ref="K106">INDEX(GMWQ!$A$2:$NF$60,MATCH(1,(GMWQ!$NE$2:$NE$60=K$3)*(GMWQ!$ND$2:$ND$60=K$4)*(GMWQ!$NF$2:$NF$60=K$1),0),$G106-1966)</f>
        <v>666.33</v>
      </c>
      <c r="L106" s="4" cm="1">
        <f t="array" ref="L106">INDEX(GMWQ!$A$2:$NF$60,MATCH(1,(GMWQ!$NE$2:$NE$60=L$3)*(GMWQ!$ND$2:$ND$60=L$4)*(GMWQ!$NF$2:$NF$60=L$1),0),$G106-1966)</f>
        <v>443.31400000000002</v>
      </c>
      <c r="M106" s="4" cm="1">
        <f t="array" ref="M106">INDEX(GMWQ!$A$2:$NF$60,MATCH(1,(GMWQ!$NE$2:$NE$60=M$3)*(GMWQ!$ND$2:$ND$60=M$4)*(GMWQ!$NF$2:$NF$60=M$1),0),$G106-1966)</f>
        <v>418.50599999999997</v>
      </c>
      <c r="N106" s="4" cm="1">
        <f t="array" ref="N106">INDEX(GMWQ!$A$2:$NF$60,MATCH(1,(GMWQ!$NE$2:$NE$60=N$3)*(GMWQ!$ND$2:$ND$60=N$4)*(GMWQ!$NF$2:$NF$60=N$1),0),$G106-1966)</f>
        <v>339839.5</v>
      </c>
      <c r="O106" s="4" cm="1">
        <f t="array" ref="O106">INDEX(GMWQ!$A$2:$NF$60,MATCH(1,(GMWQ!$NE$2:$NE$60=O$3)*(GMWQ!$ND$2:$ND$60=O$4)*(GMWQ!$NF$2:$NF$60=O$1),0),$G106-1966)</f>
        <v>2217</v>
      </c>
      <c r="P106" s="4" cm="1">
        <f t="array" ref="P106">INDEX(GMWQ!$A$2:$NF$60,MATCH(1,(GMWQ!$NE$2:$NE$60=P$3)*(GMWQ!$ND$2:$ND$60=P$4)*(GMWQ!$NF$2:$NF$60=P$1),0),$G106-1966)</f>
        <v>-40.748249999999999</v>
      </c>
      <c r="Q106" s="4" cm="1">
        <f t="array" ref="Q106">INDEX(GMWQ!$A$2:$NF$60,MATCH(1,(GMWQ!$NE$2:$NE$60=Q$3)*(GMWQ!$ND$2:$ND$60=Q$4)*(GMWQ!$NF$2:$NF$60=Q$1),0),$G106-1966)</f>
        <v>-7877.2489999999998</v>
      </c>
      <c r="R106" s="4" cm="1">
        <f t="array" ref="R106">INDEX(GMWQ!$A$2:$NF$60,MATCH(1,(GMWQ!$NE$2:$NE$60=R$3)*(GMWQ!$ND$2:$ND$60=R$4)*(GMWQ!$NF$2:$NF$60=R$1),0),$G106-1966)</f>
        <v>-10.505000000000001</v>
      </c>
      <c r="S106" s="4" cm="1">
        <f t="array" ref="S106">INDEX(GMWQ!$A$2:$NF$60,MATCH(1,(GMWQ!$NE$2:$NE$60=S$3)*(GMWQ!$ND$2:$ND$60=S$4)*(GMWQ!$NF$2:$NF$60=S$1),0),$G106-1966)</f>
        <v>-11.301</v>
      </c>
      <c r="T106" s="4" cm="1">
        <f t="array" ref="T106">INDEX(GMWQ!$A$2:$NF$60,MATCH(1,(GMWQ!$NE$2:$NE$60=T$3)*(GMWQ!$ND$2:$ND$60=T$4)*(GMWQ!$NF$2:$NF$60=T$1),0),$G106-1966)</f>
        <v>-7.4953890000000003</v>
      </c>
      <c r="U106" s="4" cm="1">
        <f t="array" ref="U106">INDEX(GMWQ!$A$2:$NF$60,MATCH(1,(GMWQ!$NE$2:$NE$60=U$3)*(GMWQ!$ND$2:$ND$60=U$4)*(GMWQ!$NF$2:$NF$60=U$1),0),$G106-1966)</f>
        <v>2722</v>
      </c>
      <c r="V106" s="4" cm="1">
        <f t="array" ref="V106">INDEX(GMWQ!$A$2:$NF$60,MATCH(1,(GMWQ!$NE$2:$NE$60=V$3)*(GMWQ!$ND$2:$ND$60=V$4)*(GMWQ!$NF$2:$NF$60=V$1),0),$G106-1966)</f>
        <v>420757</v>
      </c>
      <c r="W106" s="4" cm="1">
        <f t="array" ref="W106">INDEX(GMWQ!$A$2:$NF$60,MATCH(1,(GMWQ!$NE$2:$NE$60=W$3)*(GMWQ!$ND$2:$ND$60=W$4)*(GMWQ!$NF$2:$NF$60=W$1),0),$G106-1966)</f>
        <v>7553.4759999999997</v>
      </c>
      <c r="X106" s="4" cm="1">
        <f t="array" ref="X106">INDEX(GMWQ!$A$2:$NF$60,MATCH(1,(GMWQ!$NE$2:$NE$60=X$3)*(GMWQ!$ND$2:$ND$60=X$4)*(GMWQ!$NF$2:$NF$60=X$1),0),$G106-1966)</f>
        <v>542355</v>
      </c>
      <c r="Y106" s="4" cm="1">
        <f t="array" ref="Y106">INDEX(GMWQ!$A$2:$NF$60,MATCH(1,(GMWQ!$NE$2:$NE$60=Y$3)*(GMWQ!$ND$2:$ND$60=Y$4)*(GMWQ!$NF$2:$NF$60=Y$1),0),$G106-1966)</f>
        <v>1128.9860000000001</v>
      </c>
      <c r="Z106" s="4" cm="1">
        <f t="array" ref="Z106">INDEX(GMWQ!$A$2:$NF$60,MATCH(1,(GMWQ!$NE$2:$NE$60=Z$3)*(GMWQ!$ND$2:$ND$60=Z$4)*(GMWQ!$NF$2:$NF$60=Z$1),0),$G106-1966)</f>
        <v>1047.212</v>
      </c>
      <c r="AA106" s="4" cm="1">
        <f t="array" ref="AA106">INDEX(GMWQ!$A$2:$NF$60,MATCH(1,(GMWQ!$NE$2:$NE$60=AA$3)*(GMWQ!$ND$2:$ND$60=AA$4)*(GMWQ!$NF$2:$NF$60=AA$1),0),$G106-1966)</f>
        <v>1384.0619999999999</v>
      </c>
      <c r="AB106" s="4" cm="1">
        <f t="array" ref="AB106">INDEX(GMWQ!$A$2:$NF$60,MATCH(1,(GMWQ!$NE$2:$NE$60=AB$3)*(GMWQ!$ND$2:$ND$60=AB$4)*(GMWQ!$NF$2:$NF$60=AB$1),0),$G106-1966)</f>
        <v>950251</v>
      </c>
      <c r="AC106" s="4" cm="1">
        <f t="array" ref="AC106">INDEX(GMWQ!$A$2:$NF$60,MATCH(1,(GMWQ!$NE$2:$NE$60=AC$3)*(GMWQ!$ND$2:$ND$60=AC$4)*(GMWQ!$NF$2:$NF$60=AC$1),0),$G106-1966)</f>
        <v>365000</v>
      </c>
      <c r="AD106" s="4" cm="1">
        <f t="array" ref="AD106">INDEX(GMWQ!$A$2:$NF$60,MATCH(1,(GMWQ!$NE$2:$NE$60=AD$3)*(GMWQ!$ND$2:$ND$60=AD$4)*(GMWQ!$NF$2:$NF$60=AD$1),0),$G106-1966)</f>
        <v>5743.5020000000004</v>
      </c>
      <c r="AE106" s="4" cm="1">
        <f t="array" ref="AE106">INDEX(GMWQ!$A$2:$NF$60,MATCH(1,(GMWQ!$NE$2:$NE$60=AE$3)*(GMWQ!$ND$2:$ND$60=AE$4)*(GMWQ!$NF$2:$NF$60=AE$1),0),$G106-1966)</f>
        <v>153485.9</v>
      </c>
      <c r="AF106" s="4" cm="1">
        <f t="array" ref="AF106">INDEX(GMWQ!$A$2:$NF$60,MATCH(1,(GMWQ!$NE$2:$NE$60=AF$3)*(GMWQ!$ND$2:$ND$60=AF$4)*(GMWQ!$NF$2:$NF$60=AF$1),0),$G106-1966)</f>
        <v>575.274</v>
      </c>
      <c r="AG106" s="4" cm="1">
        <f t="array" ref="AG106">INDEX(GMWQ!$A$2:$NF$60,MATCH(1,(GMWQ!$NE$2:$NE$60=AG$3)*(GMWQ!$ND$2:$ND$60=AG$4)*(GMWQ!$NF$2:$NF$60=AG$1),0),$G106-1966)</f>
        <v>477.584</v>
      </c>
      <c r="AH106" s="4" cm="1">
        <f t="array" ref="AH106">INDEX(GMWQ!$A$2:$NF$60,MATCH(1,(GMWQ!$NE$2:$NE$60=AH$3)*(GMWQ!$ND$2:$ND$60=AH$4)*(GMWQ!$NF$2:$NF$60=AH$1),0),$G106-1966)</f>
        <v>1127.627</v>
      </c>
      <c r="AI106" s="4" cm="1">
        <f t="array" ref="AI106">INDEX(GMWQ!$A$2:$NF$60,MATCH(1,(GMWQ!$NE$2:$NE$60=AI$3)*(GMWQ!$ND$2:$ND$60=AI$4)*(GMWQ!$NF$2:$NF$60=AI$1),0),$G106-1966)</f>
        <v>630860</v>
      </c>
      <c r="AJ106" s="4" cm="1">
        <f t="array" ref="AJ106">INDEX(GMWQ!$A$2:$NF$60,MATCH(1,(GMWQ!$NE$2:$NE$60=AJ$3)*(GMWQ!$ND$2:$ND$60=AJ$4)*(GMWQ!$NF$2:$NF$60=AJ$1),0),$G106-1966)</f>
        <v>242592</v>
      </c>
      <c r="AK106" s="4" cm="1">
        <f t="array" ref="AK106">INDEX(GMWQ!$A$2:$NF$60,MATCH(1,(GMWQ!$NE$2:$NE$60=AK$3)*(GMWQ!$ND$2:$ND$60=AK$4)*(GMWQ!$NF$2:$NF$60=AK$1),0),$G106-1966)</f>
        <v>2191.4749999999999</v>
      </c>
      <c r="AL106" s="4" cm="1">
        <f t="array" ref="AL106">INDEX(GMWQ!$A$2:$NF$60,MATCH(1,(GMWQ!$NE$2:$NE$60=AL$3)*(GMWQ!$ND$2:$ND$60=AL$4)*(GMWQ!$NF$2:$NF$60=AL$1),0),$G106-1966)</f>
        <v>138766.9</v>
      </c>
      <c r="AM106" s="4" cm="1">
        <f t="array" ref="AM106">INDEX(GMWQ!$A$2:$NF$60,MATCH(1,(GMWQ!$NE$2:$NE$60=AM$3)*(GMWQ!$ND$2:$ND$60=AM$4)*(GMWQ!$NF$2:$NF$60=AM$1),0),$G106-1966)</f>
        <v>499.19400000000002</v>
      </c>
      <c r="AN106" s="4" cm="1">
        <f t="array" ref="AN106">INDEX(GMWQ!$A$2:$NF$60,MATCH(1,(GMWQ!$NE$2:$NE$60=AN$3)*(GMWQ!$ND$2:$ND$60=AN$4)*(GMWQ!$NF$2:$NF$60=AN$1),0),$G106-1966)</f>
        <v>328.81200000000001</v>
      </c>
      <c r="AO106" s="4" cm="1">
        <f t="array" ref="AO106">INDEX(GMWQ!$A$2:$NF$60,MATCH(1,(GMWQ!$NE$2:$NE$60=AO$3)*(GMWQ!$ND$2:$ND$60=AO$4)*(GMWQ!$NF$2:$NF$60=AO$1),0),$G106-1966)</f>
        <v>279.697</v>
      </c>
      <c r="AP106" s="4" cm="1">
        <f t="array" ref="AP106">INDEX(GMWQ!$A$2:$NF$60,MATCH(1,(GMWQ!$NE$2:$NE$60=AP$3)*(GMWQ!$ND$2:$ND$60=AP$4)*(GMWQ!$NF$2:$NF$60=AP$1),0),$G106-1966)</f>
        <v>230995</v>
      </c>
      <c r="AQ106" s="4" cm="1">
        <f t="array" ref="AQ106">INDEX(GMWQ!$A$2:$NF$60,MATCH(1,(GMWQ!$NE$2:$NE$60=AQ$3)*(GMWQ!$ND$2:$ND$60=AQ$4)*(GMWQ!$NF$2:$NF$60=AQ$1),0),$G106-1966)</f>
        <v>0.4998012</v>
      </c>
      <c r="AR106" s="4" cm="1">
        <f t="array" ref="AR106">INDEX(GMWQ!$A$2:$NF$60,MATCH(1,(GMWQ!$NE$2:$NE$60=AR$3)*(GMWQ!$ND$2:$ND$60=AR$4)*(GMWQ!$NF$2:$NF$60=AR$1),0),$G106-1966)</f>
        <v>0.30675049999999998</v>
      </c>
      <c r="AS106" s="4" cm="1">
        <f t="array" ref="AS106">INDEX(GMWQ!$A$2:$NF$60,MATCH(1,(GMWQ!$NE$2:$NE$60=AS$3)*(GMWQ!$ND$2:$ND$60=AS$4)*(GMWQ!$NF$2:$NF$60=AS$1),0),$G106-1966)</f>
        <v>2.0973009999999999</v>
      </c>
      <c r="AT106" s="4" cm="1">
        <f t="array" ref="AT106">INDEX(GMWQ!$A$2:$NF$60,MATCH(1,(GMWQ!$NE$2:$NE$60=AT$3)*(GMWQ!$ND$2:$ND$60=AT$4)*(GMWQ!$NF$2:$NF$60=AT$1),0),$G106-1966)</f>
        <v>0.6932893</v>
      </c>
      <c r="AU106" s="4" cm="1">
        <f t="array" ref="AU106">INDEX(GMWQ!$A$2:$NF$60,MATCH(1,(GMWQ!$NE$2:$NE$60=AU$3)*(GMWQ!$ND$2:$ND$60=AU$4)*(GMWQ!$NF$2:$NF$60=AU$1),0),$G106-1966)</f>
        <v>70.633330000000001</v>
      </c>
      <c r="AV106" s="4" cm="1">
        <f t="array" ref="AV106">INDEX(GMWQ!$A$2:$NF$60,MATCH(1,(GMWQ!$NE$2:$NE$60=AV$3)*(GMWQ!$ND$2:$ND$60=AV$4)*(GMWQ!$NF$2:$NF$60=AV$1),0),$G106-1966)</f>
        <v>161.66669999999999</v>
      </c>
      <c r="AW106" s="4" cm="1">
        <f t="array" ref="AW106">INDEX(GMWQ!$A$2:$NF$60,MATCH(1,(GMWQ!$NE$2:$NE$60=AW$3)*(GMWQ!$ND$2:$ND$60=AW$4)*(GMWQ!$NF$2:$NF$60=AW$1),0),$G106-1966)</f>
        <v>98.366669999999999</v>
      </c>
      <c r="AX106" s="4" cm="1">
        <f t="array" ref="AX106">INDEX(GMWQ!$A$2:$NF$60,MATCH(1,(GMWQ!$NE$2:$NE$60=AX$3)*(GMWQ!$ND$2:$ND$60=AX$4)*(GMWQ!$NF$2:$NF$60=AX$1),0),$G106-1966)</f>
        <v>73.900000000000006</v>
      </c>
      <c r="AY106" s="4" cm="1">
        <f t="array" ref="AY106">INDEX(GMWQ!$A$2:$NF$60,MATCH(1,(GMWQ!$NE$2:$NE$60=AY$3)*(GMWQ!$ND$2:$ND$60=AY$4)*(GMWQ!$NF$2:$NF$60=AY$1),0),$G106-1966)</f>
        <v>64.45</v>
      </c>
      <c r="AZ106" s="4" cm="1">
        <f t="array" ref="AZ106">INDEX(GMWQ!$A$2:$NF$60,MATCH(1,(GMWQ!$NE$2:$NE$60=AZ$3)*(GMWQ!$ND$2:$ND$60=AZ$4)*(GMWQ!$NF$2:$NF$60=AZ$1),0),$G106-1966)</f>
        <v>58.033329999999999</v>
      </c>
      <c r="BA106" s="4" cm="1">
        <f t="array" ref="BA106">INDEX(GMWQ!$A$2:$NF$60,MATCH(1,(GMWQ!$NE$2:$NE$60=BA$3)*(GMWQ!$ND$2:$ND$60=BA$4)*(GMWQ!$NF$2:$NF$60=BA$1),0),$G106-1966)</f>
        <v>90.566670000000002</v>
      </c>
    </row>
    <row r="107" spans="1:53" x14ac:dyDescent="0.25">
      <c r="A107" s="4">
        <v>1998</v>
      </c>
      <c r="B107" s="4">
        <f t="shared" si="112"/>
        <v>1998</v>
      </c>
      <c r="C107" s="4">
        <f t="shared" si="112"/>
        <v>1997</v>
      </c>
      <c r="D107" s="4">
        <f t="shared" ref="D107" si="132">+D103+1</f>
        <v>1997</v>
      </c>
      <c r="E107" s="4">
        <f t="shared" si="112"/>
        <v>1997</v>
      </c>
      <c r="G107" s="4">
        <f t="shared" si="56"/>
        <v>2073</v>
      </c>
      <c r="H107" s="4" cm="1">
        <f t="array" ref="H107">INDEX(GMWQ!$A$2:$NF$60,MATCH(1,(GMWQ!$NE$2:$NE$60=H$3)*(GMWQ!$ND$2:$ND$60=H$4)*(GMWQ!$NF$2:$NF$60=H$1),0),$G107-1966)</f>
        <v>447712</v>
      </c>
      <c r="I107" s="4" cm="1">
        <f t="array" ref="I107">INDEX(GMWQ!$A$2:$NF$60,MATCH(1,(GMWQ!$NE$2:$NE$60=I$3)*(GMWQ!$ND$2:$ND$60=I$4)*(GMWQ!$NF$2:$NF$60=I$1),0),$G107-1966)</f>
        <v>3175.9250000000002</v>
      </c>
      <c r="J107" s="4" cm="1">
        <f t="array" ref="J107">INDEX(GMWQ!$A$2:$NF$60,MATCH(1,(GMWQ!$NE$2:$NE$60=J$3)*(GMWQ!$ND$2:$ND$60=J$4)*(GMWQ!$NF$2:$NF$60=J$1),0),$G107-1966)</f>
        <v>122065.4</v>
      </c>
      <c r="K107" s="4" cm="1">
        <f t="array" ref="K107">INDEX(GMWQ!$A$2:$NF$60,MATCH(1,(GMWQ!$NE$2:$NE$60=K$3)*(GMWQ!$ND$2:$ND$60=K$4)*(GMWQ!$NF$2:$NF$60=K$1),0),$G107-1966)</f>
        <v>672.7</v>
      </c>
      <c r="L107" s="4" cm="1">
        <f t="array" ref="L107">INDEX(GMWQ!$A$2:$NF$60,MATCH(1,(GMWQ!$NE$2:$NE$60=L$3)*(GMWQ!$ND$2:$ND$60=L$4)*(GMWQ!$NF$2:$NF$60=L$1),0),$G107-1966)</f>
        <v>447.56400000000002</v>
      </c>
      <c r="M107" s="4" cm="1">
        <f t="array" ref="M107">INDEX(GMWQ!$A$2:$NF$60,MATCH(1,(GMWQ!$NE$2:$NE$60=M$3)*(GMWQ!$ND$2:$ND$60=M$4)*(GMWQ!$NF$2:$NF$60=M$1),0),$G107-1966)</f>
        <v>416.54300000000001</v>
      </c>
      <c r="N107" s="4" cm="1">
        <f t="array" ref="N107">INDEX(GMWQ!$A$2:$NF$60,MATCH(1,(GMWQ!$NE$2:$NE$60=N$3)*(GMWQ!$ND$2:$ND$60=N$4)*(GMWQ!$NF$2:$NF$60=N$1),0),$G107-1966)</f>
        <v>344638</v>
      </c>
      <c r="O107" s="4" cm="1">
        <f t="array" ref="O107">INDEX(GMWQ!$A$2:$NF$60,MATCH(1,(GMWQ!$NE$2:$NE$60=O$3)*(GMWQ!$ND$2:$ND$60=O$4)*(GMWQ!$NF$2:$NF$60=O$1),0),$G107-1966)</f>
        <v>4136</v>
      </c>
      <c r="P107" s="4" cm="1">
        <f t="array" ref="P107">INDEX(GMWQ!$A$2:$NF$60,MATCH(1,(GMWQ!$NE$2:$NE$60=P$3)*(GMWQ!$ND$2:$ND$60=P$4)*(GMWQ!$NF$2:$NF$60=P$1),0),$G107-1966)</f>
        <v>-25.920999999999999</v>
      </c>
      <c r="Q107" s="4" cm="1">
        <f t="array" ref="Q107">INDEX(GMWQ!$A$2:$NF$60,MATCH(1,(GMWQ!$NE$2:$NE$60=Q$3)*(GMWQ!$ND$2:$ND$60=Q$4)*(GMWQ!$NF$2:$NF$60=Q$1),0),$G107-1966)</f>
        <v>-11742.25</v>
      </c>
      <c r="R107" s="4" cm="1">
        <f t="array" ref="R107">INDEX(GMWQ!$A$2:$NF$60,MATCH(1,(GMWQ!$NE$2:$NE$60=R$3)*(GMWQ!$ND$2:$ND$60=R$4)*(GMWQ!$NF$2:$NF$60=R$1),0),$G107-1966)</f>
        <v>-17.294</v>
      </c>
      <c r="S107" s="4" cm="1">
        <f t="array" ref="S107">INDEX(GMWQ!$A$2:$NF$60,MATCH(1,(GMWQ!$NE$2:$NE$60=S$3)*(GMWQ!$ND$2:$ND$60=S$4)*(GMWQ!$NF$2:$NF$60=S$1),0),$G107-1966)</f>
        <v>-9.3870000000000005</v>
      </c>
      <c r="T107" s="4" cm="1">
        <f t="array" ref="T107">INDEX(GMWQ!$A$2:$NF$60,MATCH(1,(GMWQ!$NE$2:$NE$60=T$3)*(GMWQ!$ND$2:$ND$60=T$4)*(GMWQ!$NF$2:$NF$60=T$1),0),$G107-1966)</f>
        <v>-8.6912489999999991</v>
      </c>
      <c r="U107" s="4" cm="1">
        <f t="array" ref="U107">INDEX(GMWQ!$A$2:$NF$60,MATCH(1,(GMWQ!$NE$2:$NE$60=U$3)*(GMWQ!$ND$2:$ND$60=U$4)*(GMWQ!$NF$2:$NF$60=U$1),0),$G107-1966)</f>
        <v>-423</v>
      </c>
      <c r="V107" s="4" cm="1">
        <f t="array" ref="V107">INDEX(GMWQ!$A$2:$NF$60,MATCH(1,(GMWQ!$NE$2:$NE$60=V$3)*(GMWQ!$ND$2:$ND$60=V$4)*(GMWQ!$NF$2:$NF$60=V$1),0),$G107-1966)</f>
        <v>412278</v>
      </c>
      <c r="W107" s="4" cm="1">
        <f t="array" ref="W107">INDEX(GMWQ!$A$2:$NF$60,MATCH(1,(GMWQ!$NE$2:$NE$60=W$3)*(GMWQ!$ND$2:$ND$60=W$4)*(GMWQ!$NF$2:$NF$60=W$1),0),$G107-1966)</f>
        <v>7541.0190000000002</v>
      </c>
      <c r="X107" s="4" cm="1">
        <f t="array" ref="X107">INDEX(GMWQ!$A$2:$NF$60,MATCH(1,(GMWQ!$NE$2:$NE$60=X$3)*(GMWQ!$ND$2:$ND$60=X$4)*(GMWQ!$NF$2:$NF$60=X$1),0),$G107-1966)</f>
        <v>554316</v>
      </c>
      <c r="Y107" s="4" cm="1">
        <f t="array" ref="Y107">INDEX(GMWQ!$A$2:$NF$60,MATCH(1,(GMWQ!$NE$2:$NE$60=Y$3)*(GMWQ!$ND$2:$ND$60=Y$4)*(GMWQ!$NF$2:$NF$60=Y$1),0),$G107-1966)</f>
        <v>1135.6410000000001</v>
      </c>
      <c r="Z107" s="4" cm="1">
        <f t="array" ref="Z107">INDEX(GMWQ!$A$2:$NF$60,MATCH(1,(GMWQ!$NE$2:$NE$60=Z$3)*(GMWQ!$ND$2:$ND$60=Z$4)*(GMWQ!$NF$2:$NF$60=Z$1),0),$G107-1966)</f>
        <v>1043.663</v>
      </c>
      <c r="AA107" s="4" cm="1">
        <f t="array" ref="AA107">INDEX(GMWQ!$A$2:$NF$60,MATCH(1,(GMWQ!$NE$2:$NE$60=AA$3)*(GMWQ!$ND$2:$ND$60=AA$4)*(GMWQ!$NF$2:$NF$60=AA$1),0),$G107-1966)</f>
        <v>1402.4929999999999</v>
      </c>
      <c r="AB107" s="4" cm="1">
        <f t="array" ref="AB107">INDEX(GMWQ!$A$2:$NF$60,MATCH(1,(GMWQ!$NE$2:$NE$60=AB$3)*(GMWQ!$ND$2:$ND$60=AB$4)*(GMWQ!$NF$2:$NF$60=AB$1),0),$G107-1966)</f>
        <v>966912</v>
      </c>
      <c r="AC107" s="4" cm="1">
        <f t="array" ref="AC107">INDEX(GMWQ!$A$2:$NF$60,MATCH(1,(GMWQ!$NE$2:$NE$60=AC$3)*(GMWQ!$ND$2:$ND$60=AC$4)*(GMWQ!$NF$2:$NF$60=AC$1),0),$G107-1966)</f>
        <v>360400</v>
      </c>
      <c r="AD107" s="4" cm="1">
        <f t="array" ref="AD107">INDEX(GMWQ!$A$2:$NF$60,MATCH(1,(GMWQ!$NE$2:$NE$60=AD$3)*(GMWQ!$ND$2:$ND$60=AD$4)*(GMWQ!$NF$2:$NF$60=AD$1),0),$G107-1966)</f>
        <v>5642.1679999999997</v>
      </c>
      <c r="AE107" s="4" cm="1">
        <f t="array" ref="AE107">INDEX(GMWQ!$A$2:$NF$60,MATCH(1,(GMWQ!$NE$2:$NE$60=AE$3)*(GMWQ!$ND$2:$ND$60=AE$4)*(GMWQ!$NF$2:$NF$60=AE$1),0),$G107-1966)</f>
        <v>160726.29999999999</v>
      </c>
      <c r="AF107" s="4" cm="1">
        <f t="array" ref="AF107">INDEX(GMWQ!$A$2:$NF$60,MATCH(1,(GMWQ!$NE$2:$NE$60=AF$3)*(GMWQ!$ND$2:$ND$60=AF$4)*(GMWQ!$NF$2:$NF$60=AF$1),0),$G107-1966)</f>
        <v>601.98900000000003</v>
      </c>
      <c r="AG107" s="4" cm="1">
        <f t="array" ref="AG107">INDEX(GMWQ!$A$2:$NF$60,MATCH(1,(GMWQ!$NE$2:$NE$60=AG$3)*(GMWQ!$ND$2:$ND$60=AG$4)*(GMWQ!$NF$2:$NF$60=AG$1),0),$G107-1966)</f>
        <v>488.91500000000002</v>
      </c>
      <c r="AH107" s="4" cm="1">
        <f t="array" ref="AH107">INDEX(GMWQ!$A$2:$NF$60,MATCH(1,(GMWQ!$NE$2:$NE$60=AH$3)*(GMWQ!$ND$2:$ND$60=AH$4)*(GMWQ!$NF$2:$NF$60=AH$1),0),$G107-1966)</f>
        <v>1143.4369999999999</v>
      </c>
      <c r="AI107" s="4" cm="1">
        <f t="array" ref="AI107">INDEX(GMWQ!$A$2:$NF$60,MATCH(1,(GMWQ!$NE$2:$NE$60=AI$3)*(GMWQ!$ND$2:$ND$60=AI$4)*(GMWQ!$NF$2:$NF$60=AI$1),0),$G107-1966)</f>
        <v>622180</v>
      </c>
      <c r="AJ107" s="4" cm="1">
        <f t="array" ref="AJ107">INDEX(GMWQ!$A$2:$NF$60,MATCH(1,(GMWQ!$NE$2:$NE$60=AJ$3)*(GMWQ!$ND$2:$ND$60=AJ$4)*(GMWQ!$NF$2:$NF$60=AJ$1),0),$G107-1966)</f>
        <v>247175</v>
      </c>
      <c r="AK107" s="4" cm="1">
        <f t="array" ref="AK107">INDEX(GMWQ!$A$2:$NF$60,MATCH(1,(GMWQ!$NE$2:$NE$60=AK$3)*(GMWQ!$ND$2:$ND$60=AK$4)*(GMWQ!$NF$2:$NF$60=AK$1),0),$G107-1966)</f>
        <v>2216.625</v>
      </c>
      <c r="AL107" s="4" cm="1">
        <f t="array" ref="AL107">INDEX(GMWQ!$A$2:$NF$60,MATCH(1,(GMWQ!$NE$2:$NE$60=AL$3)*(GMWQ!$ND$2:$ND$60=AL$4)*(GMWQ!$NF$2:$NF$60=AL$1),0),$G107-1966)</f>
        <v>136398.20000000001</v>
      </c>
      <c r="AM107" s="4" cm="1">
        <f t="array" ref="AM107">INDEX(GMWQ!$A$2:$NF$60,MATCH(1,(GMWQ!$NE$2:$NE$60=AM$3)*(GMWQ!$ND$2:$ND$60=AM$4)*(GMWQ!$NF$2:$NF$60=AM$1),0),$G107-1966)</f>
        <v>503.13</v>
      </c>
      <c r="AN107" s="4" cm="1">
        <f t="array" ref="AN107">INDEX(GMWQ!$A$2:$NF$60,MATCH(1,(GMWQ!$NE$2:$NE$60=AN$3)*(GMWQ!$ND$2:$ND$60=AN$4)*(GMWQ!$NF$2:$NF$60=AN$1),0),$G107-1966)</f>
        <v>333.03699999999998</v>
      </c>
      <c r="AO107" s="4" cm="1">
        <f t="array" ref="AO107">INDEX(GMWQ!$A$2:$NF$60,MATCH(1,(GMWQ!$NE$2:$NE$60=AO$3)*(GMWQ!$ND$2:$ND$60=AO$4)*(GMWQ!$NF$2:$NF$60=AO$1),0),$G107-1966)</f>
        <v>281.21899999999999</v>
      </c>
      <c r="AP107" s="4" cm="1">
        <f t="array" ref="AP107">INDEX(GMWQ!$A$2:$NF$60,MATCH(1,(GMWQ!$NE$2:$NE$60=AP$3)*(GMWQ!$ND$2:$ND$60=AP$4)*(GMWQ!$NF$2:$NF$60=AP$1),0),$G107-1966)</f>
        <v>233653</v>
      </c>
      <c r="AQ107" s="4" cm="1">
        <f t="array" ref="AQ107">INDEX(GMWQ!$A$2:$NF$60,MATCH(1,(GMWQ!$NE$2:$NE$60=AQ$3)*(GMWQ!$ND$2:$ND$60=AQ$4)*(GMWQ!$NF$2:$NF$60=AQ$1),0),$G107-1966)</f>
        <v>0.10325670000000001</v>
      </c>
      <c r="AR107" s="4" cm="1">
        <f t="array" ref="AR107">INDEX(GMWQ!$A$2:$NF$60,MATCH(1,(GMWQ!$NE$2:$NE$60=AR$3)*(GMWQ!$ND$2:$ND$60=AR$4)*(GMWQ!$NF$2:$NF$60=AR$1),0),$G107-1966)</f>
        <v>2.6681659999999999E-2</v>
      </c>
      <c r="AS107" s="4" cm="1">
        <f t="array" ref="AS107">INDEX(GMWQ!$A$2:$NF$60,MATCH(1,(GMWQ!$NE$2:$NE$60=AS$3)*(GMWQ!$ND$2:$ND$60=AS$4)*(GMWQ!$NF$2:$NF$60=AS$1),0),$G107-1966)</f>
        <v>1.5898600000000001</v>
      </c>
      <c r="AT107" s="4" cm="1">
        <f t="array" ref="AT107">INDEX(GMWQ!$A$2:$NF$60,MATCH(1,(GMWQ!$NE$2:$NE$60=AT$3)*(GMWQ!$ND$2:$ND$60=AT$4)*(GMWQ!$NF$2:$NF$60=AT$1),0),$G107-1966)</f>
        <v>0.64401169999999996</v>
      </c>
      <c r="AU107" s="4" cm="1">
        <f t="array" ref="AU107">INDEX(GMWQ!$A$2:$NF$60,MATCH(1,(GMWQ!$NE$2:$NE$60=AU$3)*(GMWQ!$ND$2:$ND$60=AU$4)*(GMWQ!$NF$2:$NF$60=AU$1),0),$G107-1966)</f>
        <v>70.5</v>
      </c>
      <c r="AV107" s="4" cm="1">
        <f t="array" ref="AV107">INDEX(GMWQ!$A$2:$NF$60,MATCH(1,(GMWQ!$NE$2:$NE$60=AV$3)*(GMWQ!$ND$2:$ND$60=AV$4)*(GMWQ!$NF$2:$NF$60=AV$1),0),$G107-1966)</f>
        <v>162</v>
      </c>
      <c r="AW107" s="4" cm="1">
        <f t="array" ref="AW107">INDEX(GMWQ!$A$2:$NF$60,MATCH(1,(GMWQ!$NE$2:$NE$60=AW$3)*(GMWQ!$ND$2:$ND$60=AW$4)*(GMWQ!$NF$2:$NF$60=AW$1),0),$G107-1966)</f>
        <v>97.966669999999993</v>
      </c>
      <c r="AX107" s="4" cm="1">
        <f t="array" ref="AX107">INDEX(GMWQ!$A$2:$NF$60,MATCH(1,(GMWQ!$NE$2:$NE$60=AX$3)*(GMWQ!$ND$2:$ND$60=AX$4)*(GMWQ!$NF$2:$NF$60=AX$1),0),$G107-1966)</f>
        <v>73.599999999999994</v>
      </c>
      <c r="AY107" s="4" cm="1">
        <f t="array" ref="AY107">INDEX(GMWQ!$A$2:$NF$60,MATCH(1,(GMWQ!$NE$2:$NE$60=AY$3)*(GMWQ!$ND$2:$ND$60=AY$4)*(GMWQ!$NF$2:$NF$60=AY$1),0),$G107-1966)</f>
        <v>64.503330000000005</v>
      </c>
      <c r="AZ107" s="4" cm="1">
        <f t="array" ref="AZ107">INDEX(GMWQ!$A$2:$NF$60,MATCH(1,(GMWQ!$NE$2:$NE$60=AZ$3)*(GMWQ!$ND$2:$ND$60=AZ$4)*(GMWQ!$NF$2:$NF$60=AZ$1),0),$G107-1966)</f>
        <v>58.4</v>
      </c>
      <c r="BA107" s="4" cm="1">
        <f t="array" ref="BA107">INDEX(GMWQ!$A$2:$NF$60,MATCH(1,(GMWQ!$NE$2:$NE$60=BA$3)*(GMWQ!$ND$2:$ND$60=BA$4)*(GMWQ!$NF$2:$NF$60=BA$1),0),$G107-1966)</f>
        <v>91.1</v>
      </c>
    </row>
    <row r="108" spans="1:53" x14ac:dyDescent="0.25">
      <c r="B108" s="4">
        <f t="shared" ref="B108:E123" si="133">+B104+1</f>
        <v>1998</v>
      </c>
      <c r="C108" s="4">
        <f t="shared" si="133"/>
        <v>1998</v>
      </c>
      <c r="D108" s="4">
        <f t="shared" ref="D108" si="134">+D104+1</f>
        <v>1997</v>
      </c>
      <c r="G108" s="4">
        <f t="shared" si="56"/>
        <v>2074</v>
      </c>
      <c r="H108" s="4" cm="1">
        <f t="array" ref="H108">INDEX(GMWQ!$A$2:$NF$60,MATCH(1,(GMWQ!$NE$2:$NE$60=H$3)*(GMWQ!$ND$2:$ND$60=H$4)*(GMWQ!$NF$2:$NF$60=H$1),0),$G108-1966)</f>
        <v>450292</v>
      </c>
      <c r="I108" s="4" cm="1">
        <f t="array" ref="I108">INDEX(GMWQ!$A$2:$NF$60,MATCH(1,(GMWQ!$NE$2:$NE$60=I$3)*(GMWQ!$ND$2:$ND$60=I$4)*(GMWQ!$NF$2:$NF$60=I$1),0),$G108-1966)</f>
        <v>3205.3249999999998</v>
      </c>
      <c r="J108" s="4" cm="1">
        <f t="array" ref="J108">INDEX(GMWQ!$A$2:$NF$60,MATCH(1,(GMWQ!$NE$2:$NE$60=J$3)*(GMWQ!$ND$2:$ND$60=J$4)*(GMWQ!$NF$2:$NF$60=J$1),0),$G108-1966)</f>
        <v>121390.6</v>
      </c>
      <c r="K108" s="4" cm="1">
        <f t="array" ref="K108">INDEX(GMWQ!$A$2:$NF$60,MATCH(1,(GMWQ!$NE$2:$NE$60=K$3)*(GMWQ!$ND$2:$ND$60=K$4)*(GMWQ!$NF$2:$NF$60=K$1),0),$G108-1966)</f>
        <v>669.59</v>
      </c>
      <c r="L108" s="4" cm="1">
        <f t="array" ref="L108">INDEX(GMWQ!$A$2:$NF$60,MATCH(1,(GMWQ!$NE$2:$NE$60=L$3)*(GMWQ!$ND$2:$ND$60=L$4)*(GMWQ!$NF$2:$NF$60=L$1),0),$G108-1966)</f>
        <v>450.76900000000001</v>
      </c>
      <c r="M108" s="4" cm="1">
        <f t="array" ref="M108">INDEX(GMWQ!$A$2:$NF$60,MATCH(1,(GMWQ!$NE$2:$NE$60=M$3)*(GMWQ!$ND$2:$ND$60=M$4)*(GMWQ!$NF$2:$NF$60=M$1),0),$G108-1966)</f>
        <v>418.88</v>
      </c>
      <c r="N108" s="4" cm="1">
        <f t="array" ref="N108">INDEX(GMWQ!$A$2:$NF$60,MATCH(1,(GMWQ!$NE$2:$NE$60=N$3)*(GMWQ!$ND$2:$ND$60=N$4)*(GMWQ!$NF$2:$NF$60=N$1),0),$G108-1966)</f>
        <v>344820.5</v>
      </c>
      <c r="O108" s="4" cm="1">
        <f t="array" ref="O108">INDEX(GMWQ!$A$2:$NF$60,MATCH(1,(GMWQ!$NE$2:$NE$60=O$3)*(GMWQ!$ND$2:$ND$60=O$4)*(GMWQ!$NF$2:$NF$60=O$1),0),$G108-1966)</f>
        <v>-9242.0010000000002</v>
      </c>
      <c r="P108" s="4" cm="1">
        <f t="array" ref="P108">INDEX(GMWQ!$A$2:$NF$60,MATCH(1,(GMWQ!$NE$2:$NE$60=P$3)*(GMWQ!$ND$2:$ND$60=P$4)*(GMWQ!$NF$2:$NF$60=P$1),0),$G108-1966)</f>
        <v>-25.850750000000001</v>
      </c>
      <c r="Q108" s="4" cm="1">
        <f t="array" ref="Q108">INDEX(GMWQ!$A$2:$NF$60,MATCH(1,(GMWQ!$NE$2:$NE$60=Q$3)*(GMWQ!$ND$2:$ND$60=Q$4)*(GMWQ!$NF$2:$NF$60=Q$1),0),$G108-1966)</f>
        <v>-13456.5</v>
      </c>
      <c r="R108" s="4" cm="1">
        <f t="array" ref="R108">INDEX(GMWQ!$A$2:$NF$60,MATCH(1,(GMWQ!$NE$2:$NE$60=R$3)*(GMWQ!$ND$2:$ND$60=R$4)*(GMWQ!$NF$2:$NF$60=R$1),0),$G108-1966)</f>
        <v>-11.154999999999999</v>
      </c>
      <c r="S108" s="4" cm="1">
        <f t="array" ref="S108">INDEX(GMWQ!$A$2:$NF$60,MATCH(1,(GMWQ!$NE$2:$NE$60=S$3)*(GMWQ!$ND$2:$ND$60=S$4)*(GMWQ!$NF$2:$NF$60=S$1),0),$G108-1966)</f>
        <v>-8.9849999999999994</v>
      </c>
      <c r="T108" s="4" cm="1">
        <f t="array" ref="T108">INDEX(GMWQ!$A$2:$NF$60,MATCH(1,(GMWQ!$NE$2:$NE$60=T$3)*(GMWQ!$ND$2:$ND$60=T$4)*(GMWQ!$NF$2:$NF$60=T$1),0),$G108-1966)</f>
        <v>-9.0809370000000005</v>
      </c>
      <c r="U108" s="4" cm="1">
        <f t="array" ref="U108">INDEX(GMWQ!$A$2:$NF$60,MATCH(1,(GMWQ!$NE$2:$NE$60=U$3)*(GMWQ!$ND$2:$ND$60=U$4)*(GMWQ!$NF$2:$NF$60=U$1),0),$G108-1966)</f>
        <v>2180</v>
      </c>
      <c r="V108" s="4" cm="1">
        <f t="array" ref="V108">INDEX(GMWQ!$A$2:$NF$60,MATCH(1,(GMWQ!$NE$2:$NE$60=V$3)*(GMWQ!$ND$2:$ND$60=V$4)*(GMWQ!$NF$2:$NF$60=V$1),0),$G108-1966)</f>
        <v>420034</v>
      </c>
      <c r="W108" s="4" cm="1">
        <f t="array" ref="W108">INDEX(GMWQ!$A$2:$NF$60,MATCH(1,(GMWQ!$NE$2:$NE$60=W$3)*(GMWQ!$ND$2:$ND$60=W$4)*(GMWQ!$NF$2:$NF$60=W$1),0),$G108-1966)</f>
        <v>7519.9629999999997</v>
      </c>
      <c r="X108" s="4" cm="1">
        <f t="array" ref="X108">INDEX(GMWQ!$A$2:$NF$60,MATCH(1,(GMWQ!$NE$2:$NE$60=X$3)*(GMWQ!$ND$2:$ND$60=X$4)*(GMWQ!$NF$2:$NF$60=X$1),0),$G108-1966)</f>
        <v>566277</v>
      </c>
      <c r="Y108" s="4" cm="1">
        <f t="array" ref="Y108">INDEX(GMWQ!$A$2:$NF$60,MATCH(1,(GMWQ!$NE$2:$NE$60=Y$3)*(GMWQ!$ND$2:$ND$60=Y$4)*(GMWQ!$NF$2:$NF$60=Y$1),0),$G108-1966)</f>
        <v>1143.664</v>
      </c>
      <c r="Z108" s="4" cm="1">
        <f t="array" ref="Z108">INDEX(GMWQ!$A$2:$NF$60,MATCH(1,(GMWQ!$NE$2:$NE$60=Z$3)*(GMWQ!$ND$2:$ND$60=Z$4)*(GMWQ!$NF$2:$NF$60=Z$1),0),$G108-1966)</f>
        <v>1051.5219999999999</v>
      </c>
      <c r="AA108" s="4" cm="1">
        <f t="array" ref="AA108">INDEX(GMWQ!$A$2:$NF$60,MATCH(1,(GMWQ!$NE$2:$NE$60=AA$3)*(GMWQ!$ND$2:$ND$60=AA$4)*(GMWQ!$NF$2:$NF$60=AA$1),0),$G108-1966)</f>
        <v>1420.925</v>
      </c>
      <c r="AB108" s="4" cm="1">
        <f t="array" ref="AB108">INDEX(GMWQ!$A$2:$NF$60,MATCH(1,(GMWQ!$NE$2:$NE$60=AB$3)*(GMWQ!$ND$2:$ND$60=AB$4)*(GMWQ!$NF$2:$NF$60=AB$1),0),$G108-1966)</f>
        <v>960990</v>
      </c>
      <c r="AC108" s="4" cm="1">
        <f t="array" ref="AC108">INDEX(GMWQ!$A$2:$NF$60,MATCH(1,(GMWQ!$NE$2:$NE$60=AC$3)*(GMWQ!$ND$2:$ND$60=AC$4)*(GMWQ!$NF$2:$NF$60=AC$1),0),$G108-1966)</f>
        <v>367300</v>
      </c>
      <c r="AD108" s="4" cm="1">
        <f t="array" ref="AD108">INDEX(GMWQ!$A$2:$NF$60,MATCH(1,(GMWQ!$NE$2:$NE$60=AD$3)*(GMWQ!$ND$2:$ND$60=AD$4)*(GMWQ!$NF$2:$NF$60=AD$1),0),$G108-1966)</f>
        <v>5562.2420000000002</v>
      </c>
      <c r="AE108" s="4" cm="1">
        <f t="array" ref="AE108">INDEX(GMWQ!$A$2:$NF$60,MATCH(1,(GMWQ!$NE$2:$NE$60=AE$3)*(GMWQ!$ND$2:$ND$60=AE$4)*(GMWQ!$NF$2:$NF$60=AE$1),0),$G108-1966)</f>
        <v>167966.7</v>
      </c>
      <c r="AF108" s="4" cm="1">
        <f t="array" ref="AF108">INDEX(GMWQ!$A$2:$NF$60,MATCH(1,(GMWQ!$NE$2:$NE$60=AF$3)*(GMWQ!$ND$2:$ND$60=AF$4)*(GMWQ!$NF$2:$NF$60=AF$1),0),$G108-1966)</f>
        <v>594.95370000000003</v>
      </c>
      <c r="AG108" s="4" cm="1">
        <f t="array" ref="AG108">INDEX(GMWQ!$A$2:$NF$60,MATCH(1,(GMWQ!$NE$2:$NE$60=AG$3)*(GMWQ!$ND$2:$ND$60=AG$4)*(GMWQ!$NF$2:$NF$60=AG$1),0),$G108-1966)</f>
        <v>500.24599999999998</v>
      </c>
      <c r="AH108" s="4" cm="1">
        <f t="array" ref="AH108">INDEX(GMWQ!$A$2:$NF$60,MATCH(1,(GMWQ!$NE$2:$NE$60=AH$3)*(GMWQ!$ND$2:$ND$60=AH$4)*(GMWQ!$NF$2:$NF$60=AH$1),0),$G108-1966)</f>
        <v>1159.248</v>
      </c>
      <c r="AI108" s="4" cm="1">
        <f t="array" ref="AI108">INDEX(GMWQ!$A$2:$NF$60,MATCH(1,(GMWQ!$NE$2:$NE$60=AI$3)*(GMWQ!$ND$2:$ND$60=AI$4)*(GMWQ!$NF$2:$NF$60=AI$1),0),$G108-1966)</f>
        <v>626614</v>
      </c>
      <c r="AJ108" s="4" cm="1">
        <f t="array" ref="AJ108">INDEX(GMWQ!$A$2:$NF$60,MATCH(1,(GMWQ!$NE$2:$NE$60=AJ$3)*(GMWQ!$ND$2:$ND$60=AJ$4)*(GMWQ!$NF$2:$NF$60=AJ$1),0),$G108-1966)</f>
        <v>249234</v>
      </c>
      <c r="AK108" s="4" cm="1">
        <f t="array" ref="AK108">INDEX(GMWQ!$A$2:$NF$60,MATCH(1,(GMWQ!$NE$2:$NE$60=AK$3)*(GMWQ!$ND$2:$ND$60=AK$4)*(GMWQ!$NF$2:$NF$60=AK$1),0),$G108-1966)</f>
        <v>2242.4250000000002</v>
      </c>
      <c r="AL108" s="4" cm="1">
        <f t="array" ref="AL108">INDEX(GMWQ!$A$2:$NF$60,MATCH(1,(GMWQ!$NE$2:$NE$60=AL$3)*(GMWQ!$ND$2:$ND$60=AL$4)*(GMWQ!$NF$2:$NF$60=AL$1),0),$G108-1966)</f>
        <v>135381.20000000001</v>
      </c>
      <c r="AM108" s="4" cm="1">
        <f t="array" ref="AM108">INDEX(GMWQ!$A$2:$NF$60,MATCH(1,(GMWQ!$NE$2:$NE$60=AM$3)*(GMWQ!$ND$2:$ND$60=AM$4)*(GMWQ!$NF$2:$NF$60=AM$1),0),$G108-1966)</f>
        <v>503.37900000000002</v>
      </c>
      <c r="AN108" s="4" cm="1">
        <f t="array" ref="AN108">INDEX(GMWQ!$A$2:$NF$60,MATCH(1,(GMWQ!$NE$2:$NE$60=AN$3)*(GMWQ!$ND$2:$ND$60=AN$4)*(GMWQ!$NF$2:$NF$60=AN$1),0),$G108-1966)</f>
        <v>336.04899999999998</v>
      </c>
      <c r="AO108" s="4" cm="1">
        <f t="array" ref="AO108">INDEX(GMWQ!$A$2:$NF$60,MATCH(1,(GMWQ!$NE$2:$NE$60=AO$3)*(GMWQ!$ND$2:$ND$60=AO$4)*(GMWQ!$NF$2:$NF$60=AO$1),0),$G108-1966)</f>
        <v>284.899</v>
      </c>
      <c r="AP108" s="4" cm="1">
        <f t="array" ref="AP108">INDEX(GMWQ!$A$2:$NF$60,MATCH(1,(GMWQ!$NE$2:$NE$60=AP$3)*(GMWQ!$ND$2:$ND$60=AP$4)*(GMWQ!$NF$2:$NF$60=AP$1),0),$G108-1966)</f>
        <v>233803</v>
      </c>
      <c r="AQ108" s="4" cm="1">
        <f t="array" ref="AQ108">INDEX(GMWQ!$A$2:$NF$60,MATCH(1,(GMWQ!$NE$2:$NE$60=AQ$3)*(GMWQ!$ND$2:$ND$60=AQ$4)*(GMWQ!$NF$2:$NF$60=AQ$1),0),$G108-1966)</f>
        <v>-4.4825320000000002E-2</v>
      </c>
      <c r="AR108" s="4" cm="1">
        <f t="array" ref="AR108">INDEX(GMWQ!$A$2:$NF$60,MATCH(1,(GMWQ!$NE$2:$NE$60=AR$3)*(GMWQ!$ND$2:$ND$60=AR$4)*(GMWQ!$NF$2:$NF$60=AR$1),0),$G108-1966)</f>
        <v>8.8913439999999996E-2</v>
      </c>
      <c r="AS108" s="4" cm="1">
        <f t="array" ref="AS108">INDEX(GMWQ!$A$2:$NF$60,MATCH(1,(GMWQ!$NE$2:$NE$60=AS$3)*(GMWQ!$ND$2:$ND$60=AS$4)*(GMWQ!$NF$2:$NF$60=AS$1),0),$G108-1966)</f>
        <v>1.515063</v>
      </c>
      <c r="AT108" s="4" cm="1">
        <f t="array" ref="AT108">INDEX(GMWQ!$A$2:$NF$60,MATCH(1,(GMWQ!$NE$2:$NE$60=AT$3)*(GMWQ!$ND$2:$ND$60=AT$4)*(GMWQ!$NF$2:$NF$60=AT$1),0),$G108-1966)</f>
        <v>0.50549920000000004</v>
      </c>
      <c r="AU108" s="4" cm="1">
        <f t="array" ref="AU108">INDEX(GMWQ!$A$2:$NF$60,MATCH(1,(GMWQ!$NE$2:$NE$60=AU$3)*(GMWQ!$ND$2:$ND$60=AU$4)*(GMWQ!$NF$2:$NF$60=AU$1),0),$G108-1966)</f>
        <v>71.266670000000005</v>
      </c>
      <c r="AV108" s="4" cm="1">
        <f t="array" ref="AV108">INDEX(GMWQ!$A$2:$NF$60,MATCH(1,(GMWQ!$NE$2:$NE$60=AV$3)*(GMWQ!$ND$2:$ND$60=AV$4)*(GMWQ!$NF$2:$NF$60=AV$1),0),$G108-1966)</f>
        <v>162.5333</v>
      </c>
      <c r="AW108" s="4" cm="1">
        <f t="array" ref="AW108">INDEX(GMWQ!$A$2:$NF$60,MATCH(1,(GMWQ!$NE$2:$NE$60=AW$3)*(GMWQ!$ND$2:$ND$60=AW$4)*(GMWQ!$NF$2:$NF$60=AW$1),0),$G108-1966)</f>
        <v>98.466669999999993</v>
      </c>
      <c r="AX108" s="4" cm="1">
        <f t="array" ref="AX108">INDEX(GMWQ!$A$2:$NF$60,MATCH(1,(GMWQ!$NE$2:$NE$60=AX$3)*(GMWQ!$ND$2:$ND$60=AX$4)*(GMWQ!$NF$2:$NF$60=AX$1),0),$G108-1966)</f>
        <v>73.966669999999993</v>
      </c>
      <c r="AY108" s="4" cm="1">
        <f t="array" ref="AY108">INDEX(GMWQ!$A$2:$NF$60,MATCH(1,(GMWQ!$NE$2:$NE$60=AY$3)*(GMWQ!$ND$2:$ND$60=AY$4)*(GMWQ!$NF$2:$NF$60=AY$1),0),$G108-1966)</f>
        <v>64.81</v>
      </c>
      <c r="AZ108" s="4" cm="1">
        <f t="array" ref="AZ108">INDEX(GMWQ!$A$2:$NF$60,MATCH(1,(GMWQ!$NE$2:$NE$60=AZ$3)*(GMWQ!$ND$2:$ND$60=AZ$4)*(GMWQ!$NF$2:$NF$60=AZ$1),0),$G108-1966)</f>
        <v>58.7</v>
      </c>
      <c r="BA108" s="4" cm="1">
        <f t="array" ref="BA108">INDEX(GMWQ!$A$2:$NF$60,MATCH(1,(GMWQ!$NE$2:$NE$60=BA$3)*(GMWQ!$ND$2:$ND$60=BA$4)*(GMWQ!$NF$2:$NF$60=BA$1),0),$G108-1966)</f>
        <v>91.1</v>
      </c>
    </row>
    <row r="109" spans="1:53" x14ac:dyDescent="0.25">
      <c r="B109" s="4">
        <f t="shared" si="133"/>
        <v>1998</v>
      </c>
      <c r="C109" s="4">
        <f t="shared" si="133"/>
        <v>1998</v>
      </c>
      <c r="D109" s="4">
        <f t="shared" ref="D109" si="135">+D105+1</f>
        <v>1998</v>
      </c>
      <c r="G109" s="4">
        <f t="shared" si="56"/>
        <v>2075</v>
      </c>
      <c r="H109" s="4" cm="1">
        <f t="array" ref="H109">INDEX(GMWQ!$A$2:$NF$60,MATCH(1,(GMWQ!$NE$2:$NE$60=H$3)*(GMWQ!$ND$2:$ND$60=H$4)*(GMWQ!$NF$2:$NF$60=H$1),0),$G109-1966)</f>
        <v>451005</v>
      </c>
      <c r="I109" s="4" cm="1">
        <f t="array" ref="I109">INDEX(GMWQ!$A$2:$NF$60,MATCH(1,(GMWQ!$NE$2:$NE$60=I$3)*(GMWQ!$ND$2:$ND$60=I$4)*(GMWQ!$NF$2:$NF$60=I$1),0),$G109-1966)</f>
        <v>3245.7</v>
      </c>
      <c r="J109" s="4" cm="1">
        <f t="array" ref="J109">INDEX(GMWQ!$A$2:$NF$60,MATCH(1,(GMWQ!$NE$2:$NE$60=J$3)*(GMWQ!$ND$2:$ND$60=J$4)*(GMWQ!$NF$2:$NF$60=J$1),0),$G109-1966)</f>
        <v>121550.1</v>
      </c>
      <c r="K109" s="4" cm="1">
        <f t="array" ref="K109">INDEX(GMWQ!$A$2:$NF$60,MATCH(1,(GMWQ!$NE$2:$NE$60=K$3)*(GMWQ!$ND$2:$ND$60=K$4)*(GMWQ!$NF$2:$NF$60=K$1),0),$G109-1966)</f>
        <v>672.87</v>
      </c>
      <c r="L109" s="4" cm="1">
        <f t="array" ref="L109">INDEX(GMWQ!$A$2:$NF$60,MATCH(1,(GMWQ!$NE$2:$NE$60=L$3)*(GMWQ!$ND$2:$ND$60=L$4)*(GMWQ!$NF$2:$NF$60=L$1),0),$G109-1966)</f>
        <v>453.1</v>
      </c>
      <c r="M109" s="4" cm="1">
        <f t="array" ref="M109">INDEX(GMWQ!$A$2:$NF$60,MATCH(1,(GMWQ!$NE$2:$NE$60=M$3)*(GMWQ!$ND$2:$ND$60=M$4)*(GMWQ!$NF$2:$NF$60=M$1),0),$G109-1966)</f>
        <v>419.28100000000001</v>
      </c>
      <c r="N109" s="4" cm="1">
        <f t="array" ref="N109">INDEX(GMWQ!$A$2:$NF$60,MATCH(1,(GMWQ!$NE$2:$NE$60=N$3)*(GMWQ!$ND$2:$ND$60=N$4)*(GMWQ!$NF$2:$NF$60=N$1),0),$G109-1966)</f>
        <v>347962.5</v>
      </c>
      <c r="O109" s="4" cm="1">
        <f t="array" ref="O109">INDEX(GMWQ!$A$2:$NF$60,MATCH(1,(GMWQ!$NE$2:$NE$60=O$3)*(GMWQ!$ND$2:$ND$60=O$4)*(GMWQ!$NF$2:$NF$60=O$1),0),$G109-1966)</f>
        <v>-1147</v>
      </c>
      <c r="P109" s="4" cm="1">
        <f t="array" ref="P109">INDEX(GMWQ!$A$2:$NF$60,MATCH(1,(GMWQ!$NE$2:$NE$60=P$3)*(GMWQ!$ND$2:$ND$60=P$4)*(GMWQ!$NF$2:$NF$60=P$1),0),$G109-1966)</f>
        <v>-19.119250000000001</v>
      </c>
      <c r="Q109" s="4" cm="1">
        <f t="array" ref="Q109">INDEX(GMWQ!$A$2:$NF$60,MATCH(1,(GMWQ!$NE$2:$NE$60=Q$3)*(GMWQ!$ND$2:$ND$60=Q$4)*(GMWQ!$NF$2:$NF$60=Q$1),0),$G109-1966)</f>
        <v>-14239.5</v>
      </c>
      <c r="R109" s="4" cm="1">
        <f t="array" ref="R109">INDEX(GMWQ!$A$2:$NF$60,MATCH(1,(GMWQ!$NE$2:$NE$60=R$3)*(GMWQ!$ND$2:$ND$60=R$4)*(GMWQ!$NF$2:$NF$60=R$1),0),$G109-1966)</f>
        <v>-15.349</v>
      </c>
      <c r="S109" s="4" cm="1">
        <f t="array" ref="S109">INDEX(GMWQ!$A$2:$NF$60,MATCH(1,(GMWQ!$NE$2:$NE$60=S$3)*(GMWQ!$ND$2:$ND$60=S$4)*(GMWQ!$NF$2:$NF$60=S$1),0),$G109-1966)</f>
        <v>-7.5060000000000002</v>
      </c>
      <c r="T109" s="4" cm="1">
        <f t="array" ref="T109">INDEX(GMWQ!$A$2:$NF$60,MATCH(1,(GMWQ!$NE$2:$NE$60=T$3)*(GMWQ!$ND$2:$ND$60=T$4)*(GMWQ!$NF$2:$NF$60=T$1),0),$G109-1966)</f>
        <v>-8.7140950000000004</v>
      </c>
      <c r="U109" s="4" cm="1">
        <f t="array" ref="U109">INDEX(GMWQ!$A$2:$NF$60,MATCH(1,(GMWQ!$NE$2:$NE$60=U$3)*(GMWQ!$ND$2:$ND$60=U$4)*(GMWQ!$NF$2:$NF$60=U$1),0),$G109-1966)</f>
        <v>-300</v>
      </c>
      <c r="V109" s="4" cm="1">
        <f t="array" ref="V109">INDEX(GMWQ!$A$2:$NF$60,MATCH(1,(GMWQ!$NE$2:$NE$60=V$3)*(GMWQ!$ND$2:$ND$60=V$4)*(GMWQ!$NF$2:$NF$60=V$1),0),$G109-1966)</f>
        <v>420576</v>
      </c>
      <c r="W109" s="4" cm="1">
        <f t="array" ref="W109">INDEX(GMWQ!$A$2:$NF$60,MATCH(1,(GMWQ!$NE$2:$NE$60=W$3)*(GMWQ!$ND$2:$ND$60=W$4)*(GMWQ!$NF$2:$NF$60=W$1),0),$G109-1966)</f>
        <v>7701.0169999999998</v>
      </c>
      <c r="X109" s="4" cm="1">
        <f t="array" ref="X109">INDEX(GMWQ!$A$2:$NF$60,MATCH(1,(GMWQ!$NE$2:$NE$60=X$3)*(GMWQ!$ND$2:$ND$60=X$4)*(GMWQ!$NF$2:$NF$60=X$1),0),$G109-1966)</f>
        <v>578237</v>
      </c>
      <c r="Y109" s="4" cm="1">
        <f t="array" ref="Y109">INDEX(GMWQ!$A$2:$NF$60,MATCH(1,(GMWQ!$NE$2:$NE$60=Y$3)*(GMWQ!$ND$2:$ND$60=Y$4)*(GMWQ!$NF$2:$NF$60=Y$1),0),$G109-1966)</f>
        <v>1151.93</v>
      </c>
      <c r="Z109" s="4" cm="1">
        <f t="array" ref="Z109">INDEX(GMWQ!$A$2:$NF$60,MATCH(1,(GMWQ!$NE$2:$NE$60=Z$3)*(GMWQ!$ND$2:$ND$60=Z$4)*(GMWQ!$NF$2:$NF$60=Z$1),0),$G109-1966)</f>
        <v>1087.953</v>
      </c>
      <c r="AA109" s="4" cm="1">
        <f t="array" ref="AA109">INDEX(GMWQ!$A$2:$NF$60,MATCH(1,(GMWQ!$NE$2:$NE$60=AA$3)*(GMWQ!$ND$2:$ND$60=AA$4)*(GMWQ!$NF$2:$NF$60=AA$1),0),$G109-1966)</f>
        <v>1439.356</v>
      </c>
      <c r="AB109" s="4" cm="1">
        <f t="array" ref="AB109">INDEX(GMWQ!$A$2:$NF$60,MATCH(1,(GMWQ!$NE$2:$NE$60=AB$3)*(GMWQ!$ND$2:$ND$60=AB$4)*(GMWQ!$NF$2:$NF$60=AB$1),0),$G109-1966)</f>
        <v>942470</v>
      </c>
      <c r="AC109" s="4" cm="1">
        <f t="array" ref="AC109">INDEX(GMWQ!$A$2:$NF$60,MATCH(1,(GMWQ!$NE$2:$NE$60=AC$3)*(GMWQ!$ND$2:$ND$60=AC$4)*(GMWQ!$NF$2:$NF$60=AC$1),0),$G109-1966)</f>
        <v>366100</v>
      </c>
      <c r="AD109" s="4" cm="1">
        <f t="array" ref="AD109">INDEX(GMWQ!$A$2:$NF$60,MATCH(1,(GMWQ!$NE$2:$NE$60=AD$3)*(GMWQ!$ND$2:$ND$60=AD$4)*(GMWQ!$NF$2:$NF$60=AD$1),0),$G109-1966)</f>
        <v>5741.2420000000002</v>
      </c>
      <c r="AE109" s="4" cm="1">
        <f t="array" ref="AE109">INDEX(GMWQ!$A$2:$NF$60,MATCH(1,(GMWQ!$NE$2:$NE$60=AE$3)*(GMWQ!$ND$2:$ND$60=AE$4)*(GMWQ!$NF$2:$NF$60=AE$1),0),$G109-1966)</f>
        <v>175207</v>
      </c>
      <c r="AF109" s="4" cm="1">
        <f t="array" ref="AF109">INDEX(GMWQ!$A$2:$NF$60,MATCH(1,(GMWQ!$NE$2:$NE$60=AF$3)*(GMWQ!$ND$2:$ND$60=AF$4)*(GMWQ!$NF$2:$NF$60=AF$1),0),$G109-1966)</f>
        <v>653.61239999999998</v>
      </c>
      <c r="AG109" s="4" cm="1">
        <f t="array" ref="AG109">INDEX(GMWQ!$A$2:$NF$60,MATCH(1,(GMWQ!$NE$2:$NE$60=AG$3)*(GMWQ!$ND$2:$ND$60=AG$4)*(GMWQ!$NF$2:$NF$60=AG$1),0),$G109-1966)</f>
        <v>511.577</v>
      </c>
      <c r="AH109" s="4" cm="1">
        <f t="array" ref="AH109">INDEX(GMWQ!$A$2:$NF$60,MATCH(1,(GMWQ!$NE$2:$NE$60=AH$3)*(GMWQ!$ND$2:$ND$60=AH$4)*(GMWQ!$NF$2:$NF$60=AH$1),0),$G109-1966)</f>
        <v>1175.058</v>
      </c>
      <c r="AI109" s="4" cm="1">
        <f t="array" ref="AI109">INDEX(GMWQ!$A$2:$NF$60,MATCH(1,(GMWQ!$NE$2:$NE$60=AI$3)*(GMWQ!$ND$2:$ND$60=AI$4)*(GMWQ!$NF$2:$NF$60=AI$1),0),$G109-1966)</f>
        <v>622989</v>
      </c>
      <c r="AJ109" s="4" cm="1">
        <f t="array" ref="AJ109">INDEX(GMWQ!$A$2:$NF$60,MATCH(1,(GMWQ!$NE$2:$NE$60=AJ$3)*(GMWQ!$ND$2:$ND$60=AJ$4)*(GMWQ!$NF$2:$NF$60=AJ$1),0),$G109-1966)</f>
        <v>251492</v>
      </c>
      <c r="AK109" s="4" cm="1">
        <f t="array" ref="AK109">INDEX(GMWQ!$A$2:$NF$60,MATCH(1,(GMWQ!$NE$2:$NE$60=AK$3)*(GMWQ!$ND$2:$ND$60=AK$4)*(GMWQ!$NF$2:$NF$60=AK$1),0),$G109-1966)</f>
        <v>2280.2750000000001</v>
      </c>
      <c r="AL109" s="4" cm="1">
        <f t="array" ref="AL109">INDEX(GMWQ!$A$2:$NF$60,MATCH(1,(GMWQ!$NE$2:$NE$60=AL$3)*(GMWQ!$ND$2:$ND$60=AL$4)*(GMWQ!$NF$2:$NF$60=AL$1),0),$G109-1966)</f>
        <v>135070.79999999999</v>
      </c>
      <c r="AM109" s="4" cm="1">
        <f t="array" ref="AM109">INDEX(GMWQ!$A$2:$NF$60,MATCH(1,(GMWQ!$NE$2:$NE$60=AM$3)*(GMWQ!$ND$2:$ND$60=AM$4)*(GMWQ!$NF$2:$NF$60=AM$1),0),$G109-1966)</f>
        <v>506.27499999999998</v>
      </c>
      <c r="AN109" s="4" cm="1">
        <f t="array" ref="AN109">INDEX(GMWQ!$A$2:$NF$60,MATCH(1,(GMWQ!$NE$2:$NE$60=AN$3)*(GMWQ!$ND$2:$ND$60=AN$4)*(GMWQ!$NF$2:$NF$60=AN$1),0),$G109-1966)</f>
        <v>337.702</v>
      </c>
      <c r="AO109" s="4" cm="1">
        <f t="array" ref="AO109">INDEX(GMWQ!$A$2:$NF$60,MATCH(1,(GMWQ!$NE$2:$NE$60=AO$3)*(GMWQ!$ND$2:$ND$60=AO$4)*(GMWQ!$NF$2:$NF$60=AO$1),0),$G109-1966)</f>
        <v>285.13200000000001</v>
      </c>
      <c r="AP109" s="4" cm="1">
        <f t="array" ref="AP109">INDEX(GMWQ!$A$2:$NF$60,MATCH(1,(GMWQ!$NE$2:$NE$60=AP$3)*(GMWQ!$ND$2:$ND$60=AP$4)*(GMWQ!$NF$2:$NF$60=AP$1),0),$G109-1966)</f>
        <v>234718</v>
      </c>
      <c r="AQ109" s="4" cm="1">
        <f t="array" ref="AQ109">INDEX(GMWQ!$A$2:$NF$60,MATCH(1,(GMWQ!$NE$2:$NE$60=AQ$3)*(GMWQ!$ND$2:$ND$60=AQ$4)*(GMWQ!$NF$2:$NF$60=AQ$1),0),$G109-1966)</f>
        <v>-0.30419750000000001</v>
      </c>
      <c r="AR109" s="4" cm="1">
        <f t="array" ref="AR109">INDEX(GMWQ!$A$2:$NF$60,MATCH(1,(GMWQ!$NE$2:$NE$60=AR$3)*(GMWQ!$ND$2:$ND$60=AR$4)*(GMWQ!$NF$2:$NF$60=AR$1),0),$G109-1966)</f>
        <v>-0.20663619999999999</v>
      </c>
      <c r="AS109" s="4" cm="1">
        <f t="array" ref="AS109">INDEX(GMWQ!$A$2:$NF$60,MATCH(1,(GMWQ!$NE$2:$NE$60=AS$3)*(GMWQ!$ND$2:$ND$60=AS$4)*(GMWQ!$NF$2:$NF$60=AS$1),0),$G109-1966)</f>
        <v>1.0949990000000001</v>
      </c>
      <c r="AT109" s="4" cm="1">
        <f t="array" ref="AT109">INDEX(GMWQ!$A$2:$NF$60,MATCH(1,(GMWQ!$NE$2:$NE$60=AT$3)*(GMWQ!$ND$2:$ND$60=AT$4)*(GMWQ!$NF$2:$NF$60=AT$1),0),$G109-1966)</f>
        <v>0.45357409999999998</v>
      </c>
      <c r="AU109" s="4" cm="1">
        <f t="array" ref="AU109">INDEX(GMWQ!$A$2:$NF$60,MATCH(1,(GMWQ!$NE$2:$NE$60=AU$3)*(GMWQ!$ND$2:$ND$60=AU$4)*(GMWQ!$NF$2:$NF$60=AU$1),0),$G109-1966)</f>
        <v>71.233329999999995</v>
      </c>
      <c r="AV109" s="4" cm="1">
        <f t="array" ref="AV109">INDEX(GMWQ!$A$2:$NF$60,MATCH(1,(GMWQ!$NE$2:$NE$60=AV$3)*(GMWQ!$ND$2:$ND$60=AV$4)*(GMWQ!$NF$2:$NF$60=AV$1),0),$G109-1966)</f>
        <v>163.36670000000001</v>
      </c>
      <c r="AW109" s="4" cm="1">
        <f t="array" ref="AW109">INDEX(GMWQ!$A$2:$NF$60,MATCH(1,(GMWQ!$NE$2:$NE$60=AW$3)*(GMWQ!$ND$2:$ND$60=AW$4)*(GMWQ!$NF$2:$NF$60=AW$1),0),$G109-1966)</f>
        <v>97.9</v>
      </c>
      <c r="AX109" s="4" cm="1">
        <f t="array" ref="AX109">INDEX(GMWQ!$A$2:$NF$60,MATCH(1,(GMWQ!$NE$2:$NE$60=AX$3)*(GMWQ!$ND$2:$ND$60=AX$4)*(GMWQ!$NF$2:$NF$60=AX$1),0),$G109-1966)</f>
        <v>74.2</v>
      </c>
      <c r="AY109" s="4" cm="1">
        <f t="array" ref="AY109">INDEX(GMWQ!$A$2:$NF$60,MATCH(1,(GMWQ!$NE$2:$NE$60=AY$3)*(GMWQ!$ND$2:$ND$60=AY$4)*(GMWQ!$NF$2:$NF$60=AY$1),0),$G109-1966)</f>
        <v>64.656670000000005</v>
      </c>
      <c r="AZ109" s="4" cm="1">
        <f t="array" ref="AZ109">INDEX(GMWQ!$A$2:$NF$60,MATCH(1,(GMWQ!$NE$2:$NE$60=AZ$3)*(GMWQ!$ND$2:$ND$60=AZ$4)*(GMWQ!$NF$2:$NF$60=AZ$1),0),$G109-1966)</f>
        <v>58.8</v>
      </c>
      <c r="BA109" s="4" cm="1">
        <f t="array" ref="BA109">INDEX(GMWQ!$A$2:$NF$60,MATCH(1,(GMWQ!$NE$2:$NE$60=BA$3)*(GMWQ!$ND$2:$ND$60=BA$4)*(GMWQ!$NF$2:$NF$60=BA$1),0),$G109-1966)</f>
        <v>91.2</v>
      </c>
    </row>
    <row r="110" spans="1:53" x14ac:dyDescent="0.25">
      <c r="B110" s="4">
        <f t="shared" si="133"/>
        <v>1998</v>
      </c>
      <c r="C110" s="4">
        <f t="shared" si="133"/>
        <v>1998</v>
      </c>
      <c r="D110" s="4">
        <f t="shared" ref="D110" si="136">+D106+1</f>
        <v>1998</v>
      </c>
      <c r="F110" s="4">
        <f t="shared" ref="F110" si="137">+F106+1</f>
        <v>1998</v>
      </c>
      <c r="G110" s="4">
        <f t="shared" si="56"/>
        <v>2076</v>
      </c>
      <c r="H110" s="4" cm="1">
        <f t="array" ref="H110">INDEX(GMWQ!$A$2:$NF$60,MATCH(1,(GMWQ!$NE$2:$NE$60=H$3)*(GMWQ!$ND$2:$ND$60=H$4)*(GMWQ!$NF$2:$NF$60=H$1),0),$G110-1966)</f>
        <v>453937</v>
      </c>
      <c r="I110" s="4" cm="1">
        <f t="array" ref="I110">INDEX(GMWQ!$A$2:$NF$60,MATCH(1,(GMWQ!$NE$2:$NE$60=I$3)*(GMWQ!$ND$2:$ND$60=I$4)*(GMWQ!$NF$2:$NF$60=I$1),0),$G110-1966)</f>
        <v>3297.9250000000002</v>
      </c>
      <c r="J110" s="4" cm="1">
        <f t="array" ref="J110">INDEX(GMWQ!$A$2:$NF$60,MATCH(1,(GMWQ!$NE$2:$NE$60=J$3)*(GMWQ!$ND$2:$ND$60=J$4)*(GMWQ!$NF$2:$NF$60=J$1),0),$G110-1966)</f>
        <v>122598.9</v>
      </c>
      <c r="K110" s="4" cm="1">
        <f t="array" ref="K110">INDEX(GMWQ!$A$2:$NF$60,MATCH(1,(GMWQ!$NE$2:$NE$60=K$3)*(GMWQ!$ND$2:$ND$60=K$4)*(GMWQ!$NF$2:$NF$60=K$1),0),$G110-1966)</f>
        <v>672.7</v>
      </c>
      <c r="L110" s="4" cm="1">
        <f t="array" ref="L110">INDEX(GMWQ!$A$2:$NF$60,MATCH(1,(GMWQ!$NE$2:$NE$60=L$3)*(GMWQ!$ND$2:$ND$60=L$4)*(GMWQ!$NF$2:$NF$60=L$1),0),$G110-1966)</f>
        <v>456.20600000000002</v>
      </c>
      <c r="M110" s="4" cm="1">
        <f t="array" ref="M110">INDEX(GMWQ!$A$2:$NF$60,MATCH(1,(GMWQ!$NE$2:$NE$60=M$3)*(GMWQ!$ND$2:$ND$60=M$4)*(GMWQ!$NF$2:$NF$60=M$1),0),$G110-1966)</f>
        <v>417.90300000000002</v>
      </c>
      <c r="N110" s="4" cm="1">
        <f t="array" ref="N110">INDEX(GMWQ!$A$2:$NF$60,MATCH(1,(GMWQ!$NE$2:$NE$60=N$3)*(GMWQ!$ND$2:$ND$60=N$4)*(GMWQ!$NF$2:$NF$60=N$1),0),$G110-1966)</f>
        <v>352677.3</v>
      </c>
      <c r="O110" s="4" cm="1">
        <f t="array" ref="O110">INDEX(GMWQ!$A$2:$NF$60,MATCH(1,(GMWQ!$NE$2:$NE$60=O$3)*(GMWQ!$ND$2:$ND$60=O$4)*(GMWQ!$NF$2:$NF$60=O$1),0),$G110-1966)</f>
        <v>2378</v>
      </c>
      <c r="P110" s="4" cm="1">
        <f t="array" ref="P110">INDEX(GMWQ!$A$2:$NF$60,MATCH(1,(GMWQ!$NE$2:$NE$60=P$3)*(GMWQ!$ND$2:$ND$60=P$4)*(GMWQ!$NF$2:$NF$60=P$1),0),$G110-1966)</f>
        <v>-15.787000000000001</v>
      </c>
      <c r="Q110" s="4" cm="1">
        <f t="array" ref="Q110">INDEX(GMWQ!$A$2:$NF$60,MATCH(1,(GMWQ!$NE$2:$NE$60=Q$3)*(GMWQ!$ND$2:$ND$60=Q$4)*(GMWQ!$NF$2:$NF$60=Q$1),0),$G110-1966)</f>
        <v>-14462.75</v>
      </c>
      <c r="R110" s="4" cm="1">
        <f t="array" ref="R110">INDEX(GMWQ!$A$2:$NF$60,MATCH(1,(GMWQ!$NE$2:$NE$60=R$3)*(GMWQ!$ND$2:$ND$60=R$4)*(GMWQ!$NF$2:$NF$60=R$1),0),$G110-1966)</f>
        <v>-9.7850000000000001</v>
      </c>
      <c r="S110" s="4" cm="1">
        <f t="array" ref="S110">INDEX(GMWQ!$A$2:$NF$60,MATCH(1,(GMWQ!$NE$2:$NE$60=S$3)*(GMWQ!$ND$2:$ND$60=S$4)*(GMWQ!$NF$2:$NF$60=S$1),0),$G110-1966)</f>
        <v>-6.2530000000000001</v>
      </c>
      <c r="T110" s="4" cm="1">
        <f t="array" ref="T110">INDEX(GMWQ!$A$2:$NF$60,MATCH(1,(GMWQ!$NE$2:$NE$60=T$3)*(GMWQ!$ND$2:$ND$60=T$4)*(GMWQ!$NF$2:$NF$60=T$1),0),$G110-1966)</f>
        <v>-7.5907179999999999</v>
      </c>
      <c r="U110" s="4" cm="1">
        <f t="array" ref="U110">INDEX(GMWQ!$A$2:$NF$60,MATCH(1,(GMWQ!$NE$2:$NE$60=U$3)*(GMWQ!$ND$2:$ND$60=U$4)*(GMWQ!$NF$2:$NF$60=U$1),0),$G110-1966)</f>
        <v>1312</v>
      </c>
      <c r="V110" s="4" cm="1">
        <f t="array" ref="V110">INDEX(GMWQ!$A$2:$NF$60,MATCH(1,(GMWQ!$NE$2:$NE$60=V$3)*(GMWQ!$ND$2:$ND$60=V$4)*(GMWQ!$NF$2:$NF$60=V$1),0),$G110-1966)</f>
        <v>419066</v>
      </c>
      <c r="W110" s="4" cm="1">
        <f t="array" ref="W110">INDEX(GMWQ!$A$2:$NF$60,MATCH(1,(GMWQ!$NE$2:$NE$60=W$3)*(GMWQ!$ND$2:$ND$60=W$4)*(GMWQ!$NF$2:$NF$60=W$1),0),$G110-1966)</f>
        <v>7600.7330000000002</v>
      </c>
      <c r="X110" s="4" cm="1">
        <f t="array" ref="X110">INDEX(GMWQ!$A$2:$NF$60,MATCH(1,(GMWQ!$NE$2:$NE$60=X$3)*(GMWQ!$ND$2:$ND$60=X$4)*(GMWQ!$NF$2:$NF$60=X$1),0),$G110-1966)</f>
        <v>590198</v>
      </c>
      <c r="Y110" s="4" cm="1">
        <f t="array" ref="Y110">INDEX(GMWQ!$A$2:$NF$60,MATCH(1,(GMWQ!$NE$2:$NE$60=Y$3)*(GMWQ!$ND$2:$ND$60=Y$4)*(GMWQ!$NF$2:$NF$60=Y$1),0),$G110-1966)</f>
        <v>1160.441</v>
      </c>
      <c r="Z110" s="4" cm="1">
        <f t="array" ref="Z110">INDEX(GMWQ!$A$2:$NF$60,MATCH(1,(GMWQ!$NE$2:$NE$60=Z$3)*(GMWQ!$ND$2:$ND$60=Z$4)*(GMWQ!$NF$2:$NF$60=Z$1),0),$G110-1966)</f>
        <v>1100.1320000000001</v>
      </c>
      <c r="AA110" s="4" cm="1">
        <f t="array" ref="AA110">INDEX(GMWQ!$A$2:$NF$60,MATCH(1,(GMWQ!$NE$2:$NE$60=AA$3)*(GMWQ!$ND$2:$ND$60=AA$4)*(GMWQ!$NF$2:$NF$60=AA$1),0),$G110-1966)</f>
        <v>1457.787</v>
      </c>
      <c r="AB110" s="4" cm="1">
        <f t="array" ref="AB110">INDEX(GMWQ!$A$2:$NF$60,MATCH(1,(GMWQ!$NE$2:$NE$60=AB$3)*(GMWQ!$ND$2:$ND$60=AB$4)*(GMWQ!$NF$2:$NF$60=AB$1),0),$G110-1966)</f>
        <v>961277</v>
      </c>
      <c r="AC110" s="4" cm="1">
        <f t="array" ref="AC110">INDEX(GMWQ!$A$2:$NF$60,MATCH(1,(GMWQ!$NE$2:$NE$60=AC$3)*(GMWQ!$ND$2:$ND$60=AC$4)*(GMWQ!$NF$2:$NF$60=AC$1),0),$G110-1966)</f>
        <v>364300</v>
      </c>
      <c r="AD110" s="4" cm="1">
        <f t="array" ref="AD110">INDEX(GMWQ!$A$2:$NF$60,MATCH(1,(GMWQ!$NE$2:$NE$60=AD$3)*(GMWQ!$ND$2:$ND$60=AD$4)*(GMWQ!$NF$2:$NF$60=AD$1),0),$G110-1966)</f>
        <v>5608.4470000000001</v>
      </c>
      <c r="AE110" s="4" cm="1">
        <f t="array" ref="AE110">INDEX(GMWQ!$A$2:$NF$60,MATCH(1,(GMWQ!$NE$2:$NE$60=AE$3)*(GMWQ!$ND$2:$ND$60=AE$4)*(GMWQ!$NF$2:$NF$60=AE$1),0),$G110-1966)</f>
        <v>182447.4</v>
      </c>
      <c r="AF110" s="4" cm="1">
        <f t="array" ref="AF110">INDEX(GMWQ!$A$2:$NF$60,MATCH(1,(GMWQ!$NE$2:$NE$60=AF$3)*(GMWQ!$ND$2:$ND$60=AF$4)*(GMWQ!$NF$2:$NF$60=AF$1),0),$G110-1966)</f>
        <v>667.11249999999995</v>
      </c>
      <c r="AG110" s="4" cm="1">
        <f t="array" ref="AG110">INDEX(GMWQ!$A$2:$NF$60,MATCH(1,(GMWQ!$NE$2:$NE$60=AG$3)*(GMWQ!$ND$2:$ND$60=AG$4)*(GMWQ!$NF$2:$NF$60=AG$1),0),$G110-1966)</f>
        <v>522.90800000000002</v>
      </c>
      <c r="AH110" s="4" cm="1">
        <f t="array" ref="AH110">INDEX(GMWQ!$A$2:$NF$60,MATCH(1,(GMWQ!$NE$2:$NE$60=AH$3)*(GMWQ!$ND$2:$ND$60=AH$4)*(GMWQ!$NF$2:$NF$60=AH$1),0),$G110-1966)</f>
        <v>1190.8679999999999</v>
      </c>
      <c r="AI110" s="4" cm="1">
        <f t="array" ref="AI110">INDEX(GMWQ!$A$2:$NF$60,MATCH(1,(GMWQ!$NE$2:$NE$60=AI$3)*(GMWQ!$ND$2:$ND$60=AI$4)*(GMWQ!$NF$2:$NF$60=AI$1),0),$G110-1966)</f>
        <v>624321</v>
      </c>
      <c r="AJ110" s="4" cm="1">
        <f t="array" ref="AJ110">INDEX(GMWQ!$A$2:$NF$60,MATCH(1,(GMWQ!$NE$2:$NE$60=AJ$3)*(GMWQ!$ND$2:$ND$60=AJ$4)*(GMWQ!$NF$2:$NF$60=AJ$1),0),$G110-1966)</f>
        <v>254903</v>
      </c>
      <c r="AK110" s="4" cm="1">
        <f t="array" ref="AK110">INDEX(GMWQ!$A$2:$NF$60,MATCH(1,(GMWQ!$NE$2:$NE$60=AK$3)*(GMWQ!$ND$2:$ND$60=AK$4)*(GMWQ!$NF$2:$NF$60=AK$1),0),$G110-1966)</f>
        <v>2323.5</v>
      </c>
      <c r="AL110" s="4" cm="1">
        <f t="array" ref="AL110">INDEX(GMWQ!$A$2:$NF$60,MATCH(1,(GMWQ!$NE$2:$NE$60=AL$3)*(GMWQ!$ND$2:$ND$60=AL$4)*(GMWQ!$NF$2:$NF$60=AL$1),0),$G110-1966)</f>
        <v>136485.29999999999</v>
      </c>
      <c r="AM110" s="4" cm="1">
        <f t="array" ref="AM110">INDEX(GMWQ!$A$2:$NF$60,MATCH(1,(GMWQ!$NE$2:$NE$60=AM$3)*(GMWQ!$ND$2:$ND$60=AM$4)*(GMWQ!$NF$2:$NF$60=AM$1),0),$G110-1966)</f>
        <v>507.89800000000002</v>
      </c>
      <c r="AN110" s="4" cm="1">
        <f t="array" ref="AN110">INDEX(GMWQ!$A$2:$NF$60,MATCH(1,(GMWQ!$NE$2:$NE$60=AN$3)*(GMWQ!$ND$2:$ND$60=AN$4)*(GMWQ!$NF$2:$NF$60=AN$1),0),$G110-1966)</f>
        <v>340.16300000000001</v>
      </c>
      <c r="AO110" s="4" cm="1">
        <f t="array" ref="AO110">INDEX(GMWQ!$A$2:$NF$60,MATCH(1,(GMWQ!$NE$2:$NE$60=AO$3)*(GMWQ!$ND$2:$ND$60=AO$4)*(GMWQ!$NF$2:$NF$60=AO$1),0),$G110-1966)</f>
        <v>287.72800000000001</v>
      </c>
      <c r="AP110" s="4" cm="1">
        <f t="array" ref="AP110">INDEX(GMWQ!$A$2:$NF$60,MATCH(1,(GMWQ!$NE$2:$NE$60=AP$3)*(GMWQ!$ND$2:$ND$60=AP$4)*(GMWQ!$NF$2:$NF$60=AP$1),0),$G110-1966)</f>
        <v>238374</v>
      </c>
      <c r="AQ110" s="4" cm="1">
        <f t="array" ref="AQ110">INDEX(GMWQ!$A$2:$NF$60,MATCH(1,(GMWQ!$NE$2:$NE$60=AQ$3)*(GMWQ!$ND$2:$ND$60=AQ$4)*(GMWQ!$NF$2:$NF$60=AQ$1),0),$G110-1966)</f>
        <v>-0.4768889</v>
      </c>
      <c r="AR110" s="4" cm="1">
        <f t="array" ref="AR110">INDEX(GMWQ!$A$2:$NF$60,MATCH(1,(GMWQ!$NE$2:$NE$60=AR$3)*(GMWQ!$ND$2:$ND$60=AR$4)*(GMWQ!$NF$2:$NF$60=AR$1),0),$G110-1966)</f>
        <v>-0.39764830000000001</v>
      </c>
      <c r="AS110" s="4" cm="1">
        <f t="array" ref="AS110">INDEX(GMWQ!$A$2:$NF$60,MATCH(1,(GMWQ!$NE$2:$NE$60=AS$3)*(GMWQ!$ND$2:$ND$60=AS$4)*(GMWQ!$NF$2:$NF$60=AS$1),0),$G110-1966)</f>
        <v>1.014572</v>
      </c>
      <c r="AT110" s="4" cm="1">
        <f t="array" ref="AT110">INDEX(GMWQ!$A$2:$NF$60,MATCH(1,(GMWQ!$NE$2:$NE$60=AT$3)*(GMWQ!$ND$2:$ND$60=AT$4)*(GMWQ!$NF$2:$NF$60=AT$1),0),$G110-1966)</f>
        <v>0.3183646</v>
      </c>
      <c r="AU110" s="4" cm="1">
        <f t="array" ref="AU110">INDEX(GMWQ!$A$2:$NF$60,MATCH(1,(GMWQ!$NE$2:$NE$60=AU$3)*(GMWQ!$ND$2:$ND$60=AU$4)*(GMWQ!$NF$2:$NF$60=AU$1),0),$G110-1966)</f>
        <v>71.633330000000001</v>
      </c>
      <c r="AV110" s="4" cm="1">
        <f t="array" ref="AV110">INDEX(GMWQ!$A$2:$NF$60,MATCH(1,(GMWQ!$NE$2:$NE$60=AV$3)*(GMWQ!$ND$2:$ND$60=AV$4)*(GMWQ!$NF$2:$NF$60=AV$1),0),$G110-1966)</f>
        <v>164.13329999999999</v>
      </c>
      <c r="AW110" s="4" cm="1">
        <f t="array" ref="AW110">INDEX(GMWQ!$A$2:$NF$60,MATCH(1,(GMWQ!$NE$2:$NE$60=AW$3)*(GMWQ!$ND$2:$ND$60=AW$4)*(GMWQ!$NF$2:$NF$60=AW$1),0),$G110-1966)</f>
        <v>98.9</v>
      </c>
      <c r="AX110" s="4" cm="1">
        <f t="array" ref="AX110">INDEX(GMWQ!$A$2:$NF$60,MATCH(1,(GMWQ!$NE$2:$NE$60=AX$3)*(GMWQ!$ND$2:$ND$60=AX$4)*(GMWQ!$NF$2:$NF$60=AX$1),0),$G110-1966)</f>
        <v>74.3</v>
      </c>
      <c r="AY110" s="4" cm="1">
        <f t="array" ref="AY110">INDEX(GMWQ!$A$2:$NF$60,MATCH(1,(GMWQ!$NE$2:$NE$60=AY$3)*(GMWQ!$ND$2:$ND$60=AY$4)*(GMWQ!$NF$2:$NF$60=AY$1),0),$G110-1966)</f>
        <v>64.616669999999999</v>
      </c>
      <c r="AZ110" s="4" cm="1">
        <f t="array" ref="AZ110">INDEX(GMWQ!$A$2:$NF$60,MATCH(1,(GMWQ!$NE$2:$NE$60=AZ$3)*(GMWQ!$ND$2:$ND$60=AZ$4)*(GMWQ!$NF$2:$NF$60=AZ$1),0),$G110-1966)</f>
        <v>59</v>
      </c>
      <c r="BA110" s="4" cm="1">
        <f t="array" ref="BA110">INDEX(GMWQ!$A$2:$NF$60,MATCH(1,(GMWQ!$NE$2:$NE$60=BA$3)*(GMWQ!$ND$2:$ND$60=BA$4)*(GMWQ!$NF$2:$NF$60=BA$1),0),$G110-1966)</f>
        <v>91.6</v>
      </c>
    </row>
    <row r="111" spans="1:53" x14ac:dyDescent="0.25">
      <c r="A111" s="4">
        <v>1999</v>
      </c>
      <c r="B111" s="4">
        <f t="shared" si="133"/>
        <v>1999</v>
      </c>
      <c r="C111" s="4">
        <f t="shared" si="133"/>
        <v>1998</v>
      </c>
      <c r="D111" s="4">
        <f t="shared" ref="D111" si="138">+D107+1</f>
        <v>1998</v>
      </c>
      <c r="E111" s="4">
        <f t="shared" si="133"/>
        <v>1998</v>
      </c>
      <c r="G111" s="4">
        <f t="shared" si="56"/>
        <v>2077</v>
      </c>
      <c r="H111" s="4" cm="1">
        <f t="array" ref="H111">INDEX(GMWQ!$A$2:$NF$60,MATCH(1,(GMWQ!$NE$2:$NE$60=H$3)*(GMWQ!$ND$2:$ND$60=H$4)*(GMWQ!$NF$2:$NF$60=H$1),0),$G111-1966)</f>
        <v>457044</v>
      </c>
      <c r="I111" s="4" cm="1">
        <f t="array" ref="I111">INDEX(GMWQ!$A$2:$NF$60,MATCH(1,(GMWQ!$NE$2:$NE$60=I$3)*(GMWQ!$ND$2:$ND$60=I$4)*(GMWQ!$NF$2:$NF$60=I$1),0),$G111-1966)</f>
        <v>3328.9</v>
      </c>
      <c r="J111" s="4" cm="1">
        <f t="array" ref="J111">INDEX(GMWQ!$A$2:$NF$60,MATCH(1,(GMWQ!$NE$2:$NE$60=J$3)*(GMWQ!$ND$2:$ND$60=J$4)*(GMWQ!$NF$2:$NF$60=J$1),0),$G111-1966)</f>
        <v>120808.4</v>
      </c>
      <c r="K111" s="4" cm="1">
        <f t="array" ref="K111">INDEX(GMWQ!$A$2:$NF$60,MATCH(1,(GMWQ!$NE$2:$NE$60=K$3)*(GMWQ!$ND$2:$ND$60=K$4)*(GMWQ!$NF$2:$NF$60=K$1),0),$G111-1966)</f>
        <v>680.5</v>
      </c>
      <c r="L111" s="4" cm="1">
        <f t="array" ref="L111">INDEX(GMWQ!$A$2:$NF$60,MATCH(1,(GMWQ!$NE$2:$NE$60=L$3)*(GMWQ!$ND$2:$ND$60=L$4)*(GMWQ!$NF$2:$NF$60=L$1),0),$G111-1966)</f>
        <v>459.34500000000003</v>
      </c>
      <c r="M111" s="4" cm="1">
        <f t="array" ref="M111">INDEX(GMWQ!$A$2:$NF$60,MATCH(1,(GMWQ!$NE$2:$NE$60=M$3)*(GMWQ!$ND$2:$ND$60=M$4)*(GMWQ!$NF$2:$NF$60=M$1),0),$G111-1966)</f>
        <v>419.84899999999999</v>
      </c>
      <c r="N111" s="4" cm="1">
        <f t="array" ref="N111">INDEX(GMWQ!$A$2:$NF$60,MATCH(1,(GMWQ!$NE$2:$NE$60=N$3)*(GMWQ!$ND$2:$ND$60=N$4)*(GMWQ!$NF$2:$NF$60=N$1),0),$G111-1966)</f>
        <v>359045</v>
      </c>
      <c r="O111" s="4" cm="1">
        <f t="array" ref="O111">INDEX(GMWQ!$A$2:$NF$60,MATCH(1,(GMWQ!$NE$2:$NE$60=O$3)*(GMWQ!$ND$2:$ND$60=O$4)*(GMWQ!$NF$2:$NF$60=O$1),0),$G111-1966)</f>
        <v>7888</v>
      </c>
      <c r="P111" s="4" cm="1">
        <f t="array" ref="P111">INDEX(GMWQ!$A$2:$NF$60,MATCH(1,(GMWQ!$NE$2:$NE$60=P$3)*(GMWQ!$ND$2:$ND$60=P$4)*(GMWQ!$NF$2:$NF$60=P$1),0),$G111-1966)</f>
        <v>-12.8385</v>
      </c>
      <c r="Q111" s="4" cm="1">
        <f t="array" ref="Q111">INDEX(GMWQ!$A$2:$NF$60,MATCH(1,(GMWQ!$NE$2:$NE$60=Q$3)*(GMWQ!$ND$2:$ND$60=Q$4)*(GMWQ!$NF$2:$NF$60=Q$1),0),$G111-1966)</f>
        <v>-11188</v>
      </c>
      <c r="R111" s="4" cm="1">
        <f t="array" ref="R111">INDEX(GMWQ!$A$2:$NF$60,MATCH(1,(GMWQ!$NE$2:$NE$60=R$3)*(GMWQ!$ND$2:$ND$60=R$4)*(GMWQ!$NF$2:$NF$60=R$1),0),$G111-1966)</f>
        <v>-13.673999999999999</v>
      </c>
      <c r="S111" s="4" cm="1">
        <f t="array" ref="S111">INDEX(GMWQ!$A$2:$NF$60,MATCH(1,(GMWQ!$NE$2:$NE$60=S$3)*(GMWQ!$ND$2:$ND$60=S$4)*(GMWQ!$NF$2:$NF$60=S$1),0),$G111-1966)</f>
        <v>-6.6230000000000002</v>
      </c>
      <c r="T111" s="4" cm="1">
        <f t="array" ref="T111">INDEX(GMWQ!$A$2:$NF$60,MATCH(1,(GMWQ!$NE$2:$NE$60=T$3)*(GMWQ!$ND$2:$ND$60=T$4)*(GMWQ!$NF$2:$NF$60=T$1),0),$G111-1966)</f>
        <v>-5.9895259999999997</v>
      </c>
      <c r="U111" s="4" cm="1">
        <f t="array" ref="U111">INDEX(GMWQ!$A$2:$NF$60,MATCH(1,(GMWQ!$NE$2:$NE$60=U$3)*(GMWQ!$ND$2:$ND$60=U$4)*(GMWQ!$NF$2:$NF$60=U$1),0),$G111-1966)</f>
        <v>1683</v>
      </c>
      <c r="V111" s="4" cm="1">
        <f t="array" ref="V111">INDEX(GMWQ!$A$2:$NF$60,MATCH(1,(GMWQ!$NE$2:$NE$60=V$3)*(GMWQ!$ND$2:$ND$60=V$4)*(GMWQ!$NF$2:$NF$60=V$1),0),$G111-1966)</f>
        <v>415121</v>
      </c>
      <c r="W111" s="4" cm="1">
        <f t="array" ref="W111">INDEX(GMWQ!$A$2:$NF$60,MATCH(1,(GMWQ!$NE$2:$NE$60=W$3)*(GMWQ!$ND$2:$ND$60=W$4)*(GMWQ!$NF$2:$NF$60=W$1),0),$G111-1966)</f>
        <v>7639.14</v>
      </c>
      <c r="X111" s="4" cm="1">
        <f t="array" ref="X111">INDEX(GMWQ!$A$2:$NF$60,MATCH(1,(GMWQ!$NE$2:$NE$60=X$3)*(GMWQ!$ND$2:$ND$60=X$4)*(GMWQ!$NF$2:$NF$60=X$1),0),$G111-1966)</f>
        <v>603250</v>
      </c>
      <c r="Y111" s="4" cm="1">
        <f t="array" ref="Y111">INDEX(GMWQ!$A$2:$NF$60,MATCH(1,(GMWQ!$NE$2:$NE$60=Y$3)*(GMWQ!$ND$2:$ND$60=Y$4)*(GMWQ!$NF$2:$NF$60=Y$1),0),$G111-1966)</f>
        <v>1170.8430000000001</v>
      </c>
      <c r="Z111" s="4" cm="1">
        <f t="array" ref="Z111">INDEX(GMWQ!$A$2:$NF$60,MATCH(1,(GMWQ!$NE$2:$NE$60=Z$3)*(GMWQ!$ND$2:$ND$60=Z$4)*(GMWQ!$NF$2:$NF$60=Z$1),0),$G111-1966)</f>
        <v>1089.5419999999999</v>
      </c>
      <c r="AA111" s="4" cm="1">
        <f t="array" ref="AA111">INDEX(GMWQ!$A$2:$NF$60,MATCH(1,(GMWQ!$NE$2:$NE$60=AA$3)*(GMWQ!$ND$2:$ND$60=AA$4)*(GMWQ!$NF$2:$NF$60=AA$1),0),$G111-1966)</f>
        <v>1453.047</v>
      </c>
      <c r="AB111" s="4" cm="1">
        <f t="array" ref="AB111">INDEX(GMWQ!$A$2:$NF$60,MATCH(1,(GMWQ!$NE$2:$NE$60=AB$3)*(GMWQ!$ND$2:$ND$60=AB$4)*(GMWQ!$NF$2:$NF$60=AB$1),0),$G111-1966)</f>
        <v>967685</v>
      </c>
      <c r="AC111" s="4" cm="1">
        <f t="array" ref="AC111">INDEX(GMWQ!$A$2:$NF$60,MATCH(1,(GMWQ!$NE$2:$NE$60=AC$3)*(GMWQ!$ND$2:$ND$60=AC$4)*(GMWQ!$NF$2:$NF$60=AC$1),0),$G111-1966)</f>
        <v>363100</v>
      </c>
      <c r="AD111" s="4" cm="1">
        <f t="array" ref="AD111">INDEX(GMWQ!$A$2:$NF$60,MATCH(1,(GMWQ!$NE$2:$NE$60=AD$3)*(GMWQ!$ND$2:$ND$60=AD$4)*(GMWQ!$NF$2:$NF$60=AD$1),0),$G111-1966)</f>
        <v>5581.8220000000001</v>
      </c>
      <c r="AE111" s="4" cm="1">
        <f t="array" ref="AE111">INDEX(GMWQ!$A$2:$NF$60,MATCH(1,(GMWQ!$NE$2:$NE$60=AE$3)*(GMWQ!$ND$2:$ND$60=AE$4)*(GMWQ!$NF$2:$NF$60=AE$1),0),$G111-1966)</f>
        <v>190989</v>
      </c>
      <c r="AF111" s="4" cm="1">
        <f t="array" ref="AF111">INDEX(GMWQ!$A$2:$NF$60,MATCH(1,(GMWQ!$NE$2:$NE$60=AF$3)*(GMWQ!$ND$2:$ND$60=AF$4)*(GMWQ!$NF$2:$NF$60=AF$1),0),$G111-1966)</f>
        <v>704</v>
      </c>
      <c r="AG111" s="4" cm="1">
        <f t="array" ref="AG111">INDEX(GMWQ!$A$2:$NF$60,MATCH(1,(GMWQ!$NE$2:$NE$60=AG$3)*(GMWQ!$ND$2:$ND$60=AG$4)*(GMWQ!$NF$2:$NF$60=AG$1),0),$G111-1966)</f>
        <v>503.54700000000003</v>
      </c>
      <c r="AH111" s="4" cm="1">
        <f t="array" ref="AH111">INDEX(GMWQ!$A$2:$NF$60,MATCH(1,(GMWQ!$NE$2:$NE$60=AH$3)*(GMWQ!$ND$2:$ND$60=AH$4)*(GMWQ!$NF$2:$NF$60=AH$1),0),$G111-1966)</f>
        <v>1184.4090000000001</v>
      </c>
      <c r="AI111" s="4" cm="1">
        <f t="array" ref="AI111">INDEX(GMWQ!$A$2:$NF$60,MATCH(1,(GMWQ!$NE$2:$NE$60=AI$3)*(GMWQ!$ND$2:$ND$60=AI$4)*(GMWQ!$NF$2:$NF$60=AI$1),0),$G111-1966)</f>
        <v>606057</v>
      </c>
      <c r="AJ111" s="4" cm="1">
        <f t="array" ref="AJ111">INDEX(GMWQ!$A$2:$NF$60,MATCH(1,(GMWQ!$NE$2:$NE$60=AJ$3)*(GMWQ!$ND$2:$ND$60=AJ$4)*(GMWQ!$NF$2:$NF$60=AJ$1),0),$G111-1966)</f>
        <v>257115</v>
      </c>
      <c r="AK111" s="4" cm="1">
        <f t="array" ref="AK111">INDEX(GMWQ!$A$2:$NF$60,MATCH(1,(GMWQ!$NE$2:$NE$60=AK$3)*(GMWQ!$ND$2:$ND$60=AK$4)*(GMWQ!$NF$2:$NF$60=AK$1),0),$G111-1966)</f>
        <v>2352.9250000000002</v>
      </c>
      <c r="AL111" s="4" cm="1">
        <f t="array" ref="AL111">INDEX(GMWQ!$A$2:$NF$60,MATCH(1,(GMWQ!$NE$2:$NE$60=AL$3)*(GMWQ!$ND$2:$ND$60=AL$4)*(GMWQ!$NF$2:$NF$60=AL$1),0),$G111-1966)</f>
        <v>133659.9</v>
      </c>
      <c r="AM111" s="4" cm="1">
        <f t="array" ref="AM111">INDEX(GMWQ!$A$2:$NF$60,MATCH(1,(GMWQ!$NE$2:$NE$60=AM$3)*(GMWQ!$ND$2:$ND$60=AM$4)*(GMWQ!$NF$2:$NF$60=AM$1),0),$G111-1966)</f>
        <v>514.31700000000001</v>
      </c>
      <c r="AN111" s="4" cm="1">
        <f t="array" ref="AN111">INDEX(GMWQ!$A$2:$NF$60,MATCH(1,(GMWQ!$NE$2:$NE$60=AN$3)*(GMWQ!$ND$2:$ND$60=AN$4)*(GMWQ!$NF$2:$NF$60=AN$1),0),$G111-1966)</f>
        <v>342.82600000000002</v>
      </c>
      <c r="AO111" s="4" cm="1">
        <f t="array" ref="AO111">INDEX(GMWQ!$A$2:$NF$60,MATCH(1,(GMWQ!$NE$2:$NE$60=AO$3)*(GMWQ!$ND$2:$ND$60=AO$4)*(GMWQ!$NF$2:$NF$60=AO$1),0),$G111-1966)</f>
        <v>289.46499999999997</v>
      </c>
      <c r="AP111" s="4" cm="1">
        <f t="array" ref="AP111">INDEX(GMWQ!$A$2:$NF$60,MATCH(1,(GMWQ!$NE$2:$NE$60=AP$3)*(GMWQ!$ND$2:$ND$60=AP$4)*(GMWQ!$NF$2:$NF$60=AP$1),0),$G111-1966)</f>
        <v>243810</v>
      </c>
      <c r="AQ111" s="4" cm="1">
        <f t="array" ref="AQ111">INDEX(GMWQ!$A$2:$NF$60,MATCH(1,(GMWQ!$NE$2:$NE$60=AQ$3)*(GMWQ!$ND$2:$ND$60=AQ$4)*(GMWQ!$NF$2:$NF$60=AQ$1),0),$G111-1966)</f>
        <v>-0.18577440000000001</v>
      </c>
      <c r="AR111" s="4" cm="1">
        <f t="array" ref="AR111">INDEX(GMWQ!$A$2:$NF$60,MATCH(1,(GMWQ!$NE$2:$NE$60=AR$3)*(GMWQ!$ND$2:$ND$60=AR$4)*(GMWQ!$NF$2:$NF$60=AR$1),0),$G111-1966)</f>
        <v>-0.1354544</v>
      </c>
      <c r="AS111" s="4" cm="1">
        <f t="array" ref="AS111">INDEX(GMWQ!$A$2:$NF$60,MATCH(1,(GMWQ!$NE$2:$NE$60=AS$3)*(GMWQ!$ND$2:$ND$60=AS$4)*(GMWQ!$NF$2:$NF$60=AS$1),0),$G111-1966)</f>
        <v>1.231935</v>
      </c>
      <c r="AT111" s="4" cm="1">
        <f t="array" ref="AT111">INDEX(GMWQ!$A$2:$NF$60,MATCH(1,(GMWQ!$NE$2:$NE$60=AT$3)*(GMWQ!$ND$2:$ND$60=AT$4)*(GMWQ!$NF$2:$NF$60=AT$1),0),$G111-1966)</f>
        <v>1.288918</v>
      </c>
      <c r="AU111" s="4" cm="1">
        <f t="array" ref="AU111">INDEX(GMWQ!$A$2:$NF$60,MATCH(1,(GMWQ!$NE$2:$NE$60=AU$3)*(GMWQ!$ND$2:$ND$60=AU$4)*(GMWQ!$NF$2:$NF$60=AU$1),0),$G111-1966)</f>
        <v>71.599999999999994</v>
      </c>
      <c r="AV111" s="4" cm="1">
        <f t="array" ref="AV111">INDEX(GMWQ!$A$2:$NF$60,MATCH(1,(GMWQ!$NE$2:$NE$60=AV$3)*(GMWQ!$ND$2:$ND$60=AV$4)*(GMWQ!$NF$2:$NF$60=AV$1),0),$G111-1966)</f>
        <v>164.73330000000001</v>
      </c>
      <c r="AW111" s="4" cm="1">
        <f t="array" ref="AW111">INDEX(GMWQ!$A$2:$NF$60,MATCH(1,(GMWQ!$NE$2:$NE$60=AW$3)*(GMWQ!$ND$2:$ND$60=AW$4)*(GMWQ!$NF$2:$NF$60=AW$1),0),$G111-1966)</f>
        <v>97.866669999999999</v>
      </c>
      <c r="AX111" s="4" cm="1">
        <f t="array" ref="AX111">INDEX(GMWQ!$A$2:$NF$60,MATCH(1,(GMWQ!$NE$2:$NE$60=AX$3)*(GMWQ!$ND$2:$ND$60=AX$4)*(GMWQ!$NF$2:$NF$60=AX$1),0),$G111-1966)</f>
        <v>73.8</v>
      </c>
      <c r="AY111" s="4" cm="1">
        <f t="array" ref="AY111">INDEX(GMWQ!$A$2:$NF$60,MATCH(1,(GMWQ!$NE$2:$NE$60=AY$3)*(GMWQ!$ND$2:$ND$60=AY$4)*(GMWQ!$NF$2:$NF$60=AY$1),0),$G111-1966)</f>
        <v>64.67</v>
      </c>
      <c r="AZ111" s="4" cm="1">
        <f t="array" ref="AZ111">INDEX(GMWQ!$A$2:$NF$60,MATCH(1,(GMWQ!$NE$2:$NE$60=AZ$3)*(GMWQ!$ND$2:$ND$60=AZ$4)*(GMWQ!$NF$2:$NF$60=AZ$1),0),$G111-1966)</f>
        <v>59.2</v>
      </c>
      <c r="BA111" s="4" cm="1">
        <f t="array" ref="BA111">INDEX(GMWQ!$A$2:$NF$60,MATCH(1,(GMWQ!$NE$2:$NE$60=BA$3)*(GMWQ!$ND$2:$ND$60=BA$4)*(GMWQ!$NF$2:$NF$60=BA$1),0),$G111-1966)</f>
        <v>91.866669999999999</v>
      </c>
    </row>
    <row r="112" spans="1:53" x14ac:dyDescent="0.25">
      <c r="B112" s="4">
        <f t="shared" si="133"/>
        <v>1999</v>
      </c>
      <c r="C112" s="4">
        <f t="shared" si="133"/>
        <v>1999</v>
      </c>
      <c r="D112" s="4">
        <f t="shared" ref="D112" si="139">+D108+1</f>
        <v>1998</v>
      </c>
      <c r="G112" s="4">
        <f t="shared" si="56"/>
        <v>2078</v>
      </c>
      <c r="H112" s="4" cm="1">
        <f t="array" ref="H112">INDEX(GMWQ!$A$2:$NF$60,MATCH(1,(GMWQ!$NE$2:$NE$60=H$3)*(GMWQ!$ND$2:$ND$60=H$4)*(GMWQ!$NF$2:$NF$60=H$1),0),$G112-1966)</f>
        <v>458710</v>
      </c>
      <c r="I112" s="4" cm="1">
        <f t="array" ref="I112">INDEX(GMWQ!$A$2:$NF$60,MATCH(1,(GMWQ!$NE$2:$NE$60=I$3)*(GMWQ!$ND$2:$ND$60=I$4)*(GMWQ!$NF$2:$NF$60=I$1),0),$G112-1966)</f>
        <v>3356.6750000000002</v>
      </c>
      <c r="J112" s="4" cm="1">
        <f t="array" ref="J112">INDEX(GMWQ!$A$2:$NF$60,MATCH(1,(GMWQ!$NE$2:$NE$60=J$3)*(GMWQ!$ND$2:$ND$60=J$4)*(GMWQ!$NF$2:$NF$60=J$1),0),$G112-1966)</f>
        <v>121418.9</v>
      </c>
      <c r="K112" s="4" cm="1">
        <f t="array" ref="K112">INDEX(GMWQ!$A$2:$NF$60,MATCH(1,(GMWQ!$NE$2:$NE$60=K$3)*(GMWQ!$ND$2:$ND$60=K$4)*(GMWQ!$NF$2:$NF$60=K$1),0),$G112-1966)</f>
        <v>679.64</v>
      </c>
      <c r="L112" s="4" cm="1">
        <f t="array" ref="L112">INDEX(GMWQ!$A$2:$NF$60,MATCH(1,(GMWQ!$NE$2:$NE$60=L$3)*(GMWQ!$ND$2:$ND$60=L$4)*(GMWQ!$NF$2:$NF$60=L$1),0),$G112-1966)</f>
        <v>462.32400000000001</v>
      </c>
      <c r="M112" s="4" cm="1">
        <f t="array" ref="M112">INDEX(GMWQ!$A$2:$NF$60,MATCH(1,(GMWQ!$NE$2:$NE$60=M$3)*(GMWQ!$ND$2:$ND$60=M$4)*(GMWQ!$NF$2:$NF$60=M$1),0),$G112-1966)</f>
        <v>421.55399999999997</v>
      </c>
      <c r="N112" s="4" cm="1">
        <f t="array" ref="N112">INDEX(GMWQ!$A$2:$NF$60,MATCH(1,(GMWQ!$NE$2:$NE$60=N$3)*(GMWQ!$ND$2:$ND$60=N$4)*(GMWQ!$NF$2:$NF$60=N$1),0),$G112-1966)</f>
        <v>362006.3</v>
      </c>
      <c r="O112" s="4" cm="1">
        <f t="array" ref="O112">INDEX(GMWQ!$A$2:$NF$60,MATCH(1,(GMWQ!$NE$2:$NE$60=O$3)*(GMWQ!$ND$2:$ND$60=O$4)*(GMWQ!$NF$2:$NF$60=O$1),0),$G112-1966)</f>
        <v>-6228</v>
      </c>
      <c r="P112" s="4" cm="1">
        <f t="array" ref="P112">INDEX(GMWQ!$A$2:$NF$60,MATCH(1,(GMWQ!$NE$2:$NE$60=P$3)*(GMWQ!$ND$2:$ND$60=P$4)*(GMWQ!$NF$2:$NF$60=P$1),0),$G112-1966)</f>
        <v>-10.17075</v>
      </c>
      <c r="Q112" s="4" cm="1">
        <f t="array" ref="Q112">INDEX(GMWQ!$A$2:$NF$60,MATCH(1,(GMWQ!$NE$2:$NE$60=Q$3)*(GMWQ!$ND$2:$ND$60=Q$4)*(GMWQ!$NF$2:$NF$60=Q$1),0),$G112-1966)</f>
        <v>-9272.75</v>
      </c>
      <c r="R112" s="4" cm="1">
        <f t="array" ref="R112">INDEX(GMWQ!$A$2:$NF$60,MATCH(1,(GMWQ!$NE$2:$NE$60=R$3)*(GMWQ!$ND$2:$ND$60=R$4)*(GMWQ!$NF$2:$NF$60=R$1),0),$G112-1966)</f>
        <v>-8.8629999999999995</v>
      </c>
      <c r="S112" s="4" cm="1">
        <f t="array" ref="S112">INDEX(GMWQ!$A$2:$NF$60,MATCH(1,(GMWQ!$NE$2:$NE$60=S$3)*(GMWQ!$ND$2:$ND$60=S$4)*(GMWQ!$NF$2:$NF$60=S$1),0),$G112-1966)</f>
        <v>-5.7549999999999999</v>
      </c>
      <c r="T112" s="4" cm="1">
        <f t="array" ref="T112">INDEX(GMWQ!$A$2:$NF$60,MATCH(1,(GMWQ!$NE$2:$NE$60=T$3)*(GMWQ!$ND$2:$ND$60=T$4)*(GMWQ!$NF$2:$NF$60=T$1),0),$G112-1966)</f>
        <v>-4.7065359999999998</v>
      </c>
      <c r="U112" s="4" cm="1">
        <f t="array" ref="U112">INDEX(GMWQ!$A$2:$NF$60,MATCH(1,(GMWQ!$NE$2:$NE$60=U$3)*(GMWQ!$ND$2:$ND$60=U$4)*(GMWQ!$NF$2:$NF$60=U$1),0),$G112-1966)</f>
        <v>4123</v>
      </c>
      <c r="V112" s="4" cm="1">
        <f t="array" ref="V112">INDEX(GMWQ!$A$2:$NF$60,MATCH(1,(GMWQ!$NE$2:$NE$60=V$3)*(GMWQ!$ND$2:$ND$60=V$4)*(GMWQ!$NF$2:$NF$60=V$1),0),$G112-1966)</f>
        <v>419038</v>
      </c>
      <c r="W112" s="4" cm="1">
        <f t="array" ref="W112">INDEX(GMWQ!$A$2:$NF$60,MATCH(1,(GMWQ!$NE$2:$NE$60=W$3)*(GMWQ!$ND$2:$ND$60=W$4)*(GMWQ!$NF$2:$NF$60=W$1),0),$G112-1966)</f>
        <v>7507.3670000000002</v>
      </c>
      <c r="X112" s="4" cm="1">
        <f t="array" ref="X112">INDEX(GMWQ!$A$2:$NF$60,MATCH(1,(GMWQ!$NE$2:$NE$60=X$3)*(GMWQ!$ND$2:$ND$60=X$4)*(GMWQ!$NF$2:$NF$60=X$1),0),$G112-1966)</f>
        <v>616302</v>
      </c>
      <c r="Y112" s="4" cm="1">
        <f t="array" ref="Y112">INDEX(GMWQ!$A$2:$NF$60,MATCH(1,(GMWQ!$NE$2:$NE$60=Y$3)*(GMWQ!$ND$2:$ND$60=Y$4)*(GMWQ!$NF$2:$NF$60=Y$1),0),$G112-1966)</f>
        <v>1181.1010000000001</v>
      </c>
      <c r="Z112" s="4" cm="1">
        <f t="array" ref="Z112">INDEX(GMWQ!$A$2:$NF$60,MATCH(1,(GMWQ!$NE$2:$NE$60=Z$3)*(GMWQ!$ND$2:$ND$60=Z$4)*(GMWQ!$NF$2:$NF$60=Z$1),0),$G112-1966)</f>
        <v>1082.5060000000001</v>
      </c>
      <c r="AA112" s="4" cm="1">
        <f t="array" ref="AA112">INDEX(GMWQ!$A$2:$NF$60,MATCH(1,(GMWQ!$NE$2:$NE$60=AA$3)*(GMWQ!$ND$2:$ND$60=AA$4)*(GMWQ!$NF$2:$NF$60=AA$1),0),$G112-1966)</f>
        <v>1448.308</v>
      </c>
      <c r="AB112" s="4" cm="1">
        <f t="array" ref="AB112">INDEX(GMWQ!$A$2:$NF$60,MATCH(1,(GMWQ!$NE$2:$NE$60=AB$3)*(GMWQ!$ND$2:$ND$60=AB$4)*(GMWQ!$NF$2:$NF$60=AB$1),0),$G112-1966)</f>
        <v>953265</v>
      </c>
      <c r="AC112" s="4" cm="1">
        <f t="array" ref="AC112">INDEX(GMWQ!$A$2:$NF$60,MATCH(1,(GMWQ!$NE$2:$NE$60=AC$3)*(GMWQ!$ND$2:$ND$60=AC$4)*(GMWQ!$NF$2:$NF$60=AC$1),0),$G112-1966)</f>
        <v>367400</v>
      </c>
      <c r="AD112" s="4" cm="1">
        <f t="array" ref="AD112">INDEX(GMWQ!$A$2:$NF$60,MATCH(1,(GMWQ!$NE$2:$NE$60=AD$3)*(GMWQ!$ND$2:$ND$60=AD$4)*(GMWQ!$NF$2:$NF$60=AD$1),0),$G112-1966)</f>
        <v>5417.384</v>
      </c>
      <c r="AE112" s="4" cm="1">
        <f t="array" ref="AE112">INDEX(GMWQ!$A$2:$NF$60,MATCH(1,(GMWQ!$NE$2:$NE$60=AE$3)*(GMWQ!$ND$2:$ND$60=AE$4)*(GMWQ!$NF$2:$NF$60=AE$1),0),$G112-1966)</f>
        <v>199530.5</v>
      </c>
      <c r="AF112" s="4" cm="1">
        <f t="array" ref="AF112">INDEX(GMWQ!$A$2:$NF$60,MATCH(1,(GMWQ!$NE$2:$NE$60=AF$3)*(GMWQ!$ND$2:$ND$60=AF$4)*(GMWQ!$NF$2:$NF$60=AF$1),0),$G112-1966)</f>
        <v>682</v>
      </c>
      <c r="AG112" s="4" cm="1">
        <f t="array" ref="AG112">INDEX(GMWQ!$A$2:$NF$60,MATCH(1,(GMWQ!$NE$2:$NE$60=AG$3)*(GMWQ!$ND$2:$ND$60=AG$4)*(GMWQ!$NF$2:$NF$60=AG$1),0),$G112-1966)</f>
        <v>484.18599999999998</v>
      </c>
      <c r="AH112" s="4" cm="1">
        <f t="array" ref="AH112">INDEX(GMWQ!$A$2:$NF$60,MATCH(1,(GMWQ!$NE$2:$NE$60=AH$3)*(GMWQ!$ND$2:$ND$60=AH$4)*(GMWQ!$NF$2:$NF$60=AH$1),0),$G112-1966)</f>
        <v>1177.95</v>
      </c>
      <c r="AI112" s="4" cm="1">
        <f t="array" ref="AI112">INDEX(GMWQ!$A$2:$NF$60,MATCH(1,(GMWQ!$NE$2:$NE$60=AI$3)*(GMWQ!$ND$2:$ND$60=AI$4)*(GMWQ!$NF$2:$NF$60=AI$1),0),$G112-1966)</f>
        <v>589199</v>
      </c>
      <c r="AJ112" s="4" cm="1">
        <f t="array" ref="AJ112">INDEX(GMWQ!$A$2:$NF$60,MATCH(1,(GMWQ!$NE$2:$NE$60=AJ$3)*(GMWQ!$ND$2:$ND$60=AJ$4)*(GMWQ!$NF$2:$NF$60=AJ$1),0),$G112-1966)</f>
        <v>258836</v>
      </c>
      <c r="AK112" s="4" cm="1">
        <f t="array" ref="AK112">INDEX(GMWQ!$A$2:$NF$60,MATCH(1,(GMWQ!$NE$2:$NE$60=AK$3)*(GMWQ!$ND$2:$ND$60=AK$4)*(GMWQ!$NF$2:$NF$60=AK$1),0),$G112-1966)</f>
        <v>2381.5500000000002</v>
      </c>
      <c r="AL112" s="4" cm="1">
        <f t="array" ref="AL112">INDEX(GMWQ!$A$2:$NF$60,MATCH(1,(GMWQ!$NE$2:$NE$60=AL$3)*(GMWQ!$ND$2:$ND$60=AL$4)*(GMWQ!$NF$2:$NF$60=AL$1),0),$G112-1966)</f>
        <v>133835.1</v>
      </c>
      <c r="AM112" s="4" cm="1">
        <f t="array" ref="AM112">INDEX(GMWQ!$A$2:$NF$60,MATCH(1,(GMWQ!$NE$2:$NE$60=AM$3)*(GMWQ!$ND$2:$ND$60=AM$4)*(GMWQ!$NF$2:$NF$60=AM$1),0),$G112-1966)</f>
        <v>515.31600000000003</v>
      </c>
      <c r="AN112" s="4" cm="1">
        <f t="array" ref="AN112">INDEX(GMWQ!$A$2:$NF$60,MATCH(1,(GMWQ!$NE$2:$NE$60=AN$3)*(GMWQ!$ND$2:$ND$60=AN$4)*(GMWQ!$NF$2:$NF$60=AN$1),0),$G112-1966)</f>
        <v>345.43599999999998</v>
      </c>
      <c r="AO112" s="4" cm="1">
        <f t="array" ref="AO112">INDEX(GMWQ!$A$2:$NF$60,MATCH(1,(GMWQ!$NE$2:$NE$60=AO$3)*(GMWQ!$ND$2:$ND$60=AO$4)*(GMWQ!$NF$2:$NF$60=AO$1),0),$G112-1966)</f>
        <v>290.78699999999998</v>
      </c>
      <c r="AP112" s="4" cm="1">
        <f t="array" ref="AP112">INDEX(GMWQ!$A$2:$NF$60,MATCH(1,(GMWQ!$NE$2:$NE$60=AP$3)*(GMWQ!$ND$2:$ND$60=AP$4)*(GMWQ!$NF$2:$NF$60=AP$1),0),$G112-1966)</f>
        <v>248543</v>
      </c>
      <c r="AQ112" s="4" cm="1">
        <f t="array" ref="AQ112">INDEX(GMWQ!$A$2:$NF$60,MATCH(1,(GMWQ!$NE$2:$NE$60=AQ$3)*(GMWQ!$ND$2:$ND$60=AQ$4)*(GMWQ!$NF$2:$NF$60=AQ$1),0),$G112-1966)</f>
        <v>0.34499170000000001</v>
      </c>
      <c r="AR112" s="4" cm="1">
        <f t="array" ref="AR112">INDEX(GMWQ!$A$2:$NF$60,MATCH(1,(GMWQ!$NE$2:$NE$60=AR$3)*(GMWQ!$ND$2:$ND$60=AR$4)*(GMWQ!$NF$2:$NF$60=AR$1),0),$G112-1966)</f>
        <v>0.3622496</v>
      </c>
      <c r="AS112" s="4" cm="1">
        <f t="array" ref="AS112">INDEX(GMWQ!$A$2:$NF$60,MATCH(1,(GMWQ!$NE$2:$NE$60=AS$3)*(GMWQ!$ND$2:$ND$60=AS$4)*(GMWQ!$NF$2:$NF$60=AS$1),0),$G112-1966)</f>
        <v>1.6889829999999999</v>
      </c>
      <c r="AT112" s="4" cm="1">
        <f t="array" ref="AT112">INDEX(GMWQ!$A$2:$NF$60,MATCH(1,(GMWQ!$NE$2:$NE$60=AT$3)*(GMWQ!$ND$2:$ND$60=AT$4)*(GMWQ!$NF$2:$NF$60=AT$1),0),$G112-1966)</f>
        <v>1.095248</v>
      </c>
      <c r="AU112" s="4" cm="1">
        <f t="array" ref="AU112">INDEX(GMWQ!$A$2:$NF$60,MATCH(1,(GMWQ!$NE$2:$NE$60=AU$3)*(GMWQ!$ND$2:$ND$60=AU$4)*(GMWQ!$NF$2:$NF$60=AU$1),0),$G112-1966)</f>
        <v>72.3</v>
      </c>
      <c r="AV112" s="4" cm="1">
        <f t="array" ref="AV112">INDEX(GMWQ!$A$2:$NF$60,MATCH(1,(GMWQ!$NE$2:$NE$60=AV$3)*(GMWQ!$ND$2:$ND$60=AV$4)*(GMWQ!$NF$2:$NF$60=AV$1),0),$G112-1966)</f>
        <v>165.9667</v>
      </c>
      <c r="AW112" s="4" cm="1">
        <f t="array" ref="AW112">INDEX(GMWQ!$A$2:$NF$60,MATCH(1,(GMWQ!$NE$2:$NE$60=AW$3)*(GMWQ!$ND$2:$ND$60=AW$4)*(GMWQ!$NF$2:$NF$60=AW$1),0),$G112-1966)</f>
        <v>98.2</v>
      </c>
      <c r="AX112" s="4" cm="1">
        <f t="array" ref="AX112">INDEX(GMWQ!$A$2:$NF$60,MATCH(1,(GMWQ!$NE$2:$NE$60=AX$3)*(GMWQ!$ND$2:$ND$60=AX$4)*(GMWQ!$NF$2:$NF$60=AX$1),0),$G112-1966)</f>
        <v>74.433329999999998</v>
      </c>
      <c r="AY112" s="4" cm="1">
        <f t="array" ref="AY112">INDEX(GMWQ!$A$2:$NF$60,MATCH(1,(GMWQ!$NE$2:$NE$60=AY$3)*(GMWQ!$ND$2:$ND$60=AY$4)*(GMWQ!$NF$2:$NF$60=AY$1),0),$G112-1966)</f>
        <v>65.06</v>
      </c>
      <c r="AZ112" s="4" cm="1">
        <f t="array" ref="AZ112">INDEX(GMWQ!$A$2:$NF$60,MATCH(1,(GMWQ!$NE$2:$NE$60=AZ$3)*(GMWQ!$ND$2:$ND$60=AZ$4)*(GMWQ!$NF$2:$NF$60=AZ$1),0),$G112-1966)</f>
        <v>59.566670000000002</v>
      </c>
      <c r="BA112" s="4" cm="1">
        <f t="array" ref="BA112">INDEX(GMWQ!$A$2:$NF$60,MATCH(1,(GMWQ!$NE$2:$NE$60=BA$3)*(GMWQ!$ND$2:$ND$60=BA$4)*(GMWQ!$NF$2:$NF$60=BA$1),0),$G112-1966)</f>
        <v>92.566670000000002</v>
      </c>
    </row>
    <row r="113" spans="1:53" x14ac:dyDescent="0.25">
      <c r="B113" s="4">
        <f t="shared" si="133"/>
        <v>1999</v>
      </c>
      <c r="C113" s="4">
        <f t="shared" si="133"/>
        <v>1999</v>
      </c>
      <c r="D113" s="4">
        <f t="shared" ref="D113" si="140">+D109+1</f>
        <v>1999</v>
      </c>
      <c r="G113" s="4">
        <f t="shared" ref="G113:G176" si="141">+G112+1</f>
        <v>2079</v>
      </c>
      <c r="H113" s="4" cm="1">
        <f t="array" ref="H113">INDEX(GMWQ!$A$2:$NF$60,MATCH(1,(GMWQ!$NE$2:$NE$60=H$3)*(GMWQ!$ND$2:$ND$60=H$4)*(GMWQ!$NF$2:$NF$60=H$1),0),$G113-1966)</f>
        <v>466387</v>
      </c>
      <c r="I113" s="4" cm="1">
        <f t="array" ref="I113">INDEX(GMWQ!$A$2:$NF$60,MATCH(1,(GMWQ!$NE$2:$NE$60=I$3)*(GMWQ!$ND$2:$ND$60=I$4)*(GMWQ!$NF$2:$NF$60=I$1),0),$G113-1966)</f>
        <v>3401.2</v>
      </c>
      <c r="J113" s="4" cm="1">
        <f t="array" ref="J113">INDEX(GMWQ!$A$2:$NF$60,MATCH(1,(GMWQ!$NE$2:$NE$60=J$3)*(GMWQ!$ND$2:$ND$60=J$4)*(GMWQ!$NF$2:$NF$60=J$1),0),$G113-1966)</f>
        <v>122093.6</v>
      </c>
      <c r="K113" s="4" cm="1">
        <f t="array" ref="K113">INDEX(GMWQ!$A$2:$NF$60,MATCH(1,(GMWQ!$NE$2:$NE$60=K$3)*(GMWQ!$ND$2:$ND$60=K$4)*(GMWQ!$NF$2:$NF$60=K$1),0),$G113-1966)</f>
        <v>688.96</v>
      </c>
      <c r="L113" s="4" cm="1">
        <f t="array" ref="L113">INDEX(GMWQ!$A$2:$NF$60,MATCH(1,(GMWQ!$NE$2:$NE$60=L$3)*(GMWQ!$ND$2:$ND$60=L$4)*(GMWQ!$NF$2:$NF$60=L$1),0),$G113-1966)</f>
        <v>469.13400000000001</v>
      </c>
      <c r="M113" s="4" cm="1">
        <f t="array" ref="M113">INDEX(GMWQ!$A$2:$NF$60,MATCH(1,(GMWQ!$NE$2:$NE$60=M$3)*(GMWQ!$ND$2:$ND$60=M$4)*(GMWQ!$NF$2:$NF$60=M$1),0),$G113-1966)</f>
        <v>425.98099999999999</v>
      </c>
      <c r="N113" s="4" cm="1">
        <f t="array" ref="N113">INDEX(GMWQ!$A$2:$NF$60,MATCH(1,(GMWQ!$NE$2:$NE$60=N$3)*(GMWQ!$ND$2:$ND$60=N$4)*(GMWQ!$NF$2:$NF$60=N$1),0),$G113-1966)</f>
        <v>367680.5</v>
      </c>
      <c r="O113" s="4" cm="1">
        <f t="array" ref="O113">INDEX(GMWQ!$A$2:$NF$60,MATCH(1,(GMWQ!$NE$2:$NE$60=O$3)*(GMWQ!$ND$2:$ND$60=O$4)*(GMWQ!$NF$2:$NF$60=O$1),0),$G113-1966)</f>
        <v>1830</v>
      </c>
      <c r="P113" s="4" cm="1">
        <f t="array" ref="P113">INDEX(GMWQ!$A$2:$NF$60,MATCH(1,(GMWQ!$NE$2:$NE$60=P$3)*(GMWQ!$ND$2:$ND$60=P$4)*(GMWQ!$NF$2:$NF$60=P$1),0),$G113-1966)</f>
        <v>-9.4542490000000008</v>
      </c>
      <c r="Q113" s="4" cm="1">
        <f t="array" ref="Q113">INDEX(GMWQ!$A$2:$NF$60,MATCH(1,(GMWQ!$NE$2:$NE$60=Q$3)*(GMWQ!$ND$2:$ND$60=Q$4)*(GMWQ!$NF$2:$NF$60=Q$1),0),$G113-1966)</f>
        <v>-7712.5</v>
      </c>
      <c r="R113" s="4" cm="1">
        <f t="array" ref="R113">INDEX(GMWQ!$A$2:$NF$60,MATCH(1,(GMWQ!$NE$2:$NE$60=R$3)*(GMWQ!$ND$2:$ND$60=R$4)*(GMWQ!$NF$2:$NF$60=R$1),0),$G113-1966)</f>
        <v>-10.038</v>
      </c>
      <c r="S113" s="4" cm="1">
        <f t="array" ref="S113">INDEX(GMWQ!$A$2:$NF$60,MATCH(1,(GMWQ!$NE$2:$NE$60=S$3)*(GMWQ!$ND$2:$ND$60=S$4)*(GMWQ!$NF$2:$NF$60=S$1),0),$G113-1966)</f>
        <v>-3.9409999999999998</v>
      </c>
      <c r="T113" s="4" cm="1">
        <f t="array" ref="T113">INDEX(GMWQ!$A$2:$NF$60,MATCH(1,(GMWQ!$NE$2:$NE$60=T$3)*(GMWQ!$ND$2:$ND$60=T$4)*(GMWQ!$NF$2:$NF$60=T$1),0),$G113-1966)</f>
        <v>-4.583005</v>
      </c>
      <c r="U113" s="4" cm="1">
        <f t="array" ref="U113">INDEX(GMWQ!$A$2:$NF$60,MATCH(1,(GMWQ!$NE$2:$NE$60=U$3)*(GMWQ!$ND$2:$ND$60=U$4)*(GMWQ!$NF$2:$NF$60=U$1),0),$G113-1966)</f>
        <v>5232</v>
      </c>
      <c r="V113" s="4" cm="1">
        <f t="array" ref="V113">INDEX(GMWQ!$A$2:$NF$60,MATCH(1,(GMWQ!$NE$2:$NE$60=V$3)*(GMWQ!$ND$2:$ND$60=V$4)*(GMWQ!$NF$2:$NF$60=V$1),0),$G113-1966)</f>
        <v>414481</v>
      </c>
      <c r="W113" s="4" cm="1">
        <f t="array" ref="W113">INDEX(GMWQ!$A$2:$NF$60,MATCH(1,(GMWQ!$NE$2:$NE$60=W$3)*(GMWQ!$ND$2:$ND$60=W$4)*(GMWQ!$NF$2:$NF$60=W$1),0),$G113-1966)</f>
        <v>7637.0590000000002</v>
      </c>
      <c r="X113" s="4" cm="1">
        <f t="array" ref="X113">INDEX(GMWQ!$A$2:$NF$60,MATCH(1,(GMWQ!$NE$2:$NE$60=X$3)*(GMWQ!$ND$2:$ND$60=X$4)*(GMWQ!$NF$2:$NF$60=X$1),0),$G113-1966)</f>
        <v>629354</v>
      </c>
      <c r="Y113" s="4" cm="1">
        <f t="array" ref="Y113">INDEX(GMWQ!$A$2:$NF$60,MATCH(1,(GMWQ!$NE$2:$NE$60=Y$3)*(GMWQ!$ND$2:$ND$60=Y$4)*(GMWQ!$NF$2:$NF$60=Y$1),0),$G113-1966)</f>
        <v>1186.704</v>
      </c>
      <c r="Z113" s="4" cm="1">
        <f t="array" ref="Z113">INDEX(GMWQ!$A$2:$NF$60,MATCH(1,(GMWQ!$NE$2:$NE$60=Z$3)*(GMWQ!$ND$2:$ND$60=Z$4)*(GMWQ!$NF$2:$NF$60=Z$1),0),$G113-1966)</f>
        <v>1082.9870000000001</v>
      </c>
      <c r="AA113" s="4" cm="1">
        <f t="array" ref="AA113">INDEX(GMWQ!$A$2:$NF$60,MATCH(1,(GMWQ!$NE$2:$NE$60=AA$3)*(GMWQ!$ND$2:$ND$60=AA$4)*(GMWQ!$NF$2:$NF$60=AA$1),0),$G113-1966)</f>
        <v>1443.568</v>
      </c>
      <c r="AB113" s="4" cm="1">
        <f t="array" ref="AB113">INDEX(GMWQ!$A$2:$NF$60,MATCH(1,(GMWQ!$NE$2:$NE$60=AB$3)*(GMWQ!$ND$2:$ND$60=AB$4)*(GMWQ!$NF$2:$NF$60=AB$1),0),$G113-1966)</f>
        <v>933628</v>
      </c>
      <c r="AC113" s="4" cm="1">
        <f t="array" ref="AC113">INDEX(GMWQ!$A$2:$NF$60,MATCH(1,(GMWQ!$NE$2:$NE$60=AC$3)*(GMWQ!$ND$2:$ND$60=AC$4)*(GMWQ!$NF$2:$NF$60=AC$1),0),$G113-1966)</f>
        <v>361800</v>
      </c>
      <c r="AD113" s="4" cm="1">
        <f t="array" ref="AD113">INDEX(GMWQ!$A$2:$NF$60,MATCH(1,(GMWQ!$NE$2:$NE$60=AD$3)*(GMWQ!$ND$2:$ND$60=AD$4)*(GMWQ!$NF$2:$NF$60=AD$1),0),$G113-1966)</f>
        <v>5474.2160000000003</v>
      </c>
      <c r="AE113" s="4" cm="1">
        <f t="array" ref="AE113">INDEX(GMWQ!$A$2:$NF$60,MATCH(1,(GMWQ!$NE$2:$NE$60=AE$3)*(GMWQ!$ND$2:$ND$60=AE$4)*(GMWQ!$NF$2:$NF$60=AE$1),0),$G113-1966)</f>
        <v>208072</v>
      </c>
      <c r="AF113" s="4" cm="1">
        <f t="array" ref="AF113">INDEX(GMWQ!$A$2:$NF$60,MATCH(1,(GMWQ!$NE$2:$NE$60=AF$3)*(GMWQ!$ND$2:$ND$60=AF$4)*(GMWQ!$NF$2:$NF$60=AF$1),0),$G113-1966)</f>
        <v>680</v>
      </c>
      <c r="AG113" s="4" cm="1">
        <f t="array" ref="AG113">INDEX(GMWQ!$A$2:$NF$60,MATCH(1,(GMWQ!$NE$2:$NE$60=AG$3)*(GMWQ!$ND$2:$ND$60=AG$4)*(GMWQ!$NF$2:$NF$60=AG$1),0),$G113-1966)</f>
        <v>464.82499999999999</v>
      </c>
      <c r="AH113" s="4" cm="1">
        <f t="array" ref="AH113">INDEX(GMWQ!$A$2:$NF$60,MATCH(1,(GMWQ!$NE$2:$NE$60=AH$3)*(GMWQ!$ND$2:$ND$60=AH$4)*(GMWQ!$NF$2:$NF$60=AH$1),0),$G113-1966)</f>
        <v>1171.491</v>
      </c>
      <c r="AI113" s="4" cm="1">
        <f t="array" ref="AI113">INDEX(GMWQ!$A$2:$NF$60,MATCH(1,(GMWQ!$NE$2:$NE$60=AI$3)*(GMWQ!$ND$2:$ND$60=AI$4)*(GMWQ!$NF$2:$NF$60=AI$1),0),$G113-1966)</f>
        <v>562696</v>
      </c>
      <c r="AJ113" s="4" cm="1">
        <f t="array" ref="AJ113">INDEX(GMWQ!$A$2:$NF$60,MATCH(1,(GMWQ!$NE$2:$NE$60=AJ$3)*(GMWQ!$ND$2:$ND$60=AJ$4)*(GMWQ!$NF$2:$NF$60=AJ$1),0),$G113-1966)</f>
        <v>262328</v>
      </c>
      <c r="AK113" s="4" cm="1">
        <f t="array" ref="AK113">INDEX(GMWQ!$A$2:$NF$60,MATCH(1,(GMWQ!$NE$2:$NE$60=AK$3)*(GMWQ!$ND$2:$ND$60=AK$4)*(GMWQ!$NF$2:$NF$60=AK$1),0),$G113-1966)</f>
        <v>2421.65</v>
      </c>
      <c r="AL113" s="4" cm="1">
        <f t="array" ref="AL113">INDEX(GMWQ!$A$2:$NF$60,MATCH(1,(GMWQ!$NE$2:$NE$60=AL$3)*(GMWQ!$ND$2:$ND$60=AL$4)*(GMWQ!$NF$2:$NF$60=AL$1),0),$G113-1966)</f>
        <v>133718.1</v>
      </c>
      <c r="AM113" s="4" cm="1">
        <f t="array" ref="AM113">INDEX(GMWQ!$A$2:$NF$60,MATCH(1,(GMWQ!$NE$2:$NE$60=AM$3)*(GMWQ!$ND$2:$ND$60=AM$4)*(GMWQ!$NF$2:$NF$60=AM$1),0),$G113-1966)</f>
        <v>520.59199999999998</v>
      </c>
      <c r="AN113" s="4" cm="1">
        <f t="array" ref="AN113">INDEX(GMWQ!$A$2:$NF$60,MATCH(1,(GMWQ!$NE$2:$NE$60=AN$3)*(GMWQ!$ND$2:$ND$60=AN$4)*(GMWQ!$NF$2:$NF$60=AN$1),0),$G113-1966)</f>
        <v>350.36099999999999</v>
      </c>
      <c r="AO113" s="4" cm="1">
        <f t="array" ref="AO113">INDEX(GMWQ!$A$2:$NF$60,MATCH(1,(GMWQ!$NE$2:$NE$60=AO$3)*(GMWQ!$ND$2:$ND$60=AO$4)*(GMWQ!$NF$2:$NF$60=AO$1),0),$G113-1966)</f>
        <v>294.32400000000001</v>
      </c>
      <c r="AP113" s="4" cm="1">
        <f t="array" ref="AP113">INDEX(GMWQ!$A$2:$NF$60,MATCH(1,(GMWQ!$NE$2:$NE$60=AP$3)*(GMWQ!$ND$2:$ND$60=AP$4)*(GMWQ!$NF$2:$NF$60=AP$1),0),$G113-1966)</f>
        <v>255327</v>
      </c>
      <c r="AQ113" s="4" cm="1">
        <f t="array" ref="AQ113">INDEX(GMWQ!$A$2:$NF$60,MATCH(1,(GMWQ!$NE$2:$NE$60=AQ$3)*(GMWQ!$ND$2:$ND$60=AQ$4)*(GMWQ!$NF$2:$NF$60=AQ$1),0),$G113-1966)</f>
        <v>0.94475849999999995</v>
      </c>
      <c r="AR113" s="4" cm="1">
        <f t="array" ref="AR113">INDEX(GMWQ!$A$2:$NF$60,MATCH(1,(GMWQ!$NE$2:$NE$60=AR$3)*(GMWQ!$ND$2:$ND$60=AR$4)*(GMWQ!$NF$2:$NF$60=AR$1),0),$G113-1966)</f>
        <v>0.56193349999999997</v>
      </c>
      <c r="AS113" s="4" cm="1">
        <f t="array" ref="AS113">INDEX(GMWQ!$A$2:$NF$60,MATCH(1,(GMWQ!$NE$2:$NE$60=AS$3)*(GMWQ!$ND$2:$ND$60=AS$4)*(GMWQ!$NF$2:$NF$60=AS$1),0),$G113-1966)</f>
        <v>2.4230019999999999</v>
      </c>
      <c r="AT113" s="4" cm="1">
        <f t="array" ref="AT113">INDEX(GMWQ!$A$2:$NF$60,MATCH(1,(GMWQ!$NE$2:$NE$60=AT$3)*(GMWQ!$ND$2:$ND$60=AT$4)*(GMWQ!$NF$2:$NF$60=AT$1),0),$G113-1966)</f>
        <v>1.5067630000000001</v>
      </c>
      <c r="AU113" s="4" cm="1">
        <f t="array" ref="AU113">INDEX(GMWQ!$A$2:$NF$60,MATCH(1,(GMWQ!$NE$2:$NE$60=AU$3)*(GMWQ!$ND$2:$ND$60=AU$4)*(GMWQ!$NF$2:$NF$60=AU$1),0),$G113-1966)</f>
        <v>72.133330000000001</v>
      </c>
      <c r="AV113" s="4" cm="1">
        <f t="array" ref="AV113">INDEX(GMWQ!$A$2:$NF$60,MATCH(1,(GMWQ!$NE$2:$NE$60=AV$3)*(GMWQ!$ND$2:$ND$60=AV$4)*(GMWQ!$NF$2:$NF$60=AV$1),0),$G113-1966)</f>
        <v>167.2</v>
      </c>
      <c r="AW113" s="4" cm="1">
        <f t="array" ref="AW113">INDEX(GMWQ!$A$2:$NF$60,MATCH(1,(GMWQ!$NE$2:$NE$60=AW$3)*(GMWQ!$ND$2:$ND$60=AW$4)*(GMWQ!$NF$2:$NF$60=AW$1),0),$G113-1966)</f>
        <v>97.9</v>
      </c>
      <c r="AX113" s="4" cm="1">
        <f t="array" ref="AX113">INDEX(GMWQ!$A$2:$NF$60,MATCH(1,(GMWQ!$NE$2:$NE$60=AX$3)*(GMWQ!$ND$2:$ND$60=AX$4)*(GMWQ!$NF$2:$NF$60=AX$1),0),$G113-1966)</f>
        <v>74.533330000000007</v>
      </c>
      <c r="AY113" s="4" cm="1">
        <f t="array" ref="AY113">INDEX(GMWQ!$A$2:$NF$60,MATCH(1,(GMWQ!$NE$2:$NE$60=AY$3)*(GMWQ!$ND$2:$ND$60=AY$4)*(GMWQ!$NF$2:$NF$60=AY$1),0),$G113-1966)</f>
        <v>64.99333</v>
      </c>
      <c r="AZ113" s="4" cm="1">
        <f t="array" ref="AZ113">INDEX(GMWQ!$A$2:$NF$60,MATCH(1,(GMWQ!$NE$2:$NE$60=AZ$3)*(GMWQ!$ND$2:$ND$60=AZ$4)*(GMWQ!$NF$2:$NF$60=AZ$1),0),$G113-1966)</f>
        <v>59.833329999999997</v>
      </c>
      <c r="BA113" s="4" cm="1">
        <f t="array" ref="BA113">INDEX(GMWQ!$A$2:$NF$60,MATCH(1,(GMWQ!$NE$2:$NE$60=BA$3)*(GMWQ!$ND$2:$ND$60=BA$4)*(GMWQ!$NF$2:$NF$60=BA$1),0),$G113-1966)</f>
        <v>93.166659999999993</v>
      </c>
    </row>
    <row r="114" spans="1:53" x14ac:dyDescent="0.25">
      <c r="B114" s="4">
        <f t="shared" si="133"/>
        <v>1999</v>
      </c>
      <c r="C114" s="4">
        <f t="shared" si="133"/>
        <v>1999</v>
      </c>
      <c r="D114" s="4">
        <f t="shared" ref="D114" si="142">+D110+1</f>
        <v>1999</v>
      </c>
      <c r="F114" s="4">
        <f t="shared" ref="F114" si="143">+F110+1</f>
        <v>1999</v>
      </c>
      <c r="G114" s="4">
        <f t="shared" si="141"/>
        <v>2080</v>
      </c>
      <c r="H114" s="4" cm="1">
        <f t="array" ref="H114">INDEX(GMWQ!$A$2:$NF$60,MATCH(1,(GMWQ!$NE$2:$NE$60=H$3)*(GMWQ!$ND$2:$ND$60=H$4)*(GMWQ!$NF$2:$NF$60=H$1),0),$G114-1966)</f>
        <v>473892</v>
      </c>
      <c r="I114" s="4" cm="1">
        <f t="array" ref="I114">INDEX(GMWQ!$A$2:$NF$60,MATCH(1,(GMWQ!$NE$2:$NE$60=I$3)*(GMWQ!$ND$2:$ND$60=I$4)*(GMWQ!$NF$2:$NF$60=I$1),0),$G114-1966)</f>
        <v>3457</v>
      </c>
      <c r="J114" s="4" cm="1">
        <f t="array" ref="J114">INDEX(GMWQ!$A$2:$NF$60,MATCH(1,(GMWQ!$NE$2:$NE$60=J$3)*(GMWQ!$ND$2:$ND$60=J$4)*(GMWQ!$NF$2:$NF$60=J$1),0),$G114-1966)</f>
        <v>122020.5</v>
      </c>
      <c r="K114" s="4" cm="1">
        <f t="array" ref="K114">INDEX(GMWQ!$A$2:$NF$60,MATCH(1,(GMWQ!$NE$2:$NE$60=K$3)*(GMWQ!$ND$2:$ND$60=K$4)*(GMWQ!$NF$2:$NF$60=K$1),0),$G114-1966)</f>
        <v>692.24</v>
      </c>
      <c r="L114" s="4" cm="1">
        <f t="array" ref="L114">INDEX(GMWQ!$A$2:$NF$60,MATCH(1,(GMWQ!$NE$2:$NE$60=L$3)*(GMWQ!$ND$2:$ND$60=L$4)*(GMWQ!$NF$2:$NF$60=L$1),0),$G114-1966)</f>
        <v>475.77800000000002</v>
      </c>
      <c r="M114" s="4" cm="1">
        <f t="array" ref="M114">INDEX(GMWQ!$A$2:$NF$60,MATCH(1,(GMWQ!$NE$2:$NE$60=M$3)*(GMWQ!$ND$2:$ND$60=M$4)*(GMWQ!$NF$2:$NF$60=M$1),0),$G114-1966)</f>
        <v>432.488</v>
      </c>
      <c r="N114" s="4" cm="1">
        <f t="array" ref="N114">INDEX(GMWQ!$A$2:$NF$60,MATCH(1,(GMWQ!$NE$2:$NE$60=N$3)*(GMWQ!$ND$2:$ND$60=N$4)*(GMWQ!$NF$2:$NF$60=N$1),0),$G114-1966)</f>
        <v>372831.5</v>
      </c>
      <c r="O114" s="4" cm="1">
        <f t="array" ref="O114">INDEX(GMWQ!$A$2:$NF$60,MATCH(1,(GMWQ!$NE$2:$NE$60=O$3)*(GMWQ!$ND$2:$ND$60=O$4)*(GMWQ!$NF$2:$NF$60=O$1),0),$G114-1966)</f>
        <v>4164</v>
      </c>
      <c r="P114" s="4" cm="1">
        <f t="array" ref="P114">INDEX(GMWQ!$A$2:$NF$60,MATCH(1,(GMWQ!$NE$2:$NE$60=P$3)*(GMWQ!$ND$2:$ND$60=P$4)*(GMWQ!$NF$2:$NF$60=P$1),0),$G114-1966)</f>
        <v>-12.23875</v>
      </c>
      <c r="Q114" s="4" cm="1">
        <f t="array" ref="Q114">INDEX(GMWQ!$A$2:$NF$60,MATCH(1,(GMWQ!$NE$2:$NE$60=Q$3)*(GMWQ!$ND$2:$ND$60=Q$4)*(GMWQ!$NF$2:$NF$60=Q$1),0),$G114-1966)</f>
        <v>-7464.2489999999998</v>
      </c>
      <c r="R114" s="4" cm="1">
        <f t="array" ref="R114">INDEX(GMWQ!$A$2:$NF$60,MATCH(1,(GMWQ!$NE$2:$NE$60=R$3)*(GMWQ!$ND$2:$ND$60=R$4)*(GMWQ!$NF$2:$NF$60=R$1),0),$G114-1966)</f>
        <v>-6.1959999999999997</v>
      </c>
      <c r="S114" s="4" cm="1">
        <f t="array" ref="S114">INDEX(GMWQ!$A$2:$NF$60,MATCH(1,(GMWQ!$NE$2:$NE$60=S$3)*(GMWQ!$ND$2:$ND$60=S$4)*(GMWQ!$NF$2:$NF$60=S$1),0),$G114-1966)</f>
        <v>-5.0010000000000003</v>
      </c>
      <c r="T114" s="4" cm="1">
        <f t="array" ref="T114">INDEX(GMWQ!$A$2:$NF$60,MATCH(1,(GMWQ!$NE$2:$NE$60=T$3)*(GMWQ!$ND$2:$ND$60=T$4)*(GMWQ!$NF$2:$NF$60=T$1),0),$G114-1966)</f>
        <v>-5.6189330000000002</v>
      </c>
      <c r="U114" s="4" cm="1">
        <f t="array" ref="U114">INDEX(GMWQ!$A$2:$NF$60,MATCH(1,(GMWQ!$NE$2:$NE$60=U$3)*(GMWQ!$ND$2:$ND$60=U$4)*(GMWQ!$NF$2:$NF$60=U$1),0),$G114-1966)</f>
        <v>6344</v>
      </c>
      <c r="V114" s="4" cm="1">
        <f t="array" ref="V114">INDEX(GMWQ!$A$2:$NF$60,MATCH(1,(GMWQ!$NE$2:$NE$60=V$3)*(GMWQ!$ND$2:$ND$60=V$4)*(GMWQ!$NF$2:$NF$60=V$1),0),$G114-1966)</f>
        <v>421574</v>
      </c>
      <c r="W114" s="4" cm="1">
        <f t="array" ref="W114">INDEX(GMWQ!$A$2:$NF$60,MATCH(1,(GMWQ!$NE$2:$NE$60=W$3)*(GMWQ!$ND$2:$ND$60=W$4)*(GMWQ!$NF$2:$NF$60=W$1),0),$G114-1966)</f>
        <v>7544.4970000000003</v>
      </c>
      <c r="X114" s="4" cm="1">
        <f t="array" ref="X114">INDEX(GMWQ!$A$2:$NF$60,MATCH(1,(GMWQ!$NE$2:$NE$60=X$3)*(GMWQ!$ND$2:$ND$60=X$4)*(GMWQ!$NF$2:$NF$60=X$1),0),$G114-1966)</f>
        <v>642406</v>
      </c>
      <c r="Y114" s="4" cm="1">
        <f t="array" ref="Y114">INDEX(GMWQ!$A$2:$NF$60,MATCH(1,(GMWQ!$NE$2:$NE$60=Y$3)*(GMWQ!$ND$2:$ND$60=Y$4)*(GMWQ!$NF$2:$NF$60=Y$1),0),$G114-1966)</f>
        <v>1187.6510000000001</v>
      </c>
      <c r="Z114" s="4" cm="1">
        <f t="array" ref="Z114">INDEX(GMWQ!$A$2:$NF$60,MATCH(1,(GMWQ!$NE$2:$NE$60=Z$3)*(GMWQ!$ND$2:$ND$60=Z$4)*(GMWQ!$NF$2:$NF$60=Z$1),0),$G114-1966)</f>
        <v>1094.1479999999999</v>
      </c>
      <c r="AA114" s="4" cm="1">
        <f t="array" ref="AA114">INDEX(GMWQ!$A$2:$NF$60,MATCH(1,(GMWQ!$NE$2:$NE$60=AA$3)*(GMWQ!$ND$2:$ND$60=AA$4)*(GMWQ!$NF$2:$NF$60=AA$1),0),$G114-1966)</f>
        <v>1438.829</v>
      </c>
      <c r="AB114" s="4" cm="1">
        <f t="array" ref="AB114">INDEX(GMWQ!$A$2:$NF$60,MATCH(1,(GMWQ!$NE$2:$NE$60=AB$3)*(GMWQ!$ND$2:$ND$60=AB$4)*(GMWQ!$NF$2:$NF$60=AB$1),0),$G114-1966)</f>
        <v>937355</v>
      </c>
      <c r="AC114" s="4" cm="1">
        <f t="array" ref="AC114">INDEX(GMWQ!$A$2:$NF$60,MATCH(1,(GMWQ!$NE$2:$NE$60=AC$3)*(GMWQ!$ND$2:$ND$60=AC$4)*(GMWQ!$NF$2:$NF$60=AC$1),0),$G114-1966)</f>
        <v>368300</v>
      </c>
      <c r="AD114" s="4" cm="1">
        <f t="array" ref="AD114">INDEX(GMWQ!$A$2:$NF$60,MATCH(1,(GMWQ!$NE$2:$NE$60=AD$3)*(GMWQ!$ND$2:$ND$60=AD$4)*(GMWQ!$NF$2:$NF$60=AD$1),0),$G114-1966)</f>
        <v>5321.9589999999998</v>
      </c>
      <c r="AE114" s="4" cm="1">
        <f t="array" ref="AE114">INDEX(GMWQ!$A$2:$NF$60,MATCH(1,(GMWQ!$NE$2:$NE$60=AE$3)*(GMWQ!$ND$2:$ND$60=AE$4)*(GMWQ!$NF$2:$NF$60=AE$1),0),$G114-1966)</f>
        <v>216613.5</v>
      </c>
      <c r="AF114" s="4" cm="1">
        <f t="array" ref="AF114">INDEX(GMWQ!$A$2:$NF$60,MATCH(1,(GMWQ!$NE$2:$NE$60=AF$3)*(GMWQ!$ND$2:$ND$60=AF$4)*(GMWQ!$NF$2:$NF$60=AF$1),0),$G114-1966)</f>
        <v>644</v>
      </c>
      <c r="AG114" s="4" cm="1">
        <f t="array" ref="AG114">INDEX(GMWQ!$A$2:$NF$60,MATCH(1,(GMWQ!$NE$2:$NE$60=AG$3)*(GMWQ!$ND$2:$ND$60=AG$4)*(GMWQ!$NF$2:$NF$60=AG$1),0),$G114-1966)</f>
        <v>445.464</v>
      </c>
      <c r="AH114" s="4" cm="1">
        <f t="array" ref="AH114">INDEX(GMWQ!$A$2:$NF$60,MATCH(1,(GMWQ!$NE$2:$NE$60=AH$3)*(GMWQ!$ND$2:$ND$60=AH$4)*(GMWQ!$NF$2:$NF$60=AH$1),0),$G114-1966)</f>
        <v>1165.0319999999999</v>
      </c>
      <c r="AI114" s="4" cm="1">
        <f t="array" ref="AI114">INDEX(GMWQ!$A$2:$NF$60,MATCH(1,(GMWQ!$NE$2:$NE$60=AI$3)*(GMWQ!$ND$2:$ND$60=AI$4)*(GMWQ!$NF$2:$NF$60=AI$1),0),$G114-1966)</f>
        <v>541999</v>
      </c>
      <c r="AJ114" s="4" cm="1">
        <f t="array" ref="AJ114">INDEX(GMWQ!$A$2:$NF$60,MATCH(1,(GMWQ!$NE$2:$NE$60=AJ$3)*(GMWQ!$ND$2:$ND$60=AJ$4)*(GMWQ!$NF$2:$NF$60=AJ$1),0),$G114-1966)</f>
        <v>268448</v>
      </c>
      <c r="AK114" s="4" cm="1">
        <f t="array" ref="AK114">INDEX(GMWQ!$A$2:$NF$60,MATCH(1,(GMWQ!$NE$2:$NE$60=AK$3)*(GMWQ!$ND$2:$ND$60=AK$4)*(GMWQ!$NF$2:$NF$60=AK$1),0),$G114-1966)</f>
        <v>2475.0500000000002</v>
      </c>
      <c r="AL114" s="4" cm="1">
        <f t="array" ref="AL114">INDEX(GMWQ!$A$2:$NF$60,MATCH(1,(GMWQ!$NE$2:$NE$60=AL$3)*(GMWQ!$ND$2:$ND$60=AL$4)*(GMWQ!$NF$2:$NF$60=AL$1),0),$G114-1966)</f>
        <v>133492.79999999999</v>
      </c>
      <c r="AM114" s="4" cm="1">
        <f t="array" ref="AM114">INDEX(GMWQ!$A$2:$NF$60,MATCH(1,(GMWQ!$NE$2:$NE$60=AM$3)*(GMWQ!$ND$2:$ND$60=AM$4)*(GMWQ!$NF$2:$NF$60=AM$1),0),$G114-1966)</f>
        <v>522.61400000000003</v>
      </c>
      <c r="AN114" s="4" cm="1">
        <f t="array" ref="AN114">INDEX(GMWQ!$A$2:$NF$60,MATCH(1,(GMWQ!$NE$2:$NE$60=AN$3)*(GMWQ!$ND$2:$ND$60=AN$4)*(GMWQ!$NF$2:$NF$60=AN$1),0),$G114-1966)</f>
        <v>355.43099999999998</v>
      </c>
      <c r="AO114" s="4" cm="1">
        <f t="array" ref="AO114">INDEX(GMWQ!$A$2:$NF$60,MATCH(1,(GMWQ!$NE$2:$NE$60=AO$3)*(GMWQ!$ND$2:$ND$60=AO$4)*(GMWQ!$NF$2:$NF$60=AO$1),0),$G114-1966)</f>
        <v>300.072</v>
      </c>
      <c r="AP114" s="4" cm="1">
        <f t="array" ref="AP114">INDEX(GMWQ!$A$2:$NF$60,MATCH(1,(GMWQ!$NE$2:$NE$60=AP$3)*(GMWQ!$ND$2:$ND$60=AP$4)*(GMWQ!$NF$2:$NF$60=AP$1),0),$G114-1966)</f>
        <v>260247</v>
      </c>
      <c r="AQ114" s="4" cm="1">
        <f t="array" ref="AQ114">INDEX(GMWQ!$A$2:$NF$60,MATCH(1,(GMWQ!$NE$2:$NE$60=AQ$3)*(GMWQ!$ND$2:$ND$60=AQ$4)*(GMWQ!$NF$2:$NF$60=AQ$1),0),$G114-1966)</f>
        <v>0.78305999999999998</v>
      </c>
      <c r="AR114" s="4" cm="1">
        <f t="array" ref="AR114">INDEX(GMWQ!$A$2:$NF$60,MATCH(1,(GMWQ!$NE$2:$NE$60=AR$3)*(GMWQ!$ND$2:$ND$60=AR$4)*(GMWQ!$NF$2:$NF$60=AR$1),0),$G114-1966)</f>
        <v>0.54350299999999996</v>
      </c>
      <c r="AS114" s="4" cm="1">
        <f t="array" ref="AS114">INDEX(GMWQ!$A$2:$NF$60,MATCH(1,(GMWQ!$NE$2:$NE$60=AS$3)*(GMWQ!$ND$2:$ND$60=AS$4)*(GMWQ!$NF$2:$NF$60=AS$1),0),$G114-1966)</f>
        <v>2.458901</v>
      </c>
      <c r="AT114" s="4" cm="1">
        <f t="array" ref="AT114">INDEX(GMWQ!$A$2:$NF$60,MATCH(1,(GMWQ!$NE$2:$NE$60=AT$3)*(GMWQ!$ND$2:$ND$60=AT$4)*(GMWQ!$NF$2:$NF$60=AT$1),0),$G114-1966)</f>
        <v>1.6076250000000001</v>
      </c>
      <c r="AU114" s="4" cm="1">
        <f t="array" ref="AU114">INDEX(GMWQ!$A$2:$NF$60,MATCH(1,(GMWQ!$NE$2:$NE$60=AU$3)*(GMWQ!$ND$2:$ND$60=AU$4)*(GMWQ!$NF$2:$NF$60=AU$1),0),$G114-1966)</f>
        <v>72.433329999999998</v>
      </c>
      <c r="AV114" s="4" cm="1">
        <f t="array" ref="AV114">INDEX(GMWQ!$A$2:$NF$60,MATCH(1,(GMWQ!$NE$2:$NE$60=AV$3)*(GMWQ!$ND$2:$ND$60=AV$4)*(GMWQ!$NF$2:$NF$60=AV$1),0),$G114-1966)</f>
        <v>168.4333</v>
      </c>
      <c r="AW114" s="4" cm="1">
        <f t="array" ref="AW114">INDEX(GMWQ!$A$2:$NF$60,MATCH(1,(GMWQ!$NE$2:$NE$60=AW$3)*(GMWQ!$ND$2:$ND$60=AW$4)*(GMWQ!$NF$2:$NF$60=AW$1),0),$G114-1966)</f>
        <v>97.9</v>
      </c>
      <c r="AX114" s="4" cm="1">
        <f t="array" ref="AX114">INDEX(GMWQ!$A$2:$NF$60,MATCH(1,(GMWQ!$NE$2:$NE$60=AX$3)*(GMWQ!$ND$2:$ND$60=AX$4)*(GMWQ!$NF$2:$NF$60=AX$1),0),$G114-1966)</f>
        <v>74.833340000000007</v>
      </c>
      <c r="AY114" s="4" cm="1">
        <f t="array" ref="AY114">INDEX(GMWQ!$A$2:$NF$60,MATCH(1,(GMWQ!$NE$2:$NE$60=AY$3)*(GMWQ!$ND$2:$ND$60=AY$4)*(GMWQ!$NF$2:$NF$60=AY$1),0),$G114-1966)</f>
        <v>65.260000000000005</v>
      </c>
      <c r="AZ114" s="4" cm="1">
        <f t="array" ref="AZ114">INDEX(GMWQ!$A$2:$NF$60,MATCH(1,(GMWQ!$NE$2:$NE$60=AZ$3)*(GMWQ!$ND$2:$ND$60=AZ$4)*(GMWQ!$NF$2:$NF$60=AZ$1),0),$G114-1966)</f>
        <v>60.2</v>
      </c>
      <c r="BA114" s="4" cm="1">
        <f t="array" ref="BA114">INDEX(GMWQ!$A$2:$NF$60,MATCH(1,(GMWQ!$NE$2:$NE$60=BA$3)*(GMWQ!$ND$2:$ND$60=BA$4)*(GMWQ!$NF$2:$NF$60=BA$1),0),$G114-1966)</f>
        <v>93.766670000000005</v>
      </c>
    </row>
    <row r="115" spans="1:53" x14ac:dyDescent="0.25">
      <c r="A115" s="4">
        <v>2000</v>
      </c>
      <c r="B115" s="4">
        <f t="shared" si="133"/>
        <v>2000</v>
      </c>
      <c r="C115" s="4">
        <f t="shared" si="133"/>
        <v>1999</v>
      </c>
      <c r="D115" s="4">
        <f t="shared" ref="D115" si="144">+D111+1</f>
        <v>1999</v>
      </c>
      <c r="E115" s="4">
        <f t="shared" si="133"/>
        <v>1999</v>
      </c>
      <c r="G115" s="4">
        <f t="shared" si="141"/>
        <v>2081</v>
      </c>
      <c r="H115" s="4" cm="1">
        <f t="array" ref="H115">INDEX(GMWQ!$A$2:$NF$60,MATCH(1,(GMWQ!$NE$2:$NE$60=H$3)*(GMWQ!$ND$2:$ND$60=H$4)*(GMWQ!$NF$2:$NF$60=H$1),0),$G115-1966)</f>
        <v>480212</v>
      </c>
      <c r="I115" s="4" cm="1">
        <f t="array" ref="I115">INDEX(GMWQ!$A$2:$NF$60,MATCH(1,(GMWQ!$NE$2:$NE$60=I$3)*(GMWQ!$ND$2:$ND$60=I$4)*(GMWQ!$NF$2:$NF$60=I$1),0),$G115-1966)</f>
        <v>3469.5250000000001</v>
      </c>
      <c r="J115" s="4" cm="1">
        <f t="array" ref="J115">INDEX(GMWQ!$A$2:$NF$60,MATCH(1,(GMWQ!$NE$2:$NE$60=J$3)*(GMWQ!$ND$2:$ND$60=J$4)*(GMWQ!$NF$2:$NF$60=J$1),0),$G115-1966)</f>
        <v>124314</v>
      </c>
      <c r="K115" s="4" cm="1">
        <f t="array" ref="K115">INDEX(GMWQ!$A$2:$NF$60,MATCH(1,(GMWQ!$NE$2:$NE$60=K$3)*(GMWQ!$ND$2:$ND$60=K$4)*(GMWQ!$NF$2:$NF$60=K$1),0),$G115-1966)</f>
        <v>702.91</v>
      </c>
      <c r="L115" s="4" cm="1">
        <f t="array" ref="L115">INDEX(GMWQ!$A$2:$NF$60,MATCH(1,(GMWQ!$NE$2:$NE$60=L$3)*(GMWQ!$ND$2:$ND$60=L$4)*(GMWQ!$NF$2:$NF$60=L$1),0),$G115-1966)</f>
        <v>480.39699999999999</v>
      </c>
      <c r="M115" s="4" cm="1">
        <f t="array" ref="M115">INDEX(GMWQ!$A$2:$NF$60,MATCH(1,(GMWQ!$NE$2:$NE$60=M$3)*(GMWQ!$ND$2:$ND$60=M$4)*(GMWQ!$NF$2:$NF$60=M$1),0),$G115-1966)</f>
        <v>437.72399999999999</v>
      </c>
      <c r="N115" s="4" cm="1">
        <f t="array" ref="N115">INDEX(GMWQ!$A$2:$NF$60,MATCH(1,(GMWQ!$NE$2:$NE$60=N$3)*(GMWQ!$ND$2:$ND$60=N$4)*(GMWQ!$NF$2:$NF$60=N$1),0),$G115-1966)</f>
        <v>378669</v>
      </c>
      <c r="O115" s="4" cm="1">
        <f t="array" ref="O115">INDEX(GMWQ!$A$2:$NF$60,MATCH(1,(GMWQ!$NE$2:$NE$60=O$3)*(GMWQ!$ND$2:$ND$60=O$4)*(GMWQ!$NF$2:$NF$60=O$1),0),$G115-1966)</f>
        <v>11637</v>
      </c>
      <c r="P115" s="4" cm="1">
        <f t="array" ref="P115">INDEX(GMWQ!$A$2:$NF$60,MATCH(1,(GMWQ!$NE$2:$NE$60=P$3)*(GMWQ!$ND$2:$ND$60=P$4)*(GMWQ!$NF$2:$NF$60=P$1),0),$G115-1966)</f>
        <v>17.151499999999999</v>
      </c>
      <c r="Q115" s="4" cm="1">
        <f t="array" ref="Q115">INDEX(GMWQ!$A$2:$NF$60,MATCH(1,(GMWQ!$NE$2:$NE$60=Q$3)*(GMWQ!$ND$2:$ND$60=Q$4)*(GMWQ!$NF$2:$NF$60=Q$1),0),$G115-1966)</f>
        <v>-8719.2489999999998</v>
      </c>
      <c r="R115" s="4" cm="1">
        <f t="array" ref="R115">INDEX(GMWQ!$A$2:$NF$60,MATCH(1,(GMWQ!$NE$2:$NE$60=R$3)*(GMWQ!$ND$2:$ND$60=R$4)*(GMWQ!$NF$2:$NF$60=R$1),0),$G115-1966)</f>
        <v>-11.727</v>
      </c>
      <c r="S115" s="4" cm="1">
        <f t="array" ref="S115">INDEX(GMWQ!$A$2:$NF$60,MATCH(1,(GMWQ!$NE$2:$NE$60=S$3)*(GMWQ!$ND$2:$ND$60=S$4)*(GMWQ!$NF$2:$NF$60=S$1),0),$G115-1966)</f>
        <v>-4.5670000000000002</v>
      </c>
      <c r="T115" s="4" cm="1">
        <f t="array" ref="T115">INDEX(GMWQ!$A$2:$NF$60,MATCH(1,(GMWQ!$NE$2:$NE$60=T$3)*(GMWQ!$ND$2:$ND$60=T$4)*(GMWQ!$NF$2:$NF$60=T$1),0),$G115-1966)</f>
        <v>-6.6182879999999997</v>
      </c>
      <c r="U115" s="4" cm="1">
        <f t="array" ref="U115">INDEX(GMWQ!$A$2:$NF$60,MATCH(1,(GMWQ!$NE$2:$NE$60=U$3)*(GMWQ!$ND$2:$ND$60=U$4)*(GMWQ!$NF$2:$NF$60=U$1),0),$G115-1966)</f>
        <v>6637</v>
      </c>
      <c r="V115" s="4" cm="1">
        <f t="array" ref="V115">INDEX(GMWQ!$A$2:$NF$60,MATCH(1,(GMWQ!$NE$2:$NE$60=V$3)*(GMWQ!$ND$2:$ND$60=V$4)*(GMWQ!$NF$2:$NF$60=V$1),0),$G115-1966)</f>
        <v>408327</v>
      </c>
      <c r="W115" s="4" cm="1">
        <f t="array" ref="W115">INDEX(GMWQ!$A$2:$NF$60,MATCH(1,(GMWQ!$NE$2:$NE$60=W$3)*(GMWQ!$ND$2:$ND$60=W$4)*(GMWQ!$NF$2:$NF$60=W$1),0),$G115-1966)</f>
        <v>7525.3429999999998</v>
      </c>
      <c r="X115" s="4" cm="1">
        <f t="array" ref="X115">INDEX(GMWQ!$A$2:$NF$60,MATCH(1,(GMWQ!$NE$2:$NE$60=X$3)*(GMWQ!$ND$2:$ND$60=X$4)*(GMWQ!$NF$2:$NF$60=X$1),0),$G115-1966)</f>
        <v>656753</v>
      </c>
      <c r="Y115" s="4" cm="1">
        <f t="array" ref="Y115">INDEX(GMWQ!$A$2:$NF$60,MATCH(1,(GMWQ!$NE$2:$NE$60=Y$3)*(GMWQ!$ND$2:$ND$60=Y$4)*(GMWQ!$NF$2:$NF$60=Y$1),0),$G115-1966)</f>
        <v>1188.45</v>
      </c>
      <c r="Z115" s="4" cm="1">
        <f t="array" ref="Z115">INDEX(GMWQ!$A$2:$NF$60,MATCH(1,(GMWQ!$NE$2:$NE$60=Z$3)*(GMWQ!$ND$2:$ND$60=Z$4)*(GMWQ!$NF$2:$NF$60=Z$1),0),$G115-1966)</f>
        <v>1096.3530000000001</v>
      </c>
      <c r="AA115" s="4" cm="1">
        <f t="array" ref="AA115">INDEX(GMWQ!$A$2:$NF$60,MATCH(1,(GMWQ!$NE$2:$NE$60=AA$3)*(GMWQ!$ND$2:$ND$60=AA$4)*(GMWQ!$NF$2:$NF$60=AA$1),0),$G115-1966)</f>
        <v>1446.7809999999999</v>
      </c>
      <c r="AB115" s="4" cm="1">
        <f t="array" ref="AB115">INDEX(GMWQ!$A$2:$NF$60,MATCH(1,(GMWQ!$NE$2:$NE$60=AB$3)*(GMWQ!$ND$2:$ND$60=AB$4)*(GMWQ!$NF$2:$NF$60=AB$1),0),$G115-1966)</f>
        <v>945951</v>
      </c>
      <c r="AC115" s="4" cm="1">
        <f t="array" ref="AC115">INDEX(GMWQ!$A$2:$NF$60,MATCH(1,(GMWQ!$NE$2:$NE$60=AC$3)*(GMWQ!$ND$2:$ND$60=AC$4)*(GMWQ!$NF$2:$NF$60=AC$1),0),$G115-1966)</f>
        <v>353300</v>
      </c>
      <c r="AD115" s="4" cm="1">
        <f t="array" ref="AD115">INDEX(GMWQ!$A$2:$NF$60,MATCH(1,(GMWQ!$NE$2:$NE$60=AD$3)*(GMWQ!$ND$2:$ND$60=AD$4)*(GMWQ!$NF$2:$NF$60=AD$1),0),$G115-1966)</f>
        <v>5289.4189999999999</v>
      </c>
      <c r="AE115" s="4" cm="1">
        <f t="array" ref="AE115">INDEX(GMWQ!$A$2:$NF$60,MATCH(1,(GMWQ!$NE$2:$NE$60=AE$3)*(GMWQ!$ND$2:$ND$60=AE$4)*(GMWQ!$NF$2:$NF$60=AE$1),0),$G115-1966)</f>
        <v>226898.4</v>
      </c>
      <c r="AF115" s="4" cm="1">
        <f t="array" ref="AF115">INDEX(GMWQ!$A$2:$NF$60,MATCH(1,(GMWQ!$NE$2:$NE$60=AF$3)*(GMWQ!$ND$2:$ND$60=AF$4)*(GMWQ!$NF$2:$NF$60=AF$1),0),$G115-1966)</f>
        <v>663</v>
      </c>
      <c r="AG115" s="4" cm="1">
        <f t="array" ref="AG115">INDEX(GMWQ!$A$2:$NF$60,MATCH(1,(GMWQ!$NE$2:$NE$60=AG$3)*(GMWQ!$ND$2:$ND$60=AG$4)*(GMWQ!$NF$2:$NF$60=AG$1),0),$G115-1966)</f>
        <v>457.036</v>
      </c>
      <c r="AH115" s="4" cm="1">
        <f t="array" ref="AH115">INDEX(GMWQ!$A$2:$NF$60,MATCH(1,(GMWQ!$NE$2:$NE$60=AH$3)*(GMWQ!$ND$2:$ND$60=AH$4)*(GMWQ!$NF$2:$NF$60=AH$1),0),$G115-1966)</f>
        <v>1167.0340000000001</v>
      </c>
      <c r="AI115" s="4" cm="1">
        <f t="array" ref="AI115">INDEX(GMWQ!$A$2:$NF$60,MATCH(1,(GMWQ!$NE$2:$NE$60=AI$3)*(GMWQ!$ND$2:$ND$60=AI$4)*(GMWQ!$NF$2:$NF$60=AI$1),0),$G115-1966)</f>
        <v>523919</v>
      </c>
      <c r="AJ115" s="4" cm="1">
        <f t="array" ref="AJ115">INDEX(GMWQ!$A$2:$NF$60,MATCH(1,(GMWQ!$NE$2:$NE$60=AJ$3)*(GMWQ!$ND$2:$ND$60=AJ$4)*(GMWQ!$NF$2:$NF$60=AJ$1),0),$G115-1966)</f>
        <v>273551</v>
      </c>
      <c r="AK115" s="4" cm="1">
        <f t="array" ref="AK115">INDEX(GMWQ!$A$2:$NF$60,MATCH(1,(GMWQ!$NE$2:$NE$60=AK$3)*(GMWQ!$ND$2:$ND$60=AK$4)*(GMWQ!$NF$2:$NF$60=AK$1),0),$G115-1966)</f>
        <v>2500.5500000000002</v>
      </c>
      <c r="AL115" s="4" cm="1">
        <f t="array" ref="AL115">INDEX(GMWQ!$A$2:$NF$60,MATCH(1,(GMWQ!$NE$2:$NE$60=AL$3)*(GMWQ!$ND$2:$ND$60=AL$4)*(GMWQ!$NF$2:$NF$60=AL$1),0),$G115-1966)</f>
        <v>135601.9</v>
      </c>
      <c r="AM115" s="4" cm="1">
        <f t="array" ref="AM115">INDEX(GMWQ!$A$2:$NF$60,MATCH(1,(GMWQ!$NE$2:$NE$60=AM$3)*(GMWQ!$ND$2:$ND$60=AM$4)*(GMWQ!$NF$2:$NF$60=AM$1),0),$G115-1966)</f>
        <v>529.375</v>
      </c>
      <c r="AN115" s="4" cm="1">
        <f t="array" ref="AN115">INDEX(GMWQ!$A$2:$NF$60,MATCH(1,(GMWQ!$NE$2:$NE$60=AN$3)*(GMWQ!$ND$2:$ND$60=AN$4)*(GMWQ!$NF$2:$NF$60=AN$1),0),$G115-1966)</f>
        <v>361.63900000000001</v>
      </c>
      <c r="AO115" s="4" cm="1">
        <f t="array" ref="AO115">INDEX(GMWQ!$A$2:$NF$60,MATCH(1,(GMWQ!$NE$2:$NE$60=AO$3)*(GMWQ!$ND$2:$ND$60=AO$4)*(GMWQ!$NF$2:$NF$60=AO$1),0),$G115-1966)</f>
        <v>305.83100000000002</v>
      </c>
      <c r="AP115" s="4" cm="1">
        <f t="array" ref="AP115">INDEX(GMWQ!$A$2:$NF$60,MATCH(1,(GMWQ!$NE$2:$NE$60=AP$3)*(GMWQ!$ND$2:$ND$60=AP$4)*(GMWQ!$NF$2:$NF$60=AP$1),0),$G115-1966)</f>
        <v>267547</v>
      </c>
      <c r="AQ115" s="4" cm="1">
        <f t="array" ref="AQ115">INDEX(GMWQ!$A$2:$NF$60,MATCH(1,(GMWQ!$NE$2:$NE$60=AQ$3)*(GMWQ!$ND$2:$ND$60=AQ$4)*(GMWQ!$NF$2:$NF$60=AQ$1),0),$G115-1966)</f>
        <v>0.73358679999999998</v>
      </c>
      <c r="AR115" s="4" cm="1">
        <f t="array" ref="AR115">INDEX(GMWQ!$A$2:$NF$60,MATCH(1,(GMWQ!$NE$2:$NE$60=AR$3)*(GMWQ!$ND$2:$ND$60=AR$4)*(GMWQ!$NF$2:$NF$60=AR$1),0),$G115-1966)</f>
        <v>0.50927330000000004</v>
      </c>
      <c r="AS115" s="4" cm="1">
        <f t="array" ref="AS115">INDEX(GMWQ!$A$2:$NF$60,MATCH(1,(GMWQ!$NE$2:$NE$60=AS$3)*(GMWQ!$ND$2:$ND$60=AS$4)*(GMWQ!$NF$2:$NF$60=AS$1),0),$G115-1966)</f>
        <v>2.5272969999999999</v>
      </c>
      <c r="AT115" s="4" cm="1">
        <f t="array" ref="AT115">INDEX(GMWQ!$A$2:$NF$60,MATCH(1,(GMWQ!$NE$2:$NE$60=AT$3)*(GMWQ!$ND$2:$ND$60=AT$4)*(GMWQ!$NF$2:$NF$60=AT$1),0),$G115-1966)</f>
        <v>1.8315129999999999</v>
      </c>
      <c r="AU115" s="4" cm="1">
        <f t="array" ref="AU115">INDEX(GMWQ!$A$2:$NF$60,MATCH(1,(GMWQ!$NE$2:$NE$60=AU$3)*(GMWQ!$ND$2:$ND$60=AU$4)*(GMWQ!$NF$2:$NF$60=AU$1),0),$G115-1966)</f>
        <v>72.133330000000001</v>
      </c>
      <c r="AV115" s="4" cm="1">
        <f t="array" ref="AV115">INDEX(GMWQ!$A$2:$NF$60,MATCH(1,(GMWQ!$NE$2:$NE$60=AV$3)*(GMWQ!$ND$2:$ND$60=AV$4)*(GMWQ!$NF$2:$NF$60=AV$1),0),$G115-1966)</f>
        <v>170.1</v>
      </c>
      <c r="AW115" s="4" cm="1">
        <f t="array" ref="AW115">INDEX(GMWQ!$A$2:$NF$60,MATCH(1,(GMWQ!$NE$2:$NE$60=AW$3)*(GMWQ!$ND$2:$ND$60=AW$4)*(GMWQ!$NF$2:$NF$60=AW$1),0),$G115-1966)</f>
        <v>97.266670000000005</v>
      </c>
      <c r="AX115" s="4" cm="1">
        <f t="array" ref="AX115">INDEX(GMWQ!$A$2:$NF$60,MATCH(1,(GMWQ!$NE$2:$NE$60=AX$3)*(GMWQ!$ND$2:$ND$60=AX$4)*(GMWQ!$NF$2:$NF$60=AX$1),0),$G115-1966)</f>
        <v>75.066670000000002</v>
      </c>
      <c r="AY115" s="4" cm="1">
        <f t="array" ref="AY115">INDEX(GMWQ!$A$2:$NF$60,MATCH(1,(GMWQ!$NE$2:$NE$60=AY$3)*(GMWQ!$ND$2:$ND$60=AY$4)*(GMWQ!$NF$2:$NF$60=AY$1),0),$G115-1966)</f>
        <v>65.613330000000005</v>
      </c>
      <c r="AZ115" s="4" cm="1">
        <f t="array" ref="AZ115">INDEX(GMWQ!$A$2:$NF$60,MATCH(1,(GMWQ!$NE$2:$NE$60=AZ$3)*(GMWQ!$ND$2:$ND$60=AZ$4)*(GMWQ!$NF$2:$NF$60=AZ$1),0),$G115-1966)</f>
        <v>60.6</v>
      </c>
      <c r="BA115" s="4" cm="1">
        <f t="array" ref="BA115">INDEX(GMWQ!$A$2:$NF$60,MATCH(1,(GMWQ!$NE$2:$NE$60=BA$3)*(GMWQ!$ND$2:$ND$60=BA$4)*(GMWQ!$NF$2:$NF$60=BA$1),0),$G115-1966)</f>
        <v>94.366669999999999</v>
      </c>
    </row>
    <row r="116" spans="1:53" x14ac:dyDescent="0.25">
      <c r="B116" s="4">
        <f t="shared" si="133"/>
        <v>2000</v>
      </c>
      <c r="C116" s="4">
        <f t="shared" si="133"/>
        <v>2000</v>
      </c>
      <c r="D116" s="4">
        <f t="shared" ref="D116" si="145">+D112+1</f>
        <v>1999</v>
      </c>
      <c r="G116" s="4">
        <f t="shared" si="141"/>
        <v>2082</v>
      </c>
      <c r="H116" s="4" cm="1">
        <f t="array" ref="H116">INDEX(GMWQ!$A$2:$NF$60,MATCH(1,(GMWQ!$NE$2:$NE$60=H$3)*(GMWQ!$ND$2:$ND$60=H$4)*(GMWQ!$NF$2:$NF$60=H$1),0),$G116-1966)</f>
        <v>483672</v>
      </c>
      <c r="I116" s="4" cm="1">
        <f t="array" ref="I116">INDEX(GMWQ!$A$2:$NF$60,MATCH(1,(GMWQ!$NE$2:$NE$60=I$3)*(GMWQ!$ND$2:$ND$60=I$4)*(GMWQ!$NF$2:$NF$60=I$1),0),$G116-1966)</f>
        <v>3532.7249999999999</v>
      </c>
      <c r="J116" s="4" cm="1">
        <f t="array" ref="J116">INDEX(GMWQ!$A$2:$NF$60,MATCH(1,(GMWQ!$NE$2:$NE$60=J$3)*(GMWQ!$ND$2:$ND$60=J$4)*(GMWQ!$NF$2:$NF$60=J$1),0),$G116-1966)</f>
        <v>125073.4</v>
      </c>
      <c r="K116" s="4" cm="1">
        <f t="array" ref="K116">INDEX(GMWQ!$A$2:$NF$60,MATCH(1,(GMWQ!$NE$2:$NE$60=K$3)*(GMWQ!$ND$2:$ND$60=K$4)*(GMWQ!$NF$2:$NF$60=K$1),0),$G116-1966)</f>
        <v>708.52</v>
      </c>
      <c r="L116" s="4" cm="1">
        <f t="array" ref="L116">INDEX(GMWQ!$A$2:$NF$60,MATCH(1,(GMWQ!$NE$2:$NE$60=L$3)*(GMWQ!$ND$2:$ND$60=L$4)*(GMWQ!$NF$2:$NF$60=L$1),0),$G116-1966)</f>
        <v>485.75</v>
      </c>
      <c r="M116" s="4" cm="1">
        <f t="array" ref="M116">INDEX(GMWQ!$A$2:$NF$60,MATCH(1,(GMWQ!$NE$2:$NE$60=M$3)*(GMWQ!$ND$2:$ND$60=M$4)*(GMWQ!$NF$2:$NF$60=M$1),0),$G116-1966)</f>
        <v>440.541</v>
      </c>
      <c r="N116" s="4" cm="1">
        <f t="array" ref="N116">INDEX(GMWQ!$A$2:$NF$60,MATCH(1,(GMWQ!$NE$2:$NE$60=N$3)*(GMWQ!$ND$2:$ND$60=N$4)*(GMWQ!$NF$2:$NF$60=N$1),0),$G116-1966)</f>
        <v>383125.8</v>
      </c>
      <c r="O116" s="4" cm="1">
        <f t="array" ref="O116">INDEX(GMWQ!$A$2:$NF$60,MATCH(1,(GMWQ!$NE$2:$NE$60=O$3)*(GMWQ!$ND$2:$ND$60=O$4)*(GMWQ!$NF$2:$NF$60=O$1),0),$G116-1966)</f>
        <v>3796</v>
      </c>
      <c r="P116" s="4" cm="1">
        <f t="array" ref="P116">INDEX(GMWQ!$A$2:$NF$60,MATCH(1,(GMWQ!$NE$2:$NE$60=P$3)*(GMWQ!$ND$2:$ND$60=P$4)*(GMWQ!$NF$2:$NF$60=P$1),0),$G116-1966)</f>
        <v>12.178750000000001</v>
      </c>
      <c r="Q116" s="4" cm="1">
        <f t="array" ref="Q116">INDEX(GMWQ!$A$2:$NF$60,MATCH(1,(GMWQ!$NE$2:$NE$60=Q$3)*(GMWQ!$ND$2:$ND$60=Q$4)*(GMWQ!$NF$2:$NF$60=Q$1),0),$G116-1966)</f>
        <v>-9698.5</v>
      </c>
      <c r="R116" s="4" cm="1">
        <f t="array" ref="R116">INDEX(GMWQ!$A$2:$NF$60,MATCH(1,(GMWQ!$NE$2:$NE$60=R$3)*(GMWQ!$ND$2:$ND$60=R$4)*(GMWQ!$NF$2:$NF$60=R$1),0),$G116-1966)</f>
        <v>-4.4649999999999999</v>
      </c>
      <c r="S116" s="4" cm="1">
        <f t="array" ref="S116">INDEX(GMWQ!$A$2:$NF$60,MATCH(1,(GMWQ!$NE$2:$NE$60=S$3)*(GMWQ!$ND$2:$ND$60=S$4)*(GMWQ!$NF$2:$NF$60=S$1),0),$G116-1966)</f>
        <v>-3.891</v>
      </c>
      <c r="T116" s="4" cm="1">
        <f t="array" ref="T116">INDEX(GMWQ!$A$2:$NF$60,MATCH(1,(GMWQ!$NE$2:$NE$60=T$3)*(GMWQ!$ND$2:$ND$60=T$4)*(GMWQ!$NF$2:$NF$60=T$1),0),$G116-1966)</f>
        <v>-7.1482749999999999</v>
      </c>
      <c r="U116" s="4" cm="1">
        <f t="array" ref="U116">INDEX(GMWQ!$A$2:$NF$60,MATCH(1,(GMWQ!$NE$2:$NE$60=U$3)*(GMWQ!$ND$2:$ND$60=U$4)*(GMWQ!$NF$2:$NF$60=U$1),0),$G116-1966)</f>
        <v>9427</v>
      </c>
      <c r="V116" s="4" cm="1">
        <f t="array" ref="V116">INDEX(GMWQ!$A$2:$NF$60,MATCH(1,(GMWQ!$NE$2:$NE$60=V$3)*(GMWQ!$ND$2:$ND$60=V$4)*(GMWQ!$NF$2:$NF$60=V$1),0),$G116-1966)</f>
        <v>415499</v>
      </c>
      <c r="W116" s="4" cm="1">
        <f t="array" ref="W116">INDEX(GMWQ!$A$2:$NF$60,MATCH(1,(GMWQ!$NE$2:$NE$60=W$3)*(GMWQ!$ND$2:$ND$60=W$4)*(GMWQ!$NF$2:$NF$60=W$1),0),$G116-1966)</f>
        <v>7443.884</v>
      </c>
      <c r="X116" s="4" cm="1">
        <f t="array" ref="X116">INDEX(GMWQ!$A$2:$NF$60,MATCH(1,(GMWQ!$NE$2:$NE$60=X$3)*(GMWQ!$ND$2:$ND$60=X$4)*(GMWQ!$NF$2:$NF$60=X$1),0),$G116-1966)</f>
        <v>671100</v>
      </c>
      <c r="Y116" s="4" cm="1">
        <f t="array" ref="Y116">INDEX(GMWQ!$A$2:$NF$60,MATCH(1,(GMWQ!$NE$2:$NE$60=Y$3)*(GMWQ!$ND$2:$ND$60=Y$4)*(GMWQ!$NF$2:$NF$60=Y$1),0),$G116-1966)</f>
        <v>1191.1400000000001</v>
      </c>
      <c r="Z116" s="4" cm="1">
        <f t="array" ref="Z116">INDEX(GMWQ!$A$2:$NF$60,MATCH(1,(GMWQ!$NE$2:$NE$60=Z$3)*(GMWQ!$ND$2:$ND$60=Z$4)*(GMWQ!$NF$2:$NF$60=Z$1),0),$G116-1966)</f>
        <v>1109.981</v>
      </c>
      <c r="AA116" s="4" cm="1">
        <f t="array" ref="AA116">INDEX(GMWQ!$A$2:$NF$60,MATCH(1,(GMWQ!$NE$2:$NE$60=AA$3)*(GMWQ!$ND$2:$ND$60=AA$4)*(GMWQ!$NF$2:$NF$60=AA$1),0),$G116-1966)</f>
        <v>1454.732</v>
      </c>
      <c r="AB116" s="4" cm="1">
        <f t="array" ref="AB116">INDEX(GMWQ!$A$2:$NF$60,MATCH(1,(GMWQ!$NE$2:$NE$60=AB$3)*(GMWQ!$ND$2:$ND$60=AB$4)*(GMWQ!$NF$2:$NF$60=AB$1),0),$G116-1966)</f>
        <v>941612</v>
      </c>
      <c r="AC116" s="4" cm="1">
        <f t="array" ref="AC116">INDEX(GMWQ!$A$2:$NF$60,MATCH(1,(GMWQ!$NE$2:$NE$60=AC$3)*(GMWQ!$ND$2:$ND$60=AC$4)*(GMWQ!$NF$2:$NF$60=AC$1),0),$G116-1966)</f>
        <v>341800</v>
      </c>
      <c r="AD116" s="4" cm="1">
        <f t="array" ref="AD116">INDEX(GMWQ!$A$2:$NF$60,MATCH(1,(GMWQ!$NE$2:$NE$60=AD$3)*(GMWQ!$ND$2:$ND$60=AD$4)*(GMWQ!$NF$2:$NF$60=AD$1),0),$G116-1966)</f>
        <v>5209.8029999999999</v>
      </c>
      <c r="AE116" s="4" cm="1">
        <f t="array" ref="AE116">INDEX(GMWQ!$A$2:$NF$60,MATCH(1,(GMWQ!$NE$2:$NE$60=AE$3)*(GMWQ!$ND$2:$ND$60=AE$4)*(GMWQ!$NF$2:$NF$60=AE$1),0),$G116-1966)</f>
        <v>237183.2</v>
      </c>
      <c r="AF116" s="4" cm="1">
        <f t="array" ref="AF116">INDEX(GMWQ!$A$2:$NF$60,MATCH(1,(GMWQ!$NE$2:$NE$60=AF$3)*(GMWQ!$ND$2:$ND$60=AF$4)*(GMWQ!$NF$2:$NF$60=AF$1),0),$G116-1966)</f>
        <v>648</v>
      </c>
      <c r="AG116" s="4" cm="1">
        <f t="array" ref="AG116">INDEX(GMWQ!$A$2:$NF$60,MATCH(1,(GMWQ!$NE$2:$NE$60=AG$3)*(GMWQ!$ND$2:$ND$60=AG$4)*(GMWQ!$NF$2:$NF$60=AG$1),0),$G116-1966)</f>
        <v>468.608</v>
      </c>
      <c r="AH116" s="4" cm="1">
        <f t="array" ref="AH116">INDEX(GMWQ!$A$2:$NF$60,MATCH(1,(GMWQ!$NE$2:$NE$60=AH$3)*(GMWQ!$ND$2:$ND$60=AH$4)*(GMWQ!$NF$2:$NF$60=AH$1),0),$G116-1966)</f>
        <v>1169.0360000000001</v>
      </c>
      <c r="AI116" s="4" cm="1">
        <f t="array" ref="AI116">INDEX(GMWQ!$A$2:$NF$60,MATCH(1,(GMWQ!$NE$2:$NE$60=AI$3)*(GMWQ!$ND$2:$ND$60=AI$4)*(GMWQ!$NF$2:$NF$60=AI$1),0),$G116-1966)</f>
        <v>512127</v>
      </c>
      <c r="AJ116" s="4" cm="1">
        <f t="array" ref="AJ116">INDEX(GMWQ!$A$2:$NF$60,MATCH(1,(GMWQ!$NE$2:$NE$60=AJ$3)*(GMWQ!$ND$2:$ND$60=AJ$4)*(GMWQ!$NF$2:$NF$60=AJ$1),0),$G116-1966)</f>
        <v>275103</v>
      </c>
      <c r="AK116" s="4" cm="1">
        <f t="array" ref="AK116">INDEX(GMWQ!$A$2:$NF$60,MATCH(1,(GMWQ!$NE$2:$NE$60=AK$3)*(GMWQ!$ND$2:$ND$60=AK$4)*(GMWQ!$NF$2:$NF$60=AK$1),0),$G116-1966)</f>
        <v>2561.9250000000002</v>
      </c>
      <c r="AL116" s="4" cm="1">
        <f t="array" ref="AL116">INDEX(GMWQ!$A$2:$NF$60,MATCH(1,(GMWQ!$NE$2:$NE$60=AL$3)*(GMWQ!$ND$2:$ND$60=AL$4)*(GMWQ!$NF$2:$NF$60=AL$1),0),$G116-1966)</f>
        <v>136038</v>
      </c>
      <c r="AM116" s="4" cm="1">
        <f t="array" ref="AM116">INDEX(GMWQ!$A$2:$NF$60,MATCH(1,(GMWQ!$NE$2:$NE$60=AM$3)*(GMWQ!$ND$2:$ND$60=AM$4)*(GMWQ!$NF$2:$NF$60=AM$1),0),$G116-1966)</f>
        <v>533.16999999999996</v>
      </c>
      <c r="AN116" s="4" cm="1">
        <f t="array" ref="AN116">INDEX(GMWQ!$A$2:$NF$60,MATCH(1,(GMWQ!$NE$2:$NE$60=AN$3)*(GMWQ!$ND$2:$ND$60=AN$4)*(GMWQ!$NF$2:$NF$60=AN$1),0),$G116-1966)</f>
        <v>366.60899999999998</v>
      </c>
      <c r="AO116" s="4" cm="1">
        <f t="array" ref="AO116">INDEX(GMWQ!$A$2:$NF$60,MATCH(1,(GMWQ!$NE$2:$NE$60=AO$3)*(GMWQ!$ND$2:$ND$60=AO$4)*(GMWQ!$NF$2:$NF$60=AO$1),0),$G116-1966)</f>
        <v>308.53300000000002</v>
      </c>
      <c r="AP116" s="4" cm="1">
        <f t="array" ref="AP116">INDEX(GMWQ!$A$2:$NF$60,MATCH(1,(GMWQ!$NE$2:$NE$60=AP$3)*(GMWQ!$ND$2:$ND$60=AP$4)*(GMWQ!$NF$2:$NF$60=AP$1),0),$G116-1966)</f>
        <v>274862</v>
      </c>
      <c r="AQ116" s="4" cm="1">
        <f t="array" ref="AQ116">INDEX(GMWQ!$A$2:$NF$60,MATCH(1,(GMWQ!$NE$2:$NE$60=AQ$3)*(GMWQ!$ND$2:$ND$60=AQ$4)*(GMWQ!$NF$2:$NF$60=AQ$1),0),$G116-1966)</f>
        <v>0.4622773</v>
      </c>
      <c r="AR116" s="4" cm="1">
        <f t="array" ref="AR116">INDEX(GMWQ!$A$2:$NF$60,MATCH(1,(GMWQ!$NE$2:$NE$60=AR$3)*(GMWQ!$ND$2:$ND$60=AR$4)*(GMWQ!$NF$2:$NF$60=AR$1),0),$G116-1966)</f>
        <v>-6.5486429999999998E-3</v>
      </c>
      <c r="AS116" s="4" cm="1">
        <f t="array" ref="AS116">INDEX(GMWQ!$A$2:$NF$60,MATCH(1,(GMWQ!$NE$2:$NE$60=AS$3)*(GMWQ!$ND$2:$ND$60=AS$4)*(GMWQ!$NF$2:$NF$60=AS$1),0),$G116-1966)</f>
        <v>1.8758550000000001</v>
      </c>
      <c r="AT116" s="4" cm="1">
        <f t="array" ref="AT116">INDEX(GMWQ!$A$2:$NF$60,MATCH(1,(GMWQ!$NE$2:$NE$60=AT$3)*(GMWQ!$ND$2:$ND$60=AT$4)*(GMWQ!$NF$2:$NF$60=AT$1),0),$G116-1966)</f>
        <v>1.790095</v>
      </c>
      <c r="AU116" s="4" cm="1">
        <f t="array" ref="AU116">INDEX(GMWQ!$A$2:$NF$60,MATCH(1,(GMWQ!$NE$2:$NE$60=AU$3)*(GMWQ!$ND$2:$ND$60=AU$4)*(GMWQ!$NF$2:$NF$60=AU$1),0),$G116-1966)</f>
        <v>72.766670000000005</v>
      </c>
      <c r="AV116" s="4" cm="1">
        <f t="array" ref="AV116">INDEX(GMWQ!$A$2:$NF$60,MATCH(1,(GMWQ!$NE$2:$NE$60=AV$3)*(GMWQ!$ND$2:$ND$60=AV$4)*(GMWQ!$NF$2:$NF$60=AV$1),0),$G116-1966)</f>
        <v>171.4333</v>
      </c>
      <c r="AW116" s="4" cm="1">
        <f t="array" ref="AW116">INDEX(GMWQ!$A$2:$NF$60,MATCH(1,(GMWQ!$NE$2:$NE$60=AW$3)*(GMWQ!$ND$2:$ND$60=AW$4)*(GMWQ!$NF$2:$NF$60=AW$1),0),$G116-1966)</f>
        <v>97.5</v>
      </c>
      <c r="AX116" s="4" cm="1">
        <f t="array" ref="AX116">INDEX(GMWQ!$A$2:$NF$60,MATCH(1,(GMWQ!$NE$2:$NE$60=AX$3)*(GMWQ!$ND$2:$ND$60=AX$4)*(GMWQ!$NF$2:$NF$60=AX$1),0),$G116-1966)</f>
        <v>75.233329999999995</v>
      </c>
      <c r="AY116" s="4" cm="1">
        <f t="array" ref="AY116">INDEX(GMWQ!$A$2:$NF$60,MATCH(1,(GMWQ!$NE$2:$NE$60=AY$3)*(GMWQ!$ND$2:$ND$60=AY$4)*(GMWQ!$NF$2:$NF$60=AY$1),0),$G116-1966)</f>
        <v>65.983329999999995</v>
      </c>
      <c r="AZ116" s="4" cm="1">
        <f t="array" ref="AZ116">INDEX(GMWQ!$A$2:$NF$60,MATCH(1,(GMWQ!$NE$2:$NE$60=AZ$3)*(GMWQ!$ND$2:$ND$60=AZ$4)*(GMWQ!$NF$2:$NF$60=AZ$1),0),$G116-1966)</f>
        <v>61.033329999999999</v>
      </c>
      <c r="BA116" s="4" cm="1">
        <f t="array" ref="BA116">INDEX(GMWQ!$A$2:$NF$60,MATCH(1,(GMWQ!$NE$2:$NE$60=BA$3)*(GMWQ!$ND$2:$ND$60=BA$4)*(GMWQ!$NF$2:$NF$60=BA$1),0),$G116-1966)</f>
        <v>94.8</v>
      </c>
    </row>
    <row r="117" spans="1:53" x14ac:dyDescent="0.25">
      <c r="B117" s="4">
        <f t="shared" si="133"/>
        <v>2000</v>
      </c>
      <c r="C117" s="4">
        <f t="shared" si="133"/>
        <v>2000</v>
      </c>
      <c r="D117" s="4">
        <f t="shared" ref="D117" si="146">+D113+1</f>
        <v>2000</v>
      </c>
      <c r="G117" s="4">
        <f t="shared" si="141"/>
        <v>2083</v>
      </c>
      <c r="H117" s="4" cm="1">
        <f t="array" ref="H117">INDEX(GMWQ!$A$2:$NF$60,MATCH(1,(GMWQ!$NE$2:$NE$60=H$3)*(GMWQ!$ND$2:$ND$60=H$4)*(GMWQ!$NF$2:$NF$60=H$1),0),$G117-1966)</f>
        <v>486617</v>
      </c>
      <c r="I117" s="4" cm="1">
        <f t="array" ref="I117">INDEX(GMWQ!$A$2:$NF$60,MATCH(1,(GMWQ!$NE$2:$NE$60=I$3)*(GMWQ!$ND$2:$ND$60=I$4)*(GMWQ!$NF$2:$NF$60=I$1),0),$G117-1966)</f>
        <v>3536.3249999999998</v>
      </c>
      <c r="J117" s="4" cm="1">
        <f t="array" ref="J117">INDEX(GMWQ!$A$2:$NF$60,MATCH(1,(GMWQ!$NE$2:$NE$60=J$3)*(GMWQ!$ND$2:$ND$60=J$4)*(GMWQ!$NF$2:$NF$60=J$1),0),$G117-1966)</f>
        <v>125017.3</v>
      </c>
      <c r="K117" s="4" cm="1">
        <f t="array" ref="K117">INDEX(GMWQ!$A$2:$NF$60,MATCH(1,(GMWQ!$NE$2:$NE$60=K$3)*(GMWQ!$ND$2:$ND$60=K$4)*(GMWQ!$NF$2:$NF$60=K$1),0),$G117-1966)</f>
        <v>709.04</v>
      </c>
      <c r="L117" s="4" cm="1">
        <f t="array" ref="L117">INDEX(GMWQ!$A$2:$NF$60,MATCH(1,(GMWQ!$NE$2:$NE$60=L$3)*(GMWQ!$ND$2:$ND$60=L$4)*(GMWQ!$NF$2:$NF$60=L$1),0),$G117-1966)</f>
        <v>489.47199999999998</v>
      </c>
      <c r="M117" s="4" cm="1">
        <f t="array" ref="M117">INDEX(GMWQ!$A$2:$NF$60,MATCH(1,(GMWQ!$NE$2:$NE$60=M$3)*(GMWQ!$ND$2:$ND$60=M$4)*(GMWQ!$NF$2:$NF$60=M$1),0),$G117-1966)</f>
        <v>444.42099999999999</v>
      </c>
      <c r="N117" s="4" cm="1">
        <f t="array" ref="N117">INDEX(GMWQ!$A$2:$NF$60,MATCH(1,(GMWQ!$NE$2:$NE$60=N$3)*(GMWQ!$ND$2:$ND$60=N$4)*(GMWQ!$NF$2:$NF$60=N$1),0),$G117-1966)</f>
        <v>387053</v>
      </c>
      <c r="O117" s="4" cm="1">
        <f t="array" ref="O117">INDEX(GMWQ!$A$2:$NF$60,MATCH(1,(GMWQ!$NE$2:$NE$60=O$3)*(GMWQ!$ND$2:$ND$60=O$4)*(GMWQ!$NF$2:$NF$60=O$1),0),$G117-1966)</f>
        <v>4590</v>
      </c>
      <c r="P117" s="4" cm="1">
        <f t="array" ref="P117">INDEX(GMWQ!$A$2:$NF$60,MATCH(1,(GMWQ!$NE$2:$NE$60=P$3)*(GMWQ!$ND$2:$ND$60=P$4)*(GMWQ!$NF$2:$NF$60=P$1),0),$G117-1966)</f>
        <v>9.9915000000000003</v>
      </c>
      <c r="Q117" s="4" cm="1">
        <f t="array" ref="Q117">INDEX(GMWQ!$A$2:$NF$60,MATCH(1,(GMWQ!$NE$2:$NE$60=Q$3)*(GMWQ!$ND$2:$ND$60=Q$4)*(GMWQ!$NF$2:$NF$60=Q$1),0),$G117-1966)</f>
        <v>-10399.5</v>
      </c>
      <c r="R117" s="4" cm="1">
        <f t="array" ref="R117">INDEX(GMWQ!$A$2:$NF$60,MATCH(1,(GMWQ!$NE$2:$NE$60=R$3)*(GMWQ!$ND$2:$ND$60=R$4)*(GMWQ!$NF$2:$NF$60=R$1),0),$G117-1966)</f>
        <v>-7.7080000000000002</v>
      </c>
      <c r="S117" s="4" cm="1">
        <f t="array" ref="S117">INDEX(GMWQ!$A$2:$NF$60,MATCH(1,(GMWQ!$NE$2:$NE$60=S$3)*(GMWQ!$ND$2:$ND$60=S$4)*(GMWQ!$NF$2:$NF$60=S$1),0),$G117-1966)</f>
        <v>-3.6909999999999998</v>
      </c>
      <c r="T117" s="4" cm="1">
        <f t="array" ref="T117">INDEX(GMWQ!$A$2:$NF$60,MATCH(1,(GMWQ!$NE$2:$NE$60=T$3)*(GMWQ!$ND$2:$ND$60=T$4)*(GMWQ!$NF$2:$NF$60=T$1),0),$G117-1966)</f>
        <v>-7.7959940000000003</v>
      </c>
      <c r="U117" s="4" cm="1">
        <f t="array" ref="U117">INDEX(GMWQ!$A$2:$NF$60,MATCH(1,(GMWQ!$NE$2:$NE$60=U$3)*(GMWQ!$ND$2:$ND$60=U$4)*(GMWQ!$NF$2:$NF$60=U$1),0),$G117-1966)</f>
        <v>9494</v>
      </c>
      <c r="V117" s="4" cm="1">
        <f t="array" ref="V117">INDEX(GMWQ!$A$2:$NF$60,MATCH(1,(GMWQ!$NE$2:$NE$60=V$3)*(GMWQ!$ND$2:$ND$60=V$4)*(GMWQ!$NF$2:$NF$60=V$1),0),$G117-1966)</f>
        <v>407470</v>
      </c>
      <c r="W117" s="4" cm="1">
        <f t="array" ref="W117">INDEX(GMWQ!$A$2:$NF$60,MATCH(1,(GMWQ!$NE$2:$NE$60=W$3)*(GMWQ!$ND$2:$ND$60=W$4)*(GMWQ!$NF$2:$NF$60=W$1),0),$G117-1966)</f>
        <v>7418.9489999999996</v>
      </c>
      <c r="X117" s="4" cm="1">
        <f t="array" ref="X117">INDEX(GMWQ!$A$2:$NF$60,MATCH(1,(GMWQ!$NE$2:$NE$60=X$3)*(GMWQ!$ND$2:$ND$60=X$4)*(GMWQ!$NF$2:$NF$60=X$1),0),$G117-1966)</f>
        <v>685447</v>
      </c>
      <c r="Y117" s="4" cm="1">
        <f t="array" ref="Y117">INDEX(GMWQ!$A$2:$NF$60,MATCH(1,(GMWQ!$NE$2:$NE$60=Y$3)*(GMWQ!$ND$2:$ND$60=Y$4)*(GMWQ!$NF$2:$NF$60=Y$1),0),$G117-1966)</f>
        <v>1194.086</v>
      </c>
      <c r="Z117" s="4" cm="1">
        <f t="array" ref="Z117">INDEX(GMWQ!$A$2:$NF$60,MATCH(1,(GMWQ!$NE$2:$NE$60=Z$3)*(GMWQ!$ND$2:$ND$60=Z$4)*(GMWQ!$NF$2:$NF$60=Z$1),0),$G117-1966)</f>
        <v>1116.55</v>
      </c>
      <c r="AA117" s="4" cm="1">
        <f t="array" ref="AA117">INDEX(GMWQ!$A$2:$NF$60,MATCH(1,(GMWQ!$NE$2:$NE$60=AA$3)*(GMWQ!$ND$2:$ND$60=AA$4)*(GMWQ!$NF$2:$NF$60=AA$1),0),$G117-1966)</f>
        <v>1462.683</v>
      </c>
      <c r="AB117" s="4" cm="1">
        <f t="array" ref="AB117">INDEX(GMWQ!$A$2:$NF$60,MATCH(1,(GMWQ!$NE$2:$NE$60=AB$3)*(GMWQ!$ND$2:$ND$60=AB$4)*(GMWQ!$NF$2:$NF$60=AB$1),0),$G117-1966)</f>
        <v>932074</v>
      </c>
      <c r="AC117" s="4" cm="1">
        <f t="array" ref="AC117">INDEX(GMWQ!$A$2:$NF$60,MATCH(1,(GMWQ!$NE$2:$NE$60=AC$3)*(GMWQ!$ND$2:$ND$60=AC$4)*(GMWQ!$NF$2:$NF$60=AC$1),0),$G117-1966)</f>
        <v>326600</v>
      </c>
      <c r="AD117" s="4" cm="1">
        <f t="array" ref="AD117">INDEX(GMWQ!$A$2:$NF$60,MATCH(1,(GMWQ!$NE$2:$NE$60=AD$3)*(GMWQ!$ND$2:$ND$60=AD$4)*(GMWQ!$NF$2:$NF$60=AD$1),0),$G117-1966)</f>
        <v>5163.2110000000002</v>
      </c>
      <c r="AE117" s="4" cm="1">
        <f t="array" ref="AE117">INDEX(GMWQ!$A$2:$NF$60,MATCH(1,(GMWQ!$NE$2:$NE$60=AE$3)*(GMWQ!$ND$2:$ND$60=AE$4)*(GMWQ!$NF$2:$NF$60=AE$1),0),$G117-1966)</f>
        <v>247468.1</v>
      </c>
      <c r="AF117" s="4" cm="1">
        <f t="array" ref="AF117">INDEX(GMWQ!$A$2:$NF$60,MATCH(1,(GMWQ!$NE$2:$NE$60=AF$3)*(GMWQ!$ND$2:$ND$60=AF$4)*(GMWQ!$NF$2:$NF$60=AF$1),0),$G117-1966)</f>
        <v>655</v>
      </c>
      <c r="AG117" s="4" cm="1">
        <f t="array" ref="AG117">INDEX(GMWQ!$A$2:$NF$60,MATCH(1,(GMWQ!$NE$2:$NE$60=AG$3)*(GMWQ!$ND$2:$ND$60=AG$4)*(GMWQ!$NF$2:$NF$60=AG$1),0),$G117-1966)</f>
        <v>480.18</v>
      </c>
      <c r="AH117" s="4" cm="1">
        <f t="array" ref="AH117">INDEX(GMWQ!$A$2:$NF$60,MATCH(1,(GMWQ!$NE$2:$NE$60=AH$3)*(GMWQ!$ND$2:$ND$60=AH$4)*(GMWQ!$NF$2:$NF$60=AH$1),0),$G117-1966)</f>
        <v>1171.037</v>
      </c>
      <c r="AI117" s="4" cm="1">
        <f t="array" ref="AI117">INDEX(GMWQ!$A$2:$NF$60,MATCH(1,(GMWQ!$NE$2:$NE$60=AI$3)*(GMWQ!$ND$2:$ND$60=AI$4)*(GMWQ!$NF$2:$NF$60=AI$1),0),$G117-1966)</f>
        <v>499994</v>
      </c>
      <c r="AJ117" s="4" cm="1">
        <f t="array" ref="AJ117">INDEX(GMWQ!$A$2:$NF$60,MATCH(1,(GMWQ!$NE$2:$NE$60=AJ$3)*(GMWQ!$ND$2:$ND$60=AJ$4)*(GMWQ!$NF$2:$NF$60=AJ$1),0),$G117-1966)</f>
        <v>277076</v>
      </c>
      <c r="AK117" s="4" cm="1">
        <f t="array" ref="AK117">INDEX(GMWQ!$A$2:$NF$60,MATCH(1,(GMWQ!$NE$2:$NE$60=AK$3)*(GMWQ!$ND$2:$ND$60=AK$4)*(GMWQ!$NF$2:$NF$60=AK$1),0),$G117-1966)</f>
        <v>2579.5500000000002</v>
      </c>
      <c r="AL117" s="4" cm="1">
        <f t="array" ref="AL117">INDEX(GMWQ!$A$2:$NF$60,MATCH(1,(GMWQ!$NE$2:$NE$60=AL$3)*(GMWQ!$ND$2:$ND$60=AL$4)*(GMWQ!$NF$2:$NF$60=AL$1),0),$G117-1966)</f>
        <v>135537.9</v>
      </c>
      <c r="AM117" s="4" cm="1">
        <f t="array" ref="AM117">INDEX(GMWQ!$A$2:$NF$60,MATCH(1,(GMWQ!$NE$2:$NE$60=AM$3)*(GMWQ!$ND$2:$ND$60=AM$4)*(GMWQ!$NF$2:$NF$60=AM$1),0),$G117-1966)</f>
        <v>534.08900000000006</v>
      </c>
      <c r="AN117" s="4" cm="1">
        <f t="array" ref="AN117">INDEX(GMWQ!$A$2:$NF$60,MATCH(1,(GMWQ!$NE$2:$NE$60=AN$3)*(GMWQ!$ND$2:$ND$60=AN$4)*(GMWQ!$NF$2:$NF$60=AN$1),0),$G117-1966)</f>
        <v>371.6</v>
      </c>
      <c r="AO117" s="4" cm="1">
        <f t="array" ref="AO117">INDEX(GMWQ!$A$2:$NF$60,MATCH(1,(GMWQ!$NE$2:$NE$60=AO$3)*(GMWQ!$ND$2:$ND$60=AO$4)*(GMWQ!$NF$2:$NF$60=AO$1),0),$G117-1966)</f>
        <v>313.089</v>
      </c>
      <c r="AP117" s="4" cm="1">
        <f t="array" ref="AP117">INDEX(GMWQ!$A$2:$NF$60,MATCH(1,(GMWQ!$NE$2:$NE$60=AP$3)*(GMWQ!$ND$2:$ND$60=AP$4)*(GMWQ!$NF$2:$NF$60=AP$1),0),$G117-1966)</f>
        <v>280442</v>
      </c>
      <c r="AQ117" s="4" cm="1">
        <f t="array" ref="AQ117">INDEX(GMWQ!$A$2:$NF$60,MATCH(1,(GMWQ!$NE$2:$NE$60=AQ$3)*(GMWQ!$ND$2:$ND$60=AQ$4)*(GMWQ!$NF$2:$NF$60=AQ$1),0),$G117-1966)</f>
        <v>0.55322990000000005</v>
      </c>
      <c r="AR117" s="4" cm="1">
        <f t="array" ref="AR117">INDEX(GMWQ!$A$2:$NF$60,MATCH(1,(GMWQ!$NE$2:$NE$60=AR$3)*(GMWQ!$ND$2:$ND$60=AR$4)*(GMWQ!$NF$2:$NF$60=AR$1),0),$G117-1966)</f>
        <v>-0.56068059999999997</v>
      </c>
      <c r="AS117" s="4" cm="1">
        <f t="array" ref="AS117">INDEX(GMWQ!$A$2:$NF$60,MATCH(1,(GMWQ!$NE$2:$NE$60=AS$3)*(GMWQ!$ND$2:$ND$60=AS$4)*(GMWQ!$NF$2:$NF$60=AS$1),0),$G117-1966)</f>
        <v>1.5566230000000001</v>
      </c>
      <c r="AT117" s="4" cm="1">
        <f t="array" ref="AT117">INDEX(GMWQ!$A$2:$NF$60,MATCH(1,(GMWQ!$NE$2:$NE$60=AT$3)*(GMWQ!$ND$2:$ND$60=AT$4)*(GMWQ!$NF$2:$NF$60=AT$1),0),$G117-1966)</f>
        <v>1.70662</v>
      </c>
      <c r="AU117" s="4" cm="1">
        <f t="array" ref="AU117">INDEX(GMWQ!$A$2:$NF$60,MATCH(1,(GMWQ!$NE$2:$NE$60=AU$3)*(GMWQ!$ND$2:$ND$60=AU$4)*(GMWQ!$NF$2:$NF$60=AU$1),0),$G117-1966)</f>
        <v>72.7</v>
      </c>
      <c r="AV117" s="4" cm="1">
        <f t="array" ref="AV117">INDEX(GMWQ!$A$2:$NF$60,MATCH(1,(GMWQ!$NE$2:$NE$60=AV$3)*(GMWQ!$ND$2:$ND$60=AV$4)*(GMWQ!$NF$2:$NF$60=AV$1),0),$G117-1966)</f>
        <v>173</v>
      </c>
      <c r="AW117" s="4" cm="1">
        <f t="array" ref="AW117">INDEX(GMWQ!$A$2:$NF$60,MATCH(1,(GMWQ!$NE$2:$NE$60=AW$3)*(GMWQ!$ND$2:$ND$60=AW$4)*(GMWQ!$NF$2:$NF$60=AW$1),0),$G117-1966)</f>
        <v>97.266670000000005</v>
      </c>
      <c r="AX117" s="4" cm="1">
        <f t="array" ref="AX117">INDEX(GMWQ!$A$2:$NF$60,MATCH(1,(GMWQ!$NE$2:$NE$60=AX$3)*(GMWQ!$ND$2:$ND$60=AX$4)*(GMWQ!$NF$2:$NF$60=AX$1),0),$G117-1966)</f>
        <v>75.533330000000007</v>
      </c>
      <c r="AY117" s="4" cm="1">
        <f t="array" ref="AY117">INDEX(GMWQ!$A$2:$NF$60,MATCH(1,(GMWQ!$NE$2:$NE$60=AY$3)*(GMWQ!$ND$2:$ND$60=AY$4)*(GMWQ!$NF$2:$NF$60=AY$1),0),$G117-1966)</f>
        <v>66.226669999999999</v>
      </c>
      <c r="AZ117" s="4" cm="1">
        <f t="array" ref="AZ117">INDEX(GMWQ!$A$2:$NF$60,MATCH(1,(GMWQ!$NE$2:$NE$60=AZ$3)*(GMWQ!$ND$2:$ND$60=AZ$4)*(GMWQ!$NF$2:$NF$60=AZ$1),0),$G117-1966)</f>
        <v>61.4</v>
      </c>
      <c r="BA117" s="4" cm="1">
        <f t="array" ref="BA117">INDEX(GMWQ!$A$2:$NF$60,MATCH(1,(GMWQ!$NE$2:$NE$60=BA$3)*(GMWQ!$ND$2:$ND$60=BA$4)*(GMWQ!$NF$2:$NF$60=BA$1),0),$G117-1966)</f>
        <v>95.666659999999993</v>
      </c>
    </row>
    <row r="118" spans="1:53" x14ac:dyDescent="0.25">
      <c r="B118" s="4">
        <f t="shared" si="133"/>
        <v>2000</v>
      </c>
      <c r="C118" s="4">
        <f t="shared" si="133"/>
        <v>2000</v>
      </c>
      <c r="D118" s="4">
        <f t="shared" ref="D118" si="147">+D114+1</f>
        <v>2000</v>
      </c>
      <c r="F118" s="4">
        <f t="shared" ref="F118" si="148">+F114+1</f>
        <v>2000</v>
      </c>
      <c r="G118" s="4">
        <f t="shared" si="141"/>
        <v>2084</v>
      </c>
      <c r="H118" s="4" cm="1">
        <f t="array" ref="H118">INDEX(GMWQ!$A$2:$NF$60,MATCH(1,(GMWQ!$NE$2:$NE$60=H$3)*(GMWQ!$ND$2:$ND$60=H$4)*(GMWQ!$NF$2:$NF$60=H$1),0),$G118-1966)</f>
        <v>489506</v>
      </c>
      <c r="I118" s="4" cm="1">
        <f t="array" ref="I118">INDEX(GMWQ!$A$2:$NF$60,MATCH(1,(GMWQ!$NE$2:$NE$60=I$3)*(GMWQ!$ND$2:$ND$60=I$4)*(GMWQ!$NF$2:$NF$60=I$1),0),$G118-1966)</f>
        <v>3557.45</v>
      </c>
      <c r="J118" s="4" cm="1">
        <f t="array" ref="J118">INDEX(GMWQ!$A$2:$NF$60,MATCH(1,(GMWQ!$NE$2:$NE$60=J$3)*(GMWQ!$ND$2:$ND$60=J$4)*(GMWQ!$NF$2:$NF$60=J$1),0),$G118-1966)</f>
        <v>126312.9</v>
      </c>
      <c r="K118" s="4" cm="1">
        <f t="array" ref="K118">INDEX(GMWQ!$A$2:$NF$60,MATCH(1,(GMWQ!$NE$2:$NE$60=K$3)*(GMWQ!$ND$2:$ND$60=K$4)*(GMWQ!$NF$2:$NF$60=K$1),0),$G118-1966)</f>
        <v>706.02</v>
      </c>
      <c r="L118" s="4" cm="1">
        <f t="array" ref="L118">INDEX(GMWQ!$A$2:$NF$60,MATCH(1,(GMWQ!$NE$2:$NE$60=L$3)*(GMWQ!$ND$2:$ND$60=L$4)*(GMWQ!$NF$2:$NF$60=L$1),0),$G118-1966)</f>
        <v>492.48399999999998</v>
      </c>
      <c r="M118" s="4" cm="1">
        <f t="array" ref="M118">INDEX(GMWQ!$A$2:$NF$60,MATCH(1,(GMWQ!$NE$2:$NE$60=M$3)*(GMWQ!$ND$2:$ND$60=M$4)*(GMWQ!$NF$2:$NF$60=M$1),0),$G118-1966)</f>
        <v>448.69200000000001</v>
      </c>
      <c r="N118" s="4" cm="1">
        <f t="array" ref="N118">INDEX(GMWQ!$A$2:$NF$60,MATCH(1,(GMWQ!$NE$2:$NE$60=N$3)*(GMWQ!$ND$2:$ND$60=N$4)*(GMWQ!$NF$2:$NF$60=N$1),0),$G118-1966)</f>
        <v>387818.5</v>
      </c>
      <c r="O118" s="4" cm="1">
        <f t="array" ref="O118">INDEX(GMWQ!$A$2:$NF$60,MATCH(1,(GMWQ!$NE$2:$NE$60=O$3)*(GMWQ!$ND$2:$ND$60=O$4)*(GMWQ!$NF$2:$NF$60=O$1),0),$G118-1966)</f>
        <v>-3597</v>
      </c>
      <c r="P118" s="4" cm="1">
        <f t="array" ref="P118">INDEX(GMWQ!$A$2:$NF$60,MATCH(1,(GMWQ!$NE$2:$NE$60=P$3)*(GMWQ!$ND$2:$ND$60=P$4)*(GMWQ!$NF$2:$NF$60=P$1),0),$G118-1966)</f>
        <v>0.629</v>
      </c>
      <c r="Q118" s="4" cm="1">
        <f t="array" ref="Q118">INDEX(GMWQ!$A$2:$NF$60,MATCH(1,(GMWQ!$NE$2:$NE$60=Q$3)*(GMWQ!$ND$2:$ND$60=Q$4)*(GMWQ!$NF$2:$NF$60=Q$1),0),$G118-1966)</f>
        <v>-10171</v>
      </c>
      <c r="R118" s="4" cm="1">
        <f t="array" ref="R118">INDEX(GMWQ!$A$2:$NF$60,MATCH(1,(GMWQ!$NE$2:$NE$60=R$3)*(GMWQ!$ND$2:$ND$60=R$4)*(GMWQ!$NF$2:$NF$60=R$1),0),$G118-1966)</f>
        <v>-12.609</v>
      </c>
      <c r="S118" s="4" cm="1">
        <f t="array" ref="S118">INDEX(GMWQ!$A$2:$NF$60,MATCH(1,(GMWQ!$NE$2:$NE$60=S$3)*(GMWQ!$ND$2:$ND$60=S$4)*(GMWQ!$NF$2:$NF$60=S$1),0),$G118-1966)</f>
        <v>-7.2089999999999996</v>
      </c>
      <c r="T118" s="4" cm="1">
        <f t="array" ref="T118">INDEX(GMWQ!$A$2:$NF$60,MATCH(1,(GMWQ!$NE$2:$NE$60=T$3)*(GMWQ!$ND$2:$ND$60=T$4)*(GMWQ!$NF$2:$NF$60=T$1),0),$G118-1966)</f>
        <v>-8.5614430000000006</v>
      </c>
      <c r="U118" s="4" cm="1">
        <f t="array" ref="U118">INDEX(GMWQ!$A$2:$NF$60,MATCH(1,(GMWQ!$NE$2:$NE$60=U$3)*(GMWQ!$ND$2:$ND$60=U$4)*(GMWQ!$NF$2:$NF$60=U$1),0),$G118-1966)</f>
        <v>7809</v>
      </c>
      <c r="V118" s="4" cm="1">
        <f t="array" ref="V118">INDEX(GMWQ!$A$2:$NF$60,MATCH(1,(GMWQ!$NE$2:$NE$60=V$3)*(GMWQ!$ND$2:$ND$60=V$4)*(GMWQ!$NF$2:$NF$60=V$1),0),$G118-1966)</f>
        <v>414826</v>
      </c>
      <c r="W118" s="4" cm="1">
        <f t="array" ref="W118">INDEX(GMWQ!$A$2:$NF$60,MATCH(1,(GMWQ!$NE$2:$NE$60=W$3)*(GMWQ!$ND$2:$ND$60=W$4)*(GMWQ!$NF$2:$NF$60=W$1),0),$G118-1966)</f>
        <v>7592.7449999999999</v>
      </c>
      <c r="X118" s="4" cm="1">
        <f t="array" ref="X118">INDEX(GMWQ!$A$2:$NF$60,MATCH(1,(GMWQ!$NE$2:$NE$60=X$3)*(GMWQ!$ND$2:$ND$60=X$4)*(GMWQ!$NF$2:$NF$60=X$1),0),$G118-1966)</f>
        <v>699794</v>
      </c>
      <c r="Y118" s="4" cm="1">
        <f t="array" ref="Y118">INDEX(GMWQ!$A$2:$NF$60,MATCH(1,(GMWQ!$NE$2:$NE$60=Y$3)*(GMWQ!$ND$2:$ND$60=Y$4)*(GMWQ!$NF$2:$NF$60=Y$1),0),$G118-1966)</f>
        <v>1197.2860000000001</v>
      </c>
      <c r="Z118" s="4" cm="1">
        <f t="array" ref="Z118">INDEX(GMWQ!$A$2:$NF$60,MATCH(1,(GMWQ!$NE$2:$NE$60=Z$3)*(GMWQ!$ND$2:$ND$60=Z$4)*(GMWQ!$NF$2:$NF$60=Z$1),0),$G118-1966)</f>
        <v>1128.596</v>
      </c>
      <c r="AA118" s="4" cm="1">
        <f t="array" ref="AA118">INDEX(GMWQ!$A$2:$NF$60,MATCH(1,(GMWQ!$NE$2:$NE$60=AA$3)*(GMWQ!$ND$2:$ND$60=AA$4)*(GMWQ!$NF$2:$NF$60=AA$1),0),$G118-1966)</f>
        <v>1470.635</v>
      </c>
      <c r="AB118" s="4" cm="1">
        <f t="array" ref="AB118">INDEX(GMWQ!$A$2:$NF$60,MATCH(1,(GMWQ!$NE$2:$NE$60=AB$3)*(GMWQ!$ND$2:$ND$60=AB$4)*(GMWQ!$NF$2:$NF$60=AB$1),0),$G118-1966)</f>
        <v>941783</v>
      </c>
      <c r="AC118" s="4" cm="1">
        <f t="array" ref="AC118">INDEX(GMWQ!$A$2:$NF$60,MATCH(1,(GMWQ!$NE$2:$NE$60=AC$3)*(GMWQ!$ND$2:$ND$60=AC$4)*(GMWQ!$NF$2:$NF$60=AC$1),0),$G118-1966)</f>
        <v>333300</v>
      </c>
      <c r="AD118" s="4" cm="1">
        <f t="array" ref="AD118">INDEX(GMWQ!$A$2:$NF$60,MATCH(1,(GMWQ!$NE$2:$NE$60=AD$3)*(GMWQ!$ND$2:$ND$60=AD$4)*(GMWQ!$NF$2:$NF$60=AD$1),0),$G118-1966)</f>
        <v>5368.9489999999996</v>
      </c>
      <c r="AE118" s="4" cm="1">
        <f t="array" ref="AE118">INDEX(GMWQ!$A$2:$NF$60,MATCH(1,(GMWQ!$NE$2:$NE$60=AE$3)*(GMWQ!$ND$2:$ND$60=AE$4)*(GMWQ!$NF$2:$NF$60=AE$1),0),$G118-1966)</f>
        <v>257752.9</v>
      </c>
      <c r="AF118" s="4" cm="1">
        <f t="array" ref="AF118">INDEX(GMWQ!$A$2:$NF$60,MATCH(1,(GMWQ!$NE$2:$NE$60=AF$3)*(GMWQ!$ND$2:$ND$60=AF$4)*(GMWQ!$NF$2:$NF$60=AF$1),0),$G118-1966)</f>
        <v>705</v>
      </c>
      <c r="AG118" s="4" cm="1">
        <f t="array" ref="AG118">INDEX(GMWQ!$A$2:$NF$60,MATCH(1,(GMWQ!$NE$2:$NE$60=AG$3)*(GMWQ!$ND$2:$ND$60=AG$4)*(GMWQ!$NF$2:$NF$60=AG$1),0),$G118-1966)</f>
        <v>491.75200000000001</v>
      </c>
      <c r="AH118" s="4" cm="1">
        <f t="array" ref="AH118">INDEX(GMWQ!$A$2:$NF$60,MATCH(1,(GMWQ!$NE$2:$NE$60=AH$3)*(GMWQ!$ND$2:$ND$60=AH$4)*(GMWQ!$NF$2:$NF$60=AH$1),0),$G118-1966)</f>
        <v>1173.039</v>
      </c>
      <c r="AI118" s="4" cm="1">
        <f t="array" ref="AI118">INDEX(GMWQ!$A$2:$NF$60,MATCH(1,(GMWQ!$NE$2:$NE$60=AI$3)*(GMWQ!$ND$2:$ND$60=AI$4)*(GMWQ!$NF$2:$NF$60=AI$1),0),$G118-1966)</f>
        <v>507357</v>
      </c>
      <c r="AJ118" s="4" cm="1">
        <f t="array" ref="AJ118">INDEX(GMWQ!$A$2:$NF$60,MATCH(1,(GMWQ!$NE$2:$NE$60=AJ$3)*(GMWQ!$ND$2:$ND$60=AJ$4)*(GMWQ!$NF$2:$NF$60=AJ$1),0),$G118-1966)</f>
        <v>279029</v>
      </c>
      <c r="AK118" s="4" cm="1">
        <f t="array" ref="AK118">INDEX(GMWQ!$A$2:$NF$60,MATCH(1,(GMWQ!$NE$2:$NE$60=AK$3)*(GMWQ!$ND$2:$ND$60=AK$4)*(GMWQ!$NF$2:$NF$60=AK$1),0),$G118-1966)</f>
        <v>2608.9250000000002</v>
      </c>
      <c r="AL118" s="4" cm="1">
        <f t="array" ref="AL118">INDEX(GMWQ!$A$2:$NF$60,MATCH(1,(GMWQ!$NE$2:$NE$60=AL$3)*(GMWQ!$ND$2:$ND$60=AL$4)*(GMWQ!$NF$2:$NF$60=AL$1),0),$G118-1966)</f>
        <v>136557.9</v>
      </c>
      <c r="AM118" s="4" cm="1">
        <f t="array" ref="AM118">INDEX(GMWQ!$A$2:$NF$60,MATCH(1,(GMWQ!$NE$2:$NE$60=AM$3)*(GMWQ!$ND$2:$ND$60=AM$4)*(GMWQ!$NF$2:$NF$60=AM$1),0),$G118-1966)</f>
        <v>533.25</v>
      </c>
      <c r="AN118" s="4" cm="1">
        <f t="array" ref="AN118">INDEX(GMWQ!$A$2:$NF$60,MATCH(1,(GMWQ!$NE$2:$NE$60=AN$3)*(GMWQ!$ND$2:$ND$60=AN$4)*(GMWQ!$NF$2:$NF$60=AN$1),0),$G118-1966)</f>
        <v>375.64499999999998</v>
      </c>
      <c r="AO118" s="4" cm="1">
        <f t="array" ref="AO118">INDEX(GMWQ!$A$2:$NF$60,MATCH(1,(GMWQ!$NE$2:$NE$60=AO$3)*(GMWQ!$ND$2:$ND$60=AO$4)*(GMWQ!$NF$2:$NF$60=AO$1),0),$G118-1966)</f>
        <v>318.10500000000002</v>
      </c>
      <c r="AP118" s="4" cm="1">
        <f t="array" ref="AP118">INDEX(GMWQ!$A$2:$NF$60,MATCH(1,(GMWQ!$NE$2:$NE$60=AP$3)*(GMWQ!$ND$2:$ND$60=AP$4)*(GMWQ!$NF$2:$NF$60=AP$1),0),$G118-1966)</f>
        <v>283220</v>
      </c>
      <c r="AQ118" s="4" cm="1">
        <f t="array" ref="AQ118">INDEX(GMWQ!$A$2:$NF$60,MATCH(1,(GMWQ!$NE$2:$NE$60=AQ$3)*(GMWQ!$ND$2:$ND$60=AQ$4)*(GMWQ!$NF$2:$NF$60=AQ$1),0),$G118-1966)</f>
        <v>0.38962279999999999</v>
      </c>
      <c r="AR118" s="4" cm="1">
        <f t="array" ref="AR118">INDEX(GMWQ!$A$2:$NF$60,MATCH(1,(GMWQ!$NE$2:$NE$60=AR$3)*(GMWQ!$ND$2:$ND$60=AR$4)*(GMWQ!$NF$2:$NF$60=AR$1),0),$G118-1966)</f>
        <v>-0.99231000000000003</v>
      </c>
      <c r="AS118" s="4" cm="1">
        <f t="array" ref="AS118">INDEX(GMWQ!$A$2:$NF$60,MATCH(1,(GMWQ!$NE$2:$NE$60=AS$3)*(GMWQ!$ND$2:$ND$60=AS$4)*(GMWQ!$NF$2:$NF$60=AS$1),0),$G118-1966)</f>
        <v>1.324335</v>
      </c>
      <c r="AT118" s="4" cm="1">
        <f t="array" ref="AT118">INDEX(GMWQ!$A$2:$NF$60,MATCH(1,(GMWQ!$NE$2:$NE$60=AT$3)*(GMWQ!$ND$2:$ND$60=AT$4)*(GMWQ!$NF$2:$NF$60=AT$1),0),$G118-1966)</f>
        <v>1.553024</v>
      </c>
      <c r="AU118" s="4" cm="1">
        <f t="array" ref="AU118">INDEX(GMWQ!$A$2:$NF$60,MATCH(1,(GMWQ!$NE$2:$NE$60=AU$3)*(GMWQ!$ND$2:$ND$60=AU$4)*(GMWQ!$NF$2:$NF$60=AU$1),0),$G118-1966)</f>
        <v>73.166659999999993</v>
      </c>
      <c r="AV118" s="4" cm="1">
        <f t="array" ref="AV118">INDEX(GMWQ!$A$2:$NF$60,MATCH(1,(GMWQ!$NE$2:$NE$60=AV$3)*(GMWQ!$ND$2:$ND$60=AV$4)*(GMWQ!$NF$2:$NF$60=AV$1),0),$G118-1966)</f>
        <v>174.23330000000001</v>
      </c>
      <c r="AW118" s="4" cm="1">
        <f t="array" ref="AW118">INDEX(GMWQ!$A$2:$NF$60,MATCH(1,(GMWQ!$NE$2:$NE$60=AW$3)*(GMWQ!$ND$2:$ND$60=AW$4)*(GMWQ!$NF$2:$NF$60=AW$1),0),$G118-1966)</f>
        <v>97.133330000000001</v>
      </c>
      <c r="AX118" s="4" cm="1">
        <f t="array" ref="AX118">INDEX(GMWQ!$A$2:$NF$60,MATCH(1,(GMWQ!$NE$2:$NE$60=AX$3)*(GMWQ!$ND$2:$ND$60=AX$4)*(GMWQ!$NF$2:$NF$60=AX$1),0),$G118-1966)</f>
        <v>76.099999999999994</v>
      </c>
      <c r="AY118" s="4" cm="1">
        <f t="array" ref="AY118">INDEX(GMWQ!$A$2:$NF$60,MATCH(1,(GMWQ!$NE$2:$NE$60=AY$3)*(GMWQ!$ND$2:$ND$60=AY$4)*(GMWQ!$NF$2:$NF$60=AY$1),0),$G118-1966)</f>
        <v>66.503330000000005</v>
      </c>
      <c r="AZ118" s="4" cm="1">
        <f t="array" ref="AZ118">INDEX(GMWQ!$A$2:$NF$60,MATCH(1,(GMWQ!$NE$2:$NE$60=AZ$3)*(GMWQ!$ND$2:$ND$60=AZ$4)*(GMWQ!$NF$2:$NF$60=AZ$1),0),$G118-1966)</f>
        <v>61.833329999999997</v>
      </c>
      <c r="BA118" s="4" cm="1">
        <f t="array" ref="BA118">INDEX(GMWQ!$A$2:$NF$60,MATCH(1,(GMWQ!$NE$2:$NE$60=BA$3)*(GMWQ!$ND$2:$ND$60=BA$4)*(GMWQ!$NF$2:$NF$60=BA$1),0),$G118-1966)</f>
        <v>96.7</v>
      </c>
    </row>
    <row r="119" spans="1:53" x14ac:dyDescent="0.25">
      <c r="A119" s="4">
        <v>2001</v>
      </c>
      <c r="B119" s="4">
        <f t="shared" si="133"/>
        <v>2001</v>
      </c>
      <c r="C119" s="4">
        <f t="shared" si="133"/>
        <v>2000</v>
      </c>
      <c r="D119" s="4">
        <f t="shared" ref="D119" si="149">+D115+1</f>
        <v>2000</v>
      </c>
      <c r="E119" s="4">
        <f t="shared" si="133"/>
        <v>2000</v>
      </c>
      <c r="G119" s="4">
        <f t="shared" si="141"/>
        <v>2085</v>
      </c>
      <c r="H119" s="4" cm="1">
        <f t="array" ref="H119">INDEX(GMWQ!$A$2:$NF$60,MATCH(1,(GMWQ!$NE$2:$NE$60=H$3)*(GMWQ!$ND$2:$ND$60=H$4)*(GMWQ!$NF$2:$NF$60=H$1),0),$G119-1966)</f>
        <v>493575</v>
      </c>
      <c r="I119" s="4" cm="1">
        <f t="array" ref="I119">INDEX(GMWQ!$A$2:$NF$60,MATCH(1,(GMWQ!$NE$2:$NE$60=I$3)*(GMWQ!$ND$2:$ND$60=I$4)*(GMWQ!$NF$2:$NF$60=I$1),0),$G119-1966)</f>
        <v>3545.7750000000001</v>
      </c>
      <c r="J119" s="4" cm="1">
        <f t="array" ref="J119">INDEX(GMWQ!$A$2:$NF$60,MATCH(1,(GMWQ!$NE$2:$NE$60=J$3)*(GMWQ!$ND$2:$ND$60=J$4)*(GMWQ!$NF$2:$NF$60=J$1),0),$G119-1966)</f>
        <v>127051.3</v>
      </c>
      <c r="K119" s="4" cm="1">
        <f t="array" ref="K119">INDEX(GMWQ!$A$2:$NF$60,MATCH(1,(GMWQ!$NE$2:$NE$60=K$3)*(GMWQ!$ND$2:$ND$60=K$4)*(GMWQ!$NF$2:$NF$60=K$1),0),$G119-1966)</f>
        <v>721.01</v>
      </c>
      <c r="L119" s="4" cm="1">
        <f t="array" ref="L119">INDEX(GMWQ!$A$2:$NF$60,MATCH(1,(GMWQ!$NE$2:$NE$60=L$3)*(GMWQ!$ND$2:$ND$60=L$4)*(GMWQ!$NF$2:$NF$60=L$1),0),$G119-1966)</f>
        <v>495.02699999999999</v>
      </c>
      <c r="M119" s="4" cm="1">
        <f t="array" ref="M119">INDEX(GMWQ!$A$2:$NF$60,MATCH(1,(GMWQ!$NE$2:$NE$60=M$3)*(GMWQ!$ND$2:$ND$60=M$4)*(GMWQ!$NF$2:$NF$60=M$1),0),$G119-1966)</f>
        <v>452.48700000000002</v>
      </c>
      <c r="N119" s="4" cm="1">
        <f t="array" ref="N119">INDEX(GMWQ!$A$2:$NF$60,MATCH(1,(GMWQ!$NE$2:$NE$60=N$3)*(GMWQ!$ND$2:$ND$60=N$4)*(GMWQ!$NF$2:$NF$60=N$1),0),$G119-1966)</f>
        <v>390001.5</v>
      </c>
      <c r="O119" s="4" cm="1">
        <f t="array" ref="O119">INDEX(GMWQ!$A$2:$NF$60,MATCH(1,(GMWQ!$NE$2:$NE$60=O$3)*(GMWQ!$ND$2:$ND$60=O$4)*(GMWQ!$NF$2:$NF$60=O$1),0),$G119-1966)</f>
        <v>11505</v>
      </c>
      <c r="P119" s="4" cm="1">
        <f t="array" ref="P119">INDEX(GMWQ!$A$2:$NF$60,MATCH(1,(GMWQ!$NE$2:$NE$60=P$3)*(GMWQ!$ND$2:$ND$60=P$4)*(GMWQ!$NF$2:$NF$60=P$1),0),$G119-1966)</f>
        <v>-9.1652500000000003</v>
      </c>
      <c r="Q119" s="4" cm="1">
        <f t="array" ref="Q119">INDEX(GMWQ!$A$2:$NF$60,MATCH(1,(GMWQ!$NE$2:$NE$60=Q$3)*(GMWQ!$ND$2:$ND$60=Q$4)*(GMWQ!$NF$2:$NF$60=Q$1),0),$G119-1966)</f>
        <v>-9727.0010000000002</v>
      </c>
      <c r="R119" s="4" cm="1">
        <f t="array" ref="R119">INDEX(GMWQ!$A$2:$NF$60,MATCH(1,(GMWQ!$NE$2:$NE$60=R$3)*(GMWQ!$ND$2:$ND$60=R$4)*(GMWQ!$NF$2:$NF$60=R$1),0),$G119-1966)</f>
        <v>-14.215999999999999</v>
      </c>
      <c r="S119" s="4" cm="1">
        <f t="array" ref="S119">INDEX(GMWQ!$A$2:$NF$60,MATCH(1,(GMWQ!$NE$2:$NE$60=S$3)*(GMWQ!$ND$2:$ND$60=S$4)*(GMWQ!$NF$2:$NF$60=S$1),0),$G119-1966)</f>
        <v>-5.9080000000000004</v>
      </c>
      <c r="T119" s="4" cm="1">
        <f t="array" ref="T119">INDEX(GMWQ!$A$2:$NF$60,MATCH(1,(GMWQ!$NE$2:$NE$60=T$3)*(GMWQ!$ND$2:$ND$60=T$4)*(GMWQ!$NF$2:$NF$60=T$1),0),$G119-1966)</f>
        <v>-9.62392</v>
      </c>
      <c r="U119" s="4" cm="1">
        <f t="array" ref="U119">INDEX(GMWQ!$A$2:$NF$60,MATCH(1,(GMWQ!$NE$2:$NE$60=U$3)*(GMWQ!$ND$2:$ND$60=U$4)*(GMWQ!$NF$2:$NF$60=U$1),0),$G119-1966)</f>
        <v>4761</v>
      </c>
      <c r="V119" s="4" cm="1">
        <f t="array" ref="V119">INDEX(GMWQ!$A$2:$NF$60,MATCH(1,(GMWQ!$NE$2:$NE$60=V$3)*(GMWQ!$ND$2:$ND$60=V$4)*(GMWQ!$NF$2:$NF$60=V$1),0),$G119-1966)</f>
        <v>398365</v>
      </c>
      <c r="W119" s="4" cm="1">
        <f t="array" ref="W119">INDEX(GMWQ!$A$2:$NF$60,MATCH(1,(GMWQ!$NE$2:$NE$60=W$3)*(GMWQ!$ND$2:$ND$60=W$4)*(GMWQ!$NF$2:$NF$60=W$1),0),$G119-1966)</f>
        <v>7878.5940000000001</v>
      </c>
      <c r="X119" s="4" cm="1">
        <f t="array" ref="X119">INDEX(GMWQ!$A$2:$NF$60,MATCH(1,(GMWQ!$NE$2:$NE$60=X$3)*(GMWQ!$ND$2:$ND$60=X$4)*(GMWQ!$NF$2:$NF$60=X$1),0),$G119-1966)</f>
        <v>705541</v>
      </c>
      <c r="Y119" s="4" cm="1">
        <f t="array" ref="Y119">INDEX(GMWQ!$A$2:$NF$60,MATCH(1,(GMWQ!$NE$2:$NE$60=Y$3)*(GMWQ!$ND$2:$ND$60=Y$4)*(GMWQ!$NF$2:$NF$60=Y$1),0),$G119-1966)</f>
        <v>1197.08</v>
      </c>
      <c r="Z119" s="4" cm="1">
        <f t="array" ref="Z119">INDEX(GMWQ!$A$2:$NF$60,MATCH(1,(GMWQ!$NE$2:$NE$60=Z$3)*(GMWQ!$ND$2:$ND$60=Z$4)*(GMWQ!$NF$2:$NF$60=Z$1),0),$G119-1966)</f>
        <v>1145.0450000000001</v>
      </c>
      <c r="AA119" s="4" cm="1">
        <f t="array" ref="AA119">INDEX(GMWQ!$A$2:$NF$60,MATCH(1,(GMWQ!$NE$2:$NE$60=AA$3)*(GMWQ!$ND$2:$ND$60=AA$4)*(GMWQ!$NF$2:$NF$60=AA$1),0),$G119-1966)</f>
        <v>1485.598</v>
      </c>
      <c r="AB119" s="4" cm="1">
        <f t="array" ref="AB119">INDEX(GMWQ!$A$2:$NF$60,MATCH(1,(GMWQ!$NE$2:$NE$60=AB$3)*(GMWQ!$ND$2:$ND$60=AB$4)*(GMWQ!$NF$2:$NF$60=AB$1),0),$G119-1966)</f>
        <v>971026</v>
      </c>
      <c r="AC119" s="4" cm="1">
        <f t="array" ref="AC119">INDEX(GMWQ!$A$2:$NF$60,MATCH(1,(GMWQ!$NE$2:$NE$60=AC$3)*(GMWQ!$ND$2:$ND$60=AC$4)*(GMWQ!$NF$2:$NF$60=AC$1),0),$G119-1966)</f>
        <v>322000</v>
      </c>
      <c r="AD119" s="4" cm="1">
        <f t="array" ref="AD119">INDEX(GMWQ!$A$2:$NF$60,MATCH(1,(GMWQ!$NE$2:$NE$60=AD$3)*(GMWQ!$ND$2:$ND$60=AD$4)*(GMWQ!$NF$2:$NF$60=AD$1),0),$G119-1966)</f>
        <v>5609.1030000000001</v>
      </c>
      <c r="AE119" s="4" cm="1">
        <f t="array" ref="AE119">INDEX(GMWQ!$A$2:$NF$60,MATCH(1,(GMWQ!$NE$2:$NE$60=AE$3)*(GMWQ!$ND$2:$ND$60=AE$4)*(GMWQ!$NF$2:$NF$60=AE$1),0),$G119-1966)</f>
        <v>264554.8</v>
      </c>
      <c r="AF119" s="4" cm="1">
        <f t="array" ref="AF119">INDEX(GMWQ!$A$2:$NF$60,MATCH(1,(GMWQ!$NE$2:$NE$60=AF$3)*(GMWQ!$ND$2:$ND$60=AF$4)*(GMWQ!$NF$2:$NF$60=AF$1),0),$G119-1966)</f>
        <v>734</v>
      </c>
      <c r="AG119" s="4" cm="1">
        <f t="array" ref="AG119">INDEX(GMWQ!$A$2:$NF$60,MATCH(1,(GMWQ!$NE$2:$NE$60=AG$3)*(GMWQ!$ND$2:$ND$60=AG$4)*(GMWQ!$NF$2:$NF$60=AG$1),0),$G119-1966)</f>
        <v>507.46480000000003</v>
      </c>
      <c r="AH119" s="4" cm="1">
        <f t="array" ref="AH119">INDEX(GMWQ!$A$2:$NF$60,MATCH(1,(GMWQ!$NE$2:$NE$60=AH$3)*(GMWQ!$ND$2:$ND$60=AH$4)*(GMWQ!$NF$2:$NF$60=AH$1),0),$G119-1966)</f>
        <v>1189.4770000000001</v>
      </c>
      <c r="AI119" s="4" cm="1">
        <f t="array" ref="AI119">INDEX(GMWQ!$A$2:$NF$60,MATCH(1,(GMWQ!$NE$2:$NE$60=AI$3)*(GMWQ!$ND$2:$ND$60=AI$4)*(GMWQ!$NF$2:$NF$60=AI$1),0),$G119-1966)</f>
        <v>513914</v>
      </c>
      <c r="AJ119" s="4" cm="1">
        <f t="array" ref="AJ119">INDEX(GMWQ!$A$2:$NF$60,MATCH(1,(GMWQ!$NE$2:$NE$60=AJ$3)*(GMWQ!$ND$2:$ND$60=AJ$4)*(GMWQ!$NF$2:$NF$60=AJ$1),0),$G119-1966)</f>
        <v>283724</v>
      </c>
      <c r="AK119" s="4" cm="1">
        <f t="array" ref="AK119">INDEX(GMWQ!$A$2:$NF$60,MATCH(1,(GMWQ!$NE$2:$NE$60=AK$3)*(GMWQ!$ND$2:$ND$60=AK$4)*(GMWQ!$NF$2:$NF$60=AK$1),0),$G119-1966)</f>
        <v>2617.5500000000002</v>
      </c>
      <c r="AL119" s="4" cm="1">
        <f t="array" ref="AL119">INDEX(GMWQ!$A$2:$NF$60,MATCH(1,(GMWQ!$NE$2:$NE$60=AL$3)*(GMWQ!$ND$2:$ND$60=AL$4)*(GMWQ!$NF$2:$NF$60=AL$1),0),$G119-1966)</f>
        <v>137564.70000000001</v>
      </c>
      <c r="AM119" s="4" cm="1">
        <f t="array" ref="AM119">INDEX(GMWQ!$A$2:$NF$60,MATCH(1,(GMWQ!$NE$2:$NE$60=AM$3)*(GMWQ!$ND$2:$ND$60=AM$4)*(GMWQ!$NF$2:$NF$60=AM$1),0),$G119-1966)</f>
        <v>547.49199999999996</v>
      </c>
      <c r="AN119" s="4" cm="1">
        <f t="array" ref="AN119">INDEX(GMWQ!$A$2:$NF$60,MATCH(1,(GMWQ!$NE$2:$NE$60=AN$3)*(GMWQ!$ND$2:$ND$60=AN$4)*(GMWQ!$NF$2:$NF$60=AN$1),0),$G119-1966)</f>
        <v>379.036</v>
      </c>
      <c r="AO119" s="4" cm="1">
        <f t="array" ref="AO119">INDEX(GMWQ!$A$2:$NF$60,MATCH(1,(GMWQ!$NE$2:$NE$60=AO$3)*(GMWQ!$ND$2:$ND$60=AO$4)*(GMWQ!$NF$2:$NF$60=AO$1),0),$G119-1966)</f>
        <v>323.346</v>
      </c>
      <c r="AP119" s="4" cm="1">
        <f t="array" ref="AP119">INDEX(GMWQ!$A$2:$NF$60,MATCH(1,(GMWQ!$NE$2:$NE$60=AP$3)*(GMWQ!$ND$2:$ND$60=AP$4)*(GMWQ!$NF$2:$NF$60=AP$1),0),$G119-1966)</f>
        <v>287481</v>
      </c>
      <c r="AQ119" s="4" cm="1">
        <f t="array" ref="AQ119">INDEX(GMWQ!$A$2:$NF$60,MATCH(1,(GMWQ!$NE$2:$NE$60=AQ$3)*(GMWQ!$ND$2:$ND$60=AQ$4)*(GMWQ!$NF$2:$NF$60=AQ$1),0),$G119-1966)</f>
        <v>0.33843020000000001</v>
      </c>
      <c r="AR119" s="4" cm="1">
        <f t="array" ref="AR119">INDEX(GMWQ!$A$2:$NF$60,MATCH(1,(GMWQ!$NE$2:$NE$60=AR$3)*(GMWQ!$ND$2:$ND$60=AR$4)*(GMWQ!$NF$2:$NF$60=AR$1),0),$G119-1966)</f>
        <v>-0.96657249999999995</v>
      </c>
      <c r="AS119" s="4" cm="1">
        <f t="array" ref="AS119">INDEX(GMWQ!$A$2:$NF$60,MATCH(1,(GMWQ!$NE$2:$NE$60=AS$3)*(GMWQ!$ND$2:$ND$60=AS$4)*(GMWQ!$NF$2:$NF$60=AS$1),0),$G119-1966)</f>
        <v>1.0101500000000001</v>
      </c>
      <c r="AT119" s="4" cm="1">
        <f t="array" ref="AT119">INDEX(GMWQ!$A$2:$NF$60,MATCH(1,(GMWQ!$NE$2:$NE$60=AT$3)*(GMWQ!$ND$2:$ND$60=AT$4)*(GMWQ!$NF$2:$NF$60=AT$1),0),$G119-1966)</f>
        <v>1.215077</v>
      </c>
      <c r="AU119" s="4" cm="1">
        <f t="array" ref="AU119">INDEX(GMWQ!$A$2:$NF$60,MATCH(1,(GMWQ!$NE$2:$NE$60=AU$3)*(GMWQ!$ND$2:$ND$60=AU$4)*(GMWQ!$NF$2:$NF$60=AU$1),0),$G119-1966)</f>
        <v>72.766670000000005</v>
      </c>
      <c r="AV119" s="4" cm="1">
        <f t="array" ref="AV119">INDEX(GMWQ!$A$2:$NF$60,MATCH(1,(GMWQ!$NE$2:$NE$60=AV$3)*(GMWQ!$ND$2:$ND$60=AV$4)*(GMWQ!$NF$2:$NF$60=AV$1),0),$G119-1966)</f>
        <v>175.9</v>
      </c>
      <c r="AW119" s="4" cm="1">
        <f t="array" ref="AW119">INDEX(GMWQ!$A$2:$NF$60,MATCH(1,(GMWQ!$NE$2:$NE$60=AW$3)*(GMWQ!$ND$2:$ND$60=AW$4)*(GMWQ!$NF$2:$NF$60=AW$1),0),$G119-1966)</f>
        <v>96.866669999999999</v>
      </c>
      <c r="AX119" s="4" cm="1">
        <f t="array" ref="AX119">INDEX(GMWQ!$A$2:$NF$60,MATCH(1,(GMWQ!$NE$2:$NE$60=AX$3)*(GMWQ!$ND$2:$ND$60=AX$4)*(GMWQ!$NF$2:$NF$60=AX$1),0),$G119-1966)</f>
        <v>76.366669999999999</v>
      </c>
      <c r="AY119" s="4" cm="1">
        <f t="array" ref="AY119">INDEX(GMWQ!$A$2:$NF$60,MATCH(1,(GMWQ!$NE$2:$NE$60=AY$3)*(GMWQ!$ND$2:$ND$60=AY$4)*(GMWQ!$NF$2:$NF$60=AY$1),0),$G119-1966)</f>
        <v>66.47</v>
      </c>
      <c r="AZ119" s="4" cm="1">
        <f t="array" ref="AZ119">INDEX(GMWQ!$A$2:$NF$60,MATCH(1,(GMWQ!$NE$2:$NE$60=AZ$3)*(GMWQ!$ND$2:$ND$60=AZ$4)*(GMWQ!$NF$2:$NF$60=AZ$1),0),$G119-1966)</f>
        <v>62.366660000000003</v>
      </c>
      <c r="BA119" s="4" cm="1">
        <f t="array" ref="BA119">INDEX(GMWQ!$A$2:$NF$60,MATCH(1,(GMWQ!$NE$2:$NE$60=BA$3)*(GMWQ!$ND$2:$ND$60=BA$4)*(GMWQ!$NF$2:$NF$60=BA$1),0),$G119-1966)</f>
        <v>96.933329999999998</v>
      </c>
    </row>
    <row r="120" spans="1:53" x14ac:dyDescent="0.25">
      <c r="B120" s="4">
        <f t="shared" si="133"/>
        <v>2001</v>
      </c>
      <c r="C120" s="4">
        <f t="shared" si="133"/>
        <v>2001</v>
      </c>
      <c r="D120" s="4">
        <f t="shared" ref="D120" si="150">+D116+1</f>
        <v>2000</v>
      </c>
      <c r="G120" s="4">
        <f t="shared" si="141"/>
        <v>2086</v>
      </c>
      <c r="H120" s="4" cm="1">
        <f t="array" ref="H120">INDEX(GMWQ!$A$2:$NF$60,MATCH(1,(GMWQ!$NE$2:$NE$60=H$3)*(GMWQ!$ND$2:$ND$60=H$4)*(GMWQ!$NF$2:$NF$60=H$1),0),$G120-1966)</f>
        <v>495602</v>
      </c>
      <c r="I120" s="4" cm="1">
        <f t="array" ref="I120">INDEX(GMWQ!$A$2:$NF$60,MATCH(1,(GMWQ!$NE$2:$NE$60=I$3)*(GMWQ!$ND$2:$ND$60=I$4)*(GMWQ!$NF$2:$NF$60=I$1),0),$G120-1966)</f>
        <v>3567.9250000000002</v>
      </c>
      <c r="J120" s="4" cm="1">
        <f t="array" ref="J120">INDEX(GMWQ!$A$2:$NF$60,MATCH(1,(GMWQ!$NE$2:$NE$60=J$3)*(GMWQ!$ND$2:$ND$60=J$4)*(GMWQ!$NF$2:$NF$60=J$1),0),$G120-1966)</f>
        <v>126087.5</v>
      </c>
      <c r="K120" s="4" cm="1">
        <f t="array" ref="K120">INDEX(GMWQ!$A$2:$NF$60,MATCH(1,(GMWQ!$NE$2:$NE$60=K$3)*(GMWQ!$ND$2:$ND$60=K$4)*(GMWQ!$NF$2:$NF$60=K$1),0),$G120-1966)</f>
        <v>719.2</v>
      </c>
      <c r="L120" s="4" cm="1">
        <f t="array" ref="L120">INDEX(GMWQ!$A$2:$NF$60,MATCH(1,(GMWQ!$NE$2:$NE$60=L$3)*(GMWQ!$ND$2:$ND$60=L$4)*(GMWQ!$NF$2:$NF$60=L$1),0),$G120-1966)</f>
        <v>495.17200000000003</v>
      </c>
      <c r="M120" s="4" cm="1">
        <f t="array" ref="M120">INDEX(GMWQ!$A$2:$NF$60,MATCH(1,(GMWQ!$NE$2:$NE$60=M$3)*(GMWQ!$ND$2:$ND$60=M$4)*(GMWQ!$NF$2:$NF$60=M$1),0),$G120-1966)</f>
        <v>452.12299999999999</v>
      </c>
      <c r="N120" s="4" cm="1">
        <f t="array" ref="N120">INDEX(GMWQ!$A$2:$NF$60,MATCH(1,(GMWQ!$NE$2:$NE$60=N$3)*(GMWQ!$ND$2:$ND$60=N$4)*(GMWQ!$NF$2:$NF$60=N$1),0),$G120-1966)</f>
        <v>391228</v>
      </c>
      <c r="O120" s="4" cm="1">
        <f t="array" ref="O120">INDEX(GMWQ!$A$2:$NF$60,MATCH(1,(GMWQ!$NE$2:$NE$60=O$3)*(GMWQ!$ND$2:$ND$60=O$4)*(GMWQ!$NF$2:$NF$60=O$1),0),$G120-1966)</f>
        <v>-553</v>
      </c>
      <c r="P120" s="4" cm="1">
        <f t="array" ref="P120">INDEX(GMWQ!$A$2:$NF$60,MATCH(1,(GMWQ!$NE$2:$NE$60=P$3)*(GMWQ!$ND$2:$ND$60=P$4)*(GMWQ!$NF$2:$NF$60=P$1),0),$G120-1966)</f>
        <v>-27.3</v>
      </c>
      <c r="Q120" s="4" cm="1">
        <f t="array" ref="Q120">INDEX(GMWQ!$A$2:$NF$60,MATCH(1,(GMWQ!$NE$2:$NE$60=Q$3)*(GMWQ!$ND$2:$ND$60=Q$4)*(GMWQ!$NF$2:$NF$60=Q$1),0),$G120-1966)</f>
        <v>-8320.9989999999998</v>
      </c>
      <c r="R120" s="4" cm="1">
        <f t="array" ref="R120">INDEX(GMWQ!$A$2:$NF$60,MATCH(1,(GMWQ!$NE$2:$NE$60=R$3)*(GMWQ!$ND$2:$ND$60=R$4)*(GMWQ!$NF$2:$NF$60=R$1),0),$G120-1966)</f>
        <v>-12.07</v>
      </c>
      <c r="S120" s="4" cm="1">
        <f t="array" ref="S120">INDEX(GMWQ!$A$2:$NF$60,MATCH(1,(GMWQ!$NE$2:$NE$60=S$3)*(GMWQ!$ND$2:$ND$60=S$4)*(GMWQ!$NF$2:$NF$60=S$1),0),$G120-1966)</f>
        <v>-4.4999999999999998E-2</v>
      </c>
      <c r="T120" s="4" cm="1">
        <f t="array" ref="T120">INDEX(GMWQ!$A$2:$NF$60,MATCH(1,(GMWQ!$NE$2:$NE$60=T$3)*(GMWQ!$ND$2:$ND$60=T$4)*(GMWQ!$NF$2:$NF$60=T$1),0),$G120-1966)</f>
        <v>-10.63158</v>
      </c>
      <c r="U120" s="4" cm="1">
        <f t="array" ref="U120">INDEX(GMWQ!$A$2:$NF$60,MATCH(1,(GMWQ!$NE$2:$NE$60=U$3)*(GMWQ!$ND$2:$ND$60=U$4)*(GMWQ!$NF$2:$NF$60=U$1),0),$G120-1966)</f>
        <v>7556</v>
      </c>
      <c r="V120" s="4" cm="1">
        <f t="array" ref="V120">INDEX(GMWQ!$A$2:$NF$60,MATCH(1,(GMWQ!$NE$2:$NE$60=V$3)*(GMWQ!$ND$2:$ND$60=V$4)*(GMWQ!$NF$2:$NF$60=V$1),0),$G120-1966)</f>
        <v>402239</v>
      </c>
      <c r="W120" s="4" cm="1">
        <f t="array" ref="W120">INDEX(GMWQ!$A$2:$NF$60,MATCH(1,(GMWQ!$NE$2:$NE$60=W$3)*(GMWQ!$ND$2:$ND$60=W$4)*(GMWQ!$NF$2:$NF$60=W$1),0),$G120-1966)</f>
        <v>7729.5739999999996</v>
      </c>
      <c r="X120" s="4" cm="1">
        <f t="array" ref="X120">INDEX(GMWQ!$A$2:$NF$60,MATCH(1,(GMWQ!$NE$2:$NE$60=X$3)*(GMWQ!$ND$2:$ND$60=X$4)*(GMWQ!$NF$2:$NF$60=X$1),0),$G120-1966)</f>
        <v>711287</v>
      </c>
      <c r="Y120" s="4" cm="1">
        <f t="array" ref="Y120">INDEX(GMWQ!$A$2:$NF$60,MATCH(1,(GMWQ!$NE$2:$NE$60=Y$3)*(GMWQ!$ND$2:$ND$60=Y$4)*(GMWQ!$NF$2:$NF$60=Y$1),0),$G120-1966)</f>
        <v>1196.8530000000001</v>
      </c>
      <c r="Z120" s="4" cm="1">
        <f t="array" ref="Z120">INDEX(GMWQ!$A$2:$NF$60,MATCH(1,(GMWQ!$NE$2:$NE$60=Z$3)*(GMWQ!$ND$2:$ND$60=Z$4)*(GMWQ!$NF$2:$NF$60=Z$1),0),$G120-1966)</f>
        <v>1161.7260000000001</v>
      </c>
      <c r="AA120" s="4" cm="1">
        <f t="array" ref="AA120">INDEX(GMWQ!$A$2:$NF$60,MATCH(1,(GMWQ!$NE$2:$NE$60=AA$3)*(GMWQ!$ND$2:$ND$60=AA$4)*(GMWQ!$NF$2:$NF$60=AA$1),0),$G120-1966)</f>
        <v>1500.5609999999999</v>
      </c>
      <c r="AB120" s="4" cm="1">
        <f t="array" ref="AB120">INDEX(GMWQ!$A$2:$NF$60,MATCH(1,(GMWQ!$NE$2:$NE$60=AB$3)*(GMWQ!$ND$2:$ND$60=AB$4)*(GMWQ!$NF$2:$NF$60=AB$1),0),$G120-1966)</f>
        <v>941959</v>
      </c>
      <c r="AC120" s="4" cm="1">
        <f t="array" ref="AC120">INDEX(GMWQ!$A$2:$NF$60,MATCH(1,(GMWQ!$NE$2:$NE$60=AC$3)*(GMWQ!$ND$2:$ND$60=AC$4)*(GMWQ!$NF$2:$NF$60=AC$1),0),$G120-1966)</f>
        <v>330300</v>
      </c>
      <c r="AD120" s="4" cm="1">
        <f t="array" ref="AD120">INDEX(GMWQ!$A$2:$NF$60,MATCH(1,(GMWQ!$NE$2:$NE$60=AD$3)*(GMWQ!$ND$2:$ND$60=AD$4)*(GMWQ!$NF$2:$NF$60=AD$1),0),$G120-1966)</f>
        <v>5416.1809999999996</v>
      </c>
      <c r="AE120" s="4" cm="1">
        <f t="array" ref="AE120">INDEX(GMWQ!$A$2:$NF$60,MATCH(1,(GMWQ!$NE$2:$NE$60=AE$3)*(GMWQ!$ND$2:$ND$60=AE$4)*(GMWQ!$NF$2:$NF$60=AE$1),0),$G120-1966)</f>
        <v>271356.59999999998</v>
      </c>
      <c r="AF120" s="4" cm="1">
        <f t="array" ref="AF120">INDEX(GMWQ!$A$2:$NF$60,MATCH(1,(GMWQ!$NE$2:$NE$60=AF$3)*(GMWQ!$ND$2:$ND$60=AF$4)*(GMWQ!$NF$2:$NF$60=AF$1),0),$G120-1966)</f>
        <v>712</v>
      </c>
      <c r="AG120" s="4" cm="1">
        <f t="array" ref="AG120">INDEX(GMWQ!$A$2:$NF$60,MATCH(1,(GMWQ!$NE$2:$NE$60=AG$3)*(GMWQ!$ND$2:$ND$60=AG$4)*(GMWQ!$NF$2:$NF$60=AG$1),0),$G120-1966)</f>
        <v>523.17750000000001</v>
      </c>
      <c r="AH120" s="4" cm="1">
        <f t="array" ref="AH120">INDEX(GMWQ!$A$2:$NF$60,MATCH(1,(GMWQ!$NE$2:$NE$60=AH$3)*(GMWQ!$ND$2:$ND$60=AH$4)*(GMWQ!$NF$2:$NF$60=AH$1),0),$G120-1966)</f>
        <v>1205.915</v>
      </c>
      <c r="AI120" s="4" cm="1">
        <f t="array" ref="AI120">INDEX(GMWQ!$A$2:$NF$60,MATCH(1,(GMWQ!$NE$2:$NE$60=AI$3)*(GMWQ!$ND$2:$ND$60=AI$4)*(GMWQ!$NF$2:$NF$60=AI$1),0),$G120-1966)</f>
        <v>490774</v>
      </c>
      <c r="AJ120" s="4" cm="1">
        <f t="array" ref="AJ120">INDEX(GMWQ!$A$2:$NF$60,MATCH(1,(GMWQ!$NE$2:$NE$60=AJ$3)*(GMWQ!$ND$2:$ND$60=AJ$4)*(GMWQ!$NF$2:$NF$60=AJ$1),0),$G120-1966)</f>
        <v>287603</v>
      </c>
      <c r="AK120" s="4" cm="1">
        <f t="array" ref="AK120">INDEX(GMWQ!$A$2:$NF$60,MATCH(1,(GMWQ!$NE$2:$NE$60=AK$3)*(GMWQ!$ND$2:$ND$60=AK$4)*(GMWQ!$NF$2:$NF$60=AK$1),0),$G120-1966)</f>
        <v>2649.75</v>
      </c>
      <c r="AL120" s="4" cm="1">
        <f t="array" ref="AL120">INDEX(GMWQ!$A$2:$NF$60,MATCH(1,(GMWQ!$NE$2:$NE$60=AL$3)*(GMWQ!$ND$2:$ND$60=AL$4)*(GMWQ!$NF$2:$NF$60=AL$1),0),$G120-1966)</f>
        <v>135622.6</v>
      </c>
      <c r="AM120" s="4" cm="1">
        <f t="array" ref="AM120">INDEX(GMWQ!$A$2:$NF$60,MATCH(1,(GMWQ!$NE$2:$NE$60=AM$3)*(GMWQ!$ND$2:$ND$60=AM$4)*(GMWQ!$NF$2:$NF$60=AM$1),0),$G120-1966)</f>
        <v>547.60400000000004</v>
      </c>
      <c r="AN120" s="4" cm="1">
        <f t="array" ref="AN120">INDEX(GMWQ!$A$2:$NF$60,MATCH(1,(GMWQ!$NE$2:$NE$60=AN$3)*(GMWQ!$ND$2:$ND$60=AN$4)*(GMWQ!$NF$2:$NF$60=AN$1),0),$G120-1966)</f>
        <v>381.44</v>
      </c>
      <c r="AO120" s="4" cm="1">
        <f t="array" ref="AO120">INDEX(GMWQ!$A$2:$NF$60,MATCH(1,(GMWQ!$NE$2:$NE$60=AO$3)*(GMWQ!$ND$2:$ND$60=AO$4)*(GMWQ!$NF$2:$NF$60=AO$1),0),$G120-1966)</f>
        <v>326.05700000000002</v>
      </c>
      <c r="AP120" s="4" cm="1">
        <f t="array" ref="AP120">INDEX(GMWQ!$A$2:$NF$60,MATCH(1,(GMWQ!$NE$2:$NE$60=AP$3)*(GMWQ!$ND$2:$ND$60=AP$4)*(GMWQ!$NF$2:$NF$60=AP$1),0),$G120-1966)</f>
        <v>288215</v>
      </c>
      <c r="AQ120" s="4" cm="1">
        <f t="array" ref="AQ120">INDEX(GMWQ!$A$2:$NF$60,MATCH(1,(GMWQ!$NE$2:$NE$60=AQ$3)*(GMWQ!$ND$2:$ND$60=AQ$4)*(GMWQ!$NF$2:$NF$60=AQ$1),0),$G120-1966)</f>
        <v>0.71158589999999999</v>
      </c>
      <c r="AR120" s="4" cm="1">
        <f t="array" ref="AR120">INDEX(GMWQ!$A$2:$NF$60,MATCH(1,(GMWQ!$NE$2:$NE$60=AR$3)*(GMWQ!$ND$2:$ND$60=AR$4)*(GMWQ!$NF$2:$NF$60=AR$1),0),$G120-1966)</f>
        <v>-0.18284919999999999</v>
      </c>
      <c r="AS120" s="4" cm="1">
        <f t="array" ref="AS120">INDEX(GMWQ!$A$2:$NF$60,MATCH(1,(GMWQ!$NE$2:$NE$60=AS$3)*(GMWQ!$ND$2:$ND$60=AS$4)*(GMWQ!$NF$2:$NF$60=AS$1),0),$G120-1966)</f>
        <v>1.1432370000000001</v>
      </c>
      <c r="AT120" s="4" cm="1">
        <f t="array" ref="AT120">INDEX(GMWQ!$A$2:$NF$60,MATCH(1,(GMWQ!$NE$2:$NE$60=AT$3)*(GMWQ!$ND$2:$ND$60=AT$4)*(GMWQ!$NF$2:$NF$60=AT$1),0),$G120-1966)</f>
        <v>1.0836809999999999</v>
      </c>
      <c r="AU120" s="4" cm="1">
        <f t="array" ref="AU120">INDEX(GMWQ!$A$2:$NF$60,MATCH(1,(GMWQ!$NE$2:$NE$60=AU$3)*(GMWQ!$ND$2:$ND$60=AU$4)*(GMWQ!$NF$2:$NF$60=AU$1),0),$G120-1966)</f>
        <v>73.833340000000007</v>
      </c>
      <c r="AV120" s="4" cm="1">
        <f t="array" ref="AV120">INDEX(GMWQ!$A$2:$NF$60,MATCH(1,(GMWQ!$NE$2:$NE$60=AV$3)*(GMWQ!$ND$2:$ND$60=AV$4)*(GMWQ!$NF$2:$NF$60=AV$1),0),$G120-1966)</f>
        <v>177.13329999999999</v>
      </c>
      <c r="AW120" s="4" cm="1">
        <f t="array" ref="AW120">INDEX(GMWQ!$A$2:$NF$60,MATCH(1,(GMWQ!$NE$2:$NE$60=AW$3)*(GMWQ!$ND$2:$ND$60=AW$4)*(GMWQ!$NF$2:$NF$60=AW$1),0),$G120-1966)</f>
        <v>96.8</v>
      </c>
      <c r="AX120" s="4" cm="1">
        <f t="array" ref="AX120">INDEX(GMWQ!$A$2:$NF$60,MATCH(1,(GMWQ!$NE$2:$NE$60=AX$3)*(GMWQ!$ND$2:$ND$60=AX$4)*(GMWQ!$NF$2:$NF$60=AX$1),0),$G120-1966)</f>
        <v>77.066670000000002</v>
      </c>
      <c r="AY120" s="4" cm="1">
        <f t="array" ref="AY120">INDEX(GMWQ!$A$2:$NF$60,MATCH(1,(GMWQ!$NE$2:$NE$60=AY$3)*(GMWQ!$ND$2:$ND$60=AY$4)*(GMWQ!$NF$2:$NF$60=AY$1),0),$G120-1966)</f>
        <v>67.34</v>
      </c>
      <c r="AZ120" s="4" cm="1">
        <f t="array" ref="AZ120">INDEX(GMWQ!$A$2:$NF$60,MATCH(1,(GMWQ!$NE$2:$NE$60=AZ$3)*(GMWQ!$ND$2:$ND$60=AZ$4)*(GMWQ!$NF$2:$NF$60=AZ$1),0),$G120-1966)</f>
        <v>62.9</v>
      </c>
      <c r="BA120" s="4" cm="1">
        <f t="array" ref="BA120">INDEX(GMWQ!$A$2:$NF$60,MATCH(1,(GMWQ!$NE$2:$NE$60=BA$3)*(GMWQ!$ND$2:$ND$60=BA$4)*(GMWQ!$NF$2:$NF$60=BA$1),0),$G120-1966)</f>
        <v>98.2</v>
      </c>
    </row>
    <row r="121" spans="1:53" x14ac:dyDescent="0.25">
      <c r="B121" s="4">
        <f t="shared" si="133"/>
        <v>2001</v>
      </c>
      <c r="C121" s="4">
        <f t="shared" si="133"/>
        <v>2001</v>
      </c>
      <c r="D121" s="4">
        <f t="shared" ref="D121" si="151">+D117+1</f>
        <v>2001</v>
      </c>
      <c r="G121" s="4">
        <f t="shared" si="141"/>
        <v>2087</v>
      </c>
      <c r="H121" s="4" cm="1">
        <f t="array" ref="H121">INDEX(GMWQ!$A$2:$NF$60,MATCH(1,(GMWQ!$NE$2:$NE$60=H$3)*(GMWQ!$ND$2:$ND$60=H$4)*(GMWQ!$NF$2:$NF$60=H$1),0),$G121-1966)</f>
        <v>497938</v>
      </c>
      <c r="I121" s="4" cm="1">
        <f t="array" ref="I121">INDEX(GMWQ!$A$2:$NF$60,MATCH(1,(GMWQ!$NE$2:$NE$60=I$3)*(GMWQ!$ND$2:$ND$60=I$4)*(GMWQ!$NF$2:$NF$60=I$1),0),$G121-1966)</f>
        <v>3553.625</v>
      </c>
      <c r="J121" s="4" cm="1">
        <f t="array" ref="J121">INDEX(GMWQ!$A$2:$NF$60,MATCH(1,(GMWQ!$NE$2:$NE$60=J$3)*(GMWQ!$ND$2:$ND$60=J$4)*(GMWQ!$NF$2:$NF$60=J$1),0),$G121-1966)</f>
        <v>124603.3</v>
      </c>
      <c r="K121" s="4" cm="1">
        <f t="array" ref="K121">INDEX(GMWQ!$A$2:$NF$60,MATCH(1,(GMWQ!$NE$2:$NE$60=K$3)*(GMWQ!$ND$2:$ND$60=K$4)*(GMWQ!$NF$2:$NF$60=K$1),0),$G121-1966)</f>
        <v>719.2</v>
      </c>
      <c r="L121" s="4" cm="1">
        <f t="array" ref="L121">INDEX(GMWQ!$A$2:$NF$60,MATCH(1,(GMWQ!$NE$2:$NE$60=L$3)*(GMWQ!$ND$2:$ND$60=L$4)*(GMWQ!$NF$2:$NF$60=L$1),0),$G121-1966)</f>
        <v>497.94299999999998</v>
      </c>
      <c r="M121" s="4" cm="1">
        <f t="array" ref="M121">INDEX(GMWQ!$A$2:$NF$60,MATCH(1,(GMWQ!$NE$2:$NE$60=M$3)*(GMWQ!$ND$2:$ND$60=M$4)*(GMWQ!$NF$2:$NF$60=M$1),0),$G121-1966)</f>
        <v>450.18400000000003</v>
      </c>
      <c r="N121" s="4" cm="1">
        <f t="array" ref="N121">INDEX(GMWQ!$A$2:$NF$60,MATCH(1,(GMWQ!$NE$2:$NE$60=N$3)*(GMWQ!$ND$2:$ND$60=N$4)*(GMWQ!$NF$2:$NF$60=N$1),0),$G121-1966)</f>
        <v>390953</v>
      </c>
      <c r="O121" s="4" cm="1">
        <f t="array" ref="O121">INDEX(GMWQ!$A$2:$NF$60,MATCH(1,(GMWQ!$NE$2:$NE$60=O$3)*(GMWQ!$ND$2:$ND$60=O$4)*(GMWQ!$NF$2:$NF$60=O$1),0),$G121-1966)</f>
        <v>1617</v>
      </c>
      <c r="P121" s="4" cm="1">
        <f t="array" ref="P121">INDEX(GMWQ!$A$2:$NF$60,MATCH(1,(GMWQ!$NE$2:$NE$60=P$3)*(GMWQ!$ND$2:$ND$60=P$4)*(GMWQ!$NF$2:$NF$60=P$1),0),$G121-1966)</f>
        <v>-83.220249999999993</v>
      </c>
      <c r="Q121" s="4" cm="1">
        <f t="array" ref="Q121">INDEX(GMWQ!$A$2:$NF$60,MATCH(1,(GMWQ!$NE$2:$NE$60=Q$3)*(GMWQ!$ND$2:$ND$60=Q$4)*(GMWQ!$NF$2:$NF$60=Q$1),0),$G121-1966)</f>
        <v>-7589.75</v>
      </c>
      <c r="R121" s="4" cm="1">
        <f t="array" ref="R121">INDEX(GMWQ!$A$2:$NF$60,MATCH(1,(GMWQ!$NE$2:$NE$60=R$3)*(GMWQ!$ND$2:$ND$60=R$4)*(GMWQ!$NF$2:$NF$60=R$1),0),$G121-1966)</f>
        <v>-16.661999999999999</v>
      </c>
      <c r="S121" s="4" cm="1">
        <f t="array" ref="S121">INDEX(GMWQ!$A$2:$NF$60,MATCH(1,(GMWQ!$NE$2:$NE$60=S$3)*(GMWQ!$ND$2:$ND$60=S$4)*(GMWQ!$NF$2:$NF$60=S$1),0),$G121-1966)</f>
        <v>-7.41</v>
      </c>
      <c r="T121" s="4" cm="1">
        <f t="array" ref="T121">INDEX(GMWQ!$A$2:$NF$60,MATCH(1,(GMWQ!$NE$2:$NE$60=T$3)*(GMWQ!$ND$2:$ND$60=T$4)*(GMWQ!$NF$2:$NF$60=T$1),0),$G121-1966)</f>
        <v>-10.910080000000001</v>
      </c>
      <c r="U121" s="4" cm="1">
        <f t="array" ref="U121">INDEX(GMWQ!$A$2:$NF$60,MATCH(1,(GMWQ!$NE$2:$NE$60=U$3)*(GMWQ!$ND$2:$ND$60=U$4)*(GMWQ!$NF$2:$NF$60=U$1),0),$G121-1966)</f>
        <v>840</v>
      </c>
      <c r="V121" s="4" cm="1">
        <f t="array" ref="V121">INDEX(GMWQ!$A$2:$NF$60,MATCH(1,(GMWQ!$NE$2:$NE$60=V$3)*(GMWQ!$ND$2:$ND$60=V$4)*(GMWQ!$NF$2:$NF$60=V$1),0),$G121-1966)</f>
        <v>396623</v>
      </c>
      <c r="W121" s="4" cm="1">
        <f t="array" ref="W121">INDEX(GMWQ!$A$2:$NF$60,MATCH(1,(GMWQ!$NE$2:$NE$60=W$3)*(GMWQ!$ND$2:$ND$60=W$4)*(GMWQ!$NF$2:$NF$60=W$1),0),$G121-1966)</f>
        <v>8079.2120000000004</v>
      </c>
      <c r="X121" s="4" cm="1">
        <f t="array" ref="X121">INDEX(GMWQ!$A$2:$NF$60,MATCH(1,(GMWQ!$NE$2:$NE$60=X$3)*(GMWQ!$ND$2:$ND$60=X$4)*(GMWQ!$NF$2:$NF$60=X$1),0),$G121-1966)</f>
        <v>717033</v>
      </c>
      <c r="Y121" s="4" cm="1">
        <f t="array" ref="Y121">INDEX(GMWQ!$A$2:$NF$60,MATCH(1,(GMWQ!$NE$2:$NE$60=Y$3)*(GMWQ!$ND$2:$ND$60=Y$4)*(GMWQ!$NF$2:$NF$60=Y$1),0),$G121-1966)</f>
        <v>1205.0229999999999</v>
      </c>
      <c r="Z121" s="4" cm="1">
        <f t="array" ref="Z121">INDEX(GMWQ!$A$2:$NF$60,MATCH(1,(GMWQ!$NE$2:$NE$60=Z$3)*(GMWQ!$ND$2:$ND$60=Z$4)*(GMWQ!$NF$2:$NF$60=Z$1),0),$G121-1966)</f>
        <v>1187.6369999999999</v>
      </c>
      <c r="AA121" s="4" cm="1">
        <f t="array" ref="AA121">INDEX(GMWQ!$A$2:$NF$60,MATCH(1,(GMWQ!$NE$2:$NE$60=AA$3)*(GMWQ!$ND$2:$ND$60=AA$4)*(GMWQ!$NF$2:$NF$60=AA$1),0),$G121-1966)</f>
        <v>1515.5239999999999</v>
      </c>
      <c r="AB121" s="4" cm="1">
        <f t="array" ref="AB121">INDEX(GMWQ!$A$2:$NF$60,MATCH(1,(GMWQ!$NE$2:$NE$60=AB$3)*(GMWQ!$ND$2:$ND$60=AB$4)*(GMWQ!$NF$2:$NF$60=AB$1),0),$G121-1966)</f>
        <v>973132</v>
      </c>
      <c r="AC121" s="4" cm="1">
        <f t="array" ref="AC121">INDEX(GMWQ!$A$2:$NF$60,MATCH(1,(GMWQ!$NE$2:$NE$60=AC$3)*(GMWQ!$ND$2:$ND$60=AC$4)*(GMWQ!$NF$2:$NF$60=AC$1),0),$G121-1966)</f>
        <v>324600</v>
      </c>
      <c r="AD121" s="4" cm="1">
        <f t="array" ref="AD121">INDEX(GMWQ!$A$2:$NF$60,MATCH(1,(GMWQ!$NE$2:$NE$60=AD$3)*(GMWQ!$ND$2:$ND$60=AD$4)*(GMWQ!$NF$2:$NF$60=AD$1),0),$G121-1966)</f>
        <v>5737.9</v>
      </c>
      <c r="AE121" s="4" cm="1">
        <f t="array" ref="AE121">INDEX(GMWQ!$A$2:$NF$60,MATCH(1,(GMWQ!$NE$2:$NE$60=AE$3)*(GMWQ!$ND$2:$ND$60=AE$4)*(GMWQ!$NF$2:$NF$60=AE$1),0),$G121-1966)</f>
        <v>278158.5</v>
      </c>
      <c r="AF121" s="4" cm="1">
        <f t="array" ref="AF121">INDEX(GMWQ!$A$2:$NF$60,MATCH(1,(GMWQ!$NE$2:$NE$60=AF$3)*(GMWQ!$ND$2:$ND$60=AF$4)*(GMWQ!$NF$2:$NF$60=AF$1),0),$G121-1966)</f>
        <v>754</v>
      </c>
      <c r="AG121" s="4" cm="1">
        <f t="array" ref="AG121">INDEX(GMWQ!$A$2:$NF$60,MATCH(1,(GMWQ!$NE$2:$NE$60=AG$3)*(GMWQ!$ND$2:$ND$60=AG$4)*(GMWQ!$NF$2:$NF$60=AG$1),0),$G121-1966)</f>
        <v>538.89030000000002</v>
      </c>
      <c r="AH121" s="4" cm="1">
        <f t="array" ref="AH121">INDEX(GMWQ!$A$2:$NF$60,MATCH(1,(GMWQ!$NE$2:$NE$60=AH$3)*(GMWQ!$ND$2:$ND$60=AH$4)*(GMWQ!$NF$2:$NF$60=AH$1),0),$G121-1966)</f>
        <v>1222.3530000000001</v>
      </c>
      <c r="AI121" s="4" cm="1">
        <f t="array" ref="AI121">INDEX(GMWQ!$A$2:$NF$60,MATCH(1,(GMWQ!$NE$2:$NE$60=AI$3)*(GMWQ!$ND$2:$ND$60=AI$4)*(GMWQ!$NF$2:$NF$60=AI$1),0),$G121-1966)</f>
        <v>505022</v>
      </c>
      <c r="AJ121" s="4" cm="1">
        <f t="array" ref="AJ121">INDEX(GMWQ!$A$2:$NF$60,MATCH(1,(GMWQ!$NE$2:$NE$60=AJ$3)*(GMWQ!$ND$2:$ND$60=AJ$4)*(GMWQ!$NF$2:$NF$60=AJ$1),0),$G121-1966)</f>
        <v>289333</v>
      </c>
      <c r="AK121" s="4" cm="1">
        <f t="array" ref="AK121">INDEX(GMWQ!$A$2:$NF$60,MATCH(1,(GMWQ!$NE$2:$NE$60=AK$3)*(GMWQ!$ND$2:$ND$60=AK$4)*(GMWQ!$NF$2:$NF$60=AK$1),0),$G121-1966)</f>
        <v>2649.5</v>
      </c>
      <c r="AL121" s="4" cm="1">
        <f t="array" ref="AL121">INDEX(GMWQ!$A$2:$NF$60,MATCH(1,(GMWQ!$NE$2:$NE$60=AL$3)*(GMWQ!$ND$2:$ND$60=AL$4)*(GMWQ!$NF$2:$NF$60=AL$1),0),$G121-1966)</f>
        <v>133574.39999999999</v>
      </c>
      <c r="AM121" s="4" cm="1">
        <f t="array" ref="AM121">INDEX(GMWQ!$A$2:$NF$60,MATCH(1,(GMWQ!$NE$2:$NE$60=AM$3)*(GMWQ!$ND$2:$ND$60=AM$4)*(GMWQ!$NF$2:$NF$60=AM$1),0),$G121-1966)</f>
        <v>549.87099999999998</v>
      </c>
      <c r="AN121" s="4" cm="1">
        <f t="array" ref="AN121">INDEX(GMWQ!$A$2:$NF$60,MATCH(1,(GMWQ!$NE$2:$NE$60=AN$3)*(GMWQ!$ND$2:$ND$60=AN$4)*(GMWQ!$NF$2:$NF$60=AN$1),0),$G121-1966)</f>
        <v>384.98</v>
      </c>
      <c r="AO121" s="4" cm="1">
        <f t="array" ref="AO121">INDEX(GMWQ!$A$2:$NF$60,MATCH(1,(GMWQ!$NE$2:$NE$60=AO$3)*(GMWQ!$ND$2:$ND$60=AO$4)*(GMWQ!$NF$2:$NF$60=AO$1),0),$G121-1966)</f>
        <v>327.97199999999998</v>
      </c>
      <c r="AP121" s="4" cm="1">
        <f t="array" ref="AP121">INDEX(GMWQ!$A$2:$NF$60,MATCH(1,(GMWQ!$NE$2:$NE$60=AP$3)*(GMWQ!$ND$2:$ND$60=AP$4)*(GMWQ!$NF$2:$NF$60=AP$1),0),$G121-1966)</f>
        <v>284701</v>
      </c>
      <c r="AQ121" s="4" cm="1">
        <f t="array" ref="AQ121">INDEX(GMWQ!$A$2:$NF$60,MATCH(1,(GMWQ!$NE$2:$NE$60=AQ$3)*(GMWQ!$ND$2:$ND$60=AQ$4)*(GMWQ!$NF$2:$NF$60=AQ$1),0),$G121-1966)</f>
        <v>0.69029379999999996</v>
      </c>
      <c r="AR121" s="4" cm="1">
        <f t="array" ref="AR121">INDEX(GMWQ!$A$2:$NF$60,MATCH(1,(GMWQ!$NE$2:$NE$60=AR$3)*(GMWQ!$ND$2:$ND$60=AR$4)*(GMWQ!$NF$2:$NF$60=AR$1),0),$G121-1966)</f>
        <v>-0.18404010000000001</v>
      </c>
      <c r="AS121" s="4" cm="1">
        <f t="array" ref="AS121">INDEX(GMWQ!$A$2:$NF$60,MATCH(1,(GMWQ!$NE$2:$NE$60=AS$3)*(GMWQ!$ND$2:$ND$60=AS$4)*(GMWQ!$NF$2:$NF$60=AS$1),0),$G121-1966)</f>
        <v>1.2299929999999999</v>
      </c>
      <c r="AT121" s="4" cm="1">
        <f t="array" ref="AT121">INDEX(GMWQ!$A$2:$NF$60,MATCH(1,(GMWQ!$NE$2:$NE$60=AT$3)*(GMWQ!$ND$2:$ND$60=AT$4)*(GMWQ!$NF$2:$NF$60=AT$1),0),$G121-1966)</f>
        <v>1.043757</v>
      </c>
      <c r="AU121" s="4" cm="1">
        <f t="array" ref="AU121">INDEX(GMWQ!$A$2:$NF$60,MATCH(1,(GMWQ!$NE$2:$NE$60=AU$3)*(GMWQ!$ND$2:$ND$60=AU$4)*(GMWQ!$NF$2:$NF$60=AU$1),0),$G121-1966)</f>
        <v>73.866669999999999</v>
      </c>
      <c r="AV121" s="4" cm="1">
        <f t="array" ref="AV121">INDEX(GMWQ!$A$2:$NF$60,MATCH(1,(GMWQ!$NE$2:$NE$60=AV$3)*(GMWQ!$ND$2:$ND$60=AV$4)*(GMWQ!$NF$2:$NF$60=AV$1),0),$G121-1966)</f>
        <v>177.63329999999999</v>
      </c>
      <c r="AW121" s="4" cm="1">
        <f t="array" ref="AW121">INDEX(GMWQ!$A$2:$NF$60,MATCH(1,(GMWQ!$NE$2:$NE$60=AW$3)*(GMWQ!$ND$2:$ND$60=AW$4)*(GMWQ!$NF$2:$NF$60=AW$1),0),$G121-1966)</f>
        <v>96.566670000000002</v>
      </c>
      <c r="AX121" s="4" cm="1">
        <f t="array" ref="AX121">INDEX(GMWQ!$A$2:$NF$60,MATCH(1,(GMWQ!$NE$2:$NE$60=AX$3)*(GMWQ!$ND$2:$ND$60=AX$4)*(GMWQ!$NF$2:$NF$60=AX$1),0),$G121-1966)</f>
        <v>77.3</v>
      </c>
      <c r="AY121" s="4" cm="1">
        <f t="array" ref="AY121">INDEX(GMWQ!$A$2:$NF$60,MATCH(1,(GMWQ!$NE$2:$NE$60=AY$3)*(GMWQ!$ND$2:$ND$60=AY$4)*(GMWQ!$NF$2:$NF$60=AY$1),0),$G121-1966)</f>
        <v>67.41</v>
      </c>
      <c r="AZ121" s="4" cm="1">
        <f t="array" ref="AZ121">INDEX(GMWQ!$A$2:$NF$60,MATCH(1,(GMWQ!$NE$2:$NE$60=AZ$3)*(GMWQ!$ND$2:$ND$60=AZ$4)*(GMWQ!$NF$2:$NF$60=AZ$1),0),$G121-1966)</f>
        <v>63.1</v>
      </c>
      <c r="BA121" s="4" cm="1">
        <f t="array" ref="BA121">INDEX(GMWQ!$A$2:$NF$60,MATCH(1,(GMWQ!$NE$2:$NE$60=BA$3)*(GMWQ!$ND$2:$ND$60=BA$4)*(GMWQ!$NF$2:$NF$60=BA$1),0),$G121-1966)</f>
        <v>98.233329999999995</v>
      </c>
    </row>
    <row r="122" spans="1:53" x14ac:dyDescent="0.25">
      <c r="B122" s="4">
        <f t="shared" si="133"/>
        <v>2001</v>
      </c>
      <c r="C122" s="4">
        <f t="shared" si="133"/>
        <v>2001</v>
      </c>
      <c r="D122" s="4">
        <f t="shared" ref="D122" si="152">+D118+1</f>
        <v>2001</v>
      </c>
      <c r="F122" s="4">
        <f t="shared" ref="F122" si="153">+F118+1</f>
        <v>2001</v>
      </c>
      <c r="G122" s="4">
        <f t="shared" si="141"/>
        <v>2088</v>
      </c>
      <c r="H122" s="4" cm="1">
        <f t="array" ref="H122">INDEX(GMWQ!$A$2:$NF$60,MATCH(1,(GMWQ!$NE$2:$NE$60=H$3)*(GMWQ!$ND$2:$ND$60=H$4)*(GMWQ!$NF$2:$NF$60=H$1),0),$G122-1966)</f>
        <v>499278</v>
      </c>
      <c r="I122" s="4" cm="1">
        <f t="array" ref="I122">INDEX(GMWQ!$A$2:$NF$60,MATCH(1,(GMWQ!$NE$2:$NE$60=I$3)*(GMWQ!$ND$2:$ND$60=I$4)*(GMWQ!$NF$2:$NF$60=I$1),0),$G122-1966)</f>
        <v>3563.4</v>
      </c>
      <c r="J122" s="4" cm="1">
        <f t="array" ref="J122">INDEX(GMWQ!$A$2:$NF$60,MATCH(1,(GMWQ!$NE$2:$NE$60=J$3)*(GMWQ!$ND$2:$ND$60=J$4)*(GMWQ!$NF$2:$NF$60=J$1),0),$G122-1966)</f>
        <v>124331.2</v>
      </c>
      <c r="K122" s="4" cm="1">
        <f t="array" ref="K122">INDEX(GMWQ!$A$2:$NF$60,MATCH(1,(GMWQ!$NE$2:$NE$60=K$3)*(GMWQ!$ND$2:$ND$60=K$4)*(GMWQ!$NF$2:$NF$60=K$1),0),$G122-1966)</f>
        <v>716.95</v>
      </c>
      <c r="L122" s="4" cm="1">
        <f t="array" ref="L122">INDEX(GMWQ!$A$2:$NF$60,MATCH(1,(GMWQ!$NE$2:$NE$60=L$3)*(GMWQ!$ND$2:$ND$60=L$4)*(GMWQ!$NF$2:$NF$60=L$1),0),$G122-1966)</f>
        <v>495.83499999999998</v>
      </c>
      <c r="M122" s="4" cm="1">
        <f t="array" ref="M122">INDEX(GMWQ!$A$2:$NF$60,MATCH(1,(GMWQ!$NE$2:$NE$60=M$3)*(GMWQ!$ND$2:$ND$60=M$4)*(GMWQ!$NF$2:$NF$60=M$1),0),$G122-1966)</f>
        <v>449.51600000000002</v>
      </c>
      <c r="N122" s="4" cm="1">
        <f t="array" ref="N122">INDEX(GMWQ!$A$2:$NF$60,MATCH(1,(GMWQ!$NE$2:$NE$60=N$3)*(GMWQ!$ND$2:$ND$60=N$4)*(GMWQ!$NF$2:$NF$60=N$1),0),$G122-1966)</f>
        <v>393297.8</v>
      </c>
      <c r="O122" s="4" cm="1">
        <f t="array" ref="O122">INDEX(GMWQ!$A$2:$NF$60,MATCH(1,(GMWQ!$NE$2:$NE$60=O$3)*(GMWQ!$ND$2:$ND$60=O$4)*(GMWQ!$NF$2:$NF$60=O$1),0),$G122-1966)</f>
        <v>-9461.9989999999998</v>
      </c>
      <c r="P122" s="4" cm="1">
        <f t="array" ref="P122">INDEX(GMWQ!$A$2:$NF$60,MATCH(1,(GMWQ!$NE$2:$NE$60=P$3)*(GMWQ!$ND$2:$ND$60=P$4)*(GMWQ!$NF$2:$NF$60=P$1),0),$G122-1966)</f>
        <v>-74.771749999999997</v>
      </c>
      <c r="Q122" s="4" cm="1">
        <f t="array" ref="Q122">INDEX(GMWQ!$A$2:$NF$60,MATCH(1,(GMWQ!$NE$2:$NE$60=Q$3)*(GMWQ!$ND$2:$ND$60=Q$4)*(GMWQ!$NF$2:$NF$60=Q$1),0),$G122-1966)</f>
        <v>-7327</v>
      </c>
      <c r="R122" s="4" cm="1">
        <f t="array" ref="R122">INDEX(GMWQ!$A$2:$NF$60,MATCH(1,(GMWQ!$NE$2:$NE$60=R$3)*(GMWQ!$ND$2:$ND$60=R$4)*(GMWQ!$NF$2:$NF$60=R$1),0),$G122-1966)</f>
        <v>-25.655000000000001</v>
      </c>
      <c r="S122" s="4" cm="1">
        <f t="array" ref="S122">INDEX(GMWQ!$A$2:$NF$60,MATCH(1,(GMWQ!$NE$2:$NE$60=S$3)*(GMWQ!$ND$2:$ND$60=S$4)*(GMWQ!$NF$2:$NF$60=S$1),0),$G122-1966)</f>
        <v>-8.2799999999999994</v>
      </c>
      <c r="T122" s="4" cm="1">
        <f t="array" ref="T122">INDEX(GMWQ!$A$2:$NF$60,MATCH(1,(GMWQ!$NE$2:$NE$60=T$3)*(GMWQ!$ND$2:$ND$60=T$4)*(GMWQ!$NF$2:$NF$60=T$1),0),$G122-1966)</f>
        <v>-10.45942</v>
      </c>
      <c r="U122" s="4" cm="1">
        <f t="array" ref="U122">INDEX(GMWQ!$A$2:$NF$60,MATCH(1,(GMWQ!$NE$2:$NE$60=U$3)*(GMWQ!$ND$2:$ND$60=U$4)*(GMWQ!$NF$2:$NF$60=U$1),0),$G122-1966)</f>
        <v>-2022</v>
      </c>
      <c r="V122" s="4" cm="1">
        <f t="array" ref="V122">INDEX(GMWQ!$A$2:$NF$60,MATCH(1,(GMWQ!$NE$2:$NE$60=V$3)*(GMWQ!$ND$2:$ND$60=V$4)*(GMWQ!$NF$2:$NF$60=V$1),0),$G122-1966)</f>
        <v>400663</v>
      </c>
      <c r="W122" s="4" cm="1">
        <f t="array" ref="W122">INDEX(GMWQ!$A$2:$NF$60,MATCH(1,(GMWQ!$NE$2:$NE$60=W$3)*(GMWQ!$ND$2:$ND$60=W$4)*(GMWQ!$NF$2:$NF$60=W$1),0),$G122-1966)</f>
        <v>8109.2920000000004</v>
      </c>
      <c r="X122" s="4" cm="1">
        <f t="array" ref="X122">INDEX(GMWQ!$A$2:$NF$60,MATCH(1,(GMWQ!$NE$2:$NE$60=X$3)*(GMWQ!$ND$2:$ND$60=X$4)*(GMWQ!$NF$2:$NF$60=X$1),0),$G122-1966)</f>
        <v>722779</v>
      </c>
      <c r="Y122" s="4" cm="1">
        <f t="array" ref="Y122">INDEX(GMWQ!$A$2:$NF$60,MATCH(1,(GMWQ!$NE$2:$NE$60=Y$3)*(GMWQ!$ND$2:$ND$60=Y$4)*(GMWQ!$NF$2:$NF$60=Y$1),0),$G122-1966)</f>
        <v>1221.5889999999999</v>
      </c>
      <c r="Z122" s="4" cm="1">
        <f t="array" ref="Z122">INDEX(GMWQ!$A$2:$NF$60,MATCH(1,(GMWQ!$NE$2:$NE$60=Z$3)*(GMWQ!$ND$2:$ND$60=Z$4)*(GMWQ!$NF$2:$NF$60=Z$1),0),$G122-1966)</f>
        <v>1174.0730000000001</v>
      </c>
      <c r="AA122" s="4" cm="1">
        <f t="array" ref="AA122">INDEX(GMWQ!$A$2:$NF$60,MATCH(1,(GMWQ!$NE$2:$NE$60=AA$3)*(GMWQ!$ND$2:$ND$60=AA$4)*(GMWQ!$NF$2:$NF$60=AA$1),0),$G122-1966)</f>
        <v>1530.4870000000001</v>
      </c>
      <c r="AB122" s="4" cm="1">
        <f t="array" ref="AB122">INDEX(GMWQ!$A$2:$NF$60,MATCH(1,(GMWQ!$NE$2:$NE$60=AB$3)*(GMWQ!$ND$2:$ND$60=AB$4)*(GMWQ!$NF$2:$NF$60=AB$1),0),$G122-1966)</f>
        <v>982166</v>
      </c>
      <c r="AC122" s="4" cm="1">
        <f t="array" ref="AC122">INDEX(GMWQ!$A$2:$NF$60,MATCH(1,(GMWQ!$NE$2:$NE$60=AC$3)*(GMWQ!$ND$2:$ND$60=AC$4)*(GMWQ!$NF$2:$NF$60=AC$1),0),$G122-1966)</f>
        <v>335500</v>
      </c>
      <c r="AD122" s="4" cm="1">
        <f t="array" ref="AD122">INDEX(GMWQ!$A$2:$NF$60,MATCH(1,(GMWQ!$NE$2:$NE$60=AD$3)*(GMWQ!$ND$2:$ND$60=AD$4)*(GMWQ!$NF$2:$NF$60=AD$1),0),$G122-1966)</f>
        <v>5749.3249999999998</v>
      </c>
      <c r="AE122" s="4" cm="1">
        <f t="array" ref="AE122">INDEX(GMWQ!$A$2:$NF$60,MATCH(1,(GMWQ!$NE$2:$NE$60=AE$3)*(GMWQ!$ND$2:$ND$60=AE$4)*(GMWQ!$NF$2:$NF$60=AE$1),0),$G122-1966)</f>
        <v>284960.3</v>
      </c>
      <c r="AF122" s="4" cm="1">
        <f t="array" ref="AF122">INDEX(GMWQ!$A$2:$NF$60,MATCH(1,(GMWQ!$NE$2:$NE$60=AF$3)*(GMWQ!$ND$2:$ND$60=AF$4)*(GMWQ!$NF$2:$NF$60=AF$1),0),$G122-1966)</f>
        <v>763</v>
      </c>
      <c r="AG122" s="4" cm="1">
        <f t="array" ref="AG122">INDEX(GMWQ!$A$2:$NF$60,MATCH(1,(GMWQ!$NE$2:$NE$60=AG$3)*(GMWQ!$ND$2:$ND$60=AG$4)*(GMWQ!$NF$2:$NF$60=AG$1),0),$G122-1966)</f>
        <v>554.60299999999995</v>
      </c>
      <c r="AH122" s="4" cm="1">
        <f t="array" ref="AH122">INDEX(GMWQ!$A$2:$NF$60,MATCH(1,(GMWQ!$NE$2:$NE$60=AH$3)*(GMWQ!$ND$2:$ND$60=AH$4)*(GMWQ!$NF$2:$NF$60=AH$1),0),$G122-1966)</f>
        <v>1238.7909999999999</v>
      </c>
      <c r="AI122" s="4" cm="1">
        <f t="array" ref="AI122">INDEX(GMWQ!$A$2:$NF$60,MATCH(1,(GMWQ!$NE$2:$NE$60=AI$3)*(GMWQ!$ND$2:$ND$60=AI$4)*(GMWQ!$NF$2:$NF$60=AI$1),0),$G122-1966)</f>
        <v>507575</v>
      </c>
      <c r="AJ122" s="4" cm="1">
        <f t="array" ref="AJ122">INDEX(GMWQ!$A$2:$NF$60,MATCH(1,(GMWQ!$NE$2:$NE$60=AJ$3)*(GMWQ!$ND$2:$ND$60=AJ$4)*(GMWQ!$NF$2:$NF$60=AJ$1),0),$G122-1966)</f>
        <v>289882</v>
      </c>
      <c r="AK122" s="4" cm="1">
        <f t="array" ref="AK122">INDEX(GMWQ!$A$2:$NF$60,MATCH(1,(GMWQ!$NE$2:$NE$60=AK$3)*(GMWQ!$ND$2:$ND$60=AK$4)*(GMWQ!$NF$2:$NF$60=AK$1),0),$G122-1966)</f>
        <v>2665.125</v>
      </c>
      <c r="AL122" s="4" cm="1">
        <f t="array" ref="AL122">INDEX(GMWQ!$A$2:$NF$60,MATCH(1,(GMWQ!$NE$2:$NE$60=AL$3)*(GMWQ!$ND$2:$ND$60=AL$4)*(GMWQ!$NF$2:$NF$60=AL$1),0),$G122-1966)</f>
        <v>132950.20000000001</v>
      </c>
      <c r="AM122" s="4" cm="1">
        <f t="array" ref="AM122">INDEX(GMWQ!$A$2:$NF$60,MATCH(1,(GMWQ!$NE$2:$NE$60=AM$3)*(GMWQ!$ND$2:$ND$60=AM$4)*(GMWQ!$NF$2:$NF$60=AM$1),0),$G122-1966)</f>
        <v>553.495</v>
      </c>
      <c r="AN122" s="4" cm="1">
        <f t="array" ref="AN122">INDEX(GMWQ!$A$2:$NF$60,MATCH(1,(GMWQ!$NE$2:$NE$60=AN$3)*(GMWQ!$ND$2:$ND$60=AN$4)*(GMWQ!$NF$2:$NF$60=AN$1),0),$G122-1966)</f>
        <v>385.79599999999999</v>
      </c>
      <c r="AO122" s="4" cm="1">
        <f t="array" ref="AO122">INDEX(GMWQ!$A$2:$NF$60,MATCH(1,(GMWQ!$NE$2:$NE$60=AO$3)*(GMWQ!$ND$2:$ND$60=AO$4)*(GMWQ!$NF$2:$NF$60=AO$1),0),$G122-1966)</f>
        <v>330.21100000000001</v>
      </c>
      <c r="AP122" s="4" cm="1">
        <f t="array" ref="AP122">INDEX(GMWQ!$A$2:$NF$60,MATCH(1,(GMWQ!$NE$2:$NE$60=AP$3)*(GMWQ!$ND$2:$ND$60=AP$4)*(GMWQ!$NF$2:$NF$60=AP$1),0),$G122-1966)</f>
        <v>284146</v>
      </c>
      <c r="AQ122" s="4" cm="1">
        <f t="array" ref="AQ122">INDEX(GMWQ!$A$2:$NF$60,MATCH(1,(GMWQ!$NE$2:$NE$60=AQ$3)*(GMWQ!$ND$2:$ND$60=AQ$4)*(GMWQ!$NF$2:$NF$60=AQ$1),0),$G122-1966)</f>
        <v>0.90952840000000001</v>
      </c>
      <c r="AR122" s="4" cm="1">
        <f t="array" ref="AR122">INDEX(GMWQ!$A$2:$NF$60,MATCH(1,(GMWQ!$NE$2:$NE$60=AR$3)*(GMWQ!$ND$2:$ND$60=AR$4)*(GMWQ!$NF$2:$NF$60=AR$1),0),$G122-1966)</f>
        <v>0.3691082</v>
      </c>
      <c r="AS122" s="4" cm="1">
        <f t="array" ref="AS122">INDEX(GMWQ!$A$2:$NF$60,MATCH(1,(GMWQ!$NE$2:$NE$60=AS$3)*(GMWQ!$ND$2:$ND$60=AS$4)*(GMWQ!$NF$2:$NF$60=AS$1),0),$G122-1966)</f>
        <v>1.2585839999999999</v>
      </c>
      <c r="AT122" s="4" cm="1">
        <f t="array" ref="AT122">INDEX(GMWQ!$A$2:$NF$60,MATCH(1,(GMWQ!$NE$2:$NE$60=AT$3)*(GMWQ!$ND$2:$ND$60=AT$4)*(GMWQ!$NF$2:$NF$60=AT$1),0),$G122-1966)</f>
        <v>0.93878320000000004</v>
      </c>
      <c r="AU122" s="4" cm="1">
        <f t="array" ref="AU122">INDEX(GMWQ!$A$2:$NF$60,MATCH(1,(GMWQ!$NE$2:$NE$60=AU$3)*(GMWQ!$ND$2:$ND$60=AU$4)*(GMWQ!$NF$2:$NF$60=AU$1),0),$G122-1966)</f>
        <v>73.900000000000006</v>
      </c>
      <c r="AV122" s="4" cm="1">
        <f t="array" ref="AV122">INDEX(GMWQ!$A$2:$NF$60,MATCH(1,(GMWQ!$NE$2:$NE$60=AV$3)*(GMWQ!$ND$2:$ND$60=AV$4)*(GMWQ!$NF$2:$NF$60=AV$1),0),$G122-1966)</f>
        <v>177.5</v>
      </c>
      <c r="AW122" s="4" cm="1">
        <f t="array" ref="AW122">INDEX(GMWQ!$A$2:$NF$60,MATCH(1,(GMWQ!$NE$2:$NE$60=AW$3)*(GMWQ!$ND$2:$ND$60=AW$4)*(GMWQ!$NF$2:$NF$60=AW$1),0),$G122-1966)</f>
        <v>96.233329999999995</v>
      </c>
      <c r="AX122" s="4" cm="1">
        <f t="array" ref="AX122">INDEX(GMWQ!$A$2:$NF$60,MATCH(1,(GMWQ!$NE$2:$NE$60=AX$3)*(GMWQ!$ND$2:$ND$60=AX$4)*(GMWQ!$NF$2:$NF$60=AX$1),0),$G122-1966)</f>
        <v>77.400000000000006</v>
      </c>
      <c r="AY122" s="4" cm="1">
        <f t="array" ref="AY122">INDEX(GMWQ!$A$2:$NF$60,MATCH(1,(GMWQ!$NE$2:$NE$60=AY$3)*(GMWQ!$ND$2:$ND$60=AY$4)*(GMWQ!$NF$2:$NF$60=AY$1),0),$G122-1966)</f>
        <v>67.436670000000007</v>
      </c>
      <c r="AZ122" s="4" cm="1">
        <f t="array" ref="AZ122">INDEX(GMWQ!$A$2:$NF$60,MATCH(1,(GMWQ!$NE$2:$NE$60=AZ$3)*(GMWQ!$ND$2:$ND$60=AZ$4)*(GMWQ!$NF$2:$NF$60=AZ$1),0),$G122-1966)</f>
        <v>63.3</v>
      </c>
      <c r="BA122" s="4" cm="1">
        <f t="array" ref="BA122">INDEX(GMWQ!$A$2:$NF$60,MATCH(1,(GMWQ!$NE$2:$NE$60=BA$3)*(GMWQ!$ND$2:$ND$60=BA$4)*(GMWQ!$NF$2:$NF$60=BA$1),0),$G122-1966)</f>
        <v>97.733329999999995</v>
      </c>
    </row>
    <row r="123" spans="1:53" x14ac:dyDescent="0.25">
      <c r="A123" s="4">
        <v>2002</v>
      </c>
      <c r="B123" s="4">
        <f t="shared" si="133"/>
        <v>2002</v>
      </c>
      <c r="C123" s="4">
        <f t="shared" si="133"/>
        <v>2001</v>
      </c>
      <c r="D123" s="4">
        <f t="shared" ref="D123" si="154">+D119+1</f>
        <v>2001</v>
      </c>
      <c r="E123" s="4">
        <f t="shared" si="133"/>
        <v>2001</v>
      </c>
      <c r="G123" s="4">
        <f t="shared" si="141"/>
        <v>2089</v>
      </c>
      <c r="H123" s="4" cm="1">
        <f t="array" ref="H123">INDEX(GMWQ!$A$2:$NF$60,MATCH(1,(GMWQ!$NE$2:$NE$60=H$3)*(GMWQ!$ND$2:$ND$60=H$4)*(GMWQ!$NF$2:$NF$60=H$1),0),$G123-1966)</f>
        <v>500794</v>
      </c>
      <c r="I123" s="4" cm="1">
        <f t="array" ref="I123">INDEX(GMWQ!$A$2:$NF$60,MATCH(1,(GMWQ!$NE$2:$NE$60=I$3)*(GMWQ!$ND$2:$ND$60=I$4)*(GMWQ!$NF$2:$NF$60=I$1),0),$G123-1966)</f>
        <v>3593.2</v>
      </c>
      <c r="J123" s="4" cm="1">
        <f t="array" ref="J123">INDEX(GMWQ!$A$2:$NF$60,MATCH(1,(GMWQ!$NE$2:$NE$60=J$3)*(GMWQ!$ND$2:$ND$60=J$4)*(GMWQ!$NF$2:$NF$60=J$1),0),$G123-1966)</f>
        <v>124646.3</v>
      </c>
      <c r="K123" s="4" cm="1">
        <f t="array" ref="K123">INDEX(GMWQ!$A$2:$NF$60,MATCH(1,(GMWQ!$NE$2:$NE$60=K$3)*(GMWQ!$ND$2:$ND$60=K$4)*(GMWQ!$NF$2:$NF$60=K$1),0),$G123-1966)</f>
        <v>713.61</v>
      </c>
      <c r="L123" s="4" cm="1">
        <f t="array" ref="L123">INDEX(GMWQ!$A$2:$NF$60,MATCH(1,(GMWQ!$NE$2:$NE$60=L$3)*(GMWQ!$ND$2:$ND$60=L$4)*(GMWQ!$NF$2:$NF$60=L$1),0),$G123-1966)</f>
        <v>498.66</v>
      </c>
      <c r="M123" s="4" cm="1">
        <f t="array" ref="M123">INDEX(GMWQ!$A$2:$NF$60,MATCH(1,(GMWQ!$NE$2:$NE$60=M$3)*(GMWQ!$ND$2:$ND$60=M$4)*(GMWQ!$NF$2:$NF$60=M$1),0),$G123-1966)</f>
        <v>450.18</v>
      </c>
      <c r="N123" s="4" cm="1">
        <f t="array" ref="N123">INDEX(GMWQ!$A$2:$NF$60,MATCH(1,(GMWQ!$NE$2:$NE$60=N$3)*(GMWQ!$ND$2:$ND$60=N$4)*(GMWQ!$NF$2:$NF$60=N$1),0),$G123-1966)</f>
        <v>399048.5</v>
      </c>
      <c r="O123" s="4" cm="1">
        <f t="array" ref="O123">INDEX(GMWQ!$A$2:$NF$60,MATCH(1,(GMWQ!$NE$2:$NE$60=O$3)*(GMWQ!$ND$2:$ND$60=O$4)*(GMWQ!$NF$2:$NF$60=O$1),0),$G123-1966)</f>
        <v>2762</v>
      </c>
      <c r="P123" s="4" cm="1">
        <f t="array" ref="P123">INDEX(GMWQ!$A$2:$NF$60,MATCH(1,(GMWQ!$NE$2:$NE$60=P$3)*(GMWQ!$ND$2:$ND$60=P$4)*(GMWQ!$NF$2:$NF$60=P$1),0),$G123-1966)</f>
        <v>-128.45650000000001</v>
      </c>
      <c r="Q123" s="4" cm="1">
        <f t="array" ref="Q123">INDEX(GMWQ!$A$2:$NF$60,MATCH(1,(GMWQ!$NE$2:$NE$60=Q$3)*(GMWQ!$ND$2:$ND$60=Q$4)*(GMWQ!$NF$2:$NF$60=Q$1),0),$G123-1966)</f>
        <v>-8713.5010000000002</v>
      </c>
      <c r="R123" s="4" cm="1">
        <f t="array" ref="R123">INDEX(GMWQ!$A$2:$NF$60,MATCH(1,(GMWQ!$NE$2:$NE$60=R$3)*(GMWQ!$ND$2:$ND$60=R$4)*(GMWQ!$NF$2:$NF$60=R$1),0),$G123-1966)</f>
        <v>-24.561</v>
      </c>
      <c r="S123" s="4" cm="1">
        <f t="array" ref="S123">INDEX(GMWQ!$A$2:$NF$60,MATCH(1,(GMWQ!$NE$2:$NE$60=S$3)*(GMWQ!$ND$2:$ND$60=S$4)*(GMWQ!$NF$2:$NF$60=S$1),0),$G123-1966)</f>
        <v>-10.161</v>
      </c>
      <c r="T123" s="4" cm="1">
        <f t="array" ref="T123">INDEX(GMWQ!$A$2:$NF$60,MATCH(1,(GMWQ!$NE$2:$NE$60=T$3)*(GMWQ!$ND$2:$ND$60=T$4)*(GMWQ!$NF$2:$NF$60=T$1),0),$G123-1966)</f>
        <v>-9.8190170000000006</v>
      </c>
      <c r="U123" s="4" cm="1">
        <f t="array" ref="U123">INDEX(GMWQ!$A$2:$NF$60,MATCH(1,(GMWQ!$NE$2:$NE$60=U$3)*(GMWQ!$ND$2:$ND$60=U$4)*(GMWQ!$NF$2:$NF$60=U$1),0),$G123-1966)</f>
        <v>-528</v>
      </c>
      <c r="V123" s="4" cm="1">
        <f t="array" ref="V123">INDEX(GMWQ!$A$2:$NF$60,MATCH(1,(GMWQ!$NE$2:$NE$60=V$3)*(GMWQ!$ND$2:$ND$60=V$4)*(GMWQ!$NF$2:$NF$60=V$1),0),$G123-1966)</f>
        <v>397654</v>
      </c>
      <c r="W123" s="4" cm="1">
        <f t="array" ref="W123">INDEX(GMWQ!$A$2:$NF$60,MATCH(1,(GMWQ!$NE$2:$NE$60=W$3)*(GMWQ!$ND$2:$ND$60=W$4)*(GMWQ!$NF$2:$NF$60=W$1),0),$G123-1966)</f>
        <v>8206.9240000000009</v>
      </c>
      <c r="X123" s="4" cm="1">
        <f t="array" ref="X123">INDEX(GMWQ!$A$2:$NF$60,MATCH(1,(GMWQ!$NE$2:$NE$60=X$3)*(GMWQ!$ND$2:$ND$60=X$4)*(GMWQ!$NF$2:$NF$60=X$1),0),$G123-1966)</f>
        <v>729839</v>
      </c>
      <c r="Y123" s="4" cm="1">
        <f t="array" ref="Y123">INDEX(GMWQ!$A$2:$NF$60,MATCH(1,(GMWQ!$NE$2:$NE$60=Y$3)*(GMWQ!$ND$2:$ND$60=Y$4)*(GMWQ!$NF$2:$NF$60=Y$1),0),$G123-1966)</f>
        <v>1236.029</v>
      </c>
      <c r="Z123" s="4" cm="1">
        <f t="array" ref="Z123">INDEX(GMWQ!$A$2:$NF$60,MATCH(1,(GMWQ!$NE$2:$NE$60=Z$3)*(GMWQ!$ND$2:$ND$60=Z$4)*(GMWQ!$NF$2:$NF$60=Z$1),0),$G123-1966)</f>
        <v>1191.203</v>
      </c>
      <c r="AA123" s="4" cm="1">
        <f t="array" ref="AA123">INDEX(GMWQ!$A$2:$NF$60,MATCH(1,(GMWQ!$NE$2:$NE$60=AA$3)*(GMWQ!$ND$2:$ND$60=AA$4)*(GMWQ!$NF$2:$NF$60=AA$1),0),$G123-1966)</f>
        <v>1540.4159999999999</v>
      </c>
      <c r="AB123" s="4" cm="1">
        <f t="array" ref="AB123">INDEX(GMWQ!$A$2:$NF$60,MATCH(1,(GMWQ!$NE$2:$NE$60=AB$3)*(GMWQ!$ND$2:$ND$60=AB$4)*(GMWQ!$NF$2:$NF$60=AB$1),0),$G123-1966)</f>
        <v>978149</v>
      </c>
      <c r="AC123" s="4" cm="1">
        <f t="array" ref="AC123">INDEX(GMWQ!$A$2:$NF$60,MATCH(1,(GMWQ!$NE$2:$NE$60=AC$3)*(GMWQ!$ND$2:$ND$60=AC$4)*(GMWQ!$NF$2:$NF$60=AC$1),0),$G123-1966)</f>
        <v>330600</v>
      </c>
      <c r="AD123" s="4" cm="1">
        <f t="array" ref="AD123">INDEX(GMWQ!$A$2:$NF$60,MATCH(1,(GMWQ!$NE$2:$NE$60=AD$3)*(GMWQ!$ND$2:$ND$60=AD$4)*(GMWQ!$NF$2:$NF$60=AD$1),0),$G123-1966)</f>
        <v>5862.7849999999999</v>
      </c>
      <c r="AE123" s="4" cm="1">
        <f t="array" ref="AE123">INDEX(GMWQ!$A$2:$NF$60,MATCH(1,(GMWQ!$NE$2:$NE$60=AE$3)*(GMWQ!$ND$2:$ND$60=AE$4)*(GMWQ!$NF$2:$NF$60=AE$1),0),$G123-1966)</f>
        <v>294837.40000000002</v>
      </c>
      <c r="AF123" s="4" cm="1">
        <f t="array" ref="AF123">INDEX(GMWQ!$A$2:$NF$60,MATCH(1,(GMWQ!$NE$2:$NE$60=AF$3)*(GMWQ!$ND$2:$ND$60=AF$4)*(GMWQ!$NF$2:$NF$60=AF$1),0),$G123-1966)</f>
        <v>765</v>
      </c>
      <c r="AG123" s="4" cm="1">
        <f t="array" ref="AG123">INDEX(GMWQ!$A$2:$NF$60,MATCH(1,(GMWQ!$NE$2:$NE$60=AG$3)*(GMWQ!$ND$2:$ND$60=AG$4)*(GMWQ!$NF$2:$NF$60=AG$1),0),$G123-1966)</f>
        <v>575.41930000000002</v>
      </c>
      <c r="AH123" s="4" cm="1">
        <f t="array" ref="AH123">INDEX(GMWQ!$A$2:$NF$60,MATCH(1,(GMWQ!$NE$2:$NE$60=AH$3)*(GMWQ!$ND$2:$ND$60=AH$4)*(GMWQ!$NF$2:$NF$60=AH$1),0),$G123-1966)</f>
        <v>1248.2660000000001</v>
      </c>
      <c r="AI123" s="4" cm="1">
        <f t="array" ref="AI123">INDEX(GMWQ!$A$2:$NF$60,MATCH(1,(GMWQ!$NE$2:$NE$60=AI$3)*(GMWQ!$ND$2:$ND$60=AI$4)*(GMWQ!$NF$2:$NF$60=AI$1),0),$G123-1966)</f>
        <v>496432</v>
      </c>
      <c r="AJ123" s="4" cm="1">
        <f t="array" ref="AJ123">INDEX(GMWQ!$A$2:$NF$60,MATCH(1,(GMWQ!$NE$2:$NE$60=AJ$3)*(GMWQ!$ND$2:$ND$60=AJ$4)*(GMWQ!$NF$2:$NF$60=AJ$1),0),$G123-1966)</f>
        <v>293878</v>
      </c>
      <c r="AK123" s="4" cm="1">
        <f t="array" ref="AK123">INDEX(GMWQ!$A$2:$NF$60,MATCH(1,(GMWQ!$NE$2:$NE$60=AK$3)*(GMWQ!$ND$2:$ND$60=AK$4)*(GMWQ!$NF$2:$NF$60=AK$1),0),$G123-1966)</f>
        <v>2695.875</v>
      </c>
      <c r="AL123" s="4" cm="1">
        <f t="array" ref="AL123">INDEX(GMWQ!$A$2:$NF$60,MATCH(1,(GMWQ!$NE$2:$NE$60=AL$3)*(GMWQ!$ND$2:$ND$60=AL$4)*(GMWQ!$NF$2:$NF$60=AL$1),0),$G123-1966)</f>
        <v>133499.20000000001</v>
      </c>
      <c r="AM123" s="4" cm="1">
        <f t="array" ref="AM123">INDEX(GMWQ!$A$2:$NF$60,MATCH(1,(GMWQ!$NE$2:$NE$60=AM$3)*(GMWQ!$ND$2:$ND$60=AM$4)*(GMWQ!$NF$2:$NF$60=AM$1),0),$G123-1966)</f>
        <v>551.66800000000001</v>
      </c>
      <c r="AN123" s="4" cm="1">
        <f t="array" ref="AN123">INDEX(GMWQ!$A$2:$NF$60,MATCH(1,(GMWQ!$NE$2:$NE$60=AN$3)*(GMWQ!$ND$2:$ND$60=AN$4)*(GMWQ!$NF$2:$NF$60=AN$1),0),$G123-1966)</f>
        <v>390.22800000000001</v>
      </c>
      <c r="AO123" s="4" cm="1">
        <f t="array" ref="AO123">INDEX(GMWQ!$A$2:$NF$60,MATCH(1,(GMWQ!$NE$2:$NE$60=AO$3)*(GMWQ!$ND$2:$ND$60=AO$4)*(GMWQ!$NF$2:$NF$60=AO$1),0),$G123-1966)</f>
        <v>333.92099999999999</v>
      </c>
      <c r="AP123" s="4" cm="1">
        <f t="array" ref="AP123">INDEX(GMWQ!$A$2:$NF$60,MATCH(1,(GMWQ!$NE$2:$NE$60=AP$3)*(GMWQ!$ND$2:$ND$60=AP$4)*(GMWQ!$NF$2:$NF$60=AP$1),0),$G123-1966)</f>
        <v>289660</v>
      </c>
      <c r="AQ123" s="4" cm="1">
        <f t="array" ref="AQ123">INDEX(GMWQ!$A$2:$NF$60,MATCH(1,(GMWQ!$NE$2:$NE$60=AQ$3)*(GMWQ!$ND$2:$ND$60=AQ$4)*(GMWQ!$NF$2:$NF$60=AQ$1),0),$G123-1966)</f>
        <v>1.1349309999999999</v>
      </c>
      <c r="AR123" s="4" cm="1">
        <f t="array" ref="AR123">INDEX(GMWQ!$A$2:$NF$60,MATCH(1,(GMWQ!$NE$2:$NE$60=AR$3)*(GMWQ!$ND$2:$ND$60=AR$4)*(GMWQ!$NF$2:$NF$60=AR$1),0),$G123-1966)</f>
        <v>0.97798419999999997</v>
      </c>
      <c r="AS123" s="4" cm="1">
        <f t="array" ref="AS123">INDEX(GMWQ!$A$2:$NF$60,MATCH(1,(GMWQ!$NE$2:$NE$60=AS$3)*(GMWQ!$ND$2:$ND$60=AS$4)*(GMWQ!$NF$2:$NF$60=AS$1),0),$G123-1966)</f>
        <v>1.647929</v>
      </c>
      <c r="AT123" s="4" cm="1">
        <f t="array" ref="AT123">INDEX(GMWQ!$A$2:$NF$60,MATCH(1,(GMWQ!$NE$2:$NE$60=AT$3)*(GMWQ!$ND$2:$ND$60=AT$4)*(GMWQ!$NF$2:$NF$60=AT$1),0),$G123-1966)</f>
        <v>1.0500890000000001</v>
      </c>
      <c r="AU123" s="4" cm="1">
        <f t="array" ref="AU123">INDEX(GMWQ!$A$2:$NF$60,MATCH(1,(GMWQ!$NE$2:$NE$60=AU$3)*(GMWQ!$ND$2:$ND$60=AU$4)*(GMWQ!$NF$2:$NF$60=AU$1),0),$G123-1966)</f>
        <v>73.866669999999999</v>
      </c>
      <c r="AV123" s="4" cm="1">
        <f t="array" ref="AV123">INDEX(GMWQ!$A$2:$NF$60,MATCH(1,(GMWQ!$NE$2:$NE$60=AV$3)*(GMWQ!$ND$2:$ND$60=AV$4)*(GMWQ!$NF$2:$NF$60=AV$1),0),$G123-1966)</f>
        <v>178.0667</v>
      </c>
      <c r="AW123" s="4" cm="1">
        <f t="array" ref="AW123">INDEX(GMWQ!$A$2:$NF$60,MATCH(1,(GMWQ!$NE$2:$NE$60=AW$3)*(GMWQ!$ND$2:$ND$60=AW$4)*(GMWQ!$NF$2:$NF$60=AW$1),0),$G123-1966)</f>
        <v>95.533330000000007</v>
      </c>
      <c r="AX123" s="4" cm="1">
        <f t="array" ref="AX123">INDEX(GMWQ!$A$2:$NF$60,MATCH(1,(GMWQ!$NE$2:$NE$60=AX$3)*(GMWQ!$ND$2:$ND$60=AX$4)*(GMWQ!$NF$2:$NF$60=AX$1),0),$G123-1966)</f>
        <v>77.8</v>
      </c>
      <c r="AY123" s="4" cm="1">
        <f t="array" ref="AY123">INDEX(GMWQ!$A$2:$NF$60,MATCH(1,(GMWQ!$NE$2:$NE$60=AY$3)*(GMWQ!$ND$2:$ND$60=AY$4)*(GMWQ!$NF$2:$NF$60=AY$1),0),$G123-1966)</f>
        <v>67.900000000000006</v>
      </c>
      <c r="AZ123" s="4" cm="1">
        <f t="array" ref="AZ123">INDEX(GMWQ!$A$2:$NF$60,MATCH(1,(GMWQ!$NE$2:$NE$60=AZ$3)*(GMWQ!$ND$2:$ND$60=AZ$4)*(GMWQ!$NF$2:$NF$60=AZ$1),0),$G123-1966)</f>
        <v>63.866660000000003</v>
      </c>
      <c r="BA123" s="4" cm="1">
        <f t="array" ref="BA123">INDEX(GMWQ!$A$2:$NF$60,MATCH(1,(GMWQ!$NE$2:$NE$60=BA$3)*(GMWQ!$ND$2:$ND$60=BA$4)*(GMWQ!$NF$2:$NF$60=BA$1),0),$G123-1966)</f>
        <v>98.433329999999998</v>
      </c>
    </row>
    <row r="124" spans="1:53" x14ac:dyDescent="0.25">
      <c r="B124" s="4">
        <f t="shared" ref="B124:E139" si="155">+B120+1</f>
        <v>2002</v>
      </c>
      <c r="C124" s="4">
        <f t="shared" si="155"/>
        <v>2002</v>
      </c>
      <c r="D124" s="4">
        <f t="shared" ref="D124" si="156">+D120+1</f>
        <v>2001</v>
      </c>
      <c r="G124" s="4">
        <f t="shared" si="141"/>
        <v>2090</v>
      </c>
      <c r="H124" s="4" cm="1">
        <f t="array" ref="H124">INDEX(GMWQ!$A$2:$NF$60,MATCH(1,(GMWQ!$NE$2:$NE$60=H$3)*(GMWQ!$ND$2:$ND$60=H$4)*(GMWQ!$NF$2:$NF$60=H$1),0),$G124-1966)</f>
        <v>503433</v>
      </c>
      <c r="I124" s="4" cm="1">
        <f t="array" ref="I124">INDEX(GMWQ!$A$2:$NF$60,MATCH(1,(GMWQ!$NE$2:$NE$60=I$3)*(GMWQ!$ND$2:$ND$60=I$4)*(GMWQ!$NF$2:$NF$60=I$1),0),$G124-1966)</f>
        <v>3615.2</v>
      </c>
      <c r="J124" s="4" cm="1">
        <f t="array" ref="J124">INDEX(GMWQ!$A$2:$NF$60,MATCH(1,(GMWQ!$NE$2:$NE$60=J$3)*(GMWQ!$ND$2:$ND$60=J$4)*(GMWQ!$NF$2:$NF$60=J$1),0),$G124-1966)</f>
        <v>125540.9</v>
      </c>
      <c r="K124" s="4" cm="1">
        <f t="array" ref="K124">INDEX(GMWQ!$A$2:$NF$60,MATCH(1,(GMWQ!$NE$2:$NE$60=K$3)*(GMWQ!$ND$2:$ND$60=K$4)*(GMWQ!$NF$2:$NF$60=K$1),0),$G124-1966)</f>
        <v>716.37</v>
      </c>
      <c r="L124" s="4" cm="1">
        <f t="array" ref="L124">INDEX(GMWQ!$A$2:$NF$60,MATCH(1,(GMWQ!$NE$2:$NE$60=L$3)*(GMWQ!$ND$2:$ND$60=L$4)*(GMWQ!$NF$2:$NF$60=L$1),0),$G124-1966)</f>
        <v>501.03100000000001</v>
      </c>
      <c r="M124" s="4" cm="1">
        <f t="array" ref="M124">INDEX(GMWQ!$A$2:$NF$60,MATCH(1,(GMWQ!$NE$2:$NE$60=M$3)*(GMWQ!$ND$2:$ND$60=M$4)*(GMWQ!$NF$2:$NF$60=M$1),0),$G124-1966)</f>
        <v>451.61599999999999</v>
      </c>
      <c r="N124" s="4" cm="1">
        <f t="array" ref="N124">INDEX(GMWQ!$A$2:$NF$60,MATCH(1,(GMWQ!$NE$2:$NE$60=N$3)*(GMWQ!$ND$2:$ND$60=N$4)*(GMWQ!$NF$2:$NF$60=N$1),0),$G124-1966)</f>
        <v>401406.3</v>
      </c>
      <c r="O124" s="4" cm="1">
        <f t="array" ref="O124">INDEX(GMWQ!$A$2:$NF$60,MATCH(1,(GMWQ!$NE$2:$NE$60=O$3)*(GMWQ!$ND$2:$ND$60=O$4)*(GMWQ!$NF$2:$NF$60=O$1),0),$G124-1966)</f>
        <v>-9205.9989999999998</v>
      </c>
      <c r="P124" s="4" cm="1">
        <f t="array" ref="P124">INDEX(GMWQ!$A$2:$NF$60,MATCH(1,(GMWQ!$NE$2:$NE$60=P$3)*(GMWQ!$ND$2:$ND$60=P$4)*(GMWQ!$NF$2:$NF$60=P$1),0),$G124-1966)</f>
        <v>-138.95769999999999</v>
      </c>
      <c r="Q124" s="4" cm="1">
        <f t="array" ref="Q124">INDEX(GMWQ!$A$2:$NF$60,MATCH(1,(GMWQ!$NE$2:$NE$60=Q$3)*(GMWQ!$ND$2:$ND$60=Q$4)*(GMWQ!$NF$2:$NF$60=Q$1),0),$G124-1966)</f>
        <v>-8954</v>
      </c>
      <c r="R124" s="4" cm="1">
        <f t="array" ref="R124">INDEX(GMWQ!$A$2:$NF$60,MATCH(1,(GMWQ!$NE$2:$NE$60=R$3)*(GMWQ!$ND$2:$ND$60=R$4)*(GMWQ!$NF$2:$NF$60=R$1),0),$G124-1966)</f>
        <v>-23.164999999999999</v>
      </c>
      <c r="S124" s="4" cm="1">
        <f t="array" ref="S124">INDEX(GMWQ!$A$2:$NF$60,MATCH(1,(GMWQ!$NE$2:$NE$60=S$3)*(GMWQ!$ND$2:$ND$60=S$4)*(GMWQ!$NF$2:$NF$60=S$1),0),$G124-1966)</f>
        <v>-8.1050000000000004</v>
      </c>
      <c r="T124" s="4" cm="1">
        <f t="array" ref="T124">INDEX(GMWQ!$A$2:$NF$60,MATCH(1,(GMWQ!$NE$2:$NE$60=T$3)*(GMWQ!$ND$2:$ND$60=T$4)*(GMWQ!$NF$2:$NF$60=T$1),0),$G124-1966)</f>
        <v>-9.4788560000000004</v>
      </c>
      <c r="U124" s="4" cm="1">
        <f t="array" ref="U124">INDEX(GMWQ!$A$2:$NF$60,MATCH(1,(GMWQ!$NE$2:$NE$60=U$3)*(GMWQ!$ND$2:$ND$60=U$4)*(GMWQ!$NF$2:$NF$60=U$1),0),$G124-1966)</f>
        <v>1626</v>
      </c>
      <c r="V124" s="4" cm="1">
        <f t="array" ref="V124">INDEX(GMWQ!$A$2:$NF$60,MATCH(1,(GMWQ!$NE$2:$NE$60=V$3)*(GMWQ!$ND$2:$ND$60=V$4)*(GMWQ!$NF$2:$NF$60=V$1),0),$G124-1966)</f>
        <v>407825</v>
      </c>
      <c r="W124" s="4" cm="1">
        <f t="array" ref="W124">INDEX(GMWQ!$A$2:$NF$60,MATCH(1,(GMWQ!$NE$2:$NE$60=W$3)*(GMWQ!$ND$2:$ND$60=W$4)*(GMWQ!$NF$2:$NF$60=W$1),0),$G124-1966)</f>
        <v>8499.5550000000003</v>
      </c>
      <c r="X124" s="4" cm="1">
        <f t="array" ref="X124">INDEX(GMWQ!$A$2:$NF$60,MATCH(1,(GMWQ!$NE$2:$NE$60=X$3)*(GMWQ!$ND$2:$ND$60=X$4)*(GMWQ!$NF$2:$NF$60=X$1),0),$G124-1966)</f>
        <v>736898</v>
      </c>
      <c r="Y124" s="4" cm="1">
        <f t="array" ref="Y124">INDEX(GMWQ!$A$2:$NF$60,MATCH(1,(GMWQ!$NE$2:$NE$60=Y$3)*(GMWQ!$ND$2:$ND$60=Y$4)*(GMWQ!$NF$2:$NF$60=Y$1),0),$G124-1966)</f>
        <v>1247.114</v>
      </c>
      <c r="Z124" s="4" cm="1">
        <f t="array" ref="Z124">INDEX(GMWQ!$A$2:$NF$60,MATCH(1,(GMWQ!$NE$2:$NE$60=Z$3)*(GMWQ!$ND$2:$ND$60=Z$4)*(GMWQ!$NF$2:$NF$60=Z$1),0),$G124-1966)</f>
        <v>1220.8720000000001</v>
      </c>
      <c r="AA124" s="4" cm="1">
        <f t="array" ref="AA124">INDEX(GMWQ!$A$2:$NF$60,MATCH(1,(GMWQ!$NE$2:$NE$60=AA$3)*(GMWQ!$ND$2:$ND$60=AA$4)*(GMWQ!$NF$2:$NF$60=AA$1),0),$G124-1966)</f>
        <v>1550.345</v>
      </c>
      <c r="AB124" s="4" cm="1">
        <f t="array" ref="AB124">INDEX(GMWQ!$A$2:$NF$60,MATCH(1,(GMWQ!$NE$2:$NE$60=AB$3)*(GMWQ!$ND$2:$ND$60=AB$4)*(GMWQ!$NF$2:$NF$60=AB$1),0),$G124-1966)</f>
        <v>980107</v>
      </c>
      <c r="AC124" s="4" cm="1">
        <f t="array" ref="AC124">INDEX(GMWQ!$A$2:$NF$60,MATCH(1,(GMWQ!$NE$2:$NE$60=AC$3)*(GMWQ!$ND$2:$ND$60=AC$4)*(GMWQ!$NF$2:$NF$60=AC$1),0),$G124-1966)</f>
        <v>339100</v>
      </c>
      <c r="AD124" s="4" cm="1">
        <f t="array" ref="AD124">INDEX(GMWQ!$A$2:$NF$60,MATCH(1,(GMWQ!$NE$2:$NE$60=AD$3)*(GMWQ!$ND$2:$ND$60=AD$4)*(GMWQ!$NF$2:$NF$60=AD$1),0),$G124-1966)</f>
        <v>6129.9930000000004</v>
      </c>
      <c r="AE124" s="4" cm="1">
        <f t="array" ref="AE124">INDEX(GMWQ!$A$2:$NF$60,MATCH(1,(GMWQ!$NE$2:$NE$60=AE$3)*(GMWQ!$ND$2:$ND$60=AE$4)*(GMWQ!$NF$2:$NF$60=AE$1),0),$G124-1966)</f>
        <v>304714.40000000002</v>
      </c>
      <c r="AF124" s="4" cm="1">
        <f t="array" ref="AF124">INDEX(GMWQ!$A$2:$NF$60,MATCH(1,(GMWQ!$NE$2:$NE$60=AF$3)*(GMWQ!$ND$2:$ND$60=AF$4)*(GMWQ!$NF$2:$NF$60=AF$1),0),$G124-1966)</f>
        <v>781</v>
      </c>
      <c r="AG124" s="4" cm="1">
        <f t="array" ref="AG124">INDEX(GMWQ!$A$2:$NF$60,MATCH(1,(GMWQ!$NE$2:$NE$60=AG$3)*(GMWQ!$ND$2:$ND$60=AG$4)*(GMWQ!$NF$2:$NF$60=AG$1),0),$G124-1966)</f>
        <v>596.2355</v>
      </c>
      <c r="AH124" s="4" cm="1">
        <f t="array" ref="AH124">INDEX(GMWQ!$A$2:$NF$60,MATCH(1,(GMWQ!$NE$2:$NE$60=AH$3)*(GMWQ!$ND$2:$ND$60=AH$4)*(GMWQ!$NF$2:$NF$60=AH$1),0),$G124-1966)</f>
        <v>1257.742</v>
      </c>
      <c r="AI124" s="4" cm="1">
        <f t="array" ref="AI124">INDEX(GMWQ!$A$2:$NF$60,MATCH(1,(GMWQ!$NE$2:$NE$60=AI$3)*(GMWQ!$ND$2:$ND$60=AI$4)*(GMWQ!$NF$2:$NF$60=AI$1),0),$G124-1966)</f>
        <v>507184</v>
      </c>
      <c r="AJ124" s="4" cm="1">
        <f t="array" ref="AJ124">INDEX(GMWQ!$A$2:$NF$60,MATCH(1,(GMWQ!$NE$2:$NE$60=AJ$3)*(GMWQ!$ND$2:$ND$60=AJ$4)*(GMWQ!$NF$2:$NF$60=AJ$1),0),$G124-1966)</f>
        <v>297001</v>
      </c>
      <c r="AK124" s="4" cm="1">
        <f t="array" ref="AK124">INDEX(GMWQ!$A$2:$NF$60,MATCH(1,(GMWQ!$NE$2:$NE$60=AK$3)*(GMWQ!$ND$2:$ND$60=AK$4)*(GMWQ!$NF$2:$NF$60=AK$1),0),$G124-1966)</f>
        <v>2721.875</v>
      </c>
      <c r="AL124" s="4" cm="1">
        <f t="array" ref="AL124">INDEX(GMWQ!$A$2:$NF$60,MATCH(1,(GMWQ!$NE$2:$NE$60=AL$3)*(GMWQ!$ND$2:$ND$60=AL$4)*(GMWQ!$NF$2:$NF$60=AL$1),0),$G124-1966)</f>
        <v>133082.5</v>
      </c>
      <c r="AM124" s="4" cm="1">
        <f t="array" ref="AM124">INDEX(GMWQ!$A$2:$NF$60,MATCH(1,(GMWQ!$NE$2:$NE$60=AM$3)*(GMWQ!$ND$2:$ND$60=AM$4)*(GMWQ!$NF$2:$NF$60=AM$1),0),$G124-1966)</f>
        <v>553.58699999999999</v>
      </c>
      <c r="AN124" s="4" cm="1">
        <f t="array" ref="AN124">INDEX(GMWQ!$A$2:$NF$60,MATCH(1,(GMWQ!$NE$2:$NE$60=AN$3)*(GMWQ!$ND$2:$ND$60=AN$4)*(GMWQ!$NF$2:$NF$60=AN$1),0),$G124-1966)</f>
        <v>393.52300000000002</v>
      </c>
      <c r="AO124" s="4" cm="1">
        <f t="array" ref="AO124">INDEX(GMWQ!$A$2:$NF$60,MATCH(1,(GMWQ!$NE$2:$NE$60=AO$3)*(GMWQ!$ND$2:$ND$60=AO$4)*(GMWQ!$NF$2:$NF$60=AO$1),0),$G124-1966)</f>
        <v>336.77</v>
      </c>
      <c r="AP124" s="4" cm="1">
        <f t="array" ref="AP124">INDEX(GMWQ!$A$2:$NF$60,MATCH(1,(GMWQ!$NE$2:$NE$60=AP$3)*(GMWQ!$ND$2:$ND$60=AP$4)*(GMWQ!$NF$2:$NF$60=AP$1),0),$G124-1966)</f>
        <v>296473</v>
      </c>
      <c r="AQ124" s="4" cm="1">
        <f t="array" ref="AQ124">INDEX(GMWQ!$A$2:$NF$60,MATCH(1,(GMWQ!$NE$2:$NE$60=AQ$3)*(GMWQ!$ND$2:$ND$60=AQ$4)*(GMWQ!$NF$2:$NF$60=AQ$1),0),$G124-1966)</f>
        <v>1.244014</v>
      </c>
      <c r="AR124" s="4" cm="1">
        <f t="array" ref="AR124">INDEX(GMWQ!$A$2:$NF$60,MATCH(1,(GMWQ!$NE$2:$NE$60=AR$3)*(GMWQ!$ND$2:$ND$60=AR$4)*(GMWQ!$NF$2:$NF$60=AR$1),0),$G124-1966)</f>
        <v>1.2214769999999999</v>
      </c>
      <c r="AS124" s="4" cm="1">
        <f t="array" ref="AS124">INDEX(GMWQ!$A$2:$NF$60,MATCH(1,(GMWQ!$NE$2:$NE$60=AS$3)*(GMWQ!$ND$2:$ND$60=AS$4)*(GMWQ!$NF$2:$NF$60=AS$1),0),$G124-1966)</f>
        <v>1.815958</v>
      </c>
      <c r="AT124" s="4" cm="1">
        <f t="array" ref="AT124">INDEX(GMWQ!$A$2:$NF$60,MATCH(1,(GMWQ!$NE$2:$NE$60=AT$3)*(GMWQ!$ND$2:$ND$60=AT$4)*(GMWQ!$NF$2:$NF$60=AT$1),0),$G124-1966)</f>
        <v>0.94509909999999997</v>
      </c>
      <c r="AU124" s="4" cm="1">
        <f t="array" ref="AU124">INDEX(GMWQ!$A$2:$NF$60,MATCH(1,(GMWQ!$NE$2:$NE$60=AU$3)*(GMWQ!$ND$2:$ND$60=AU$4)*(GMWQ!$NF$2:$NF$60=AU$1),0),$G124-1966)</f>
        <v>74.533330000000007</v>
      </c>
      <c r="AV124" s="4" cm="1">
        <f t="array" ref="AV124">INDEX(GMWQ!$A$2:$NF$60,MATCH(1,(GMWQ!$NE$2:$NE$60=AV$3)*(GMWQ!$ND$2:$ND$60=AV$4)*(GMWQ!$NF$2:$NF$60=AV$1),0),$G124-1966)</f>
        <v>179.4667</v>
      </c>
      <c r="AW124" s="4" cm="1">
        <f t="array" ref="AW124">INDEX(GMWQ!$A$2:$NF$60,MATCH(1,(GMWQ!$NE$2:$NE$60=AW$3)*(GMWQ!$ND$2:$ND$60=AW$4)*(GMWQ!$NF$2:$NF$60=AW$1),0),$G124-1966)</f>
        <v>95.966669999999993</v>
      </c>
      <c r="AX124" s="4" cm="1">
        <f t="array" ref="AX124">INDEX(GMWQ!$A$2:$NF$60,MATCH(1,(GMWQ!$NE$2:$NE$60=AX$3)*(GMWQ!$ND$2:$ND$60=AX$4)*(GMWQ!$NF$2:$NF$60=AX$1),0),$G124-1966)</f>
        <v>78.033330000000007</v>
      </c>
      <c r="AY124" s="4" cm="1">
        <f t="array" ref="AY124">INDEX(GMWQ!$A$2:$NF$60,MATCH(1,(GMWQ!$NE$2:$NE$60=AY$3)*(GMWQ!$ND$2:$ND$60=AY$4)*(GMWQ!$NF$2:$NF$60=AY$1),0),$G124-1966)</f>
        <v>68.436670000000007</v>
      </c>
      <c r="AZ124" s="4" cm="1">
        <f t="array" ref="AZ124">INDEX(GMWQ!$A$2:$NF$60,MATCH(1,(GMWQ!$NE$2:$NE$60=AZ$3)*(GMWQ!$ND$2:$ND$60=AZ$4)*(GMWQ!$NF$2:$NF$60=AZ$1),0),$G124-1966)</f>
        <v>64.333340000000007</v>
      </c>
      <c r="BA124" s="4" cm="1">
        <f t="array" ref="BA124">INDEX(GMWQ!$A$2:$NF$60,MATCH(1,(GMWQ!$NE$2:$NE$60=BA$3)*(GMWQ!$ND$2:$ND$60=BA$4)*(GMWQ!$NF$2:$NF$60=BA$1),0),$G124-1966)</f>
        <v>99.5</v>
      </c>
    </row>
    <row r="125" spans="1:53" x14ac:dyDescent="0.25">
      <c r="B125" s="4">
        <f t="shared" si="155"/>
        <v>2002</v>
      </c>
      <c r="C125" s="4">
        <f t="shared" si="155"/>
        <v>2002</v>
      </c>
      <c r="D125" s="4">
        <f t="shared" ref="D125" si="157">+D121+1</f>
        <v>2002</v>
      </c>
      <c r="G125" s="4">
        <f t="shared" si="141"/>
        <v>2091</v>
      </c>
      <c r="H125" s="4" cm="1">
        <f t="array" ref="H125">INDEX(GMWQ!$A$2:$NF$60,MATCH(1,(GMWQ!$NE$2:$NE$60=H$3)*(GMWQ!$ND$2:$ND$60=H$4)*(GMWQ!$NF$2:$NF$60=H$1),0),$G125-1966)</f>
        <v>506386</v>
      </c>
      <c r="I125" s="4" cm="1">
        <f t="array" ref="I125">INDEX(GMWQ!$A$2:$NF$60,MATCH(1,(GMWQ!$NE$2:$NE$60=I$3)*(GMWQ!$ND$2:$ND$60=I$4)*(GMWQ!$NF$2:$NF$60=I$1),0),$G125-1966)</f>
        <v>3629.9</v>
      </c>
      <c r="J125" s="4" cm="1">
        <f t="array" ref="J125">INDEX(GMWQ!$A$2:$NF$60,MATCH(1,(GMWQ!$NE$2:$NE$60=J$3)*(GMWQ!$ND$2:$ND$60=J$4)*(GMWQ!$NF$2:$NF$60=J$1),0),$G125-1966)</f>
        <v>125927.3</v>
      </c>
      <c r="K125" s="4" cm="1">
        <f t="array" ref="K125">INDEX(GMWQ!$A$2:$NF$60,MATCH(1,(GMWQ!$NE$2:$NE$60=K$3)*(GMWQ!$ND$2:$ND$60=K$4)*(GMWQ!$NF$2:$NF$60=K$1),0),$G125-1966)</f>
        <v>721.29</v>
      </c>
      <c r="L125" s="4" cm="1">
        <f t="array" ref="L125">INDEX(GMWQ!$A$2:$NF$60,MATCH(1,(GMWQ!$NE$2:$NE$60=L$3)*(GMWQ!$ND$2:$ND$60=L$4)*(GMWQ!$NF$2:$NF$60=L$1),0),$G125-1966)</f>
        <v>503.03899999999999</v>
      </c>
      <c r="M125" s="4" cm="1">
        <f t="array" ref="M125">INDEX(GMWQ!$A$2:$NF$60,MATCH(1,(GMWQ!$NE$2:$NE$60=M$3)*(GMWQ!$ND$2:$ND$60=M$4)*(GMWQ!$NF$2:$NF$60=M$1),0),$G125-1966)</f>
        <v>452.14100000000002</v>
      </c>
      <c r="N125" s="4" cm="1">
        <f t="array" ref="N125">INDEX(GMWQ!$A$2:$NF$60,MATCH(1,(GMWQ!$NE$2:$NE$60=N$3)*(GMWQ!$ND$2:$ND$60=N$4)*(GMWQ!$NF$2:$NF$60=N$1),0),$G125-1966)</f>
        <v>404877.3</v>
      </c>
      <c r="O125" s="4" cm="1">
        <f t="array" ref="O125">INDEX(GMWQ!$A$2:$NF$60,MATCH(1,(GMWQ!$NE$2:$NE$60=O$3)*(GMWQ!$ND$2:$ND$60=O$4)*(GMWQ!$NF$2:$NF$60=O$1),0),$G125-1966)</f>
        <v>-5876</v>
      </c>
      <c r="P125" s="4" cm="1">
        <f t="array" ref="P125">INDEX(GMWQ!$A$2:$NF$60,MATCH(1,(GMWQ!$NE$2:$NE$60=P$3)*(GMWQ!$ND$2:$ND$60=P$4)*(GMWQ!$NF$2:$NF$60=P$1),0),$G125-1966)</f>
        <v>-144.0675</v>
      </c>
      <c r="Q125" s="4" cm="1">
        <f t="array" ref="Q125">INDEX(GMWQ!$A$2:$NF$60,MATCH(1,(GMWQ!$NE$2:$NE$60=Q$3)*(GMWQ!$ND$2:$ND$60=Q$4)*(GMWQ!$NF$2:$NF$60=Q$1),0),$G125-1966)</f>
        <v>-10117.5</v>
      </c>
      <c r="R125" s="4" cm="1">
        <f t="array" ref="R125">INDEX(GMWQ!$A$2:$NF$60,MATCH(1,(GMWQ!$NE$2:$NE$60=R$3)*(GMWQ!$ND$2:$ND$60=R$4)*(GMWQ!$NF$2:$NF$60=R$1),0),$G125-1966)</f>
        <v>-19.712</v>
      </c>
      <c r="S125" s="4" cm="1">
        <f t="array" ref="S125">INDEX(GMWQ!$A$2:$NF$60,MATCH(1,(GMWQ!$NE$2:$NE$60=S$3)*(GMWQ!$ND$2:$ND$60=S$4)*(GMWQ!$NF$2:$NF$60=S$1),0),$G125-1966)</f>
        <v>-13.430999999999999</v>
      </c>
      <c r="T125" s="4" cm="1">
        <f t="array" ref="T125">INDEX(GMWQ!$A$2:$NF$60,MATCH(1,(GMWQ!$NE$2:$NE$60=T$3)*(GMWQ!$ND$2:$ND$60=T$4)*(GMWQ!$NF$2:$NF$60=T$1),0),$G125-1966)</f>
        <v>-9.5889199999999999</v>
      </c>
      <c r="U125" s="4" cm="1">
        <f t="array" ref="U125">INDEX(GMWQ!$A$2:$NF$60,MATCH(1,(GMWQ!$NE$2:$NE$60=U$3)*(GMWQ!$ND$2:$ND$60=U$4)*(GMWQ!$NF$2:$NF$60=U$1),0),$G125-1966)</f>
        <v>768</v>
      </c>
      <c r="V125" s="4" cm="1">
        <f t="array" ref="V125">INDEX(GMWQ!$A$2:$NF$60,MATCH(1,(GMWQ!$NE$2:$NE$60=V$3)*(GMWQ!$ND$2:$ND$60=V$4)*(GMWQ!$NF$2:$NF$60=V$1),0),$G125-1966)</f>
        <v>410543</v>
      </c>
      <c r="W125" s="4" cm="1">
        <f t="array" ref="W125">INDEX(GMWQ!$A$2:$NF$60,MATCH(1,(GMWQ!$NE$2:$NE$60=W$3)*(GMWQ!$ND$2:$ND$60=W$4)*(GMWQ!$NF$2:$NF$60=W$1),0),$G125-1966)</f>
        <v>8782.0409999999993</v>
      </c>
      <c r="X125" s="4" cm="1">
        <f t="array" ref="X125">INDEX(GMWQ!$A$2:$NF$60,MATCH(1,(GMWQ!$NE$2:$NE$60=X$3)*(GMWQ!$ND$2:$ND$60=X$4)*(GMWQ!$NF$2:$NF$60=X$1),0),$G125-1966)</f>
        <v>743957</v>
      </c>
      <c r="Y125" s="4" cm="1">
        <f t="array" ref="Y125">INDEX(GMWQ!$A$2:$NF$60,MATCH(1,(GMWQ!$NE$2:$NE$60=Y$3)*(GMWQ!$ND$2:$ND$60=Y$4)*(GMWQ!$NF$2:$NF$60=Y$1),0),$G125-1966)</f>
        <v>1263.6400000000001</v>
      </c>
      <c r="Z125" s="4" cm="1">
        <f t="array" ref="Z125">INDEX(GMWQ!$A$2:$NF$60,MATCH(1,(GMWQ!$NE$2:$NE$60=Z$3)*(GMWQ!$ND$2:$ND$60=Z$4)*(GMWQ!$NF$2:$NF$60=Z$1),0),$G125-1966)</f>
        <v>1247.9670000000001</v>
      </c>
      <c r="AA125" s="4" cm="1">
        <f t="array" ref="AA125">INDEX(GMWQ!$A$2:$NF$60,MATCH(1,(GMWQ!$NE$2:$NE$60=AA$3)*(GMWQ!$ND$2:$ND$60=AA$4)*(GMWQ!$NF$2:$NF$60=AA$1),0),$G125-1966)</f>
        <v>1560.2750000000001</v>
      </c>
      <c r="AB125" s="4" cm="1">
        <f t="array" ref="AB125">INDEX(GMWQ!$A$2:$NF$60,MATCH(1,(GMWQ!$NE$2:$NE$60=AB$3)*(GMWQ!$ND$2:$ND$60=AB$4)*(GMWQ!$NF$2:$NF$60=AB$1),0),$G125-1966)</f>
        <v>1002664</v>
      </c>
      <c r="AC125" s="4" cm="1">
        <f t="array" ref="AC125">INDEX(GMWQ!$A$2:$NF$60,MATCH(1,(GMWQ!$NE$2:$NE$60=AC$3)*(GMWQ!$ND$2:$ND$60=AC$4)*(GMWQ!$NF$2:$NF$60=AC$1),0),$G125-1966)</f>
        <v>343600</v>
      </c>
      <c r="AD125" s="4" cm="1">
        <f t="array" ref="AD125">INDEX(GMWQ!$A$2:$NF$60,MATCH(1,(GMWQ!$NE$2:$NE$60=AD$3)*(GMWQ!$ND$2:$ND$60=AD$4)*(GMWQ!$NF$2:$NF$60=AD$1),0),$G125-1966)</f>
        <v>6339.9920000000002</v>
      </c>
      <c r="AE125" s="4" cm="1">
        <f t="array" ref="AE125">INDEX(GMWQ!$A$2:$NF$60,MATCH(1,(GMWQ!$NE$2:$NE$60=AE$3)*(GMWQ!$ND$2:$ND$60=AE$4)*(GMWQ!$NF$2:$NF$60=AE$1),0),$G125-1966)</f>
        <v>314591.5</v>
      </c>
      <c r="AF125" s="4" cm="1">
        <f t="array" ref="AF125">INDEX(GMWQ!$A$2:$NF$60,MATCH(1,(GMWQ!$NE$2:$NE$60=AF$3)*(GMWQ!$ND$2:$ND$60=AF$4)*(GMWQ!$NF$2:$NF$60=AF$1),0),$G125-1966)</f>
        <v>827</v>
      </c>
      <c r="AG125" s="4" cm="1">
        <f t="array" ref="AG125">INDEX(GMWQ!$A$2:$NF$60,MATCH(1,(GMWQ!$NE$2:$NE$60=AG$3)*(GMWQ!$ND$2:$ND$60=AG$4)*(GMWQ!$NF$2:$NF$60=AG$1),0),$G125-1966)</f>
        <v>617.05179999999996</v>
      </c>
      <c r="AH125" s="4" cm="1">
        <f t="array" ref="AH125">INDEX(GMWQ!$A$2:$NF$60,MATCH(1,(GMWQ!$NE$2:$NE$60=AH$3)*(GMWQ!$ND$2:$ND$60=AH$4)*(GMWQ!$NF$2:$NF$60=AH$1),0),$G125-1966)</f>
        <v>1267.2180000000001</v>
      </c>
      <c r="AI125" s="4" cm="1">
        <f t="array" ref="AI125">INDEX(GMWQ!$A$2:$NF$60,MATCH(1,(GMWQ!$NE$2:$NE$60=AI$3)*(GMWQ!$ND$2:$ND$60=AI$4)*(GMWQ!$NF$2:$NF$60=AI$1),0),$G125-1966)</f>
        <v>530577</v>
      </c>
      <c r="AJ125" s="4" cm="1">
        <f t="array" ref="AJ125">INDEX(GMWQ!$A$2:$NF$60,MATCH(1,(GMWQ!$NE$2:$NE$60=AJ$3)*(GMWQ!$ND$2:$ND$60=AJ$4)*(GMWQ!$NF$2:$NF$60=AJ$1),0),$G125-1966)</f>
        <v>299863</v>
      </c>
      <c r="AK125" s="4" cm="1">
        <f t="array" ref="AK125">INDEX(GMWQ!$A$2:$NF$60,MATCH(1,(GMWQ!$NE$2:$NE$60=AK$3)*(GMWQ!$ND$2:$ND$60=AK$4)*(GMWQ!$NF$2:$NF$60=AK$1),0),$G125-1966)</f>
        <v>2746</v>
      </c>
      <c r="AL125" s="4" cm="1">
        <f t="array" ref="AL125">INDEX(GMWQ!$A$2:$NF$60,MATCH(1,(GMWQ!$NE$2:$NE$60=AL$3)*(GMWQ!$ND$2:$ND$60=AL$4)*(GMWQ!$NF$2:$NF$60=AL$1),0),$G125-1966)</f>
        <v>132965</v>
      </c>
      <c r="AM125" s="4" cm="1">
        <f t="array" ref="AM125">INDEX(GMWQ!$A$2:$NF$60,MATCH(1,(GMWQ!$NE$2:$NE$60=AM$3)*(GMWQ!$ND$2:$ND$60=AM$4)*(GMWQ!$NF$2:$NF$60=AM$1),0),$G125-1966)</f>
        <v>560.47400000000005</v>
      </c>
      <c r="AN125" s="4" cm="1">
        <f t="array" ref="AN125">INDEX(GMWQ!$A$2:$NF$60,MATCH(1,(GMWQ!$NE$2:$NE$60=AN$3)*(GMWQ!$ND$2:$ND$60=AN$4)*(GMWQ!$NF$2:$NF$60=AN$1),0),$G125-1966)</f>
        <v>397.25400000000002</v>
      </c>
      <c r="AO125" s="4" cm="1">
        <f t="array" ref="AO125">INDEX(GMWQ!$A$2:$NF$60,MATCH(1,(GMWQ!$NE$2:$NE$60=AO$3)*(GMWQ!$ND$2:$ND$60=AO$4)*(GMWQ!$NF$2:$NF$60=AO$1),0),$G125-1966)</f>
        <v>340.322</v>
      </c>
      <c r="AP125" s="4" cm="1">
        <f t="array" ref="AP125">INDEX(GMWQ!$A$2:$NF$60,MATCH(1,(GMWQ!$NE$2:$NE$60=AP$3)*(GMWQ!$ND$2:$ND$60=AP$4)*(GMWQ!$NF$2:$NF$60=AP$1),0),$G125-1966)</f>
        <v>301036</v>
      </c>
      <c r="AQ125" s="4" cm="1">
        <f t="array" ref="AQ125">INDEX(GMWQ!$A$2:$NF$60,MATCH(1,(GMWQ!$NE$2:$NE$60=AQ$3)*(GMWQ!$ND$2:$ND$60=AQ$4)*(GMWQ!$NF$2:$NF$60=AQ$1),0),$G125-1966)</f>
        <v>0.7848157</v>
      </c>
      <c r="AR125" s="4" cm="1">
        <f t="array" ref="AR125">INDEX(GMWQ!$A$2:$NF$60,MATCH(1,(GMWQ!$NE$2:$NE$60=AR$3)*(GMWQ!$ND$2:$ND$60=AR$4)*(GMWQ!$NF$2:$NF$60=AR$1),0),$G125-1966)</f>
        <v>0.63070300000000001</v>
      </c>
      <c r="AS125" s="4" cm="1">
        <f t="array" ref="AS125">INDEX(GMWQ!$A$2:$NF$60,MATCH(1,(GMWQ!$NE$2:$NE$60=AS$3)*(GMWQ!$ND$2:$ND$60=AS$4)*(GMWQ!$NF$2:$NF$60=AS$1),0),$G125-1966)</f>
        <v>1.448709</v>
      </c>
      <c r="AT125" s="4" cm="1">
        <f t="array" ref="AT125">INDEX(GMWQ!$A$2:$NF$60,MATCH(1,(GMWQ!$NE$2:$NE$60=AT$3)*(GMWQ!$ND$2:$ND$60=AT$4)*(GMWQ!$NF$2:$NF$60=AT$1),0),$G125-1966)</f>
        <v>0.82135250000000004</v>
      </c>
      <c r="AU125" s="4" cm="1">
        <f t="array" ref="AU125">INDEX(GMWQ!$A$2:$NF$60,MATCH(1,(GMWQ!$NE$2:$NE$60=AU$3)*(GMWQ!$ND$2:$ND$60=AU$4)*(GMWQ!$NF$2:$NF$60=AU$1),0),$G125-1966)</f>
        <v>74.599999999999994</v>
      </c>
      <c r="AV125" s="4" cm="1">
        <f t="array" ref="AV125">INDEX(GMWQ!$A$2:$NF$60,MATCH(1,(GMWQ!$NE$2:$NE$60=AV$3)*(GMWQ!$ND$2:$ND$60=AV$4)*(GMWQ!$NF$2:$NF$60=AV$1),0),$G125-1966)</f>
        <v>180.4333</v>
      </c>
      <c r="AW125" s="4" cm="1">
        <f t="array" ref="AW125">INDEX(GMWQ!$A$2:$NF$60,MATCH(1,(GMWQ!$NE$2:$NE$60=AW$3)*(GMWQ!$ND$2:$ND$60=AW$4)*(GMWQ!$NF$2:$NF$60=AW$1),0),$G125-1966)</f>
        <v>95.8</v>
      </c>
      <c r="AX125" s="4" cm="1">
        <f t="array" ref="AX125">INDEX(GMWQ!$A$2:$NF$60,MATCH(1,(GMWQ!$NE$2:$NE$60=AX$3)*(GMWQ!$ND$2:$ND$60=AX$4)*(GMWQ!$NF$2:$NF$60=AX$1),0),$G125-1966)</f>
        <v>78.2</v>
      </c>
      <c r="AY125" s="4" cm="1">
        <f t="array" ref="AY125">INDEX(GMWQ!$A$2:$NF$60,MATCH(1,(GMWQ!$NE$2:$NE$60=AY$3)*(GMWQ!$ND$2:$ND$60=AY$4)*(GMWQ!$NF$2:$NF$60=AY$1),0),$G125-1966)</f>
        <v>68.599999999999994</v>
      </c>
      <c r="AZ125" s="4" cm="1">
        <f t="array" ref="AZ125">INDEX(GMWQ!$A$2:$NF$60,MATCH(1,(GMWQ!$NE$2:$NE$60=AZ$3)*(GMWQ!$ND$2:$ND$60=AZ$4)*(GMWQ!$NF$2:$NF$60=AZ$1),0),$G125-1966)</f>
        <v>64.599999999999994</v>
      </c>
      <c r="BA125" s="4" cm="1">
        <f t="array" ref="BA125">INDEX(GMWQ!$A$2:$NF$60,MATCH(1,(GMWQ!$NE$2:$NE$60=BA$3)*(GMWQ!$ND$2:$ND$60=BA$4)*(GMWQ!$NF$2:$NF$60=BA$1),0),$G125-1966)</f>
        <v>100.6</v>
      </c>
    </row>
    <row r="126" spans="1:53" x14ac:dyDescent="0.25">
      <c r="B126" s="4">
        <f t="shared" si="155"/>
        <v>2002</v>
      </c>
      <c r="C126" s="4">
        <f t="shared" si="155"/>
        <v>2002</v>
      </c>
      <c r="D126" s="4">
        <f t="shared" ref="D126" si="158">+D122+1</f>
        <v>2002</v>
      </c>
      <c r="F126" s="4">
        <f t="shared" ref="F126" si="159">+F122+1</f>
        <v>2002</v>
      </c>
      <c r="G126" s="4">
        <f t="shared" si="141"/>
        <v>2092</v>
      </c>
      <c r="H126" s="4" cm="1">
        <f t="array" ref="H126">INDEX(GMWQ!$A$2:$NF$60,MATCH(1,(GMWQ!$NE$2:$NE$60=H$3)*(GMWQ!$ND$2:$ND$60=H$4)*(GMWQ!$NF$2:$NF$60=H$1),0),$G126-1966)</f>
        <v>509728</v>
      </c>
      <c r="I126" s="4" cm="1">
        <f t="array" ref="I126">INDEX(GMWQ!$A$2:$NF$60,MATCH(1,(GMWQ!$NE$2:$NE$60=I$3)*(GMWQ!$ND$2:$ND$60=I$4)*(GMWQ!$NF$2:$NF$60=I$1),0),$G126-1966)</f>
        <v>3634.4</v>
      </c>
      <c r="J126" s="4" cm="1">
        <f t="array" ref="J126">INDEX(GMWQ!$A$2:$NF$60,MATCH(1,(GMWQ!$NE$2:$NE$60=J$3)*(GMWQ!$ND$2:$ND$60=J$4)*(GMWQ!$NF$2:$NF$60=J$1),0),$G126-1966)</f>
        <v>126221.5</v>
      </c>
      <c r="K126" s="4" cm="1">
        <f t="array" ref="K126">INDEX(GMWQ!$A$2:$NF$60,MATCH(1,(GMWQ!$NE$2:$NE$60=K$3)*(GMWQ!$ND$2:$ND$60=K$4)*(GMWQ!$NF$2:$NF$60=K$1),0),$G126-1966)</f>
        <v>719.3</v>
      </c>
      <c r="L126" s="4" cm="1">
        <f t="array" ref="L126">INDEX(GMWQ!$A$2:$NF$60,MATCH(1,(GMWQ!$NE$2:$NE$60=L$3)*(GMWQ!$ND$2:$ND$60=L$4)*(GMWQ!$NF$2:$NF$60=L$1),0),$G126-1966)</f>
        <v>503.536</v>
      </c>
      <c r="M126" s="4" cm="1">
        <f t="array" ref="M126">INDEX(GMWQ!$A$2:$NF$60,MATCH(1,(GMWQ!$NE$2:$NE$60=M$3)*(GMWQ!$ND$2:$ND$60=M$4)*(GMWQ!$NF$2:$NF$60=M$1),0),$G126-1966)</f>
        <v>454.83300000000003</v>
      </c>
      <c r="N126" s="4" cm="1">
        <f t="array" ref="N126">INDEX(GMWQ!$A$2:$NF$60,MATCH(1,(GMWQ!$NE$2:$NE$60=N$3)*(GMWQ!$ND$2:$ND$60=N$4)*(GMWQ!$NF$2:$NF$60=N$1),0),$G126-1966)</f>
        <v>407101</v>
      </c>
      <c r="O126" s="4" cm="1">
        <f t="array" ref="O126">INDEX(GMWQ!$A$2:$NF$60,MATCH(1,(GMWQ!$NE$2:$NE$60=O$3)*(GMWQ!$ND$2:$ND$60=O$4)*(GMWQ!$NF$2:$NF$60=O$1),0),$G126-1966)</f>
        <v>-13881</v>
      </c>
      <c r="P126" s="4" cm="1">
        <f t="array" ref="P126">INDEX(GMWQ!$A$2:$NF$60,MATCH(1,(GMWQ!$NE$2:$NE$60=P$3)*(GMWQ!$ND$2:$ND$60=P$4)*(GMWQ!$NF$2:$NF$60=P$1),0),$G126-1966)</f>
        <v>-159.29900000000001</v>
      </c>
      <c r="Q126" s="4" cm="1">
        <f t="array" ref="Q126">INDEX(GMWQ!$A$2:$NF$60,MATCH(1,(GMWQ!$NE$2:$NE$60=Q$3)*(GMWQ!$ND$2:$ND$60=Q$4)*(GMWQ!$NF$2:$NF$60=Q$1),0),$G126-1966)</f>
        <v>-10690.75</v>
      </c>
      <c r="R126" s="4" cm="1">
        <f t="array" ref="R126">INDEX(GMWQ!$A$2:$NF$60,MATCH(1,(GMWQ!$NE$2:$NE$60=R$3)*(GMWQ!$ND$2:$ND$60=R$4)*(GMWQ!$NF$2:$NF$60=R$1),0),$G126-1966)</f>
        <v>-23.411000000000001</v>
      </c>
      <c r="S126" s="4" cm="1">
        <f t="array" ref="S126">INDEX(GMWQ!$A$2:$NF$60,MATCH(1,(GMWQ!$NE$2:$NE$60=S$3)*(GMWQ!$ND$2:$ND$60=S$4)*(GMWQ!$NF$2:$NF$60=S$1),0),$G126-1966)</f>
        <v>-18.306999999999999</v>
      </c>
      <c r="T126" s="4" cm="1">
        <f t="array" ref="T126">INDEX(GMWQ!$A$2:$NF$60,MATCH(1,(GMWQ!$NE$2:$NE$60=T$3)*(GMWQ!$ND$2:$ND$60=T$4)*(GMWQ!$NF$2:$NF$60=T$1),0),$G126-1966)</f>
        <v>-10.14921</v>
      </c>
      <c r="U126" s="4" cm="1">
        <f t="array" ref="U126">INDEX(GMWQ!$A$2:$NF$60,MATCH(1,(GMWQ!$NE$2:$NE$60=U$3)*(GMWQ!$ND$2:$ND$60=U$4)*(GMWQ!$NF$2:$NF$60=U$1),0),$G126-1966)</f>
        <v>2336</v>
      </c>
      <c r="V126" s="4" cm="1">
        <f t="array" ref="V126">INDEX(GMWQ!$A$2:$NF$60,MATCH(1,(GMWQ!$NE$2:$NE$60=V$3)*(GMWQ!$ND$2:$ND$60=V$4)*(GMWQ!$NF$2:$NF$60=V$1),0),$G126-1966)</f>
        <v>422180</v>
      </c>
      <c r="W126" s="4" cm="1">
        <f t="array" ref="W126">INDEX(GMWQ!$A$2:$NF$60,MATCH(1,(GMWQ!$NE$2:$NE$60=W$3)*(GMWQ!$ND$2:$ND$60=W$4)*(GMWQ!$NF$2:$NF$60=W$1),0),$G126-1966)</f>
        <v>8995.6260000000002</v>
      </c>
      <c r="X126" s="4" cm="1">
        <f t="array" ref="X126">INDEX(GMWQ!$A$2:$NF$60,MATCH(1,(GMWQ!$NE$2:$NE$60=X$3)*(GMWQ!$ND$2:$ND$60=X$4)*(GMWQ!$NF$2:$NF$60=X$1),0),$G126-1966)</f>
        <v>751017</v>
      </c>
      <c r="Y126" s="4" cm="1">
        <f t="array" ref="Y126">INDEX(GMWQ!$A$2:$NF$60,MATCH(1,(GMWQ!$NE$2:$NE$60=Y$3)*(GMWQ!$ND$2:$ND$60=Y$4)*(GMWQ!$NF$2:$NF$60=Y$1),0),$G126-1966)</f>
        <v>1285.606</v>
      </c>
      <c r="Z126" s="4" cm="1">
        <f t="array" ref="Z126">INDEX(GMWQ!$A$2:$NF$60,MATCH(1,(GMWQ!$NE$2:$NE$60=Z$3)*(GMWQ!$ND$2:$ND$60=Z$4)*(GMWQ!$NF$2:$NF$60=Z$1),0),$G126-1966)</f>
        <v>1276.144</v>
      </c>
      <c r="AA126" s="4" cm="1">
        <f t="array" ref="AA126">INDEX(GMWQ!$A$2:$NF$60,MATCH(1,(GMWQ!$NE$2:$NE$60=AA$3)*(GMWQ!$ND$2:$ND$60=AA$4)*(GMWQ!$NF$2:$NF$60=AA$1),0),$G126-1966)</f>
        <v>1570.204</v>
      </c>
      <c r="AB126" s="4" cm="1">
        <f t="array" ref="AB126">INDEX(GMWQ!$A$2:$NF$60,MATCH(1,(GMWQ!$NE$2:$NE$60=AB$3)*(GMWQ!$ND$2:$ND$60=AB$4)*(GMWQ!$NF$2:$NF$60=AB$1),0),$G126-1966)</f>
        <v>1003151</v>
      </c>
      <c r="AC126" s="4" cm="1">
        <f t="array" ref="AC126">INDEX(GMWQ!$A$2:$NF$60,MATCH(1,(GMWQ!$NE$2:$NE$60=AC$3)*(GMWQ!$ND$2:$ND$60=AC$4)*(GMWQ!$NF$2:$NF$60=AC$1),0),$G126-1966)</f>
        <v>368700</v>
      </c>
      <c r="AD126" s="4" cm="1">
        <f t="array" ref="AD126">INDEX(GMWQ!$A$2:$NF$60,MATCH(1,(GMWQ!$NE$2:$NE$60=AD$3)*(GMWQ!$ND$2:$ND$60=AD$4)*(GMWQ!$NF$2:$NF$60=AD$1),0),$G126-1966)</f>
        <v>6525.7290000000003</v>
      </c>
      <c r="AE126" s="4" cm="1">
        <f t="array" ref="AE126">INDEX(GMWQ!$A$2:$NF$60,MATCH(1,(GMWQ!$NE$2:$NE$60=AE$3)*(GMWQ!$ND$2:$ND$60=AE$4)*(GMWQ!$NF$2:$NF$60=AE$1),0),$G126-1966)</f>
        <v>324468.59999999998</v>
      </c>
      <c r="AF126" s="4" cm="1">
        <f t="array" ref="AF126">INDEX(GMWQ!$A$2:$NF$60,MATCH(1,(GMWQ!$NE$2:$NE$60=AF$3)*(GMWQ!$ND$2:$ND$60=AF$4)*(GMWQ!$NF$2:$NF$60=AF$1),0),$G126-1966)</f>
        <v>867</v>
      </c>
      <c r="AG126" s="4" cm="1">
        <f t="array" ref="AG126">INDEX(GMWQ!$A$2:$NF$60,MATCH(1,(GMWQ!$NE$2:$NE$60=AG$3)*(GMWQ!$ND$2:$ND$60=AG$4)*(GMWQ!$NF$2:$NF$60=AG$1),0),$G126-1966)</f>
        <v>637.86800000000005</v>
      </c>
      <c r="AH126" s="4" cm="1">
        <f t="array" ref="AH126">INDEX(GMWQ!$A$2:$NF$60,MATCH(1,(GMWQ!$NE$2:$NE$60=AH$3)*(GMWQ!$ND$2:$ND$60=AH$4)*(GMWQ!$NF$2:$NF$60=AH$1),0),$G126-1966)</f>
        <v>1276.693</v>
      </c>
      <c r="AI126" s="4" cm="1">
        <f t="array" ref="AI126">INDEX(GMWQ!$A$2:$NF$60,MATCH(1,(GMWQ!$NE$2:$NE$60=AI$3)*(GMWQ!$ND$2:$ND$60=AI$4)*(GMWQ!$NF$2:$NF$60=AI$1),0),$G126-1966)</f>
        <v>523271</v>
      </c>
      <c r="AJ126" s="4" cm="1">
        <f t="array" ref="AJ126">INDEX(GMWQ!$A$2:$NF$60,MATCH(1,(GMWQ!$NE$2:$NE$60=AJ$3)*(GMWQ!$ND$2:$ND$60=AJ$4)*(GMWQ!$NF$2:$NF$60=AJ$1),0),$G126-1966)</f>
        <v>303904</v>
      </c>
      <c r="AK126" s="4" cm="1">
        <f t="array" ref="AK126">INDEX(GMWQ!$A$2:$NF$60,MATCH(1,(GMWQ!$NE$2:$NE$60=AK$3)*(GMWQ!$ND$2:$ND$60=AK$4)*(GMWQ!$NF$2:$NF$60=AK$1),0),$G126-1966)</f>
        <v>2765.35</v>
      </c>
      <c r="AL126" s="4" cm="1">
        <f t="array" ref="AL126">INDEX(GMWQ!$A$2:$NF$60,MATCH(1,(GMWQ!$NE$2:$NE$60=AL$3)*(GMWQ!$ND$2:$ND$60=AL$4)*(GMWQ!$NF$2:$NF$60=AL$1),0),$G126-1966)</f>
        <v>132919.6</v>
      </c>
      <c r="AM126" s="4" cm="1">
        <f t="array" ref="AM126">INDEX(GMWQ!$A$2:$NF$60,MATCH(1,(GMWQ!$NE$2:$NE$60=AM$3)*(GMWQ!$ND$2:$ND$60=AM$4)*(GMWQ!$NF$2:$NF$60=AM$1),0),$G126-1966)</f>
        <v>561.31600000000003</v>
      </c>
      <c r="AN126" s="4" cm="1">
        <f t="array" ref="AN126">INDEX(GMWQ!$A$2:$NF$60,MATCH(1,(GMWQ!$NE$2:$NE$60=AN$3)*(GMWQ!$ND$2:$ND$60=AN$4)*(GMWQ!$NF$2:$NF$60=AN$1),0),$G126-1966)</f>
        <v>399.43400000000003</v>
      </c>
      <c r="AO126" s="4" cm="1">
        <f t="array" ref="AO126">INDEX(GMWQ!$A$2:$NF$60,MATCH(1,(GMWQ!$NE$2:$NE$60=AO$3)*(GMWQ!$ND$2:$ND$60=AO$4)*(GMWQ!$NF$2:$NF$60=AO$1),0),$G126-1966)</f>
        <v>343.14100000000002</v>
      </c>
      <c r="AP126" s="4" cm="1">
        <f t="array" ref="AP126">INDEX(GMWQ!$A$2:$NF$60,MATCH(1,(GMWQ!$NE$2:$NE$60=AP$3)*(GMWQ!$ND$2:$ND$60=AP$4)*(GMWQ!$NF$2:$NF$60=AP$1),0),$G126-1966)</f>
        <v>306525</v>
      </c>
      <c r="AQ126" s="4" cm="1">
        <f t="array" ref="AQ126">INDEX(GMWQ!$A$2:$NF$60,MATCH(1,(GMWQ!$NE$2:$NE$60=AQ$3)*(GMWQ!$ND$2:$ND$60=AQ$4)*(GMWQ!$NF$2:$NF$60=AQ$1),0),$G126-1966)</f>
        <v>0.63078999999999996</v>
      </c>
      <c r="AR126" s="4" cm="1">
        <f t="array" ref="AR126">INDEX(GMWQ!$A$2:$NF$60,MATCH(1,(GMWQ!$NE$2:$NE$60=AR$3)*(GMWQ!$ND$2:$ND$60=AR$4)*(GMWQ!$NF$2:$NF$60=AR$1),0),$G126-1966)</f>
        <v>0.70175189999999998</v>
      </c>
      <c r="AS126" s="4" cm="1">
        <f t="array" ref="AS126">INDEX(GMWQ!$A$2:$NF$60,MATCH(1,(GMWQ!$NE$2:$NE$60=AS$3)*(GMWQ!$ND$2:$ND$60=AS$4)*(GMWQ!$NF$2:$NF$60=AS$1),0),$G126-1966)</f>
        <v>1.4215040000000001</v>
      </c>
      <c r="AT126" s="4" cm="1">
        <f t="array" ref="AT126">INDEX(GMWQ!$A$2:$NF$60,MATCH(1,(GMWQ!$NE$2:$NE$60=AT$3)*(GMWQ!$ND$2:$ND$60=AT$4)*(GMWQ!$NF$2:$NF$60=AT$1),0),$G126-1966)</f>
        <v>0.61602060000000003</v>
      </c>
      <c r="AU126" s="4" cm="1">
        <f t="array" ref="AU126">INDEX(GMWQ!$A$2:$NF$60,MATCH(1,(GMWQ!$NE$2:$NE$60=AU$3)*(GMWQ!$ND$2:$ND$60=AU$4)*(GMWQ!$NF$2:$NF$60=AU$1),0),$G126-1966)</f>
        <v>75</v>
      </c>
      <c r="AV126" s="4" cm="1">
        <f t="array" ref="AV126">INDEX(GMWQ!$A$2:$NF$60,MATCH(1,(GMWQ!$NE$2:$NE$60=AV$3)*(GMWQ!$ND$2:$ND$60=AV$4)*(GMWQ!$NF$2:$NF$60=AV$1),0),$G126-1966)</f>
        <v>181.5</v>
      </c>
      <c r="AW126" s="4" cm="1">
        <f t="array" ref="AW126">INDEX(GMWQ!$A$2:$NF$60,MATCH(1,(GMWQ!$NE$2:$NE$60=AW$3)*(GMWQ!$ND$2:$ND$60=AW$4)*(GMWQ!$NF$2:$NF$60=AW$1),0),$G126-1966)</f>
        <v>95.7</v>
      </c>
      <c r="AX126" s="4" cm="1">
        <f t="array" ref="AX126">INDEX(GMWQ!$A$2:$NF$60,MATCH(1,(GMWQ!$NE$2:$NE$60=AX$3)*(GMWQ!$ND$2:$ND$60=AX$4)*(GMWQ!$NF$2:$NF$60=AX$1),0),$G126-1966)</f>
        <v>78.2</v>
      </c>
      <c r="AY126" s="4" cm="1">
        <f t="array" ref="AY126">INDEX(GMWQ!$A$2:$NF$60,MATCH(1,(GMWQ!$NE$2:$NE$60=AY$3)*(GMWQ!$ND$2:$ND$60=AY$4)*(GMWQ!$NF$2:$NF$60=AY$1),0),$G126-1966)</f>
        <v>68.883330000000001</v>
      </c>
      <c r="AZ126" s="4" cm="1">
        <f t="array" ref="AZ126">INDEX(GMWQ!$A$2:$NF$60,MATCH(1,(GMWQ!$NE$2:$NE$60=AZ$3)*(GMWQ!$ND$2:$ND$60=AZ$4)*(GMWQ!$NF$2:$NF$60=AZ$1),0),$G126-1966)</f>
        <v>65.066670000000002</v>
      </c>
      <c r="BA126" s="4" cm="1">
        <f t="array" ref="BA126">INDEX(GMWQ!$A$2:$NF$60,MATCH(1,(GMWQ!$NE$2:$NE$60=BA$3)*(GMWQ!$ND$2:$ND$60=BA$4)*(GMWQ!$NF$2:$NF$60=BA$1),0),$G126-1966)</f>
        <v>101.4667</v>
      </c>
    </row>
    <row r="127" spans="1:53" x14ac:dyDescent="0.25">
      <c r="A127" s="4">
        <v>2003</v>
      </c>
      <c r="B127" s="4">
        <f t="shared" si="155"/>
        <v>2003</v>
      </c>
      <c r="C127" s="4">
        <f t="shared" si="155"/>
        <v>2002</v>
      </c>
      <c r="D127" s="4">
        <f t="shared" ref="D127" si="160">+D123+1</f>
        <v>2002</v>
      </c>
      <c r="E127" s="4">
        <f t="shared" si="155"/>
        <v>2002</v>
      </c>
      <c r="G127" s="4">
        <f t="shared" si="141"/>
        <v>2093</v>
      </c>
      <c r="H127" s="4" cm="1">
        <f t="array" ref="H127">INDEX(GMWQ!$A$2:$NF$60,MATCH(1,(GMWQ!$NE$2:$NE$60=H$3)*(GMWQ!$ND$2:$ND$60=H$4)*(GMWQ!$NF$2:$NF$60=H$1),0),$G127-1966)</f>
        <v>514031</v>
      </c>
      <c r="I127" s="4" cm="1">
        <f t="array" ref="I127">INDEX(GMWQ!$A$2:$NF$60,MATCH(1,(GMWQ!$NE$2:$NE$60=I$3)*(GMWQ!$ND$2:$ND$60=I$4)*(GMWQ!$NF$2:$NF$60=I$1),0),$G127-1966)</f>
        <v>3653.5250000000001</v>
      </c>
      <c r="J127" s="4" cm="1">
        <f t="array" ref="J127">INDEX(GMWQ!$A$2:$NF$60,MATCH(1,(GMWQ!$NE$2:$NE$60=J$3)*(GMWQ!$ND$2:$ND$60=J$4)*(GMWQ!$NF$2:$NF$60=J$1),0),$G127-1966)</f>
        <v>126076.2</v>
      </c>
      <c r="K127" s="4" cm="1">
        <f t="array" ref="K127">INDEX(GMWQ!$A$2:$NF$60,MATCH(1,(GMWQ!$NE$2:$NE$60=K$3)*(GMWQ!$ND$2:$ND$60=K$4)*(GMWQ!$NF$2:$NF$60=K$1),0),$G127-1966)</f>
        <v>709.53</v>
      </c>
      <c r="L127" s="4" cm="1">
        <f t="array" ref="L127">INDEX(GMWQ!$A$2:$NF$60,MATCH(1,(GMWQ!$NE$2:$NE$60=L$3)*(GMWQ!$ND$2:$ND$60=L$4)*(GMWQ!$NF$2:$NF$60=L$1),0),$G127-1966)</f>
        <v>505.05</v>
      </c>
      <c r="M127" s="4" cm="1">
        <f t="array" ref="M127">INDEX(GMWQ!$A$2:$NF$60,MATCH(1,(GMWQ!$NE$2:$NE$60=M$3)*(GMWQ!$ND$2:$ND$60=M$4)*(GMWQ!$NF$2:$NF$60=M$1),0),$G127-1966)</f>
        <v>453.04899999999998</v>
      </c>
      <c r="N127" s="4" cm="1">
        <f t="array" ref="N127">INDEX(GMWQ!$A$2:$NF$60,MATCH(1,(GMWQ!$NE$2:$NE$60=N$3)*(GMWQ!$ND$2:$ND$60=N$4)*(GMWQ!$NF$2:$NF$60=N$1),0),$G127-1966)</f>
        <v>409366</v>
      </c>
      <c r="O127" s="4" cm="1">
        <f t="array" ref="O127">INDEX(GMWQ!$A$2:$NF$60,MATCH(1,(GMWQ!$NE$2:$NE$60=O$3)*(GMWQ!$ND$2:$ND$60=O$4)*(GMWQ!$NF$2:$NF$60=O$1),0),$G127-1966)</f>
        <v>-6052</v>
      </c>
      <c r="P127" s="4" cm="1">
        <f t="array" ref="P127">INDEX(GMWQ!$A$2:$NF$60,MATCH(1,(GMWQ!$NE$2:$NE$60=P$3)*(GMWQ!$ND$2:$ND$60=P$4)*(GMWQ!$NF$2:$NF$60=P$1),0),$G127-1966)</f>
        <v>-171.36519999999999</v>
      </c>
      <c r="Q127" s="4" cm="1">
        <f t="array" ref="Q127">INDEX(GMWQ!$A$2:$NF$60,MATCH(1,(GMWQ!$NE$2:$NE$60=Q$3)*(GMWQ!$ND$2:$ND$60=Q$4)*(GMWQ!$NF$2:$NF$60=Q$1),0),$G127-1966)</f>
        <v>-10648.75</v>
      </c>
      <c r="R127" s="4" cm="1">
        <f t="array" ref="R127">INDEX(GMWQ!$A$2:$NF$60,MATCH(1,(GMWQ!$NE$2:$NE$60=R$3)*(GMWQ!$ND$2:$ND$60=R$4)*(GMWQ!$NF$2:$NF$60=R$1),0),$G127-1966)</f>
        <v>-22.821999999999999</v>
      </c>
      <c r="S127" s="4" cm="1">
        <f t="array" ref="S127">INDEX(GMWQ!$A$2:$NF$60,MATCH(1,(GMWQ!$NE$2:$NE$60=S$3)*(GMWQ!$ND$2:$ND$60=S$4)*(GMWQ!$NF$2:$NF$60=S$1),0),$G127-1966)</f>
        <v>-16.152000000000001</v>
      </c>
      <c r="T127" s="4" cm="1">
        <f t="array" ref="T127">INDEX(GMWQ!$A$2:$NF$60,MATCH(1,(GMWQ!$NE$2:$NE$60=T$3)*(GMWQ!$ND$2:$ND$60=T$4)*(GMWQ!$NF$2:$NF$60=T$1),0),$G127-1966)</f>
        <v>-10.731059999999999</v>
      </c>
      <c r="U127" s="4" cm="1">
        <f t="array" ref="U127">INDEX(GMWQ!$A$2:$NF$60,MATCH(1,(GMWQ!$NE$2:$NE$60=U$3)*(GMWQ!$ND$2:$ND$60=U$4)*(GMWQ!$NF$2:$NF$60=U$1),0),$G127-1966)</f>
        <v>3023</v>
      </c>
      <c r="V127" s="4" cm="1">
        <f t="array" ref="V127">INDEX(GMWQ!$A$2:$NF$60,MATCH(1,(GMWQ!$NE$2:$NE$60=V$3)*(GMWQ!$ND$2:$ND$60=V$4)*(GMWQ!$NF$2:$NF$60=V$1),0),$G127-1966)</f>
        <v>422005</v>
      </c>
      <c r="W127" s="4" cm="1">
        <f t="array" ref="W127">INDEX(GMWQ!$A$2:$NF$60,MATCH(1,(GMWQ!$NE$2:$NE$60=W$3)*(GMWQ!$ND$2:$ND$60=W$4)*(GMWQ!$NF$2:$NF$60=W$1),0),$G127-1966)</f>
        <v>9166.7929999999997</v>
      </c>
      <c r="X127" s="4" cm="1">
        <f t="array" ref="X127">INDEX(GMWQ!$A$2:$NF$60,MATCH(1,(GMWQ!$NE$2:$NE$60=X$3)*(GMWQ!$ND$2:$ND$60=X$4)*(GMWQ!$NF$2:$NF$60=X$1),0),$G127-1966)</f>
        <v>760904</v>
      </c>
      <c r="Y127" s="4" cm="1">
        <f t="array" ref="Y127">INDEX(GMWQ!$A$2:$NF$60,MATCH(1,(GMWQ!$NE$2:$NE$60=Y$3)*(GMWQ!$ND$2:$ND$60=Y$4)*(GMWQ!$NF$2:$NF$60=Y$1),0),$G127-1966)</f>
        <v>1308.3219999999999</v>
      </c>
      <c r="Z127" s="4" cm="1">
        <f t="array" ref="Z127">INDEX(GMWQ!$A$2:$NF$60,MATCH(1,(GMWQ!$NE$2:$NE$60=Z$3)*(GMWQ!$ND$2:$ND$60=Z$4)*(GMWQ!$NF$2:$NF$60=Z$1),0),$G127-1966)</f>
        <v>1339.3430000000001</v>
      </c>
      <c r="AA127" s="4" cm="1">
        <f t="array" ref="AA127">INDEX(GMWQ!$A$2:$NF$60,MATCH(1,(GMWQ!$NE$2:$NE$60=AA$3)*(GMWQ!$ND$2:$ND$60=AA$4)*(GMWQ!$NF$2:$NF$60=AA$1),0),$G127-1966)</f>
        <v>1575.19</v>
      </c>
      <c r="AB127" s="4" cm="1">
        <f t="array" ref="AB127">INDEX(GMWQ!$A$2:$NF$60,MATCH(1,(GMWQ!$NE$2:$NE$60=AB$3)*(GMWQ!$ND$2:$ND$60=AB$4)*(GMWQ!$NF$2:$NF$60=AB$1),0),$G127-1966)</f>
        <v>1005312</v>
      </c>
      <c r="AC127" s="4" cm="1">
        <f t="array" ref="AC127">INDEX(GMWQ!$A$2:$NF$60,MATCH(1,(GMWQ!$NE$2:$NE$60=AC$3)*(GMWQ!$ND$2:$ND$60=AC$4)*(GMWQ!$NF$2:$NF$60=AC$1),0),$G127-1966)</f>
        <v>369200</v>
      </c>
      <c r="AD127" s="4" cm="1">
        <f t="array" ref="AD127">INDEX(GMWQ!$A$2:$NF$60,MATCH(1,(GMWQ!$NE$2:$NE$60=AD$3)*(GMWQ!$ND$2:$ND$60=AD$4)*(GMWQ!$NF$2:$NF$60=AD$1),0),$G127-1966)</f>
        <v>6687.8770000000004</v>
      </c>
      <c r="AE127" s="4" cm="1">
        <f t="array" ref="AE127">INDEX(GMWQ!$A$2:$NF$60,MATCH(1,(GMWQ!$NE$2:$NE$60=AE$3)*(GMWQ!$ND$2:$ND$60=AE$4)*(GMWQ!$NF$2:$NF$60=AE$1),0),$G127-1966)</f>
        <v>331946.59999999998</v>
      </c>
      <c r="AF127" s="4" cm="1">
        <f t="array" ref="AF127">INDEX(GMWQ!$A$2:$NF$60,MATCH(1,(GMWQ!$NE$2:$NE$60=AF$3)*(GMWQ!$ND$2:$ND$60=AF$4)*(GMWQ!$NF$2:$NF$60=AF$1),0),$G127-1966)</f>
        <v>919</v>
      </c>
      <c r="AG127" s="4" cm="1">
        <f t="array" ref="AG127">INDEX(GMWQ!$A$2:$NF$60,MATCH(1,(GMWQ!$NE$2:$NE$60=AG$3)*(GMWQ!$ND$2:$ND$60=AG$4)*(GMWQ!$NF$2:$NF$60=AG$1),0),$G127-1966)</f>
        <v>648.01300000000003</v>
      </c>
      <c r="AH127" s="4" cm="1">
        <f t="array" ref="AH127">INDEX(GMWQ!$A$2:$NF$60,MATCH(1,(GMWQ!$NE$2:$NE$60=AH$3)*(GMWQ!$ND$2:$ND$60=AH$4)*(GMWQ!$NF$2:$NF$60=AH$1),0),$G127-1966)</f>
        <v>1279.894</v>
      </c>
      <c r="AI127" s="4" cm="1">
        <f t="array" ref="AI127">INDEX(GMWQ!$A$2:$NF$60,MATCH(1,(GMWQ!$NE$2:$NE$60=AI$3)*(GMWQ!$ND$2:$ND$60=AI$4)*(GMWQ!$NF$2:$NF$60=AI$1),0),$G127-1966)</f>
        <v>523099</v>
      </c>
      <c r="AJ127" s="4" cm="1">
        <f t="array" ref="AJ127">INDEX(GMWQ!$A$2:$NF$60,MATCH(1,(GMWQ!$NE$2:$NE$60=AJ$3)*(GMWQ!$ND$2:$ND$60=AJ$4)*(GMWQ!$NF$2:$NF$60=AJ$1),0),$G127-1966)</f>
        <v>307576</v>
      </c>
      <c r="AK127" s="4" cm="1">
        <f t="array" ref="AK127">INDEX(GMWQ!$A$2:$NF$60,MATCH(1,(GMWQ!$NE$2:$NE$60=AK$3)*(GMWQ!$ND$2:$ND$60=AK$4)*(GMWQ!$NF$2:$NF$60=AK$1),0),$G127-1966)</f>
        <v>2793.5250000000001</v>
      </c>
      <c r="AL127" s="4" cm="1">
        <f t="array" ref="AL127">INDEX(GMWQ!$A$2:$NF$60,MATCH(1,(GMWQ!$NE$2:$NE$60=AL$3)*(GMWQ!$ND$2:$ND$60=AL$4)*(GMWQ!$NF$2:$NF$60=AL$1),0),$G127-1966)</f>
        <v>131698.9</v>
      </c>
      <c r="AM127" s="4" cm="1">
        <f t="array" ref="AM127">INDEX(GMWQ!$A$2:$NF$60,MATCH(1,(GMWQ!$NE$2:$NE$60=AM$3)*(GMWQ!$ND$2:$ND$60=AM$4)*(GMWQ!$NF$2:$NF$60=AM$1),0),$G127-1966)</f>
        <v>556.12800000000004</v>
      </c>
      <c r="AN127" s="4" cm="1">
        <f t="array" ref="AN127">INDEX(GMWQ!$A$2:$NF$60,MATCH(1,(GMWQ!$NE$2:$NE$60=AN$3)*(GMWQ!$ND$2:$ND$60=AN$4)*(GMWQ!$NF$2:$NF$60=AN$1),0),$G127-1966)</f>
        <v>401.68200000000002</v>
      </c>
      <c r="AO127" s="4" cm="1">
        <f t="array" ref="AO127">INDEX(GMWQ!$A$2:$NF$60,MATCH(1,(GMWQ!$NE$2:$NE$60=AO$3)*(GMWQ!$ND$2:$ND$60=AO$4)*(GMWQ!$NF$2:$NF$60=AO$1),0),$G127-1966)</f>
        <v>345.69400000000002</v>
      </c>
      <c r="AP127" s="4" cm="1">
        <f t="array" ref="AP127">INDEX(GMWQ!$A$2:$NF$60,MATCH(1,(GMWQ!$NE$2:$NE$60=AP$3)*(GMWQ!$ND$2:$ND$60=AP$4)*(GMWQ!$NF$2:$NF$60=AP$1),0),$G127-1966)</f>
        <v>312522</v>
      </c>
      <c r="AQ127" s="4" cm="1">
        <f t="array" ref="AQ127">INDEX(GMWQ!$A$2:$NF$60,MATCH(1,(GMWQ!$NE$2:$NE$60=AQ$3)*(GMWQ!$ND$2:$ND$60=AQ$4)*(GMWQ!$NF$2:$NF$60=AQ$1),0),$G127-1966)</f>
        <v>0.43133500000000002</v>
      </c>
      <c r="AR127" s="4" cm="1">
        <f t="array" ref="AR127">INDEX(GMWQ!$A$2:$NF$60,MATCH(1,(GMWQ!$NE$2:$NE$60=AR$3)*(GMWQ!$ND$2:$ND$60=AR$4)*(GMWQ!$NF$2:$NF$60=AR$1),0),$G127-1966)</f>
        <v>0.81729870000000004</v>
      </c>
      <c r="AS127" s="4" cm="1">
        <f t="array" ref="AS127">INDEX(GMWQ!$A$2:$NF$60,MATCH(1,(GMWQ!$NE$2:$NE$60=AS$3)*(GMWQ!$ND$2:$ND$60=AS$4)*(GMWQ!$NF$2:$NF$60=AS$1),0),$G127-1966)</f>
        <v>1.3367180000000001</v>
      </c>
      <c r="AT127" s="4" cm="1">
        <f t="array" ref="AT127">INDEX(GMWQ!$A$2:$NF$60,MATCH(1,(GMWQ!$NE$2:$NE$60=AT$3)*(GMWQ!$ND$2:$ND$60=AT$4)*(GMWQ!$NF$2:$NF$60=AT$1),0),$G127-1966)</f>
        <v>0.46073910000000001</v>
      </c>
      <c r="AU127" s="4" cm="1">
        <f t="array" ref="AU127">INDEX(GMWQ!$A$2:$NF$60,MATCH(1,(GMWQ!$NE$2:$NE$60=AU$3)*(GMWQ!$ND$2:$ND$60=AU$4)*(GMWQ!$NF$2:$NF$60=AU$1),0),$G127-1966)</f>
        <v>75</v>
      </c>
      <c r="AV127" s="4" cm="1">
        <f t="array" ref="AV127">INDEX(GMWQ!$A$2:$NF$60,MATCH(1,(GMWQ!$NE$2:$NE$60=AV$3)*(GMWQ!$ND$2:$ND$60=AV$4)*(GMWQ!$NF$2:$NF$60=AV$1),0),$G127-1966)</f>
        <v>183.36670000000001</v>
      </c>
      <c r="AW127" s="4" cm="1">
        <f t="array" ref="AW127">INDEX(GMWQ!$A$2:$NF$60,MATCH(1,(GMWQ!$NE$2:$NE$60=AW$3)*(GMWQ!$ND$2:$ND$60=AW$4)*(GMWQ!$NF$2:$NF$60=AW$1),0),$G127-1966)</f>
        <v>95.3</v>
      </c>
      <c r="AX127" s="4" cm="1">
        <f t="array" ref="AX127">INDEX(GMWQ!$A$2:$NF$60,MATCH(1,(GMWQ!$NE$2:$NE$60=AX$3)*(GMWQ!$ND$2:$ND$60=AX$4)*(GMWQ!$NF$2:$NF$60=AX$1),0),$G127-1966)</f>
        <v>78.733329999999995</v>
      </c>
      <c r="AY127" s="4" cm="1">
        <f t="array" ref="AY127">INDEX(GMWQ!$A$2:$NF$60,MATCH(1,(GMWQ!$NE$2:$NE$60=AY$3)*(GMWQ!$ND$2:$ND$60=AY$4)*(GMWQ!$NF$2:$NF$60=AY$1),0),$G127-1966)</f>
        <v>69.50667</v>
      </c>
      <c r="AZ127" s="4" cm="1">
        <f t="array" ref="AZ127">INDEX(GMWQ!$A$2:$NF$60,MATCH(1,(GMWQ!$NE$2:$NE$60=AZ$3)*(GMWQ!$ND$2:$ND$60=AZ$4)*(GMWQ!$NF$2:$NF$60=AZ$1),0),$G127-1966)</f>
        <v>65.633330000000001</v>
      </c>
      <c r="BA127" s="4" cm="1">
        <f t="array" ref="BA127">INDEX(GMWQ!$A$2:$NF$60,MATCH(1,(GMWQ!$NE$2:$NE$60=BA$3)*(GMWQ!$ND$2:$ND$60=BA$4)*(GMWQ!$NF$2:$NF$60=BA$1),0),$G127-1966)</f>
        <v>102.7667</v>
      </c>
    </row>
    <row r="128" spans="1:53" x14ac:dyDescent="0.25">
      <c r="B128" s="4">
        <f t="shared" si="155"/>
        <v>2003</v>
      </c>
      <c r="C128" s="4">
        <f t="shared" si="155"/>
        <v>2003</v>
      </c>
      <c r="D128" s="4">
        <f t="shared" ref="D128" si="161">+D124+1</f>
        <v>2002</v>
      </c>
      <c r="G128" s="4">
        <f t="shared" si="141"/>
        <v>2094</v>
      </c>
      <c r="H128" s="4" cm="1">
        <f t="array" ref="H128">INDEX(GMWQ!$A$2:$NF$60,MATCH(1,(GMWQ!$NE$2:$NE$60=H$3)*(GMWQ!$ND$2:$ND$60=H$4)*(GMWQ!$NF$2:$NF$60=H$1),0),$G128-1966)</f>
        <v>518802</v>
      </c>
      <c r="I128" s="4" cm="1">
        <f t="array" ref="I128">INDEX(GMWQ!$A$2:$NF$60,MATCH(1,(GMWQ!$NE$2:$NE$60=I$3)*(GMWQ!$ND$2:$ND$60=I$4)*(GMWQ!$NF$2:$NF$60=I$1),0),$G128-1966)</f>
        <v>3685.9</v>
      </c>
      <c r="J128" s="4" cm="1">
        <f t="array" ref="J128">INDEX(GMWQ!$A$2:$NF$60,MATCH(1,(GMWQ!$NE$2:$NE$60=J$3)*(GMWQ!$ND$2:$ND$60=J$4)*(GMWQ!$NF$2:$NF$60=J$1),0),$G128-1966)</f>
        <v>127116.4</v>
      </c>
      <c r="K128" s="4" cm="1">
        <f t="array" ref="K128">INDEX(GMWQ!$A$2:$NF$60,MATCH(1,(GMWQ!$NE$2:$NE$60=K$3)*(GMWQ!$ND$2:$ND$60=K$4)*(GMWQ!$NF$2:$NF$60=K$1),0),$G128-1966)</f>
        <v>710.57</v>
      </c>
      <c r="L128" s="4" cm="1">
        <f t="array" ref="L128">INDEX(GMWQ!$A$2:$NF$60,MATCH(1,(GMWQ!$NE$2:$NE$60=L$3)*(GMWQ!$ND$2:$ND$60=L$4)*(GMWQ!$NF$2:$NF$60=L$1),0),$G128-1966)</f>
        <v>502.83600000000001</v>
      </c>
      <c r="M128" s="4" cm="1">
        <f t="array" ref="M128">INDEX(GMWQ!$A$2:$NF$60,MATCH(1,(GMWQ!$NE$2:$NE$60=M$3)*(GMWQ!$ND$2:$ND$60=M$4)*(GMWQ!$NF$2:$NF$60=M$1),0),$G128-1966)</f>
        <v>451.99799999999999</v>
      </c>
      <c r="N128" s="4" cm="1">
        <f t="array" ref="N128">INDEX(GMWQ!$A$2:$NF$60,MATCH(1,(GMWQ!$NE$2:$NE$60=N$3)*(GMWQ!$ND$2:$ND$60=N$4)*(GMWQ!$NF$2:$NF$60=N$1),0),$G128-1966)</f>
        <v>408772.3</v>
      </c>
      <c r="O128" s="4" cm="1">
        <f t="array" ref="O128">INDEX(GMWQ!$A$2:$NF$60,MATCH(1,(GMWQ!$NE$2:$NE$60=O$3)*(GMWQ!$ND$2:$ND$60=O$4)*(GMWQ!$NF$2:$NF$60=O$1),0),$G128-1966)</f>
        <v>-13677</v>
      </c>
      <c r="P128" s="4" cm="1">
        <f t="array" ref="P128">INDEX(GMWQ!$A$2:$NF$60,MATCH(1,(GMWQ!$NE$2:$NE$60=P$3)*(GMWQ!$ND$2:$ND$60=P$4)*(GMWQ!$NF$2:$NF$60=P$1),0),$G128-1966)</f>
        <v>-183.84399999999999</v>
      </c>
      <c r="Q128" s="4" cm="1">
        <f t="array" ref="Q128">INDEX(GMWQ!$A$2:$NF$60,MATCH(1,(GMWQ!$NE$2:$NE$60=Q$3)*(GMWQ!$ND$2:$ND$60=Q$4)*(GMWQ!$NF$2:$NF$60=Q$1),0),$G128-1966)</f>
        <v>-10630.25</v>
      </c>
      <c r="R128" s="4" cm="1">
        <f t="array" ref="R128">INDEX(GMWQ!$A$2:$NF$60,MATCH(1,(GMWQ!$NE$2:$NE$60=R$3)*(GMWQ!$ND$2:$ND$60=R$4)*(GMWQ!$NF$2:$NF$60=R$1),0),$G128-1966)</f>
        <v>-23.687000000000001</v>
      </c>
      <c r="S128" s="4" cm="1">
        <f t="array" ref="S128">INDEX(GMWQ!$A$2:$NF$60,MATCH(1,(GMWQ!$NE$2:$NE$60=S$3)*(GMWQ!$ND$2:$ND$60=S$4)*(GMWQ!$NF$2:$NF$60=S$1),0),$G128-1966)</f>
        <v>-16.07</v>
      </c>
      <c r="T128" s="4" cm="1">
        <f t="array" ref="T128">INDEX(GMWQ!$A$2:$NF$60,MATCH(1,(GMWQ!$NE$2:$NE$60=T$3)*(GMWQ!$ND$2:$ND$60=T$4)*(GMWQ!$NF$2:$NF$60=T$1),0),$G128-1966)</f>
        <v>-11.129810000000001</v>
      </c>
      <c r="U128" s="4" cm="1">
        <f t="array" ref="U128">INDEX(GMWQ!$A$2:$NF$60,MATCH(1,(GMWQ!$NE$2:$NE$60=U$3)*(GMWQ!$ND$2:$ND$60=U$4)*(GMWQ!$NF$2:$NF$60=U$1),0),$G128-1966)</f>
        <v>-1544</v>
      </c>
      <c r="V128" s="4" cm="1">
        <f t="array" ref="V128">INDEX(GMWQ!$A$2:$NF$60,MATCH(1,(GMWQ!$NE$2:$NE$60=V$3)*(GMWQ!$ND$2:$ND$60=V$4)*(GMWQ!$NF$2:$NF$60=V$1),0),$G128-1966)</f>
        <v>433154</v>
      </c>
      <c r="W128" s="4" cm="1">
        <f t="array" ref="W128">INDEX(GMWQ!$A$2:$NF$60,MATCH(1,(GMWQ!$NE$2:$NE$60=W$3)*(GMWQ!$ND$2:$ND$60=W$4)*(GMWQ!$NF$2:$NF$60=W$1),0),$G128-1966)</f>
        <v>9315.6859999999997</v>
      </c>
      <c r="X128" s="4" cm="1">
        <f t="array" ref="X128">INDEX(GMWQ!$A$2:$NF$60,MATCH(1,(GMWQ!$NE$2:$NE$60=X$3)*(GMWQ!$ND$2:$ND$60=X$4)*(GMWQ!$NF$2:$NF$60=X$1),0),$G128-1966)</f>
        <v>770791</v>
      </c>
      <c r="Y128" s="4" cm="1">
        <f t="array" ref="Y128">INDEX(GMWQ!$A$2:$NF$60,MATCH(1,(GMWQ!$NE$2:$NE$60=Y$3)*(GMWQ!$ND$2:$ND$60=Y$4)*(GMWQ!$NF$2:$NF$60=Y$1),0),$G128-1966)</f>
        <v>1328.8140000000001</v>
      </c>
      <c r="Z128" s="4" cm="1">
        <f t="array" ref="Z128">INDEX(GMWQ!$A$2:$NF$60,MATCH(1,(GMWQ!$NE$2:$NE$60=Z$3)*(GMWQ!$ND$2:$ND$60=Z$4)*(GMWQ!$NF$2:$NF$60=Z$1),0),$G128-1966)</f>
        <v>1401.7070000000001</v>
      </c>
      <c r="AA128" s="4" cm="1">
        <f t="array" ref="AA128">INDEX(GMWQ!$A$2:$NF$60,MATCH(1,(GMWQ!$NE$2:$NE$60=AA$3)*(GMWQ!$ND$2:$ND$60=AA$4)*(GMWQ!$NF$2:$NF$60=AA$1),0),$G128-1966)</f>
        <v>1580.1759999999999</v>
      </c>
      <c r="AB128" s="4" cm="1">
        <f t="array" ref="AB128">INDEX(GMWQ!$A$2:$NF$60,MATCH(1,(GMWQ!$NE$2:$NE$60=AB$3)*(GMWQ!$ND$2:$ND$60=AB$4)*(GMWQ!$NF$2:$NF$60=AB$1),0),$G128-1966)</f>
        <v>1014022</v>
      </c>
      <c r="AC128" s="4" cm="1">
        <f t="array" ref="AC128">INDEX(GMWQ!$A$2:$NF$60,MATCH(1,(GMWQ!$NE$2:$NE$60=AC$3)*(GMWQ!$ND$2:$ND$60=AC$4)*(GMWQ!$NF$2:$NF$60=AC$1),0),$G128-1966)</f>
        <v>375500</v>
      </c>
      <c r="AD128" s="4" cm="1">
        <f t="array" ref="AD128">INDEX(GMWQ!$A$2:$NF$60,MATCH(1,(GMWQ!$NE$2:$NE$60=AD$3)*(GMWQ!$ND$2:$ND$60=AD$4)*(GMWQ!$NF$2:$NF$60=AD$1),0),$G128-1966)</f>
        <v>6761.3459999999995</v>
      </c>
      <c r="AE128" s="4" cm="1">
        <f t="array" ref="AE128">INDEX(GMWQ!$A$2:$NF$60,MATCH(1,(GMWQ!$NE$2:$NE$60=AE$3)*(GMWQ!$ND$2:$ND$60=AE$4)*(GMWQ!$NF$2:$NF$60=AE$1),0),$G128-1966)</f>
        <v>339424.6</v>
      </c>
      <c r="AF128" s="4" cm="1">
        <f t="array" ref="AF128">INDEX(GMWQ!$A$2:$NF$60,MATCH(1,(GMWQ!$NE$2:$NE$60=AF$3)*(GMWQ!$ND$2:$ND$60=AF$4)*(GMWQ!$NF$2:$NF$60=AF$1),0),$G128-1966)</f>
        <v>937</v>
      </c>
      <c r="AG128" s="4" cm="1">
        <f t="array" ref="AG128">INDEX(GMWQ!$A$2:$NF$60,MATCH(1,(GMWQ!$NE$2:$NE$60=AG$3)*(GMWQ!$ND$2:$ND$60=AG$4)*(GMWQ!$NF$2:$NF$60=AG$1),0),$G128-1966)</f>
        <v>658.15800000000002</v>
      </c>
      <c r="AH128" s="4" cm="1">
        <f t="array" ref="AH128">INDEX(GMWQ!$A$2:$NF$60,MATCH(1,(GMWQ!$NE$2:$NE$60=AH$3)*(GMWQ!$ND$2:$ND$60=AH$4)*(GMWQ!$NF$2:$NF$60=AH$1),0),$G128-1966)</f>
        <v>1283.095</v>
      </c>
      <c r="AI128" s="4" cm="1">
        <f t="array" ref="AI128">INDEX(GMWQ!$A$2:$NF$60,MATCH(1,(GMWQ!$NE$2:$NE$60=AI$3)*(GMWQ!$ND$2:$ND$60=AI$4)*(GMWQ!$NF$2:$NF$60=AI$1),0),$G128-1966)</f>
        <v>533047</v>
      </c>
      <c r="AJ128" s="4" cm="1">
        <f t="array" ref="AJ128">INDEX(GMWQ!$A$2:$NF$60,MATCH(1,(GMWQ!$NE$2:$NE$60=AJ$3)*(GMWQ!$ND$2:$ND$60=AJ$4)*(GMWQ!$NF$2:$NF$60=AJ$1),0),$G128-1966)</f>
        <v>313623</v>
      </c>
      <c r="AK128" s="4" cm="1">
        <f t="array" ref="AK128">INDEX(GMWQ!$A$2:$NF$60,MATCH(1,(GMWQ!$NE$2:$NE$60=AK$3)*(GMWQ!$ND$2:$ND$60=AK$4)*(GMWQ!$NF$2:$NF$60=AK$1),0),$G128-1966)</f>
        <v>2828.2</v>
      </c>
      <c r="AL128" s="4" cm="1">
        <f t="array" ref="AL128">INDEX(GMWQ!$A$2:$NF$60,MATCH(1,(GMWQ!$NE$2:$NE$60=AL$3)*(GMWQ!$ND$2:$ND$60=AL$4)*(GMWQ!$NF$2:$NF$60=AL$1),0),$G128-1966)</f>
        <v>132849.79999999999</v>
      </c>
      <c r="AM128" s="4" cm="1">
        <f t="array" ref="AM128">INDEX(GMWQ!$A$2:$NF$60,MATCH(1,(GMWQ!$NE$2:$NE$60=AM$3)*(GMWQ!$ND$2:$ND$60=AM$4)*(GMWQ!$NF$2:$NF$60=AM$1),0),$G128-1966)</f>
        <v>557.30499999999995</v>
      </c>
      <c r="AN128" s="4" cm="1">
        <f t="array" ref="AN128">INDEX(GMWQ!$A$2:$NF$60,MATCH(1,(GMWQ!$NE$2:$NE$60=AN$3)*(GMWQ!$ND$2:$ND$60=AN$4)*(GMWQ!$NF$2:$NF$60=AN$1),0),$G128-1966)</f>
        <v>402.2</v>
      </c>
      <c r="AO128" s="4" cm="1">
        <f t="array" ref="AO128">INDEX(GMWQ!$A$2:$NF$60,MATCH(1,(GMWQ!$NE$2:$NE$60=AO$3)*(GMWQ!$ND$2:$ND$60=AO$4)*(GMWQ!$NF$2:$NF$60=AO$1),0),$G128-1966)</f>
        <v>348.07499999999999</v>
      </c>
      <c r="AP128" s="4" cm="1">
        <f t="array" ref="AP128">INDEX(GMWQ!$A$2:$NF$60,MATCH(1,(GMWQ!$NE$2:$NE$60=AP$3)*(GMWQ!$ND$2:$ND$60=AP$4)*(GMWQ!$NF$2:$NF$60=AP$1),0),$G128-1966)</f>
        <v>309430</v>
      </c>
      <c r="AQ128" s="4" cm="1">
        <f t="array" ref="AQ128">INDEX(GMWQ!$A$2:$NF$60,MATCH(1,(GMWQ!$NE$2:$NE$60=AQ$3)*(GMWQ!$ND$2:$ND$60=AQ$4)*(GMWQ!$NF$2:$NF$60=AQ$1),0),$G128-1966)</f>
        <v>0.4697752</v>
      </c>
      <c r="AR128" s="4" cm="1">
        <f t="array" ref="AR128">INDEX(GMWQ!$A$2:$NF$60,MATCH(1,(GMWQ!$NE$2:$NE$60=AR$3)*(GMWQ!$ND$2:$ND$60=AR$4)*(GMWQ!$NF$2:$NF$60=AR$1),0),$G128-1966)</f>
        <v>0.73247289999999998</v>
      </c>
      <c r="AS128" s="4" cm="1">
        <f t="array" ref="AS128">INDEX(GMWQ!$A$2:$NF$60,MATCH(1,(GMWQ!$NE$2:$NE$60=AS$3)*(GMWQ!$ND$2:$ND$60=AS$4)*(GMWQ!$NF$2:$NF$60=AS$1),0),$G128-1966)</f>
        <v>1.40354</v>
      </c>
      <c r="AT128" s="4" cm="1">
        <f t="array" ref="AT128">INDEX(GMWQ!$A$2:$NF$60,MATCH(1,(GMWQ!$NE$2:$NE$60=AT$3)*(GMWQ!$ND$2:$ND$60=AT$4)*(GMWQ!$NF$2:$NF$60=AT$1),0),$G128-1966)</f>
        <v>0.34422609999999998</v>
      </c>
      <c r="AU128" s="4" cm="1">
        <f t="array" ref="AU128">INDEX(GMWQ!$A$2:$NF$60,MATCH(1,(GMWQ!$NE$2:$NE$60=AU$3)*(GMWQ!$ND$2:$ND$60=AU$4)*(GMWQ!$NF$2:$NF$60=AU$1),0),$G128-1966)</f>
        <v>75.466669999999993</v>
      </c>
      <c r="AV128" s="4" cm="1">
        <f t="array" ref="AV128">INDEX(GMWQ!$A$2:$NF$60,MATCH(1,(GMWQ!$NE$2:$NE$60=AV$3)*(GMWQ!$ND$2:$ND$60=AV$4)*(GMWQ!$NF$2:$NF$60=AV$1),0),$G128-1966)</f>
        <v>183.0667</v>
      </c>
      <c r="AW128" s="4" cm="1">
        <f t="array" ref="AW128">INDEX(GMWQ!$A$2:$NF$60,MATCH(1,(GMWQ!$NE$2:$NE$60=AW$3)*(GMWQ!$ND$2:$ND$60=AW$4)*(GMWQ!$NF$2:$NF$60=AW$1),0),$G128-1966)</f>
        <v>95.733329999999995</v>
      </c>
      <c r="AX128" s="4" cm="1">
        <f t="array" ref="AX128">INDEX(GMWQ!$A$2:$NF$60,MATCH(1,(GMWQ!$NE$2:$NE$60=AX$3)*(GMWQ!$ND$2:$ND$60=AX$4)*(GMWQ!$NF$2:$NF$60=AX$1),0),$G128-1966)</f>
        <v>78.7</v>
      </c>
      <c r="AY128" s="4" cm="1">
        <f t="array" ref="AY128">INDEX(GMWQ!$A$2:$NF$60,MATCH(1,(GMWQ!$NE$2:$NE$60=AY$3)*(GMWQ!$ND$2:$ND$60=AY$4)*(GMWQ!$NF$2:$NF$60=AY$1),0),$G128-1966)</f>
        <v>69.739999999999995</v>
      </c>
      <c r="AZ128" s="4" cm="1">
        <f t="array" ref="AZ128">INDEX(GMWQ!$A$2:$NF$60,MATCH(1,(GMWQ!$NE$2:$NE$60=AZ$3)*(GMWQ!$ND$2:$ND$60=AZ$4)*(GMWQ!$NF$2:$NF$60=AZ$1),0),$G128-1966)</f>
        <v>66.066670000000002</v>
      </c>
      <c r="BA128" s="4" cm="1">
        <f t="array" ref="BA128">INDEX(GMWQ!$A$2:$NF$60,MATCH(1,(GMWQ!$NE$2:$NE$60=BA$3)*(GMWQ!$ND$2:$ND$60=BA$4)*(GMWQ!$NF$2:$NF$60=BA$1),0),$G128-1966)</f>
        <v>102.2333</v>
      </c>
    </row>
    <row r="129" spans="1:53" x14ac:dyDescent="0.25">
      <c r="B129" s="4">
        <f t="shared" si="155"/>
        <v>2003</v>
      </c>
      <c r="C129" s="4">
        <f t="shared" si="155"/>
        <v>2003</v>
      </c>
      <c r="D129" s="4">
        <f t="shared" ref="D129" si="162">+D125+1</f>
        <v>2003</v>
      </c>
      <c r="G129" s="4">
        <f t="shared" si="141"/>
        <v>2095</v>
      </c>
      <c r="H129" s="4" cm="1">
        <f t="array" ref="H129">INDEX(GMWQ!$A$2:$NF$60,MATCH(1,(GMWQ!$NE$2:$NE$60=H$3)*(GMWQ!$ND$2:$ND$60=H$4)*(GMWQ!$NF$2:$NF$60=H$1),0),$G129-1966)</f>
        <v>524213</v>
      </c>
      <c r="I129" s="4" cm="1">
        <f t="array" ref="I129">INDEX(GMWQ!$A$2:$NF$60,MATCH(1,(GMWQ!$NE$2:$NE$60=I$3)*(GMWQ!$ND$2:$ND$60=I$4)*(GMWQ!$NF$2:$NF$60=I$1),0),$G129-1966)</f>
        <v>3747.2</v>
      </c>
      <c r="J129" s="4" cm="1">
        <f t="array" ref="J129">INDEX(GMWQ!$A$2:$NF$60,MATCH(1,(GMWQ!$NE$2:$NE$60=J$3)*(GMWQ!$ND$2:$ND$60=J$4)*(GMWQ!$NF$2:$NF$60=J$1),0),$G129-1966)</f>
        <v>127485.4</v>
      </c>
      <c r="K129" s="4" cm="1">
        <f t="array" ref="K129">INDEX(GMWQ!$A$2:$NF$60,MATCH(1,(GMWQ!$NE$2:$NE$60=K$3)*(GMWQ!$ND$2:$ND$60=K$4)*(GMWQ!$NF$2:$NF$60=K$1),0),$G129-1966)</f>
        <v>717.04</v>
      </c>
      <c r="L129" s="4" cm="1">
        <f t="array" ref="L129">INDEX(GMWQ!$A$2:$NF$60,MATCH(1,(GMWQ!$NE$2:$NE$60=L$3)*(GMWQ!$ND$2:$ND$60=L$4)*(GMWQ!$NF$2:$NF$60=L$1),0),$G129-1966)</f>
        <v>508.21600000000001</v>
      </c>
      <c r="M129" s="4" cm="1">
        <f t="array" ref="M129">INDEX(GMWQ!$A$2:$NF$60,MATCH(1,(GMWQ!$NE$2:$NE$60=M$3)*(GMWQ!$ND$2:$ND$60=M$4)*(GMWQ!$NF$2:$NF$60=M$1),0),$G129-1966)</f>
        <v>450.96699999999998</v>
      </c>
      <c r="N129" s="4" cm="1">
        <f t="array" ref="N129">INDEX(GMWQ!$A$2:$NF$60,MATCH(1,(GMWQ!$NE$2:$NE$60=N$3)*(GMWQ!$ND$2:$ND$60=N$4)*(GMWQ!$NF$2:$NF$60=N$1),0),$G129-1966)</f>
        <v>410300.5</v>
      </c>
      <c r="O129" s="4" cm="1">
        <f t="array" ref="O129">INDEX(GMWQ!$A$2:$NF$60,MATCH(1,(GMWQ!$NE$2:$NE$60=O$3)*(GMWQ!$ND$2:$ND$60=O$4)*(GMWQ!$NF$2:$NF$60=O$1),0),$G129-1966)</f>
        <v>-11704</v>
      </c>
      <c r="P129" s="4" cm="1">
        <f t="array" ref="P129">INDEX(GMWQ!$A$2:$NF$60,MATCH(1,(GMWQ!$NE$2:$NE$60=P$3)*(GMWQ!$ND$2:$ND$60=P$4)*(GMWQ!$NF$2:$NF$60=P$1),0),$G129-1966)</f>
        <v>-198.2697</v>
      </c>
      <c r="Q129" s="4" cm="1">
        <f t="array" ref="Q129">INDEX(GMWQ!$A$2:$NF$60,MATCH(1,(GMWQ!$NE$2:$NE$60=Q$3)*(GMWQ!$ND$2:$ND$60=Q$4)*(GMWQ!$NF$2:$NF$60=Q$1),0),$G129-1966)</f>
        <v>-9497.5</v>
      </c>
      <c r="R129" s="4" cm="1">
        <f t="array" ref="R129">INDEX(GMWQ!$A$2:$NF$60,MATCH(1,(GMWQ!$NE$2:$NE$60=R$3)*(GMWQ!$ND$2:$ND$60=R$4)*(GMWQ!$NF$2:$NF$60=R$1),0),$G129-1966)</f>
        <v>-24.576000000000001</v>
      </c>
      <c r="S129" s="4" cm="1">
        <f t="array" ref="S129">INDEX(GMWQ!$A$2:$NF$60,MATCH(1,(GMWQ!$NE$2:$NE$60=S$3)*(GMWQ!$ND$2:$ND$60=S$4)*(GMWQ!$NF$2:$NF$60=S$1),0),$G129-1966)</f>
        <v>-17.024000000000001</v>
      </c>
      <c r="T129" s="4" cm="1">
        <f t="array" ref="T129">INDEX(GMWQ!$A$2:$NF$60,MATCH(1,(GMWQ!$NE$2:$NE$60=T$3)*(GMWQ!$ND$2:$ND$60=T$4)*(GMWQ!$NF$2:$NF$60=T$1),0),$G129-1966)</f>
        <v>-11.48612</v>
      </c>
      <c r="U129" s="4" cm="1">
        <f t="array" ref="U129">INDEX(GMWQ!$A$2:$NF$60,MATCH(1,(GMWQ!$NE$2:$NE$60=U$3)*(GMWQ!$ND$2:$ND$60=U$4)*(GMWQ!$NF$2:$NF$60=U$1),0),$G129-1966)</f>
        <v>2179</v>
      </c>
      <c r="V129" s="4" cm="1">
        <f t="array" ref="V129">INDEX(GMWQ!$A$2:$NF$60,MATCH(1,(GMWQ!$NE$2:$NE$60=V$3)*(GMWQ!$ND$2:$ND$60=V$4)*(GMWQ!$NF$2:$NF$60=V$1),0),$G129-1966)</f>
        <v>445427</v>
      </c>
      <c r="W129" s="4" cm="1">
        <f t="array" ref="W129">INDEX(GMWQ!$A$2:$NF$60,MATCH(1,(GMWQ!$NE$2:$NE$60=W$3)*(GMWQ!$ND$2:$ND$60=W$4)*(GMWQ!$NF$2:$NF$60=W$1),0),$G129-1966)</f>
        <v>9472.3610000000008</v>
      </c>
      <c r="X129" s="4" cm="1">
        <f t="array" ref="X129">INDEX(GMWQ!$A$2:$NF$60,MATCH(1,(GMWQ!$NE$2:$NE$60=X$3)*(GMWQ!$ND$2:$ND$60=X$4)*(GMWQ!$NF$2:$NF$60=X$1),0),$G129-1966)</f>
        <v>780677</v>
      </c>
      <c r="Y129" s="4" cm="1">
        <f t="array" ref="Y129">INDEX(GMWQ!$A$2:$NF$60,MATCH(1,(GMWQ!$NE$2:$NE$60=Y$3)*(GMWQ!$ND$2:$ND$60=Y$4)*(GMWQ!$NF$2:$NF$60=Y$1),0),$G129-1966)</f>
        <v>1347.588</v>
      </c>
      <c r="Z129" s="4" cm="1">
        <f t="array" ref="Z129">INDEX(GMWQ!$A$2:$NF$60,MATCH(1,(GMWQ!$NE$2:$NE$60=Z$3)*(GMWQ!$ND$2:$ND$60=Z$4)*(GMWQ!$NF$2:$NF$60=Z$1),0),$G129-1966)</f>
        <v>1403.684</v>
      </c>
      <c r="AA129" s="4" cm="1">
        <f t="array" ref="AA129">INDEX(GMWQ!$A$2:$NF$60,MATCH(1,(GMWQ!$NE$2:$NE$60=AA$3)*(GMWQ!$ND$2:$ND$60=AA$4)*(GMWQ!$NF$2:$NF$60=AA$1),0),$G129-1966)</f>
        <v>1585.162</v>
      </c>
      <c r="AB129" s="4" cm="1">
        <f t="array" ref="AB129">INDEX(GMWQ!$A$2:$NF$60,MATCH(1,(GMWQ!$NE$2:$NE$60=AB$3)*(GMWQ!$ND$2:$ND$60=AB$4)*(GMWQ!$NF$2:$NF$60=AB$1),0),$G129-1966)</f>
        <v>1001242</v>
      </c>
      <c r="AC129" s="4" cm="1">
        <f t="array" ref="AC129">INDEX(GMWQ!$A$2:$NF$60,MATCH(1,(GMWQ!$NE$2:$NE$60=AC$3)*(GMWQ!$ND$2:$ND$60=AC$4)*(GMWQ!$NF$2:$NF$60=AC$1),0),$G129-1966)</f>
        <v>383400</v>
      </c>
      <c r="AD129" s="4" cm="1">
        <f t="array" ref="AD129">INDEX(GMWQ!$A$2:$NF$60,MATCH(1,(GMWQ!$NE$2:$NE$60=AD$3)*(GMWQ!$ND$2:$ND$60=AD$4)*(GMWQ!$NF$2:$NF$60=AD$1),0),$G129-1966)</f>
        <v>6881.7860000000001</v>
      </c>
      <c r="AE129" s="4" cm="1">
        <f t="array" ref="AE129">INDEX(GMWQ!$A$2:$NF$60,MATCH(1,(GMWQ!$NE$2:$NE$60=AE$3)*(GMWQ!$ND$2:$ND$60=AE$4)*(GMWQ!$NF$2:$NF$60=AE$1),0),$G129-1966)</f>
        <v>346902.6</v>
      </c>
      <c r="AF129" s="4" cm="1">
        <f t="array" ref="AF129">INDEX(GMWQ!$A$2:$NF$60,MATCH(1,(GMWQ!$NE$2:$NE$60=AF$3)*(GMWQ!$ND$2:$ND$60=AF$4)*(GMWQ!$NF$2:$NF$60=AF$1),0),$G129-1966)</f>
        <v>950</v>
      </c>
      <c r="AG129" s="4" cm="1">
        <f t="array" ref="AG129">INDEX(GMWQ!$A$2:$NF$60,MATCH(1,(GMWQ!$NE$2:$NE$60=AG$3)*(GMWQ!$ND$2:$ND$60=AG$4)*(GMWQ!$NF$2:$NF$60=AG$1),0),$G129-1966)</f>
        <v>668.303</v>
      </c>
      <c r="AH129" s="4" cm="1">
        <f t="array" ref="AH129">INDEX(GMWQ!$A$2:$NF$60,MATCH(1,(GMWQ!$NE$2:$NE$60=AH$3)*(GMWQ!$ND$2:$ND$60=AH$4)*(GMWQ!$NF$2:$NF$60=AH$1),0),$G129-1966)</f>
        <v>1286.296</v>
      </c>
      <c r="AI129" s="4" cm="1">
        <f t="array" ref="AI129">INDEX(GMWQ!$A$2:$NF$60,MATCH(1,(GMWQ!$NE$2:$NE$60=AI$3)*(GMWQ!$ND$2:$ND$60=AI$4)*(GMWQ!$NF$2:$NF$60=AI$1),0),$G129-1966)</f>
        <v>505708</v>
      </c>
      <c r="AJ129" s="4" cm="1">
        <f t="array" ref="AJ129">INDEX(GMWQ!$A$2:$NF$60,MATCH(1,(GMWQ!$NE$2:$NE$60=AJ$3)*(GMWQ!$ND$2:$ND$60=AJ$4)*(GMWQ!$NF$2:$NF$60=AJ$1),0),$G129-1966)</f>
        <v>318875</v>
      </c>
      <c r="AK129" s="4" cm="1">
        <f t="array" ref="AK129">INDEX(GMWQ!$A$2:$NF$60,MATCH(1,(GMWQ!$NE$2:$NE$60=AK$3)*(GMWQ!$ND$2:$ND$60=AK$4)*(GMWQ!$NF$2:$NF$60=AK$1),0),$G129-1966)</f>
        <v>2891.6750000000002</v>
      </c>
      <c r="AL129" s="4" cm="1">
        <f t="array" ref="AL129">INDEX(GMWQ!$A$2:$NF$60,MATCH(1,(GMWQ!$NE$2:$NE$60=AL$3)*(GMWQ!$ND$2:$ND$60=AL$4)*(GMWQ!$NF$2:$NF$60=AL$1),0),$G129-1966)</f>
        <v>132751.20000000001</v>
      </c>
      <c r="AM129" s="4" cm="1">
        <f t="array" ref="AM129">INDEX(GMWQ!$A$2:$NF$60,MATCH(1,(GMWQ!$NE$2:$NE$60=AM$3)*(GMWQ!$ND$2:$ND$60=AM$4)*(GMWQ!$NF$2:$NF$60=AM$1),0),$G129-1966)</f>
        <v>564.82299999999998</v>
      </c>
      <c r="AN129" s="4" cm="1">
        <f t="array" ref="AN129">INDEX(GMWQ!$A$2:$NF$60,MATCH(1,(GMWQ!$NE$2:$NE$60=AN$3)*(GMWQ!$ND$2:$ND$60=AN$4)*(GMWQ!$NF$2:$NF$60=AN$1),0),$G129-1966)</f>
        <v>408.98099999999999</v>
      </c>
      <c r="AO129" s="4" cm="1">
        <f t="array" ref="AO129">INDEX(GMWQ!$A$2:$NF$60,MATCH(1,(GMWQ!$NE$2:$NE$60=AO$3)*(GMWQ!$ND$2:$ND$60=AO$4)*(GMWQ!$NF$2:$NF$60=AO$1),0),$G129-1966)</f>
        <v>351.89</v>
      </c>
      <c r="AP129" s="4" cm="1">
        <f t="array" ref="AP129">INDEX(GMWQ!$A$2:$NF$60,MATCH(1,(GMWQ!$NE$2:$NE$60=AP$3)*(GMWQ!$ND$2:$ND$60=AP$4)*(GMWQ!$NF$2:$NF$60=AP$1),0),$G129-1966)</f>
        <v>314574</v>
      </c>
      <c r="AQ129" s="4" cm="1">
        <f t="array" ref="AQ129">INDEX(GMWQ!$A$2:$NF$60,MATCH(1,(GMWQ!$NE$2:$NE$60=AQ$3)*(GMWQ!$ND$2:$ND$60=AQ$4)*(GMWQ!$NF$2:$NF$60=AQ$1),0),$G129-1966)</f>
        <v>0.82784120000000005</v>
      </c>
      <c r="AR129" s="4" cm="1">
        <f t="array" ref="AR129">INDEX(GMWQ!$A$2:$NF$60,MATCH(1,(GMWQ!$NE$2:$NE$60=AR$3)*(GMWQ!$ND$2:$ND$60=AR$4)*(GMWQ!$NF$2:$NF$60=AR$1),0),$G129-1966)</f>
        <v>1.4918450000000001</v>
      </c>
      <c r="AS129" s="4" cm="1">
        <f t="array" ref="AS129">INDEX(GMWQ!$A$2:$NF$60,MATCH(1,(GMWQ!$NE$2:$NE$60=AS$3)*(GMWQ!$ND$2:$ND$60=AS$4)*(GMWQ!$NF$2:$NF$60=AS$1),0),$G129-1966)</f>
        <v>1.794109</v>
      </c>
      <c r="AT129" s="4" cm="1">
        <f t="array" ref="AT129">INDEX(GMWQ!$A$2:$NF$60,MATCH(1,(GMWQ!$NE$2:$NE$60=AT$3)*(GMWQ!$ND$2:$ND$60=AT$4)*(GMWQ!$NF$2:$NF$60=AT$1),0),$G129-1966)</f>
        <v>1.019898</v>
      </c>
      <c r="AU129" s="4" cm="1">
        <f t="array" ref="AU129">INDEX(GMWQ!$A$2:$NF$60,MATCH(1,(GMWQ!$NE$2:$NE$60=AU$3)*(GMWQ!$ND$2:$ND$60=AU$4)*(GMWQ!$NF$2:$NF$60=AU$1),0),$G129-1966)</f>
        <v>75.599999999999994</v>
      </c>
      <c r="AV129" s="4" cm="1">
        <f t="array" ref="AV129">INDEX(GMWQ!$A$2:$NF$60,MATCH(1,(GMWQ!$NE$2:$NE$60=AV$3)*(GMWQ!$ND$2:$ND$60=AV$4)*(GMWQ!$NF$2:$NF$60=AV$1),0),$G129-1966)</f>
        <v>184.4333</v>
      </c>
      <c r="AW129" s="4" cm="1">
        <f t="array" ref="AW129">INDEX(GMWQ!$A$2:$NF$60,MATCH(1,(GMWQ!$NE$2:$NE$60=AW$3)*(GMWQ!$ND$2:$ND$60=AW$4)*(GMWQ!$NF$2:$NF$60=AW$1),0),$G129-1966)</f>
        <v>95.566670000000002</v>
      </c>
      <c r="AX129" s="4" cm="1">
        <f t="array" ref="AX129">INDEX(GMWQ!$A$2:$NF$60,MATCH(1,(GMWQ!$NE$2:$NE$60=AX$3)*(GMWQ!$ND$2:$ND$60=AX$4)*(GMWQ!$NF$2:$NF$60=AX$1),0),$G129-1966)</f>
        <v>78.866669999999999</v>
      </c>
      <c r="AY129" s="4" cm="1">
        <f t="array" ref="AY129">INDEX(GMWQ!$A$2:$NF$60,MATCH(1,(GMWQ!$NE$2:$NE$60=AY$3)*(GMWQ!$ND$2:$ND$60=AY$4)*(GMWQ!$NF$2:$NF$60=AY$1),0),$G129-1966)</f>
        <v>69.930000000000007</v>
      </c>
      <c r="AZ129" s="4" cm="1">
        <f t="array" ref="AZ129">INDEX(GMWQ!$A$2:$NF$60,MATCH(1,(GMWQ!$NE$2:$NE$60=AZ$3)*(GMWQ!$ND$2:$ND$60=AZ$4)*(GMWQ!$NF$2:$NF$60=AZ$1),0),$G129-1966)</f>
        <v>66.400000000000006</v>
      </c>
      <c r="BA129" s="4" cm="1">
        <f t="array" ref="BA129">INDEX(GMWQ!$A$2:$NF$60,MATCH(1,(GMWQ!$NE$2:$NE$60=BA$3)*(GMWQ!$ND$2:$ND$60=BA$4)*(GMWQ!$NF$2:$NF$60=BA$1),0),$G129-1966)</f>
        <v>102.7667</v>
      </c>
    </row>
    <row r="130" spans="1:53" x14ac:dyDescent="0.25">
      <c r="B130" s="4">
        <f t="shared" si="155"/>
        <v>2003</v>
      </c>
      <c r="C130" s="4">
        <f t="shared" si="155"/>
        <v>2003</v>
      </c>
      <c r="D130" s="4">
        <f t="shared" ref="D130" si="163">+D126+1</f>
        <v>2003</v>
      </c>
      <c r="F130" s="4">
        <f t="shared" ref="F130" si="164">+F126+1</f>
        <v>2003</v>
      </c>
      <c r="G130" s="4">
        <f t="shared" si="141"/>
        <v>2096</v>
      </c>
      <c r="H130" s="4" cm="1">
        <f t="array" ref="H130">INDEX(GMWQ!$A$2:$NF$60,MATCH(1,(GMWQ!$NE$2:$NE$60=H$3)*(GMWQ!$ND$2:$ND$60=H$4)*(GMWQ!$NF$2:$NF$60=H$1),0),$G130-1966)</f>
        <v>528320</v>
      </c>
      <c r="I130" s="4" cm="1">
        <f t="array" ref="I130">INDEX(GMWQ!$A$2:$NF$60,MATCH(1,(GMWQ!$NE$2:$NE$60=I$3)*(GMWQ!$ND$2:$ND$60=I$4)*(GMWQ!$NF$2:$NF$60=I$1),0),$G130-1966)</f>
        <v>3790.7</v>
      </c>
      <c r="J130" s="4" cm="1">
        <f t="array" ref="J130">INDEX(GMWQ!$A$2:$NF$60,MATCH(1,(GMWQ!$NE$2:$NE$60=J$3)*(GMWQ!$ND$2:$ND$60=J$4)*(GMWQ!$NF$2:$NF$60=J$1),0),$G130-1966)</f>
        <v>128774.7</v>
      </c>
      <c r="K130" s="4" cm="1">
        <f t="array" ref="K130">INDEX(GMWQ!$A$2:$NF$60,MATCH(1,(GMWQ!$NE$2:$NE$60=K$3)*(GMWQ!$ND$2:$ND$60=K$4)*(GMWQ!$NF$2:$NF$60=K$1),0),$G130-1966)</f>
        <v>717.9</v>
      </c>
      <c r="L130" s="4" cm="1">
        <f t="array" ref="L130">INDEX(GMWQ!$A$2:$NF$60,MATCH(1,(GMWQ!$NE$2:$NE$60=L$3)*(GMWQ!$ND$2:$ND$60=L$4)*(GMWQ!$NF$2:$NF$60=L$1),0),$G130-1966)</f>
        <v>510.02499999999998</v>
      </c>
      <c r="M130" s="4" cm="1">
        <f t="array" ref="M130">INDEX(GMWQ!$A$2:$NF$60,MATCH(1,(GMWQ!$NE$2:$NE$60=M$3)*(GMWQ!$ND$2:$ND$60=M$4)*(GMWQ!$NF$2:$NF$60=M$1),0),$G130-1966)</f>
        <v>455.39499999999998</v>
      </c>
      <c r="N130" s="4" cm="1">
        <f t="array" ref="N130">INDEX(GMWQ!$A$2:$NF$60,MATCH(1,(GMWQ!$NE$2:$NE$60=N$3)*(GMWQ!$ND$2:$ND$60=N$4)*(GMWQ!$NF$2:$NF$60=N$1),0),$G130-1966)</f>
        <v>413121</v>
      </c>
      <c r="O130" s="4" cm="1">
        <f t="array" ref="O130">INDEX(GMWQ!$A$2:$NF$60,MATCH(1,(GMWQ!$NE$2:$NE$60=O$3)*(GMWQ!$ND$2:$ND$60=O$4)*(GMWQ!$NF$2:$NF$60=O$1),0),$G130-1966)</f>
        <v>-14961</v>
      </c>
      <c r="P130" s="4" cm="1">
        <f t="array" ref="P130">INDEX(GMWQ!$A$2:$NF$60,MATCH(1,(GMWQ!$NE$2:$NE$60=P$3)*(GMWQ!$ND$2:$ND$60=P$4)*(GMWQ!$NF$2:$NF$60=P$1),0),$G130-1966)</f>
        <v>-176.48179999999999</v>
      </c>
      <c r="Q130" s="4" cm="1">
        <f t="array" ref="Q130">INDEX(GMWQ!$A$2:$NF$60,MATCH(1,(GMWQ!$NE$2:$NE$60=Q$3)*(GMWQ!$ND$2:$ND$60=Q$4)*(GMWQ!$NF$2:$NF$60=Q$1),0),$G130-1966)</f>
        <v>-8172</v>
      </c>
      <c r="R130" s="4" cm="1">
        <f t="array" ref="R130">INDEX(GMWQ!$A$2:$NF$60,MATCH(1,(GMWQ!$NE$2:$NE$60=R$3)*(GMWQ!$ND$2:$ND$60=R$4)*(GMWQ!$NF$2:$NF$60=R$1),0),$G130-1966)</f>
        <v>-14.728</v>
      </c>
      <c r="S130" s="4" cm="1">
        <f t="array" ref="S130">INDEX(GMWQ!$A$2:$NF$60,MATCH(1,(GMWQ!$NE$2:$NE$60=S$3)*(GMWQ!$ND$2:$ND$60=S$4)*(GMWQ!$NF$2:$NF$60=S$1),0),$G130-1966)</f>
        <v>-16.853000000000002</v>
      </c>
      <c r="T130" s="4" cm="1">
        <f t="array" ref="T130">INDEX(GMWQ!$A$2:$NF$60,MATCH(1,(GMWQ!$NE$2:$NE$60=T$3)*(GMWQ!$ND$2:$ND$60=T$4)*(GMWQ!$NF$2:$NF$60=T$1),0),$G130-1966)</f>
        <v>-11.8</v>
      </c>
      <c r="U130" s="4" cm="1">
        <f t="array" ref="U130">INDEX(GMWQ!$A$2:$NF$60,MATCH(1,(GMWQ!$NE$2:$NE$60=U$3)*(GMWQ!$ND$2:$ND$60=U$4)*(GMWQ!$NF$2:$NF$60=U$1),0),$G130-1966)</f>
        <v>2604</v>
      </c>
      <c r="V130" s="4" cm="1">
        <f t="array" ref="V130">INDEX(GMWQ!$A$2:$NF$60,MATCH(1,(GMWQ!$NE$2:$NE$60=V$3)*(GMWQ!$ND$2:$ND$60=V$4)*(GMWQ!$NF$2:$NF$60=V$1),0),$G130-1966)</f>
        <v>462610</v>
      </c>
      <c r="W130" s="4" cm="1">
        <f t="array" ref="W130">INDEX(GMWQ!$A$2:$NF$60,MATCH(1,(GMWQ!$NE$2:$NE$60=W$3)*(GMWQ!$ND$2:$ND$60=W$4)*(GMWQ!$NF$2:$NF$60=W$1),0),$G130-1966)</f>
        <v>9567.3870000000006</v>
      </c>
      <c r="X130" s="4" cm="1">
        <f t="array" ref="X130">INDEX(GMWQ!$A$2:$NF$60,MATCH(1,(GMWQ!$NE$2:$NE$60=X$3)*(GMWQ!$ND$2:$ND$60=X$4)*(GMWQ!$NF$2:$NF$60=X$1),0),$G130-1966)</f>
        <v>790564</v>
      </c>
      <c r="Y130" s="4" cm="1">
        <f t="array" ref="Y130">INDEX(GMWQ!$A$2:$NF$60,MATCH(1,(GMWQ!$NE$2:$NE$60=Y$3)*(GMWQ!$ND$2:$ND$60=Y$4)*(GMWQ!$NF$2:$NF$60=Y$1),0),$G130-1966)</f>
        <v>1364.643</v>
      </c>
      <c r="Z130" s="4" cm="1">
        <f t="array" ref="Z130">INDEX(GMWQ!$A$2:$NF$60,MATCH(1,(GMWQ!$NE$2:$NE$60=Z$3)*(GMWQ!$ND$2:$ND$60=Z$4)*(GMWQ!$NF$2:$NF$60=Z$1),0),$G130-1966)</f>
        <v>1380.8119999999999</v>
      </c>
      <c r="AA130" s="4" cm="1">
        <f t="array" ref="AA130">INDEX(GMWQ!$A$2:$NF$60,MATCH(1,(GMWQ!$NE$2:$NE$60=AA$3)*(GMWQ!$ND$2:$ND$60=AA$4)*(GMWQ!$NF$2:$NF$60=AA$1),0),$G130-1966)</f>
        <v>1590.1479999999999</v>
      </c>
      <c r="AB130" s="4" cm="1">
        <f t="array" ref="AB130">INDEX(GMWQ!$A$2:$NF$60,MATCH(1,(GMWQ!$NE$2:$NE$60=AB$3)*(GMWQ!$ND$2:$ND$60=AB$4)*(GMWQ!$NF$2:$NF$60=AB$1),0),$G130-1966)</f>
        <v>1010686</v>
      </c>
      <c r="AC130" s="4" cm="1">
        <f t="array" ref="AC130">INDEX(GMWQ!$A$2:$NF$60,MATCH(1,(GMWQ!$NE$2:$NE$60=AC$3)*(GMWQ!$ND$2:$ND$60=AC$4)*(GMWQ!$NF$2:$NF$60=AC$1),0),$G130-1966)</f>
        <v>404600</v>
      </c>
      <c r="AD130" s="4" cm="1">
        <f t="array" ref="AD130">INDEX(GMWQ!$A$2:$NF$60,MATCH(1,(GMWQ!$NE$2:$NE$60=AD$3)*(GMWQ!$ND$2:$ND$60=AD$4)*(GMWQ!$NF$2:$NF$60=AD$1),0),$G130-1966)</f>
        <v>6869.3549999999996</v>
      </c>
      <c r="AE130" s="4" cm="1">
        <f t="array" ref="AE130">INDEX(GMWQ!$A$2:$NF$60,MATCH(1,(GMWQ!$NE$2:$NE$60=AE$3)*(GMWQ!$ND$2:$ND$60=AE$4)*(GMWQ!$NF$2:$NF$60=AE$1),0),$G130-1966)</f>
        <v>354380.7</v>
      </c>
      <c r="AF130" s="4" cm="1">
        <f t="array" ref="AF130">INDEX(GMWQ!$A$2:$NF$60,MATCH(1,(GMWQ!$NE$2:$NE$60=AF$3)*(GMWQ!$ND$2:$ND$60=AF$4)*(GMWQ!$NF$2:$NF$60=AF$1),0),$G130-1966)</f>
        <v>943</v>
      </c>
      <c r="AG130" s="4" cm="1">
        <f t="array" ref="AG130">INDEX(GMWQ!$A$2:$NF$60,MATCH(1,(GMWQ!$NE$2:$NE$60=AG$3)*(GMWQ!$ND$2:$ND$60=AG$4)*(GMWQ!$NF$2:$NF$60=AG$1),0),$G130-1966)</f>
        <v>678.44799999999998</v>
      </c>
      <c r="AH130" s="4" cm="1">
        <f t="array" ref="AH130">INDEX(GMWQ!$A$2:$NF$60,MATCH(1,(GMWQ!$NE$2:$NE$60=AH$3)*(GMWQ!$ND$2:$ND$60=AH$4)*(GMWQ!$NF$2:$NF$60=AH$1),0),$G130-1966)</f>
        <v>1289.4970000000001</v>
      </c>
      <c r="AI130" s="4" cm="1">
        <f t="array" ref="AI130">INDEX(GMWQ!$A$2:$NF$60,MATCH(1,(GMWQ!$NE$2:$NE$60=AI$3)*(GMWQ!$ND$2:$ND$60=AI$4)*(GMWQ!$NF$2:$NF$60=AI$1),0),$G130-1966)</f>
        <v>498737</v>
      </c>
      <c r="AJ130" s="4" cm="1">
        <f t="array" ref="AJ130">INDEX(GMWQ!$A$2:$NF$60,MATCH(1,(GMWQ!$NE$2:$NE$60=AJ$3)*(GMWQ!$ND$2:$ND$60=AJ$4)*(GMWQ!$NF$2:$NF$60=AJ$1),0),$G130-1966)</f>
        <v>322428</v>
      </c>
      <c r="AK130" s="4" cm="1">
        <f t="array" ref="AK130">INDEX(GMWQ!$A$2:$NF$60,MATCH(1,(GMWQ!$NE$2:$NE$60=AK$3)*(GMWQ!$ND$2:$ND$60=AK$4)*(GMWQ!$NF$2:$NF$60=AK$1),0),$G130-1966)</f>
        <v>2943.05</v>
      </c>
      <c r="AL130" s="4" cm="1">
        <f t="array" ref="AL130">INDEX(GMWQ!$A$2:$NF$60,MATCH(1,(GMWQ!$NE$2:$NE$60=AL$3)*(GMWQ!$ND$2:$ND$60=AL$4)*(GMWQ!$NF$2:$NF$60=AL$1),0),$G130-1966)</f>
        <v>133089.20000000001</v>
      </c>
      <c r="AM130" s="4" cm="1">
        <f t="array" ref="AM130">INDEX(GMWQ!$A$2:$NF$60,MATCH(1,(GMWQ!$NE$2:$NE$60=AM$3)*(GMWQ!$ND$2:$ND$60=AM$4)*(GMWQ!$NF$2:$NF$60=AM$1),0),$G130-1966)</f>
        <v>565.99599999999998</v>
      </c>
      <c r="AN130" s="4" cm="1">
        <f t="array" ref="AN130">INDEX(GMWQ!$A$2:$NF$60,MATCH(1,(GMWQ!$NE$2:$NE$60=AN$3)*(GMWQ!$ND$2:$ND$60=AN$4)*(GMWQ!$NF$2:$NF$60=AN$1),0),$G130-1966)</f>
        <v>411.94400000000002</v>
      </c>
      <c r="AO130" s="4" cm="1">
        <f t="array" ref="AO130">INDEX(GMWQ!$A$2:$NF$60,MATCH(1,(GMWQ!$NE$2:$NE$60=AO$3)*(GMWQ!$ND$2:$ND$60=AO$4)*(GMWQ!$NF$2:$NF$60=AO$1),0),$G130-1966)</f>
        <v>353.42599999999999</v>
      </c>
      <c r="AP130" s="4" cm="1">
        <f t="array" ref="AP130">INDEX(GMWQ!$A$2:$NF$60,MATCH(1,(GMWQ!$NE$2:$NE$60=AP$3)*(GMWQ!$ND$2:$ND$60=AP$4)*(GMWQ!$NF$2:$NF$60=AP$1),0),$G130-1966)</f>
        <v>318221</v>
      </c>
      <c r="AQ130" s="4" cm="1">
        <f t="array" ref="AQ130">INDEX(GMWQ!$A$2:$NF$60,MATCH(1,(GMWQ!$NE$2:$NE$60=AQ$3)*(GMWQ!$ND$2:$ND$60=AQ$4)*(GMWQ!$NF$2:$NF$60=AQ$1),0),$G130-1966)</f>
        <v>1.055207</v>
      </c>
      <c r="AR130" s="4" cm="1">
        <f t="array" ref="AR130">INDEX(GMWQ!$A$2:$NF$60,MATCH(1,(GMWQ!$NE$2:$NE$60=AR$3)*(GMWQ!$ND$2:$ND$60=AR$4)*(GMWQ!$NF$2:$NF$60=AR$1),0),$G130-1966)</f>
        <v>1.5940589999999999</v>
      </c>
      <c r="AS130" s="4" cm="1">
        <f t="array" ref="AS130">INDEX(GMWQ!$A$2:$NF$60,MATCH(1,(GMWQ!$NE$2:$NE$60=AS$3)*(GMWQ!$ND$2:$ND$60=AS$4)*(GMWQ!$NF$2:$NF$60=AS$1),0),$G130-1966)</f>
        <v>2.0618409999999998</v>
      </c>
      <c r="AT130" s="4" cm="1">
        <f t="array" ref="AT130">INDEX(GMWQ!$A$2:$NF$60,MATCH(1,(GMWQ!$NE$2:$NE$60=AT$3)*(GMWQ!$ND$2:$ND$60=AT$4)*(GMWQ!$NF$2:$NF$60=AT$1),0),$G130-1966)</f>
        <v>1.2663180000000001</v>
      </c>
      <c r="AU130" s="4" cm="1">
        <f t="array" ref="AU130">INDEX(GMWQ!$A$2:$NF$60,MATCH(1,(GMWQ!$NE$2:$NE$60=AU$3)*(GMWQ!$ND$2:$ND$60=AU$4)*(GMWQ!$NF$2:$NF$60=AU$1),0),$G130-1966)</f>
        <v>76.033330000000007</v>
      </c>
      <c r="AV130" s="4" cm="1">
        <f t="array" ref="AV130">INDEX(GMWQ!$A$2:$NF$60,MATCH(1,(GMWQ!$NE$2:$NE$60=AV$3)*(GMWQ!$ND$2:$ND$60=AV$4)*(GMWQ!$NF$2:$NF$60=AV$1),0),$G130-1966)</f>
        <v>185.13329999999999</v>
      </c>
      <c r="AW130" s="4" cm="1">
        <f t="array" ref="AW130">INDEX(GMWQ!$A$2:$NF$60,MATCH(1,(GMWQ!$NE$2:$NE$60=AW$3)*(GMWQ!$ND$2:$ND$60=AW$4)*(GMWQ!$NF$2:$NF$60=AW$1),0),$G130-1966)</f>
        <v>95.4</v>
      </c>
      <c r="AX130" s="4" cm="1">
        <f t="array" ref="AX130">INDEX(GMWQ!$A$2:$NF$60,MATCH(1,(GMWQ!$NE$2:$NE$60=AX$3)*(GMWQ!$ND$2:$ND$60=AX$4)*(GMWQ!$NF$2:$NF$60=AX$1),0),$G130-1966)</f>
        <v>79.133330000000001</v>
      </c>
      <c r="AY130" s="4" cm="1">
        <f t="array" ref="AY130">INDEX(GMWQ!$A$2:$NF$60,MATCH(1,(GMWQ!$NE$2:$NE$60=AY$3)*(GMWQ!$ND$2:$ND$60=AY$4)*(GMWQ!$NF$2:$NF$60=AY$1),0),$G130-1966)</f>
        <v>70.39</v>
      </c>
      <c r="AZ130" s="4" cm="1">
        <f t="array" ref="AZ130">INDEX(GMWQ!$A$2:$NF$60,MATCH(1,(GMWQ!$NE$2:$NE$60=AZ$3)*(GMWQ!$ND$2:$ND$60=AZ$4)*(GMWQ!$NF$2:$NF$60=AZ$1),0),$G130-1966)</f>
        <v>66.733329999999995</v>
      </c>
      <c r="BA130" s="4" cm="1">
        <f t="array" ref="BA130">INDEX(GMWQ!$A$2:$NF$60,MATCH(1,(GMWQ!$NE$2:$NE$60=BA$3)*(GMWQ!$ND$2:$ND$60=BA$4)*(GMWQ!$NF$2:$NF$60=BA$1),0),$G130-1966)</f>
        <v>103.2</v>
      </c>
    </row>
    <row r="131" spans="1:53" x14ac:dyDescent="0.25">
      <c r="A131" s="4">
        <v>2004</v>
      </c>
      <c r="B131" s="4">
        <f t="shared" si="155"/>
        <v>2004</v>
      </c>
      <c r="C131" s="4">
        <f t="shared" si="155"/>
        <v>2003</v>
      </c>
      <c r="D131" s="4">
        <f t="shared" ref="D131" si="165">+D127+1</f>
        <v>2003</v>
      </c>
      <c r="E131" s="4">
        <f t="shared" si="155"/>
        <v>2003</v>
      </c>
      <c r="G131" s="4">
        <f t="shared" si="141"/>
        <v>2097</v>
      </c>
      <c r="H131" s="4" cm="1">
        <f t="array" ref="H131">INDEX(GMWQ!$A$2:$NF$60,MATCH(1,(GMWQ!$NE$2:$NE$60=H$3)*(GMWQ!$ND$2:$ND$60=H$4)*(GMWQ!$NF$2:$NF$60=H$1),0),$G131-1966)</f>
        <v>529996</v>
      </c>
      <c r="I131" s="4" cm="1">
        <f t="array" ref="I131">INDEX(GMWQ!$A$2:$NF$60,MATCH(1,(GMWQ!$NE$2:$NE$60=I$3)*(GMWQ!$ND$2:$ND$60=I$4)*(GMWQ!$NF$2:$NF$60=I$1),0),$G131-1966)</f>
        <v>3812.1750000000002</v>
      </c>
      <c r="J131" s="4" cm="1">
        <f t="array" ref="J131">INDEX(GMWQ!$A$2:$NF$60,MATCH(1,(GMWQ!$NE$2:$NE$60=J$3)*(GMWQ!$ND$2:$ND$60=J$4)*(GMWQ!$NF$2:$NF$60=J$1),0),$G131-1966)</f>
        <v>129877.3</v>
      </c>
      <c r="K131" s="4" cm="1">
        <f t="array" ref="K131">INDEX(GMWQ!$A$2:$NF$60,MATCH(1,(GMWQ!$NE$2:$NE$60=K$3)*(GMWQ!$ND$2:$ND$60=K$4)*(GMWQ!$NF$2:$NF$60=K$1),0),$G131-1966)</f>
        <v>716.8</v>
      </c>
      <c r="L131" s="4" cm="1">
        <f t="array" ref="L131">INDEX(GMWQ!$A$2:$NF$60,MATCH(1,(GMWQ!$NE$2:$NE$60=L$3)*(GMWQ!$ND$2:$ND$60=L$4)*(GMWQ!$NF$2:$NF$60=L$1),0),$G131-1966)</f>
        <v>515.553</v>
      </c>
      <c r="M131" s="4" cm="1">
        <f t="array" ref="M131">INDEX(GMWQ!$A$2:$NF$60,MATCH(1,(GMWQ!$NE$2:$NE$60=M$3)*(GMWQ!$ND$2:$ND$60=M$4)*(GMWQ!$NF$2:$NF$60=M$1),0),$G131-1966)</f>
        <v>457.005</v>
      </c>
      <c r="N131" s="4" cm="1">
        <f t="array" ref="N131">INDEX(GMWQ!$A$2:$NF$60,MATCH(1,(GMWQ!$NE$2:$NE$60=N$3)*(GMWQ!$ND$2:$ND$60=N$4)*(GMWQ!$NF$2:$NF$60=N$1),0),$G131-1966)</f>
        <v>416125</v>
      </c>
      <c r="O131" s="4" cm="1">
        <f t="array" ref="O131">INDEX(GMWQ!$A$2:$NF$60,MATCH(1,(GMWQ!$NE$2:$NE$60=O$3)*(GMWQ!$ND$2:$ND$60=O$4)*(GMWQ!$NF$2:$NF$60=O$1),0),$G131-1966)</f>
        <v>-3181</v>
      </c>
      <c r="P131" s="4" cm="1">
        <f t="array" ref="P131">INDEX(GMWQ!$A$2:$NF$60,MATCH(1,(GMWQ!$NE$2:$NE$60=P$3)*(GMWQ!$ND$2:$ND$60=P$4)*(GMWQ!$NF$2:$NF$60=P$1),0),$G131-1966)</f>
        <v>-184.8245</v>
      </c>
      <c r="Q131" s="4" cm="1">
        <f t="array" ref="Q131">INDEX(GMWQ!$A$2:$NF$60,MATCH(1,(GMWQ!$NE$2:$NE$60=Q$3)*(GMWQ!$ND$2:$ND$60=Q$4)*(GMWQ!$NF$2:$NF$60=Q$1),0),$G131-1966)</f>
        <v>-7220.5</v>
      </c>
      <c r="R131" s="4" cm="1">
        <f t="array" ref="R131">INDEX(GMWQ!$A$2:$NF$60,MATCH(1,(GMWQ!$NE$2:$NE$60=R$3)*(GMWQ!$ND$2:$ND$60=R$4)*(GMWQ!$NF$2:$NF$60=R$1),0),$G131-1966)</f>
        <v>-24.465</v>
      </c>
      <c r="S131" s="4" cm="1">
        <f t="array" ref="S131">INDEX(GMWQ!$A$2:$NF$60,MATCH(1,(GMWQ!$NE$2:$NE$60=S$3)*(GMWQ!$ND$2:$ND$60=S$4)*(GMWQ!$NF$2:$NF$60=S$1),0),$G131-1966)</f>
        <v>-15.435</v>
      </c>
      <c r="T131" s="4" cm="1">
        <f t="array" ref="T131">INDEX(GMWQ!$A$2:$NF$60,MATCH(1,(GMWQ!$NE$2:$NE$60=T$3)*(GMWQ!$ND$2:$ND$60=T$4)*(GMWQ!$NF$2:$NF$60=T$1),0),$G131-1966)</f>
        <v>-11.993539999999999</v>
      </c>
      <c r="U131" s="4" cm="1">
        <f t="array" ref="U131">INDEX(GMWQ!$A$2:$NF$60,MATCH(1,(GMWQ!$NE$2:$NE$60=U$3)*(GMWQ!$ND$2:$ND$60=U$4)*(GMWQ!$NF$2:$NF$60=U$1),0),$G131-1966)</f>
        <v>3503</v>
      </c>
      <c r="V131" s="4" cm="1">
        <f t="array" ref="V131">INDEX(GMWQ!$A$2:$NF$60,MATCH(1,(GMWQ!$NE$2:$NE$60=V$3)*(GMWQ!$ND$2:$ND$60=V$4)*(GMWQ!$NF$2:$NF$60=V$1),0),$G131-1966)</f>
        <v>467675</v>
      </c>
      <c r="W131" s="4" cm="1">
        <f t="array" ref="W131">INDEX(GMWQ!$A$2:$NF$60,MATCH(1,(GMWQ!$NE$2:$NE$60=W$3)*(GMWQ!$ND$2:$ND$60=W$4)*(GMWQ!$NF$2:$NF$60=W$1),0),$G131-1966)</f>
        <v>10558.06</v>
      </c>
      <c r="X131" s="4" cm="1">
        <f t="array" ref="X131">INDEX(GMWQ!$A$2:$NF$60,MATCH(1,(GMWQ!$NE$2:$NE$60=X$3)*(GMWQ!$ND$2:$ND$60=X$4)*(GMWQ!$NF$2:$NF$60=X$1),0),$G131-1966)</f>
        <v>797451</v>
      </c>
      <c r="Y131" s="4" cm="1">
        <f t="array" ref="Y131">INDEX(GMWQ!$A$2:$NF$60,MATCH(1,(GMWQ!$NE$2:$NE$60=Y$3)*(GMWQ!$ND$2:$ND$60=Y$4)*(GMWQ!$NF$2:$NF$60=Y$1),0),$G131-1966)</f>
        <v>1382.6690000000001</v>
      </c>
      <c r="Z131" s="4" cm="1">
        <f t="array" ref="Z131">INDEX(GMWQ!$A$2:$NF$60,MATCH(1,(GMWQ!$NE$2:$NE$60=Z$3)*(GMWQ!$ND$2:$ND$60=Z$4)*(GMWQ!$NF$2:$NF$60=Z$1),0),$G131-1966)</f>
        <v>1419.5450000000001</v>
      </c>
      <c r="AA131" s="4" cm="1">
        <f t="array" ref="AA131">INDEX(GMWQ!$A$2:$NF$60,MATCH(1,(GMWQ!$NE$2:$NE$60=AA$3)*(GMWQ!$ND$2:$ND$60=AA$4)*(GMWQ!$NF$2:$NF$60=AA$1),0),$G131-1966)</f>
        <v>1613.9359999999999</v>
      </c>
      <c r="AB131" s="4" cm="1">
        <f t="array" ref="AB131">INDEX(GMWQ!$A$2:$NF$60,MATCH(1,(GMWQ!$NE$2:$NE$60=AB$3)*(GMWQ!$ND$2:$ND$60=AB$4)*(GMWQ!$NF$2:$NF$60=AB$1),0),$G131-1966)</f>
        <v>1040820</v>
      </c>
      <c r="AC131" s="4" cm="1">
        <f t="array" ref="AC131">INDEX(GMWQ!$A$2:$NF$60,MATCH(1,(GMWQ!$NE$2:$NE$60=AC$3)*(GMWQ!$ND$2:$ND$60=AC$4)*(GMWQ!$NF$2:$NF$60=AC$1),0),$G131-1966)</f>
        <v>404500</v>
      </c>
      <c r="AD131" s="4" cm="1">
        <f t="array" ref="AD131">INDEX(GMWQ!$A$2:$NF$60,MATCH(1,(GMWQ!$NE$2:$NE$60=AD$3)*(GMWQ!$ND$2:$ND$60=AD$4)*(GMWQ!$NF$2:$NF$60=AD$1),0),$G131-1966)</f>
        <v>7758.1440000000002</v>
      </c>
      <c r="AE131" s="4" cm="1">
        <f t="array" ref="AE131">INDEX(GMWQ!$A$2:$NF$60,MATCH(1,(GMWQ!$NE$2:$NE$60=AE$3)*(GMWQ!$ND$2:$ND$60=AE$4)*(GMWQ!$NF$2:$NF$60=AE$1),0),$G131-1966)</f>
        <v>358487.6</v>
      </c>
      <c r="AF131" s="4" cm="1">
        <f t="array" ref="AF131">INDEX(GMWQ!$A$2:$NF$60,MATCH(1,(GMWQ!$NE$2:$NE$60=AF$3)*(GMWQ!$ND$2:$ND$60=AF$4)*(GMWQ!$NF$2:$NF$60=AF$1),0),$G131-1966)</f>
        <v>992</v>
      </c>
      <c r="AG131" s="4" cm="1">
        <f t="array" ref="AG131">INDEX(GMWQ!$A$2:$NF$60,MATCH(1,(GMWQ!$NE$2:$NE$60=AG$3)*(GMWQ!$ND$2:$ND$60=AG$4)*(GMWQ!$NF$2:$NF$60=AG$1),0),$G131-1966)</f>
        <v>693.31979999999999</v>
      </c>
      <c r="AH131" s="4" cm="1">
        <f t="array" ref="AH131">INDEX(GMWQ!$A$2:$NF$60,MATCH(1,(GMWQ!$NE$2:$NE$60=AH$3)*(GMWQ!$ND$2:$ND$60=AH$4)*(GMWQ!$NF$2:$NF$60=AH$1),0),$G131-1966)</f>
        <v>1307.31</v>
      </c>
      <c r="AI131" s="4" cm="1">
        <f t="array" ref="AI131">INDEX(GMWQ!$A$2:$NF$60,MATCH(1,(GMWQ!$NE$2:$NE$60=AI$3)*(GMWQ!$ND$2:$ND$60=AI$4)*(GMWQ!$NF$2:$NF$60=AI$1),0),$G131-1966)</f>
        <v>511149</v>
      </c>
      <c r="AJ131" s="4" cm="1">
        <f t="array" ref="AJ131">INDEX(GMWQ!$A$2:$NF$60,MATCH(1,(GMWQ!$NE$2:$NE$60=AJ$3)*(GMWQ!$ND$2:$ND$60=AJ$4)*(GMWQ!$NF$2:$NF$60=AJ$1),0),$G131-1966)</f>
        <v>324300</v>
      </c>
      <c r="AK131" s="4" cm="1">
        <f t="array" ref="AK131">INDEX(GMWQ!$A$2:$NF$60,MATCH(1,(GMWQ!$NE$2:$NE$60=AK$3)*(GMWQ!$ND$2:$ND$60=AK$4)*(GMWQ!$NF$2:$NF$60=AK$1),0),$G131-1966)</f>
        <v>2980.85</v>
      </c>
      <c r="AL131" s="4" cm="1">
        <f t="array" ref="AL131">INDEX(GMWQ!$A$2:$NF$60,MATCH(1,(GMWQ!$NE$2:$NE$60=AL$3)*(GMWQ!$ND$2:$ND$60=AL$4)*(GMWQ!$NF$2:$NF$60=AL$1),0),$G131-1966)</f>
        <v>133731.79999999999</v>
      </c>
      <c r="AM131" s="4" cm="1">
        <f t="array" ref="AM131">INDEX(GMWQ!$A$2:$NF$60,MATCH(1,(GMWQ!$NE$2:$NE$60=AM$3)*(GMWQ!$ND$2:$ND$60=AM$4)*(GMWQ!$NF$2:$NF$60=AM$1),0),$G131-1966)</f>
        <v>567.21100000000001</v>
      </c>
      <c r="AN131" s="4" cm="1">
        <f t="array" ref="AN131">INDEX(GMWQ!$A$2:$NF$60,MATCH(1,(GMWQ!$NE$2:$NE$60=AN$3)*(GMWQ!$ND$2:$ND$60=AN$4)*(GMWQ!$NF$2:$NF$60=AN$1),0),$G131-1966)</f>
        <v>418.18700000000001</v>
      </c>
      <c r="AO131" s="4" cm="1">
        <f t="array" ref="AO131">INDEX(GMWQ!$A$2:$NF$60,MATCH(1,(GMWQ!$NE$2:$NE$60=AO$3)*(GMWQ!$ND$2:$ND$60=AO$4)*(GMWQ!$NF$2:$NF$60=AO$1),0),$G131-1966)</f>
        <v>357.02499999999998</v>
      </c>
      <c r="AP131" s="4" cm="1">
        <f t="array" ref="AP131">INDEX(GMWQ!$A$2:$NF$60,MATCH(1,(GMWQ!$NE$2:$NE$60=AP$3)*(GMWQ!$ND$2:$ND$60=AP$4)*(GMWQ!$NF$2:$NF$60=AP$1),0),$G131-1966)</f>
        <v>324054</v>
      </c>
      <c r="AQ131" s="4" cm="1">
        <f t="array" ref="AQ131">INDEX(GMWQ!$A$2:$NF$60,MATCH(1,(GMWQ!$NE$2:$NE$60=AQ$3)*(GMWQ!$ND$2:$ND$60=AQ$4)*(GMWQ!$NF$2:$NF$60=AQ$1),0),$G131-1966)</f>
        <v>0.79442659999999998</v>
      </c>
      <c r="AR131" s="4" cm="1">
        <f t="array" ref="AR131">INDEX(GMWQ!$A$2:$NF$60,MATCH(1,(GMWQ!$NE$2:$NE$60=AR$3)*(GMWQ!$ND$2:$ND$60=AR$4)*(GMWQ!$NF$2:$NF$60=AR$1),0),$G131-1966)</f>
        <v>1.325912</v>
      </c>
      <c r="AS131" s="4" cm="1">
        <f t="array" ref="AS131">INDEX(GMWQ!$A$2:$NF$60,MATCH(1,(GMWQ!$NE$2:$NE$60=AS$3)*(GMWQ!$ND$2:$ND$60=AS$4)*(GMWQ!$NF$2:$NF$60=AS$1),0),$G131-1966)</f>
        <v>1.847378</v>
      </c>
      <c r="AT131" s="4" cm="1">
        <f t="array" ref="AT131">INDEX(GMWQ!$A$2:$NF$60,MATCH(1,(GMWQ!$NE$2:$NE$60=AT$3)*(GMWQ!$ND$2:$ND$60=AT$4)*(GMWQ!$NF$2:$NF$60=AT$1),0),$G131-1966)</f>
        <v>1.1781170000000001</v>
      </c>
      <c r="AU131" s="4" cm="1">
        <f t="array" ref="AU131">INDEX(GMWQ!$A$2:$NF$60,MATCH(1,(GMWQ!$NE$2:$NE$60=AU$3)*(GMWQ!$ND$2:$ND$60=AU$4)*(GMWQ!$NF$2:$NF$60=AU$1),0),$G131-1966)</f>
        <v>75.966669999999993</v>
      </c>
      <c r="AV131" s="4" cm="1">
        <f t="array" ref="AV131">INDEX(GMWQ!$A$2:$NF$60,MATCH(1,(GMWQ!$NE$2:$NE$60=AV$3)*(GMWQ!$ND$2:$ND$60=AV$4)*(GMWQ!$NF$2:$NF$60=AV$1),0),$G131-1966)</f>
        <v>186.7</v>
      </c>
      <c r="AW131" s="4" cm="1">
        <f t="array" ref="AW131">INDEX(GMWQ!$A$2:$NF$60,MATCH(1,(GMWQ!$NE$2:$NE$60=AW$3)*(GMWQ!$ND$2:$ND$60=AW$4)*(GMWQ!$NF$2:$NF$60=AW$1),0),$G131-1966)</f>
        <v>95.166659999999993</v>
      </c>
      <c r="AX131" s="4" cm="1">
        <f t="array" ref="AX131">INDEX(GMWQ!$A$2:$NF$60,MATCH(1,(GMWQ!$NE$2:$NE$60=AX$3)*(GMWQ!$ND$2:$ND$60=AX$4)*(GMWQ!$NF$2:$NF$60=AX$1),0),$G131-1966)</f>
        <v>79.666659999999993</v>
      </c>
      <c r="AY131" s="4" cm="1">
        <f t="array" ref="AY131">INDEX(GMWQ!$A$2:$NF$60,MATCH(1,(GMWQ!$NE$2:$NE$60=AY$3)*(GMWQ!$ND$2:$ND$60=AY$4)*(GMWQ!$NF$2:$NF$60=AY$1),0),$G131-1966)</f>
        <v>70.763339999999999</v>
      </c>
      <c r="AZ131" s="4" cm="1">
        <f t="array" ref="AZ131">INDEX(GMWQ!$A$2:$NF$60,MATCH(1,(GMWQ!$NE$2:$NE$60=AZ$3)*(GMWQ!$ND$2:$ND$60=AZ$4)*(GMWQ!$NF$2:$NF$60=AZ$1),0),$G131-1966)</f>
        <v>67.099999999999994</v>
      </c>
      <c r="BA131" s="4" cm="1">
        <f t="array" ref="BA131">INDEX(GMWQ!$A$2:$NF$60,MATCH(1,(GMWQ!$NE$2:$NE$60=BA$3)*(GMWQ!$ND$2:$ND$60=BA$4)*(GMWQ!$NF$2:$NF$60=BA$1),0),$G131-1966)</f>
        <v>103.7</v>
      </c>
    </row>
    <row r="132" spans="1:53" x14ac:dyDescent="0.25">
      <c r="B132" s="4">
        <f t="shared" si="155"/>
        <v>2004</v>
      </c>
      <c r="C132" s="4">
        <f t="shared" si="155"/>
        <v>2004</v>
      </c>
      <c r="D132" s="4">
        <f t="shared" ref="D132" si="166">+D128+1</f>
        <v>2003</v>
      </c>
      <c r="G132" s="4">
        <f t="shared" si="141"/>
        <v>2098</v>
      </c>
      <c r="H132" s="4" cm="1">
        <f t="array" ref="H132">INDEX(GMWQ!$A$2:$NF$60,MATCH(1,(GMWQ!$NE$2:$NE$60=H$3)*(GMWQ!$ND$2:$ND$60=H$4)*(GMWQ!$NF$2:$NF$60=H$1),0),$G132-1966)</f>
        <v>532543</v>
      </c>
      <c r="I132" s="4" cm="1">
        <f t="array" ref="I132">INDEX(GMWQ!$A$2:$NF$60,MATCH(1,(GMWQ!$NE$2:$NE$60=I$3)*(GMWQ!$ND$2:$ND$60=I$4)*(GMWQ!$NF$2:$NF$60=I$1),0),$G132-1966)</f>
        <v>3841.7249999999999</v>
      </c>
      <c r="J132" s="4" cm="1">
        <f t="array" ref="J132">INDEX(GMWQ!$A$2:$NF$60,MATCH(1,(GMWQ!$NE$2:$NE$60=J$3)*(GMWQ!$ND$2:$ND$60=J$4)*(GMWQ!$NF$2:$NF$60=J$1),0),$G132-1966)</f>
        <v>129781.5</v>
      </c>
      <c r="K132" s="4" cm="1">
        <f t="array" ref="K132">INDEX(GMWQ!$A$2:$NF$60,MATCH(1,(GMWQ!$NE$2:$NE$60=K$3)*(GMWQ!$ND$2:$ND$60=K$4)*(GMWQ!$NF$2:$NF$60=K$1),0),$G132-1966)</f>
        <v>721.03</v>
      </c>
      <c r="L132" s="4" cm="1">
        <f t="array" ref="L132">INDEX(GMWQ!$A$2:$NF$60,MATCH(1,(GMWQ!$NE$2:$NE$60=L$3)*(GMWQ!$ND$2:$ND$60=L$4)*(GMWQ!$NF$2:$NF$60=L$1),0),$G132-1966)</f>
        <v>517.83000000000004</v>
      </c>
      <c r="M132" s="4" cm="1">
        <f t="array" ref="M132">INDEX(GMWQ!$A$2:$NF$60,MATCH(1,(GMWQ!$NE$2:$NE$60=M$3)*(GMWQ!$ND$2:$ND$60=M$4)*(GMWQ!$NF$2:$NF$60=M$1),0),$G132-1966)</f>
        <v>458.39699999999999</v>
      </c>
      <c r="N132" s="4" cm="1">
        <f t="array" ref="N132">INDEX(GMWQ!$A$2:$NF$60,MATCH(1,(GMWQ!$NE$2:$NE$60=N$3)*(GMWQ!$ND$2:$ND$60=N$4)*(GMWQ!$NF$2:$NF$60=N$1),0),$G132-1966)</f>
        <v>421055.5</v>
      </c>
      <c r="O132" s="4" cm="1">
        <f t="array" ref="O132">INDEX(GMWQ!$A$2:$NF$60,MATCH(1,(GMWQ!$NE$2:$NE$60=O$3)*(GMWQ!$ND$2:$ND$60=O$4)*(GMWQ!$NF$2:$NF$60=O$1),0),$G132-1966)</f>
        <v>-15956</v>
      </c>
      <c r="P132" s="4" cm="1">
        <f t="array" ref="P132">INDEX(GMWQ!$A$2:$NF$60,MATCH(1,(GMWQ!$NE$2:$NE$60=P$3)*(GMWQ!$ND$2:$ND$60=P$4)*(GMWQ!$NF$2:$NF$60=P$1),0),$G132-1966)</f>
        <v>-178.38900000000001</v>
      </c>
      <c r="Q132" s="4" cm="1">
        <f t="array" ref="Q132">INDEX(GMWQ!$A$2:$NF$60,MATCH(1,(GMWQ!$NE$2:$NE$60=Q$3)*(GMWQ!$ND$2:$ND$60=Q$4)*(GMWQ!$NF$2:$NF$60=Q$1),0),$G132-1966)</f>
        <v>-6961.5</v>
      </c>
      <c r="R132" s="4" cm="1">
        <f t="array" ref="R132">INDEX(GMWQ!$A$2:$NF$60,MATCH(1,(GMWQ!$NE$2:$NE$60=R$3)*(GMWQ!$ND$2:$ND$60=R$4)*(GMWQ!$NF$2:$NF$60=R$1),0),$G132-1966)</f>
        <v>-23.678000000000001</v>
      </c>
      <c r="S132" s="4" cm="1">
        <f t="array" ref="S132">INDEX(GMWQ!$A$2:$NF$60,MATCH(1,(GMWQ!$NE$2:$NE$60=S$3)*(GMWQ!$ND$2:$ND$60=S$4)*(GMWQ!$NF$2:$NF$60=S$1),0),$G132-1966)</f>
        <v>-14.875999999999999</v>
      </c>
      <c r="T132" s="4" cm="1">
        <f t="array" ref="T132">INDEX(GMWQ!$A$2:$NF$60,MATCH(1,(GMWQ!$NE$2:$NE$60=T$3)*(GMWQ!$ND$2:$ND$60=T$4)*(GMWQ!$NF$2:$NF$60=T$1),0),$G132-1966)</f>
        <v>-12.20715</v>
      </c>
      <c r="U132" s="4" cm="1">
        <f t="array" ref="U132">INDEX(GMWQ!$A$2:$NF$60,MATCH(1,(GMWQ!$NE$2:$NE$60=U$3)*(GMWQ!$ND$2:$ND$60=U$4)*(GMWQ!$NF$2:$NF$60=U$1),0),$G132-1966)</f>
        <v>4102</v>
      </c>
      <c r="V132" s="4" cm="1">
        <f t="array" ref="V132">INDEX(GMWQ!$A$2:$NF$60,MATCH(1,(GMWQ!$NE$2:$NE$60=V$3)*(GMWQ!$ND$2:$ND$60=V$4)*(GMWQ!$NF$2:$NF$60=V$1),0),$G132-1966)</f>
        <v>493249</v>
      </c>
      <c r="W132" s="4" cm="1">
        <f t="array" ref="W132">INDEX(GMWQ!$A$2:$NF$60,MATCH(1,(GMWQ!$NE$2:$NE$60=W$3)*(GMWQ!$ND$2:$ND$60=W$4)*(GMWQ!$NF$2:$NF$60=W$1),0),$G132-1966)</f>
        <v>10722.62</v>
      </c>
      <c r="X132" s="4" cm="1">
        <f t="array" ref="X132">INDEX(GMWQ!$A$2:$NF$60,MATCH(1,(GMWQ!$NE$2:$NE$60=X$3)*(GMWQ!$ND$2:$ND$60=X$4)*(GMWQ!$NF$2:$NF$60=X$1),0),$G132-1966)</f>
        <v>804337</v>
      </c>
      <c r="Y132" s="4" cm="1">
        <f t="array" ref="Y132">INDEX(GMWQ!$A$2:$NF$60,MATCH(1,(GMWQ!$NE$2:$NE$60=Y$3)*(GMWQ!$ND$2:$ND$60=Y$4)*(GMWQ!$NF$2:$NF$60=Y$1),0),$G132-1966)</f>
        <v>1401.3679999999999</v>
      </c>
      <c r="Z132" s="4" cm="1">
        <f t="array" ref="Z132">INDEX(GMWQ!$A$2:$NF$60,MATCH(1,(GMWQ!$NE$2:$NE$60=Z$3)*(GMWQ!$ND$2:$ND$60=Z$4)*(GMWQ!$NF$2:$NF$60=Z$1),0),$G132-1966)</f>
        <v>1431.192</v>
      </c>
      <c r="AA132" s="4" cm="1">
        <f t="array" ref="AA132">INDEX(GMWQ!$A$2:$NF$60,MATCH(1,(GMWQ!$NE$2:$NE$60=AA$3)*(GMWQ!$ND$2:$ND$60=AA$4)*(GMWQ!$NF$2:$NF$60=AA$1),0),$G132-1966)</f>
        <v>1637.7239999999999</v>
      </c>
      <c r="AB132" s="4" cm="1">
        <f t="array" ref="AB132">INDEX(GMWQ!$A$2:$NF$60,MATCH(1,(GMWQ!$NE$2:$NE$60=AB$3)*(GMWQ!$ND$2:$ND$60=AB$4)*(GMWQ!$NF$2:$NF$60=AB$1),0),$G132-1966)</f>
        <v>1029292</v>
      </c>
      <c r="AC132" s="4" cm="1">
        <f t="array" ref="AC132">INDEX(GMWQ!$A$2:$NF$60,MATCH(1,(GMWQ!$NE$2:$NE$60=AC$3)*(GMWQ!$ND$2:$ND$60=AC$4)*(GMWQ!$NF$2:$NF$60=AC$1),0),$G132-1966)</f>
        <v>430200</v>
      </c>
      <c r="AD132" s="4" cm="1">
        <f t="array" ref="AD132">INDEX(GMWQ!$A$2:$NF$60,MATCH(1,(GMWQ!$NE$2:$NE$60=AD$3)*(GMWQ!$ND$2:$ND$60=AD$4)*(GMWQ!$NF$2:$NF$60=AD$1),0),$G132-1966)</f>
        <v>7990.1109999999999</v>
      </c>
      <c r="AE132" s="4" cm="1">
        <f t="array" ref="AE132">INDEX(GMWQ!$A$2:$NF$60,MATCH(1,(GMWQ!$NE$2:$NE$60=AE$3)*(GMWQ!$ND$2:$ND$60=AE$4)*(GMWQ!$NF$2:$NF$60=AE$1),0),$G132-1966)</f>
        <v>362594.6</v>
      </c>
      <c r="AF132" s="4" cm="1">
        <f t="array" ref="AF132">INDEX(GMWQ!$A$2:$NF$60,MATCH(1,(GMWQ!$NE$2:$NE$60=AF$3)*(GMWQ!$ND$2:$ND$60=AF$4)*(GMWQ!$NF$2:$NF$60=AF$1),0),$G132-1966)</f>
        <v>976</v>
      </c>
      <c r="AG132" s="4" cm="1">
        <f t="array" ref="AG132">INDEX(GMWQ!$A$2:$NF$60,MATCH(1,(GMWQ!$NE$2:$NE$60=AG$3)*(GMWQ!$ND$2:$ND$60=AG$4)*(GMWQ!$NF$2:$NF$60=AG$1),0),$G132-1966)</f>
        <v>708.19150000000002</v>
      </c>
      <c r="AH132" s="4" cm="1">
        <f t="array" ref="AH132">INDEX(GMWQ!$A$2:$NF$60,MATCH(1,(GMWQ!$NE$2:$NE$60=AH$3)*(GMWQ!$ND$2:$ND$60=AH$4)*(GMWQ!$NF$2:$NF$60=AH$1),0),$G132-1966)</f>
        <v>1325.124</v>
      </c>
      <c r="AI132" s="4" cm="1">
        <f t="array" ref="AI132">INDEX(GMWQ!$A$2:$NF$60,MATCH(1,(GMWQ!$NE$2:$NE$60=AI$3)*(GMWQ!$ND$2:$ND$60=AI$4)*(GMWQ!$NF$2:$NF$60=AI$1),0),$G132-1966)</f>
        <v>486551</v>
      </c>
      <c r="AJ132" s="4" cm="1">
        <f t="array" ref="AJ132">INDEX(GMWQ!$A$2:$NF$60,MATCH(1,(GMWQ!$NE$2:$NE$60=AJ$3)*(GMWQ!$ND$2:$ND$60=AJ$4)*(GMWQ!$NF$2:$NF$60=AJ$1),0),$G132-1966)</f>
        <v>331067</v>
      </c>
      <c r="AK132" s="4" cm="1">
        <f t="array" ref="AK132">INDEX(GMWQ!$A$2:$NF$60,MATCH(1,(GMWQ!$NE$2:$NE$60=AK$3)*(GMWQ!$ND$2:$ND$60=AK$4)*(GMWQ!$NF$2:$NF$60=AK$1),0),$G132-1966)</f>
        <v>3028.2</v>
      </c>
      <c r="AL132" s="4" cm="1">
        <f t="array" ref="AL132">INDEX(GMWQ!$A$2:$NF$60,MATCH(1,(GMWQ!$NE$2:$NE$60=AL$3)*(GMWQ!$ND$2:$ND$60=AL$4)*(GMWQ!$NF$2:$NF$60=AL$1),0),$G132-1966)</f>
        <v>133408.5</v>
      </c>
      <c r="AM132" s="4" cm="1">
        <f t="array" ref="AM132">INDEX(GMWQ!$A$2:$NF$60,MATCH(1,(GMWQ!$NE$2:$NE$60=AM$3)*(GMWQ!$ND$2:$ND$60=AM$4)*(GMWQ!$NF$2:$NF$60=AM$1),0),$G132-1966)</f>
        <v>573.60799999999995</v>
      </c>
      <c r="AN132" s="4" cm="1">
        <f t="array" ref="AN132">INDEX(GMWQ!$A$2:$NF$60,MATCH(1,(GMWQ!$NE$2:$NE$60=AN$3)*(GMWQ!$ND$2:$ND$60=AN$4)*(GMWQ!$NF$2:$NF$60=AN$1),0),$G132-1966)</f>
        <v>420.78500000000003</v>
      </c>
      <c r="AO132" s="4" cm="1">
        <f t="array" ref="AO132">INDEX(GMWQ!$A$2:$NF$60,MATCH(1,(GMWQ!$NE$2:$NE$60=AO$3)*(GMWQ!$ND$2:$ND$60=AO$4)*(GMWQ!$NF$2:$NF$60=AO$1),0),$G132-1966)</f>
        <v>362.76900000000001</v>
      </c>
      <c r="AP132" s="4" cm="1">
        <f t="array" ref="AP132">INDEX(GMWQ!$A$2:$NF$60,MATCH(1,(GMWQ!$NE$2:$NE$60=AP$3)*(GMWQ!$ND$2:$ND$60=AP$4)*(GMWQ!$NF$2:$NF$60=AP$1),0),$G132-1966)</f>
        <v>332037</v>
      </c>
      <c r="AQ132" s="4" cm="1">
        <f t="array" ref="AQ132">INDEX(GMWQ!$A$2:$NF$60,MATCH(1,(GMWQ!$NE$2:$NE$60=AQ$3)*(GMWQ!$ND$2:$ND$60=AQ$4)*(GMWQ!$NF$2:$NF$60=AQ$1),0),$G132-1966)</f>
        <v>0.86395379999999999</v>
      </c>
      <c r="AR132" s="4" cm="1">
        <f t="array" ref="AR132">INDEX(GMWQ!$A$2:$NF$60,MATCH(1,(GMWQ!$NE$2:$NE$60=AR$3)*(GMWQ!$ND$2:$ND$60=AR$4)*(GMWQ!$NF$2:$NF$60=AR$1),0),$G132-1966)</f>
        <v>1.749242</v>
      </c>
      <c r="AS132" s="4" cm="1">
        <f t="array" ref="AS132">INDEX(GMWQ!$A$2:$NF$60,MATCH(1,(GMWQ!$NE$2:$NE$60=AS$3)*(GMWQ!$ND$2:$ND$60=AS$4)*(GMWQ!$NF$2:$NF$60=AS$1),0),$G132-1966)</f>
        <v>1.9221060000000001</v>
      </c>
      <c r="AT132" s="4" cm="1">
        <f t="array" ref="AT132">INDEX(GMWQ!$A$2:$NF$60,MATCH(1,(GMWQ!$NE$2:$NE$60=AT$3)*(GMWQ!$ND$2:$ND$60=AT$4)*(GMWQ!$NF$2:$NF$60=AT$1),0),$G132-1966)</f>
        <v>1.4673160000000001</v>
      </c>
      <c r="AU132" s="4" cm="1">
        <f t="array" ref="AU132">INDEX(GMWQ!$A$2:$NF$60,MATCH(1,(GMWQ!$NE$2:$NE$60=AU$3)*(GMWQ!$ND$2:$ND$60=AU$4)*(GMWQ!$NF$2:$NF$60=AU$1),0),$G132-1966)</f>
        <v>76.533330000000007</v>
      </c>
      <c r="AV132" s="4" cm="1">
        <f t="array" ref="AV132">INDEX(GMWQ!$A$2:$NF$60,MATCH(1,(GMWQ!$NE$2:$NE$60=AV$3)*(GMWQ!$ND$2:$ND$60=AV$4)*(GMWQ!$NF$2:$NF$60=AV$1),0),$G132-1966)</f>
        <v>188.16669999999999</v>
      </c>
      <c r="AW132" s="4" cm="1">
        <f t="array" ref="AW132">INDEX(GMWQ!$A$2:$NF$60,MATCH(1,(GMWQ!$NE$2:$NE$60=AW$3)*(GMWQ!$ND$2:$ND$60=AW$4)*(GMWQ!$NF$2:$NF$60=AW$1),0),$G132-1966)</f>
        <v>95.433329999999998</v>
      </c>
      <c r="AX132" s="4" cm="1">
        <f t="array" ref="AX132">INDEX(GMWQ!$A$2:$NF$60,MATCH(1,(GMWQ!$NE$2:$NE$60=AX$3)*(GMWQ!$ND$2:$ND$60=AX$4)*(GMWQ!$NF$2:$NF$60=AX$1),0),$G132-1966)</f>
        <v>80.133330000000001</v>
      </c>
      <c r="AY132" s="4" cm="1">
        <f t="array" ref="AY132">INDEX(GMWQ!$A$2:$NF$60,MATCH(1,(GMWQ!$NE$2:$NE$60=AY$3)*(GMWQ!$ND$2:$ND$60=AY$4)*(GMWQ!$NF$2:$NF$60=AY$1),0),$G132-1966)</f>
        <v>71.413330000000002</v>
      </c>
      <c r="AZ132" s="4" cm="1">
        <f t="array" ref="AZ132">INDEX(GMWQ!$A$2:$NF$60,MATCH(1,(GMWQ!$NE$2:$NE$60=AZ$3)*(GMWQ!$ND$2:$ND$60=AZ$4)*(GMWQ!$NF$2:$NF$60=AZ$1),0),$G132-1966)</f>
        <v>67.599999999999994</v>
      </c>
      <c r="BA132" s="4" cm="1">
        <f t="array" ref="BA132">INDEX(GMWQ!$A$2:$NF$60,MATCH(1,(GMWQ!$NE$2:$NE$60=BA$3)*(GMWQ!$ND$2:$ND$60=BA$4)*(GMWQ!$NF$2:$NF$60=BA$1),0),$G132-1966)</f>
        <v>104.5</v>
      </c>
    </row>
    <row r="133" spans="1:53" x14ac:dyDescent="0.25">
      <c r="B133" s="4">
        <f t="shared" si="155"/>
        <v>2004</v>
      </c>
      <c r="C133" s="4">
        <f t="shared" si="155"/>
        <v>2004</v>
      </c>
      <c r="D133" s="4">
        <f t="shared" ref="D133" si="167">+D129+1</f>
        <v>2004</v>
      </c>
      <c r="G133" s="4">
        <f t="shared" si="141"/>
        <v>2099</v>
      </c>
      <c r="H133" s="4" cm="1">
        <f t="array" ref="H133">INDEX(GMWQ!$A$2:$NF$60,MATCH(1,(GMWQ!$NE$2:$NE$60=H$3)*(GMWQ!$ND$2:$ND$60=H$4)*(GMWQ!$NF$2:$NF$60=H$1),0),$G133-1966)</f>
        <v>534447</v>
      </c>
      <c r="I133" s="4" cm="1">
        <f t="array" ref="I133">INDEX(GMWQ!$A$2:$NF$60,MATCH(1,(GMWQ!$NE$2:$NE$60=I$3)*(GMWQ!$ND$2:$ND$60=I$4)*(GMWQ!$NF$2:$NF$60=I$1),0),$G133-1966)</f>
        <v>3878.15</v>
      </c>
      <c r="J133" s="4" cm="1">
        <f t="array" ref="J133">INDEX(GMWQ!$A$2:$NF$60,MATCH(1,(GMWQ!$NE$2:$NE$60=J$3)*(GMWQ!$ND$2:$ND$60=J$4)*(GMWQ!$NF$2:$NF$60=J$1),0),$G133-1966)</f>
        <v>130500.8</v>
      </c>
      <c r="K133" s="4" cm="1">
        <f t="array" ref="K133">INDEX(GMWQ!$A$2:$NF$60,MATCH(1,(GMWQ!$NE$2:$NE$60=K$3)*(GMWQ!$ND$2:$ND$60=K$4)*(GMWQ!$NF$2:$NF$60=K$1),0),$G133-1966)</f>
        <v>718.7</v>
      </c>
      <c r="L133" s="4" cm="1">
        <f t="array" ref="L133">INDEX(GMWQ!$A$2:$NF$60,MATCH(1,(GMWQ!$NE$2:$NE$60=L$3)*(GMWQ!$ND$2:$ND$60=L$4)*(GMWQ!$NF$2:$NF$60=L$1),0),$G133-1966)</f>
        <v>519.64200000000005</v>
      </c>
      <c r="M133" s="4" cm="1">
        <f t="array" ref="M133">INDEX(GMWQ!$A$2:$NF$60,MATCH(1,(GMWQ!$NE$2:$NE$60=M$3)*(GMWQ!$ND$2:$ND$60=M$4)*(GMWQ!$NF$2:$NF$60=M$1),0),$G133-1966)</f>
        <v>458.85</v>
      </c>
      <c r="N133" s="4" cm="1">
        <f t="array" ref="N133">INDEX(GMWQ!$A$2:$NF$60,MATCH(1,(GMWQ!$NE$2:$NE$60=N$3)*(GMWQ!$ND$2:$ND$60=N$4)*(GMWQ!$NF$2:$NF$60=N$1),0),$G133-1966)</f>
        <v>426033.8</v>
      </c>
      <c r="O133" s="4" cm="1">
        <f t="array" ref="O133">INDEX(GMWQ!$A$2:$NF$60,MATCH(1,(GMWQ!$NE$2:$NE$60=O$3)*(GMWQ!$ND$2:$ND$60=O$4)*(GMWQ!$NF$2:$NF$60=O$1),0),$G133-1966)</f>
        <v>-12959</v>
      </c>
      <c r="P133" s="4" cm="1">
        <f t="array" ref="P133">INDEX(GMWQ!$A$2:$NF$60,MATCH(1,(GMWQ!$NE$2:$NE$60=P$3)*(GMWQ!$ND$2:$ND$60=P$4)*(GMWQ!$NF$2:$NF$60=P$1),0),$G133-1966)</f>
        <v>-172.61420000000001</v>
      </c>
      <c r="Q133" s="4" cm="1">
        <f t="array" ref="Q133">INDEX(GMWQ!$A$2:$NF$60,MATCH(1,(GMWQ!$NE$2:$NE$60=Q$3)*(GMWQ!$ND$2:$ND$60=Q$4)*(GMWQ!$NF$2:$NF$60=Q$1),0),$G133-1966)</f>
        <v>-6927</v>
      </c>
      <c r="R133" s="4" cm="1">
        <f t="array" ref="R133">INDEX(GMWQ!$A$2:$NF$60,MATCH(1,(GMWQ!$NE$2:$NE$60=R$3)*(GMWQ!$ND$2:$ND$60=R$4)*(GMWQ!$NF$2:$NF$60=R$1),0),$G133-1966)</f>
        <v>-20.582999999999998</v>
      </c>
      <c r="S133" s="4" cm="1">
        <f t="array" ref="S133">INDEX(GMWQ!$A$2:$NF$60,MATCH(1,(GMWQ!$NE$2:$NE$60=S$3)*(GMWQ!$ND$2:$ND$60=S$4)*(GMWQ!$NF$2:$NF$60=S$1),0),$G133-1966)</f>
        <v>-15.535</v>
      </c>
      <c r="T133" s="4" cm="1">
        <f t="array" ref="T133">INDEX(GMWQ!$A$2:$NF$60,MATCH(1,(GMWQ!$NE$2:$NE$60=T$3)*(GMWQ!$ND$2:$ND$60=T$4)*(GMWQ!$NF$2:$NF$60=T$1),0),$G133-1966)</f>
        <v>-12.71631</v>
      </c>
      <c r="U133" s="4" cm="1">
        <f t="array" ref="U133">INDEX(GMWQ!$A$2:$NF$60,MATCH(1,(GMWQ!$NE$2:$NE$60=U$3)*(GMWQ!$ND$2:$ND$60=U$4)*(GMWQ!$NF$2:$NF$60=U$1),0),$G133-1966)</f>
        <v>6657</v>
      </c>
      <c r="V133" s="4" cm="1">
        <f t="array" ref="V133">INDEX(GMWQ!$A$2:$NF$60,MATCH(1,(GMWQ!$NE$2:$NE$60=V$3)*(GMWQ!$ND$2:$ND$60=V$4)*(GMWQ!$NF$2:$NF$60=V$1),0),$G133-1966)</f>
        <v>500957</v>
      </c>
      <c r="W133" s="4" cm="1">
        <f t="array" ref="W133">INDEX(GMWQ!$A$2:$NF$60,MATCH(1,(GMWQ!$NE$2:$NE$60=W$3)*(GMWQ!$ND$2:$ND$60=W$4)*(GMWQ!$NF$2:$NF$60=W$1),0),$G133-1966)</f>
        <v>11043.84</v>
      </c>
      <c r="X133" s="4" cm="1">
        <f t="array" ref="X133">INDEX(GMWQ!$A$2:$NF$60,MATCH(1,(GMWQ!$NE$2:$NE$60=X$3)*(GMWQ!$ND$2:$ND$60=X$4)*(GMWQ!$NF$2:$NF$60=X$1),0),$G133-1966)</f>
        <v>811223</v>
      </c>
      <c r="Y133" s="4" cm="1">
        <f t="array" ref="Y133">INDEX(GMWQ!$A$2:$NF$60,MATCH(1,(GMWQ!$NE$2:$NE$60=Y$3)*(GMWQ!$ND$2:$ND$60=Y$4)*(GMWQ!$NF$2:$NF$60=Y$1),0),$G133-1966)</f>
        <v>1417.636</v>
      </c>
      <c r="Z133" s="4" cm="1">
        <f t="array" ref="Z133">INDEX(GMWQ!$A$2:$NF$60,MATCH(1,(GMWQ!$NE$2:$NE$60=Z$3)*(GMWQ!$ND$2:$ND$60=Z$4)*(GMWQ!$NF$2:$NF$60=Z$1),0),$G133-1966)</f>
        <v>1446.42</v>
      </c>
      <c r="AA133" s="4" cm="1">
        <f t="array" ref="AA133">INDEX(GMWQ!$A$2:$NF$60,MATCH(1,(GMWQ!$NE$2:$NE$60=AA$3)*(GMWQ!$ND$2:$ND$60=AA$4)*(GMWQ!$NF$2:$NF$60=AA$1),0),$G133-1966)</f>
        <v>1661.5129999999999</v>
      </c>
      <c r="AB133" s="4" cm="1">
        <f t="array" ref="AB133">INDEX(GMWQ!$A$2:$NF$60,MATCH(1,(GMWQ!$NE$2:$NE$60=AB$3)*(GMWQ!$ND$2:$ND$60=AB$4)*(GMWQ!$NF$2:$NF$60=AB$1),0),$G133-1966)</f>
        <v>1020914</v>
      </c>
      <c r="AC133" s="4" cm="1">
        <f t="array" ref="AC133">INDEX(GMWQ!$A$2:$NF$60,MATCH(1,(GMWQ!$NE$2:$NE$60=AC$3)*(GMWQ!$ND$2:$ND$60=AC$4)*(GMWQ!$NF$2:$NF$60=AC$1),0),$G133-1966)</f>
        <v>438000</v>
      </c>
      <c r="AD133" s="4" cm="1">
        <f t="array" ref="AD133">INDEX(GMWQ!$A$2:$NF$60,MATCH(1,(GMWQ!$NE$2:$NE$60=AD$3)*(GMWQ!$ND$2:$ND$60=AD$4)*(GMWQ!$NF$2:$NF$60=AD$1),0),$G133-1966)</f>
        <v>8213.7369999999992</v>
      </c>
      <c r="AE133" s="4" cm="1">
        <f t="array" ref="AE133">INDEX(GMWQ!$A$2:$NF$60,MATCH(1,(GMWQ!$NE$2:$NE$60=AE$3)*(GMWQ!$ND$2:$ND$60=AE$4)*(GMWQ!$NF$2:$NF$60=AE$1),0),$G133-1966)</f>
        <v>366701.5</v>
      </c>
      <c r="AF133" s="4" cm="1">
        <f t="array" ref="AF133">INDEX(GMWQ!$A$2:$NF$60,MATCH(1,(GMWQ!$NE$2:$NE$60=AF$3)*(GMWQ!$ND$2:$ND$60=AF$4)*(GMWQ!$NF$2:$NF$60=AF$1),0),$G133-1966)</f>
        <v>1016</v>
      </c>
      <c r="AG133" s="4" cm="1">
        <f t="array" ref="AG133">INDEX(GMWQ!$A$2:$NF$60,MATCH(1,(GMWQ!$NE$2:$NE$60=AG$3)*(GMWQ!$ND$2:$ND$60=AG$4)*(GMWQ!$NF$2:$NF$60=AG$1),0),$G133-1966)</f>
        <v>723.06320000000005</v>
      </c>
      <c r="AH133" s="4" cm="1">
        <f t="array" ref="AH133">INDEX(GMWQ!$A$2:$NF$60,MATCH(1,(GMWQ!$NE$2:$NE$60=AH$3)*(GMWQ!$ND$2:$ND$60=AH$4)*(GMWQ!$NF$2:$NF$60=AH$1),0),$G133-1966)</f>
        <v>1342.9369999999999</v>
      </c>
      <c r="AI133" s="4" cm="1">
        <f t="array" ref="AI133">INDEX(GMWQ!$A$2:$NF$60,MATCH(1,(GMWQ!$NE$2:$NE$60=AI$3)*(GMWQ!$ND$2:$ND$60=AI$4)*(GMWQ!$NF$2:$NF$60=AI$1),0),$G133-1966)</f>
        <v>482808</v>
      </c>
      <c r="AJ133" s="4" cm="1">
        <f t="array" ref="AJ133">INDEX(GMWQ!$A$2:$NF$60,MATCH(1,(GMWQ!$NE$2:$NE$60=AJ$3)*(GMWQ!$ND$2:$ND$60=AJ$4)*(GMWQ!$NF$2:$NF$60=AJ$1),0),$G133-1966)</f>
        <v>332518</v>
      </c>
      <c r="AK133" s="4" cm="1">
        <f t="array" ref="AK133">INDEX(GMWQ!$A$2:$NF$60,MATCH(1,(GMWQ!$NE$2:$NE$60=AK$3)*(GMWQ!$ND$2:$ND$60=AK$4)*(GMWQ!$NF$2:$NF$60=AK$1),0),$G133-1966)</f>
        <v>3076.3249999999998</v>
      </c>
      <c r="AL133" s="4" cm="1">
        <f t="array" ref="AL133">INDEX(GMWQ!$A$2:$NF$60,MATCH(1,(GMWQ!$NE$2:$NE$60=AL$3)*(GMWQ!$ND$2:$ND$60=AL$4)*(GMWQ!$NF$2:$NF$60=AL$1),0),$G133-1966)</f>
        <v>133984.5</v>
      </c>
      <c r="AM133" s="4" cm="1">
        <f t="array" ref="AM133">INDEX(GMWQ!$A$2:$NF$60,MATCH(1,(GMWQ!$NE$2:$NE$60=AM$3)*(GMWQ!$ND$2:$ND$60=AM$4)*(GMWQ!$NF$2:$NF$60=AM$1),0),$G133-1966)</f>
        <v>572.46299999999997</v>
      </c>
      <c r="AN133" s="4" cm="1">
        <f t="array" ref="AN133">INDEX(GMWQ!$A$2:$NF$60,MATCH(1,(GMWQ!$NE$2:$NE$60=AN$3)*(GMWQ!$ND$2:$ND$60=AN$4)*(GMWQ!$NF$2:$NF$60=AN$1),0),$G133-1966)</f>
        <v>424.00200000000001</v>
      </c>
      <c r="AO133" s="4" cm="1">
        <f t="array" ref="AO133">INDEX(GMWQ!$A$2:$NF$60,MATCH(1,(GMWQ!$NE$2:$NE$60=AO$3)*(GMWQ!$ND$2:$ND$60=AO$4)*(GMWQ!$NF$2:$NF$60=AO$1),0),$G133-1966)</f>
        <v>365.185</v>
      </c>
      <c r="AP133" s="4" cm="1">
        <f t="array" ref="AP133">INDEX(GMWQ!$A$2:$NF$60,MATCH(1,(GMWQ!$NE$2:$NE$60=AP$3)*(GMWQ!$ND$2:$ND$60=AP$4)*(GMWQ!$NF$2:$NF$60=AP$1),0),$G133-1966)</f>
        <v>337870</v>
      </c>
      <c r="AQ133" s="4" cm="1">
        <f t="array" ref="AQ133">INDEX(GMWQ!$A$2:$NF$60,MATCH(1,(GMWQ!$NE$2:$NE$60=AQ$3)*(GMWQ!$ND$2:$ND$60=AQ$4)*(GMWQ!$NF$2:$NF$60=AQ$1),0),$G133-1966)</f>
        <v>0.59656699999999996</v>
      </c>
      <c r="AR133" s="4" cm="1">
        <f t="array" ref="AR133">INDEX(GMWQ!$A$2:$NF$60,MATCH(1,(GMWQ!$NE$2:$NE$60=AR$3)*(GMWQ!$ND$2:$ND$60=AR$4)*(GMWQ!$NF$2:$NF$60=AR$1),0),$G133-1966)</f>
        <v>1.181516</v>
      </c>
      <c r="AS133" s="4" cm="1">
        <f t="array" ref="AS133">INDEX(GMWQ!$A$2:$NF$60,MATCH(1,(GMWQ!$NE$2:$NE$60=AS$3)*(GMWQ!$ND$2:$ND$60=AS$4)*(GMWQ!$NF$2:$NF$60=AS$1),0),$G133-1966)</f>
        <v>1.847518</v>
      </c>
      <c r="AT133" s="4" cm="1">
        <f t="array" ref="AT133">INDEX(GMWQ!$A$2:$NF$60,MATCH(1,(GMWQ!$NE$2:$NE$60=AT$3)*(GMWQ!$ND$2:$ND$60=AT$4)*(GMWQ!$NF$2:$NF$60=AT$1),0),$G133-1966)</f>
        <v>1.5110859999999999</v>
      </c>
      <c r="AU133" s="4" cm="1">
        <f t="array" ref="AU133">INDEX(GMWQ!$A$2:$NF$60,MATCH(1,(GMWQ!$NE$2:$NE$60=AU$3)*(GMWQ!$ND$2:$ND$60=AU$4)*(GMWQ!$NF$2:$NF$60=AU$1),0),$G133-1966)</f>
        <v>76.566670000000002</v>
      </c>
      <c r="AV133" s="4" cm="1">
        <f t="array" ref="AV133">INDEX(GMWQ!$A$2:$NF$60,MATCH(1,(GMWQ!$NE$2:$NE$60=AV$3)*(GMWQ!$ND$2:$ND$60=AV$4)*(GMWQ!$NF$2:$NF$60=AV$1),0),$G133-1966)</f>
        <v>189.36670000000001</v>
      </c>
      <c r="AW133" s="4" cm="1">
        <f t="array" ref="AW133">INDEX(GMWQ!$A$2:$NF$60,MATCH(1,(GMWQ!$NE$2:$NE$60=AW$3)*(GMWQ!$ND$2:$ND$60=AW$4)*(GMWQ!$NF$2:$NF$60=AW$1),0),$G133-1966)</f>
        <v>95.466669999999993</v>
      </c>
      <c r="AX133" s="4" cm="1">
        <f t="array" ref="AX133">INDEX(GMWQ!$A$2:$NF$60,MATCH(1,(GMWQ!$NE$2:$NE$60=AX$3)*(GMWQ!$ND$2:$ND$60=AX$4)*(GMWQ!$NF$2:$NF$60=AX$1),0),$G133-1966)</f>
        <v>80.400000000000006</v>
      </c>
      <c r="AY133" s="4" cm="1">
        <f t="array" ref="AY133">INDEX(GMWQ!$A$2:$NF$60,MATCH(1,(GMWQ!$NE$2:$NE$60=AY$3)*(GMWQ!$ND$2:$ND$60=AY$4)*(GMWQ!$NF$2:$NF$60=AY$1),0),$G133-1966)</f>
        <v>71.526660000000007</v>
      </c>
      <c r="AZ133" s="4" cm="1">
        <f t="array" ref="AZ133">INDEX(GMWQ!$A$2:$NF$60,MATCH(1,(GMWQ!$NE$2:$NE$60=AZ$3)*(GMWQ!$ND$2:$ND$60=AZ$4)*(GMWQ!$NF$2:$NF$60=AZ$1),0),$G133-1966)</f>
        <v>67.933329999999998</v>
      </c>
      <c r="BA133" s="4" cm="1">
        <f t="array" ref="BA133">INDEX(GMWQ!$A$2:$NF$60,MATCH(1,(GMWQ!$NE$2:$NE$60=BA$3)*(GMWQ!$ND$2:$ND$60=BA$4)*(GMWQ!$NF$2:$NF$60=BA$1),0),$G133-1966)</f>
        <v>104.7667</v>
      </c>
    </row>
    <row r="134" spans="1:53" x14ac:dyDescent="0.25">
      <c r="B134" s="4">
        <f t="shared" si="155"/>
        <v>2004</v>
      </c>
      <c r="C134" s="4">
        <f t="shared" si="155"/>
        <v>2004</v>
      </c>
      <c r="D134" s="4">
        <f t="shared" ref="D134" si="168">+D130+1</f>
        <v>2004</v>
      </c>
      <c r="F134" s="4">
        <f t="shared" ref="F134" si="169">+F130+1</f>
        <v>2004</v>
      </c>
      <c r="G134" s="4">
        <f t="shared" si="141"/>
        <v>2100</v>
      </c>
      <c r="H134" s="4" cm="1">
        <f t="array" ref="H134">INDEX(GMWQ!$A$2:$NF$60,MATCH(1,(GMWQ!$NE$2:$NE$60=H$3)*(GMWQ!$ND$2:$ND$60=H$4)*(GMWQ!$NF$2:$NF$60=H$1),0),$G134-1966)</f>
        <v>536886</v>
      </c>
      <c r="I134" s="4" cm="1">
        <f t="array" ref="I134">INDEX(GMWQ!$A$2:$NF$60,MATCH(1,(GMWQ!$NE$2:$NE$60=I$3)*(GMWQ!$ND$2:$ND$60=I$4)*(GMWQ!$NF$2:$NF$60=I$1),0),$G134-1966)</f>
        <v>3917.7249999999999</v>
      </c>
      <c r="J134" s="4" cm="1">
        <f t="array" ref="J134">INDEX(GMWQ!$A$2:$NF$60,MATCH(1,(GMWQ!$NE$2:$NE$60=J$3)*(GMWQ!$ND$2:$ND$60=J$4)*(GMWQ!$NF$2:$NF$60=J$1),0),$G134-1966)</f>
        <v>130003.5</v>
      </c>
      <c r="K134" s="4" cm="1">
        <f t="array" ref="K134">INDEX(GMWQ!$A$2:$NF$60,MATCH(1,(GMWQ!$NE$2:$NE$60=K$3)*(GMWQ!$ND$2:$ND$60=K$4)*(GMWQ!$NF$2:$NF$60=K$1),0),$G134-1966)</f>
        <v>718.44</v>
      </c>
      <c r="L134" s="4" cm="1">
        <f t="array" ref="L134">INDEX(GMWQ!$A$2:$NF$60,MATCH(1,(GMWQ!$NE$2:$NE$60=L$3)*(GMWQ!$ND$2:$ND$60=L$4)*(GMWQ!$NF$2:$NF$60=L$1),0),$G134-1966)</f>
        <v>524.24900000000002</v>
      </c>
      <c r="M134" s="4" cm="1">
        <f t="array" ref="M134">INDEX(GMWQ!$A$2:$NF$60,MATCH(1,(GMWQ!$NE$2:$NE$60=M$3)*(GMWQ!$ND$2:$ND$60=M$4)*(GMWQ!$NF$2:$NF$60=M$1),0),$G134-1966)</f>
        <v>459.87400000000002</v>
      </c>
      <c r="N134" s="4" cm="1">
        <f t="array" ref="N134">INDEX(GMWQ!$A$2:$NF$60,MATCH(1,(GMWQ!$NE$2:$NE$60=N$3)*(GMWQ!$ND$2:$ND$60=N$4)*(GMWQ!$NF$2:$NF$60=N$1),0),$G134-1966)</f>
        <v>429108.5</v>
      </c>
      <c r="O134" s="4" cm="1">
        <f t="array" ref="O134">INDEX(GMWQ!$A$2:$NF$60,MATCH(1,(GMWQ!$NE$2:$NE$60=O$3)*(GMWQ!$ND$2:$ND$60=O$4)*(GMWQ!$NF$2:$NF$60=O$1),0),$G134-1966)</f>
        <v>-16478</v>
      </c>
      <c r="P134" s="4" cm="1">
        <f t="array" ref="P134">INDEX(GMWQ!$A$2:$NF$60,MATCH(1,(GMWQ!$NE$2:$NE$60=P$3)*(GMWQ!$ND$2:$ND$60=P$4)*(GMWQ!$NF$2:$NF$60=P$1),0),$G134-1966)</f>
        <v>-166.65430000000001</v>
      </c>
      <c r="Q134" s="4" cm="1">
        <f t="array" ref="Q134">INDEX(GMWQ!$A$2:$NF$60,MATCH(1,(GMWQ!$NE$2:$NE$60=Q$3)*(GMWQ!$ND$2:$ND$60=Q$4)*(GMWQ!$NF$2:$NF$60=Q$1),0),$G134-1966)</f>
        <v>-7024.25</v>
      </c>
      <c r="R134" s="4" cm="1">
        <f t="array" ref="R134">INDEX(GMWQ!$A$2:$NF$60,MATCH(1,(GMWQ!$NE$2:$NE$60=R$3)*(GMWQ!$ND$2:$ND$60=R$4)*(GMWQ!$NF$2:$NF$60=R$1),0),$G134-1966)</f>
        <v>-9.7200000000000006</v>
      </c>
      <c r="S134" s="4" cm="1">
        <f t="array" ref="S134">INDEX(GMWQ!$A$2:$NF$60,MATCH(1,(GMWQ!$NE$2:$NE$60=S$3)*(GMWQ!$ND$2:$ND$60=S$4)*(GMWQ!$NF$2:$NF$60=S$1),0),$G134-1966)</f>
        <v>-14.413</v>
      </c>
      <c r="T134" s="4" cm="1">
        <f t="array" ref="T134">INDEX(GMWQ!$A$2:$NF$60,MATCH(1,(GMWQ!$NE$2:$NE$60=T$3)*(GMWQ!$ND$2:$ND$60=T$4)*(GMWQ!$NF$2:$NF$60=T$1),0),$G134-1966)</f>
        <v>-13.52101</v>
      </c>
      <c r="U134" s="4" cm="1">
        <f t="array" ref="U134">INDEX(GMWQ!$A$2:$NF$60,MATCH(1,(GMWQ!$NE$2:$NE$60=U$3)*(GMWQ!$ND$2:$ND$60=U$4)*(GMWQ!$NF$2:$NF$60=U$1),0),$G134-1966)</f>
        <v>5654</v>
      </c>
      <c r="V134" s="4" cm="1">
        <f t="array" ref="V134">INDEX(GMWQ!$A$2:$NF$60,MATCH(1,(GMWQ!$NE$2:$NE$60=V$3)*(GMWQ!$ND$2:$ND$60=V$4)*(GMWQ!$NF$2:$NF$60=V$1),0),$G134-1966)</f>
        <v>526430</v>
      </c>
      <c r="W134" s="4" cm="1">
        <f t="array" ref="W134">INDEX(GMWQ!$A$2:$NF$60,MATCH(1,(GMWQ!$NE$2:$NE$60=W$3)*(GMWQ!$ND$2:$ND$60=W$4)*(GMWQ!$NF$2:$NF$60=W$1),0),$G134-1966)</f>
        <v>11057.09</v>
      </c>
      <c r="X134" s="4" cm="1">
        <f t="array" ref="X134">INDEX(GMWQ!$A$2:$NF$60,MATCH(1,(GMWQ!$NE$2:$NE$60=X$3)*(GMWQ!$ND$2:$ND$60=X$4)*(GMWQ!$NF$2:$NF$60=X$1),0),$G134-1966)</f>
        <v>818109</v>
      </c>
      <c r="Y134" s="4" cm="1">
        <f t="array" ref="Y134">INDEX(GMWQ!$A$2:$NF$60,MATCH(1,(GMWQ!$NE$2:$NE$60=Y$3)*(GMWQ!$ND$2:$ND$60=Y$4)*(GMWQ!$NF$2:$NF$60=Y$1),0),$G134-1966)</f>
        <v>1431.4739999999999</v>
      </c>
      <c r="Z134" s="4" cm="1">
        <f t="array" ref="Z134">INDEX(GMWQ!$A$2:$NF$60,MATCH(1,(GMWQ!$NE$2:$NE$60=Z$3)*(GMWQ!$ND$2:$ND$60=Z$4)*(GMWQ!$NF$2:$NF$60=Z$1),0),$G134-1966)</f>
        <v>1462.9</v>
      </c>
      <c r="AA134" s="4" cm="1">
        <f t="array" ref="AA134">INDEX(GMWQ!$A$2:$NF$60,MATCH(1,(GMWQ!$NE$2:$NE$60=AA$3)*(GMWQ!$ND$2:$ND$60=AA$4)*(GMWQ!$NF$2:$NF$60=AA$1),0),$G134-1966)</f>
        <v>1685.3009999999999</v>
      </c>
      <c r="AB134" s="4" cm="1">
        <f t="array" ref="AB134">INDEX(GMWQ!$A$2:$NF$60,MATCH(1,(GMWQ!$NE$2:$NE$60=AB$3)*(GMWQ!$ND$2:$ND$60=AB$4)*(GMWQ!$NF$2:$NF$60=AB$1),0),$G134-1966)</f>
        <v>1067711</v>
      </c>
      <c r="AC134" s="4" cm="1">
        <f t="array" ref="AC134">INDEX(GMWQ!$A$2:$NF$60,MATCH(1,(GMWQ!$NE$2:$NE$60=AC$3)*(GMWQ!$ND$2:$ND$60=AC$4)*(GMWQ!$NF$2:$NF$60=AC$1),0),$G134-1966)</f>
        <v>463800</v>
      </c>
      <c r="AD134" s="4" cm="1">
        <f t="array" ref="AD134">INDEX(GMWQ!$A$2:$NF$60,MATCH(1,(GMWQ!$NE$2:$NE$60=AD$3)*(GMWQ!$ND$2:$ND$60=AD$4)*(GMWQ!$NF$2:$NF$60=AD$1),0),$G134-1966)</f>
        <v>8312.7260000000006</v>
      </c>
      <c r="AE134" s="4" cm="1">
        <f t="array" ref="AE134">INDEX(GMWQ!$A$2:$NF$60,MATCH(1,(GMWQ!$NE$2:$NE$60=AE$3)*(GMWQ!$ND$2:$ND$60=AE$4)*(GMWQ!$NF$2:$NF$60=AE$1),0),$G134-1966)</f>
        <v>370808.5</v>
      </c>
      <c r="AF134" s="4" cm="1">
        <f t="array" ref="AF134">INDEX(GMWQ!$A$2:$NF$60,MATCH(1,(GMWQ!$NE$2:$NE$60=AF$3)*(GMWQ!$ND$2:$ND$60=AF$4)*(GMWQ!$NF$2:$NF$60=AF$1),0),$G134-1966)</f>
        <v>1029</v>
      </c>
      <c r="AG134" s="4" cm="1">
        <f t="array" ref="AG134">INDEX(GMWQ!$A$2:$NF$60,MATCH(1,(GMWQ!$NE$2:$NE$60=AG$3)*(GMWQ!$ND$2:$ND$60=AG$4)*(GMWQ!$NF$2:$NF$60=AG$1),0),$G134-1966)</f>
        <v>737.93499999999995</v>
      </c>
      <c r="AH134" s="4" cm="1">
        <f t="array" ref="AH134">INDEX(GMWQ!$A$2:$NF$60,MATCH(1,(GMWQ!$NE$2:$NE$60=AH$3)*(GMWQ!$ND$2:$ND$60=AH$4)*(GMWQ!$NF$2:$NF$60=AH$1),0),$G134-1966)</f>
        <v>1360.75</v>
      </c>
      <c r="AI134" s="4" cm="1">
        <f t="array" ref="AI134">INDEX(GMWQ!$A$2:$NF$60,MATCH(1,(GMWQ!$NE$2:$NE$60=AI$3)*(GMWQ!$ND$2:$ND$60=AI$4)*(GMWQ!$NF$2:$NF$60=AI$1),0),$G134-1966)</f>
        <v>524828</v>
      </c>
      <c r="AJ134" s="4" cm="1">
        <f t="array" ref="AJ134">INDEX(GMWQ!$A$2:$NF$60,MATCH(1,(GMWQ!$NE$2:$NE$60=AJ$3)*(GMWQ!$ND$2:$ND$60=AJ$4)*(GMWQ!$NF$2:$NF$60=AJ$1),0),$G134-1966)</f>
        <v>339258</v>
      </c>
      <c r="AK134" s="4" cm="1">
        <f t="array" ref="AK134">INDEX(GMWQ!$A$2:$NF$60,MATCH(1,(GMWQ!$NE$2:$NE$60=AK$3)*(GMWQ!$ND$2:$ND$60=AK$4)*(GMWQ!$NF$2:$NF$60=AK$1),0),$G134-1966)</f>
        <v>3131.8</v>
      </c>
      <c r="AL134" s="4" cm="1">
        <f t="array" ref="AL134">INDEX(GMWQ!$A$2:$NF$60,MATCH(1,(GMWQ!$NE$2:$NE$60=AL$3)*(GMWQ!$ND$2:$ND$60=AL$4)*(GMWQ!$NF$2:$NF$60=AL$1),0),$G134-1966)</f>
        <v>133478.70000000001</v>
      </c>
      <c r="AM134" s="4" cm="1">
        <f t="array" ref="AM134">INDEX(GMWQ!$A$2:$NF$60,MATCH(1,(GMWQ!$NE$2:$NE$60=AM$3)*(GMWQ!$ND$2:$ND$60=AM$4)*(GMWQ!$NF$2:$NF$60=AM$1),0),$G134-1966)</f>
        <v>572.67899999999997</v>
      </c>
      <c r="AN134" s="4" cm="1">
        <f t="array" ref="AN134">INDEX(GMWQ!$A$2:$NF$60,MATCH(1,(GMWQ!$NE$2:$NE$60=AN$3)*(GMWQ!$ND$2:$ND$60=AN$4)*(GMWQ!$NF$2:$NF$60=AN$1),0),$G134-1966)</f>
        <v>429.97399999999999</v>
      </c>
      <c r="AO134" s="4" cm="1">
        <f t="array" ref="AO134">INDEX(GMWQ!$A$2:$NF$60,MATCH(1,(GMWQ!$NE$2:$NE$60=AO$3)*(GMWQ!$ND$2:$ND$60=AO$4)*(GMWQ!$NF$2:$NF$60=AO$1),0),$G134-1966)</f>
        <v>368.96699999999998</v>
      </c>
      <c r="AP134" s="4" cm="1">
        <f t="array" ref="AP134">INDEX(GMWQ!$A$2:$NF$60,MATCH(1,(GMWQ!$NE$2:$NE$60=AP$3)*(GMWQ!$ND$2:$ND$60=AP$4)*(GMWQ!$NF$2:$NF$60=AP$1),0),$G134-1966)</f>
        <v>341770</v>
      </c>
      <c r="AQ134" s="4" cm="1">
        <f t="array" ref="AQ134">INDEX(GMWQ!$A$2:$NF$60,MATCH(1,(GMWQ!$NE$2:$NE$60=AQ$3)*(GMWQ!$ND$2:$ND$60=AQ$4)*(GMWQ!$NF$2:$NF$60=AQ$1),0),$G134-1966)</f>
        <v>0.25236629999999999</v>
      </c>
      <c r="AR134" s="4" cm="1">
        <f t="array" ref="AR134">INDEX(GMWQ!$A$2:$NF$60,MATCH(1,(GMWQ!$NE$2:$NE$60=AR$3)*(GMWQ!$ND$2:$ND$60=AR$4)*(GMWQ!$NF$2:$NF$60=AR$1),0),$G134-1966)</f>
        <v>0.7125764</v>
      </c>
      <c r="AS134" s="4" cm="1">
        <f t="array" ref="AS134">INDEX(GMWQ!$A$2:$NF$60,MATCH(1,(GMWQ!$NE$2:$NE$60=AS$3)*(GMWQ!$ND$2:$ND$60=AS$4)*(GMWQ!$NF$2:$NF$60=AS$1),0),$G134-1966)</f>
        <v>1.5653999999999999</v>
      </c>
      <c r="AT134" s="4" cm="1">
        <f t="array" ref="AT134">INDEX(GMWQ!$A$2:$NF$60,MATCH(1,(GMWQ!$NE$2:$NE$60=AT$3)*(GMWQ!$ND$2:$ND$60=AT$4)*(GMWQ!$NF$2:$NF$60=AT$1),0),$G134-1966)</f>
        <v>1.250664</v>
      </c>
      <c r="AU134" s="4" cm="1">
        <f t="array" ref="AU134">INDEX(GMWQ!$A$2:$NF$60,MATCH(1,(GMWQ!$NE$2:$NE$60=AU$3)*(GMWQ!$ND$2:$ND$60=AU$4)*(GMWQ!$NF$2:$NF$60=AU$1),0),$G134-1966)</f>
        <v>77.099999999999994</v>
      </c>
      <c r="AV134" s="4" cm="1">
        <f t="array" ref="AV134">INDEX(GMWQ!$A$2:$NF$60,MATCH(1,(GMWQ!$NE$2:$NE$60=AV$3)*(GMWQ!$ND$2:$ND$60=AV$4)*(GMWQ!$NF$2:$NF$60=AV$1),0),$G134-1966)</f>
        <v>191.4</v>
      </c>
      <c r="AW134" s="4" cm="1">
        <f t="array" ref="AW134">INDEX(GMWQ!$A$2:$NF$60,MATCH(1,(GMWQ!$NE$2:$NE$60=AW$3)*(GMWQ!$ND$2:$ND$60=AW$4)*(GMWQ!$NF$2:$NF$60=AW$1),0),$G134-1966)</f>
        <v>95.9</v>
      </c>
      <c r="AX134" s="4" cm="1">
        <f t="array" ref="AX134">INDEX(GMWQ!$A$2:$NF$60,MATCH(1,(GMWQ!$NE$2:$NE$60=AX$3)*(GMWQ!$ND$2:$ND$60=AX$4)*(GMWQ!$NF$2:$NF$60=AX$1),0),$G134-1966)</f>
        <v>80.7</v>
      </c>
      <c r="AY134" s="4" cm="1">
        <f t="array" ref="AY134">INDEX(GMWQ!$A$2:$NF$60,MATCH(1,(GMWQ!$NE$2:$NE$60=AY$3)*(GMWQ!$ND$2:$ND$60=AY$4)*(GMWQ!$NF$2:$NF$60=AY$1),0),$G134-1966)</f>
        <v>71.863330000000005</v>
      </c>
      <c r="AZ134" s="4" cm="1">
        <f t="array" ref="AZ134">INDEX(GMWQ!$A$2:$NF$60,MATCH(1,(GMWQ!$NE$2:$NE$60=AZ$3)*(GMWQ!$ND$2:$ND$60=AZ$4)*(GMWQ!$NF$2:$NF$60=AZ$1),0),$G134-1966)</f>
        <v>68.066670000000002</v>
      </c>
      <c r="BA134" s="4" cm="1">
        <f t="array" ref="BA134">INDEX(GMWQ!$A$2:$NF$60,MATCH(1,(GMWQ!$NE$2:$NE$60=BA$3)*(GMWQ!$ND$2:$ND$60=BA$4)*(GMWQ!$NF$2:$NF$60=BA$1),0),$G134-1966)</f>
        <v>105.5667</v>
      </c>
    </row>
    <row r="135" spans="1:53" x14ac:dyDescent="0.25">
      <c r="A135" s="4">
        <v>2005</v>
      </c>
      <c r="B135" s="4">
        <f t="shared" si="155"/>
        <v>2005</v>
      </c>
      <c r="C135" s="4">
        <f t="shared" si="155"/>
        <v>2004</v>
      </c>
      <c r="D135" s="4">
        <f t="shared" ref="D135" si="170">+D131+1</f>
        <v>2004</v>
      </c>
      <c r="E135" s="4">
        <f t="shared" si="155"/>
        <v>2004</v>
      </c>
      <c r="G135" s="4">
        <f t="shared" si="141"/>
        <v>2101</v>
      </c>
      <c r="H135" s="4" cm="1">
        <f t="array" ref="H135">INDEX(GMWQ!$A$2:$NF$60,MATCH(1,(GMWQ!$NE$2:$NE$60=H$3)*(GMWQ!$ND$2:$ND$60=H$4)*(GMWQ!$NF$2:$NF$60=H$1),0),$G135-1966)</f>
        <v>541028</v>
      </c>
      <c r="I135" s="4" cm="1">
        <f t="array" ref="I135">INDEX(GMWQ!$A$2:$NF$60,MATCH(1,(GMWQ!$NE$2:$NE$60=I$3)*(GMWQ!$ND$2:$ND$60=I$4)*(GMWQ!$NF$2:$NF$60=I$1),0),$G135-1966)</f>
        <v>3961.1750000000002</v>
      </c>
      <c r="J135" s="4" cm="1">
        <f t="array" ref="J135">INDEX(GMWQ!$A$2:$NF$60,MATCH(1,(GMWQ!$NE$2:$NE$60=J$3)*(GMWQ!$ND$2:$ND$60=J$4)*(GMWQ!$NF$2:$NF$60=J$1),0),$G135-1966)</f>
        <v>130808.4</v>
      </c>
      <c r="K135" s="4" cm="1">
        <f t="array" ref="K135">INDEX(GMWQ!$A$2:$NF$60,MATCH(1,(GMWQ!$NE$2:$NE$60=K$3)*(GMWQ!$ND$2:$ND$60=K$4)*(GMWQ!$NF$2:$NF$60=K$1),0),$G135-1966)</f>
        <v>719.58</v>
      </c>
      <c r="L135" s="4" cm="1">
        <f t="array" ref="L135">INDEX(GMWQ!$A$2:$NF$60,MATCH(1,(GMWQ!$NE$2:$NE$60=L$3)*(GMWQ!$ND$2:$ND$60=L$4)*(GMWQ!$NF$2:$NF$60=L$1),0),$G135-1966)</f>
        <v>525.86099999999999</v>
      </c>
      <c r="M135" s="4" cm="1">
        <f t="array" ref="M135">INDEX(GMWQ!$A$2:$NF$60,MATCH(1,(GMWQ!$NE$2:$NE$60=M$3)*(GMWQ!$ND$2:$ND$60=M$4)*(GMWQ!$NF$2:$NF$60=M$1),0),$G135-1966)</f>
        <v>459.17599999999999</v>
      </c>
      <c r="N135" s="4" cm="1">
        <f t="array" ref="N135">INDEX(GMWQ!$A$2:$NF$60,MATCH(1,(GMWQ!$NE$2:$NE$60=N$3)*(GMWQ!$ND$2:$ND$60=N$4)*(GMWQ!$NF$2:$NF$60=N$1),0),$G135-1966)</f>
        <v>430611.3</v>
      </c>
      <c r="O135" s="4" cm="1">
        <f t="array" ref="O135">INDEX(GMWQ!$A$2:$NF$60,MATCH(1,(GMWQ!$NE$2:$NE$60=O$3)*(GMWQ!$ND$2:$ND$60=O$4)*(GMWQ!$NF$2:$NF$60=O$1),0),$G135-1966)</f>
        <v>-6269</v>
      </c>
      <c r="P135" s="4" cm="1">
        <f t="array" ref="P135">INDEX(GMWQ!$A$2:$NF$60,MATCH(1,(GMWQ!$NE$2:$NE$60=P$3)*(GMWQ!$ND$2:$ND$60=P$4)*(GMWQ!$NF$2:$NF$60=P$1),0),$G135-1966)</f>
        <v>-145.29400000000001</v>
      </c>
      <c r="Q135" s="4" cm="1">
        <f t="array" ref="Q135">INDEX(GMWQ!$A$2:$NF$60,MATCH(1,(GMWQ!$NE$2:$NE$60=Q$3)*(GMWQ!$ND$2:$ND$60=Q$4)*(GMWQ!$NF$2:$NF$60=Q$1),0),$G135-1966)</f>
        <v>-6836.5</v>
      </c>
      <c r="R135" s="4" cm="1">
        <f t="array" ref="R135">INDEX(GMWQ!$A$2:$NF$60,MATCH(1,(GMWQ!$NE$2:$NE$60=R$3)*(GMWQ!$ND$2:$ND$60=R$4)*(GMWQ!$NF$2:$NF$60=R$1),0),$G135-1966)</f>
        <v>-20.63</v>
      </c>
      <c r="S135" s="4" cm="1">
        <f t="array" ref="S135">INDEX(GMWQ!$A$2:$NF$60,MATCH(1,(GMWQ!$NE$2:$NE$60=S$3)*(GMWQ!$ND$2:$ND$60=S$4)*(GMWQ!$NF$2:$NF$60=S$1),0),$G135-1966)</f>
        <v>-12.54</v>
      </c>
      <c r="T135" s="4" cm="1">
        <f t="array" ref="T135">INDEX(GMWQ!$A$2:$NF$60,MATCH(1,(GMWQ!$NE$2:$NE$60=T$3)*(GMWQ!$ND$2:$ND$60=T$4)*(GMWQ!$NF$2:$NF$60=T$1),0),$G135-1966)</f>
        <v>-14.668799999999999</v>
      </c>
      <c r="U135" s="4" cm="1">
        <f t="array" ref="U135">INDEX(GMWQ!$A$2:$NF$60,MATCH(1,(GMWQ!$NE$2:$NE$60=U$3)*(GMWQ!$ND$2:$ND$60=U$4)*(GMWQ!$NF$2:$NF$60=U$1),0),$G135-1966)</f>
        <v>8470</v>
      </c>
      <c r="V135" s="4" cm="1">
        <f t="array" ref="V135">INDEX(GMWQ!$A$2:$NF$60,MATCH(1,(GMWQ!$NE$2:$NE$60=V$3)*(GMWQ!$ND$2:$ND$60=V$4)*(GMWQ!$NF$2:$NF$60=V$1),0),$G135-1966)</f>
        <v>525618</v>
      </c>
      <c r="W135" s="4" cm="1">
        <f t="array" ref="W135">INDEX(GMWQ!$A$2:$NF$60,MATCH(1,(GMWQ!$NE$2:$NE$60=W$3)*(GMWQ!$ND$2:$ND$60=W$4)*(GMWQ!$NF$2:$NF$60=W$1),0),$G135-1966)</f>
        <v>11394.18</v>
      </c>
      <c r="X135" s="4" cm="1">
        <f t="array" ref="X135">INDEX(GMWQ!$A$2:$NF$60,MATCH(1,(GMWQ!$NE$2:$NE$60=X$3)*(GMWQ!$ND$2:$ND$60=X$4)*(GMWQ!$NF$2:$NF$60=X$1),0),$G135-1966)</f>
        <v>819457</v>
      </c>
      <c r="Y135" s="4" cm="1">
        <f t="array" ref="Y135">INDEX(GMWQ!$A$2:$NF$60,MATCH(1,(GMWQ!$NE$2:$NE$60=Y$3)*(GMWQ!$ND$2:$ND$60=Y$4)*(GMWQ!$NF$2:$NF$60=Y$1),0),$G135-1966)</f>
        <v>1445.6669999999999</v>
      </c>
      <c r="Z135" s="4" cm="1">
        <f t="array" ref="Z135">INDEX(GMWQ!$A$2:$NF$60,MATCH(1,(GMWQ!$NE$2:$NE$60=Z$3)*(GMWQ!$ND$2:$ND$60=Z$4)*(GMWQ!$NF$2:$NF$60=Z$1),0),$G135-1966)</f>
        <v>1497.0440000000001</v>
      </c>
      <c r="AA135" s="4" cm="1">
        <f t="array" ref="AA135">INDEX(GMWQ!$A$2:$NF$60,MATCH(1,(GMWQ!$NE$2:$NE$60=AA$3)*(GMWQ!$ND$2:$ND$60=AA$4)*(GMWQ!$NF$2:$NF$60=AA$1),0),$G135-1966)</f>
        <v>1707.7860000000001</v>
      </c>
      <c r="AB135" s="4" cm="1">
        <f t="array" ref="AB135">INDEX(GMWQ!$A$2:$NF$60,MATCH(1,(GMWQ!$NE$2:$NE$60=AB$3)*(GMWQ!$ND$2:$ND$60=AB$4)*(GMWQ!$NF$2:$NF$60=AB$1),0),$G135-1966)</f>
        <v>1094064</v>
      </c>
      <c r="AC135" s="4" cm="1">
        <f t="array" ref="AC135">INDEX(GMWQ!$A$2:$NF$60,MATCH(1,(GMWQ!$NE$2:$NE$60=AC$3)*(GMWQ!$ND$2:$ND$60=AC$4)*(GMWQ!$NF$2:$NF$60=AC$1),0),$G135-1966)</f>
        <v>460900</v>
      </c>
      <c r="AD135" s="4" cm="1">
        <f t="array" ref="AD135">INDEX(GMWQ!$A$2:$NF$60,MATCH(1,(GMWQ!$NE$2:$NE$60=AD$3)*(GMWQ!$ND$2:$ND$60=AD$4)*(GMWQ!$NF$2:$NF$60=AD$1),0),$G135-1966)</f>
        <v>8600.4220000000005</v>
      </c>
      <c r="AE135" s="4" cm="1">
        <f t="array" ref="AE135">INDEX(GMWQ!$A$2:$NF$60,MATCH(1,(GMWQ!$NE$2:$NE$60=AE$3)*(GMWQ!$ND$2:$ND$60=AE$4)*(GMWQ!$NF$2:$NF$60=AE$1),0),$G135-1966)</f>
        <v>366972.3</v>
      </c>
      <c r="AF135" s="4" cm="1">
        <f t="array" ref="AF135">INDEX(GMWQ!$A$2:$NF$60,MATCH(1,(GMWQ!$NE$2:$NE$60=AF$3)*(GMWQ!$ND$2:$ND$60=AF$4)*(GMWQ!$NF$2:$NF$60=AF$1),0),$G135-1966)</f>
        <v>1054</v>
      </c>
      <c r="AG135" s="4" cm="1">
        <f t="array" ref="AG135">INDEX(GMWQ!$A$2:$NF$60,MATCH(1,(GMWQ!$NE$2:$NE$60=AG$3)*(GMWQ!$ND$2:$ND$60=AG$4)*(GMWQ!$NF$2:$NF$60=AG$1),0),$G135-1966)</f>
        <v>734.774</v>
      </c>
      <c r="AH135" s="4" cm="1">
        <f t="array" ref="AH135">INDEX(GMWQ!$A$2:$NF$60,MATCH(1,(GMWQ!$NE$2:$NE$60=AH$3)*(GMWQ!$ND$2:$ND$60=AH$4)*(GMWQ!$NF$2:$NF$60=AH$1),0),$G135-1966)</f>
        <v>1375.1179999999999</v>
      </c>
      <c r="AI135" s="4" cm="1">
        <f t="array" ref="AI135">INDEX(GMWQ!$A$2:$NF$60,MATCH(1,(GMWQ!$NE$2:$NE$60=AI$3)*(GMWQ!$ND$2:$ND$60=AI$4)*(GMWQ!$NF$2:$NF$60=AI$1),0),$G135-1966)</f>
        <v>516525</v>
      </c>
      <c r="AJ135" s="4" cm="1">
        <f t="array" ref="AJ135">INDEX(GMWQ!$A$2:$NF$60,MATCH(1,(GMWQ!$NE$2:$NE$60=AJ$3)*(GMWQ!$ND$2:$ND$60=AJ$4)*(GMWQ!$NF$2:$NF$60=AJ$1),0),$G135-1966)</f>
        <v>341839</v>
      </c>
      <c r="AK135" s="4" cm="1">
        <f t="array" ref="AK135">INDEX(GMWQ!$A$2:$NF$60,MATCH(1,(GMWQ!$NE$2:$NE$60=AK$3)*(GMWQ!$ND$2:$ND$60=AK$4)*(GMWQ!$NF$2:$NF$60=AK$1),0),$G135-1966)</f>
        <v>3191.8249999999998</v>
      </c>
      <c r="AL135" s="4" cm="1">
        <f t="array" ref="AL135">INDEX(GMWQ!$A$2:$NF$60,MATCH(1,(GMWQ!$NE$2:$NE$60=AL$3)*(GMWQ!$ND$2:$ND$60=AL$4)*(GMWQ!$NF$2:$NF$60=AL$1),0),$G135-1966)</f>
        <v>133608</v>
      </c>
      <c r="AM135" s="4" cm="1">
        <f t="array" ref="AM135">INDEX(GMWQ!$A$2:$NF$60,MATCH(1,(GMWQ!$NE$2:$NE$60=AM$3)*(GMWQ!$ND$2:$ND$60=AM$4)*(GMWQ!$NF$2:$NF$60=AM$1),0),$G135-1966)</f>
        <v>574.31500000000005</v>
      </c>
      <c r="AN135" s="4" cm="1">
        <f t="array" ref="AN135">INDEX(GMWQ!$A$2:$NF$60,MATCH(1,(GMWQ!$NE$2:$NE$60=AN$3)*(GMWQ!$ND$2:$ND$60=AN$4)*(GMWQ!$NF$2:$NF$60=AN$1),0),$G135-1966)</f>
        <v>433.61799999999999</v>
      </c>
      <c r="AO135" s="4" cm="1">
        <f t="array" ref="AO135">INDEX(GMWQ!$A$2:$NF$60,MATCH(1,(GMWQ!$NE$2:$NE$60=AO$3)*(GMWQ!$ND$2:$ND$60=AO$4)*(GMWQ!$NF$2:$NF$60=AO$1),0),$G135-1966)</f>
        <v>369.42200000000003</v>
      </c>
      <c r="AP135" s="4" cm="1">
        <f t="array" ref="AP135">INDEX(GMWQ!$A$2:$NF$60,MATCH(1,(GMWQ!$NE$2:$NE$60=AP$3)*(GMWQ!$ND$2:$ND$60=AP$4)*(GMWQ!$NF$2:$NF$60=AP$1),0),$G135-1966)</f>
        <v>345081</v>
      </c>
      <c r="AQ135" s="4" cm="1">
        <f t="array" ref="AQ135">INDEX(GMWQ!$A$2:$NF$60,MATCH(1,(GMWQ!$NE$2:$NE$60=AQ$3)*(GMWQ!$ND$2:$ND$60=AQ$4)*(GMWQ!$NF$2:$NF$60=AQ$1),0),$G135-1966)</f>
        <v>0.23047019999999999</v>
      </c>
      <c r="AR135" s="4" cm="1">
        <f t="array" ref="AR135">INDEX(GMWQ!$A$2:$NF$60,MATCH(1,(GMWQ!$NE$2:$NE$60=AR$3)*(GMWQ!$ND$2:$ND$60=AR$4)*(GMWQ!$NF$2:$NF$60=AR$1),0),$G135-1966)</f>
        <v>0.54862619999999995</v>
      </c>
      <c r="AS135" s="4" cm="1">
        <f t="array" ref="AS135">INDEX(GMWQ!$A$2:$NF$60,MATCH(1,(GMWQ!$NE$2:$NE$60=AS$3)*(GMWQ!$ND$2:$ND$60=AS$4)*(GMWQ!$NF$2:$NF$60=AS$1),0),$G135-1966)</f>
        <v>1.4187920000000001</v>
      </c>
      <c r="AT135" s="4" cm="1">
        <f t="array" ref="AT135">INDEX(GMWQ!$A$2:$NF$60,MATCH(1,(GMWQ!$NE$2:$NE$60=AT$3)*(GMWQ!$ND$2:$ND$60=AT$4)*(GMWQ!$NF$2:$NF$60=AT$1),0),$G135-1966)</f>
        <v>1.143176</v>
      </c>
      <c r="AU135" s="4" cm="1">
        <f t="array" ref="AU135">INDEX(GMWQ!$A$2:$NF$60,MATCH(1,(GMWQ!$NE$2:$NE$60=AU$3)*(GMWQ!$ND$2:$ND$60=AU$4)*(GMWQ!$NF$2:$NF$60=AU$1),0),$G135-1966)</f>
        <v>77.233329999999995</v>
      </c>
      <c r="AV135" s="4" cm="1">
        <f t="array" ref="AV135">INDEX(GMWQ!$A$2:$NF$60,MATCH(1,(GMWQ!$NE$2:$NE$60=AV$3)*(GMWQ!$ND$2:$ND$60=AV$4)*(GMWQ!$NF$2:$NF$60=AV$1),0),$G135-1966)</f>
        <v>192.36670000000001</v>
      </c>
      <c r="AW135" s="4" cm="1">
        <f t="array" ref="AW135">INDEX(GMWQ!$A$2:$NF$60,MATCH(1,(GMWQ!$NE$2:$NE$60=AW$3)*(GMWQ!$ND$2:$ND$60=AW$4)*(GMWQ!$NF$2:$NF$60=AW$1),0),$G135-1966)</f>
        <v>95.2</v>
      </c>
      <c r="AX135" s="4" cm="1">
        <f t="array" ref="AX135">INDEX(GMWQ!$A$2:$NF$60,MATCH(1,(GMWQ!$NE$2:$NE$60=AX$3)*(GMWQ!$ND$2:$ND$60=AX$4)*(GMWQ!$NF$2:$NF$60=AX$1),0),$G135-1966)</f>
        <v>80.900000000000006</v>
      </c>
      <c r="AY135" s="4" cm="1">
        <f t="array" ref="AY135">INDEX(GMWQ!$A$2:$NF$60,MATCH(1,(GMWQ!$NE$2:$NE$60=AY$3)*(GMWQ!$ND$2:$ND$60=AY$4)*(GMWQ!$NF$2:$NF$60=AY$1),0),$G135-1966)</f>
        <v>71.976669999999999</v>
      </c>
      <c r="AZ135" s="4" cm="1">
        <f t="array" ref="AZ135">INDEX(GMWQ!$A$2:$NF$60,MATCH(1,(GMWQ!$NE$2:$NE$60=AZ$3)*(GMWQ!$ND$2:$ND$60=AZ$4)*(GMWQ!$NF$2:$NF$60=AZ$1),0),$G135-1966)</f>
        <v>68.400000000000006</v>
      </c>
      <c r="BA135" s="4" cm="1">
        <f t="array" ref="BA135">INDEX(GMWQ!$A$2:$NF$60,MATCH(1,(GMWQ!$NE$2:$NE$60=BA$3)*(GMWQ!$ND$2:$ND$60=BA$4)*(GMWQ!$NF$2:$NF$60=BA$1),0),$G135-1966)</f>
        <v>105.9667</v>
      </c>
    </row>
    <row r="136" spans="1:53" x14ac:dyDescent="0.25">
      <c r="B136" s="4">
        <f t="shared" si="155"/>
        <v>2005</v>
      </c>
      <c r="C136" s="4">
        <f t="shared" si="155"/>
        <v>2005</v>
      </c>
      <c r="D136" s="4">
        <f t="shared" ref="D136" si="171">+D132+1</f>
        <v>2004</v>
      </c>
      <c r="G136" s="4">
        <f t="shared" si="141"/>
        <v>2102</v>
      </c>
      <c r="H136" s="4" cm="1">
        <f t="array" ref="H136">INDEX(GMWQ!$A$2:$NF$60,MATCH(1,(GMWQ!$NE$2:$NE$60=H$3)*(GMWQ!$ND$2:$ND$60=H$4)*(GMWQ!$NF$2:$NF$60=H$1),0),$G136-1966)</f>
        <v>545530</v>
      </c>
      <c r="I136" s="4" cm="1">
        <f t="array" ref="I136">INDEX(GMWQ!$A$2:$NF$60,MATCH(1,(GMWQ!$NE$2:$NE$60=I$3)*(GMWQ!$ND$2:$ND$60=I$4)*(GMWQ!$NF$2:$NF$60=I$1),0),$G136-1966)</f>
        <v>3980.7</v>
      </c>
      <c r="J136" s="4" cm="1">
        <f t="array" ref="J136">INDEX(GMWQ!$A$2:$NF$60,MATCH(1,(GMWQ!$NE$2:$NE$60=J$3)*(GMWQ!$ND$2:$ND$60=J$4)*(GMWQ!$NF$2:$NF$60=J$1),0),$G136-1966)</f>
        <v>132065.29999999999</v>
      </c>
      <c r="K136" s="4" cm="1">
        <f t="array" ref="K136">INDEX(GMWQ!$A$2:$NF$60,MATCH(1,(GMWQ!$NE$2:$NE$60=K$3)*(GMWQ!$ND$2:$ND$60=K$4)*(GMWQ!$NF$2:$NF$60=K$1),0),$G136-1966)</f>
        <v>723.9</v>
      </c>
      <c r="L136" s="4" cm="1">
        <f t="array" ref="L136">INDEX(GMWQ!$A$2:$NF$60,MATCH(1,(GMWQ!$NE$2:$NE$60=L$3)*(GMWQ!$ND$2:$ND$60=L$4)*(GMWQ!$NF$2:$NF$60=L$1),0),$G136-1966)</f>
        <v>526.99</v>
      </c>
      <c r="M136" s="4" cm="1">
        <f t="array" ref="M136">INDEX(GMWQ!$A$2:$NF$60,MATCH(1,(GMWQ!$NE$2:$NE$60=M$3)*(GMWQ!$ND$2:$ND$60=M$4)*(GMWQ!$NF$2:$NF$60=M$1),0),$G136-1966)</f>
        <v>462.92899999999997</v>
      </c>
      <c r="N136" s="4" cm="1">
        <f t="array" ref="N136">INDEX(GMWQ!$A$2:$NF$60,MATCH(1,(GMWQ!$NE$2:$NE$60=N$3)*(GMWQ!$ND$2:$ND$60=N$4)*(GMWQ!$NF$2:$NF$60=N$1),0),$G136-1966)</f>
        <v>433723.5</v>
      </c>
      <c r="O136" s="4" cm="1">
        <f t="array" ref="O136">INDEX(GMWQ!$A$2:$NF$60,MATCH(1,(GMWQ!$NE$2:$NE$60=O$3)*(GMWQ!$ND$2:$ND$60=O$4)*(GMWQ!$NF$2:$NF$60=O$1),0),$G136-1966)</f>
        <v>-13312</v>
      </c>
      <c r="P136" s="4" cm="1">
        <f t="array" ref="P136">INDEX(GMWQ!$A$2:$NF$60,MATCH(1,(GMWQ!$NE$2:$NE$60=P$3)*(GMWQ!$ND$2:$ND$60=P$4)*(GMWQ!$NF$2:$NF$60=P$1),0),$G136-1966)</f>
        <v>-144.00129999999999</v>
      </c>
      <c r="Q136" s="4" cm="1">
        <f t="array" ref="Q136">INDEX(GMWQ!$A$2:$NF$60,MATCH(1,(GMWQ!$NE$2:$NE$60=Q$3)*(GMWQ!$ND$2:$ND$60=Q$4)*(GMWQ!$NF$2:$NF$60=Q$1),0),$G136-1966)</f>
        <v>-6150.5</v>
      </c>
      <c r="R136" s="4" cm="1">
        <f t="array" ref="R136">INDEX(GMWQ!$A$2:$NF$60,MATCH(1,(GMWQ!$NE$2:$NE$60=R$3)*(GMWQ!$ND$2:$ND$60=R$4)*(GMWQ!$NF$2:$NF$60=R$1),0),$G136-1966)</f>
        <v>-24.391999999999999</v>
      </c>
      <c r="S136" s="4" cm="1">
        <f t="array" ref="S136">INDEX(GMWQ!$A$2:$NF$60,MATCH(1,(GMWQ!$NE$2:$NE$60=S$3)*(GMWQ!$ND$2:$ND$60=S$4)*(GMWQ!$NF$2:$NF$60=S$1),0),$G136-1966)</f>
        <v>-17.327999999999999</v>
      </c>
      <c r="T136" s="4" cm="1">
        <f t="array" ref="T136">INDEX(GMWQ!$A$2:$NF$60,MATCH(1,(GMWQ!$NE$2:$NE$60=T$3)*(GMWQ!$ND$2:$ND$60=T$4)*(GMWQ!$NF$2:$NF$60=T$1),0),$G136-1966)</f>
        <v>-15.68857</v>
      </c>
      <c r="U136" s="4" cm="1">
        <f t="array" ref="U136">INDEX(GMWQ!$A$2:$NF$60,MATCH(1,(GMWQ!$NE$2:$NE$60=U$3)*(GMWQ!$ND$2:$ND$60=U$4)*(GMWQ!$NF$2:$NF$60=U$1),0),$G136-1966)</f>
        <v>8312</v>
      </c>
      <c r="V136" s="4" cm="1">
        <f t="array" ref="V136">INDEX(GMWQ!$A$2:$NF$60,MATCH(1,(GMWQ!$NE$2:$NE$60=V$3)*(GMWQ!$ND$2:$ND$60=V$4)*(GMWQ!$NF$2:$NF$60=V$1),0),$G136-1966)</f>
        <v>545145</v>
      </c>
      <c r="W136" s="4" cm="1">
        <f t="array" ref="W136">INDEX(GMWQ!$A$2:$NF$60,MATCH(1,(GMWQ!$NE$2:$NE$60=W$3)*(GMWQ!$ND$2:$ND$60=W$4)*(GMWQ!$NF$2:$NF$60=W$1),0),$G136-1966)</f>
        <v>11484.61</v>
      </c>
      <c r="X136" s="4" cm="1">
        <f t="array" ref="X136">INDEX(GMWQ!$A$2:$NF$60,MATCH(1,(GMWQ!$NE$2:$NE$60=X$3)*(GMWQ!$ND$2:$ND$60=X$4)*(GMWQ!$NF$2:$NF$60=X$1),0),$G136-1966)</f>
        <v>820804</v>
      </c>
      <c r="Y136" s="4" cm="1">
        <f t="array" ref="Y136">INDEX(GMWQ!$A$2:$NF$60,MATCH(1,(GMWQ!$NE$2:$NE$60=Y$3)*(GMWQ!$ND$2:$ND$60=Y$4)*(GMWQ!$NF$2:$NF$60=Y$1),0),$G136-1966)</f>
        <v>1460.8389999999999</v>
      </c>
      <c r="Z136" s="4" cm="1">
        <f t="array" ref="Z136">INDEX(GMWQ!$A$2:$NF$60,MATCH(1,(GMWQ!$NE$2:$NE$60=Z$3)*(GMWQ!$ND$2:$ND$60=Z$4)*(GMWQ!$NF$2:$NF$60=Z$1),0),$G136-1966)</f>
        <v>1529.6790000000001</v>
      </c>
      <c r="AA136" s="4" cm="1">
        <f t="array" ref="AA136">INDEX(GMWQ!$A$2:$NF$60,MATCH(1,(GMWQ!$NE$2:$NE$60=AA$3)*(GMWQ!$ND$2:$ND$60=AA$4)*(GMWQ!$NF$2:$NF$60=AA$1),0),$G136-1966)</f>
        <v>1730.271</v>
      </c>
      <c r="AB136" s="4" cm="1">
        <f t="array" ref="AB136">INDEX(GMWQ!$A$2:$NF$60,MATCH(1,(GMWQ!$NE$2:$NE$60=AB$3)*(GMWQ!$ND$2:$ND$60=AB$4)*(GMWQ!$NF$2:$NF$60=AB$1),0),$G136-1966)</f>
        <v>1110420</v>
      </c>
      <c r="AC136" s="4" cm="1">
        <f t="array" ref="AC136">INDEX(GMWQ!$A$2:$NF$60,MATCH(1,(GMWQ!$NE$2:$NE$60=AC$3)*(GMWQ!$ND$2:$ND$60=AC$4)*(GMWQ!$NF$2:$NF$60=AC$1),0),$G136-1966)</f>
        <v>473300</v>
      </c>
      <c r="AD136" s="4" cm="1">
        <f t="array" ref="AD136">INDEX(GMWQ!$A$2:$NF$60,MATCH(1,(GMWQ!$NE$2:$NE$60=AD$3)*(GMWQ!$ND$2:$ND$60=AD$4)*(GMWQ!$NF$2:$NF$60=AD$1),0),$G136-1966)</f>
        <v>8573.4869999999992</v>
      </c>
      <c r="AE136" s="4" cm="1">
        <f t="array" ref="AE136">INDEX(GMWQ!$A$2:$NF$60,MATCH(1,(GMWQ!$NE$2:$NE$60=AE$3)*(GMWQ!$ND$2:$ND$60=AE$4)*(GMWQ!$NF$2:$NF$60=AE$1),0),$G136-1966)</f>
        <v>363136.2</v>
      </c>
      <c r="AF136" s="4" cm="1">
        <f t="array" ref="AF136">INDEX(GMWQ!$A$2:$NF$60,MATCH(1,(GMWQ!$NE$2:$NE$60=AF$3)*(GMWQ!$ND$2:$ND$60=AF$4)*(GMWQ!$NF$2:$NF$60=AF$1),0),$G136-1966)</f>
        <v>1081</v>
      </c>
      <c r="AG136" s="4" cm="1">
        <f t="array" ref="AG136">INDEX(GMWQ!$A$2:$NF$60,MATCH(1,(GMWQ!$NE$2:$NE$60=AG$3)*(GMWQ!$ND$2:$ND$60=AG$4)*(GMWQ!$NF$2:$NF$60=AG$1),0),$G136-1966)</f>
        <v>731.61300000000006</v>
      </c>
      <c r="AH136" s="4" cm="1">
        <f t="array" ref="AH136">INDEX(GMWQ!$A$2:$NF$60,MATCH(1,(GMWQ!$NE$2:$NE$60=AH$3)*(GMWQ!$ND$2:$ND$60=AH$4)*(GMWQ!$NF$2:$NF$60=AH$1),0),$G136-1966)</f>
        <v>1389.4849999999999</v>
      </c>
      <c r="AI136" s="4" cm="1">
        <f t="array" ref="AI136">INDEX(GMWQ!$A$2:$NF$60,MATCH(1,(GMWQ!$NE$2:$NE$60=AI$3)*(GMWQ!$ND$2:$ND$60=AI$4)*(GMWQ!$NF$2:$NF$60=AI$1),0),$G136-1966)</f>
        <v>522343</v>
      </c>
      <c r="AJ136" s="4" cm="1">
        <f t="array" ref="AJ136">INDEX(GMWQ!$A$2:$NF$60,MATCH(1,(GMWQ!$NE$2:$NE$60=AJ$3)*(GMWQ!$ND$2:$ND$60=AJ$4)*(GMWQ!$NF$2:$NF$60=AJ$1),0),$G136-1966)</f>
        <v>349602</v>
      </c>
      <c r="AK136" s="4" cm="1">
        <f t="array" ref="AK136">INDEX(GMWQ!$A$2:$NF$60,MATCH(1,(GMWQ!$NE$2:$NE$60=AK$3)*(GMWQ!$ND$2:$ND$60=AK$4)*(GMWQ!$NF$2:$NF$60=AK$1),0),$G136-1966)</f>
        <v>3230.6750000000002</v>
      </c>
      <c r="AL136" s="4" cm="1">
        <f t="array" ref="AL136">INDEX(GMWQ!$A$2:$NF$60,MATCH(1,(GMWQ!$NE$2:$NE$60=AL$3)*(GMWQ!$ND$2:$ND$60=AL$4)*(GMWQ!$NF$2:$NF$60=AL$1),0),$G136-1966)</f>
        <v>134231.79999999999</v>
      </c>
      <c r="AM136" s="4" cm="1">
        <f t="array" ref="AM136">INDEX(GMWQ!$A$2:$NF$60,MATCH(1,(GMWQ!$NE$2:$NE$60=AM$3)*(GMWQ!$ND$2:$ND$60=AM$4)*(GMWQ!$NF$2:$NF$60=AM$1),0),$G136-1966)</f>
        <v>578.00300000000004</v>
      </c>
      <c r="AN136" s="4" cm="1">
        <f t="array" ref="AN136">INDEX(GMWQ!$A$2:$NF$60,MATCH(1,(GMWQ!$NE$2:$NE$60=AN$3)*(GMWQ!$ND$2:$ND$60=AN$4)*(GMWQ!$NF$2:$NF$60=AN$1),0),$G136-1966)</f>
        <v>437.25200000000001</v>
      </c>
      <c r="AO136" s="4" cm="1">
        <f t="array" ref="AO136">INDEX(GMWQ!$A$2:$NF$60,MATCH(1,(GMWQ!$NE$2:$NE$60=AO$3)*(GMWQ!$ND$2:$ND$60=AO$4)*(GMWQ!$NF$2:$NF$60=AO$1),0),$G136-1966)</f>
        <v>372.46499999999997</v>
      </c>
      <c r="AP136" s="4" cm="1">
        <f t="array" ref="AP136">INDEX(GMWQ!$A$2:$NF$60,MATCH(1,(GMWQ!$NE$2:$NE$60=AP$3)*(GMWQ!$ND$2:$ND$60=AP$4)*(GMWQ!$NF$2:$NF$60=AP$1),0),$G136-1966)</f>
        <v>349902</v>
      </c>
      <c r="AQ136" s="4" cm="1">
        <f t="array" ref="AQ136">INDEX(GMWQ!$A$2:$NF$60,MATCH(1,(GMWQ!$NE$2:$NE$60=AQ$3)*(GMWQ!$ND$2:$ND$60=AQ$4)*(GMWQ!$NF$2:$NF$60=AQ$1),0),$G136-1966)</f>
        <v>-3.496552E-2</v>
      </c>
      <c r="AR136" s="4" cm="1">
        <f t="array" ref="AR136">INDEX(GMWQ!$A$2:$NF$60,MATCH(1,(GMWQ!$NE$2:$NE$60=AR$3)*(GMWQ!$ND$2:$ND$60=AR$4)*(GMWQ!$NF$2:$NF$60=AR$1),0),$G136-1966)</f>
        <v>0.17208960000000001</v>
      </c>
      <c r="AS136" s="4" cm="1">
        <f t="array" ref="AS136">INDEX(GMWQ!$A$2:$NF$60,MATCH(1,(GMWQ!$NE$2:$NE$60=AS$3)*(GMWQ!$ND$2:$ND$60=AS$4)*(GMWQ!$NF$2:$NF$60=AS$1),0),$G136-1966)</f>
        <v>1.150514</v>
      </c>
      <c r="AT136" s="4" cm="1">
        <f t="array" ref="AT136">INDEX(GMWQ!$A$2:$NF$60,MATCH(1,(GMWQ!$NE$2:$NE$60=AT$3)*(GMWQ!$ND$2:$ND$60=AT$4)*(GMWQ!$NF$2:$NF$60=AT$1),0),$G136-1966)</f>
        <v>0.94047340000000001</v>
      </c>
      <c r="AU136" s="4" cm="1">
        <f t="array" ref="AU136">INDEX(GMWQ!$A$2:$NF$60,MATCH(1,(GMWQ!$NE$2:$NE$60=AU$3)*(GMWQ!$ND$2:$ND$60=AU$4)*(GMWQ!$NF$2:$NF$60=AU$1),0),$G136-1966)</f>
        <v>78</v>
      </c>
      <c r="AV136" s="4" cm="1">
        <f t="array" ref="AV136">INDEX(GMWQ!$A$2:$NF$60,MATCH(1,(GMWQ!$NE$2:$NE$60=AV$3)*(GMWQ!$ND$2:$ND$60=AV$4)*(GMWQ!$NF$2:$NF$60=AV$1),0),$G136-1966)</f>
        <v>193.66669999999999</v>
      </c>
      <c r="AW136" s="4" cm="1">
        <f t="array" ref="AW136">INDEX(GMWQ!$A$2:$NF$60,MATCH(1,(GMWQ!$NE$2:$NE$60=AW$3)*(GMWQ!$ND$2:$ND$60=AW$4)*(GMWQ!$NF$2:$NF$60=AW$1),0),$G136-1966)</f>
        <v>95.333340000000007</v>
      </c>
      <c r="AX136" s="4" cm="1">
        <f t="array" ref="AX136">INDEX(GMWQ!$A$2:$NF$60,MATCH(1,(GMWQ!$NE$2:$NE$60=AX$3)*(GMWQ!$ND$2:$ND$60=AX$4)*(GMWQ!$NF$2:$NF$60=AX$1),0),$G136-1966)</f>
        <v>81.066670000000002</v>
      </c>
      <c r="AY136" s="4" cm="1">
        <f t="array" ref="AY136">INDEX(GMWQ!$A$2:$NF$60,MATCH(1,(GMWQ!$NE$2:$NE$60=AY$3)*(GMWQ!$ND$2:$ND$60=AY$4)*(GMWQ!$NF$2:$NF$60=AY$1),0),$G136-1966)</f>
        <v>72.623339999999999</v>
      </c>
      <c r="AZ136" s="4" cm="1">
        <f t="array" ref="AZ136">INDEX(GMWQ!$A$2:$NF$60,MATCH(1,(GMWQ!$NE$2:$NE$60=AZ$3)*(GMWQ!$ND$2:$ND$60=AZ$4)*(GMWQ!$NF$2:$NF$60=AZ$1),0),$G136-1966)</f>
        <v>68.833340000000007</v>
      </c>
      <c r="BA136" s="4" cm="1">
        <f t="array" ref="BA136">INDEX(GMWQ!$A$2:$NF$60,MATCH(1,(GMWQ!$NE$2:$NE$60=BA$3)*(GMWQ!$ND$2:$ND$60=BA$4)*(GMWQ!$NF$2:$NF$60=BA$1),0),$G136-1966)</f>
        <v>106.4333</v>
      </c>
    </row>
    <row r="137" spans="1:53" x14ac:dyDescent="0.25">
      <c r="B137" s="4">
        <f t="shared" si="155"/>
        <v>2005</v>
      </c>
      <c r="C137" s="4">
        <f t="shared" si="155"/>
        <v>2005</v>
      </c>
      <c r="D137" s="4">
        <f t="shared" ref="D137" si="172">+D133+1</f>
        <v>2005</v>
      </c>
      <c r="G137" s="4">
        <f t="shared" si="141"/>
        <v>2103</v>
      </c>
      <c r="H137" s="4" cm="1">
        <f t="array" ref="H137">INDEX(GMWQ!$A$2:$NF$60,MATCH(1,(GMWQ!$NE$2:$NE$60=H$3)*(GMWQ!$ND$2:$ND$60=H$4)*(GMWQ!$NF$2:$NF$60=H$1),0),$G137-1966)</f>
        <v>550552</v>
      </c>
      <c r="I137" s="4" cm="1">
        <f t="array" ref="I137">INDEX(GMWQ!$A$2:$NF$60,MATCH(1,(GMWQ!$NE$2:$NE$60=I$3)*(GMWQ!$ND$2:$ND$60=I$4)*(GMWQ!$NF$2:$NF$60=I$1),0),$G137-1966)</f>
        <v>4011.9</v>
      </c>
      <c r="J137" s="4" cm="1">
        <f t="array" ref="J137">INDEX(GMWQ!$A$2:$NF$60,MATCH(1,(GMWQ!$NE$2:$NE$60=J$3)*(GMWQ!$ND$2:$ND$60=J$4)*(GMWQ!$NF$2:$NF$60=J$1),0),$G137-1966)</f>
        <v>133255.20000000001</v>
      </c>
      <c r="K137" s="4" cm="1">
        <f t="array" ref="K137">INDEX(GMWQ!$A$2:$NF$60,MATCH(1,(GMWQ!$NE$2:$NE$60=K$3)*(GMWQ!$ND$2:$ND$60=K$4)*(GMWQ!$NF$2:$NF$60=K$1),0),$G137-1966)</f>
        <v>729.59</v>
      </c>
      <c r="L137" s="4" cm="1">
        <f t="array" ref="L137">INDEX(GMWQ!$A$2:$NF$60,MATCH(1,(GMWQ!$NE$2:$NE$60=L$3)*(GMWQ!$ND$2:$ND$60=L$4)*(GMWQ!$NF$2:$NF$60=L$1),0),$G137-1966)</f>
        <v>530.98</v>
      </c>
      <c r="M137" s="4" cm="1">
        <f t="array" ref="M137">INDEX(GMWQ!$A$2:$NF$60,MATCH(1,(GMWQ!$NE$2:$NE$60=M$3)*(GMWQ!$ND$2:$ND$60=M$4)*(GMWQ!$NF$2:$NF$60=M$1),0),$G137-1966)</f>
        <v>465.43400000000003</v>
      </c>
      <c r="N137" s="4" cm="1">
        <f t="array" ref="N137">INDEX(GMWQ!$A$2:$NF$60,MATCH(1,(GMWQ!$NE$2:$NE$60=N$3)*(GMWQ!$ND$2:$ND$60=N$4)*(GMWQ!$NF$2:$NF$60=N$1),0),$G137-1966)</f>
        <v>438979.8</v>
      </c>
      <c r="O137" s="4" cm="1">
        <f t="array" ref="O137">INDEX(GMWQ!$A$2:$NF$60,MATCH(1,(GMWQ!$NE$2:$NE$60=O$3)*(GMWQ!$ND$2:$ND$60=O$4)*(GMWQ!$NF$2:$NF$60=O$1),0),$G137-1966)</f>
        <v>-10699</v>
      </c>
      <c r="P137" s="4" cm="1">
        <f t="array" ref="P137">INDEX(GMWQ!$A$2:$NF$60,MATCH(1,(GMWQ!$NE$2:$NE$60=P$3)*(GMWQ!$ND$2:$ND$60=P$4)*(GMWQ!$NF$2:$NF$60=P$1),0),$G137-1966)</f>
        <v>-157.6183</v>
      </c>
      <c r="Q137" s="4" cm="1">
        <f t="array" ref="Q137">INDEX(GMWQ!$A$2:$NF$60,MATCH(1,(GMWQ!$NE$2:$NE$60=Q$3)*(GMWQ!$ND$2:$ND$60=Q$4)*(GMWQ!$NF$2:$NF$60=Q$1),0),$G137-1966)</f>
        <v>-5653.25</v>
      </c>
      <c r="R137" s="4" cm="1">
        <f t="array" ref="R137">INDEX(GMWQ!$A$2:$NF$60,MATCH(1,(GMWQ!$NE$2:$NE$60=R$3)*(GMWQ!$ND$2:$ND$60=R$4)*(GMWQ!$NF$2:$NF$60=R$1),0),$G137-1966)</f>
        <v>-17.934999999999999</v>
      </c>
      <c r="S137" s="4" cm="1">
        <f t="array" ref="S137">INDEX(GMWQ!$A$2:$NF$60,MATCH(1,(GMWQ!$NE$2:$NE$60=S$3)*(GMWQ!$ND$2:$ND$60=S$4)*(GMWQ!$NF$2:$NF$60=S$1),0),$G137-1966)</f>
        <v>-15.803000000000001</v>
      </c>
      <c r="T137" s="4" cm="1">
        <f t="array" ref="T137">INDEX(GMWQ!$A$2:$NF$60,MATCH(1,(GMWQ!$NE$2:$NE$60=T$3)*(GMWQ!$ND$2:$ND$60=T$4)*(GMWQ!$NF$2:$NF$60=T$1),0),$G137-1966)</f>
        <v>-15.86988</v>
      </c>
      <c r="U137" s="4" cm="1">
        <f t="array" ref="U137">INDEX(GMWQ!$A$2:$NF$60,MATCH(1,(GMWQ!$NE$2:$NE$60=U$3)*(GMWQ!$ND$2:$ND$60=U$4)*(GMWQ!$NF$2:$NF$60=U$1),0),$G137-1966)</f>
        <v>7861</v>
      </c>
      <c r="V137" s="4" cm="1">
        <f t="array" ref="V137">INDEX(GMWQ!$A$2:$NF$60,MATCH(1,(GMWQ!$NE$2:$NE$60=V$3)*(GMWQ!$ND$2:$ND$60=V$4)*(GMWQ!$NF$2:$NF$60=V$1),0),$G137-1966)</f>
        <v>556673</v>
      </c>
      <c r="W137" s="4" cm="1">
        <f t="array" ref="W137">INDEX(GMWQ!$A$2:$NF$60,MATCH(1,(GMWQ!$NE$2:$NE$60=W$3)*(GMWQ!$ND$2:$ND$60=W$4)*(GMWQ!$NF$2:$NF$60=W$1),0),$G137-1966)</f>
        <v>11646.25</v>
      </c>
      <c r="X137" s="4" cm="1">
        <f t="array" ref="X137">INDEX(GMWQ!$A$2:$NF$60,MATCH(1,(GMWQ!$NE$2:$NE$60=X$3)*(GMWQ!$ND$2:$ND$60=X$4)*(GMWQ!$NF$2:$NF$60=X$1),0),$G137-1966)</f>
        <v>822152</v>
      </c>
      <c r="Y137" s="4" cm="1">
        <f t="array" ref="Y137">INDEX(GMWQ!$A$2:$NF$60,MATCH(1,(GMWQ!$NE$2:$NE$60=Y$3)*(GMWQ!$ND$2:$ND$60=Y$4)*(GMWQ!$NF$2:$NF$60=Y$1),0),$G137-1966)</f>
        <v>1475.0740000000001</v>
      </c>
      <c r="Z137" s="4" cm="1">
        <f t="array" ref="Z137">INDEX(GMWQ!$A$2:$NF$60,MATCH(1,(GMWQ!$NE$2:$NE$60=Z$3)*(GMWQ!$ND$2:$ND$60=Z$4)*(GMWQ!$NF$2:$NF$60=Z$1),0),$G137-1966)</f>
        <v>1557.5150000000001</v>
      </c>
      <c r="AA137" s="4" cm="1">
        <f t="array" ref="AA137">INDEX(GMWQ!$A$2:$NF$60,MATCH(1,(GMWQ!$NE$2:$NE$60=AA$3)*(GMWQ!$ND$2:$ND$60=AA$4)*(GMWQ!$NF$2:$NF$60=AA$1),0),$G137-1966)</f>
        <v>1752.7550000000001</v>
      </c>
      <c r="AB137" s="4" cm="1">
        <f t="array" ref="AB137">INDEX(GMWQ!$A$2:$NF$60,MATCH(1,(GMWQ!$NE$2:$NE$60=AB$3)*(GMWQ!$ND$2:$ND$60=AB$4)*(GMWQ!$NF$2:$NF$60=AB$1),0),$G137-1966)</f>
        <v>1110240</v>
      </c>
      <c r="AC137" s="4" cm="1">
        <f t="array" ref="AC137">INDEX(GMWQ!$A$2:$NF$60,MATCH(1,(GMWQ!$NE$2:$NE$60=AC$3)*(GMWQ!$ND$2:$ND$60=AC$4)*(GMWQ!$NF$2:$NF$60=AC$1),0),$G137-1966)</f>
        <v>483300</v>
      </c>
      <c r="AD137" s="4" cm="1">
        <f t="array" ref="AD137">INDEX(GMWQ!$A$2:$NF$60,MATCH(1,(GMWQ!$NE$2:$NE$60=AD$3)*(GMWQ!$ND$2:$ND$60=AD$4)*(GMWQ!$NF$2:$NF$60=AD$1),0),$G137-1966)</f>
        <v>8583.2360000000008</v>
      </c>
      <c r="AE137" s="4" cm="1">
        <f t="array" ref="AE137">INDEX(GMWQ!$A$2:$NF$60,MATCH(1,(GMWQ!$NE$2:$NE$60=AE$3)*(GMWQ!$ND$2:$ND$60=AE$4)*(GMWQ!$NF$2:$NF$60=AE$1),0),$G137-1966)</f>
        <v>359300</v>
      </c>
      <c r="AF137" s="4" cm="1">
        <f t="array" ref="AF137">INDEX(GMWQ!$A$2:$NF$60,MATCH(1,(GMWQ!$NE$2:$NE$60=AF$3)*(GMWQ!$ND$2:$ND$60=AF$4)*(GMWQ!$NF$2:$NF$60=AF$1),0),$G137-1966)</f>
        <v>1083</v>
      </c>
      <c r="AG137" s="4" cm="1">
        <f t="array" ref="AG137">INDEX(GMWQ!$A$2:$NF$60,MATCH(1,(GMWQ!$NE$2:$NE$60=AG$3)*(GMWQ!$ND$2:$ND$60=AG$4)*(GMWQ!$NF$2:$NF$60=AG$1),0),$G137-1966)</f>
        <v>728.452</v>
      </c>
      <c r="AH137" s="4" cm="1">
        <f t="array" ref="AH137">INDEX(GMWQ!$A$2:$NF$60,MATCH(1,(GMWQ!$NE$2:$NE$60=AH$3)*(GMWQ!$ND$2:$ND$60=AH$4)*(GMWQ!$NF$2:$NF$60=AH$1),0),$G137-1966)</f>
        <v>1403.8530000000001</v>
      </c>
      <c r="AI137" s="4" cm="1">
        <f t="array" ref="AI137">INDEX(GMWQ!$A$2:$NF$60,MATCH(1,(GMWQ!$NE$2:$NE$60=AI$3)*(GMWQ!$ND$2:$ND$60=AI$4)*(GMWQ!$NF$2:$NF$60=AI$1),0),$G137-1966)</f>
        <v>499271</v>
      </c>
      <c r="AJ137" s="4" cm="1">
        <f t="array" ref="AJ137">INDEX(GMWQ!$A$2:$NF$60,MATCH(1,(GMWQ!$NE$2:$NE$60=AJ$3)*(GMWQ!$ND$2:$ND$60=AJ$4)*(GMWQ!$NF$2:$NF$60=AJ$1),0),$G137-1966)</f>
        <v>353424</v>
      </c>
      <c r="AK137" s="4" cm="1">
        <f t="array" ref="AK137">INDEX(GMWQ!$A$2:$NF$60,MATCH(1,(GMWQ!$NE$2:$NE$60=AK$3)*(GMWQ!$ND$2:$ND$60=AK$4)*(GMWQ!$NF$2:$NF$60=AK$1),0),$G137-1966)</f>
        <v>3285.65</v>
      </c>
      <c r="AL137" s="4" cm="1">
        <f t="array" ref="AL137">INDEX(GMWQ!$A$2:$NF$60,MATCH(1,(GMWQ!$NE$2:$NE$60=AL$3)*(GMWQ!$ND$2:$ND$60=AL$4)*(GMWQ!$NF$2:$NF$60=AL$1),0),$G137-1966)</f>
        <v>134752</v>
      </c>
      <c r="AM137" s="4" cm="1">
        <f t="array" ref="AM137">INDEX(GMWQ!$A$2:$NF$60,MATCH(1,(GMWQ!$NE$2:$NE$60=AM$3)*(GMWQ!$ND$2:$ND$60=AM$4)*(GMWQ!$NF$2:$NF$60=AM$1),0),$G137-1966)</f>
        <v>583.07600000000002</v>
      </c>
      <c r="AN137" s="4" cm="1">
        <f t="array" ref="AN137">INDEX(GMWQ!$A$2:$NF$60,MATCH(1,(GMWQ!$NE$2:$NE$60=AN$3)*(GMWQ!$ND$2:$ND$60=AN$4)*(GMWQ!$NF$2:$NF$60=AN$1),0),$G137-1966)</f>
        <v>442.58</v>
      </c>
      <c r="AO137" s="4" cm="1">
        <f t="array" ref="AO137">INDEX(GMWQ!$A$2:$NF$60,MATCH(1,(GMWQ!$NE$2:$NE$60=AO$3)*(GMWQ!$ND$2:$ND$60=AO$4)*(GMWQ!$NF$2:$NF$60=AO$1),0),$G137-1966)</f>
        <v>376.62700000000001</v>
      </c>
      <c r="AP137" s="4" cm="1">
        <f t="array" ref="AP137">INDEX(GMWQ!$A$2:$NF$60,MATCH(1,(GMWQ!$NE$2:$NE$60=AP$3)*(GMWQ!$ND$2:$ND$60=AP$4)*(GMWQ!$NF$2:$NF$60=AP$1),0),$G137-1966)</f>
        <v>359248</v>
      </c>
      <c r="AQ137" s="4" cm="1">
        <f t="array" ref="AQ137">INDEX(GMWQ!$A$2:$NF$60,MATCH(1,(GMWQ!$NE$2:$NE$60=AQ$3)*(GMWQ!$ND$2:$ND$60=AQ$4)*(GMWQ!$NF$2:$NF$60=AQ$1),0),$G137-1966)</f>
        <v>-0.26579140000000001</v>
      </c>
      <c r="AR137" s="4" cm="1">
        <f t="array" ref="AR137">INDEX(GMWQ!$A$2:$NF$60,MATCH(1,(GMWQ!$NE$2:$NE$60=AR$3)*(GMWQ!$ND$2:$ND$60=AR$4)*(GMWQ!$NF$2:$NF$60=AR$1),0),$G137-1966)</f>
        <v>-0.1370625</v>
      </c>
      <c r="AS137" s="4" cm="1">
        <f t="array" ref="AS137">INDEX(GMWQ!$A$2:$NF$60,MATCH(1,(GMWQ!$NE$2:$NE$60=AS$3)*(GMWQ!$ND$2:$ND$60=AS$4)*(GMWQ!$NF$2:$NF$60=AS$1),0),$G137-1966)</f>
        <v>0.86626170000000002</v>
      </c>
      <c r="AT137" s="4" cm="1">
        <f t="array" ref="AT137">INDEX(GMWQ!$A$2:$NF$60,MATCH(1,(GMWQ!$NE$2:$NE$60=AT$3)*(GMWQ!$ND$2:$ND$60=AT$4)*(GMWQ!$NF$2:$NF$60=AT$1),0),$G137-1966)</f>
        <v>0.95045970000000002</v>
      </c>
      <c r="AU137" s="4" cm="1">
        <f t="array" ref="AU137">INDEX(GMWQ!$A$2:$NF$60,MATCH(1,(GMWQ!$NE$2:$NE$60=AU$3)*(GMWQ!$ND$2:$ND$60=AU$4)*(GMWQ!$NF$2:$NF$60=AU$1),0),$G137-1966)</f>
        <v>78.400000000000006</v>
      </c>
      <c r="AV137" s="4" cm="1">
        <f t="array" ref="AV137">INDEX(GMWQ!$A$2:$NF$60,MATCH(1,(GMWQ!$NE$2:$NE$60=AV$3)*(GMWQ!$ND$2:$ND$60=AV$4)*(GMWQ!$NF$2:$NF$60=AV$1),0),$G137-1966)</f>
        <v>196.6</v>
      </c>
      <c r="AW137" s="4" cm="1">
        <f t="array" ref="AW137">INDEX(GMWQ!$A$2:$NF$60,MATCH(1,(GMWQ!$NE$2:$NE$60=AW$3)*(GMWQ!$ND$2:$ND$60=AW$4)*(GMWQ!$NF$2:$NF$60=AW$1),0),$G137-1966)</f>
        <v>95.166659999999993</v>
      </c>
      <c r="AX137" s="4" cm="1">
        <f t="array" ref="AX137">INDEX(GMWQ!$A$2:$NF$60,MATCH(1,(GMWQ!$NE$2:$NE$60=AX$3)*(GMWQ!$ND$2:$ND$60=AX$4)*(GMWQ!$NF$2:$NF$60=AX$1),0),$G137-1966)</f>
        <v>81.666659999999993</v>
      </c>
      <c r="AY137" s="4" cm="1">
        <f t="array" ref="AY137">INDEX(GMWQ!$A$2:$NF$60,MATCH(1,(GMWQ!$NE$2:$NE$60=AY$3)*(GMWQ!$ND$2:$ND$60=AY$4)*(GMWQ!$NF$2:$NF$60=AY$1),0),$G137-1966)</f>
        <v>72.87</v>
      </c>
      <c r="AZ137" s="4" cm="1">
        <f t="array" ref="AZ137">INDEX(GMWQ!$A$2:$NF$60,MATCH(1,(GMWQ!$NE$2:$NE$60=AZ$3)*(GMWQ!$ND$2:$ND$60=AZ$4)*(GMWQ!$NF$2:$NF$60=AZ$1),0),$G137-1966)</f>
        <v>69.266670000000005</v>
      </c>
      <c r="BA137" s="4" cm="1">
        <f t="array" ref="BA137">INDEX(GMWQ!$A$2:$NF$60,MATCH(1,(GMWQ!$NE$2:$NE$60=BA$3)*(GMWQ!$ND$2:$ND$60=BA$4)*(GMWQ!$NF$2:$NF$60=BA$1),0),$G137-1966)</f>
        <v>107.4667</v>
      </c>
    </row>
    <row r="138" spans="1:53" x14ac:dyDescent="0.25">
      <c r="B138" s="4">
        <f t="shared" si="155"/>
        <v>2005</v>
      </c>
      <c r="C138" s="4">
        <f t="shared" si="155"/>
        <v>2005</v>
      </c>
      <c r="D138" s="4">
        <f t="shared" ref="D138" si="173">+D134+1</f>
        <v>2005</v>
      </c>
      <c r="F138" s="4">
        <f t="shared" ref="F138" si="174">+F134+1</f>
        <v>2005</v>
      </c>
      <c r="G138" s="4">
        <f t="shared" si="141"/>
        <v>2104</v>
      </c>
      <c r="H138" s="4" cm="1">
        <f t="array" ref="H138">INDEX(GMWQ!$A$2:$NF$60,MATCH(1,(GMWQ!$NE$2:$NE$60=H$3)*(GMWQ!$ND$2:$ND$60=H$4)*(GMWQ!$NF$2:$NF$60=H$1),0),$G138-1966)</f>
        <v>556311</v>
      </c>
      <c r="I138" s="4" cm="1">
        <f t="array" ref="I138">INDEX(GMWQ!$A$2:$NF$60,MATCH(1,(GMWQ!$NE$2:$NE$60=I$3)*(GMWQ!$ND$2:$ND$60=I$4)*(GMWQ!$NF$2:$NF$60=I$1),0),$G138-1966)</f>
        <v>4034.1750000000002</v>
      </c>
      <c r="J138" s="4" cm="1">
        <f t="array" ref="J138">INDEX(GMWQ!$A$2:$NF$60,MATCH(1,(GMWQ!$NE$2:$NE$60=J$3)*(GMWQ!$ND$2:$ND$60=J$4)*(GMWQ!$NF$2:$NF$60=J$1),0),$G138-1966)</f>
        <v>133630.6</v>
      </c>
      <c r="K138" s="4" cm="1">
        <f t="array" ref="K138">INDEX(GMWQ!$A$2:$NF$60,MATCH(1,(GMWQ!$NE$2:$NE$60=K$3)*(GMWQ!$ND$2:$ND$60=K$4)*(GMWQ!$NF$2:$NF$60=K$1),0),$G138-1966)</f>
        <v>732.35</v>
      </c>
      <c r="L138" s="4" cm="1">
        <f t="array" ref="L138">INDEX(GMWQ!$A$2:$NF$60,MATCH(1,(GMWQ!$NE$2:$NE$60=L$3)*(GMWQ!$ND$2:$ND$60=L$4)*(GMWQ!$NF$2:$NF$60=L$1),0),$G138-1966)</f>
        <v>534.65800000000002</v>
      </c>
      <c r="M138" s="4" cm="1">
        <f t="array" ref="M138">INDEX(GMWQ!$A$2:$NF$60,MATCH(1,(GMWQ!$NE$2:$NE$60=M$3)*(GMWQ!$ND$2:$ND$60=M$4)*(GMWQ!$NF$2:$NF$60=M$1),0),$G138-1966)</f>
        <v>467.55700000000002</v>
      </c>
      <c r="N138" s="4" cm="1">
        <f t="array" ref="N138">INDEX(GMWQ!$A$2:$NF$60,MATCH(1,(GMWQ!$NE$2:$NE$60=N$3)*(GMWQ!$ND$2:$ND$60=N$4)*(GMWQ!$NF$2:$NF$60=N$1),0),$G138-1966)</f>
        <v>443339.5</v>
      </c>
      <c r="O138" s="4" cm="1">
        <f t="array" ref="O138">INDEX(GMWQ!$A$2:$NF$60,MATCH(1,(GMWQ!$NE$2:$NE$60=O$3)*(GMWQ!$ND$2:$ND$60=O$4)*(GMWQ!$NF$2:$NF$60=O$1),0),$G138-1966)</f>
        <v>-18166</v>
      </c>
      <c r="P138" s="4" cm="1">
        <f t="array" ref="P138">INDEX(GMWQ!$A$2:$NF$60,MATCH(1,(GMWQ!$NE$2:$NE$60=P$3)*(GMWQ!$ND$2:$ND$60=P$4)*(GMWQ!$NF$2:$NF$60=P$1),0),$G138-1966)</f>
        <v>-137.4478</v>
      </c>
      <c r="Q138" s="4" cm="1">
        <f t="array" ref="Q138">INDEX(GMWQ!$A$2:$NF$60,MATCH(1,(GMWQ!$NE$2:$NE$60=Q$3)*(GMWQ!$ND$2:$ND$60=Q$4)*(GMWQ!$NF$2:$NF$60=Q$1),0),$G138-1966)</f>
        <v>-4995.25</v>
      </c>
      <c r="R138" s="4" cm="1">
        <f t="array" ref="R138">INDEX(GMWQ!$A$2:$NF$60,MATCH(1,(GMWQ!$NE$2:$NE$60=R$3)*(GMWQ!$ND$2:$ND$60=R$4)*(GMWQ!$NF$2:$NF$60=R$1),0),$G138-1966)</f>
        <v>-15.438000000000001</v>
      </c>
      <c r="S138" s="4" cm="1">
        <f t="array" ref="S138">INDEX(GMWQ!$A$2:$NF$60,MATCH(1,(GMWQ!$NE$2:$NE$60=S$3)*(GMWQ!$ND$2:$ND$60=S$4)*(GMWQ!$NF$2:$NF$60=S$1),0),$G138-1966)</f>
        <v>-16.094000000000001</v>
      </c>
      <c r="T138" s="4" cm="1">
        <f t="array" ref="T138">INDEX(GMWQ!$A$2:$NF$60,MATCH(1,(GMWQ!$NE$2:$NE$60=T$3)*(GMWQ!$ND$2:$ND$60=T$4)*(GMWQ!$NF$2:$NF$60=T$1),0),$G138-1966)</f>
        <v>-15.21274</v>
      </c>
      <c r="U138" s="4" cm="1">
        <f t="array" ref="U138">INDEX(GMWQ!$A$2:$NF$60,MATCH(1,(GMWQ!$NE$2:$NE$60=U$3)*(GMWQ!$ND$2:$ND$60=U$4)*(GMWQ!$NF$2:$NF$60=U$1),0),$G138-1966)</f>
        <v>10372</v>
      </c>
      <c r="V138" s="4" cm="1">
        <f t="array" ref="V138">INDEX(GMWQ!$A$2:$NF$60,MATCH(1,(GMWQ!$NE$2:$NE$60=V$3)*(GMWQ!$ND$2:$ND$60=V$4)*(GMWQ!$NF$2:$NF$60=V$1),0),$G138-1966)</f>
        <v>573493</v>
      </c>
      <c r="W138" s="4" cm="1">
        <f t="array" ref="W138">INDEX(GMWQ!$A$2:$NF$60,MATCH(1,(GMWQ!$NE$2:$NE$60=W$3)*(GMWQ!$ND$2:$ND$60=W$4)*(GMWQ!$NF$2:$NF$60=W$1),0),$G138-1966)</f>
        <v>11825.93</v>
      </c>
      <c r="X138" s="4" cm="1">
        <f t="array" ref="X138">INDEX(GMWQ!$A$2:$NF$60,MATCH(1,(GMWQ!$NE$2:$NE$60=X$3)*(GMWQ!$ND$2:$ND$60=X$4)*(GMWQ!$NF$2:$NF$60=X$1),0),$G138-1966)</f>
        <v>823499</v>
      </c>
      <c r="Y138" s="4" cm="1">
        <f t="array" ref="Y138">INDEX(GMWQ!$A$2:$NF$60,MATCH(1,(GMWQ!$NE$2:$NE$60=Y$3)*(GMWQ!$ND$2:$ND$60=Y$4)*(GMWQ!$NF$2:$NF$60=Y$1),0),$G138-1966)</f>
        <v>1488.3720000000001</v>
      </c>
      <c r="Z138" s="4" cm="1">
        <f t="array" ref="Z138">INDEX(GMWQ!$A$2:$NF$60,MATCH(1,(GMWQ!$NE$2:$NE$60=Z$3)*(GMWQ!$ND$2:$ND$60=Z$4)*(GMWQ!$NF$2:$NF$60=Z$1),0),$G138-1966)</f>
        <v>1548.2429999999999</v>
      </c>
      <c r="AA138" s="4" cm="1">
        <f t="array" ref="AA138">INDEX(GMWQ!$A$2:$NF$60,MATCH(1,(GMWQ!$NE$2:$NE$60=AA$3)*(GMWQ!$ND$2:$ND$60=AA$4)*(GMWQ!$NF$2:$NF$60=AA$1),0),$G138-1966)</f>
        <v>1775.24</v>
      </c>
      <c r="AB138" s="4" cm="1">
        <f t="array" ref="AB138">INDEX(GMWQ!$A$2:$NF$60,MATCH(1,(GMWQ!$NE$2:$NE$60=AB$3)*(GMWQ!$ND$2:$ND$60=AB$4)*(GMWQ!$NF$2:$NF$60=AB$1),0),$G138-1966)</f>
        <v>1106114</v>
      </c>
      <c r="AC138" s="4" cm="1">
        <f t="array" ref="AC138">INDEX(GMWQ!$A$2:$NF$60,MATCH(1,(GMWQ!$NE$2:$NE$60=AC$3)*(GMWQ!$ND$2:$ND$60=AC$4)*(GMWQ!$NF$2:$NF$60=AC$1),0),$G138-1966)</f>
        <v>503500</v>
      </c>
      <c r="AD138" s="4" cm="1">
        <f t="array" ref="AD138">INDEX(GMWQ!$A$2:$NF$60,MATCH(1,(GMWQ!$NE$2:$NE$60=AD$3)*(GMWQ!$ND$2:$ND$60=AD$4)*(GMWQ!$NF$2:$NF$60=AD$1),0),$G138-1966)</f>
        <v>8695.2019999999993</v>
      </c>
      <c r="AE138" s="4" cm="1">
        <f t="array" ref="AE138">INDEX(GMWQ!$A$2:$NF$60,MATCH(1,(GMWQ!$NE$2:$NE$60=AE$3)*(GMWQ!$ND$2:$ND$60=AE$4)*(GMWQ!$NF$2:$NF$60=AE$1),0),$G138-1966)</f>
        <v>355463.8</v>
      </c>
      <c r="AF138" s="4" cm="1">
        <f t="array" ref="AF138">INDEX(GMWQ!$A$2:$NF$60,MATCH(1,(GMWQ!$NE$2:$NE$60=AF$3)*(GMWQ!$ND$2:$ND$60=AF$4)*(GMWQ!$NF$2:$NF$60=AF$1),0),$G138-1966)</f>
        <v>1088</v>
      </c>
      <c r="AG138" s="4" cm="1">
        <f t="array" ref="AG138">INDEX(GMWQ!$A$2:$NF$60,MATCH(1,(GMWQ!$NE$2:$NE$60=AG$3)*(GMWQ!$ND$2:$ND$60=AG$4)*(GMWQ!$NF$2:$NF$60=AG$1),0),$G138-1966)</f>
        <v>725.29100000000005</v>
      </c>
      <c r="AH138" s="4" cm="1">
        <f t="array" ref="AH138">INDEX(GMWQ!$A$2:$NF$60,MATCH(1,(GMWQ!$NE$2:$NE$60=AH$3)*(GMWQ!$ND$2:$ND$60=AH$4)*(GMWQ!$NF$2:$NF$60=AH$1),0),$G138-1966)</f>
        <v>1418.22</v>
      </c>
      <c r="AI138" s="4" cm="1">
        <f t="array" ref="AI138">INDEX(GMWQ!$A$2:$NF$60,MATCH(1,(GMWQ!$NE$2:$NE$60=AI$3)*(GMWQ!$ND$2:$ND$60=AI$4)*(GMWQ!$NF$2:$NF$60=AI$1),0),$G138-1966)</f>
        <v>489655</v>
      </c>
      <c r="AJ138" s="4" cm="1">
        <f t="array" ref="AJ138">INDEX(GMWQ!$A$2:$NF$60,MATCH(1,(GMWQ!$NE$2:$NE$60=AJ$3)*(GMWQ!$ND$2:$ND$60=AJ$4)*(GMWQ!$NF$2:$NF$60=AJ$1),0),$G138-1966)</f>
        <v>358384</v>
      </c>
      <c r="AK138" s="4" cm="1">
        <f t="array" ref="AK138">INDEX(GMWQ!$A$2:$NF$60,MATCH(1,(GMWQ!$NE$2:$NE$60=AK$3)*(GMWQ!$ND$2:$ND$60=AK$4)*(GMWQ!$NF$2:$NF$60=AK$1),0),$G138-1966)</f>
        <v>3331.05</v>
      </c>
      <c r="AL138" s="4" cm="1">
        <f t="array" ref="AL138">INDEX(GMWQ!$A$2:$NF$60,MATCH(1,(GMWQ!$NE$2:$NE$60=AL$3)*(GMWQ!$ND$2:$ND$60=AL$4)*(GMWQ!$NF$2:$NF$60=AL$1),0),$G138-1966)</f>
        <v>134893.20000000001</v>
      </c>
      <c r="AM138" s="4" cm="1">
        <f t="array" ref="AM138">INDEX(GMWQ!$A$2:$NF$60,MATCH(1,(GMWQ!$NE$2:$NE$60=AM$3)*(GMWQ!$ND$2:$ND$60=AM$4)*(GMWQ!$NF$2:$NF$60=AM$1),0),$G138-1966)</f>
        <v>587.09299999999996</v>
      </c>
      <c r="AN138" s="4" cm="1">
        <f t="array" ref="AN138">INDEX(GMWQ!$A$2:$NF$60,MATCH(1,(GMWQ!$NE$2:$NE$60=AN$3)*(GMWQ!$ND$2:$ND$60=AN$4)*(GMWQ!$NF$2:$NF$60=AN$1),0),$G138-1966)</f>
        <v>447.08</v>
      </c>
      <c r="AO138" s="4" cm="1">
        <f t="array" ref="AO138">INDEX(GMWQ!$A$2:$NF$60,MATCH(1,(GMWQ!$NE$2:$NE$60=AO$3)*(GMWQ!$ND$2:$ND$60=AO$4)*(GMWQ!$NF$2:$NF$60=AO$1),0),$G138-1966)</f>
        <v>382.66199999999998</v>
      </c>
      <c r="AP138" s="4" cm="1">
        <f t="array" ref="AP138">INDEX(GMWQ!$A$2:$NF$60,MATCH(1,(GMWQ!$NE$2:$NE$60=AP$3)*(GMWQ!$ND$2:$ND$60=AP$4)*(GMWQ!$NF$2:$NF$60=AP$1),0),$G138-1966)</f>
        <v>367359</v>
      </c>
      <c r="AQ138" s="4" cm="1">
        <f t="array" ref="AQ138">INDEX(GMWQ!$A$2:$NF$60,MATCH(1,(GMWQ!$NE$2:$NE$60=AQ$3)*(GMWQ!$ND$2:$ND$60=AQ$4)*(GMWQ!$NF$2:$NF$60=AQ$1),0),$G138-1966)</f>
        <v>-4.4988159999999999E-2</v>
      </c>
      <c r="AR138" s="4" cm="1">
        <f t="array" ref="AR138">INDEX(GMWQ!$A$2:$NF$60,MATCH(1,(GMWQ!$NE$2:$NE$60=AR$3)*(GMWQ!$ND$2:$ND$60=AR$4)*(GMWQ!$NF$2:$NF$60=AR$1),0),$G138-1966)</f>
        <v>-0.20627899999999999</v>
      </c>
      <c r="AS138" s="4" cm="1">
        <f t="array" ref="AS138">INDEX(GMWQ!$A$2:$NF$60,MATCH(1,(GMWQ!$NE$2:$NE$60=AS$3)*(GMWQ!$ND$2:$ND$60=AS$4)*(GMWQ!$NF$2:$NF$60=AS$1),0),$G138-1966)</f>
        <v>0.92013060000000002</v>
      </c>
      <c r="AT138" s="4" cm="1">
        <f t="array" ref="AT138">INDEX(GMWQ!$A$2:$NF$60,MATCH(1,(GMWQ!$NE$2:$NE$60=AT$3)*(GMWQ!$ND$2:$ND$60=AT$4)*(GMWQ!$NF$2:$NF$60=AT$1),0),$G138-1966)</f>
        <v>1.129402</v>
      </c>
      <c r="AU138" s="4" cm="1">
        <f t="array" ref="AU138">INDEX(GMWQ!$A$2:$NF$60,MATCH(1,(GMWQ!$NE$2:$NE$60=AU$3)*(GMWQ!$ND$2:$ND$60=AU$4)*(GMWQ!$NF$2:$NF$60=AU$1),0),$G138-1966)</f>
        <v>78.766670000000005</v>
      </c>
      <c r="AV138" s="4" cm="1">
        <f t="array" ref="AV138">INDEX(GMWQ!$A$2:$NF$60,MATCH(1,(GMWQ!$NE$2:$NE$60=AV$3)*(GMWQ!$ND$2:$ND$60=AV$4)*(GMWQ!$NF$2:$NF$60=AV$1),0),$G138-1966)</f>
        <v>198.4333</v>
      </c>
      <c r="AW138" s="4" cm="1">
        <f t="array" ref="AW138">INDEX(GMWQ!$A$2:$NF$60,MATCH(1,(GMWQ!$NE$2:$NE$60=AW$3)*(GMWQ!$ND$2:$ND$60=AW$4)*(GMWQ!$NF$2:$NF$60=AW$1),0),$G138-1966)</f>
        <v>95.166659999999993</v>
      </c>
      <c r="AX138" s="4" cm="1">
        <f t="array" ref="AX138">INDEX(GMWQ!$A$2:$NF$60,MATCH(1,(GMWQ!$NE$2:$NE$60=AX$3)*(GMWQ!$ND$2:$ND$60=AX$4)*(GMWQ!$NF$2:$NF$60=AX$1),0),$G138-1966)</f>
        <v>81.933329999999998</v>
      </c>
      <c r="AY138" s="4" cm="1">
        <f t="array" ref="AY138">INDEX(GMWQ!$A$2:$NF$60,MATCH(1,(GMWQ!$NE$2:$NE$60=AY$3)*(GMWQ!$ND$2:$ND$60=AY$4)*(GMWQ!$NF$2:$NF$60=AY$1),0),$G138-1966)</f>
        <v>73.069999999999993</v>
      </c>
      <c r="AZ138" s="4" cm="1">
        <f t="array" ref="AZ138">INDEX(GMWQ!$A$2:$NF$60,MATCH(1,(GMWQ!$NE$2:$NE$60=AZ$3)*(GMWQ!$ND$2:$ND$60=AZ$4)*(GMWQ!$NF$2:$NF$60=AZ$1),0),$G138-1966)</f>
        <v>69.5</v>
      </c>
      <c r="BA138" s="4" cm="1">
        <f t="array" ref="BA138">INDEX(GMWQ!$A$2:$NF$60,MATCH(1,(GMWQ!$NE$2:$NE$60=BA$3)*(GMWQ!$ND$2:$ND$60=BA$4)*(GMWQ!$NF$2:$NF$60=BA$1),0),$G138-1966)</f>
        <v>108</v>
      </c>
    </row>
    <row r="139" spans="1:53" x14ac:dyDescent="0.25">
      <c r="A139" s="4">
        <v>2006</v>
      </c>
      <c r="B139" s="4">
        <f t="shared" si="155"/>
        <v>2006</v>
      </c>
      <c r="C139" s="4">
        <f t="shared" si="155"/>
        <v>2005</v>
      </c>
      <c r="D139" s="4">
        <f t="shared" ref="D139" si="175">+D135+1</f>
        <v>2005</v>
      </c>
      <c r="E139" s="4">
        <f t="shared" si="155"/>
        <v>2005</v>
      </c>
      <c r="G139" s="4">
        <f t="shared" si="141"/>
        <v>2105</v>
      </c>
      <c r="H139" s="4" cm="1">
        <f t="array" ref="H139">INDEX(GMWQ!$A$2:$NF$60,MATCH(1,(GMWQ!$NE$2:$NE$60=H$3)*(GMWQ!$ND$2:$ND$60=H$4)*(GMWQ!$NF$2:$NF$60=H$1),0),$G139-1966)</f>
        <v>558314</v>
      </c>
      <c r="I139" s="4" cm="1">
        <f t="array" ref="I139">INDEX(GMWQ!$A$2:$NF$60,MATCH(1,(GMWQ!$NE$2:$NE$60=I$3)*(GMWQ!$ND$2:$ND$60=I$4)*(GMWQ!$NF$2:$NF$60=I$1),0),$G139-1966)</f>
        <v>4088.45</v>
      </c>
      <c r="J139" s="4" cm="1">
        <f t="array" ref="J139">INDEX(GMWQ!$A$2:$NF$60,MATCH(1,(GMWQ!$NE$2:$NE$60=J$3)*(GMWQ!$ND$2:$ND$60=J$4)*(GMWQ!$NF$2:$NF$60=J$1),0),$G139-1966)</f>
        <v>133734.79999999999</v>
      </c>
      <c r="K139" s="4" cm="1">
        <f t="array" ref="K139">INDEX(GMWQ!$A$2:$NF$60,MATCH(1,(GMWQ!$NE$2:$NE$60=K$3)*(GMWQ!$ND$2:$ND$60=K$4)*(GMWQ!$NF$2:$NF$60=K$1),0),$G139-1966)</f>
        <v>740.52</v>
      </c>
      <c r="L139" s="4" cm="1">
        <f t="array" ref="L139">INDEX(GMWQ!$A$2:$NF$60,MATCH(1,(GMWQ!$NE$2:$NE$60=L$3)*(GMWQ!$ND$2:$ND$60=L$4)*(GMWQ!$NF$2:$NF$60=L$1),0),$G139-1966)</f>
        <v>539.34400000000005</v>
      </c>
      <c r="M139" s="4" cm="1">
        <f t="array" ref="M139">INDEX(GMWQ!$A$2:$NF$60,MATCH(1,(GMWQ!$NE$2:$NE$60=M$3)*(GMWQ!$ND$2:$ND$60=M$4)*(GMWQ!$NF$2:$NF$60=M$1),0),$G139-1966)</f>
        <v>469.12700000000001</v>
      </c>
      <c r="N139" s="4" cm="1">
        <f t="array" ref="N139">INDEX(GMWQ!$A$2:$NF$60,MATCH(1,(GMWQ!$NE$2:$NE$60=N$3)*(GMWQ!$ND$2:$ND$60=N$4)*(GMWQ!$NF$2:$NF$60=N$1),0),$G139-1966)</f>
        <v>446939</v>
      </c>
      <c r="O139" s="4" cm="1">
        <f t="array" ref="O139">INDEX(GMWQ!$A$2:$NF$60,MATCH(1,(GMWQ!$NE$2:$NE$60=O$3)*(GMWQ!$ND$2:$ND$60=O$4)*(GMWQ!$NF$2:$NF$60=O$1),0),$G139-1966)</f>
        <v>-3196</v>
      </c>
      <c r="P139" s="4" cm="1">
        <f t="array" ref="P139">INDEX(GMWQ!$A$2:$NF$60,MATCH(1,(GMWQ!$NE$2:$NE$60=P$3)*(GMWQ!$ND$2:$ND$60=P$4)*(GMWQ!$NF$2:$NF$60=P$1),0),$G139-1966)</f>
        <v>-119.2255</v>
      </c>
      <c r="Q139" s="4" cm="1">
        <f t="array" ref="Q139">INDEX(GMWQ!$A$2:$NF$60,MATCH(1,(GMWQ!$NE$2:$NE$60=Q$3)*(GMWQ!$ND$2:$ND$60=Q$4)*(GMWQ!$NF$2:$NF$60=Q$1),0),$G139-1966)</f>
        <v>-4442.5</v>
      </c>
      <c r="R139" s="4" cm="1">
        <f t="array" ref="R139">INDEX(GMWQ!$A$2:$NF$60,MATCH(1,(GMWQ!$NE$2:$NE$60=R$3)*(GMWQ!$ND$2:$ND$60=R$4)*(GMWQ!$NF$2:$NF$60=R$1),0),$G139-1966)</f>
        <v>-14.547000000000001</v>
      </c>
      <c r="S139" s="4" cm="1">
        <f t="array" ref="S139">INDEX(GMWQ!$A$2:$NF$60,MATCH(1,(GMWQ!$NE$2:$NE$60=S$3)*(GMWQ!$ND$2:$ND$60=S$4)*(GMWQ!$NF$2:$NF$60=S$1),0),$G139-1966)</f>
        <v>-13.555999999999999</v>
      </c>
      <c r="T139" s="4" cm="1">
        <f t="array" ref="T139">INDEX(GMWQ!$A$2:$NF$60,MATCH(1,(GMWQ!$NE$2:$NE$60=T$3)*(GMWQ!$ND$2:$ND$60=T$4)*(GMWQ!$NF$2:$NF$60=T$1),0),$G139-1966)</f>
        <v>-15.16778</v>
      </c>
      <c r="U139" s="4" cm="1">
        <f t="array" ref="U139">INDEX(GMWQ!$A$2:$NF$60,MATCH(1,(GMWQ!$NE$2:$NE$60=U$3)*(GMWQ!$ND$2:$ND$60=U$4)*(GMWQ!$NF$2:$NF$60=U$1),0),$G139-1966)</f>
        <v>8512</v>
      </c>
      <c r="V139" s="4" cm="1">
        <f t="array" ref="V139">INDEX(GMWQ!$A$2:$NF$60,MATCH(1,(GMWQ!$NE$2:$NE$60=V$3)*(GMWQ!$ND$2:$ND$60=V$4)*(GMWQ!$NF$2:$NF$60=V$1),0),$G139-1966)</f>
        <v>574744</v>
      </c>
      <c r="W139" s="4" cm="1">
        <f t="array" ref="W139">INDEX(GMWQ!$A$2:$NF$60,MATCH(1,(GMWQ!$NE$2:$NE$60=W$3)*(GMWQ!$ND$2:$ND$60=W$4)*(GMWQ!$NF$2:$NF$60=W$1),0),$G139-1966)</f>
        <v>11907.17</v>
      </c>
      <c r="X139" s="4" cm="1">
        <f t="array" ref="X139">INDEX(GMWQ!$A$2:$NF$60,MATCH(1,(GMWQ!$NE$2:$NE$60=X$3)*(GMWQ!$ND$2:$ND$60=X$4)*(GMWQ!$NF$2:$NF$60=X$1),0),$G139-1966)</f>
        <v>822238</v>
      </c>
      <c r="Y139" s="4" cm="1">
        <f t="array" ref="Y139">INDEX(GMWQ!$A$2:$NF$60,MATCH(1,(GMWQ!$NE$2:$NE$60=Y$3)*(GMWQ!$ND$2:$ND$60=Y$4)*(GMWQ!$NF$2:$NF$60=Y$1),0),$G139-1966)</f>
        <v>1505.674</v>
      </c>
      <c r="Z139" s="4" cm="1">
        <f t="array" ref="Z139">INDEX(GMWQ!$A$2:$NF$60,MATCH(1,(GMWQ!$NE$2:$NE$60=Z$3)*(GMWQ!$ND$2:$ND$60=Z$4)*(GMWQ!$NF$2:$NF$60=Z$1),0),$G139-1966)</f>
        <v>1547.6759999999999</v>
      </c>
      <c r="AA139" s="4" cm="1">
        <f t="array" ref="AA139">INDEX(GMWQ!$A$2:$NF$60,MATCH(1,(GMWQ!$NE$2:$NE$60=AA$3)*(GMWQ!$ND$2:$ND$60=AA$4)*(GMWQ!$NF$2:$NF$60=AA$1),0),$G139-1966)</f>
        <v>1781.3309999999999</v>
      </c>
      <c r="AB139" s="4" cm="1">
        <f t="array" ref="AB139">INDEX(GMWQ!$A$2:$NF$60,MATCH(1,(GMWQ!$NE$2:$NE$60=AB$3)*(GMWQ!$ND$2:$ND$60=AB$4)*(GMWQ!$NF$2:$NF$60=AB$1),0),$G139-1966)</f>
        <v>1117939</v>
      </c>
      <c r="AC139" s="4" cm="1">
        <f t="array" ref="AC139">INDEX(GMWQ!$A$2:$NF$60,MATCH(1,(GMWQ!$NE$2:$NE$60=AC$3)*(GMWQ!$ND$2:$ND$60=AC$4)*(GMWQ!$NF$2:$NF$60=AC$1),0),$G139-1966)</f>
        <v>499400</v>
      </c>
      <c r="AD139" s="4" cm="1">
        <f t="array" ref="AD139">INDEX(GMWQ!$A$2:$NF$60,MATCH(1,(GMWQ!$NE$2:$NE$60=AD$3)*(GMWQ!$ND$2:$ND$60=AD$4)*(GMWQ!$NF$2:$NF$60=AD$1),0),$G139-1966)</f>
        <v>8800.33</v>
      </c>
      <c r="AE139" s="4" cm="1">
        <f t="array" ref="AE139">INDEX(GMWQ!$A$2:$NF$60,MATCH(1,(GMWQ!$NE$2:$NE$60=AE$3)*(GMWQ!$ND$2:$ND$60=AE$4)*(GMWQ!$NF$2:$NF$60=AE$1),0),$G139-1966)</f>
        <v>354405.6</v>
      </c>
      <c r="AF139" s="4" cm="1">
        <f t="array" ref="AF139">INDEX(GMWQ!$A$2:$NF$60,MATCH(1,(GMWQ!$NE$2:$NE$60=AF$3)*(GMWQ!$ND$2:$ND$60=AF$4)*(GMWQ!$NF$2:$NF$60=AF$1),0),$G139-1966)</f>
        <v>1081</v>
      </c>
      <c r="AG139" s="4" cm="1">
        <f t="array" ref="AG139">INDEX(GMWQ!$A$2:$NF$60,MATCH(1,(GMWQ!$NE$2:$NE$60=AG$3)*(GMWQ!$ND$2:$ND$60=AG$4)*(GMWQ!$NF$2:$NF$60=AG$1),0),$G139-1966)</f>
        <v>713.84550000000002</v>
      </c>
      <c r="AH139" s="4" cm="1">
        <f t="array" ref="AH139">INDEX(GMWQ!$A$2:$NF$60,MATCH(1,(GMWQ!$NE$2:$NE$60=AH$3)*(GMWQ!$ND$2:$ND$60=AH$4)*(GMWQ!$NF$2:$NF$60=AH$1),0),$G139-1966)</f>
        <v>1421.1210000000001</v>
      </c>
      <c r="AI139" s="4" cm="1">
        <f t="array" ref="AI139">INDEX(GMWQ!$A$2:$NF$60,MATCH(1,(GMWQ!$NE$2:$NE$60=AI$3)*(GMWQ!$ND$2:$ND$60=AI$4)*(GMWQ!$NF$2:$NF$60=AI$1),0),$G139-1966)</f>
        <v>476106</v>
      </c>
      <c r="AJ139" s="4" cm="1">
        <f t="array" ref="AJ139">INDEX(GMWQ!$A$2:$NF$60,MATCH(1,(GMWQ!$NE$2:$NE$60=AJ$3)*(GMWQ!$ND$2:$ND$60=AJ$4)*(GMWQ!$NF$2:$NF$60=AJ$1),0),$G139-1966)</f>
        <v>362595</v>
      </c>
      <c r="AK139" s="4" cm="1">
        <f t="array" ref="AK139">INDEX(GMWQ!$A$2:$NF$60,MATCH(1,(GMWQ!$NE$2:$NE$60=AK$3)*(GMWQ!$ND$2:$ND$60=AK$4)*(GMWQ!$NF$2:$NF$60=AK$1),0),$G139-1966)</f>
        <v>3399.8</v>
      </c>
      <c r="AL139" s="4" cm="1">
        <f t="array" ref="AL139">INDEX(GMWQ!$A$2:$NF$60,MATCH(1,(GMWQ!$NE$2:$NE$60=AL$3)*(GMWQ!$ND$2:$ND$60=AL$4)*(GMWQ!$NF$2:$NF$60=AL$1),0),$G139-1966)</f>
        <v>134700.6</v>
      </c>
      <c r="AM139" s="4" cm="1">
        <f t="array" ref="AM139">INDEX(GMWQ!$A$2:$NF$60,MATCH(1,(GMWQ!$NE$2:$NE$60=AM$3)*(GMWQ!$ND$2:$ND$60=AM$4)*(GMWQ!$NF$2:$NF$60=AM$1),0),$G139-1966)</f>
        <v>592.1</v>
      </c>
      <c r="AN139" s="4" cm="1">
        <f t="array" ref="AN139">INDEX(GMWQ!$A$2:$NF$60,MATCH(1,(GMWQ!$NE$2:$NE$60=AN$3)*(GMWQ!$ND$2:$ND$60=AN$4)*(GMWQ!$NF$2:$NF$60=AN$1),0),$G139-1966)</f>
        <v>452.81400000000002</v>
      </c>
      <c r="AO139" s="4" cm="1">
        <f t="array" ref="AO139">INDEX(GMWQ!$A$2:$NF$60,MATCH(1,(GMWQ!$NE$2:$NE$60=AO$3)*(GMWQ!$ND$2:$ND$60=AO$4)*(GMWQ!$NF$2:$NF$60=AO$1),0),$G139-1966)</f>
        <v>383.57799999999997</v>
      </c>
      <c r="AP139" s="4" cm="1">
        <f t="array" ref="AP139">INDEX(GMWQ!$A$2:$NF$60,MATCH(1,(GMWQ!$NE$2:$NE$60=AP$3)*(GMWQ!$ND$2:$ND$60=AP$4)*(GMWQ!$NF$2:$NF$60=AP$1),0),$G139-1966)</f>
        <v>369000</v>
      </c>
      <c r="AQ139" s="4" cm="1">
        <f t="array" ref="AQ139">INDEX(GMWQ!$A$2:$NF$60,MATCH(1,(GMWQ!$NE$2:$NE$60=AQ$3)*(GMWQ!$ND$2:$ND$60=AQ$4)*(GMWQ!$NF$2:$NF$60=AQ$1),0),$G139-1966)</f>
        <v>-0.29413650000000002</v>
      </c>
      <c r="AR139" s="4" cm="1">
        <f t="array" ref="AR139">INDEX(GMWQ!$A$2:$NF$60,MATCH(1,(GMWQ!$NE$2:$NE$60=AR$3)*(GMWQ!$ND$2:$ND$60=AR$4)*(GMWQ!$NF$2:$NF$60=AR$1),0),$G139-1966)</f>
        <v>-0.53564500000000004</v>
      </c>
      <c r="AS139" s="4" cm="1">
        <f t="array" ref="AS139">INDEX(GMWQ!$A$2:$NF$60,MATCH(1,(GMWQ!$NE$2:$NE$60=AS$3)*(GMWQ!$ND$2:$ND$60=AS$4)*(GMWQ!$NF$2:$NF$60=AS$1),0),$G139-1966)</f>
        <v>0.94612649999999998</v>
      </c>
      <c r="AT139" s="4" cm="1">
        <f t="array" ref="AT139">INDEX(GMWQ!$A$2:$NF$60,MATCH(1,(GMWQ!$NE$2:$NE$60=AT$3)*(GMWQ!$ND$2:$ND$60=AT$4)*(GMWQ!$NF$2:$NF$60=AT$1),0),$G139-1966)</f>
        <v>1.186115</v>
      </c>
      <c r="AU139" s="4" cm="1">
        <f t="array" ref="AU139">INDEX(GMWQ!$A$2:$NF$60,MATCH(1,(GMWQ!$NE$2:$NE$60=AU$3)*(GMWQ!$ND$2:$ND$60=AU$4)*(GMWQ!$NF$2:$NF$60=AU$1),0),$G139-1966)</f>
        <v>78.733329999999995</v>
      </c>
      <c r="AV139" s="4" cm="1">
        <f t="array" ref="AV139">INDEX(GMWQ!$A$2:$NF$60,MATCH(1,(GMWQ!$NE$2:$NE$60=AV$3)*(GMWQ!$ND$2:$ND$60=AV$4)*(GMWQ!$NF$2:$NF$60=AV$1),0),$G139-1966)</f>
        <v>199.4667</v>
      </c>
      <c r="AW139" s="4" cm="1">
        <f t="array" ref="AW139">INDEX(GMWQ!$A$2:$NF$60,MATCH(1,(GMWQ!$NE$2:$NE$60=AW$3)*(GMWQ!$ND$2:$ND$60=AW$4)*(GMWQ!$NF$2:$NF$60=AW$1),0),$G139-1966)</f>
        <v>95.066670000000002</v>
      </c>
      <c r="AX139" s="4" cm="1">
        <f t="array" ref="AX139">INDEX(GMWQ!$A$2:$NF$60,MATCH(1,(GMWQ!$NE$2:$NE$60=AX$3)*(GMWQ!$ND$2:$ND$60=AX$4)*(GMWQ!$NF$2:$NF$60=AX$1),0),$G139-1966)</f>
        <v>82.2</v>
      </c>
      <c r="AY139" s="4" cm="1">
        <f t="array" ref="AY139">INDEX(GMWQ!$A$2:$NF$60,MATCH(1,(GMWQ!$NE$2:$NE$60=AY$3)*(GMWQ!$ND$2:$ND$60=AY$4)*(GMWQ!$NF$2:$NF$60=AY$1),0),$G139-1966)</f>
        <v>73.260000000000005</v>
      </c>
      <c r="AZ139" s="4" cm="1">
        <f t="array" ref="AZ139">INDEX(GMWQ!$A$2:$NF$60,MATCH(1,(GMWQ!$NE$2:$NE$60=AZ$3)*(GMWQ!$ND$2:$ND$60=AZ$4)*(GMWQ!$NF$2:$NF$60=AZ$1),0),$G139-1966)</f>
        <v>69.866669999999999</v>
      </c>
      <c r="BA139" s="4" cm="1">
        <f t="array" ref="BA139">INDEX(GMWQ!$A$2:$NF$60,MATCH(1,(GMWQ!$NE$2:$NE$60=BA$3)*(GMWQ!$ND$2:$ND$60=BA$4)*(GMWQ!$NF$2:$NF$60=BA$1),0),$G139-1966)</f>
        <v>108.66670000000001</v>
      </c>
    </row>
    <row r="140" spans="1:53" x14ac:dyDescent="0.25">
      <c r="B140" s="4">
        <f t="shared" ref="B140:E155" si="176">+B136+1</f>
        <v>2006</v>
      </c>
      <c r="C140" s="4">
        <f t="shared" si="176"/>
        <v>2006</v>
      </c>
      <c r="D140" s="4">
        <f t="shared" ref="D140" si="177">+D136+1</f>
        <v>2005</v>
      </c>
      <c r="G140" s="4">
        <f t="shared" si="141"/>
        <v>2106</v>
      </c>
      <c r="H140" s="4" cm="1">
        <f t="array" ref="H140">INDEX(GMWQ!$A$2:$NF$60,MATCH(1,(GMWQ!$NE$2:$NE$60=H$3)*(GMWQ!$ND$2:$ND$60=H$4)*(GMWQ!$NF$2:$NF$60=H$1),0),$G140-1966)</f>
        <v>559795</v>
      </c>
      <c r="I140" s="4" cm="1">
        <f t="array" ref="I140">INDEX(GMWQ!$A$2:$NF$60,MATCH(1,(GMWQ!$NE$2:$NE$60=I$3)*(GMWQ!$ND$2:$ND$60=I$4)*(GMWQ!$NF$2:$NF$60=I$1),0),$G140-1966)</f>
        <v>4099.05</v>
      </c>
      <c r="J140" s="4" cm="1">
        <f t="array" ref="J140">INDEX(GMWQ!$A$2:$NF$60,MATCH(1,(GMWQ!$NE$2:$NE$60=J$3)*(GMWQ!$ND$2:$ND$60=J$4)*(GMWQ!$NF$2:$NF$60=J$1),0),$G140-1966)</f>
        <v>134104.6</v>
      </c>
      <c r="K140" s="4" cm="1">
        <f t="array" ref="K140">INDEX(GMWQ!$A$2:$NF$60,MATCH(1,(GMWQ!$NE$2:$NE$60=K$3)*(GMWQ!$ND$2:$ND$60=K$4)*(GMWQ!$NF$2:$NF$60=K$1),0),$G140-1966)</f>
        <v>753.21</v>
      </c>
      <c r="L140" s="4" cm="1">
        <f t="array" ref="L140">INDEX(GMWQ!$A$2:$NF$60,MATCH(1,(GMWQ!$NE$2:$NE$60=L$3)*(GMWQ!$ND$2:$ND$60=L$4)*(GMWQ!$NF$2:$NF$60=L$1),0),$G140-1966)</f>
        <v>545.82500000000005</v>
      </c>
      <c r="M140" s="4" cm="1">
        <f t="array" ref="M140">INDEX(GMWQ!$A$2:$NF$60,MATCH(1,(GMWQ!$NE$2:$NE$60=M$3)*(GMWQ!$ND$2:$ND$60=M$4)*(GMWQ!$NF$2:$NF$60=M$1),0),$G140-1966)</f>
        <v>470.613</v>
      </c>
      <c r="N140" s="4" cm="1">
        <f t="array" ref="N140">INDEX(GMWQ!$A$2:$NF$60,MATCH(1,(GMWQ!$NE$2:$NE$60=N$3)*(GMWQ!$ND$2:$ND$60=N$4)*(GMWQ!$NF$2:$NF$60=N$1),0),$G140-1966)</f>
        <v>447162.5</v>
      </c>
      <c r="O140" s="4" cm="1">
        <f t="array" ref="O140">INDEX(GMWQ!$A$2:$NF$60,MATCH(1,(GMWQ!$NE$2:$NE$60=O$3)*(GMWQ!$ND$2:$ND$60=O$4)*(GMWQ!$NF$2:$NF$60=O$1),0),$G140-1966)</f>
        <v>-13164</v>
      </c>
      <c r="P140" s="4" cm="1">
        <f t="array" ref="P140">INDEX(GMWQ!$A$2:$NF$60,MATCH(1,(GMWQ!$NE$2:$NE$60=P$3)*(GMWQ!$ND$2:$ND$60=P$4)*(GMWQ!$NF$2:$NF$60=P$1),0),$G140-1966)</f>
        <v>-118.02500000000001</v>
      </c>
      <c r="Q140" s="4" cm="1">
        <f t="array" ref="Q140">INDEX(GMWQ!$A$2:$NF$60,MATCH(1,(GMWQ!$NE$2:$NE$60=Q$3)*(GMWQ!$ND$2:$ND$60=Q$4)*(GMWQ!$NF$2:$NF$60=Q$1),0),$G140-1966)</f>
        <v>-4057</v>
      </c>
      <c r="R140" s="4" cm="1">
        <f t="array" ref="R140">INDEX(GMWQ!$A$2:$NF$60,MATCH(1,(GMWQ!$NE$2:$NE$60=R$3)*(GMWQ!$ND$2:$ND$60=R$4)*(GMWQ!$NF$2:$NF$60=R$1),0),$G140-1966)</f>
        <v>-12.694000000000001</v>
      </c>
      <c r="S140" s="4" cm="1">
        <f t="array" ref="S140">INDEX(GMWQ!$A$2:$NF$60,MATCH(1,(GMWQ!$NE$2:$NE$60=S$3)*(GMWQ!$ND$2:$ND$60=S$4)*(GMWQ!$NF$2:$NF$60=S$1),0),$G140-1966)</f>
        <v>-12.836</v>
      </c>
      <c r="T140" s="4" cm="1">
        <f t="array" ref="T140">INDEX(GMWQ!$A$2:$NF$60,MATCH(1,(GMWQ!$NE$2:$NE$60=T$3)*(GMWQ!$ND$2:$ND$60=T$4)*(GMWQ!$NF$2:$NF$60=T$1),0),$G140-1966)</f>
        <v>-15.44829</v>
      </c>
      <c r="U140" s="4" cm="1">
        <f t="array" ref="U140">INDEX(GMWQ!$A$2:$NF$60,MATCH(1,(GMWQ!$NE$2:$NE$60=U$3)*(GMWQ!$ND$2:$ND$60=U$4)*(GMWQ!$NF$2:$NF$60=U$1),0),$G140-1966)</f>
        <v>11777</v>
      </c>
      <c r="V140" s="4" cm="1">
        <f t="array" ref="V140">INDEX(GMWQ!$A$2:$NF$60,MATCH(1,(GMWQ!$NE$2:$NE$60=V$3)*(GMWQ!$ND$2:$ND$60=V$4)*(GMWQ!$NF$2:$NF$60=V$1),0),$G140-1966)</f>
        <v>597446</v>
      </c>
      <c r="W140" s="4" cm="1">
        <f t="array" ref="W140">INDEX(GMWQ!$A$2:$NF$60,MATCH(1,(GMWQ!$NE$2:$NE$60=W$3)*(GMWQ!$ND$2:$ND$60=W$4)*(GMWQ!$NF$2:$NF$60=W$1),0),$G140-1966)</f>
        <v>12004.83</v>
      </c>
      <c r="X140" s="4" cm="1">
        <f t="array" ref="X140">INDEX(GMWQ!$A$2:$NF$60,MATCH(1,(GMWQ!$NE$2:$NE$60=X$3)*(GMWQ!$ND$2:$ND$60=X$4)*(GMWQ!$NF$2:$NF$60=X$1),0),$G140-1966)</f>
        <v>820976</v>
      </c>
      <c r="Y140" s="4" cm="1">
        <f t="array" ref="Y140">INDEX(GMWQ!$A$2:$NF$60,MATCH(1,(GMWQ!$NE$2:$NE$60=Y$3)*(GMWQ!$ND$2:$ND$60=Y$4)*(GMWQ!$NF$2:$NF$60=Y$1),0),$G140-1966)</f>
        <v>1523.261</v>
      </c>
      <c r="Z140" s="4" cm="1">
        <f t="array" ref="Z140">INDEX(GMWQ!$A$2:$NF$60,MATCH(1,(GMWQ!$NE$2:$NE$60=Z$3)*(GMWQ!$ND$2:$ND$60=Z$4)*(GMWQ!$NF$2:$NF$60=Z$1),0),$G140-1966)</f>
        <v>1525.4290000000001</v>
      </c>
      <c r="AA140" s="4" cm="1">
        <f t="array" ref="AA140">INDEX(GMWQ!$A$2:$NF$60,MATCH(1,(GMWQ!$NE$2:$NE$60=AA$3)*(GMWQ!$ND$2:$ND$60=AA$4)*(GMWQ!$NF$2:$NF$60=AA$1),0),$G140-1966)</f>
        <v>1787.422</v>
      </c>
      <c r="AB140" s="4" cm="1">
        <f t="array" ref="AB140">INDEX(GMWQ!$A$2:$NF$60,MATCH(1,(GMWQ!$NE$2:$NE$60=AB$3)*(GMWQ!$ND$2:$ND$60=AB$4)*(GMWQ!$NF$2:$NF$60=AB$1),0),$G140-1966)</f>
        <v>1102423</v>
      </c>
      <c r="AC140" s="4" cm="1">
        <f t="array" ref="AC140">INDEX(GMWQ!$A$2:$NF$60,MATCH(1,(GMWQ!$NE$2:$NE$60=AC$3)*(GMWQ!$ND$2:$ND$60=AC$4)*(GMWQ!$NF$2:$NF$60=AC$1),0),$G140-1966)</f>
        <v>520000</v>
      </c>
      <c r="AD140" s="4" cm="1">
        <f t="array" ref="AD140">INDEX(GMWQ!$A$2:$NF$60,MATCH(1,(GMWQ!$NE$2:$NE$60=AD$3)*(GMWQ!$ND$2:$ND$60=AD$4)*(GMWQ!$NF$2:$NF$60=AD$1),0),$G140-1966)</f>
        <v>8819.4670000000006</v>
      </c>
      <c r="AE140" s="4" cm="1">
        <f t="array" ref="AE140">INDEX(GMWQ!$A$2:$NF$60,MATCH(1,(GMWQ!$NE$2:$NE$60=AE$3)*(GMWQ!$ND$2:$ND$60=AE$4)*(GMWQ!$NF$2:$NF$60=AE$1),0),$G140-1966)</f>
        <v>353347.3</v>
      </c>
      <c r="AF140" s="4" cm="1">
        <f t="array" ref="AF140">INDEX(GMWQ!$A$2:$NF$60,MATCH(1,(GMWQ!$NE$2:$NE$60=AF$3)*(GMWQ!$ND$2:$ND$60=AF$4)*(GMWQ!$NF$2:$NF$60=AF$1),0),$G140-1966)</f>
        <v>1070</v>
      </c>
      <c r="AG140" s="4" cm="1">
        <f t="array" ref="AG140">INDEX(GMWQ!$A$2:$NF$60,MATCH(1,(GMWQ!$NE$2:$NE$60=AG$3)*(GMWQ!$ND$2:$ND$60=AG$4)*(GMWQ!$NF$2:$NF$60=AG$1),0),$G140-1966)</f>
        <v>702.4</v>
      </c>
      <c r="AH140" s="4" cm="1">
        <f t="array" ref="AH140">INDEX(GMWQ!$A$2:$NF$60,MATCH(1,(GMWQ!$NE$2:$NE$60=AH$3)*(GMWQ!$ND$2:$ND$60=AH$4)*(GMWQ!$NF$2:$NF$60=AH$1),0),$G140-1966)</f>
        <v>1424.021</v>
      </c>
      <c r="AI140" s="4" cm="1">
        <f t="array" ref="AI140">INDEX(GMWQ!$A$2:$NF$60,MATCH(1,(GMWQ!$NE$2:$NE$60=AI$3)*(GMWQ!$ND$2:$ND$60=AI$4)*(GMWQ!$NF$2:$NF$60=AI$1),0),$G140-1966)</f>
        <v>467163</v>
      </c>
      <c r="AJ140" s="4" cm="1">
        <f t="array" ref="AJ140">INDEX(GMWQ!$A$2:$NF$60,MATCH(1,(GMWQ!$NE$2:$NE$60=AJ$3)*(GMWQ!$ND$2:$ND$60=AJ$4)*(GMWQ!$NF$2:$NF$60=AJ$1),0),$G140-1966)</f>
        <v>368522</v>
      </c>
      <c r="AK140" s="4" cm="1">
        <f t="array" ref="AK140">INDEX(GMWQ!$A$2:$NF$60,MATCH(1,(GMWQ!$NE$2:$NE$60=AK$3)*(GMWQ!$ND$2:$ND$60=AK$4)*(GMWQ!$NF$2:$NF$60=AK$1),0),$G140-1966)</f>
        <v>3438.35</v>
      </c>
      <c r="AL140" s="4" cm="1">
        <f t="array" ref="AL140">INDEX(GMWQ!$A$2:$NF$60,MATCH(1,(GMWQ!$NE$2:$NE$60=AL$3)*(GMWQ!$ND$2:$ND$60=AL$4)*(GMWQ!$NF$2:$NF$60=AL$1),0),$G140-1966)</f>
        <v>134784.4</v>
      </c>
      <c r="AM140" s="4" cm="1">
        <f t="array" ref="AM140">INDEX(GMWQ!$A$2:$NF$60,MATCH(1,(GMWQ!$NE$2:$NE$60=AM$3)*(GMWQ!$ND$2:$ND$60=AM$4)*(GMWQ!$NF$2:$NF$60=AM$1),0),$G140-1966)</f>
        <v>603.87099999999998</v>
      </c>
      <c r="AN140" s="4" cm="1">
        <f t="array" ref="AN140">INDEX(GMWQ!$A$2:$NF$60,MATCH(1,(GMWQ!$NE$2:$NE$60=AN$3)*(GMWQ!$ND$2:$ND$60=AN$4)*(GMWQ!$NF$2:$NF$60=AN$1),0),$G140-1966)</f>
        <v>460.52800000000002</v>
      </c>
      <c r="AO140" s="4" cm="1">
        <f t="array" ref="AO140">INDEX(GMWQ!$A$2:$NF$60,MATCH(1,(GMWQ!$NE$2:$NE$60=AO$3)*(GMWQ!$ND$2:$ND$60=AO$4)*(GMWQ!$NF$2:$NF$60=AO$1),0),$G140-1966)</f>
        <v>389.34399999999999</v>
      </c>
      <c r="AP140" s="4" cm="1">
        <f t="array" ref="AP140">INDEX(GMWQ!$A$2:$NF$60,MATCH(1,(GMWQ!$NE$2:$NE$60=AP$3)*(GMWQ!$ND$2:$ND$60=AP$4)*(GMWQ!$NF$2:$NF$60=AP$1),0),$G140-1966)</f>
        <v>372679</v>
      </c>
      <c r="AQ140" s="4" cm="1">
        <f t="array" ref="AQ140">INDEX(GMWQ!$A$2:$NF$60,MATCH(1,(GMWQ!$NE$2:$NE$60=AQ$3)*(GMWQ!$ND$2:$ND$60=AQ$4)*(GMWQ!$NF$2:$NF$60=AQ$1),0),$G140-1966)</f>
        <v>-6.5667629999999998E-3</v>
      </c>
      <c r="AR140" s="4" cm="1">
        <f t="array" ref="AR140">INDEX(GMWQ!$A$2:$NF$60,MATCH(1,(GMWQ!$NE$2:$NE$60=AR$3)*(GMWQ!$ND$2:$ND$60=AR$4)*(GMWQ!$NF$2:$NF$60=AR$1),0),$G140-1966)</f>
        <v>-0.26043630000000001</v>
      </c>
      <c r="AS140" s="4" cm="1">
        <f t="array" ref="AS140">INDEX(GMWQ!$A$2:$NF$60,MATCH(1,(GMWQ!$NE$2:$NE$60=AS$3)*(GMWQ!$ND$2:$ND$60=AS$4)*(GMWQ!$NF$2:$NF$60=AS$1),0),$G140-1966)</f>
        <v>1.314592</v>
      </c>
      <c r="AT140" s="4" cm="1">
        <f t="array" ref="AT140">INDEX(GMWQ!$A$2:$NF$60,MATCH(1,(GMWQ!$NE$2:$NE$60=AT$3)*(GMWQ!$ND$2:$ND$60=AT$4)*(GMWQ!$NF$2:$NF$60=AT$1),0),$G140-1966)</f>
        <v>1.4415290000000001</v>
      </c>
      <c r="AU140" s="4" cm="1">
        <f t="array" ref="AU140">INDEX(GMWQ!$A$2:$NF$60,MATCH(1,(GMWQ!$NE$2:$NE$60=AU$3)*(GMWQ!$ND$2:$ND$60=AU$4)*(GMWQ!$NF$2:$NF$60=AU$1),0),$G140-1966)</f>
        <v>79.8</v>
      </c>
      <c r="AV140" s="4" cm="1">
        <f t="array" ref="AV140">INDEX(GMWQ!$A$2:$NF$60,MATCH(1,(GMWQ!$NE$2:$NE$60=AV$3)*(GMWQ!$ND$2:$ND$60=AV$4)*(GMWQ!$NF$2:$NF$60=AV$1),0),$G140-1966)</f>
        <v>201.26669999999999</v>
      </c>
      <c r="AW140" s="4" cm="1">
        <f t="array" ref="AW140">INDEX(GMWQ!$A$2:$NF$60,MATCH(1,(GMWQ!$NE$2:$NE$60=AW$3)*(GMWQ!$ND$2:$ND$60=AW$4)*(GMWQ!$NF$2:$NF$60=AW$1),0),$G140-1966)</f>
        <v>95.5</v>
      </c>
      <c r="AX140" s="4" cm="1">
        <f t="array" ref="AX140">INDEX(GMWQ!$A$2:$NF$60,MATCH(1,(GMWQ!$NE$2:$NE$60=AX$3)*(GMWQ!$ND$2:$ND$60=AX$4)*(GMWQ!$NF$2:$NF$60=AX$1),0),$G140-1966)</f>
        <v>82.7</v>
      </c>
      <c r="AY140" s="4" cm="1">
        <f t="array" ref="AY140">INDEX(GMWQ!$A$2:$NF$60,MATCH(1,(GMWQ!$NE$2:$NE$60=AY$3)*(GMWQ!$ND$2:$ND$60=AY$4)*(GMWQ!$NF$2:$NF$60=AY$1),0),$G140-1966)</f>
        <v>74.013339999999999</v>
      </c>
      <c r="AZ140" s="4" cm="1">
        <f t="array" ref="AZ140">INDEX(GMWQ!$A$2:$NF$60,MATCH(1,(GMWQ!$NE$2:$NE$60=AZ$3)*(GMWQ!$ND$2:$ND$60=AZ$4)*(GMWQ!$NF$2:$NF$60=AZ$1),0),$G140-1966)</f>
        <v>70.366669999999999</v>
      </c>
      <c r="BA140" s="4" cm="1">
        <f t="array" ref="BA140">INDEX(GMWQ!$A$2:$NF$60,MATCH(1,(GMWQ!$NE$2:$NE$60=BA$3)*(GMWQ!$ND$2:$ND$60=BA$4)*(GMWQ!$NF$2:$NF$60=BA$1),0),$G140-1966)</f>
        <v>109.13330000000001</v>
      </c>
    </row>
    <row r="141" spans="1:53" x14ac:dyDescent="0.25">
      <c r="B141" s="4">
        <f t="shared" si="176"/>
        <v>2006</v>
      </c>
      <c r="C141" s="4">
        <f t="shared" si="176"/>
        <v>2006</v>
      </c>
      <c r="D141" s="4">
        <f t="shared" ref="D141" si="178">+D137+1</f>
        <v>2006</v>
      </c>
      <c r="G141" s="4">
        <f t="shared" si="141"/>
        <v>2107</v>
      </c>
      <c r="H141" s="4" cm="1">
        <f t="array" ref="H141">INDEX(GMWQ!$A$2:$NF$60,MATCH(1,(GMWQ!$NE$2:$NE$60=H$3)*(GMWQ!$ND$2:$ND$60=H$4)*(GMWQ!$NF$2:$NF$60=H$1),0),$G141-1966)</f>
        <v>560675</v>
      </c>
      <c r="I141" s="4" cm="1">
        <f t="array" ref="I141">INDEX(GMWQ!$A$2:$NF$60,MATCH(1,(GMWQ!$NE$2:$NE$60=I$3)*(GMWQ!$ND$2:$ND$60=I$4)*(GMWQ!$NF$2:$NF$60=I$1),0),$G141-1966)</f>
        <v>4105.1750000000002</v>
      </c>
      <c r="J141" s="4" cm="1">
        <f t="array" ref="J141">INDEX(GMWQ!$A$2:$NF$60,MATCH(1,(GMWQ!$NE$2:$NE$60=J$3)*(GMWQ!$ND$2:$ND$60=J$4)*(GMWQ!$NF$2:$NF$60=J$1),0),$G141-1966)</f>
        <v>134084.79999999999</v>
      </c>
      <c r="K141" s="4" cm="1">
        <f t="array" ref="K141">INDEX(GMWQ!$A$2:$NF$60,MATCH(1,(GMWQ!$NE$2:$NE$60=K$3)*(GMWQ!$ND$2:$ND$60=K$4)*(GMWQ!$NF$2:$NF$60=K$1),0),$G141-1966)</f>
        <v>758.9</v>
      </c>
      <c r="L141" s="4" cm="1">
        <f t="array" ref="L141">INDEX(GMWQ!$A$2:$NF$60,MATCH(1,(GMWQ!$NE$2:$NE$60=L$3)*(GMWQ!$ND$2:$ND$60=L$4)*(GMWQ!$NF$2:$NF$60=L$1),0),$G141-1966)</f>
        <v>546.20799999999997</v>
      </c>
      <c r="M141" s="4" cm="1">
        <f t="array" ref="M141">INDEX(GMWQ!$A$2:$NF$60,MATCH(1,(GMWQ!$NE$2:$NE$60=M$3)*(GMWQ!$ND$2:$ND$60=M$4)*(GMWQ!$NF$2:$NF$60=M$1),0),$G141-1966)</f>
        <v>472.02300000000002</v>
      </c>
      <c r="N141" s="4" cm="1">
        <f t="array" ref="N141">INDEX(GMWQ!$A$2:$NF$60,MATCH(1,(GMWQ!$NE$2:$NE$60=N$3)*(GMWQ!$ND$2:$ND$60=N$4)*(GMWQ!$NF$2:$NF$60=N$1),0),$G141-1966)</f>
        <v>448421.3</v>
      </c>
      <c r="O141" s="4" cm="1">
        <f t="array" ref="O141">INDEX(GMWQ!$A$2:$NF$60,MATCH(1,(GMWQ!$NE$2:$NE$60=O$3)*(GMWQ!$ND$2:$ND$60=O$4)*(GMWQ!$NF$2:$NF$60=O$1),0),$G141-1966)</f>
        <v>-11519</v>
      </c>
      <c r="P141" s="4" cm="1">
        <f t="array" ref="P141">INDEX(GMWQ!$A$2:$NF$60,MATCH(1,(GMWQ!$NE$2:$NE$60=P$3)*(GMWQ!$ND$2:$ND$60=P$4)*(GMWQ!$NF$2:$NF$60=P$1),0),$G141-1966)</f>
        <v>-117.7483</v>
      </c>
      <c r="Q141" s="4" cm="1">
        <f t="array" ref="Q141">INDEX(GMWQ!$A$2:$NF$60,MATCH(1,(GMWQ!$NE$2:$NE$60=Q$3)*(GMWQ!$ND$2:$ND$60=Q$4)*(GMWQ!$NF$2:$NF$60=Q$1),0),$G141-1966)</f>
        <v>-3789</v>
      </c>
      <c r="R141" s="4" cm="1">
        <f t="array" ref="R141">INDEX(GMWQ!$A$2:$NF$60,MATCH(1,(GMWQ!$NE$2:$NE$60=R$3)*(GMWQ!$ND$2:$ND$60=R$4)*(GMWQ!$NF$2:$NF$60=R$1),0),$G141-1966)</f>
        <v>-8.2669999999999995</v>
      </c>
      <c r="S141" s="4" cm="1">
        <f t="array" ref="S141">INDEX(GMWQ!$A$2:$NF$60,MATCH(1,(GMWQ!$NE$2:$NE$60=S$3)*(GMWQ!$ND$2:$ND$60=S$4)*(GMWQ!$NF$2:$NF$60=S$1),0),$G141-1966)</f>
        <v>-13.409000000000001</v>
      </c>
      <c r="T141" s="4" cm="1">
        <f t="array" ref="T141">INDEX(GMWQ!$A$2:$NF$60,MATCH(1,(GMWQ!$NE$2:$NE$60=T$3)*(GMWQ!$ND$2:$ND$60=T$4)*(GMWQ!$NF$2:$NF$60=T$1),0),$G141-1966)</f>
        <v>-14.20025</v>
      </c>
      <c r="U141" s="4" cm="1">
        <f t="array" ref="U141">INDEX(GMWQ!$A$2:$NF$60,MATCH(1,(GMWQ!$NE$2:$NE$60=U$3)*(GMWQ!$ND$2:$ND$60=U$4)*(GMWQ!$NF$2:$NF$60=U$1),0),$G141-1966)</f>
        <v>10002</v>
      </c>
      <c r="V141" s="4" cm="1">
        <f t="array" ref="V141">INDEX(GMWQ!$A$2:$NF$60,MATCH(1,(GMWQ!$NE$2:$NE$60=V$3)*(GMWQ!$ND$2:$ND$60=V$4)*(GMWQ!$NF$2:$NF$60=V$1),0),$G141-1966)</f>
        <v>606328</v>
      </c>
      <c r="W141" s="4" cm="1">
        <f t="array" ref="W141">INDEX(GMWQ!$A$2:$NF$60,MATCH(1,(GMWQ!$NE$2:$NE$60=W$3)*(GMWQ!$ND$2:$ND$60=W$4)*(GMWQ!$NF$2:$NF$60=W$1),0),$G141-1966)</f>
        <v>12077.77</v>
      </c>
      <c r="X141" s="4" cm="1">
        <f t="array" ref="X141">INDEX(GMWQ!$A$2:$NF$60,MATCH(1,(GMWQ!$NE$2:$NE$60=X$3)*(GMWQ!$ND$2:$ND$60=X$4)*(GMWQ!$NF$2:$NF$60=X$1),0),$G141-1966)</f>
        <v>819715</v>
      </c>
      <c r="Y141" s="4" cm="1">
        <f t="array" ref="Y141">INDEX(GMWQ!$A$2:$NF$60,MATCH(1,(GMWQ!$NE$2:$NE$60=Y$3)*(GMWQ!$ND$2:$ND$60=Y$4)*(GMWQ!$NF$2:$NF$60=Y$1),0),$G141-1966)</f>
        <v>1530.9590000000001</v>
      </c>
      <c r="Z141" s="4" cm="1">
        <f t="array" ref="Z141">INDEX(GMWQ!$A$2:$NF$60,MATCH(1,(GMWQ!$NE$2:$NE$60=Z$3)*(GMWQ!$ND$2:$ND$60=Z$4)*(GMWQ!$NF$2:$NF$60=Z$1),0),$G141-1966)</f>
        <v>1550.2919999999999</v>
      </c>
      <c r="AA141" s="4" cm="1">
        <f t="array" ref="AA141">INDEX(GMWQ!$A$2:$NF$60,MATCH(1,(GMWQ!$NE$2:$NE$60=AA$3)*(GMWQ!$ND$2:$ND$60=AA$4)*(GMWQ!$NF$2:$NF$60=AA$1),0),$G141-1966)</f>
        <v>1793.5139999999999</v>
      </c>
      <c r="AB141" s="4" cm="1">
        <f t="array" ref="AB141">INDEX(GMWQ!$A$2:$NF$60,MATCH(1,(GMWQ!$NE$2:$NE$60=AB$3)*(GMWQ!$ND$2:$ND$60=AB$4)*(GMWQ!$NF$2:$NF$60=AB$1),0),$G141-1966)</f>
        <v>1107262</v>
      </c>
      <c r="AC141" s="4" cm="1">
        <f t="array" ref="AC141">INDEX(GMWQ!$A$2:$NF$60,MATCH(1,(GMWQ!$NE$2:$NE$60=AC$3)*(GMWQ!$ND$2:$ND$60=AC$4)*(GMWQ!$NF$2:$NF$60=AC$1),0),$G141-1966)</f>
        <v>524600</v>
      </c>
      <c r="AD141" s="4" cm="1">
        <f t="array" ref="AD141">INDEX(GMWQ!$A$2:$NF$60,MATCH(1,(GMWQ!$NE$2:$NE$60=AD$3)*(GMWQ!$ND$2:$ND$60=AD$4)*(GMWQ!$NF$2:$NF$60=AD$1),0),$G141-1966)</f>
        <v>8778.1380000000008</v>
      </c>
      <c r="AE141" s="4" cm="1">
        <f t="array" ref="AE141">INDEX(GMWQ!$A$2:$NF$60,MATCH(1,(GMWQ!$NE$2:$NE$60=AE$3)*(GMWQ!$ND$2:$ND$60=AE$4)*(GMWQ!$NF$2:$NF$60=AE$1),0),$G141-1966)</f>
        <v>352289</v>
      </c>
      <c r="AF141" s="4" cm="1">
        <f t="array" ref="AF141">INDEX(GMWQ!$A$2:$NF$60,MATCH(1,(GMWQ!$NE$2:$NE$60=AF$3)*(GMWQ!$ND$2:$ND$60=AF$4)*(GMWQ!$NF$2:$NF$60=AF$1),0),$G141-1966)</f>
        <v>1103</v>
      </c>
      <c r="AG141" s="4" cm="1">
        <f t="array" ref="AG141">INDEX(GMWQ!$A$2:$NF$60,MATCH(1,(GMWQ!$NE$2:$NE$60=AG$3)*(GMWQ!$ND$2:$ND$60=AG$4)*(GMWQ!$NF$2:$NF$60=AG$1),0),$G141-1966)</f>
        <v>690.95450000000005</v>
      </c>
      <c r="AH141" s="4" cm="1">
        <f t="array" ref="AH141">INDEX(GMWQ!$A$2:$NF$60,MATCH(1,(GMWQ!$NE$2:$NE$60=AH$3)*(GMWQ!$ND$2:$ND$60=AH$4)*(GMWQ!$NF$2:$NF$60=AH$1),0),$G141-1966)</f>
        <v>1426.922</v>
      </c>
      <c r="AI141" s="4" cm="1">
        <f t="array" ref="AI141">INDEX(GMWQ!$A$2:$NF$60,MATCH(1,(GMWQ!$NE$2:$NE$60=AI$3)*(GMWQ!$ND$2:$ND$60=AI$4)*(GMWQ!$NF$2:$NF$60=AI$1),0),$G141-1966)</f>
        <v>458708</v>
      </c>
      <c r="AJ141" s="4" cm="1">
        <f t="array" ref="AJ141">INDEX(GMWQ!$A$2:$NF$60,MATCH(1,(GMWQ!$NE$2:$NE$60=AJ$3)*(GMWQ!$ND$2:$ND$60=AJ$4)*(GMWQ!$NF$2:$NF$60=AJ$1),0),$G141-1966)</f>
        <v>372582</v>
      </c>
      <c r="AK141" s="4" cm="1">
        <f t="array" ref="AK141">INDEX(GMWQ!$A$2:$NF$60,MATCH(1,(GMWQ!$NE$2:$NE$60=AK$3)*(GMWQ!$ND$2:$ND$60=AK$4)*(GMWQ!$NF$2:$NF$60=AK$1),0),$G141-1966)</f>
        <v>3467.55</v>
      </c>
      <c r="AL141" s="4" cm="1">
        <f t="array" ref="AL141">INDEX(GMWQ!$A$2:$NF$60,MATCH(1,(GMWQ!$NE$2:$NE$60=AL$3)*(GMWQ!$ND$2:$ND$60=AL$4)*(GMWQ!$NF$2:$NF$60=AL$1),0),$G141-1966)</f>
        <v>134570.9</v>
      </c>
      <c r="AM141" s="4" cm="1">
        <f t="array" ref="AM141">INDEX(GMWQ!$A$2:$NF$60,MATCH(1,(GMWQ!$NE$2:$NE$60=AM$3)*(GMWQ!$ND$2:$ND$60=AM$4)*(GMWQ!$NF$2:$NF$60=AM$1),0),$G141-1966)</f>
        <v>609.66700000000003</v>
      </c>
      <c r="AN141" s="4" cm="1">
        <f t="array" ref="AN141">INDEX(GMWQ!$A$2:$NF$60,MATCH(1,(GMWQ!$NE$2:$NE$60=AN$3)*(GMWQ!$ND$2:$ND$60=AN$4)*(GMWQ!$NF$2:$NF$60=AN$1),0),$G141-1966)</f>
        <v>464.71800000000002</v>
      </c>
      <c r="AO141" s="4" cm="1">
        <f t="array" ref="AO141">INDEX(GMWQ!$A$2:$NF$60,MATCH(1,(GMWQ!$NE$2:$NE$60=AO$3)*(GMWQ!$ND$2:$ND$60=AO$4)*(GMWQ!$NF$2:$NF$60=AO$1),0),$G141-1966)</f>
        <v>392.18900000000002</v>
      </c>
      <c r="AP141" s="4" cm="1">
        <f t="array" ref="AP141">INDEX(GMWQ!$A$2:$NF$60,MATCH(1,(GMWQ!$NE$2:$NE$60=AP$3)*(GMWQ!$ND$2:$ND$60=AP$4)*(GMWQ!$NF$2:$NF$60=AP$1),0),$G141-1966)</f>
        <v>376234</v>
      </c>
      <c r="AQ141" s="4" cm="1">
        <f t="array" ref="AQ141">INDEX(GMWQ!$A$2:$NF$60,MATCH(1,(GMWQ!$NE$2:$NE$60=AQ$3)*(GMWQ!$ND$2:$ND$60=AQ$4)*(GMWQ!$NF$2:$NF$60=AQ$1),0),$G141-1966)</f>
        <v>-0.20325470000000001</v>
      </c>
      <c r="AR141" s="4" cm="1">
        <f t="array" ref="AR141">INDEX(GMWQ!$A$2:$NF$60,MATCH(1,(GMWQ!$NE$2:$NE$60=AR$3)*(GMWQ!$ND$2:$ND$60=AR$4)*(GMWQ!$NF$2:$NF$60=AR$1),0),$G141-1966)</f>
        <v>-0.56237130000000002</v>
      </c>
      <c r="AS141" s="4" cm="1">
        <f t="array" ref="AS141">INDEX(GMWQ!$A$2:$NF$60,MATCH(1,(GMWQ!$NE$2:$NE$60=AS$3)*(GMWQ!$ND$2:$ND$60=AS$4)*(GMWQ!$NF$2:$NF$60=AS$1),0),$G141-1966)</f>
        <v>1.064508</v>
      </c>
      <c r="AT141" s="4" cm="1">
        <f t="array" ref="AT141">INDEX(GMWQ!$A$2:$NF$60,MATCH(1,(GMWQ!$NE$2:$NE$60=AT$3)*(GMWQ!$ND$2:$ND$60=AT$4)*(GMWQ!$NF$2:$NF$60=AT$1),0),$G141-1966)</f>
        <v>1.303928</v>
      </c>
      <c r="AU141" s="4" cm="1">
        <f t="array" ref="AU141">INDEX(GMWQ!$A$2:$NF$60,MATCH(1,(GMWQ!$NE$2:$NE$60=AU$3)*(GMWQ!$ND$2:$ND$60=AU$4)*(GMWQ!$NF$2:$NF$60=AU$1),0),$G141-1966)</f>
        <v>80.3</v>
      </c>
      <c r="AV141" s="4" cm="1">
        <f t="array" ref="AV141">INDEX(GMWQ!$A$2:$NF$60,MATCH(1,(GMWQ!$NE$2:$NE$60=AV$3)*(GMWQ!$ND$2:$ND$60=AV$4)*(GMWQ!$NF$2:$NF$60=AV$1),0),$G141-1966)</f>
        <v>203.16669999999999</v>
      </c>
      <c r="AW141" s="4" cm="1">
        <f t="array" ref="AW141">INDEX(GMWQ!$A$2:$NF$60,MATCH(1,(GMWQ!$NE$2:$NE$60=AW$3)*(GMWQ!$ND$2:$ND$60=AW$4)*(GMWQ!$NF$2:$NF$60=AW$1),0),$G141-1966)</f>
        <v>95.766670000000005</v>
      </c>
      <c r="AX141" s="4" cm="1">
        <f t="array" ref="AX141">INDEX(GMWQ!$A$2:$NF$60,MATCH(1,(GMWQ!$NE$2:$NE$60=AX$3)*(GMWQ!$ND$2:$ND$60=AX$4)*(GMWQ!$NF$2:$NF$60=AX$1),0),$G141-1966)</f>
        <v>82.8</v>
      </c>
      <c r="AY141" s="4" cm="1">
        <f t="array" ref="AY141">INDEX(GMWQ!$A$2:$NF$60,MATCH(1,(GMWQ!$NE$2:$NE$60=AY$3)*(GMWQ!$ND$2:$ND$60=AY$4)*(GMWQ!$NF$2:$NF$60=AY$1),0),$G141-1966)</f>
        <v>74.106669999999994</v>
      </c>
      <c r="AZ141" s="4" cm="1">
        <f t="array" ref="AZ141">INDEX(GMWQ!$A$2:$NF$60,MATCH(1,(GMWQ!$NE$2:$NE$60=AZ$3)*(GMWQ!$ND$2:$ND$60=AZ$4)*(GMWQ!$NF$2:$NF$60=AZ$1),0),$G141-1966)</f>
        <v>70.766670000000005</v>
      </c>
      <c r="BA141" s="4" cm="1">
        <f t="array" ref="BA141">INDEX(GMWQ!$A$2:$NF$60,MATCH(1,(GMWQ!$NE$2:$NE$60=BA$3)*(GMWQ!$ND$2:$ND$60=BA$4)*(GMWQ!$NF$2:$NF$60=BA$1),0),$G141-1966)</f>
        <v>109.2</v>
      </c>
    </row>
    <row r="142" spans="1:53" x14ac:dyDescent="0.25">
      <c r="B142" s="4">
        <f t="shared" si="176"/>
        <v>2006</v>
      </c>
      <c r="C142" s="4">
        <f t="shared" si="176"/>
        <v>2006</v>
      </c>
      <c r="D142" s="4">
        <f t="shared" ref="D142" si="179">+D138+1</f>
        <v>2006</v>
      </c>
      <c r="F142" s="4">
        <f t="shared" ref="F142" si="180">+F138+1</f>
        <v>2006</v>
      </c>
      <c r="G142" s="4">
        <f t="shared" si="141"/>
        <v>2108</v>
      </c>
      <c r="H142" s="4" cm="1">
        <f t="array" ref="H142">INDEX(GMWQ!$A$2:$NF$60,MATCH(1,(GMWQ!$NE$2:$NE$60=H$3)*(GMWQ!$ND$2:$ND$60=H$4)*(GMWQ!$NF$2:$NF$60=H$1),0),$G142-1966)</f>
        <v>562669</v>
      </c>
      <c r="I142" s="4" cm="1">
        <f t="array" ref="I142">INDEX(GMWQ!$A$2:$NF$60,MATCH(1,(GMWQ!$NE$2:$NE$60=I$3)*(GMWQ!$ND$2:$ND$60=I$4)*(GMWQ!$NF$2:$NF$60=I$1),0),$G142-1966)</f>
        <v>4140.4750000000004</v>
      </c>
      <c r="J142" s="4" cm="1">
        <f t="array" ref="J142">INDEX(GMWQ!$A$2:$NF$60,MATCH(1,(GMWQ!$NE$2:$NE$60=J$3)*(GMWQ!$ND$2:$ND$60=J$4)*(GMWQ!$NF$2:$NF$60=J$1),0),$G142-1966)</f>
        <v>135888.6</v>
      </c>
      <c r="K142" s="4" cm="1">
        <f t="array" ref="K142">INDEX(GMWQ!$A$2:$NF$60,MATCH(1,(GMWQ!$NE$2:$NE$60=K$3)*(GMWQ!$ND$2:$ND$60=K$4)*(GMWQ!$NF$2:$NF$60=K$1),0),$G142-1966)</f>
        <v>770.03</v>
      </c>
      <c r="L142" s="4" cm="1">
        <f t="array" ref="L142">INDEX(GMWQ!$A$2:$NF$60,MATCH(1,(GMWQ!$NE$2:$NE$60=L$3)*(GMWQ!$ND$2:$ND$60=L$4)*(GMWQ!$NF$2:$NF$60=L$1),0),$G142-1966)</f>
        <v>549.20699999999999</v>
      </c>
      <c r="M142" s="4" cm="1">
        <f t="array" ref="M142">INDEX(GMWQ!$A$2:$NF$60,MATCH(1,(GMWQ!$NE$2:$NE$60=M$3)*(GMWQ!$ND$2:$ND$60=M$4)*(GMWQ!$NF$2:$NF$60=M$1),0),$G142-1966)</f>
        <v>478.50900000000001</v>
      </c>
      <c r="N142" s="4" cm="1">
        <f t="array" ref="N142">INDEX(GMWQ!$A$2:$NF$60,MATCH(1,(GMWQ!$NE$2:$NE$60=N$3)*(GMWQ!$ND$2:$ND$60=N$4)*(GMWQ!$NF$2:$NF$60=N$1),0),$G142-1966)</f>
        <v>450207</v>
      </c>
      <c r="O142" s="4" cm="1">
        <f t="array" ref="O142">INDEX(GMWQ!$A$2:$NF$60,MATCH(1,(GMWQ!$NE$2:$NE$60=O$3)*(GMWQ!$ND$2:$ND$60=O$4)*(GMWQ!$NF$2:$NF$60=O$1),0),$G142-1966)</f>
        <v>-15734</v>
      </c>
      <c r="P142" s="4" cm="1">
        <f t="array" ref="P142">INDEX(GMWQ!$A$2:$NF$60,MATCH(1,(GMWQ!$NE$2:$NE$60=P$3)*(GMWQ!$ND$2:$ND$60=P$4)*(GMWQ!$NF$2:$NF$60=P$1),0),$G142-1966)</f>
        <v>-121.09699999999999</v>
      </c>
      <c r="Q142" s="4" cm="1">
        <f t="array" ref="Q142">INDEX(GMWQ!$A$2:$NF$60,MATCH(1,(GMWQ!$NE$2:$NE$60=Q$3)*(GMWQ!$ND$2:$ND$60=Q$4)*(GMWQ!$NF$2:$NF$60=Q$1),0),$G142-1966)</f>
        <v>-3920.5</v>
      </c>
      <c r="R142" s="4" cm="1">
        <f t="array" ref="R142">INDEX(GMWQ!$A$2:$NF$60,MATCH(1,(GMWQ!$NE$2:$NE$60=R$3)*(GMWQ!$ND$2:$ND$60=R$4)*(GMWQ!$NF$2:$NF$60=R$1),0),$G142-1966)</f>
        <v>-7.0750000000000002</v>
      </c>
      <c r="S142" s="4" cm="1">
        <f t="array" ref="S142">INDEX(GMWQ!$A$2:$NF$60,MATCH(1,(GMWQ!$NE$2:$NE$60=S$3)*(GMWQ!$ND$2:$ND$60=S$4)*(GMWQ!$NF$2:$NF$60=S$1),0),$G142-1966)</f>
        <v>-9.2370000000000001</v>
      </c>
      <c r="T142" s="4" cm="1">
        <f t="array" ref="T142">INDEX(GMWQ!$A$2:$NF$60,MATCH(1,(GMWQ!$NE$2:$NE$60=T$3)*(GMWQ!$ND$2:$ND$60=T$4)*(GMWQ!$NF$2:$NF$60=T$1),0),$G142-1966)</f>
        <v>-11.423679999999999</v>
      </c>
      <c r="U142" s="4" cm="1">
        <f t="array" ref="U142">INDEX(GMWQ!$A$2:$NF$60,MATCH(1,(GMWQ!$NE$2:$NE$60=U$3)*(GMWQ!$ND$2:$ND$60=U$4)*(GMWQ!$NF$2:$NF$60=U$1),0),$G142-1966)</f>
        <v>11325</v>
      </c>
      <c r="V142" s="4" cm="1">
        <f t="array" ref="V142">INDEX(GMWQ!$A$2:$NF$60,MATCH(1,(GMWQ!$NE$2:$NE$60=V$3)*(GMWQ!$ND$2:$ND$60=V$4)*(GMWQ!$NF$2:$NF$60=V$1),0),$G142-1966)</f>
        <v>619114</v>
      </c>
      <c r="W142" s="4" cm="1">
        <f t="array" ref="W142">INDEX(GMWQ!$A$2:$NF$60,MATCH(1,(GMWQ!$NE$2:$NE$60=W$3)*(GMWQ!$ND$2:$ND$60=W$4)*(GMWQ!$NF$2:$NF$60=W$1),0),$G142-1966)</f>
        <v>12185.47</v>
      </c>
      <c r="X142" s="4" cm="1">
        <f t="array" ref="X142">INDEX(GMWQ!$A$2:$NF$60,MATCH(1,(GMWQ!$NE$2:$NE$60=X$3)*(GMWQ!$ND$2:$ND$60=X$4)*(GMWQ!$NF$2:$NF$60=X$1),0),$G142-1966)</f>
        <v>818453</v>
      </c>
      <c r="Y142" s="4" cm="1">
        <f t="array" ref="Y142">INDEX(GMWQ!$A$2:$NF$60,MATCH(1,(GMWQ!$NE$2:$NE$60=Y$3)*(GMWQ!$ND$2:$ND$60=Y$4)*(GMWQ!$NF$2:$NF$60=Y$1),0),$G142-1966)</f>
        <v>1528.7670000000001</v>
      </c>
      <c r="Z142" s="4" cm="1">
        <f t="array" ref="Z142">INDEX(GMWQ!$A$2:$NF$60,MATCH(1,(GMWQ!$NE$2:$NE$60=Z$3)*(GMWQ!$ND$2:$ND$60=Z$4)*(GMWQ!$NF$2:$NF$60=Z$1),0),$G142-1966)</f>
        <v>1539.9949999999999</v>
      </c>
      <c r="AA142" s="4" cm="1">
        <f t="array" ref="AA142">INDEX(GMWQ!$A$2:$NF$60,MATCH(1,(GMWQ!$NE$2:$NE$60=AA$3)*(GMWQ!$ND$2:$ND$60=AA$4)*(GMWQ!$NF$2:$NF$60=AA$1),0),$G142-1966)</f>
        <v>1799.605</v>
      </c>
      <c r="AB142" s="4" cm="1">
        <f t="array" ref="AB142">INDEX(GMWQ!$A$2:$NF$60,MATCH(1,(GMWQ!$NE$2:$NE$60=AB$3)*(GMWQ!$ND$2:$ND$60=AB$4)*(GMWQ!$NF$2:$NF$60=AB$1),0),$G142-1966)</f>
        <v>1126511</v>
      </c>
      <c r="AC142" s="4" cm="1">
        <f t="array" ref="AC142">INDEX(GMWQ!$A$2:$NF$60,MATCH(1,(GMWQ!$NE$2:$NE$60=AC$3)*(GMWQ!$ND$2:$ND$60=AC$4)*(GMWQ!$NF$2:$NF$60=AC$1),0),$G142-1966)</f>
        <v>539000</v>
      </c>
      <c r="AD142" s="4" cm="1">
        <f t="array" ref="AD142">INDEX(GMWQ!$A$2:$NF$60,MATCH(1,(GMWQ!$NE$2:$NE$60=AD$3)*(GMWQ!$ND$2:$ND$60=AD$4)*(GMWQ!$NF$2:$NF$60=AD$1),0),$G142-1966)</f>
        <v>8793.9629999999997</v>
      </c>
      <c r="AE142" s="4" cm="1">
        <f t="array" ref="AE142">INDEX(GMWQ!$A$2:$NF$60,MATCH(1,(GMWQ!$NE$2:$NE$60=AE$3)*(GMWQ!$ND$2:$ND$60=AE$4)*(GMWQ!$NF$2:$NF$60=AE$1),0),$G142-1966)</f>
        <v>351230.8</v>
      </c>
      <c r="AF142" s="4" cm="1">
        <f t="array" ref="AF142">INDEX(GMWQ!$A$2:$NF$60,MATCH(1,(GMWQ!$NE$2:$NE$60=AF$3)*(GMWQ!$ND$2:$ND$60=AF$4)*(GMWQ!$NF$2:$NF$60=AF$1),0),$G142-1966)</f>
        <v>1081</v>
      </c>
      <c r="AG142" s="4" cm="1">
        <f t="array" ref="AG142">INDEX(GMWQ!$A$2:$NF$60,MATCH(1,(GMWQ!$NE$2:$NE$60=AG$3)*(GMWQ!$ND$2:$ND$60=AG$4)*(GMWQ!$NF$2:$NF$60=AG$1),0),$G142-1966)</f>
        <v>679.50900000000001</v>
      </c>
      <c r="AH142" s="4" cm="1">
        <f t="array" ref="AH142">INDEX(GMWQ!$A$2:$NF$60,MATCH(1,(GMWQ!$NE$2:$NE$60=AH$3)*(GMWQ!$ND$2:$ND$60=AH$4)*(GMWQ!$NF$2:$NF$60=AH$1),0),$G142-1966)</f>
        <v>1429.8230000000001</v>
      </c>
      <c r="AI142" s="4" cm="1">
        <f t="array" ref="AI142">INDEX(GMWQ!$A$2:$NF$60,MATCH(1,(GMWQ!$NE$2:$NE$60=AI$3)*(GMWQ!$ND$2:$ND$60=AI$4)*(GMWQ!$NF$2:$NF$60=AI$1),0),$G142-1966)</f>
        <v>446897</v>
      </c>
      <c r="AJ142" s="4" cm="1">
        <f t="array" ref="AJ142">INDEX(GMWQ!$A$2:$NF$60,MATCH(1,(GMWQ!$NE$2:$NE$60=AJ$3)*(GMWQ!$ND$2:$ND$60=AJ$4)*(GMWQ!$NF$2:$NF$60=AJ$1),0),$G142-1966)</f>
        <v>374381</v>
      </c>
      <c r="AK142" s="4" cm="1">
        <f t="array" ref="AK142">INDEX(GMWQ!$A$2:$NF$60,MATCH(1,(GMWQ!$NE$2:$NE$60=AK$3)*(GMWQ!$ND$2:$ND$60=AK$4)*(GMWQ!$NF$2:$NF$60=AK$1),0),$G142-1966)</f>
        <v>3509.9</v>
      </c>
      <c r="AL142" s="4" cm="1">
        <f t="array" ref="AL142">INDEX(GMWQ!$A$2:$NF$60,MATCH(1,(GMWQ!$NE$2:$NE$60=AL$3)*(GMWQ!$ND$2:$ND$60=AL$4)*(GMWQ!$NF$2:$NF$60=AL$1),0),$G142-1966)</f>
        <v>136515.5</v>
      </c>
      <c r="AM142" s="4" cm="1">
        <f t="array" ref="AM142">INDEX(GMWQ!$A$2:$NF$60,MATCH(1,(GMWQ!$NE$2:$NE$60=AM$3)*(GMWQ!$ND$2:$ND$60=AM$4)*(GMWQ!$NF$2:$NF$60=AM$1),0),$G142-1966)</f>
        <v>621.33000000000004</v>
      </c>
      <c r="AN142" s="4" cm="1">
        <f t="array" ref="AN142">INDEX(GMWQ!$A$2:$NF$60,MATCH(1,(GMWQ!$NE$2:$NE$60=AN$3)*(GMWQ!$ND$2:$ND$60=AN$4)*(GMWQ!$NF$2:$NF$60=AN$1),0),$G142-1966)</f>
        <v>470.12200000000001</v>
      </c>
      <c r="AO142" s="4" cm="1">
        <f t="array" ref="AO142">INDEX(GMWQ!$A$2:$NF$60,MATCH(1,(GMWQ!$NE$2:$NE$60=AO$3)*(GMWQ!$ND$2:$ND$60=AO$4)*(GMWQ!$NF$2:$NF$60=AO$1),0),$G142-1966)</f>
        <v>398.33699999999999</v>
      </c>
      <c r="AP142" s="4" cm="1">
        <f t="array" ref="AP142">INDEX(GMWQ!$A$2:$NF$60,MATCH(1,(GMWQ!$NE$2:$NE$60=AP$3)*(GMWQ!$ND$2:$ND$60=AP$4)*(GMWQ!$NF$2:$NF$60=AP$1),0),$G142-1966)</f>
        <v>378691</v>
      </c>
      <c r="AQ142" s="4" cm="1">
        <f t="array" ref="AQ142">INDEX(GMWQ!$A$2:$NF$60,MATCH(1,(GMWQ!$NE$2:$NE$60=AQ$3)*(GMWQ!$ND$2:$ND$60=AQ$4)*(GMWQ!$NF$2:$NF$60=AQ$1),0),$G142-1966)</f>
        <v>-0.3476031</v>
      </c>
      <c r="AR142" s="4" cm="1">
        <f t="array" ref="AR142">INDEX(GMWQ!$A$2:$NF$60,MATCH(1,(GMWQ!$NE$2:$NE$60=AR$3)*(GMWQ!$ND$2:$ND$60=AR$4)*(GMWQ!$NF$2:$NF$60=AR$1),0),$G142-1966)</f>
        <v>-0.71663710000000003</v>
      </c>
      <c r="AS142" s="4" cm="1">
        <f t="array" ref="AS142">INDEX(GMWQ!$A$2:$NF$60,MATCH(1,(GMWQ!$NE$2:$NE$60=AS$3)*(GMWQ!$ND$2:$ND$60=AS$4)*(GMWQ!$NF$2:$NF$60=AS$1),0),$G142-1966)</f>
        <v>0.6959282</v>
      </c>
      <c r="AT142" s="4" cm="1">
        <f t="array" ref="AT142">INDEX(GMWQ!$A$2:$NF$60,MATCH(1,(GMWQ!$NE$2:$NE$60=AT$3)*(GMWQ!$ND$2:$ND$60=AT$4)*(GMWQ!$NF$2:$NF$60=AT$1),0),$G142-1966)</f>
        <v>1.250918</v>
      </c>
      <c r="AU142" s="4" cm="1">
        <f t="array" ref="AU142">INDEX(GMWQ!$A$2:$NF$60,MATCH(1,(GMWQ!$NE$2:$NE$60=AU$3)*(GMWQ!$ND$2:$ND$60=AU$4)*(GMWQ!$NF$2:$NF$60=AU$1),0),$G142-1966)</f>
        <v>80.900000000000006</v>
      </c>
      <c r="AV142" s="4" cm="1">
        <f t="array" ref="AV142">INDEX(GMWQ!$A$2:$NF$60,MATCH(1,(GMWQ!$NE$2:$NE$60=AV$3)*(GMWQ!$ND$2:$ND$60=AV$4)*(GMWQ!$NF$2:$NF$60=AV$1),0),$G142-1966)</f>
        <v>202.33330000000001</v>
      </c>
      <c r="AW142" s="4" cm="1">
        <f t="array" ref="AW142">INDEX(GMWQ!$A$2:$NF$60,MATCH(1,(GMWQ!$NE$2:$NE$60=AW$3)*(GMWQ!$ND$2:$ND$60=AW$4)*(GMWQ!$NF$2:$NF$60=AW$1),0),$G142-1966)</f>
        <v>95.5</v>
      </c>
      <c r="AX142" s="4" cm="1">
        <f t="array" ref="AX142">INDEX(GMWQ!$A$2:$NF$60,MATCH(1,(GMWQ!$NE$2:$NE$60=AX$3)*(GMWQ!$ND$2:$ND$60=AX$4)*(GMWQ!$NF$2:$NF$60=AX$1),0),$G142-1966)</f>
        <v>83.033330000000007</v>
      </c>
      <c r="AY142" s="4" cm="1">
        <f t="array" ref="AY142">INDEX(GMWQ!$A$2:$NF$60,MATCH(1,(GMWQ!$NE$2:$NE$60=AY$3)*(GMWQ!$ND$2:$ND$60=AY$4)*(GMWQ!$NF$2:$NF$60=AY$1),0),$G142-1966)</f>
        <v>74.03</v>
      </c>
      <c r="AZ142" s="4" cm="1">
        <f t="array" ref="AZ142">INDEX(GMWQ!$A$2:$NF$60,MATCH(1,(GMWQ!$NE$2:$NE$60=AZ$3)*(GMWQ!$ND$2:$ND$60=AZ$4)*(GMWQ!$NF$2:$NF$60=AZ$1),0),$G142-1966)</f>
        <v>70.766670000000005</v>
      </c>
      <c r="BA142" s="4" cm="1">
        <f t="array" ref="BA142">INDEX(GMWQ!$A$2:$NF$60,MATCH(1,(GMWQ!$NE$2:$NE$60=BA$3)*(GMWQ!$ND$2:$ND$60=BA$4)*(GMWQ!$NF$2:$NF$60=BA$1),0),$G142-1966)</f>
        <v>109.5</v>
      </c>
    </row>
    <row r="143" spans="1:53" x14ac:dyDescent="0.25">
      <c r="A143" s="4">
        <v>2007</v>
      </c>
      <c r="B143" s="4">
        <f t="shared" si="176"/>
        <v>2007</v>
      </c>
      <c r="C143" s="4">
        <f t="shared" si="176"/>
        <v>2006</v>
      </c>
      <c r="D143" s="4">
        <f t="shared" ref="D143" si="181">+D139+1</f>
        <v>2006</v>
      </c>
      <c r="E143" s="4">
        <f t="shared" si="176"/>
        <v>2006</v>
      </c>
      <c r="G143" s="4">
        <f t="shared" si="141"/>
        <v>2109</v>
      </c>
      <c r="H143" s="4" cm="1">
        <f t="array" ref="H143">INDEX(GMWQ!$A$2:$NF$60,MATCH(1,(GMWQ!$NE$2:$NE$60=H$3)*(GMWQ!$ND$2:$ND$60=H$4)*(GMWQ!$NF$2:$NF$60=H$1),0),$G143-1966)</f>
        <v>568845</v>
      </c>
      <c r="I143" s="4" cm="1">
        <f t="array" ref="I143">INDEX(GMWQ!$A$2:$NF$60,MATCH(1,(GMWQ!$NE$2:$NE$60=I$3)*(GMWQ!$ND$2:$ND$60=I$4)*(GMWQ!$NF$2:$NF$60=I$1),0),$G143-1966)</f>
        <v>4152.9250000000002</v>
      </c>
      <c r="J143" s="4" cm="1">
        <f t="array" ref="J143">INDEX(GMWQ!$A$2:$NF$60,MATCH(1,(GMWQ!$NE$2:$NE$60=J$3)*(GMWQ!$ND$2:$ND$60=J$4)*(GMWQ!$NF$2:$NF$60=J$1),0),$G143-1966)</f>
        <v>136866.20000000001</v>
      </c>
      <c r="K143" s="4" cm="1">
        <f t="array" ref="K143">INDEX(GMWQ!$A$2:$NF$60,MATCH(1,(GMWQ!$NE$2:$NE$60=K$3)*(GMWQ!$ND$2:$ND$60=K$4)*(GMWQ!$NF$2:$NF$60=K$1),0),$G143-1966)</f>
        <v>771.04</v>
      </c>
      <c r="L143" s="4" cm="1">
        <f t="array" ref="L143">INDEX(GMWQ!$A$2:$NF$60,MATCH(1,(GMWQ!$NE$2:$NE$60=L$3)*(GMWQ!$ND$2:$ND$60=L$4)*(GMWQ!$NF$2:$NF$60=L$1),0),$G143-1966)</f>
        <v>554.90700000000004</v>
      </c>
      <c r="M143" s="4" cm="1">
        <f t="array" ref="M143">INDEX(GMWQ!$A$2:$NF$60,MATCH(1,(GMWQ!$NE$2:$NE$60=M$3)*(GMWQ!$ND$2:$ND$60=M$4)*(GMWQ!$NF$2:$NF$60=M$1),0),$G143-1966)</f>
        <v>478.05700000000002</v>
      </c>
      <c r="N143" s="4" cm="1">
        <f t="array" ref="N143">INDEX(GMWQ!$A$2:$NF$60,MATCH(1,(GMWQ!$NE$2:$NE$60=N$3)*(GMWQ!$ND$2:$ND$60=N$4)*(GMWQ!$NF$2:$NF$60=N$1),0),$G143-1966)</f>
        <v>453080.3</v>
      </c>
      <c r="O143" s="4" cm="1">
        <f t="array" ref="O143">INDEX(GMWQ!$A$2:$NF$60,MATCH(1,(GMWQ!$NE$2:$NE$60=O$3)*(GMWQ!$ND$2:$ND$60=O$4)*(GMWQ!$NF$2:$NF$60=O$1),0),$G143-1966)</f>
        <v>-521</v>
      </c>
      <c r="P143" s="4" cm="1">
        <f t="array" ref="P143">INDEX(GMWQ!$A$2:$NF$60,MATCH(1,(GMWQ!$NE$2:$NE$60=P$3)*(GMWQ!$ND$2:$ND$60=P$4)*(GMWQ!$NF$2:$NF$60=P$1),0),$G143-1966)</f>
        <v>-128.61070000000001</v>
      </c>
      <c r="Q143" s="4" cm="1">
        <f t="array" ref="Q143">INDEX(GMWQ!$A$2:$NF$60,MATCH(1,(GMWQ!$NE$2:$NE$60=Q$3)*(GMWQ!$ND$2:$ND$60=Q$4)*(GMWQ!$NF$2:$NF$60=Q$1),0),$G143-1966)</f>
        <v>-4004.75</v>
      </c>
      <c r="R143" s="4" cm="1">
        <f t="array" ref="R143">INDEX(GMWQ!$A$2:$NF$60,MATCH(1,(GMWQ!$NE$2:$NE$60=R$3)*(GMWQ!$ND$2:$ND$60=R$4)*(GMWQ!$NF$2:$NF$60=R$1),0),$G143-1966)</f>
        <v>-0.14899999999999999</v>
      </c>
      <c r="S143" s="4" cm="1">
        <f t="array" ref="S143">INDEX(GMWQ!$A$2:$NF$60,MATCH(1,(GMWQ!$NE$2:$NE$60=S$3)*(GMWQ!$ND$2:$ND$60=S$4)*(GMWQ!$NF$2:$NF$60=S$1),0),$G143-1966)</f>
        <v>-14.467000000000001</v>
      </c>
      <c r="T143" s="4" cm="1">
        <f t="array" ref="T143">INDEX(GMWQ!$A$2:$NF$60,MATCH(1,(GMWQ!$NE$2:$NE$60=T$3)*(GMWQ!$ND$2:$ND$60=T$4)*(GMWQ!$NF$2:$NF$60=T$1),0),$G143-1966)</f>
        <v>-7.4624969999999999</v>
      </c>
      <c r="U143" s="4" cm="1">
        <f t="array" ref="U143">INDEX(GMWQ!$A$2:$NF$60,MATCH(1,(GMWQ!$NE$2:$NE$60=U$3)*(GMWQ!$ND$2:$ND$60=U$4)*(GMWQ!$NF$2:$NF$60=U$1),0),$G143-1966)</f>
        <v>9010</v>
      </c>
      <c r="V143" s="4" cm="1">
        <f t="array" ref="V143">INDEX(GMWQ!$A$2:$NF$60,MATCH(1,(GMWQ!$NE$2:$NE$60=V$3)*(GMWQ!$ND$2:$ND$60=V$4)*(GMWQ!$NF$2:$NF$60=V$1),0),$G143-1966)</f>
        <v>618021</v>
      </c>
      <c r="W143" s="4" cm="1">
        <f t="array" ref="W143">INDEX(GMWQ!$A$2:$NF$60,MATCH(1,(GMWQ!$NE$2:$NE$60=W$3)*(GMWQ!$ND$2:$ND$60=W$4)*(GMWQ!$NF$2:$NF$60=W$1),0),$G143-1966)</f>
        <v>12477.54</v>
      </c>
      <c r="X143" s="4" cm="1">
        <f t="array" ref="X143">INDEX(GMWQ!$A$2:$NF$60,MATCH(1,(GMWQ!$NE$2:$NE$60=X$3)*(GMWQ!$ND$2:$ND$60=X$4)*(GMWQ!$NF$2:$NF$60=X$1),0),$G143-1966)</f>
        <v>820110</v>
      </c>
      <c r="Y143" s="4" cm="1">
        <f t="array" ref="Y143">INDEX(GMWQ!$A$2:$NF$60,MATCH(1,(GMWQ!$NE$2:$NE$60=Y$3)*(GMWQ!$ND$2:$ND$60=Y$4)*(GMWQ!$NF$2:$NF$60=Y$1),0),$G143-1966)</f>
        <v>1524.9490000000001</v>
      </c>
      <c r="Z143" s="4" cm="1">
        <f t="array" ref="Z143">INDEX(GMWQ!$A$2:$NF$60,MATCH(1,(GMWQ!$NE$2:$NE$60=Z$3)*(GMWQ!$ND$2:$ND$60=Z$4)*(GMWQ!$NF$2:$NF$60=Z$1),0),$G143-1966)</f>
        <v>1572.6590000000001</v>
      </c>
      <c r="AA143" s="4" cm="1">
        <f t="array" ref="AA143">INDEX(GMWQ!$A$2:$NF$60,MATCH(1,(GMWQ!$NE$2:$NE$60=AA$3)*(GMWQ!$ND$2:$ND$60=AA$4)*(GMWQ!$NF$2:$NF$60=AA$1),0),$G143-1966)</f>
        <v>1798.8140000000001</v>
      </c>
      <c r="AB143" s="4" cm="1">
        <f t="array" ref="AB143">INDEX(GMWQ!$A$2:$NF$60,MATCH(1,(GMWQ!$NE$2:$NE$60=AB$3)*(GMWQ!$ND$2:$ND$60=AB$4)*(GMWQ!$NF$2:$NF$60=AB$1),0),$G143-1966)</f>
        <v>1139051</v>
      </c>
      <c r="AC143" s="4" cm="1">
        <f t="array" ref="AC143">INDEX(GMWQ!$A$2:$NF$60,MATCH(1,(GMWQ!$NE$2:$NE$60=AC$3)*(GMWQ!$ND$2:$ND$60=AC$4)*(GMWQ!$NF$2:$NF$60=AC$1),0),$G143-1966)</f>
        <v>535200</v>
      </c>
      <c r="AD143" s="4" cm="1">
        <f t="array" ref="AD143">INDEX(GMWQ!$A$2:$NF$60,MATCH(1,(GMWQ!$NE$2:$NE$60=AD$3)*(GMWQ!$ND$2:$ND$60=AD$4)*(GMWQ!$NF$2:$NF$60=AD$1),0),$G143-1966)</f>
        <v>8930.7690000000002</v>
      </c>
      <c r="AE143" s="4" cm="1">
        <f t="array" ref="AE143">INDEX(GMWQ!$A$2:$NF$60,MATCH(1,(GMWQ!$NE$2:$NE$60=AE$3)*(GMWQ!$ND$2:$ND$60=AE$4)*(GMWQ!$NF$2:$NF$60=AE$1),0),$G143-1966)</f>
        <v>358183.4</v>
      </c>
      <c r="AF143" s="4" cm="1">
        <f t="array" ref="AF143">INDEX(GMWQ!$A$2:$NF$60,MATCH(1,(GMWQ!$NE$2:$NE$60=AF$3)*(GMWQ!$ND$2:$ND$60=AF$4)*(GMWQ!$NF$2:$NF$60=AF$1),0),$G143-1966)</f>
        <v>1076</v>
      </c>
      <c r="AG143" s="4" cm="1">
        <f t="array" ref="AG143">INDEX(GMWQ!$A$2:$NF$60,MATCH(1,(GMWQ!$NE$2:$NE$60=AG$3)*(GMWQ!$ND$2:$ND$60=AG$4)*(GMWQ!$NF$2:$NF$60=AG$1),0),$G143-1966)</f>
        <v>675.68380000000002</v>
      </c>
      <c r="AH143" s="4" cm="1">
        <f t="array" ref="AH143">INDEX(GMWQ!$A$2:$NF$60,MATCH(1,(GMWQ!$NE$2:$NE$60=AH$3)*(GMWQ!$ND$2:$ND$60=AH$4)*(GMWQ!$NF$2:$NF$60=AH$1),0),$G143-1966)</f>
        <v>1428.42</v>
      </c>
      <c r="AI143" s="4" cm="1">
        <f t="array" ref="AI143">INDEX(GMWQ!$A$2:$NF$60,MATCH(1,(GMWQ!$NE$2:$NE$60=AI$3)*(GMWQ!$ND$2:$ND$60=AI$4)*(GMWQ!$NF$2:$NF$60=AI$1),0),$G143-1966)</f>
        <v>432231</v>
      </c>
      <c r="AJ143" s="4" cm="1">
        <f t="array" ref="AJ143">INDEX(GMWQ!$A$2:$NF$60,MATCH(1,(GMWQ!$NE$2:$NE$60=AJ$3)*(GMWQ!$ND$2:$ND$60=AJ$4)*(GMWQ!$NF$2:$NF$60=AJ$1),0),$G143-1966)</f>
        <v>378672</v>
      </c>
      <c r="AK143" s="4" cm="1">
        <f t="array" ref="AK143">INDEX(GMWQ!$A$2:$NF$60,MATCH(1,(GMWQ!$NE$2:$NE$60=AK$3)*(GMWQ!$ND$2:$ND$60=AK$4)*(GMWQ!$NF$2:$NF$60=AK$1),0),$G143-1966)</f>
        <v>3553.9250000000002</v>
      </c>
      <c r="AL143" s="4" cm="1">
        <f t="array" ref="AL143">INDEX(GMWQ!$A$2:$NF$60,MATCH(1,(GMWQ!$NE$2:$NE$60=AL$3)*(GMWQ!$ND$2:$ND$60=AL$4)*(GMWQ!$NF$2:$NF$60=AL$1),0),$G143-1966)</f>
        <v>136698.5</v>
      </c>
      <c r="AM143" s="4" cm="1">
        <f t="array" ref="AM143">INDEX(GMWQ!$A$2:$NF$60,MATCH(1,(GMWQ!$NE$2:$NE$60=AM$3)*(GMWQ!$ND$2:$ND$60=AM$4)*(GMWQ!$NF$2:$NF$60=AM$1),0),$G143-1966)</f>
        <v>628.202</v>
      </c>
      <c r="AN143" s="4" cm="1">
        <f t="array" ref="AN143">INDEX(GMWQ!$A$2:$NF$60,MATCH(1,(GMWQ!$NE$2:$NE$60=AN$3)*(GMWQ!$ND$2:$ND$60=AN$4)*(GMWQ!$NF$2:$NF$60=AN$1),0),$G143-1966)</f>
        <v>477.21800000000002</v>
      </c>
      <c r="AO143" s="4" cm="1">
        <f t="array" ref="AO143">INDEX(GMWQ!$A$2:$NF$60,MATCH(1,(GMWQ!$NE$2:$NE$60=AO$3)*(GMWQ!$ND$2:$ND$60=AO$4)*(GMWQ!$NF$2:$NF$60=AO$1),0),$G143-1966)</f>
        <v>400.02</v>
      </c>
      <c r="AP143" s="4" cm="1">
        <f t="array" ref="AP143">INDEX(GMWQ!$A$2:$NF$60,MATCH(1,(GMWQ!$NE$2:$NE$60=AP$3)*(GMWQ!$ND$2:$ND$60=AP$4)*(GMWQ!$NF$2:$NF$60=AP$1),0),$G143-1966)</f>
        <v>386819</v>
      </c>
      <c r="AQ143" s="4" cm="1">
        <f t="array" ref="AQ143">INDEX(GMWQ!$A$2:$NF$60,MATCH(1,(GMWQ!$NE$2:$NE$60=AQ$3)*(GMWQ!$ND$2:$ND$60=AQ$4)*(GMWQ!$NF$2:$NF$60=AQ$1),0),$G143-1966)</f>
        <v>-0.2969716</v>
      </c>
      <c r="AR143" s="4" cm="1">
        <f t="array" ref="AR143">INDEX(GMWQ!$A$2:$NF$60,MATCH(1,(GMWQ!$NE$2:$NE$60=AR$3)*(GMWQ!$ND$2:$ND$60=AR$4)*(GMWQ!$NF$2:$NF$60=AR$1),0),$G143-1966)</f>
        <v>-0.64408180000000004</v>
      </c>
      <c r="AS143" s="4" cm="1">
        <f t="array" ref="AS143">INDEX(GMWQ!$A$2:$NF$60,MATCH(1,(GMWQ!$NE$2:$NE$60=AS$3)*(GMWQ!$ND$2:$ND$60=AS$4)*(GMWQ!$NF$2:$NF$60=AS$1),0),$G143-1966)</f>
        <v>0.7143486</v>
      </c>
      <c r="AT143" s="4" cm="1">
        <f t="array" ref="AT143">INDEX(GMWQ!$A$2:$NF$60,MATCH(1,(GMWQ!$NE$2:$NE$60=AT$3)*(GMWQ!$ND$2:$ND$60=AT$4)*(GMWQ!$NF$2:$NF$60=AT$1),0),$G143-1966)</f>
        <v>1.254413</v>
      </c>
      <c r="AU143" s="4" cm="1">
        <f t="array" ref="AU143">INDEX(GMWQ!$A$2:$NF$60,MATCH(1,(GMWQ!$NE$2:$NE$60=AU$3)*(GMWQ!$ND$2:$ND$60=AU$4)*(GMWQ!$NF$2:$NF$60=AU$1),0),$G143-1966)</f>
        <v>81</v>
      </c>
      <c r="AV143" s="4" cm="1">
        <f t="array" ref="AV143">INDEX(GMWQ!$A$2:$NF$60,MATCH(1,(GMWQ!$NE$2:$NE$60=AV$3)*(GMWQ!$ND$2:$ND$60=AV$4)*(GMWQ!$NF$2:$NF$60=AV$1),0),$G143-1966)</f>
        <v>204.31700000000001</v>
      </c>
      <c r="AW143" s="4" cm="1">
        <f t="array" ref="AW143">INDEX(GMWQ!$A$2:$NF$60,MATCH(1,(GMWQ!$NE$2:$NE$60=AW$3)*(GMWQ!$ND$2:$ND$60=AW$4)*(GMWQ!$NF$2:$NF$60=AW$1),0),$G143-1966)</f>
        <v>94.966669999999993</v>
      </c>
      <c r="AX143" s="4" cm="1">
        <f t="array" ref="AX143">INDEX(GMWQ!$A$2:$NF$60,MATCH(1,(GMWQ!$NE$2:$NE$60=AX$3)*(GMWQ!$ND$2:$ND$60=AX$4)*(GMWQ!$NF$2:$NF$60=AX$1),0),$G143-1966)</f>
        <v>83.8</v>
      </c>
      <c r="AY143" s="4" cm="1">
        <f t="array" ref="AY143">INDEX(GMWQ!$A$2:$NF$60,MATCH(1,(GMWQ!$NE$2:$NE$60=AY$3)*(GMWQ!$ND$2:$ND$60=AY$4)*(GMWQ!$NF$2:$NF$60=AY$1),0),$G143-1966)</f>
        <v>74.11</v>
      </c>
      <c r="AZ143" s="4" cm="1">
        <f t="array" ref="AZ143">INDEX(GMWQ!$A$2:$NF$60,MATCH(1,(GMWQ!$NE$2:$NE$60=AZ$3)*(GMWQ!$ND$2:$ND$60=AZ$4)*(GMWQ!$NF$2:$NF$60=AZ$1),0),$G143-1966)</f>
        <v>71.066670000000002</v>
      </c>
      <c r="BA143" s="4" cm="1">
        <f t="array" ref="BA143">INDEX(GMWQ!$A$2:$NF$60,MATCH(1,(GMWQ!$NE$2:$NE$60=BA$3)*(GMWQ!$ND$2:$ND$60=BA$4)*(GMWQ!$NF$2:$NF$60=BA$1),0),$G143-1966)</f>
        <v>110.66670000000001</v>
      </c>
    </row>
    <row r="144" spans="1:53" x14ac:dyDescent="0.25">
      <c r="B144" s="4">
        <f t="shared" si="176"/>
        <v>2007</v>
      </c>
      <c r="C144" s="4">
        <f t="shared" si="176"/>
        <v>2007</v>
      </c>
      <c r="D144" s="4">
        <f t="shared" ref="D144" si="182">+D140+1</f>
        <v>2006</v>
      </c>
      <c r="G144" s="4">
        <f t="shared" si="141"/>
        <v>2110</v>
      </c>
      <c r="H144" s="4" cm="1">
        <f t="array" ref="H144">INDEX(GMWQ!$A$2:$NF$60,MATCH(1,(GMWQ!$NE$2:$NE$60=H$3)*(GMWQ!$ND$2:$ND$60=H$4)*(GMWQ!$NF$2:$NF$60=H$1),0),$G144-1966)</f>
        <v>574194</v>
      </c>
      <c r="I144" s="4" cm="1">
        <f t="array" ref="I144">INDEX(GMWQ!$A$2:$NF$60,MATCH(1,(GMWQ!$NE$2:$NE$60=I$3)*(GMWQ!$ND$2:$ND$60=I$4)*(GMWQ!$NF$2:$NF$60=I$1),0),$G144-1966)</f>
        <v>4178.3249999999998</v>
      </c>
      <c r="J144" s="4" cm="1">
        <f t="array" ref="J144">INDEX(GMWQ!$A$2:$NF$60,MATCH(1,(GMWQ!$NE$2:$NE$60=J$3)*(GMWQ!$ND$2:$ND$60=J$4)*(GMWQ!$NF$2:$NF$60=J$1),0),$G144-1966)</f>
        <v>137077.4</v>
      </c>
      <c r="K144" s="4" cm="1">
        <f t="array" ref="K144">INDEX(GMWQ!$A$2:$NF$60,MATCH(1,(GMWQ!$NE$2:$NE$60=K$3)*(GMWQ!$ND$2:$ND$60=K$4)*(GMWQ!$NF$2:$NF$60=K$1),0),$G144-1966)</f>
        <v>776.13</v>
      </c>
      <c r="L144" s="4" cm="1">
        <f t="array" ref="L144">INDEX(GMWQ!$A$2:$NF$60,MATCH(1,(GMWQ!$NE$2:$NE$60=L$3)*(GMWQ!$ND$2:$ND$60=L$4)*(GMWQ!$NF$2:$NF$60=L$1),0),$G144-1966)</f>
        <v>558.54600000000005</v>
      </c>
      <c r="M144" s="4" cm="1">
        <f t="array" ref="M144">INDEX(GMWQ!$A$2:$NF$60,MATCH(1,(GMWQ!$NE$2:$NE$60=M$3)*(GMWQ!$ND$2:$ND$60=M$4)*(GMWQ!$NF$2:$NF$60=M$1),0),$G144-1966)</f>
        <v>479.21499999999997</v>
      </c>
      <c r="N144" s="4" cm="1">
        <f t="array" ref="N144">INDEX(GMWQ!$A$2:$NF$60,MATCH(1,(GMWQ!$NE$2:$NE$60=N$3)*(GMWQ!$ND$2:$ND$60=N$4)*(GMWQ!$NF$2:$NF$60=N$1),0),$G144-1966)</f>
        <v>457455.8</v>
      </c>
      <c r="O144" s="4" cm="1">
        <f t="array" ref="O144">INDEX(GMWQ!$A$2:$NF$60,MATCH(1,(GMWQ!$NE$2:$NE$60=O$3)*(GMWQ!$ND$2:$ND$60=O$4)*(GMWQ!$NF$2:$NF$60=O$1),0),$G144-1966)</f>
        <v>-12197</v>
      </c>
      <c r="P144" s="4" cm="1">
        <f t="array" ref="P144">INDEX(GMWQ!$A$2:$NF$60,MATCH(1,(GMWQ!$NE$2:$NE$60=P$3)*(GMWQ!$ND$2:$ND$60=P$4)*(GMWQ!$NF$2:$NF$60=P$1),0),$G144-1966)</f>
        <v>-131.61269999999999</v>
      </c>
      <c r="Q144" s="4" cm="1">
        <f t="array" ref="Q144">INDEX(GMWQ!$A$2:$NF$60,MATCH(1,(GMWQ!$NE$2:$NE$60=Q$3)*(GMWQ!$ND$2:$ND$60=Q$4)*(GMWQ!$NF$2:$NF$60=Q$1),0),$G144-1966)</f>
        <v>-4066.25</v>
      </c>
      <c r="R144" s="4" cm="1">
        <f t="array" ref="R144">INDEX(GMWQ!$A$2:$NF$60,MATCH(1,(GMWQ!$NE$2:$NE$60=R$3)*(GMWQ!$ND$2:$ND$60=R$4)*(GMWQ!$NF$2:$NF$60=R$1),0),$G144-1966)</f>
        <v>2.452</v>
      </c>
      <c r="S144" s="4" cm="1">
        <f t="array" ref="S144">INDEX(GMWQ!$A$2:$NF$60,MATCH(1,(GMWQ!$NE$2:$NE$60=S$3)*(GMWQ!$ND$2:$ND$60=S$4)*(GMWQ!$NF$2:$NF$60=S$1),0),$G144-1966)</f>
        <v>-13.272</v>
      </c>
      <c r="T144" s="4" cm="1">
        <f t="array" ref="T144">INDEX(GMWQ!$A$2:$NF$60,MATCH(1,(GMWQ!$NE$2:$NE$60=T$3)*(GMWQ!$ND$2:$ND$60=T$4)*(GMWQ!$NF$2:$NF$60=T$1),0),$G144-1966)</f>
        <v>-4.1494410000000004</v>
      </c>
      <c r="U144" s="4" cm="1">
        <f t="array" ref="U144">INDEX(GMWQ!$A$2:$NF$60,MATCH(1,(GMWQ!$NE$2:$NE$60=U$3)*(GMWQ!$ND$2:$ND$60=U$4)*(GMWQ!$NF$2:$NF$60=U$1),0),$G144-1966)</f>
        <v>13509</v>
      </c>
      <c r="V144" s="4" cm="1">
        <f t="array" ref="V144">INDEX(GMWQ!$A$2:$NF$60,MATCH(1,(GMWQ!$NE$2:$NE$60=V$3)*(GMWQ!$ND$2:$ND$60=V$4)*(GMWQ!$NF$2:$NF$60=V$1),0),$G144-1966)</f>
        <v>639495</v>
      </c>
      <c r="W144" s="4" cm="1">
        <f t="array" ref="W144">INDEX(GMWQ!$A$2:$NF$60,MATCH(1,(GMWQ!$NE$2:$NE$60=W$3)*(GMWQ!$ND$2:$ND$60=W$4)*(GMWQ!$NF$2:$NF$60=W$1),0),$G144-1966)</f>
        <v>12343.46</v>
      </c>
      <c r="X144" s="4" cm="1">
        <f t="array" ref="X144">INDEX(GMWQ!$A$2:$NF$60,MATCH(1,(GMWQ!$NE$2:$NE$60=X$3)*(GMWQ!$ND$2:$ND$60=X$4)*(GMWQ!$NF$2:$NF$60=X$1),0),$G144-1966)</f>
        <v>821768</v>
      </c>
      <c r="Y144" s="4" cm="1">
        <f t="array" ref="Y144">INDEX(GMWQ!$A$2:$NF$60,MATCH(1,(GMWQ!$NE$2:$NE$60=Y$3)*(GMWQ!$ND$2:$ND$60=Y$4)*(GMWQ!$NF$2:$NF$60=Y$1),0),$G144-1966)</f>
        <v>1525.18</v>
      </c>
      <c r="Z144" s="4" cm="1">
        <f t="array" ref="Z144">INDEX(GMWQ!$A$2:$NF$60,MATCH(1,(GMWQ!$NE$2:$NE$60=Z$3)*(GMWQ!$ND$2:$ND$60=Z$4)*(GMWQ!$NF$2:$NF$60=Z$1),0),$G144-1966)</f>
        <v>1576.6420000000001</v>
      </c>
      <c r="AA144" s="4" cm="1">
        <f t="array" ref="AA144">INDEX(GMWQ!$A$2:$NF$60,MATCH(1,(GMWQ!$NE$2:$NE$60=AA$3)*(GMWQ!$ND$2:$ND$60=AA$4)*(GMWQ!$NF$2:$NF$60=AA$1),0),$G144-1966)</f>
        <v>1798.0239999999999</v>
      </c>
      <c r="AB144" s="4" cm="1">
        <f t="array" ref="AB144">INDEX(GMWQ!$A$2:$NF$60,MATCH(1,(GMWQ!$NE$2:$NE$60=AB$3)*(GMWQ!$ND$2:$ND$60=AB$4)*(GMWQ!$NF$2:$NF$60=AB$1),0),$G144-1966)</f>
        <v>1106199</v>
      </c>
      <c r="AC144" s="4" cm="1">
        <f t="array" ref="AC144">INDEX(GMWQ!$A$2:$NF$60,MATCH(1,(GMWQ!$NE$2:$NE$60=AC$3)*(GMWQ!$ND$2:$ND$60=AC$4)*(GMWQ!$NF$2:$NF$60=AC$1),0),$G144-1966)</f>
        <v>551200</v>
      </c>
      <c r="AD144" s="4" cm="1">
        <f t="array" ref="AD144">INDEX(GMWQ!$A$2:$NF$60,MATCH(1,(GMWQ!$NE$2:$NE$60=AD$3)*(GMWQ!$ND$2:$ND$60=AD$4)*(GMWQ!$NF$2:$NF$60=AD$1),0),$G144-1966)</f>
        <v>8876.9009999999998</v>
      </c>
      <c r="AE144" s="4" cm="1">
        <f t="array" ref="AE144">INDEX(GMWQ!$A$2:$NF$60,MATCH(1,(GMWQ!$NE$2:$NE$60=AE$3)*(GMWQ!$ND$2:$ND$60=AE$4)*(GMWQ!$NF$2:$NF$60=AE$1),0),$G144-1966)</f>
        <v>365136</v>
      </c>
      <c r="AF144" s="4" cm="1">
        <f t="array" ref="AF144">INDEX(GMWQ!$A$2:$NF$60,MATCH(1,(GMWQ!$NE$2:$NE$60=AF$3)*(GMWQ!$ND$2:$ND$60=AF$4)*(GMWQ!$NF$2:$NF$60=AF$1),0),$G144-1966)</f>
        <v>1043</v>
      </c>
      <c r="AG144" s="4" cm="1">
        <f t="array" ref="AG144">INDEX(GMWQ!$A$2:$NF$60,MATCH(1,(GMWQ!$NE$2:$NE$60=AG$3)*(GMWQ!$ND$2:$ND$60=AG$4)*(GMWQ!$NF$2:$NF$60=AG$1),0),$G144-1966)</f>
        <v>671.85850000000005</v>
      </c>
      <c r="AH144" s="4" cm="1">
        <f t="array" ref="AH144">INDEX(GMWQ!$A$2:$NF$60,MATCH(1,(GMWQ!$NE$2:$NE$60=AH$3)*(GMWQ!$ND$2:$ND$60=AH$4)*(GMWQ!$NF$2:$NF$60=AH$1),0),$G144-1966)</f>
        <v>1427.0170000000001</v>
      </c>
      <c r="AI144" s="4" cm="1">
        <f t="array" ref="AI144">INDEX(GMWQ!$A$2:$NF$60,MATCH(1,(GMWQ!$NE$2:$NE$60=AI$3)*(GMWQ!$ND$2:$ND$60=AI$4)*(GMWQ!$NF$2:$NF$60=AI$1),0),$G144-1966)</f>
        <v>401043</v>
      </c>
      <c r="AJ144" s="4" cm="1">
        <f t="array" ref="AJ144">INDEX(GMWQ!$A$2:$NF$60,MATCH(1,(GMWQ!$NE$2:$NE$60=AJ$3)*(GMWQ!$ND$2:$ND$60=AJ$4)*(GMWQ!$NF$2:$NF$60=AJ$1),0),$G144-1966)</f>
        <v>387949</v>
      </c>
      <c r="AK144" s="4" cm="1">
        <f t="array" ref="AK144">INDEX(GMWQ!$A$2:$NF$60,MATCH(1,(GMWQ!$NE$2:$NE$60=AK$3)*(GMWQ!$ND$2:$ND$60=AK$4)*(GMWQ!$NF$2:$NF$60=AK$1),0),$G144-1966)</f>
        <v>3600.5250000000001</v>
      </c>
      <c r="AL144" s="4" cm="1">
        <f t="array" ref="AL144">INDEX(GMWQ!$A$2:$NF$60,MATCH(1,(GMWQ!$NE$2:$NE$60=AL$3)*(GMWQ!$ND$2:$ND$60=AL$4)*(GMWQ!$NF$2:$NF$60=AL$1),0),$G144-1966)</f>
        <v>136928.20000000001</v>
      </c>
      <c r="AM144" s="4" cm="1">
        <f t="array" ref="AM144">INDEX(GMWQ!$A$2:$NF$60,MATCH(1,(GMWQ!$NE$2:$NE$60=AM$3)*(GMWQ!$ND$2:$ND$60=AM$4)*(GMWQ!$NF$2:$NF$60=AM$1),0),$G144-1966)</f>
        <v>633.34900000000005</v>
      </c>
      <c r="AN144" s="4" cm="1">
        <f t="array" ref="AN144">INDEX(GMWQ!$A$2:$NF$60,MATCH(1,(GMWQ!$NE$2:$NE$60=AN$3)*(GMWQ!$ND$2:$ND$60=AN$4)*(GMWQ!$NF$2:$NF$60=AN$1),0),$G144-1966)</f>
        <v>482.87099999999998</v>
      </c>
      <c r="AO144" s="4" cm="1">
        <f t="array" ref="AO144">INDEX(GMWQ!$A$2:$NF$60,MATCH(1,(GMWQ!$NE$2:$NE$60=AO$3)*(GMWQ!$ND$2:$ND$60=AO$4)*(GMWQ!$NF$2:$NF$60=AO$1),0),$G144-1966)</f>
        <v>403.61500000000001</v>
      </c>
      <c r="AP144" s="4" cm="1">
        <f t="array" ref="AP144">INDEX(GMWQ!$A$2:$NF$60,MATCH(1,(GMWQ!$NE$2:$NE$60=AP$3)*(GMWQ!$ND$2:$ND$60=AP$4)*(GMWQ!$NF$2:$NF$60=AP$1),0),$G144-1966)</f>
        <v>394153</v>
      </c>
      <c r="AQ144" s="4" cm="1">
        <f t="array" ref="AQ144">INDEX(GMWQ!$A$2:$NF$60,MATCH(1,(GMWQ!$NE$2:$NE$60=AQ$3)*(GMWQ!$ND$2:$ND$60=AQ$4)*(GMWQ!$NF$2:$NF$60=AQ$1),0),$G144-1966)</f>
        <v>-0.113122</v>
      </c>
      <c r="AR144" s="4" cm="1">
        <f t="array" ref="AR144">INDEX(GMWQ!$A$2:$NF$60,MATCH(1,(GMWQ!$NE$2:$NE$60=AR$3)*(GMWQ!$ND$2:$ND$60=AR$4)*(GMWQ!$NF$2:$NF$60=AR$1),0),$G144-1966)</f>
        <v>-0.30934119999999998</v>
      </c>
      <c r="AS144" s="4" cm="1">
        <f t="array" ref="AS144">INDEX(GMWQ!$A$2:$NF$60,MATCH(1,(GMWQ!$NE$2:$NE$60=AS$3)*(GMWQ!$ND$2:$ND$60=AS$4)*(GMWQ!$NF$2:$NF$60=AS$1),0),$G144-1966)</f>
        <v>0.92221980000000003</v>
      </c>
      <c r="AT144" s="4" cm="1">
        <f t="array" ref="AT144">INDEX(GMWQ!$A$2:$NF$60,MATCH(1,(GMWQ!$NE$2:$NE$60=AT$3)*(GMWQ!$ND$2:$ND$60=AT$4)*(GMWQ!$NF$2:$NF$60=AT$1),0),$G144-1966)</f>
        <v>1.362703</v>
      </c>
      <c r="AU144" s="4" cm="1">
        <f t="array" ref="AU144">INDEX(GMWQ!$A$2:$NF$60,MATCH(1,(GMWQ!$NE$2:$NE$60=AU$3)*(GMWQ!$ND$2:$ND$60=AU$4)*(GMWQ!$NF$2:$NF$60=AU$1),0),$G144-1966)</f>
        <v>81.8</v>
      </c>
      <c r="AV144" s="4" cm="1">
        <f t="array" ref="AV144">INDEX(GMWQ!$A$2:$NF$60,MATCH(1,(GMWQ!$NE$2:$NE$60=AV$3)*(GMWQ!$ND$2:$ND$60=AV$4)*(GMWQ!$NF$2:$NF$60=AV$1),0),$G144-1966)</f>
        <v>206.631</v>
      </c>
      <c r="AW144" s="4" cm="1">
        <f t="array" ref="AW144">INDEX(GMWQ!$A$2:$NF$60,MATCH(1,(GMWQ!$NE$2:$NE$60=AW$3)*(GMWQ!$ND$2:$ND$60=AW$4)*(GMWQ!$NF$2:$NF$60=AW$1),0),$G144-1966)</f>
        <v>95.433329999999998</v>
      </c>
      <c r="AX144" s="4" cm="1">
        <f t="array" ref="AX144">INDEX(GMWQ!$A$2:$NF$60,MATCH(1,(GMWQ!$NE$2:$NE$60=AX$3)*(GMWQ!$ND$2:$ND$60=AX$4)*(GMWQ!$NF$2:$NF$60=AX$1),0),$G144-1966)</f>
        <v>84.233329999999995</v>
      </c>
      <c r="AY144" s="4" cm="1">
        <f t="array" ref="AY144">INDEX(GMWQ!$A$2:$NF$60,MATCH(1,(GMWQ!$NE$2:$NE$60=AY$3)*(GMWQ!$ND$2:$ND$60=AY$4)*(GMWQ!$NF$2:$NF$60=AY$1),0),$G144-1966)</f>
        <v>74.886669999999995</v>
      </c>
      <c r="AZ144" s="4" cm="1">
        <f t="array" ref="AZ144">INDEX(GMWQ!$A$2:$NF$60,MATCH(1,(GMWQ!$NE$2:$NE$60=AZ$3)*(GMWQ!$ND$2:$ND$60=AZ$4)*(GMWQ!$NF$2:$NF$60=AZ$1),0),$G144-1966)</f>
        <v>71.5</v>
      </c>
      <c r="BA144" s="4" cm="1">
        <f t="array" ref="BA144">INDEX(GMWQ!$A$2:$NF$60,MATCH(1,(GMWQ!$NE$2:$NE$60=BA$3)*(GMWQ!$ND$2:$ND$60=BA$4)*(GMWQ!$NF$2:$NF$60=BA$1),0),$G144-1966)</f>
        <v>111.4333</v>
      </c>
    </row>
    <row r="145" spans="1:53" x14ac:dyDescent="0.25">
      <c r="B145" s="4">
        <f t="shared" si="176"/>
        <v>2007</v>
      </c>
      <c r="C145" s="4">
        <f t="shared" si="176"/>
        <v>2007</v>
      </c>
      <c r="D145" s="4">
        <f t="shared" ref="D145" si="183">+D141+1</f>
        <v>2007</v>
      </c>
      <c r="G145" s="4">
        <f t="shared" si="141"/>
        <v>2111</v>
      </c>
      <c r="H145" s="4" cm="1">
        <f t="array" ref="H145">INDEX(GMWQ!$A$2:$NF$60,MATCH(1,(GMWQ!$NE$2:$NE$60=H$3)*(GMWQ!$ND$2:$ND$60=H$4)*(GMWQ!$NF$2:$NF$60=H$1),0),$G145-1966)</f>
        <v>579605</v>
      </c>
      <c r="I145" s="4" cm="1">
        <f t="array" ref="I145">INDEX(GMWQ!$A$2:$NF$60,MATCH(1,(GMWQ!$NE$2:$NE$60=I$3)*(GMWQ!$ND$2:$ND$60=I$4)*(GMWQ!$NF$2:$NF$60=I$1),0),$G145-1966)</f>
        <v>4202.3999999999996</v>
      </c>
      <c r="J145" s="4" cm="1">
        <f t="array" ref="J145">INDEX(GMWQ!$A$2:$NF$60,MATCH(1,(GMWQ!$NE$2:$NE$60=J$3)*(GMWQ!$ND$2:$ND$60=J$4)*(GMWQ!$NF$2:$NF$60=J$1),0),$G145-1966)</f>
        <v>136175.4</v>
      </c>
      <c r="K145" s="4" cm="1">
        <f t="array" ref="K145">INDEX(GMWQ!$A$2:$NF$60,MATCH(1,(GMWQ!$NE$2:$NE$60=K$3)*(GMWQ!$ND$2:$ND$60=K$4)*(GMWQ!$NF$2:$NF$60=K$1),0),$G145-1966)</f>
        <v>780.1</v>
      </c>
      <c r="L145" s="4" cm="1">
        <f t="array" ref="L145">INDEX(GMWQ!$A$2:$NF$60,MATCH(1,(GMWQ!$NE$2:$NE$60=L$3)*(GMWQ!$ND$2:$ND$60=L$4)*(GMWQ!$NF$2:$NF$60=L$1),0),$G145-1966)</f>
        <v>560.35500000000002</v>
      </c>
      <c r="M145" s="4" cm="1">
        <f t="array" ref="M145">INDEX(GMWQ!$A$2:$NF$60,MATCH(1,(GMWQ!$NE$2:$NE$60=M$3)*(GMWQ!$ND$2:$ND$60=M$4)*(GMWQ!$NF$2:$NF$60=M$1),0),$G145-1966)</f>
        <v>479.12299999999999</v>
      </c>
      <c r="N145" s="4" cm="1">
        <f t="array" ref="N145">INDEX(GMWQ!$A$2:$NF$60,MATCH(1,(GMWQ!$NE$2:$NE$60=N$3)*(GMWQ!$ND$2:$ND$60=N$4)*(GMWQ!$NF$2:$NF$60=N$1),0),$G145-1966)</f>
        <v>459169.8</v>
      </c>
      <c r="O145" s="4" cm="1">
        <f t="array" ref="O145">INDEX(GMWQ!$A$2:$NF$60,MATCH(1,(GMWQ!$NE$2:$NE$60=O$3)*(GMWQ!$ND$2:$ND$60=O$4)*(GMWQ!$NF$2:$NF$60=O$1),0),$G145-1966)</f>
        <v>-11233</v>
      </c>
      <c r="P145" s="4" cm="1">
        <f t="array" ref="P145">INDEX(GMWQ!$A$2:$NF$60,MATCH(1,(GMWQ!$NE$2:$NE$60=P$3)*(GMWQ!$ND$2:$ND$60=P$4)*(GMWQ!$NF$2:$NF$60=P$1),0),$G145-1966)</f>
        <v>-152.54400000000001</v>
      </c>
      <c r="Q145" s="4" cm="1">
        <f t="array" ref="Q145">INDEX(GMWQ!$A$2:$NF$60,MATCH(1,(GMWQ!$NE$2:$NE$60=Q$3)*(GMWQ!$ND$2:$ND$60=Q$4)*(GMWQ!$NF$2:$NF$60=Q$1),0),$G145-1966)</f>
        <v>-3624.5</v>
      </c>
      <c r="R145" s="4" cm="1">
        <f t="array" ref="R145">INDEX(GMWQ!$A$2:$NF$60,MATCH(1,(GMWQ!$NE$2:$NE$60=R$3)*(GMWQ!$ND$2:$ND$60=R$4)*(GMWQ!$NF$2:$NF$60=R$1),0),$G145-1966)</f>
        <v>1.3759999999999999</v>
      </c>
      <c r="S145" s="4" cm="1">
        <f t="array" ref="S145">INDEX(GMWQ!$A$2:$NF$60,MATCH(1,(GMWQ!$NE$2:$NE$60=S$3)*(GMWQ!$ND$2:$ND$60=S$4)*(GMWQ!$NF$2:$NF$60=S$1),0),$G145-1966)</f>
        <v>-14.37</v>
      </c>
      <c r="T145" s="4" cm="1">
        <f t="array" ref="T145">INDEX(GMWQ!$A$2:$NF$60,MATCH(1,(GMWQ!$NE$2:$NE$60=T$3)*(GMWQ!$ND$2:$ND$60=T$4)*(GMWQ!$NF$2:$NF$60=T$1),0),$G145-1966)</f>
        <v>-3.7192219999999998</v>
      </c>
      <c r="U145" s="4" cm="1">
        <f t="array" ref="U145">INDEX(GMWQ!$A$2:$NF$60,MATCH(1,(GMWQ!$NE$2:$NE$60=U$3)*(GMWQ!$ND$2:$ND$60=U$4)*(GMWQ!$NF$2:$NF$60=U$1),0),$G145-1966)</f>
        <v>12387</v>
      </c>
      <c r="V145" s="4" cm="1">
        <f t="array" ref="V145">INDEX(GMWQ!$A$2:$NF$60,MATCH(1,(GMWQ!$NE$2:$NE$60=V$3)*(GMWQ!$ND$2:$ND$60=V$4)*(GMWQ!$NF$2:$NF$60=V$1),0),$G145-1966)</f>
        <v>648126</v>
      </c>
      <c r="W145" s="4" cm="1">
        <f t="array" ref="W145">INDEX(GMWQ!$A$2:$NF$60,MATCH(1,(GMWQ!$NE$2:$NE$60=W$3)*(GMWQ!$ND$2:$ND$60=W$4)*(GMWQ!$NF$2:$NF$60=W$1),0),$G145-1966)</f>
        <v>12546.73</v>
      </c>
      <c r="X145" s="4" cm="1">
        <f t="array" ref="X145">INDEX(GMWQ!$A$2:$NF$60,MATCH(1,(GMWQ!$NE$2:$NE$60=X$3)*(GMWQ!$ND$2:$ND$60=X$4)*(GMWQ!$NF$2:$NF$60=X$1),0),$G145-1966)</f>
        <v>823425</v>
      </c>
      <c r="Y145" s="4" cm="1">
        <f t="array" ref="Y145">INDEX(GMWQ!$A$2:$NF$60,MATCH(1,(GMWQ!$NE$2:$NE$60=Y$3)*(GMWQ!$ND$2:$ND$60=Y$4)*(GMWQ!$NF$2:$NF$60=Y$1),0),$G145-1966)</f>
        <v>1529.183</v>
      </c>
      <c r="Z145" s="4" cm="1">
        <f t="array" ref="Z145">INDEX(GMWQ!$A$2:$NF$60,MATCH(1,(GMWQ!$NE$2:$NE$60=Z$3)*(GMWQ!$ND$2:$ND$60=Z$4)*(GMWQ!$NF$2:$NF$60=Z$1),0),$G145-1966)</f>
        <v>1590.0250000000001</v>
      </c>
      <c r="AA145" s="4" cm="1">
        <f t="array" ref="AA145">INDEX(GMWQ!$A$2:$NF$60,MATCH(1,(GMWQ!$NE$2:$NE$60=AA$3)*(GMWQ!$ND$2:$ND$60=AA$4)*(GMWQ!$NF$2:$NF$60=AA$1),0),$G145-1966)</f>
        <v>1797.2339999999999</v>
      </c>
      <c r="AB145" s="4" cm="1">
        <f t="array" ref="AB145">INDEX(GMWQ!$A$2:$NF$60,MATCH(1,(GMWQ!$NE$2:$NE$60=AB$3)*(GMWQ!$ND$2:$ND$60=AB$4)*(GMWQ!$NF$2:$NF$60=AB$1),0),$G145-1966)</f>
        <v>1098810</v>
      </c>
      <c r="AC145" s="4" cm="1">
        <f t="array" ref="AC145">INDEX(GMWQ!$A$2:$NF$60,MATCH(1,(GMWQ!$NE$2:$NE$60=AC$3)*(GMWQ!$ND$2:$ND$60=AC$4)*(GMWQ!$NF$2:$NF$60=AC$1),0),$G145-1966)</f>
        <v>553000</v>
      </c>
      <c r="AD145" s="4" cm="1">
        <f t="array" ref="AD145">INDEX(GMWQ!$A$2:$NF$60,MATCH(1,(GMWQ!$NE$2:$NE$60=AD$3)*(GMWQ!$ND$2:$ND$60=AD$4)*(GMWQ!$NF$2:$NF$60=AD$1),0),$G145-1966)</f>
        <v>8867.8389999999999</v>
      </c>
      <c r="AE145" s="4" cm="1">
        <f t="array" ref="AE145">INDEX(GMWQ!$A$2:$NF$60,MATCH(1,(GMWQ!$NE$2:$NE$60=AE$3)*(GMWQ!$ND$2:$ND$60=AE$4)*(GMWQ!$NF$2:$NF$60=AE$1),0),$G145-1966)</f>
        <v>372088.7</v>
      </c>
      <c r="AF145" s="4" cm="1">
        <f t="array" ref="AF145">INDEX(GMWQ!$A$2:$NF$60,MATCH(1,(GMWQ!$NE$2:$NE$60=AF$3)*(GMWQ!$ND$2:$ND$60=AF$4)*(GMWQ!$NF$2:$NF$60=AF$1),0),$G145-1966)</f>
        <v>1056</v>
      </c>
      <c r="AG145" s="4" cm="1">
        <f t="array" ref="AG145">INDEX(GMWQ!$A$2:$NF$60,MATCH(1,(GMWQ!$NE$2:$NE$60=AG$3)*(GMWQ!$ND$2:$ND$60=AG$4)*(GMWQ!$NF$2:$NF$60=AG$1),0),$G145-1966)</f>
        <v>668.03330000000005</v>
      </c>
      <c r="AH145" s="4" cm="1">
        <f t="array" ref="AH145">INDEX(GMWQ!$A$2:$NF$60,MATCH(1,(GMWQ!$NE$2:$NE$60=AH$3)*(GMWQ!$ND$2:$ND$60=AH$4)*(GMWQ!$NF$2:$NF$60=AH$1),0),$G145-1966)</f>
        <v>1425.614</v>
      </c>
      <c r="AI145" s="4" cm="1">
        <f t="array" ref="AI145">INDEX(GMWQ!$A$2:$NF$60,MATCH(1,(GMWQ!$NE$2:$NE$60=AI$3)*(GMWQ!$ND$2:$ND$60=AI$4)*(GMWQ!$NF$2:$NF$60=AI$1),0),$G145-1966)</f>
        <v>398958</v>
      </c>
      <c r="AJ145" s="4" cm="1">
        <f t="array" ref="AJ145">INDEX(GMWQ!$A$2:$NF$60,MATCH(1,(GMWQ!$NE$2:$NE$60=AJ$3)*(GMWQ!$ND$2:$ND$60=AJ$4)*(GMWQ!$NF$2:$NF$60=AJ$1),0),$G145-1966)</f>
        <v>390894</v>
      </c>
      <c r="AK145" s="4" cm="1">
        <f t="array" ref="AK145">INDEX(GMWQ!$A$2:$NF$60,MATCH(1,(GMWQ!$NE$2:$NE$60=AK$3)*(GMWQ!$ND$2:$ND$60=AK$4)*(GMWQ!$NF$2:$NF$60=AK$1),0),$G145-1966)</f>
        <v>3641.0250000000001</v>
      </c>
      <c r="AL145" s="4" cm="1">
        <f t="array" ref="AL145">INDEX(GMWQ!$A$2:$NF$60,MATCH(1,(GMWQ!$NE$2:$NE$60=AL$3)*(GMWQ!$ND$2:$ND$60=AL$4)*(GMWQ!$NF$2:$NF$60=AL$1),0),$G145-1966)</f>
        <v>135390.1</v>
      </c>
      <c r="AM145" s="4" cm="1">
        <f t="array" ref="AM145">INDEX(GMWQ!$A$2:$NF$60,MATCH(1,(GMWQ!$NE$2:$NE$60=AM$3)*(GMWQ!$ND$2:$ND$60=AM$4)*(GMWQ!$NF$2:$NF$60=AM$1),0),$G145-1966)</f>
        <v>638.90499999999997</v>
      </c>
      <c r="AN145" s="4" cm="1">
        <f t="array" ref="AN145">INDEX(GMWQ!$A$2:$NF$60,MATCH(1,(GMWQ!$NE$2:$NE$60=AN$3)*(GMWQ!$ND$2:$ND$60=AN$4)*(GMWQ!$NF$2:$NF$60=AN$1),0),$G145-1966)</f>
        <v>487.36099999999999</v>
      </c>
      <c r="AO145" s="4" cm="1">
        <f t="array" ref="AO145">INDEX(GMWQ!$A$2:$NF$60,MATCH(1,(GMWQ!$NE$2:$NE$60=AO$3)*(GMWQ!$ND$2:$ND$60=AO$4)*(GMWQ!$NF$2:$NF$60=AO$1),0),$G145-1966)</f>
        <v>407.69099999999997</v>
      </c>
      <c r="AP145" s="4" cm="1">
        <f t="array" ref="AP145">INDEX(GMWQ!$A$2:$NF$60,MATCH(1,(GMWQ!$NE$2:$NE$60=AP$3)*(GMWQ!$ND$2:$ND$60=AP$4)*(GMWQ!$NF$2:$NF$60=AP$1),0),$G145-1966)</f>
        <v>395562</v>
      </c>
      <c r="AQ145" s="4" cm="1">
        <f t="array" ref="AQ145">INDEX(GMWQ!$A$2:$NF$60,MATCH(1,(GMWQ!$NE$2:$NE$60=AQ$3)*(GMWQ!$ND$2:$ND$60=AQ$4)*(GMWQ!$NF$2:$NF$60=AQ$1),0),$G145-1966)</f>
        <v>-0.138128</v>
      </c>
      <c r="AR145" s="4" cm="1">
        <f t="array" ref="AR145">INDEX(GMWQ!$A$2:$NF$60,MATCH(1,(GMWQ!$NE$2:$NE$60=AR$3)*(GMWQ!$ND$2:$ND$60=AR$4)*(GMWQ!$NF$2:$NF$60=AR$1),0),$G145-1966)</f>
        <v>-8.3041429999999999E-2</v>
      </c>
      <c r="AS145" s="4" cm="1">
        <f t="array" ref="AS145">INDEX(GMWQ!$A$2:$NF$60,MATCH(1,(GMWQ!$NE$2:$NE$60=AS$3)*(GMWQ!$ND$2:$ND$60=AS$4)*(GMWQ!$NF$2:$NF$60=AS$1),0),$G145-1966)</f>
        <v>0.88847640000000006</v>
      </c>
      <c r="AT145" s="4" cm="1">
        <f t="array" ref="AT145">INDEX(GMWQ!$A$2:$NF$60,MATCH(1,(GMWQ!$NE$2:$NE$60=AT$3)*(GMWQ!$ND$2:$ND$60=AT$4)*(GMWQ!$NF$2:$NF$60=AT$1),0),$G145-1966)</f>
        <v>1.378026</v>
      </c>
      <c r="AU145" s="4" cm="1">
        <f t="array" ref="AU145">INDEX(GMWQ!$A$2:$NF$60,MATCH(1,(GMWQ!$NE$2:$NE$60=AU$3)*(GMWQ!$ND$2:$ND$60=AU$4)*(GMWQ!$NF$2:$NF$60=AU$1),0),$G145-1966)</f>
        <v>81.733329999999995</v>
      </c>
      <c r="AV145" s="4" cm="1">
        <f t="array" ref="AV145">INDEX(GMWQ!$A$2:$NF$60,MATCH(1,(GMWQ!$NE$2:$NE$60=AV$3)*(GMWQ!$ND$2:$ND$60=AV$4)*(GMWQ!$NF$2:$NF$60=AV$1),0),$G145-1966)</f>
        <v>207.93899999999999</v>
      </c>
      <c r="AW145" s="4" cm="1">
        <f t="array" ref="AW145">INDEX(GMWQ!$A$2:$NF$60,MATCH(1,(GMWQ!$NE$2:$NE$60=AW$3)*(GMWQ!$ND$2:$ND$60=AW$4)*(GMWQ!$NF$2:$NF$60=AW$1),0),$G145-1966)</f>
        <v>95.633330000000001</v>
      </c>
      <c r="AX145" s="4" cm="1">
        <f t="array" ref="AX145">INDEX(GMWQ!$A$2:$NF$60,MATCH(1,(GMWQ!$NE$2:$NE$60=AX$3)*(GMWQ!$ND$2:$ND$60=AX$4)*(GMWQ!$NF$2:$NF$60=AX$1),0),$G145-1966)</f>
        <v>84.7</v>
      </c>
      <c r="AY145" s="4" cm="1">
        <f t="array" ref="AY145">INDEX(GMWQ!$A$2:$NF$60,MATCH(1,(GMWQ!$NE$2:$NE$60=AY$3)*(GMWQ!$ND$2:$ND$60=AY$4)*(GMWQ!$NF$2:$NF$60=AY$1),0),$G145-1966)</f>
        <v>75.046670000000006</v>
      </c>
      <c r="AZ145" s="4" cm="1">
        <f t="array" ref="AZ145">INDEX(GMWQ!$A$2:$NF$60,MATCH(1,(GMWQ!$NE$2:$NE$60=AZ$3)*(GMWQ!$ND$2:$ND$60=AZ$4)*(GMWQ!$NF$2:$NF$60=AZ$1),0),$G145-1966)</f>
        <v>71.966669999999993</v>
      </c>
      <c r="BA145" s="4" cm="1">
        <f t="array" ref="BA145">INDEX(GMWQ!$A$2:$NF$60,MATCH(1,(GMWQ!$NE$2:$NE$60=BA$3)*(GMWQ!$ND$2:$ND$60=BA$4)*(GMWQ!$NF$2:$NF$60=BA$1),0),$G145-1966)</f>
        <v>111.4667</v>
      </c>
    </row>
    <row r="146" spans="1:53" x14ac:dyDescent="0.25">
      <c r="B146" s="4">
        <f t="shared" si="176"/>
        <v>2007</v>
      </c>
      <c r="C146" s="4">
        <f t="shared" si="176"/>
        <v>2007</v>
      </c>
      <c r="D146" s="4">
        <f t="shared" ref="D146" si="184">+D142+1</f>
        <v>2007</v>
      </c>
      <c r="F146" s="4">
        <f t="shared" ref="F146" si="185">+F142+1</f>
        <v>2007</v>
      </c>
      <c r="G146" s="4">
        <f t="shared" si="141"/>
        <v>2112</v>
      </c>
      <c r="H146" s="4" cm="1">
        <f t="array" ref="H146">INDEX(GMWQ!$A$2:$NF$60,MATCH(1,(GMWQ!$NE$2:$NE$60=H$3)*(GMWQ!$ND$2:$ND$60=H$4)*(GMWQ!$NF$2:$NF$60=H$1),0),$G146-1966)</f>
        <v>584504</v>
      </c>
      <c r="I146" s="4" cm="1">
        <f t="array" ref="I146">INDEX(GMWQ!$A$2:$NF$60,MATCH(1,(GMWQ!$NE$2:$NE$60=I$3)*(GMWQ!$ND$2:$ND$60=I$4)*(GMWQ!$NF$2:$NF$60=I$1),0),$G146-1966)</f>
        <v>4228.8</v>
      </c>
      <c r="J146" s="4" cm="1">
        <f t="array" ref="J146">INDEX(GMWQ!$A$2:$NF$60,MATCH(1,(GMWQ!$NE$2:$NE$60=J$3)*(GMWQ!$ND$2:$ND$60=J$4)*(GMWQ!$NF$2:$NF$60=J$1),0),$G146-1966)</f>
        <v>136951.20000000001</v>
      </c>
      <c r="K146" s="4" cm="1">
        <f t="array" ref="K146">INDEX(GMWQ!$A$2:$NF$60,MATCH(1,(GMWQ!$NE$2:$NE$60=K$3)*(GMWQ!$ND$2:$ND$60=K$4)*(GMWQ!$NF$2:$NF$60=K$1),0),$G146-1966)</f>
        <v>785.88</v>
      </c>
      <c r="L146" s="4" cm="1">
        <f t="array" ref="L146">INDEX(GMWQ!$A$2:$NF$60,MATCH(1,(GMWQ!$NE$2:$NE$60=L$3)*(GMWQ!$ND$2:$ND$60=L$4)*(GMWQ!$NF$2:$NF$60=L$1),0),$G146-1966)</f>
        <v>560.93700000000001</v>
      </c>
      <c r="M146" s="4" cm="1">
        <f t="array" ref="M146">INDEX(GMWQ!$A$2:$NF$60,MATCH(1,(GMWQ!$NE$2:$NE$60=M$3)*(GMWQ!$ND$2:$ND$60=M$4)*(GMWQ!$NF$2:$NF$60=M$1),0),$G146-1966)</f>
        <v>478.11700000000002</v>
      </c>
      <c r="N146" s="4" cm="1">
        <f t="array" ref="N146">INDEX(GMWQ!$A$2:$NF$60,MATCH(1,(GMWQ!$NE$2:$NE$60=N$3)*(GMWQ!$ND$2:$ND$60=N$4)*(GMWQ!$NF$2:$NF$60=N$1),0),$G146-1966)</f>
        <v>459773.3</v>
      </c>
      <c r="O146" s="4" cm="1">
        <f t="array" ref="O146">INDEX(GMWQ!$A$2:$NF$60,MATCH(1,(GMWQ!$NE$2:$NE$60=O$3)*(GMWQ!$ND$2:$ND$60=O$4)*(GMWQ!$NF$2:$NF$60=O$1),0),$G146-1966)</f>
        <v>-17862</v>
      </c>
      <c r="P146" s="4" cm="1">
        <f t="array" ref="P146">INDEX(GMWQ!$A$2:$NF$60,MATCH(1,(GMWQ!$NE$2:$NE$60=P$3)*(GMWQ!$ND$2:$ND$60=P$4)*(GMWQ!$NF$2:$NF$60=P$1),0),$G146-1966)</f>
        <v>-168.1918</v>
      </c>
      <c r="Q146" s="4" cm="1">
        <f t="array" ref="Q146">INDEX(GMWQ!$A$2:$NF$60,MATCH(1,(GMWQ!$NE$2:$NE$60=Q$3)*(GMWQ!$ND$2:$ND$60=Q$4)*(GMWQ!$NF$2:$NF$60=Q$1),0),$G146-1966)</f>
        <v>-3949</v>
      </c>
      <c r="R146" s="4" cm="1">
        <f t="array" ref="R146">INDEX(GMWQ!$A$2:$NF$60,MATCH(1,(GMWQ!$NE$2:$NE$60=R$3)*(GMWQ!$ND$2:$ND$60=R$4)*(GMWQ!$NF$2:$NF$60=R$1),0),$G146-1966)</f>
        <v>0.25900000000000001</v>
      </c>
      <c r="S146" s="4" cm="1">
        <f t="array" ref="S146">INDEX(GMWQ!$A$2:$NF$60,MATCH(1,(GMWQ!$NE$2:$NE$60=S$3)*(GMWQ!$ND$2:$ND$60=S$4)*(GMWQ!$NF$2:$NF$60=S$1),0),$G146-1966)</f>
        <v>-15.795</v>
      </c>
      <c r="T146" s="4" cm="1">
        <f t="array" ref="T146">INDEX(GMWQ!$A$2:$NF$60,MATCH(1,(GMWQ!$NE$2:$NE$60=T$3)*(GMWQ!$ND$2:$ND$60=T$4)*(GMWQ!$NF$2:$NF$60=T$1),0),$G146-1966)</f>
        <v>-6.1718409999999997</v>
      </c>
      <c r="U146" s="4" cm="1">
        <f t="array" ref="U146">INDEX(GMWQ!$A$2:$NF$60,MATCH(1,(GMWQ!$NE$2:$NE$60=U$3)*(GMWQ!$ND$2:$ND$60=U$4)*(GMWQ!$NF$2:$NF$60=U$1),0),$G146-1966)</f>
        <v>10991</v>
      </c>
      <c r="V146" s="4" cm="1">
        <f t="array" ref="V146">INDEX(GMWQ!$A$2:$NF$60,MATCH(1,(GMWQ!$NE$2:$NE$60=V$3)*(GMWQ!$ND$2:$ND$60=V$4)*(GMWQ!$NF$2:$NF$60=V$1),0),$G146-1966)</f>
        <v>666880</v>
      </c>
      <c r="W146" s="4" cm="1">
        <f t="array" ref="W146">INDEX(GMWQ!$A$2:$NF$60,MATCH(1,(GMWQ!$NE$2:$NE$60=W$3)*(GMWQ!$ND$2:$ND$60=W$4)*(GMWQ!$NF$2:$NF$60=W$1),0),$G146-1966)</f>
        <v>12825.92</v>
      </c>
      <c r="X146" s="4" cm="1">
        <f t="array" ref="X146">INDEX(GMWQ!$A$2:$NF$60,MATCH(1,(GMWQ!$NE$2:$NE$60=X$3)*(GMWQ!$ND$2:$ND$60=X$4)*(GMWQ!$NF$2:$NF$60=X$1),0),$G146-1966)</f>
        <v>825082</v>
      </c>
      <c r="Y146" s="4" cm="1">
        <f t="array" ref="Y146">INDEX(GMWQ!$A$2:$NF$60,MATCH(1,(GMWQ!$NE$2:$NE$60=Y$3)*(GMWQ!$ND$2:$ND$60=Y$4)*(GMWQ!$NF$2:$NF$60=Y$1),0),$G146-1966)</f>
        <v>1536.96</v>
      </c>
      <c r="Z146" s="4" cm="1">
        <f t="array" ref="Z146">INDEX(GMWQ!$A$2:$NF$60,MATCH(1,(GMWQ!$NE$2:$NE$60=Z$3)*(GMWQ!$ND$2:$ND$60=Z$4)*(GMWQ!$NF$2:$NF$60=Z$1),0),$G146-1966)</f>
        <v>1601.674</v>
      </c>
      <c r="AA146" s="4" cm="1">
        <f t="array" ref="AA146">INDEX(GMWQ!$A$2:$NF$60,MATCH(1,(GMWQ!$NE$2:$NE$60=AA$3)*(GMWQ!$ND$2:$ND$60=AA$4)*(GMWQ!$NF$2:$NF$60=AA$1),0),$G146-1966)</f>
        <v>1796.443</v>
      </c>
      <c r="AB146" s="4" cm="1">
        <f t="array" ref="AB146">INDEX(GMWQ!$A$2:$NF$60,MATCH(1,(GMWQ!$NE$2:$NE$60=AB$3)*(GMWQ!$ND$2:$ND$60=AB$4)*(GMWQ!$NF$2:$NF$60=AB$1),0),$G146-1966)</f>
        <v>1125273</v>
      </c>
      <c r="AC146" s="4" cm="1">
        <f t="array" ref="AC146">INDEX(GMWQ!$A$2:$NF$60,MATCH(1,(GMWQ!$NE$2:$NE$60=AC$3)*(GMWQ!$ND$2:$ND$60=AC$4)*(GMWQ!$NF$2:$NF$60=AC$1),0),$G146-1966)</f>
        <v>574700</v>
      </c>
      <c r="AD146" s="4" cm="1">
        <f t="array" ref="AD146">INDEX(GMWQ!$A$2:$NF$60,MATCH(1,(GMWQ!$NE$2:$NE$60=AD$3)*(GMWQ!$ND$2:$ND$60=AD$4)*(GMWQ!$NF$2:$NF$60=AD$1),0),$G146-1966)</f>
        <v>9115.4339999999993</v>
      </c>
      <c r="AE146" s="4" cm="1">
        <f t="array" ref="AE146">INDEX(GMWQ!$A$2:$NF$60,MATCH(1,(GMWQ!$NE$2:$NE$60=AE$3)*(GMWQ!$ND$2:$ND$60=AE$4)*(GMWQ!$NF$2:$NF$60=AE$1),0),$G146-1966)</f>
        <v>379041.3</v>
      </c>
      <c r="AF146" s="4" cm="1">
        <f t="array" ref="AF146">INDEX(GMWQ!$A$2:$NF$60,MATCH(1,(GMWQ!$NE$2:$NE$60=AF$3)*(GMWQ!$ND$2:$ND$60=AF$4)*(GMWQ!$NF$2:$NF$60=AF$1),0),$G146-1966)</f>
        <v>1031</v>
      </c>
      <c r="AG146" s="4" cm="1">
        <f t="array" ref="AG146">INDEX(GMWQ!$A$2:$NF$60,MATCH(1,(GMWQ!$NE$2:$NE$60=AG$3)*(GMWQ!$ND$2:$ND$60=AG$4)*(GMWQ!$NF$2:$NF$60=AG$1),0),$G146-1966)</f>
        <v>664.20799999999997</v>
      </c>
      <c r="AH146" s="4" cm="1">
        <f t="array" ref="AH146">INDEX(GMWQ!$A$2:$NF$60,MATCH(1,(GMWQ!$NE$2:$NE$60=AH$3)*(GMWQ!$ND$2:$ND$60=AH$4)*(GMWQ!$NF$2:$NF$60=AH$1),0),$G146-1966)</f>
        <v>1424.211</v>
      </c>
      <c r="AI146" s="4" cm="1">
        <f t="array" ref="AI146">INDEX(GMWQ!$A$2:$NF$60,MATCH(1,(GMWQ!$NE$2:$NE$60=AI$3)*(GMWQ!$ND$2:$ND$60=AI$4)*(GMWQ!$NF$2:$NF$60=AI$1),0),$G146-1966)</f>
        <v>414159</v>
      </c>
      <c r="AJ146" s="4" cm="1">
        <f t="array" ref="AJ146">INDEX(GMWQ!$A$2:$NF$60,MATCH(1,(GMWQ!$NE$2:$NE$60=AJ$3)*(GMWQ!$ND$2:$ND$60=AJ$4)*(GMWQ!$NF$2:$NF$60=AJ$1),0),$G146-1966)</f>
        <v>394214</v>
      </c>
      <c r="AK146" s="4" cm="1">
        <f t="array" ref="AK146">INDEX(GMWQ!$A$2:$NF$60,MATCH(1,(GMWQ!$NE$2:$NE$60=AK$3)*(GMWQ!$ND$2:$ND$60=AK$4)*(GMWQ!$NF$2:$NF$60=AK$1),0),$G146-1966)</f>
        <v>3678.7750000000001</v>
      </c>
      <c r="AL146" s="4" cm="1">
        <f t="array" ref="AL146">INDEX(GMWQ!$A$2:$NF$60,MATCH(1,(GMWQ!$NE$2:$NE$60=AL$3)*(GMWQ!$ND$2:$ND$60=AL$4)*(GMWQ!$NF$2:$NF$60=AL$1),0),$G146-1966)</f>
        <v>135615.1</v>
      </c>
      <c r="AM146" s="4" cm="1">
        <f t="array" ref="AM146">INDEX(GMWQ!$A$2:$NF$60,MATCH(1,(GMWQ!$NE$2:$NE$60=AM$3)*(GMWQ!$ND$2:$ND$60=AM$4)*(GMWQ!$NF$2:$NF$60=AM$1),0),$G146-1966)</f>
        <v>645.09799999999996</v>
      </c>
      <c r="AN146" s="4" cm="1">
        <f t="array" ref="AN146">INDEX(GMWQ!$A$2:$NF$60,MATCH(1,(GMWQ!$NE$2:$NE$60=AN$3)*(GMWQ!$ND$2:$ND$60=AN$4)*(GMWQ!$NF$2:$NF$60=AN$1),0),$G146-1966)</f>
        <v>491.84500000000003</v>
      </c>
      <c r="AO146" s="4" cm="1">
        <f t="array" ref="AO146">INDEX(GMWQ!$A$2:$NF$60,MATCH(1,(GMWQ!$NE$2:$NE$60=AO$3)*(GMWQ!$ND$2:$ND$60=AO$4)*(GMWQ!$NF$2:$NF$60=AO$1),0),$G146-1966)</f>
        <v>411.23599999999999</v>
      </c>
      <c r="AP146" s="4" cm="1">
        <f t="array" ref="AP146">INDEX(GMWQ!$A$2:$NF$60,MATCH(1,(GMWQ!$NE$2:$NE$60=AP$3)*(GMWQ!$ND$2:$ND$60=AP$4)*(GMWQ!$NF$2:$NF$60=AP$1),0),$G146-1966)</f>
        <v>401127</v>
      </c>
      <c r="AQ146" s="4" cm="1">
        <f t="array" ref="AQ146">INDEX(GMWQ!$A$2:$NF$60,MATCH(1,(GMWQ!$NE$2:$NE$60=AQ$3)*(GMWQ!$ND$2:$ND$60=AQ$4)*(GMWQ!$NF$2:$NF$60=AQ$1),0),$G146-1966)</f>
        <v>-0.30939480000000003</v>
      </c>
      <c r="AR146" s="4" cm="1">
        <f t="array" ref="AR146">INDEX(GMWQ!$A$2:$NF$60,MATCH(1,(GMWQ!$NE$2:$NE$60=AR$3)*(GMWQ!$ND$2:$ND$60=AR$4)*(GMWQ!$NF$2:$NF$60=AR$1),0),$G146-1966)</f>
        <v>-7.7950480000000003E-2</v>
      </c>
      <c r="AS146" s="4" cm="1">
        <f t="array" ref="AS146">INDEX(GMWQ!$A$2:$NF$60,MATCH(1,(GMWQ!$NE$2:$NE$60=AS$3)*(GMWQ!$ND$2:$ND$60=AS$4)*(GMWQ!$NF$2:$NF$60=AS$1),0),$G146-1966)</f>
        <v>0.70703550000000004</v>
      </c>
      <c r="AT146" s="4" cm="1">
        <f t="array" ref="AT146">INDEX(GMWQ!$A$2:$NF$60,MATCH(1,(GMWQ!$NE$2:$NE$60=AT$3)*(GMWQ!$ND$2:$ND$60=AT$4)*(GMWQ!$NF$2:$NF$60=AT$1),0),$G146-1966)</f>
        <v>1.2208140000000001</v>
      </c>
      <c r="AU146" s="4" cm="1">
        <f t="array" ref="AU146">INDEX(GMWQ!$A$2:$NF$60,MATCH(1,(GMWQ!$NE$2:$NE$60=AU$3)*(GMWQ!$ND$2:$ND$60=AU$4)*(GMWQ!$NF$2:$NF$60=AU$1),0),$G146-1966)</f>
        <v>82.6</v>
      </c>
      <c r="AV146" s="4" cm="1">
        <f t="array" ref="AV146">INDEX(GMWQ!$A$2:$NF$60,MATCH(1,(GMWQ!$NE$2:$NE$60=AV$3)*(GMWQ!$ND$2:$ND$60=AV$4)*(GMWQ!$NF$2:$NF$60=AV$1),0),$G146-1966)</f>
        <v>210.4897</v>
      </c>
      <c r="AW146" s="4" cm="1">
        <f t="array" ref="AW146">INDEX(GMWQ!$A$2:$NF$60,MATCH(1,(GMWQ!$NE$2:$NE$60=AW$3)*(GMWQ!$ND$2:$ND$60=AW$4)*(GMWQ!$NF$2:$NF$60=AW$1),0),$G146-1966)</f>
        <v>95.966669999999993</v>
      </c>
      <c r="AX146" s="4" cm="1">
        <f t="array" ref="AX146">INDEX(GMWQ!$A$2:$NF$60,MATCH(1,(GMWQ!$NE$2:$NE$60=AX$3)*(GMWQ!$ND$2:$ND$60=AX$4)*(GMWQ!$NF$2:$NF$60=AX$1),0),$G146-1966)</f>
        <v>85.633330000000001</v>
      </c>
      <c r="AY146" s="4" cm="1">
        <f t="array" ref="AY146">INDEX(GMWQ!$A$2:$NF$60,MATCH(1,(GMWQ!$NE$2:$NE$60=AY$3)*(GMWQ!$ND$2:$ND$60=AY$4)*(GMWQ!$NF$2:$NF$60=AY$1),0),$G146-1966)</f>
        <v>75.763339999999999</v>
      </c>
      <c r="AZ146" s="4" cm="1">
        <f t="array" ref="AZ146">INDEX(GMWQ!$A$2:$NF$60,MATCH(1,(GMWQ!$NE$2:$NE$60=AZ$3)*(GMWQ!$ND$2:$ND$60=AZ$4)*(GMWQ!$NF$2:$NF$60=AZ$1),0),$G146-1966)</f>
        <v>72.466669999999993</v>
      </c>
      <c r="BA146" s="4" cm="1">
        <f t="array" ref="BA146">INDEX(GMWQ!$A$2:$NF$60,MATCH(1,(GMWQ!$NE$2:$NE$60=BA$3)*(GMWQ!$ND$2:$ND$60=BA$4)*(GMWQ!$NF$2:$NF$60=BA$1),0),$G146-1966)</f>
        <v>112.2333</v>
      </c>
    </row>
    <row r="147" spans="1:53" x14ac:dyDescent="0.25">
      <c r="A147" s="4">
        <v>2008</v>
      </c>
      <c r="B147" s="4">
        <f t="shared" si="176"/>
        <v>2008</v>
      </c>
      <c r="C147" s="4">
        <f t="shared" si="176"/>
        <v>2007</v>
      </c>
      <c r="D147" s="4">
        <f t="shared" ref="D147" si="186">+D143+1</f>
        <v>2007</v>
      </c>
      <c r="E147" s="4">
        <f t="shared" si="176"/>
        <v>2007</v>
      </c>
      <c r="G147" s="4">
        <f t="shared" si="141"/>
        <v>2113</v>
      </c>
      <c r="H147" s="4" cm="1">
        <f t="array" ref="H147">INDEX(GMWQ!$A$2:$NF$60,MATCH(1,(GMWQ!$NE$2:$NE$60=H$3)*(GMWQ!$ND$2:$ND$60=H$4)*(GMWQ!$NF$2:$NF$60=H$1),0),$G147-1966)</f>
        <v>586690</v>
      </c>
      <c r="I147" s="4" cm="1">
        <f t="array" ref="I147">INDEX(GMWQ!$A$2:$NF$60,MATCH(1,(GMWQ!$NE$2:$NE$60=I$3)*(GMWQ!$ND$2:$ND$60=I$4)*(GMWQ!$NF$2:$NF$60=I$1),0),$G147-1966)</f>
        <v>4210.75</v>
      </c>
      <c r="J147" s="4" cm="1">
        <f t="array" ref="J147">INDEX(GMWQ!$A$2:$NF$60,MATCH(1,(GMWQ!$NE$2:$NE$60=J$3)*(GMWQ!$ND$2:$ND$60=J$4)*(GMWQ!$NF$2:$NF$60=J$1),0),$G147-1966)</f>
        <v>137238.70000000001</v>
      </c>
      <c r="K147" s="4" cm="1">
        <f t="array" ref="K147">INDEX(GMWQ!$A$2:$NF$60,MATCH(1,(GMWQ!$NE$2:$NE$60=K$3)*(GMWQ!$ND$2:$ND$60=K$4)*(GMWQ!$NF$2:$NF$60=K$1),0),$G147-1966)</f>
        <v>790.5</v>
      </c>
      <c r="L147" s="4" cm="1">
        <f t="array" ref="L147">INDEX(GMWQ!$A$2:$NF$60,MATCH(1,(GMWQ!$NE$2:$NE$60=L$3)*(GMWQ!$ND$2:$ND$60=L$4)*(GMWQ!$NF$2:$NF$60=L$1),0),$G147-1966)</f>
        <v>565.77200000000005</v>
      </c>
      <c r="M147" s="4" cm="1">
        <f t="array" ref="M147">INDEX(GMWQ!$A$2:$NF$60,MATCH(1,(GMWQ!$NE$2:$NE$60=M$3)*(GMWQ!$ND$2:$ND$60=M$4)*(GMWQ!$NF$2:$NF$60=M$1),0),$G147-1966)</f>
        <v>483.34899999999999</v>
      </c>
      <c r="N147" s="4" cm="1">
        <f t="array" ref="N147">INDEX(GMWQ!$A$2:$NF$60,MATCH(1,(GMWQ!$NE$2:$NE$60=N$3)*(GMWQ!$ND$2:$ND$60=N$4)*(GMWQ!$NF$2:$NF$60=N$1),0),$G147-1966)</f>
        <v>460118.3</v>
      </c>
      <c r="O147" s="4" cm="1">
        <f t="array" ref="O147">INDEX(GMWQ!$A$2:$NF$60,MATCH(1,(GMWQ!$NE$2:$NE$60=O$3)*(GMWQ!$ND$2:$ND$60=O$4)*(GMWQ!$NF$2:$NF$60=O$1),0),$G147-1966)</f>
        <v>-3762</v>
      </c>
      <c r="P147" s="4" cm="1">
        <f t="array" ref="P147">INDEX(GMWQ!$A$2:$NF$60,MATCH(1,(GMWQ!$NE$2:$NE$60=P$3)*(GMWQ!$ND$2:$ND$60=P$4)*(GMWQ!$NF$2:$NF$60=P$1),0),$G147-1966)</f>
        <v>-190.63749999999999</v>
      </c>
      <c r="Q147" s="4" cm="1">
        <f t="array" ref="Q147">INDEX(GMWQ!$A$2:$NF$60,MATCH(1,(GMWQ!$NE$2:$NE$60=Q$3)*(GMWQ!$ND$2:$ND$60=Q$4)*(GMWQ!$NF$2:$NF$60=Q$1),0),$G147-1966)</f>
        <v>-3894.5</v>
      </c>
      <c r="R147" s="4" cm="1">
        <f t="array" ref="R147">INDEX(GMWQ!$A$2:$NF$60,MATCH(1,(GMWQ!$NE$2:$NE$60=R$3)*(GMWQ!$ND$2:$ND$60=R$4)*(GMWQ!$NF$2:$NF$60=R$1),0),$G147-1966)</f>
        <v>0.154</v>
      </c>
      <c r="S147" s="4" cm="1">
        <f t="array" ref="S147">INDEX(GMWQ!$A$2:$NF$60,MATCH(1,(GMWQ!$NE$2:$NE$60=S$3)*(GMWQ!$ND$2:$ND$60=S$4)*(GMWQ!$NF$2:$NF$60=S$1),0),$G147-1966)</f>
        <v>-14.975</v>
      </c>
      <c r="T147" s="4" cm="1">
        <f t="array" ref="T147">INDEX(GMWQ!$A$2:$NF$60,MATCH(1,(GMWQ!$NE$2:$NE$60=T$3)*(GMWQ!$ND$2:$ND$60=T$4)*(GMWQ!$NF$2:$NF$60=T$1),0),$G147-1966)</f>
        <v>-8.3024939999999994</v>
      </c>
      <c r="U147" s="4" cm="1">
        <f t="array" ref="U147">INDEX(GMWQ!$A$2:$NF$60,MATCH(1,(GMWQ!$NE$2:$NE$60=U$3)*(GMWQ!$ND$2:$ND$60=U$4)*(GMWQ!$NF$2:$NF$60=U$1),0),$G147-1966)</f>
        <v>7012</v>
      </c>
      <c r="V147" s="4" cm="1">
        <f t="array" ref="V147">INDEX(GMWQ!$A$2:$NF$60,MATCH(1,(GMWQ!$NE$2:$NE$60=V$3)*(GMWQ!$ND$2:$ND$60=V$4)*(GMWQ!$NF$2:$NF$60=V$1),0),$G147-1966)</f>
        <v>661926</v>
      </c>
      <c r="W147" s="4" cm="1">
        <f t="array" ref="W147">INDEX(GMWQ!$A$2:$NF$60,MATCH(1,(GMWQ!$NE$2:$NE$60=W$3)*(GMWQ!$ND$2:$ND$60=W$4)*(GMWQ!$NF$2:$NF$60=W$1),0),$G147-1966)</f>
        <v>13305.3</v>
      </c>
      <c r="X147" s="4" cm="1">
        <f t="array" ref="X147">INDEX(GMWQ!$A$2:$NF$60,MATCH(1,(GMWQ!$NE$2:$NE$60=X$3)*(GMWQ!$ND$2:$ND$60=X$4)*(GMWQ!$NF$2:$NF$60=X$1),0),$G147-1966)</f>
        <v>828113</v>
      </c>
      <c r="Y147" s="4" cm="1">
        <f t="array" ref="Y147">INDEX(GMWQ!$A$2:$NF$60,MATCH(1,(GMWQ!$NE$2:$NE$60=Y$3)*(GMWQ!$ND$2:$ND$60=Y$4)*(GMWQ!$NF$2:$NF$60=Y$1),0),$G147-1966)</f>
        <v>1537.2449999999999</v>
      </c>
      <c r="Z147" s="4" cm="1">
        <f t="array" ref="Z147">INDEX(GMWQ!$A$2:$NF$60,MATCH(1,(GMWQ!$NE$2:$NE$60=Z$3)*(GMWQ!$ND$2:$ND$60=Z$4)*(GMWQ!$NF$2:$NF$60=Z$1),0),$G147-1966)</f>
        <v>1664.184</v>
      </c>
      <c r="AA147" s="4" cm="1">
        <f t="array" ref="AA147">INDEX(GMWQ!$A$2:$NF$60,MATCH(1,(GMWQ!$NE$2:$NE$60=AA$3)*(GMWQ!$ND$2:$ND$60=AA$4)*(GMWQ!$NF$2:$NF$60=AA$1),0),$G147-1966)</f>
        <v>1814.36</v>
      </c>
      <c r="AB147" s="4" cm="1">
        <f t="array" ref="AB147">INDEX(GMWQ!$A$2:$NF$60,MATCH(1,(GMWQ!$NE$2:$NE$60=AB$3)*(GMWQ!$ND$2:$ND$60=AB$4)*(GMWQ!$NF$2:$NF$60=AB$1),0),$G147-1966)</f>
        <v>1143723</v>
      </c>
      <c r="AC147" s="4" cm="1">
        <f t="array" ref="AC147">INDEX(GMWQ!$A$2:$NF$60,MATCH(1,(GMWQ!$NE$2:$NE$60=AC$3)*(GMWQ!$ND$2:$ND$60=AC$4)*(GMWQ!$NF$2:$NF$60=AC$1),0),$G147-1966)</f>
        <v>567200</v>
      </c>
      <c r="AD147" s="4" cm="1">
        <f t="array" ref="AD147">INDEX(GMWQ!$A$2:$NF$60,MATCH(1,(GMWQ!$NE$2:$NE$60=AD$3)*(GMWQ!$ND$2:$ND$60=AD$4)*(GMWQ!$NF$2:$NF$60=AD$1),0),$G147-1966)</f>
        <v>9580.8940000000002</v>
      </c>
      <c r="AE147" s="4" cm="1">
        <f t="array" ref="AE147">INDEX(GMWQ!$A$2:$NF$60,MATCH(1,(GMWQ!$NE$2:$NE$60=AE$3)*(GMWQ!$ND$2:$ND$60=AE$4)*(GMWQ!$NF$2:$NF$60=AE$1),0),$G147-1966)</f>
        <v>390901.1</v>
      </c>
      <c r="AF147" s="4" cm="1">
        <f t="array" ref="AF147">INDEX(GMWQ!$A$2:$NF$60,MATCH(1,(GMWQ!$NE$2:$NE$60=AF$3)*(GMWQ!$ND$2:$ND$60=AF$4)*(GMWQ!$NF$2:$NF$60=AF$1),0),$G147-1966)</f>
        <v>1059</v>
      </c>
      <c r="AG147" s="4" cm="1">
        <f t="array" ref="AG147">INDEX(GMWQ!$A$2:$NF$60,MATCH(1,(GMWQ!$NE$2:$NE$60=AG$3)*(GMWQ!$ND$2:$ND$60=AG$4)*(GMWQ!$NF$2:$NF$60=AG$1),0),$G147-1966)</f>
        <v>710.78200000000004</v>
      </c>
      <c r="AH147" s="4" cm="1">
        <f t="array" ref="AH147">INDEX(GMWQ!$A$2:$NF$60,MATCH(1,(GMWQ!$NE$2:$NE$60=AH$3)*(GMWQ!$ND$2:$ND$60=AH$4)*(GMWQ!$NF$2:$NF$60=AH$1),0),$G147-1966)</f>
        <v>1442.229</v>
      </c>
      <c r="AI147" s="4" cm="1">
        <f t="array" ref="AI147">INDEX(GMWQ!$A$2:$NF$60,MATCH(1,(GMWQ!$NE$2:$NE$60=AI$3)*(GMWQ!$ND$2:$ND$60=AI$4)*(GMWQ!$NF$2:$NF$60=AI$1),0),$G147-1966)</f>
        <v>422995</v>
      </c>
      <c r="AJ147" s="4" cm="1">
        <f t="array" ref="AJ147">INDEX(GMWQ!$A$2:$NF$60,MATCH(1,(GMWQ!$NE$2:$NE$60=AJ$3)*(GMWQ!$ND$2:$ND$60=AJ$4)*(GMWQ!$NF$2:$NF$60=AJ$1),0),$G147-1966)</f>
        <v>399716</v>
      </c>
      <c r="AK147" s="4" cm="1">
        <f t="array" ref="AK147">INDEX(GMWQ!$A$2:$NF$60,MATCH(1,(GMWQ!$NE$2:$NE$60=AK$3)*(GMWQ!$ND$2:$ND$60=AK$4)*(GMWQ!$NF$2:$NF$60=AK$1),0),$G147-1966)</f>
        <v>3676.625</v>
      </c>
      <c r="AL147" s="4" cm="1">
        <f t="array" ref="AL147">INDEX(GMWQ!$A$2:$NF$60,MATCH(1,(GMWQ!$NE$2:$NE$60=AL$3)*(GMWQ!$ND$2:$ND$60=AL$4)*(GMWQ!$NF$2:$NF$60=AL$1),0),$G147-1966)</f>
        <v>135661.4</v>
      </c>
      <c r="AM147" s="4" cm="1">
        <f t="array" ref="AM147">INDEX(GMWQ!$A$2:$NF$60,MATCH(1,(GMWQ!$NE$2:$NE$60=AM$3)*(GMWQ!$ND$2:$ND$60=AM$4)*(GMWQ!$NF$2:$NF$60=AM$1),0),$G147-1966)</f>
        <v>650.49199999999996</v>
      </c>
      <c r="AN147" s="4" cm="1">
        <f t="array" ref="AN147">INDEX(GMWQ!$A$2:$NF$60,MATCH(1,(GMWQ!$NE$2:$NE$60=AN$3)*(GMWQ!$ND$2:$ND$60=AN$4)*(GMWQ!$NF$2:$NF$60=AN$1),0),$G147-1966)</f>
        <v>499.36599999999999</v>
      </c>
      <c r="AO147" s="4" cm="1">
        <f t="array" ref="AO147">INDEX(GMWQ!$A$2:$NF$60,MATCH(1,(GMWQ!$NE$2:$NE$60=AO$3)*(GMWQ!$ND$2:$ND$60=AO$4)*(GMWQ!$NF$2:$NF$60=AO$1),0),$G147-1966)</f>
        <v>414.29500000000002</v>
      </c>
      <c r="AP147" s="4" cm="1">
        <f t="array" ref="AP147">INDEX(GMWQ!$A$2:$NF$60,MATCH(1,(GMWQ!$NE$2:$NE$60=AP$3)*(GMWQ!$ND$2:$ND$60=AP$4)*(GMWQ!$NF$2:$NF$60=AP$1),0),$G147-1966)</f>
        <v>409324</v>
      </c>
      <c r="AQ147" s="4" cm="1">
        <f t="array" ref="AQ147">INDEX(GMWQ!$A$2:$NF$60,MATCH(1,(GMWQ!$NE$2:$NE$60=AQ$3)*(GMWQ!$ND$2:$ND$60=AQ$4)*(GMWQ!$NF$2:$NF$60=AQ$1),0),$G147-1966)</f>
        <v>-0.42270609999999997</v>
      </c>
      <c r="AR147" s="4" cm="1">
        <f t="array" ref="AR147">INDEX(GMWQ!$A$2:$NF$60,MATCH(1,(GMWQ!$NE$2:$NE$60=AR$3)*(GMWQ!$ND$2:$ND$60=AR$4)*(GMWQ!$NF$2:$NF$60=AR$1),0),$G147-1966)</f>
        <v>7.9915520000000007E-3</v>
      </c>
      <c r="AS147" s="4" cm="1">
        <f t="array" ref="AS147">INDEX(GMWQ!$A$2:$NF$60,MATCH(1,(GMWQ!$NE$2:$NE$60=AS$3)*(GMWQ!$ND$2:$ND$60=AS$4)*(GMWQ!$NF$2:$NF$60=AS$1),0),$G147-1966)</f>
        <v>0.30228280000000002</v>
      </c>
      <c r="AT147" s="4" cm="1">
        <f t="array" ref="AT147">INDEX(GMWQ!$A$2:$NF$60,MATCH(1,(GMWQ!$NE$2:$NE$60=AT$3)*(GMWQ!$ND$2:$ND$60=AT$4)*(GMWQ!$NF$2:$NF$60=AT$1),0),$G147-1966)</f>
        <v>0.96296599999999999</v>
      </c>
      <c r="AU147" s="4" cm="1">
        <f t="array" ref="AU147">INDEX(GMWQ!$A$2:$NF$60,MATCH(1,(GMWQ!$NE$2:$NE$60=AU$3)*(GMWQ!$ND$2:$ND$60=AU$4)*(GMWQ!$NF$2:$NF$60=AU$1),0),$G147-1966)</f>
        <v>82.933329999999998</v>
      </c>
      <c r="AV147" s="4" cm="1">
        <f t="array" ref="AV147">INDEX(GMWQ!$A$2:$NF$60,MATCH(1,(GMWQ!$NE$2:$NE$60=AV$3)*(GMWQ!$ND$2:$ND$60=AV$4)*(GMWQ!$NF$2:$NF$60=AV$1),0),$G147-1966)</f>
        <v>212.7697</v>
      </c>
      <c r="AW147" s="4" cm="1">
        <f t="array" ref="AW147">INDEX(GMWQ!$A$2:$NF$60,MATCH(1,(GMWQ!$NE$2:$NE$60=AW$3)*(GMWQ!$ND$2:$ND$60=AW$4)*(GMWQ!$NF$2:$NF$60=AW$1),0),$G147-1966)</f>
        <v>95.9</v>
      </c>
      <c r="AX147" s="4" cm="1">
        <f t="array" ref="AX147">INDEX(GMWQ!$A$2:$NF$60,MATCH(1,(GMWQ!$NE$2:$NE$60=AX$3)*(GMWQ!$ND$2:$ND$60=AX$4)*(GMWQ!$NF$2:$NF$60=AX$1),0),$G147-1966)</f>
        <v>86.2</v>
      </c>
      <c r="AY147" s="4" cm="1">
        <f t="array" ref="AY147">INDEX(GMWQ!$A$2:$NF$60,MATCH(1,(GMWQ!$NE$2:$NE$60=AY$3)*(GMWQ!$ND$2:$ND$60=AY$4)*(GMWQ!$NF$2:$NF$60=AY$1),0),$G147-1966)</f>
        <v>76.296670000000006</v>
      </c>
      <c r="AZ147" s="4" cm="1">
        <f t="array" ref="AZ147">INDEX(GMWQ!$A$2:$NF$60,MATCH(1,(GMWQ!$NE$2:$NE$60=AZ$3)*(GMWQ!$ND$2:$ND$60=AZ$4)*(GMWQ!$NF$2:$NF$60=AZ$1),0),$G147-1966)</f>
        <v>73.233329999999995</v>
      </c>
      <c r="BA147" s="4" cm="1">
        <f t="array" ref="BA147">INDEX(GMWQ!$A$2:$NF$60,MATCH(1,(GMWQ!$NE$2:$NE$60=BA$3)*(GMWQ!$ND$2:$ND$60=BA$4)*(GMWQ!$NF$2:$NF$60=BA$1),0),$G147-1966)</f>
        <v>112.6</v>
      </c>
    </row>
    <row r="148" spans="1:53" x14ac:dyDescent="0.25">
      <c r="B148" s="4">
        <f t="shared" si="176"/>
        <v>2008</v>
      </c>
      <c r="C148" s="4">
        <f t="shared" si="176"/>
        <v>2008</v>
      </c>
      <c r="D148" s="4">
        <f t="shared" ref="D148" si="187">+D144+1</f>
        <v>2007</v>
      </c>
      <c r="G148" s="4">
        <f t="shared" si="141"/>
        <v>2114</v>
      </c>
      <c r="H148" s="4" cm="1">
        <f t="array" ref="H148">INDEX(GMWQ!$A$2:$NF$60,MATCH(1,(GMWQ!$NE$2:$NE$60=H$3)*(GMWQ!$ND$2:$ND$60=H$4)*(GMWQ!$NF$2:$NF$60=H$1),0),$G148-1966)</f>
        <v>583541</v>
      </c>
      <c r="I148" s="4" cm="1">
        <f t="array" ref="I148">INDEX(GMWQ!$A$2:$NF$60,MATCH(1,(GMWQ!$NE$2:$NE$60=I$3)*(GMWQ!$ND$2:$ND$60=I$4)*(GMWQ!$NF$2:$NF$60=I$1),0),$G148-1966)</f>
        <v>4235.8249999999998</v>
      </c>
      <c r="J148" s="4" cm="1">
        <f t="array" ref="J148">INDEX(GMWQ!$A$2:$NF$60,MATCH(1,(GMWQ!$NE$2:$NE$60=J$3)*(GMWQ!$ND$2:$ND$60=J$4)*(GMWQ!$NF$2:$NF$60=J$1),0),$G148-1966)</f>
        <v>136579.4</v>
      </c>
      <c r="K148" s="4" cm="1">
        <f t="array" ref="K148">INDEX(GMWQ!$A$2:$NF$60,MATCH(1,(GMWQ!$NE$2:$NE$60=K$3)*(GMWQ!$ND$2:$ND$60=K$4)*(GMWQ!$NF$2:$NF$60=K$1),0),$G148-1966)</f>
        <v>787.65</v>
      </c>
      <c r="L148" s="4" cm="1">
        <f t="array" ref="L148">INDEX(GMWQ!$A$2:$NF$60,MATCH(1,(GMWQ!$NE$2:$NE$60=L$3)*(GMWQ!$ND$2:$ND$60=L$4)*(GMWQ!$NF$2:$NF$60=L$1),0),$G148-1966)</f>
        <v>561.52499999999998</v>
      </c>
      <c r="M148" s="4" cm="1">
        <f t="array" ref="M148">INDEX(GMWQ!$A$2:$NF$60,MATCH(1,(GMWQ!$NE$2:$NE$60=M$3)*(GMWQ!$ND$2:$ND$60=M$4)*(GMWQ!$NF$2:$NF$60=M$1),0),$G148-1966)</f>
        <v>478.84699999999998</v>
      </c>
      <c r="N148" s="4" cm="1">
        <f t="array" ref="N148">INDEX(GMWQ!$A$2:$NF$60,MATCH(1,(GMWQ!$NE$2:$NE$60=N$3)*(GMWQ!$ND$2:$ND$60=N$4)*(GMWQ!$NF$2:$NF$60=N$1),0),$G148-1966)</f>
        <v>461794.8</v>
      </c>
      <c r="O148" s="4" cm="1">
        <f t="array" ref="O148">INDEX(GMWQ!$A$2:$NF$60,MATCH(1,(GMWQ!$NE$2:$NE$60=O$3)*(GMWQ!$ND$2:$ND$60=O$4)*(GMWQ!$NF$2:$NF$60=O$1),0),$G148-1966)</f>
        <v>-20670</v>
      </c>
      <c r="P148" s="4" cm="1">
        <f t="array" ref="P148">INDEX(GMWQ!$A$2:$NF$60,MATCH(1,(GMWQ!$NE$2:$NE$60=P$3)*(GMWQ!$ND$2:$ND$60=P$4)*(GMWQ!$NF$2:$NF$60=P$1),0),$G148-1966)</f>
        <v>-283.62299999999999</v>
      </c>
      <c r="Q148" s="4" cm="1">
        <f t="array" ref="Q148">INDEX(GMWQ!$A$2:$NF$60,MATCH(1,(GMWQ!$NE$2:$NE$60=Q$3)*(GMWQ!$ND$2:$ND$60=Q$4)*(GMWQ!$NF$2:$NF$60=Q$1),0),$G148-1966)</f>
        <v>-4400.5</v>
      </c>
      <c r="R148" s="4" cm="1">
        <f t="array" ref="R148">INDEX(GMWQ!$A$2:$NF$60,MATCH(1,(GMWQ!$NE$2:$NE$60=R$3)*(GMWQ!$ND$2:$ND$60=R$4)*(GMWQ!$NF$2:$NF$60=R$1),0),$G148-1966)</f>
        <v>-0.45400000000000001</v>
      </c>
      <c r="S148" s="4" cm="1">
        <f t="array" ref="S148">INDEX(GMWQ!$A$2:$NF$60,MATCH(1,(GMWQ!$NE$2:$NE$60=S$3)*(GMWQ!$ND$2:$ND$60=S$4)*(GMWQ!$NF$2:$NF$60=S$1),0),$G148-1966)</f>
        <v>-15.173</v>
      </c>
      <c r="T148" s="4" cm="1">
        <f t="array" ref="T148">INDEX(GMWQ!$A$2:$NF$60,MATCH(1,(GMWQ!$NE$2:$NE$60=T$3)*(GMWQ!$ND$2:$ND$60=T$4)*(GMWQ!$NF$2:$NF$60=T$1),0),$G148-1966)</f>
        <v>-9.27163</v>
      </c>
      <c r="U148" s="4" cm="1">
        <f t="array" ref="U148">INDEX(GMWQ!$A$2:$NF$60,MATCH(1,(GMWQ!$NE$2:$NE$60=U$3)*(GMWQ!$ND$2:$ND$60=U$4)*(GMWQ!$NF$2:$NF$60=U$1),0),$G148-1966)</f>
        <v>6389</v>
      </c>
      <c r="V148" s="4" cm="1">
        <f t="array" ref="V148">INDEX(GMWQ!$A$2:$NF$60,MATCH(1,(GMWQ!$NE$2:$NE$60=V$3)*(GMWQ!$ND$2:$ND$60=V$4)*(GMWQ!$NF$2:$NF$60=V$1),0),$G148-1966)</f>
        <v>689797</v>
      </c>
      <c r="W148" s="4" cm="1">
        <f t="array" ref="W148">INDEX(GMWQ!$A$2:$NF$60,MATCH(1,(GMWQ!$NE$2:$NE$60=W$3)*(GMWQ!$ND$2:$ND$60=W$4)*(GMWQ!$NF$2:$NF$60=W$1),0),$G148-1966)</f>
        <v>13401.61</v>
      </c>
      <c r="X148" s="4" cm="1">
        <f t="array" ref="X148">INDEX(GMWQ!$A$2:$NF$60,MATCH(1,(GMWQ!$NE$2:$NE$60=X$3)*(GMWQ!$ND$2:$ND$60=X$4)*(GMWQ!$NF$2:$NF$60=X$1),0),$G148-1966)</f>
        <v>831144</v>
      </c>
      <c r="Y148" s="4" cm="1">
        <f t="array" ref="Y148">INDEX(GMWQ!$A$2:$NF$60,MATCH(1,(GMWQ!$NE$2:$NE$60=Y$3)*(GMWQ!$ND$2:$ND$60=Y$4)*(GMWQ!$NF$2:$NF$60=Y$1),0),$G148-1966)</f>
        <v>1536.1780000000001</v>
      </c>
      <c r="Z148" s="4" cm="1">
        <f t="array" ref="Z148">INDEX(GMWQ!$A$2:$NF$60,MATCH(1,(GMWQ!$NE$2:$NE$60=Z$3)*(GMWQ!$ND$2:$ND$60=Z$4)*(GMWQ!$NF$2:$NF$60=Z$1),0),$G148-1966)</f>
        <v>1635.5250000000001</v>
      </c>
      <c r="AA148" s="4" cm="1">
        <f t="array" ref="AA148">INDEX(GMWQ!$A$2:$NF$60,MATCH(1,(GMWQ!$NE$2:$NE$60=AA$3)*(GMWQ!$ND$2:$ND$60=AA$4)*(GMWQ!$NF$2:$NF$60=AA$1),0),$G148-1966)</f>
        <v>1832.277</v>
      </c>
      <c r="AB148" s="4" cm="1">
        <f t="array" ref="AB148">INDEX(GMWQ!$A$2:$NF$60,MATCH(1,(GMWQ!$NE$2:$NE$60=AB$3)*(GMWQ!$ND$2:$ND$60=AB$4)*(GMWQ!$NF$2:$NF$60=AB$1),0),$G148-1966)</f>
        <v>1135362</v>
      </c>
      <c r="AC148" s="4" cm="1">
        <f t="array" ref="AC148">INDEX(GMWQ!$A$2:$NF$60,MATCH(1,(GMWQ!$NE$2:$NE$60=AC$3)*(GMWQ!$ND$2:$ND$60=AC$4)*(GMWQ!$NF$2:$NF$60=AC$1),0),$G148-1966)</f>
        <v>600100</v>
      </c>
      <c r="AD148" s="4" cm="1">
        <f t="array" ref="AD148">INDEX(GMWQ!$A$2:$NF$60,MATCH(1,(GMWQ!$NE$2:$NE$60=AD$3)*(GMWQ!$ND$2:$ND$60=AD$4)*(GMWQ!$NF$2:$NF$60=AD$1),0),$G148-1966)</f>
        <v>9802.2420000000002</v>
      </c>
      <c r="AE148" s="4" cm="1">
        <f t="array" ref="AE148">INDEX(GMWQ!$A$2:$NF$60,MATCH(1,(GMWQ!$NE$2:$NE$60=AE$3)*(GMWQ!$ND$2:$ND$60=AE$4)*(GMWQ!$NF$2:$NF$60=AE$1),0),$G148-1966)</f>
        <v>402760.9</v>
      </c>
      <c r="AF148" s="4" cm="1">
        <f t="array" ref="AF148">INDEX(GMWQ!$A$2:$NF$60,MATCH(1,(GMWQ!$NE$2:$NE$60=AF$3)*(GMWQ!$ND$2:$ND$60=AF$4)*(GMWQ!$NF$2:$NF$60=AF$1),0),$G148-1966)</f>
        <v>1006</v>
      </c>
      <c r="AG148" s="4" cm="1">
        <f t="array" ref="AG148">INDEX(GMWQ!$A$2:$NF$60,MATCH(1,(GMWQ!$NE$2:$NE$60=AG$3)*(GMWQ!$ND$2:$ND$60=AG$4)*(GMWQ!$NF$2:$NF$60=AG$1),0),$G148-1966)</f>
        <v>757.35599999999999</v>
      </c>
      <c r="AH148" s="4" cm="1">
        <f t="array" ref="AH148">INDEX(GMWQ!$A$2:$NF$60,MATCH(1,(GMWQ!$NE$2:$NE$60=AH$3)*(GMWQ!$ND$2:$ND$60=AH$4)*(GMWQ!$NF$2:$NF$60=AH$1),0),$G148-1966)</f>
        <v>1460.248</v>
      </c>
      <c r="AI148" s="4" cm="1">
        <f t="array" ref="AI148">INDEX(GMWQ!$A$2:$NF$60,MATCH(1,(GMWQ!$NE$2:$NE$60=AI$3)*(GMWQ!$ND$2:$ND$60=AI$4)*(GMWQ!$NF$2:$NF$60=AI$1),0),$G148-1966)</f>
        <v>382587</v>
      </c>
      <c r="AJ148" s="4" cm="1">
        <f t="array" ref="AJ148">INDEX(GMWQ!$A$2:$NF$60,MATCH(1,(GMWQ!$NE$2:$NE$60=AJ$3)*(GMWQ!$ND$2:$ND$60=AJ$4)*(GMWQ!$NF$2:$NF$60=AJ$1),0),$G148-1966)</f>
        <v>402687</v>
      </c>
      <c r="AK148" s="4" cm="1">
        <f t="array" ref="AK148">INDEX(GMWQ!$A$2:$NF$60,MATCH(1,(GMWQ!$NE$2:$NE$60=AK$3)*(GMWQ!$ND$2:$ND$60=AK$4)*(GMWQ!$NF$2:$NF$60=AK$1),0),$G148-1966)</f>
        <v>3716.4250000000002</v>
      </c>
      <c r="AL148" s="4" cm="1">
        <f t="array" ref="AL148">INDEX(GMWQ!$A$2:$NF$60,MATCH(1,(GMWQ!$NE$2:$NE$60=AL$3)*(GMWQ!$ND$2:$ND$60=AL$4)*(GMWQ!$NF$2:$NF$60=AL$1),0),$G148-1966)</f>
        <v>134797.29999999999</v>
      </c>
      <c r="AM148" s="4" cm="1">
        <f t="array" ref="AM148">INDEX(GMWQ!$A$2:$NF$60,MATCH(1,(GMWQ!$NE$2:$NE$60=AM$3)*(GMWQ!$ND$2:$ND$60=AM$4)*(GMWQ!$NF$2:$NF$60=AM$1),0),$G148-1966)</f>
        <v>648.82299999999998</v>
      </c>
      <c r="AN148" s="4" cm="1">
        <f t="array" ref="AN148">INDEX(GMWQ!$A$2:$NF$60,MATCH(1,(GMWQ!$NE$2:$NE$60=AN$3)*(GMWQ!$ND$2:$ND$60=AN$4)*(GMWQ!$NF$2:$NF$60=AN$1),0),$G148-1966)</f>
        <v>499.12200000000001</v>
      </c>
      <c r="AO148" s="4" cm="1">
        <f t="array" ref="AO148">INDEX(GMWQ!$A$2:$NF$60,MATCH(1,(GMWQ!$NE$2:$NE$60=AO$3)*(GMWQ!$ND$2:$ND$60=AO$4)*(GMWQ!$NF$2:$NF$60=AO$1),0),$G148-1966)</f>
        <v>416.28800000000001</v>
      </c>
      <c r="AP148" s="4" cm="1">
        <f t="array" ref="AP148">INDEX(GMWQ!$A$2:$NF$60,MATCH(1,(GMWQ!$NE$2:$NE$60=AP$3)*(GMWQ!$ND$2:$ND$60=AP$4)*(GMWQ!$NF$2:$NF$60=AP$1),0),$G148-1966)</f>
        <v>419362</v>
      </c>
      <c r="AQ148" s="4" cm="1">
        <f t="array" ref="AQ148">INDEX(GMWQ!$A$2:$NF$60,MATCH(1,(GMWQ!$NE$2:$NE$60=AQ$3)*(GMWQ!$ND$2:$ND$60=AQ$4)*(GMWQ!$NF$2:$NF$60=AQ$1),0),$G148-1966)</f>
        <v>-1.6244169999999999E-2</v>
      </c>
      <c r="AR148" s="4" cm="1">
        <f t="array" ref="AR148">INDEX(GMWQ!$A$2:$NF$60,MATCH(1,(GMWQ!$NE$2:$NE$60=AR$3)*(GMWQ!$ND$2:$ND$60=AR$4)*(GMWQ!$NF$2:$NF$60=AR$1),0),$G148-1966)</f>
        <v>0.44484000000000001</v>
      </c>
      <c r="AS148" s="4" cm="1">
        <f t="array" ref="AS148">INDEX(GMWQ!$A$2:$NF$60,MATCH(1,(GMWQ!$NE$2:$NE$60=AS$3)*(GMWQ!$ND$2:$ND$60=AS$4)*(GMWQ!$NF$2:$NF$60=AS$1),0),$G148-1966)</f>
        <v>0.47477190000000002</v>
      </c>
      <c r="AT148" s="4" cm="1">
        <f t="array" ref="AT148">INDEX(GMWQ!$A$2:$NF$60,MATCH(1,(GMWQ!$NE$2:$NE$60=AT$3)*(GMWQ!$ND$2:$ND$60=AT$4)*(GMWQ!$NF$2:$NF$60=AT$1),0),$G148-1966)</f>
        <v>1.0660080000000001</v>
      </c>
      <c r="AU148" s="4" cm="1">
        <f t="array" ref="AU148">INDEX(GMWQ!$A$2:$NF$60,MATCH(1,(GMWQ!$NE$2:$NE$60=AU$3)*(GMWQ!$ND$2:$ND$60=AU$4)*(GMWQ!$NF$2:$NF$60=AU$1),0),$G148-1966)</f>
        <v>84.6</v>
      </c>
      <c r="AV148" s="4" cm="1">
        <f t="array" ref="AV148">INDEX(GMWQ!$A$2:$NF$60,MATCH(1,(GMWQ!$NE$2:$NE$60=AV$3)*(GMWQ!$ND$2:$ND$60=AV$4)*(GMWQ!$NF$2:$NF$60=AV$1),0),$G148-1966)</f>
        <v>215.5377</v>
      </c>
      <c r="AW148" s="4" cm="1">
        <f t="array" ref="AW148">INDEX(GMWQ!$A$2:$NF$60,MATCH(1,(GMWQ!$NE$2:$NE$60=AW$3)*(GMWQ!$ND$2:$ND$60=AW$4)*(GMWQ!$NF$2:$NF$60=AW$1),0),$G148-1966)</f>
        <v>96.7</v>
      </c>
      <c r="AX148" s="4" cm="1">
        <f t="array" ref="AX148">INDEX(GMWQ!$A$2:$NF$60,MATCH(1,(GMWQ!$NE$2:$NE$60=AX$3)*(GMWQ!$ND$2:$ND$60=AX$4)*(GMWQ!$NF$2:$NF$60=AX$1),0),$G148-1966)</f>
        <v>86.733329999999995</v>
      </c>
      <c r="AY148" s="4" cm="1">
        <f t="array" ref="AY148">INDEX(GMWQ!$A$2:$NF$60,MATCH(1,(GMWQ!$NE$2:$NE$60=AY$3)*(GMWQ!$ND$2:$ND$60=AY$4)*(GMWQ!$NF$2:$NF$60=AY$1),0),$G148-1966)</f>
        <v>77.36</v>
      </c>
      <c r="AZ148" s="4" cm="1">
        <f t="array" ref="AZ148">INDEX(GMWQ!$A$2:$NF$60,MATCH(1,(GMWQ!$NE$2:$NE$60=AZ$3)*(GMWQ!$ND$2:$ND$60=AZ$4)*(GMWQ!$NF$2:$NF$60=AZ$1),0),$G148-1966)</f>
        <v>74.066670000000002</v>
      </c>
      <c r="BA148" s="4" cm="1">
        <f t="array" ref="BA148">INDEX(GMWQ!$A$2:$NF$60,MATCH(1,(GMWQ!$NE$2:$NE$60=BA$3)*(GMWQ!$ND$2:$ND$60=BA$4)*(GMWQ!$NF$2:$NF$60=BA$1),0),$G148-1966)</f>
        <v>114.1</v>
      </c>
    </row>
    <row r="149" spans="1:53" x14ac:dyDescent="0.25">
      <c r="B149" s="4">
        <f t="shared" si="176"/>
        <v>2008</v>
      </c>
      <c r="C149" s="4">
        <f t="shared" si="176"/>
        <v>2008</v>
      </c>
      <c r="D149" s="4">
        <f t="shared" ref="D149" si="188">+D145+1</f>
        <v>2008</v>
      </c>
      <c r="G149" s="4">
        <f t="shared" si="141"/>
        <v>2115</v>
      </c>
      <c r="H149" s="4" cm="1">
        <f t="array" ref="H149">INDEX(GMWQ!$A$2:$NF$60,MATCH(1,(GMWQ!$NE$2:$NE$60=H$3)*(GMWQ!$ND$2:$ND$60=H$4)*(GMWQ!$NF$2:$NF$60=H$1),0),$G149-1966)</f>
        <v>573961</v>
      </c>
      <c r="I149" s="4" cm="1">
        <f t="array" ref="I149">INDEX(GMWQ!$A$2:$NF$60,MATCH(1,(GMWQ!$NE$2:$NE$60=I$3)*(GMWQ!$ND$2:$ND$60=I$4)*(GMWQ!$NF$2:$NF$60=I$1),0),$G149-1966)</f>
        <v>4213.5749999999998</v>
      </c>
      <c r="J149" s="4" cm="1">
        <f t="array" ref="J149">INDEX(GMWQ!$A$2:$NF$60,MATCH(1,(GMWQ!$NE$2:$NE$60=J$3)*(GMWQ!$ND$2:$ND$60=J$4)*(GMWQ!$NF$2:$NF$60=J$1),0),$G149-1966)</f>
        <v>135057.20000000001</v>
      </c>
      <c r="K149" s="4" cm="1">
        <f t="array" ref="K149">INDEX(GMWQ!$A$2:$NF$60,MATCH(1,(GMWQ!$NE$2:$NE$60=K$3)*(GMWQ!$ND$2:$ND$60=K$4)*(GMWQ!$NF$2:$NF$60=K$1),0),$G149-1966)</f>
        <v>783.34</v>
      </c>
      <c r="L149" s="4" cm="1">
        <f t="array" ref="L149">INDEX(GMWQ!$A$2:$NF$60,MATCH(1,(GMWQ!$NE$2:$NE$60=L$3)*(GMWQ!$ND$2:$ND$60=L$4)*(GMWQ!$NF$2:$NF$60=L$1),0),$G149-1966)</f>
        <v>560.226</v>
      </c>
      <c r="M149" s="4" cm="1">
        <f t="array" ref="M149">INDEX(GMWQ!$A$2:$NF$60,MATCH(1,(GMWQ!$NE$2:$NE$60=M$3)*(GMWQ!$ND$2:$ND$60=M$4)*(GMWQ!$NF$2:$NF$60=M$1),0),$G149-1966)</f>
        <v>471.64299999999997</v>
      </c>
      <c r="N149" s="4" cm="1">
        <f t="array" ref="N149">INDEX(GMWQ!$A$2:$NF$60,MATCH(1,(GMWQ!$NE$2:$NE$60=N$3)*(GMWQ!$ND$2:$ND$60=N$4)*(GMWQ!$NF$2:$NF$60=N$1),0),$G149-1966)</f>
        <v>465589.5</v>
      </c>
      <c r="O149" s="4" cm="1">
        <f t="array" ref="O149">INDEX(GMWQ!$A$2:$NF$60,MATCH(1,(GMWQ!$NE$2:$NE$60=O$3)*(GMWQ!$ND$2:$ND$60=O$4)*(GMWQ!$NF$2:$NF$60=O$1),0),$G149-1966)</f>
        <v>-25143</v>
      </c>
      <c r="P149" s="4" cm="1">
        <f t="array" ref="P149">INDEX(GMWQ!$A$2:$NF$60,MATCH(1,(GMWQ!$NE$2:$NE$60=P$3)*(GMWQ!$ND$2:$ND$60=P$4)*(GMWQ!$NF$2:$NF$60=P$1),0),$G149-1966)</f>
        <v>-268.96019999999999</v>
      </c>
      <c r="Q149" s="4" cm="1">
        <f t="array" ref="Q149">INDEX(GMWQ!$A$2:$NF$60,MATCH(1,(GMWQ!$NE$2:$NE$60=Q$3)*(GMWQ!$ND$2:$ND$60=Q$4)*(GMWQ!$NF$2:$NF$60=Q$1),0),$G149-1966)</f>
        <v>-5710.25</v>
      </c>
      <c r="R149" s="4" cm="1">
        <f t="array" ref="R149">INDEX(GMWQ!$A$2:$NF$60,MATCH(1,(GMWQ!$NE$2:$NE$60=R$3)*(GMWQ!$ND$2:$ND$60=R$4)*(GMWQ!$NF$2:$NF$60=R$1),0),$G149-1966)</f>
        <v>0.54</v>
      </c>
      <c r="S149" s="4" cm="1">
        <f t="array" ref="S149">INDEX(GMWQ!$A$2:$NF$60,MATCH(1,(GMWQ!$NE$2:$NE$60=S$3)*(GMWQ!$ND$2:$ND$60=S$4)*(GMWQ!$NF$2:$NF$60=S$1),0),$G149-1966)</f>
        <v>-15.413</v>
      </c>
      <c r="T149" s="4" cm="1">
        <f t="array" ref="T149">INDEX(GMWQ!$A$2:$NF$60,MATCH(1,(GMWQ!$NE$2:$NE$60=T$3)*(GMWQ!$ND$2:$ND$60=T$4)*(GMWQ!$NF$2:$NF$60=T$1),0),$G149-1966)</f>
        <v>-11.102819999999999</v>
      </c>
      <c r="U149" s="4" cm="1">
        <f t="array" ref="U149">INDEX(GMWQ!$A$2:$NF$60,MATCH(1,(GMWQ!$NE$2:$NE$60=U$3)*(GMWQ!$ND$2:$ND$60=U$4)*(GMWQ!$NF$2:$NF$60=U$1),0),$G149-1966)</f>
        <v>7060</v>
      </c>
      <c r="V149" s="4" cm="1">
        <f t="array" ref="V149">INDEX(GMWQ!$A$2:$NF$60,MATCH(1,(GMWQ!$NE$2:$NE$60=V$3)*(GMWQ!$ND$2:$ND$60=V$4)*(GMWQ!$NF$2:$NF$60=V$1),0),$G149-1966)</f>
        <v>736882</v>
      </c>
      <c r="W149" s="4" cm="1">
        <f t="array" ref="W149">INDEX(GMWQ!$A$2:$NF$60,MATCH(1,(GMWQ!$NE$2:$NE$60=W$3)*(GMWQ!$ND$2:$ND$60=W$4)*(GMWQ!$NF$2:$NF$60=W$1),0),$G149-1966)</f>
        <v>14312.61</v>
      </c>
      <c r="X149" s="4" cm="1">
        <f t="array" ref="X149">INDEX(GMWQ!$A$2:$NF$60,MATCH(1,(GMWQ!$NE$2:$NE$60=X$3)*(GMWQ!$ND$2:$ND$60=X$4)*(GMWQ!$NF$2:$NF$60=X$1),0),$G149-1966)</f>
        <v>834175</v>
      </c>
      <c r="Y149" s="4" cm="1">
        <f t="array" ref="Y149">INDEX(GMWQ!$A$2:$NF$60,MATCH(1,(GMWQ!$NE$2:$NE$60=Y$3)*(GMWQ!$ND$2:$ND$60=Y$4)*(GMWQ!$NF$2:$NF$60=Y$1),0),$G149-1966)</f>
        <v>1553.6610000000001</v>
      </c>
      <c r="Z149" s="4" cm="1">
        <f t="array" ref="Z149">INDEX(GMWQ!$A$2:$NF$60,MATCH(1,(GMWQ!$NE$2:$NE$60=Z$3)*(GMWQ!$ND$2:$ND$60=Z$4)*(GMWQ!$NF$2:$NF$60=Z$1),0),$G149-1966)</f>
        <v>1678.2919999999999</v>
      </c>
      <c r="AA149" s="4" cm="1">
        <f t="array" ref="AA149">INDEX(GMWQ!$A$2:$NF$60,MATCH(1,(GMWQ!$NE$2:$NE$60=AA$3)*(GMWQ!$ND$2:$ND$60=AA$4)*(GMWQ!$NF$2:$NF$60=AA$1),0),$G149-1966)</f>
        <v>1850.194</v>
      </c>
      <c r="AB149" s="4" cm="1">
        <f t="array" ref="AB149">INDEX(GMWQ!$A$2:$NF$60,MATCH(1,(GMWQ!$NE$2:$NE$60=AB$3)*(GMWQ!$ND$2:$ND$60=AB$4)*(GMWQ!$NF$2:$NF$60=AB$1),0),$G149-1966)</f>
        <v>1140558</v>
      </c>
      <c r="AC149" s="4" cm="1">
        <f t="array" ref="AC149">INDEX(GMWQ!$A$2:$NF$60,MATCH(1,(GMWQ!$NE$2:$NE$60=AC$3)*(GMWQ!$ND$2:$ND$60=AC$4)*(GMWQ!$NF$2:$NF$60=AC$1),0),$G149-1966)</f>
        <v>681200</v>
      </c>
      <c r="AD149" s="4" cm="1">
        <f t="array" ref="AD149">INDEX(GMWQ!$A$2:$NF$60,MATCH(1,(GMWQ!$NE$2:$NE$60=AD$3)*(GMWQ!$ND$2:$ND$60=AD$4)*(GMWQ!$NF$2:$NF$60=AD$1),0),$G149-1966)</f>
        <v>10360.540000000001</v>
      </c>
      <c r="AE149" s="4" cm="1">
        <f t="array" ref="AE149">INDEX(GMWQ!$A$2:$NF$60,MATCH(1,(GMWQ!$NE$2:$NE$60=AE$3)*(GMWQ!$ND$2:$ND$60=AE$4)*(GMWQ!$NF$2:$NF$60=AE$1),0),$G149-1966)</f>
        <v>414620.7</v>
      </c>
      <c r="AF149" s="4" cm="1">
        <f t="array" ref="AF149">INDEX(GMWQ!$A$2:$NF$60,MATCH(1,(GMWQ!$NE$2:$NE$60=AF$3)*(GMWQ!$ND$2:$ND$60=AF$4)*(GMWQ!$NF$2:$NF$60=AF$1),0),$G149-1966)</f>
        <v>1028</v>
      </c>
      <c r="AG149" s="4" cm="1">
        <f t="array" ref="AG149">INDEX(GMWQ!$A$2:$NF$60,MATCH(1,(GMWQ!$NE$2:$NE$60=AG$3)*(GMWQ!$ND$2:$ND$60=AG$4)*(GMWQ!$NF$2:$NF$60=AG$1),0),$G149-1966)</f>
        <v>803.93</v>
      </c>
      <c r="AH149" s="4" cm="1">
        <f t="array" ref="AH149">INDEX(GMWQ!$A$2:$NF$60,MATCH(1,(GMWQ!$NE$2:$NE$60=AH$3)*(GMWQ!$ND$2:$ND$60=AH$4)*(GMWQ!$NF$2:$NF$60=AH$1),0),$G149-1966)</f>
        <v>1478.2660000000001</v>
      </c>
      <c r="AI149" s="4" cm="1">
        <f t="array" ref="AI149">INDEX(GMWQ!$A$2:$NF$60,MATCH(1,(GMWQ!$NE$2:$NE$60=AI$3)*(GMWQ!$ND$2:$ND$60=AI$4)*(GMWQ!$NF$2:$NF$60=AI$1),0),$G149-1966)</f>
        <v>385665</v>
      </c>
      <c r="AJ149" s="4" cm="1">
        <f t="array" ref="AJ149">INDEX(GMWQ!$A$2:$NF$60,MATCH(1,(GMWQ!$NE$2:$NE$60=AJ$3)*(GMWQ!$ND$2:$ND$60=AJ$4)*(GMWQ!$NF$2:$NF$60=AJ$1),0),$G149-1966)</f>
        <v>402137</v>
      </c>
      <c r="AK149" s="4" cm="1">
        <f t="array" ref="AK149">INDEX(GMWQ!$A$2:$NF$60,MATCH(1,(GMWQ!$NE$2:$NE$60=AK$3)*(GMWQ!$ND$2:$ND$60=AK$4)*(GMWQ!$NF$2:$NF$60=AK$1),0),$G149-1966)</f>
        <v>3724.75</v>
      </c>
      <c r="AL149" s="4" cm="1">
        <f t="array" ref="AL149">INDEX(GMWQ!$A$2:$NF$60,MATCH(1,(GMWQ!$NE$2:$NE$60=AL$3)*(GMWQ!$ND$2:$ND$60=AL$4)*(GMWQ!$NF$2:$NF$60=AL$1),0),$G149-1966)</f>
        <v>132212.79999999999</v>
      </c>
      <c r="AM149" s="4" cm="1">
        <f t="array" ref="AM149">INDEX(GMWQ!$A$2:$NF$60,MATCH(1,(GMWQ!$NE$2:$NE$60=AM$3)*(GMWQ!$ND$2:$ND$60=AM$4)*(GMWQ!$NF$2:$NF$60=AM$1),0),$G149-1966)</f>
        <v>647.13699999999994</v>
      </c>
      <c r="AN149" s="4" cm="1">
        <f t="array" ref="AN149">INDEX(GMWQ!$A$2:$NF$60,MATCH(1,(GMWQ!$NE$2:$NE$60=AN$3)*(GMWQ!$ND$2:$ND$60=AN$4)*(GMWQ!$NF$2:$NF$60=AN$1),0),$G149-1966)</f>
        <v>498.07100000000003</v>
      </c>
      <c r="AO149" s="4" cm="1">
        <f t="array" ref="AO149">INDEX(GMWQ!$A$2:$NF$60,MATCH(1,(GMWQ!$NE$2:$NE$60=AO$3)*(GMWQ!$ND$2:$ND$60=AO$4)*(GMWQ!$NF$2:$NF$60=AO$1),0),$G149-1966)</f>
        <v>410.92200000000003</v>
      </c>
      <c r="AP149" s="4" cm="1">
        <f t="array" ref="AP149">INDEX(GMWQ!$A$2:$NF$60,MATCH(1,(GMWQ!$NE$2:$NE$60=AP$3)*(GMWQ!$ND$2:$ND$60=AP$4)*(GMWQ!$NF$2:$NF$60=AP$1),0),$G149-1966)</f>
        <v>423628</v>
      </c>
      <c r="AQ149" s="4" cm="1">
        <f t="array" ref="AQ149">INDEX(GMWQ!$A$2:$NF$60,MATCH(1,(GMWQ!$NE$2:$NE$60=AQ$3)*(GMWQ!$ND$2:$ND$60=AQ$4)*(GMWQ!$NF$2:$NF$60=AQ$1),0),$G149-1966)</f>
        <v>-0.29219699999999998</v>
      </c>
      <c r="AR149" s="4" cm="1">
        <f t="array" ref="AR149">INDEX(GMWQ!$A$2:$NF$60,MATCH(1,(GMWQ!$NE$2:$NE$60=AR$3)*(GMWQ!$ND$2:$ND$60=AR$4)*(GMWQ!$NF$2:$NF$60=AR$1),0),$G149-1966)</f>
        <v>0.39135530000000002</v>
      </c>
      <c r="AS149" s="4" cm="1">
        <f t="array" ref="AS149">INDEX(GMWQ!$A$2:$NF$60,MATCH(1,(GMWQ!$NE$2:$NE$60=AS$3)*(GMWQ!$ND$2:$ND$60=AS$4)*(GMWQ!$NF$2:$NF$60=AS$1),0),$G149-1966)</f>
        <v>0.2558376</v>
      </c>
      <c r="AT149" s="4" cm="1">
        <f t="array" ref="AT149">INDEX(GMWQ!$A$2:$NF$60,MATCH(1,(GMWQ!$NE$2:$NE$60=AT$3)*(GMWQ!$ND$2:$ND$60=AT$4)*(GMWQ!$NF$2:$NF$60=AT$1),0),$G149-1966)</f>
        <v>0.83187529999999998</v>
      </c>
      <c r="AU149" s="4" cm="1">
        <f t="array" ref="AU149">INDEX(GMWQ!$A$2:$NF$60,MATCH(1,(GMWQ!$NE$2:$NE$60=AU$3)*(GMWQ!$ND$2:$ND$60=AU$4)*(GMWQ!$NF$2:$NF$60=AU$1),0),$G149-1966)</f>
        <v>85.633330000000001</v>
      </c>
      <c r="AV149" s="4" cm="1">
        <f t="array" ref="AV149">INDEX(GMWQ!$A$2:$NF$60,MATCH(1,(GMWQ!$NE$2:$NE$60=AV$3)*(GMWQ!$ND$2:$ND$60=AV$4)*(GMWQ!$NF$2:$NF$60=AV$1),0),$G149-1966)</f>
        <v>218.86099999999999</v>
      </c>
      <c r="AW149" s="4" cm="1">
        <f t="array" ref="AW149">INDEX(GMWQ!$A$2:$NF$60,MATCH(1,(GMWQ!$NE$2:$NE$60=AW$3)*(GMWQ!$ND$2:$ND$60=AW$4)*(GMWQ!$NF$2:$NF$60=AW$1),0),$G149-1966)</f>
        <v>97.7</v>
      </c>
      <c r="AX149" s="4" cm="1">
        <f t="array" ref="AX149">INDEX(GMWQ!$A$2:$NF$60,MATCH(1,(GMWQ!$NE$2:$NE$60=AX$3)*(GMWQ!$ND$2:$ND$60=AX$4)*(GMWQ!$NF$2:$NF$60=AX$1),0),$G149-1966)</f>
        <v>87.3</v>
      </c>
      <c r="AY149" s="4" cm="1">
        <f t="array" ref="AY149">INDEX(GMWQ!$A$2:$NF$60,MATCH(1,(GMWQ!$NE$2:$NE$60=AY$3)*(GMWQ!$ND$2:$ND$60=AY$4)*(GMWQ!$NF$2:$NF$60=AY$1),0),$G149-1966)</f>
        <v>77.486660000000001</v>
      </c>
      <c r="AZ149" s="4" cm="1">
        <f t="array" ref="AZ149">INDEX(GMWQ!$A$2:$NF$60,MATCH(1,(GMWQ!$NE$2:$NE$60=AZ$3)*(GMWQ!$ND$2:$ND$60=AZ$4)*(GMWQ!$NF$2:$NF$60=AZ$1),0),$G149-1966)</f>
        <v>74.8</v>
      </c>
      <c r="BA149" s="4" cm="1">
        <f t="array" ref="BA149">INDEX(GMWQ!$A$2:$NF$60,MATCH(1,(GMWQ!$NE$2:$NE$60=BA$3)*(GMWQ!$ND$2:$ND$60=BA$4)*(GMWQ!$NF$2:$NF$60=BA$1),0),$G149-1966)</f>
        <v>115.4333</v>
      </c>
    </row>
    <row r="150" spans="1:53" x14ac:dyDescent="0.25">
      <c r="B150" s="4">
        <f t="shared" si="176"/>
        <v>2008</v>
      </c>
      <c r="C150" s="4">
        <f t="shared" si="176"/>
        <v>2008</v>
      </c>
      <c r="D150" s="4">
        <f t="shared" ref="D150" si="189">+D146+1</f>
        <v>2008</v>
      </c>
      <c r="F150" s="4">
        <f t="shared" ref="F150" si="190">+F146+1</f>
        <v>2008</v>
      </c>
      <c r="G150" s="4">
        <f t="shared" si="141"/>
        <v>2116</v>
      </c>
      <c r="H150" s="4" cm="1">
        <f t="array" ref="H150">INDEX(GMWQ!$A$2:$NF$60,MATCH(1,(GMWQ!$NE$2:$NE$60=H$3)*(GMWQ!$ND$2:$ND$60=H$4)*(GMWQ!$NF$2:$NF$60=H$1),0),$G150-1966)</f>
        <v>561816</v>
      </c>
      <c r="I150" s="4" cm="1">
        <f t="array" ref="I150">INDEX(GMWQ!$A$2:$NF$60,MATCH(1,(GMWQ!$NE$2:$NE$60=I$3)*(GMWQ!$ND$2:$ND$60=I$4)*(GMWQ!$NF$2:$NF$60=I$1),0),$G150-1966)</f>
        <v>4121.3500000000004</v>
      </c>
      <c r="J150" s="4" cm="1">
        <f t="array" ref="J150">INDEX(GMWQ!$A$2:$NF$60,MATCH(1,(GMWQ!$NE$2:$NE$60=J$3)*(GMWQ!$ND$2:$ND$60=J$4)*(GMWQ!$NF$2:$NF$60=J$1),0),$G150-1966)</f>
        <v>131854.70000000001</v>
      </c>
      <c r="K150" s="4" cm="1">
        <f t="array" ref="K150">INDEX(GMWQ!$A$2:$NF$60,MATCH(1,(GMWQ!$NE$2:$NE$60=K$3)*(GMWQ!$ND$2:$ND$60=K$4)*(GMWQ!$NF$2:$NF$60=K$1),0),$G150-1966)</f>
        <v>771.17</v>
      </c>
      <c r="L150" s="4" cm="1">
        <f t="array" ref="L150">INDEX(GMWQ!$A$2:$NF$60,MATCH(1,(GMWQ!$NE$2:$NE$60=L$3)*(GMWQ!$ND$2:$ND$60=L$4)*(GMWQ!$NF$2:$NF$60=L$1),0),$G150-1966)</f>
        <v>553.08799999999997</v>
      </c>
      <c r="M150" s="4" cm="1">
        <f t="array" ref="M150">INDEX(GMWQ!$A$2:$NF$60,MATCH(1,(GMWQ!$NE$2:$NE$60=M$3)*(GMWQ!$ND$2:$ND$60=M$4)*(GMWQ!$NF$2:$NF$60=M$1),0),$G150-1966)</f>
        <v>460.392</v>
      </c>
      <c r="N150" s="4" cm="1">
        <f t="array" ref="N150">INDEX(GMWQ!$A$2:$NF$60,MATCH(1,(GMWQ!$NE$2:$NE$60=N$3)*(GMWQ!$ND$2:$ND$60=N$4)*(GMWQ!$NF$2:$NF$60=N$1),0),$G150-1966)</f>
        <v>460187.3</v>
      </c>
      <c r="O150" s="4" cm="1">
        <f t="array" ref="O150">INDEX(GMWQ!$A$2:$NF$60,MATCH(1,(GMWQ!$NE$2:$NE$60=O$3)*(GMWQ!$ND$2:$ND$60=O$4)*(GMWQ!$NF$2:$NF$60=O$1),0),$G150-1966)</f>
        <v>-38404</v>
      </c>
      <c r="P150" s="4" cm="1">
        <f t="array" ref="P150">INDEX(GMWQ!$A$2:$NF$60,MATCH(1,(GMWQ!$NE$2:$NE$60=P$3)*(GMWQ!$ND$2:$ND$60=P$4)*(GMWQ!$NF$2:$NF$60=P$1),0),$G150-1966)</f>
        <v>-297.51900000000001</v>
      </c>
      <c r="Q150" s="4" cm="1">
        <f t="array" ref="Q150">INDEX(GMWQ!$A$2:$NF$60,MATCH(1,(GMWQ!$NE$2:$NE$60=Q$3)*(GMWQ!$ND$2:$ND$60=Q$4)*(GMWQ!$NF$2:$NF$60=Q$1),0),$G150-1966)</f>
        <v>-7686.25</v>
      </c>
      <c r="R150" s="4" cm="1">
        <f t="array" ref="R150">INDEX(GMWQ!$A$2:$NF$60,MATCH(1,(GMWQ!$NE$2:$NE$60=R$3)*(GMWQ!$ND$2:$ND$60=R$4)*(GMWQ!$NF$2:$NF$60=R$1),0),$G150-1966)</f>
        <v>-7.048</v>
      </c>
      <c r="S150" s="4" cm="1">
        <f t="array" ref="S150">INDEX(GMWQ!$A$2:$NF$60,MATCH(1,(GMWQ!$NE$2:$NE$60=S$3)*(GMWQ!$ND$2:$ND$60=S$4)*(GMWQ!$NF$2:$NF$60=S$1),0),$G150-1966)</f>
        <v>-24.010999999999999</v>
      </c>
      <c r="T150" s="4" cm="1">
        <f t="array" ref="T150">INDEX(GMWQ!$A$2:$NF$60,MATCH(1,(GMWQ!$NE$2:$NE$60=T$3)*(GMWQ!$ND$2:$ND$60=T$4)*(GMWQ!$NF$2:$NF$60=T$1),0),$G150-1966)</f>
        <v>-13.796060000000001</v>
      </c>
      <c r="U150" s="4" cm="1">
        <f t="array" ref="U150">INDEX(GMWQ!$A$2:$NF$60,MATCH(1,(GMWQ!$NE$2:$NE$60=U$3)*(GMWQ!$ND$2:$ND$60=U$4)*(GMWQ!$NF$2:$NF$60=U$1),0),$G150-1966)</f>
        <v>-2436</v>
      </c>
      <c r="V150" s="4" cm="1">
        <f t="array" ref="V150">INDEX(GMWQ!$A$2:$NF$60,MATCH(1,(GMWQ!$NE$2:$NE$60=V$3)*(GMWQ!$ND$2:$ND$60=V$4)*(GMWQ!$NF$2:$NF$60=V$1),0),$G150-1966)</f>
        <v>809985</v>
      </c>
      <c r="W150" s="4" cm="1">
        <f t="array" ref="W150">INDEX(GMWQ!$A$2:$NF$60,MATCH(1,(GMWQ!$NE$2:$NE$60=W$3)*(GMWQ!$ND$2:$ND$60=W$4)*(GMWQ!$NF$2:$NF$60=W$1),0),$G150-1966)</f>
        <v>15386.57</v>
      </c>
      <c r="X150" s="4" cm="1">
        <f t="array" ref="X150">INDEX(GMWQ!$A$2:$NF$60,MATCH(1,(GMWQ!$NE$2:$NE$60=X$3)*(GMWQ!$ND$2:$ND$60=X$4)*(GMWQ!$NF$2:$NF$60=X$1),0),$G150-1966)</f>
        <v>837205</v>
      </c>
      <c r="Y150" s="4" cm="1">
        <f t="array" ref="Y150">INDEX(GMWQ!$A$2:$NF$60,MATCH(1,(GMWQ!$NE$2:$NE$60=Y$3)*(GMWQ!$ND$2:$ND$60=Y$4)*(GMWQ!$NF$2:$NF$60=Y$1),0),$G150-1966)</f>
        <v>1589.694</v>
      </c>
      <c r="Z150" s="4" cm="1">
        <f t="array" ref="Z150">INDEX(GMWQ!$A$2:$NF$60,MATCH(1,(GMWQ!$NE$2:$NE$60=Z$3)*(GMWQ!$ND$2:$ND$60=Z$4)*(GMWQ!$NF$2:$NF$60=Z$1),0),$G150-1966)</f>
        <v>1788.386</v>
      </c>
      <c r="AA150" s="4" cm="1">
        <f t="array" ref="AA150">INDEX(GMWQ!$A$2:$NF$60,MATCH(1,(GMWQ!$NE$2:$NE$60=AA$3)*(GMWQ!$ND$2:$ND$60=AA$4)*(GMWQ!$NF$2:$NF$60=AA$1),0),$G150-1966)</f>
        <v>1868.1110000000001</v>
      </c>
      <c r="AB150" s="4" cm="1">
        <f t="array" ref="AB150">INDEX(GMWQ!$A$2:$NF$60,MATCH(1,(GMWQ!$NE$2:$NE$60=AB$3)*(GMWQ!$ND$2:$ND$60=AB$4)*(GMWQ!$NF$2:$NF$60=AB$1),0),$G150-1966)</f>
        <v>1230238</v>
      </c>
      <c r="AC150" s="4" cm="1">
        <f t="array" ref="AC150">INDEX(GMWQ!$A$2:$NF$60,MATCH(1,(GMWQ!$NE$2:$NE$60=AC$3)*(GMWQ!$ND$2:$ND$60=AC$4)*(GMWQ!$NF$2:$NF$60=AC$1),0),$G150-1966)</f>
        <v>749900</v>
      </c>
      <c r="AD150" s="4" cm="1">
        <f t="array" ref="AD150">INDEX(GMWQ!$A$2:$NF$60,MATCH(1,(GMWQ!$NE$2:$NE$60=AD$3)*(GMWQ!$ND$2:$ND$60=AD$4)*(GMWQ!$NF$2:$NF$60=AD$1),0),$G150-1966)</f>
        <v>11207.46</v>
      </c>
      <c r="AE150" s="4" cm="1">
        <f t="array" ref="AE150">INDEX(GMWQ!$A$2:$NF$60,MATCH(1,(GMWQ!$NE$2:$NE$60=AE$3)*(GMWQ!$ND$2:$ND$60=AE$4)*(GMWQ!$NF$2:$NF$60=AE$1),0),$G150-1966)</f>
        <v>426480.4</v>
      </c>
      <c r="AF150" s="4" cm="1">
        <f t="array" ref="AF150">INDEX(GMWQ!$A$2:$NF$60,MATCH(1,(GMWQ!$NE$2:$NE$60=AF$3)*(GMWQ!$ND$2:$ND$60=AF$4)*(GMWQ!$NF$2:$NF$60=AF$1),0),$G150-1966)</f>
        <v>1100</v>
      </c>
      <c r="AG150" s="4" cm="1">
        <f t="array" ref="AG150">INDEX(GMWQ!$A$2:$NF$60,MATCH(1,(GMWQ!$NE$2:$NE$60=AG$3)*(GMWQ!$ND$2:$ND$60=AG$4)*(GMWQ!$NF$2:$NF$60=AG$1),0),$G150-1966)</f>
        <v>850.50400000000002</v>
      </c>
      <c r="AH150" s="4" cm="1">
        <f t="array" ref="AH150">INDEX(GMWQ!$A$2:$NF$60,MATCH(1,(GMWQ!$NE$2:$NE$60=AH$3)*(GMWQ!$ND$2:$ND$60=AH$4)*(GMWQ!$NF$2:$NF$60=AH$1),0),$G150-1966)</f>
        <v>1496.2840000000001</v>
      </c>
      <c r="AI150" s="4" cm="1">
        <f t="array" ref="AI150">INDEX(GMWQ!$A$2:$NF$60,MATCH(1,(GMWQ!$NE$2:$NE$60=AI$3)*(GMWQ!$ND$2:$ND$60=AI$4)*(GMWQ!$NF$2:$NF$60=AI$1),0),$G150-1966)</f>
        <v>441117</v>
      </c>
      <c r="AJ150" s="4" cm="1">
        <f t="array" ref="AJ150">INDEX(GMWQ!$A$2:$NF$60,MATCH(1,(GMWQ!$NE$2:$NE$60=AJ$3)*(GMWQ!$ND$2:$ND$60=AJ$4)*(GMWQ!$NF$2:$NF$60=AJ$1),0),$G150-1966)</f>
        <v>397677</v>
      </c>
      <c r="AK150" s="4" cm="1">
        <f t="array" ref="AK150">INDEX(GMWQ!$A$2:$NF$60,MATCH(1,(GMWQ!$NE$2:$NE$60=AK$3)*(GMWQ!$ND$2:$ND$60=AK$4)*(GMWQ!$NF$2:$NF$60=AK$1),0),$G150-1966)</f>
        <v>3652.05</v>
      </c>
      <c r="AL150" s="4" cm="1">
        <f t="array" ref="AL150">INDEX(GMWQ!$A$2:$NF$60,MATCH(1,(GMWQ!$NE$2:$NE$60=AL$3)*(GMWQ!$ND$2:$ND$60=AL$4)*(GMWQ!$NF$2:$NF$60=AL$1),0),$G150-1966)</f>
        <v>130788.3</v>
      </c>
      <c r="AM150" s="4" cm="1">
        <f t="array" ref="AM150">INDEX(GMWQ!$A$2:$NF$60,MATCH(1,(GMWQ!$NE$2:$NE$60=AM$3)*(GMWQ!$ND$2:$ND$60=AM$4)*(GMWQ!$NF$2:$NF$60=AM$1),0),$G150-1966)</f>
        <v>639.52200000000005</v>
      </c>
      <c r="AN150" s="4" cm="1">
        <f t="array" ref="AN150">INDEX(GMWQ!$A$2:$NF$60,MATCH(1,(GMWQ!$NE$2:$NE$60=AN$3)*(GMWQ!$ND$2:$ND$60=AN$4)*(GMWQ!$NF$2:$NF$60=AN$1),0),$G150-1966)</f>
        <v>492.55599999999998</v>
      </c>
      <c r="AO150" s="4" cm="1">
        <f t="array" ref="AO150">INDEX(GMWQ!$A$2:$NF$60,MATCH(1,(GMWQ!$NE$2:$NE$60=AO$3)*(GMWQ!$ND$2:$ND$60=AO$4)*(GMWQ!$NF$2:$NF$60=AO$1),0),$G150-1966)</f>
        <v>402.46800000000002</v>
      </c>
      <c r="AP150" s="4" cm="1">
        <f t="array" ref="AP150">INDEX(GMWQ!$A$2:$NF$60,MATCH(1,(GMWQ!$NE$2:$NE$60=AP$3)*(GMWQ!$ND$2:$ND$60=AP$4)*(GMWQ!$NF$2:$NF$60=AP$1),0),$G150-1966)</f>
        <v>404727</v>
      </c>
      <c r="AQ150" s="4" cm="1">
        <f t="array" ref="AQ150">INDEX(GMWQ!$A$2:$NF$60,MATCH(1,(GMWQ!$NE$2:$NE$60=AQ$3)*(GMWQ!$ND$2:$ND$60=AQ$4)*(GMWQ!$NF$2:$NF$60=AQ$1),0),$G150-1966)</f>
        <v>0.1711338</v>
      </c>
      <c r="AR150" s="4" cm="1">
        <f t="array" ref="AR150">INDEX(GMWQ!$A$2:$NF$60,MATCH(1,(GMWQ!$NE$2:$NE$60=AR$3)*(GMWQ!$ND$2:$ND$60=AR$4)*(GMWQ!$NF$2:$NF$60=AR$1),0),$G150-1966)</f>
        <v>0.43859619999999999</v>
      </c>
      <c r="AS150" s="4" cm="1">
        <f t="array" ref="AS150">INDEX(GMWQ!$A$2:$NF$60,MATCH(1,(GMWQ!$NE$2:$NE$60=AS$3)*(GMWQ!$ND$2:$ND$60=AS$4)*(GMWQ!$NF$2:$NF$60=AS$1),0),$G150-1966)</f>
        <v>0.42212450000000001</v>
      </c>
      <c r="AT150" s="4" cm="1">
        <f t="array" ref="AT150">INDEX(GMWQ!$A$2:$NF$60,MATCH(1,(GMWQ!$NE$2:$NE$60=AT$3)*(GMWQ!$ND$2:$ND$60=AT$4)*(GMWQ!$NF$2:$NF$60=AT$1),0),$G150-1966)</f>
        <v>0.72054180000000001</v>
      </c>
      <c r="AU150" s="4" cm="1">
        <f t="array" ref="AU150">INDEX(GMWQ!$A$2:$NF$60,MATCH(1,(GMWQ!$NE$2:$NE$60=AU$3)*(GMWQ!$ND$2:$ND$60=AU$4)*(GMWQ!$NF$2:$NF$60=AU$1),0),$G150-1966)</f>
        <v>85.733329999999995</v>
      </c>
      <c r="AV150" s="4" cm="1">
        <f t="array" ref="AV150">INDEX(GMWQ!$A$2:$NF$60,MATCH(1,(GMWQ!$NE$2:$NE$60=AV$3)*(GMWQ!$ND$2:$ND$60=AV$4)*(GMWQ!$NF$2:$NF$60=AV$1),0),$G150-1966)</f>
        <v>213.84870000000001</v>
      </c>
      <c r="AW150" s="4" cm="1">
        <f t="array" ref="AW150">INDEX(GMWQ!$A$2:$NF$60,MATCH(1,(GMWQ!$NE$2:$NE$60=AW$3)*(GMWQ!$ND$2:$ND$60=AW$4)*(GMWQ!$NF$2:$NF$60=AW$1),0),$G150-1966)</f>
        <v>96.966669999999993</v>
      </c>
      <c r="AX150" s="4" cm="1">
        <f t="array" ref="AX150">INDEX(GMWQ!$A$2:$NF$60,MATCH(1,(GMWQ!$NE$2:$NE$60=AX$3)*(GMWQ!$ND$2:$ND$60=AX$4)*(GMWQ!$NF$2:$NF$60=AX$1),0),$G150-1966)</f>
        <v>87.033330000000007</v>
      </c>
      <c r="AY150" s="4" cm="1">
        <f t="array" ref="AY150">INDEX(GMWQ!$A$2:$NF$60,MATCH(1,(GMWQ!$NE$2:$NE$60=AY$3)*(GMWQ!$ND$2:$ND$60=AY$4)*(GMWQ!$NF$2:$NF$60=AY$1),0),$G150-1966)</f>
        <v>77.09666</v>
      </c>
      <c r="AZ150" s="4" cm="1">
        <f t="array" ref="AZ150">INDEX(GMWQ!$A$2:$NF$60,MATCH(1,(GMWQ!$NE$2:$NE$60=AZ$3)*(GMWQ!$ND$2:$ND$60=AZ$4)*(GMWQ!$NF$2:$NF$60=AZ$1),0),$G150-1966)</f>
        <v>74.466669999999993</v>
      </c>
      <c r="BA150" s="4" cm="1">
        <f t="array" ref="BA150">INDEX(GMWQ!$A$2:$NF$60,MATCH(1,(GMWQ!$NE$2:$NE$60=BA$3)*(GMWQ!$ND$2:$ND$60=BA$4)*(GMWQ!$NF$2:$NF$60=BA$1),0),$G150-1966)</f>
        <v>114.3</v>
      </c>
    </row>
    <row r="151" spans="1:53" x14ac:dyDescent="0.25">
      <c r="A151" s="4">
        <v>2009</v>
      </c>
      <c r="B151" s="4">
        <f t="shared" si="176"/>
        <v>2009</v>
      </c>
      <c r="C151" s="4">
        <f t="shared" si="176"/>
        <v>2008</v>
      </c>
      <c r="D151" s="4">
        <f t="shared" ref="D151" si="191">+D147+1</f>
        <v>2008</v>
      </c>
      <c r="E151" s="4">
        <f t="shared" si="176"/>
        <v>2008</v>
      </c>
      <c r="G151" s="4">
        <f t="shared" si="141"/>
        <v>2117</v>
      </c>
      <c r="H151" s="4" cm="1">
        <f t="array" ref="H151">INDEX(GMWQ!$A$2:$NF$60,MATCH(1,(GMWQ!$NE$2:$NE$60=H$3)*(GMWQ!$ND$2:$ND$60=H$4)*(GMWQ!$NF$2:$NF$60=H$1),0),$G151-1966)</f>
        <v>550451</v>
      </c>
      <c r="I151" s="4" cm="1">
        <f t="array" ref="I151">INDEX(GMWQ!$A$2:$NF$60,MATCH(1,(GMWQ!$NE$2:$NE$60=I$3)*(GMWQ!$ND$2:$ND$60=I$4)*(GMWQ!$NF$2:$NF$60=I$1),0),$G151-1966)</f>
        <v>4074.5749999999998</v>
      </c>
      <c r="J151" s="4" cm="1">
        <f t="array" ref="J151">INDEX(GMWQ!$A$2:$NF$60,MATCH(1,(GMWQ!$NE$2:$NE$60=J$3)*(GMWQ!$ND$2:$ND$60=J$4)*(GMWQ!$NF$2:$NF$60=J$1),0),$G151-1966)</f>
        <v>126006.8</v>
      </c>
      <c r="K151" s="4" cm="1">
        <f t="array" ref="K151">INDEX(GMWQ!$A$2:$NF$60,MATCH(1,(GMWQ!$NE$2:$NE$60=K$3)*(GMWQ!$ND$2:$ND$60=K$4)*(GMWQ!$NF$2:$NF$60=K$1),0),$G151-1966)</f>
        <v>735.03</v>
      </c>
      <c r="L151" s="4" cm="1">
        <f t="array" ref="L151">INDEX(GMWQ!$A$2:$NF$60,MATCH(1,(GMWQ!$NE$2:$NE$60=L$3)*(GMWQ!$ND$2:$ND$60=L$4)*(GMWQ!$NF$2:$NF$60=L$1),0),$G151-1966)</f>
        <v>542.721</v>
      </c>
      <c r="M151" s="4" cm="1">
        <f t="array" ref="M151">INDEX(GMWQ!$A$2:$NF$60,MATCH(1,(GMWQ!$NE$2:$NE$60=M$3)*(GMWQ!$ND$2:$ND$60=M$4)*(GMWQ!$NF$2:$NF$60=M$1),0),$G151-1966)</f>
        <v>449.09</v>
      </c>
      <c r="N151" s="4" cm="1">
        <f t="array" ref="N151">INDEX(GMWQ!$A$2:$NF$60,MATCH(1,(GMWQ!$NE$2:$NE$60=N$3)*(GMWQ!$ND$2:$ND$60=N$4)*(GMWQ!$NF$2:$NF$60=N$1),0),$G151-1966)</f>
        <v>449802.8</v>
      </c>
      <c r="O151" s="4" cm="1">
        <f t="array" ref="O151">INDEX(GMWQ!$A$2:$NF$60,MATCH(1,(GMWQ!$NE$2:$NE$60=O$3)*(GMWQ!$ND$2:$ND$60=O$4)*(GMWQ!$NF$2:$NF$60=O$1),0),$G151-1966)</f>
        <v>-32076</v>
      </c>
      <c r="P151" s="4" cm="1">
        <f t="array" ref="P151">INDEX(GMWQ!$A$2:$NF$60,MATCH(1,(GMWQ!$NE$2:$NE$60=P$3)*(GMWQ!$ND$2:$ND$60=P$4)*(GMWQ!$NF$2:$NF$60=P$1),0),$G151-1966)</f>
        <v>-405.77600000000001</v>
      </c>
      <c r="Q151" s="4" cm="1">
        <f t="array" ref="Q151">INDEX(GMWQ!$A$2:$NF$60,MATCH(1,(GMWQ!$NE$2:$NE$60=Q$3)*(GMWQ!$ND$2:$ND$60=Q$4)*(GMWQ!$NF$2:$NF$60=Q$1),0),$G151-1966)</f>
        <v>-10069.25</v>
      </c>
      <c r="R151" s="4" cm="1">
        <f t="array" ref="R151">INDEX(GMWQ!$A$2:$NF$60,MATCH(1,(GMWQ!$NE$2:$NE$60=R$3)*(GMWQ!$ND$2:$ND$60=R$4)*(GMWQ!$NF$2:$NF$60=R$1),0),$G151-1966)</f>
        <v>-5.2779999999999996</v>
      </c>
      <c r="S151" s="4" cm="1">
        <f t="array" ref="S151">INDEX(GMWQ!$A$2:$NF$60,MATCH(1,(GMWQ!$NE$2:$NE$60=S$3)*(GMWQ!$ND$2:$ND$60=S$4)*(GMWQ!$NF$2:$NF$60=S$1),0),$G151-1966)</f>
        <v>-34.584000000000003</v>
      </c>
      <c r="T151" s="4" cm="1">
        <f t="array" ref="T151">INDEX(GMWQ!$A$2:$NF$60,MATCH(1,(GMWQ!$NE$2:$NE$60=T$3)*(GMWQ!$ND$2:$ND$60=T$4)*(GMWQ!$NF$2:$NF$60=T$1),0),$G151-1966)</f>
        <v>-17.55602</v>
      </c>
      <c r="U151" s="4" cm="1">
        <f t="array" ref="U151">INDEX(GMWQ!$A$2:$NF$60,MATCH(1,(GMWQ!$NE$2:$NE$60=U$3)*(GMWQ!$ND$2:$ND$60=U$4)*(GMWQ!$NF$2:$NF$60=U$1),0),$G151-1966)</f>
        <v>-7184</v>
      </c>
      <c r="V151" s="4" cm="1">
        <f t="array" ref="V151">INDEX(GMWQ!$A$2:$NF$60,MATCH(1,(GMWQ!$NE$2:$NE$60=V$3)*(GMWQ!$ND$2:$ND$60=V$4)*(GMWQ!$NF$2:$NF$60=V$1),0),$G151-1966)</f>
        <v>847407</v>
      </c>
      <c r="W151" s="4" cm="1">
        <f t="array" ref="W151">INDEX(GMWQ!$A$2:$NF$60,MATCH(1,(GMWQ!$NE$2:$NE$60=W$3)*(GMWQ!$ND$2:$ND$60=W$4)*(GMWQ!$NF$2:$NF$60=W$1),0),$G151-1966)</f>
        <v>16114.82</v>
      </c>
      <c r="X151" s="4" cm="1">
        <f t="array" ref="X151">INDEX(GMWQ!$A$2:$NF$60,MATCH(1,(GMWQ!$NE$2:$NE$60=X$3)*(GMWQ!$ND$2:$ND$60=X$4)*(GMWQ!$NF$2:$NF$60=X$1),0),$G151-1966)</f>
        <v>847196</v>
      </c>
      <c r="Y151" s="4" cm="1">
        <f t="array" ref="Y151">INDEX(GMWQ!$A$2:$NF$60,MATCH(1,(GMWQ!$NE$2:$NE$60=Y$3)*(GMWQ!$ND$2:$ND$60=Y$4)*(GMWQ!$NF$2:$NF$60=Y$1),0),$G151-1966)</f>
        <v>1609.29</v>
      </c>
      <c r="Z151" s="4" cm="1">
        <f t="array" ref="Z151">INDEX(GMWQ!$A$2:$NF$60,MATCH(1,(GMWQ!$NE$2:$NE$60=Z$3)*(GMWQ!$ND$2:$ND$60=Z$4)*(GMWQ!$NF$2:$NF$60=Z$1),0),$G151-1966)</f>
        <v>1879.3530000000001</v>
      </c>
      <c r="AA151" s="4" cm="1">
        <f t="array" ref="AA151">INDEX(GMWQ!$A$2:$NF$60,MATCH(1,(GMWQ!$NE$2:$NE$60=AA$3)*(GMWQ!$ND$2:$ND$60=AA$4)*(GMWQ!$NF$2:$NF$60=AA$1),0),$G151-1966)</f>
        <v>1901.623</v>
      </c>
      <c r="AB151" s="4" cm="1">
        <f t="array" ref="AB151">INDEX(GMWQ!$A$2:$NF$60,MATCH(1,(GMWQ!$NE$2:$NE$60=AB$3)*(GMWQ!$ND$2:$ND$60=AB$4)*(GMWQ!$NF$2:$NF$60=AB$1),0),$G151-1966)</f>
        <v>1303476</v>
      </c>
      <c r="AC151" s="4" cm="1">
        <f t="array" ref="AC151">INDEX(GMWQ!$A$2:$NF$60,MATCH(1,(GMWQ!$NE$2:$NE$60=AC$3)*(GMWQ!$ND$2:$ND$60=AC$4)*(GMWQ!$NF$2:$NF$60=AC$1),0),$G151-1966)</f>
        <v>787200</v>
      </c>
      <c r="AD151" s="4" cm="1">
        <f t="array" ref="AD151">INDEX(GMWQ!$A$2:$NF$60,MATCH(1,(GMWQ!$NE$2:$NE$60=AD$3)*(GMWQ!$ND$2:$ND$60=AD$4)*(GMWQ!$NF$2:$NF$60=AD$1),0),$G151-1966)</f>
        <v>11968.2</v>
      </c>
      <c r="AE151" s="4" cm="1">
        <f t="array" ref="AE151">INDEX(GMWQ!$A$2:$NF$60,MATCH(1,(GMWQ!$NE$2:$NE$60=AE$3)*(GMWQ!$ND$2:$ND$60=AE$4)*(GMWQ!$NF$2:$NF$60=AE$1),0),$G151-1966)</f>
        <v>436176.8</v>
      </c>
      <c r="AF151" s="4" cm="1">
        <f t="array" ref="AF151">INDEX(GMWQ!$A$2:$NF$60,MATCH(1,(GMWQ!$NE$2:$NE$60=AF$3)*(GMWQ!$ND$2:$ND$60=AF$4)*(GMWQ!$NF$2:$NF$60=AF$1),0),$G151-1966)</f>
        <v>1096</v>
      </c>
      <c r="AG151" s="4" cm="1">
        <f t="array" ref="AG151">INDEX(GMWQ!$A$2:$NF$60,MATCH(1,(GMWQ!$NE$2:$NE$60=AG$3)*(GMWQ!$ND$2:$ND$60=AG$4)*(GMWQ!$NF$2:$NF$60=AG$1),0),$G151-1966)</f>
        <v>879.38279999999997</v>
      </c>
      <c r="AH151" s="4" cm="1">
        <f t="array" ref="AH151">INDEX(GMWQ!$A$2:$NF$60,MATCH(1,(GMWQ!$NE$2:$NE$60=AH$3)*(GMWQ!$ND$2:$ND$60=AH$4)*(GMWQ!$NF$2:$NF$60=AH$1),0),$G151-1966)</f>
        <v>1525.7529999999999</v>
      </c>
      <c r="AI151" s="4" cm="1">
        <f t="array" ref="AI151">INDEX(GMWQ!$A$2:$NF$60,MATCH(1,(GMWQ!$NE$2:$NE$60=AI$3)*(GMWQ!$ND$2:$ND$60=AI$4)*(GMWQ!$NF$2:$NF$60=AI$1),0),$G151-1966)</f>
        <v>477976</v>
      </c>
      <c r="AJ151" s="4" cm="1">
        <f t="array" ref="AJ151">INDEX(GMWQ!$A$2:$NF$60,MATCH(1,(GMWQ!$NE$2:$NE$60=AJ$3)*(GMWQ!$ND$2:$ND$60=AJ$4)*(GMWQ!$NF$2:$NF$60=AJ$1),0),$G151-1966)</f>
        <v>389775</v>
      </c>
      <c r="AK151" s="4" cm="1">
        <f t="array" ref="AK151">INDEX(GMWQ!$A$2:$NF$60,MATCH(1,(GMWQ!$NE$2:$NE$60=AK$3)*(GMWQ!$ND$2:$ND$60=AK$4)*(GMWQ!$NF$2:$NF$60=AK$1),0),$G151-1966)</f>
        <v>3607.7249999999999</v>
      </c>
      <c r="AL151" s="4" cm="1">
        <f t="array" ref="AL151">INDEX(GMWQ!$A$2:$NF$60,MATCH(1,(GMWQ!$NE$2:$NE$60=AL$3)*(GMWQ!$ND$2:$ND$60=AL$4)*(GMWQ!$NF$2:$NF$60=AL$1),0),$G151-1966)</f>
        <v>125027.4</v>
      </c>
      <c r="AM151" s="4" cm="1">
        <f t="array" ref="AM151">INDEX(GMWQ!$A$2:$NF$60,MATCH(1,(GMWQ!$NE$2:$NE$60=AM$3)*(GMWQ!$ND$2:$ND$60=AM$4)*(GMWQ!$NF$2:$NF$60=AM$1),0),$G151-1966)</f>
        <v>615.57100000000003</v>
      </c>
      <c r="AN151" s="4" cm="1">
        <f t="array" ref="AN151">INDEX(GMWQ!$A$2:$NF$60,MATCH(1,(GMWQ!$NE$2:$NE$60=AN$3)*(GMWQ!$ND$2:$ND$60=AN$4)*(GMWQ!$NF$2:$NF$60=AN$1),0),$G151-1966)</f>
        <v>482.11799999999999</v>
      </c>
      <c r="AO151" s="4" cm="1">
        <f t="array" ref="AO151">INDEX(GMWQ!$A$2:$NF$60,MATCH(1,(GMWQ!$NE$2:$NE$60=AO$3)*(GMWQ!$ND$2:$ND$60=AO$4)*(GMWQ!$NF$2:$NF$60=AO$1),0),$G151-1966)</f>
        <v>395.565</v>
      </c>
      <c r="AP151" s="4" cm="1">
        <f t="array" ref="AP151">INDEX(GMWQ!$A$2:$NF$60,MATCH(1,(GMWQ!$NE$2:$NE$60=AP$3)*(GMWQ!$ND$2:$ND$60=AP$4)*(GMWQ!$NF$2:$NF$60=AP$1),0),$G151-1966)</f>
        <v>389308</v>
      </c>
      <c r="AQ151" s="4" cm="1">
        <f t="array" ref="AQ151">INDEX(GMWQ!$A$2:$NF$60,MATCH(1,(GMWQ!$NE$2:$NE$60=AQ$3)*(GMWQ!$ND$2:$ND$60=AQ$4)*(GMWQ!$NF$2:$NF$60=AQ$1),0),$G151-1966)</f>
        <v>0.58856889999999995</v>
      </c>
      <c r="AR151" s="4" cm="1">
        <f t="array" ref="AR151">INDEX(GMWQ!$A$2:$NF$60,MATCH(1,(GMWQ!$NE$2:$NE$60=AR$3)*(GMWQ!$ND$2:$ND$60=AR$4)*(GMWQ!$NF$2:$NF$60=AR$1),0),$G151-1966)</f>
        <v>0.15984319999999999</v>
      </c>
      <c r="AS151" s="4" cm="1">
        <f t="array" ref="AS151">INDEX(GMWQ!$A$2:$NF$60,MATCH(1,(GMWQ!$NE$2:$NE$60=AS$3)*(GMWQ!$ND$2:$ND$60=AS$4)*(GMWQ!$NF$2:$NF$60=AS$1),0),$G151-1966)</f>
        <v>0.93877069999999996</v>
      </c>
      <c r="AT151" s="4" cm="1">
        <f t="array" ref="AT151">INDEX(GMWQ!$A$2:$NF$60,MATCH(1,(GMWQ!$NE$2:$NE$60=AT$3)*(GMWQ!$ND$2:$ND$60=AT$4)*(GMWQ!$NF$2:$NF$60=AT$1),0),$G151-1966)</f>
        <v>0.66025009999999995</v>
      </c>
      <c r="AU151" s="4" cm="1">
        <f t="array" ref="AU151">INDEX(GMWQ!$A$2:$NF$60,MATCH(1,(GMWQ!$NE$2:$NE$60=AU$3)*(GMWQ!$ND$2:$ND$60=AU$4)*(GMWQ!$NF$2:$NF$60=AU$1),0),$G151-1966)</f>
        <v>85.433329999999998</v>
      </c>
      <c r="AV151" s="4" cm="1">
        <f t="array" ref="AV151">INDEX(GMWQ!$A$2:$NF$60,MATCH(1,(GMWQ!$NE$2:$NE$60=AV$3)*(GMWQ!$ND$2:$ND$60=AV$4)*(GMWQ!$NF$2:$NF$60=AV$1),0),$G151-1966)</f>
        <v>212.3777</v>
      </c>
      <c r="AW151" s="4" cm="1">
        <f t="array" ref="AW151">INDEX(GMWQ!$A$2:$NF$60,MATCH(1,(GMWQ!$NE$2:$NE$60=AW$3)*(GMWQ!$ND$2:$ND$60=AW$4)*(GMWQ!$NF$2:$NF$60=AW$1),0),$G151-1966)</f>
        <v>95.8</v>
      </c>
      <c r="AX151" s="4" cm="1">
        <f t="array" ref="AX151">INDEX(GMWQ!$A$2:$NF$60,MATCH(1,(GMWQ!$NE$2:$NE$60=AX$3)*(GMWQ!$ND$2:$ND$60=AX$4)*(GMWQ!$NF$2:$NF$60=AX$1),0),$G151-1966)</f>
        <v>86.9</v>
      </c>
      <c r="AY151" s="4" cm="1">
        <f t="array" ref="AY151">INDEX(GMWQ!$A$2:$NF$60,MATCH(1,(GMWQ!$NE$2:$NE$60=AY$3)*(GMWQ!$ND$2:$ND$60=AY$4)*(GMWQ!$NF$2:$NF$60=AY$1),0),$G151-1966)</f>
        <v>76.773330000000001</v>
      </c>
      <c r="AZ151" s="4" cm="1">
        <f t="array" ref="AZ151">INDEX(GMWQ!$A$2:$NF$60,MATCH(1,(GMWQ!$NE$2:$NE$60=AZ$3)*(GMWQ!$ND$2:$ND$60=AZ$4)*(GMWQ!$NF$2:$NF$60=AZ$1),0),$G151-1966)</f>
        <v>74.333340000000007</v>
      </c>
      <c r="BA151" s="4" cm="1">
        <f t="array" ref="BA151">INDEX(GMWQ!$A$2:$NF$60,MATCH(1,(GMWQ!$NE$2:$NE$60=BA$3)*(GMWQ!$ND$2:$ND$60=BA$4)*(GMWQ!$NF$2:$NF$60=BA$1),0),$G151-1966)</f>
        <v>113.9333</v>
      </c>
    </row>
    <row r="152" spans="1:53" x14ac:dyDescent="0.25">
      <c r="B152" s="4">
        <f t="shared" si="176"/>
        <v>2009</v>
      </c>
      <c r="C152" s="4">
        <f t="shared" si="176"/>
        <v>2009</v>
      </c>
      <c r="D152" s="4">
        <f t="shared" ref="D152" si="192">+D148+1</f>
        <v>2008</v>
      </c>
      <c r="G152" s="4">
        <f t="shared" si="141"/>
        <v>2118</v>
      </c>
      <c r="H152" s="4" cm="1">
        <f t="array" ref="H152">INDEX(GMWQ!$A$2:$NF$60,MATCH(1,(GMWQ!$NE$2:$NE$60=H$3)*(GMWQ!$ND$2:$ND$60=H$4)*(GMWQ!$NF$2:$NF$60=H$1),0),$G152-1966)</f>
        <v>548859</v>
      </c>
      <c r="I152" s="4" cm="1">
        <f t="array" ref="I152">INDEX(GMWQ!$A$2:$NF$60,MATCH(1,(GMWQ!$NE$2:$NE$60=I$3)*(GMWQ!$ND$2:$ND$60=I$4)*(GMWQ!$NF$2:$NF$60=I$1),0),$G152-1966)</f>
        <v>4067.2750000000001</v>
      </c>
      <c r="J152" s="4" cm="1">
        <f t="array" ref="J152">INDEX(GMWQ!$A$2:$NF$60,MATCH(1,(GMWQ!$NE$2:$NE$60=J$3)*(GMWQ!$ND$2:$ND$60=J$4)*(GMWQ!$NF$2:$NF$60=J$1),0),$G152-1966)</f>
        <v>127417.60000000001</v>
      </c>
      <c r="K152" s="4" cm="1">
        <f t="array" ref="K152">INDEX(GMWQ!$A$2:$NF$60,MATCH(1,(GMWQ!$NE$2:$NE$60=K$3)*(GMWQ!$ND$2:$ND$60=K$4)*(GMWQ!$NF$2:$NF$60=K$1),0),$G152-1966)</f>
        <v>736.84</v>
      </c>
      <c r="L152" s="4" cm="1">
        <f t="array" ref="L152">INDEX(GMWQ!$A$2:$NF$60,MATCH(1,(GMWQ!$NE$2:$NE$60=L$3)*(GMWQ!$ND$2:$ND$60=L$4)*(GMWQ!$NF$2:$NF$60=L$1),0),$G152-1966)</f>
        <v>543.66800000000001</v>
      </c>
      <c r="M152" s="4" cm="1">
        <f t="array" ref="M152">INDEX(GMWQ!$A$2:$NF$60,MATCH(1,(GMWQ!$NE$2:$NE$60=M$3)*(GMWQ!$ND$2:$ND$60=M$4)*(GMWQ!$NF$2:$NF$60=M$1),0),$G152-1966)</f>
        <v>446.68099999999998</v>
      </c>
      <c r="N152" s="4" cm="1">
        <f t="array" ref="N152">INDEX(GMWQ!$A$2:$NF$60,MATCH(1,(GMWQ!$NE$2:$NE$60=N$3)*(GMWQ!$ND$2:$ND$60=N$4)*(GMWQ!$NF$2:$NF$60=N$1),0),$G152-1966)</f>
        <v>444950.8</v>
      </c>
      <c r="O152" s="4" cm="1">
        <f t="array" ref="O152">INDEX(GMWQ!$A$2:$NF$60,MATCH(1,(GMWQ!$NE$2:$NE$60=O$3)*(GMWQ!$ND$2:$ND$60=O$4)*(GMWQ!$NF$2:$NF$60=O$1),0),$G152-1966)</f>
        <v>-40974</v>
      </c>
      <c r="P152" s="4" cm="1">
        <f t="array" ref="P152">INDEX(GMWQ!$A$2:$NF$60,MATCH(1,(GMWQ!$NE$2:$NE$60=P$3)*(GMWQ!$ND$2:$ND$60=P$4)*(GMWQ!$NF$2:$NF$60=P$1),0),$G152-1966)</f>
        <v>-460.56630000000001</v>
      </c>
      <c r="Q152" s="4" cm="1">
        <f t="array" ref="Q152">INDEX(GMWQ!$A$2:$NF$60,MATCH(1,(GMWQ!$NE$2:$NE$60=Q$3)*(GMWQ!$ND$2:$ND$60=Q$4)*(GMWQ!$NF$2:$NF$60=Q$1),0),$G152-1966)</f>
        <v>-11933.75</v>
      </c>
      <c r="R152" s="4" cm="1">
        <f t="array" ref="R152">INDEX(GMWQ!$A$2:$NF$60,MATCH(1,(GMWQ!$NE$2:$NE$60=R$3)*(GMWQ!$ND$2:$ND$60=R$4)*(GMWQ!$NF$2:$NF$60=R$1),0),$G152-1966)</f>
        <v>-18.53</v>
      </c>
      <c r="S152" s="4" cm="1">
        <f t="array" ref="S152">INDEX(GMWQ!$A$2:$NF$60,MATCH(1,(GMWQ!$NE$2:$NE$60=S$3)*(GMWQ!$ND$2:$ND$60=S$4)*(GMWQ!$NF$2:$NF$60=S$1),0),$G152-1966)</f>
        <v>-33.356000000000002</v>
      </c>
      <c r="T152" s="4" cm="1">
        <f t="array" ref="T152">INDEX(GMWQ!$A$2:$NF$60,MATCH(1,(GMWQ!$NE$2:$NE$60=T$3)*(GMWQ!$ND$2:$ND$60=T$4)*(GMWQ!$NF$2:$NF$60=T$1),0),$G152-1966)</f>
        <v>-20.94098</v>
      </c>
      <c r="U152" s="4" cm="1">
        <f t="array" ref="U152">INDEX(GMWQ!$A$2:$NF$60,MATCH(1,(GMWQ!$NE$2:$NE$60=U$3)*(GMWQ!$ND$2:$ND$60=U$4)*(GMWQ!$NF$2:$NF$60=U$1),0),$G152-1966)</f>
        <v>-11923</v>
      </c>
      <c r="V152" s="4" cm="1">
        <f t="array" ref="V152">INDEX(GMWQ!$A$2:$NF$60,MATCH(1,(GMWQ!$NE$2:$NE$60=V$3)*(GMWQ!$ND$2:$ND$60=V$4)*(GMWQ!$NF$2:$NF$60=V$1),0),$G152-1966)</f>
        <v>895083</v>
      </c>
      <c r="W152" s="4" cm="1">
        <f t="array" ref="W152">INDEX(GMWQ!$A$2:$NF$60,MATCH(1,(GMWQ!$NE$2:$NE$60=W$3)*(GMWQ!$ND$2:$ND$60=W$4)*(GMWQ!$NF$2:$NF$60=W$1),0),$G152-1966)</f>
        <v>16423.7</v>
      </c>
      <c r="X152" s="4" cm="1">
        <f t="array" ref="X152">INDEX(GMWQ!$A$2:$NF$60,MATCH(1,(GMWQ!$NE$2:$NE$60=X$3)*(GMWQ!$ND$2:$ND$60=X$4)*(GMWQ!$NF$2:$NF$60=X$1),0),$G152-1966)</f>
        <v>857187</v>
      </c>
      <c r="Y152" s="4" cm="1">
        <f t="array" ref="Y152">INDEX(GMWQ!$A$2:$NF$60,MATCH(1,(GMWQ!$NE$2:$NE$60=Y$3)*(GMWQ!$ND$2:$ND$60=Y$4)*(GMWQ!$NF$2:$NF$60=Y$1),0),$G152-1966)</f>
        <v>1621.7550000000001</v>
      </c>
      <c r="Z152" s="4" cm="1">
        <f t="array" ref="Z152">INDEX(GMWQ!$A$2:$NF$60,MATCH(1,(GMWQ!$NE$2:$NE$60=Z$3)*(GMWQ!$ND$2:$ND$60=Z$4)*(GMWQ!$NF$2:$NF$60=Z$1),0),$G152-1966)</f>
        <v>1964.268</v>
      </c>
      <c r="AA152" s="4" cm="1">
        <f t="array" ref="AA152">INDEX(GMWQ!$A$2:$NF$60,MATCH(1,(GMWQ!$NE$2:$NE$60=AA$3)*(GMWQ!$ND$2:$ND$60=AA$4)*(GMWQ!$NF$2:$NF$60=AA$1),0),$G152-1966)</f>
        <v>1935.135</v>
      </c>
      <c r="AB152" s="4" cm="1">
        <f t="array" ref="AB152">INDEX(GMWQ!$A$2:$NF$60,MATCH(1,(GMWQ!$NE$2:$NE$60=AB$3)*(GMWQ!$ND$2:$ND$60=AB$4)*(GMWQ!$NF$2:$NF$60=AB$1),0),$G152-1966)</f>
        <v>1287482</v>
      </c>
      <c r="AC152" s="4" cm="1">
        <f t="array" ref="AC152">INDEX(GMWQ!$A$2:$NF$60,MATCH(1,(GMWQ!$NE$2:$NE$60=AC$3)*(GMWQ!$ND$2:$ND$60=AC$4)*(GMWQ!$NF$2:$NF$60=AC$1),0),$G152-1966)</f>
        <v>849700</v>
      </c>
      <c r="AD152" s="4" cm="1">
        <f t="array" ref="AD152">INDEX(GMWQ!$A$2:$NF$60,MATCH(1,(GMWQ!$NE$2:$NE$60=AD$3)*(GMWQ!$ND$2:$ND$60=AD$4)*(GMWQ!$NF$2:$NF$60=AD$1),0),$G152-1966)</f>
        <v>12049.45</v>
      </c>
      <c r="AE152" s="4" cm="1">
        <f t="array" ref="AE152">INDEX(GMWQ!$A$2:$NF$60,MATCH(1,(GMWQ!$NE$2:$NE$60=AE$3)*(GMWQ!$ND$2:$ND$60=AE$4)*(GMWQ!$NF$2:$NF$60=AE$1),0),$G152-1966)</f>
        <v>445873.3</v>
      </c>
      <c r="AF152" s="4" cm="1">
        <f t="array" ref="AF152">INDEX(GMWQ!$A$2:$NF$60,MATCH(1,(GMWQ!$NE$2:$NE$60=AF$3)*(GMWQ!$ND$2:$ND$60=AF$4)*(GMWQ!$NF$2:$NF$60=AF$1),0),$G152-1966)</f>
        <v>1096</v>
      </c>
      <c r="AG152" s="4" cm="1">
        <f t="array" ref="AG152">INDEX(GMWQ!$A$2:$NF$60,MATCH(1,(GMWQ!$NE$2:$NE$60=AG$3)*(GMWQ!$ND$2:$ND$60=AG$4)*(GMWQ!$NF$2:$NF$60=AG$1),0),$G152-1966)</f>
        <v>908.26149999999996</v>
      </c>
      <c r="AH152" s="4" cm="1">
        <f t="array" ref="AH152">INDEX(GMWQ!$A$2:$NF$60,MATCH(1,(GMWQ!$NE$2:$NE$60=AH$3)*(GMWQ!$ND$2:$ND$60=AH$4)*(GMWQ!$NF$2:$NF$60=AH$1),0),$G152-1966)</f>
        <v>1555.222</v>
      </c>
      <c r="AI152" s="4" cm="1">
        <f t="array" ref="AI152">INDEX(GMWQ!$A$2:$NF$60,MATCH(1,(GMWQ!$NE$2:$NE$60=AI$3)*(GMWQ!$ND$2:$ND$60=AI$4)*(GMWQ!$NF$2:$NF$60=AI$1),0),$G152-1966)</f>
        <v>471237</v>
      </c>
      <c r="AJ152" s="4" cm="1">
        <f t="array" ref="AJ152">INDEX(GMWQ!$A$2:$NF$60,MATCH(1,(GMWQ!$NE$2:$NE$60=AJ$3)*(GMWQ!$ND$2:$ND$60=AJ$4)*(GMWQ!$NF$2:$NF$60=AJ$1),0),$G152-1966)</f>
        <v>389151</v>
      </c>
      <c r="AK152" s="4" cm="1">
        <f t="array" ref="AK152">INDEX(GMWQ!$A$2:$NF$60,MATCH(1,(GMWQ!$NE$2:$NE$60=AK$3)*(GMWQ!$ND$2:$ND$60=AK$4)*(GMWQ!$NF$2:$NF$60=AK$1),0),$G152-1966)</f>
        <v>3595.3</v>
      </c>
      <c r="AL152" s="4" cm="1">
        <f t="array" ref="AL152">INDEX(GMWQ!$A$2:$NF$60,MATCH(1,(GMWQ!$NE$2:$NE$60=AL$3)*(GMWQ!$ND$2:$ND$60=AL$4)*(GMWQ!$NF$2:$NF$60=AL$1),0),$G152-1966)</f>
        <v>125641.9</v>
      </c>
      <c r="AM152" s="4" cm="1">
        <f t="array" ref="AM152">INDEX(GMWQ!$A$2:$NF$60,MATCH(1,(GMWQ!$NE$2:$NE$60=AM$3)*(GMWQ!$ND$2:$ND$60=AM$4)*(GMWQ!$NF$2:$NF$60=AM$1),0),$G152-1966)</f>
        <v>618.58100000000002</v>
      </c>
      <c r="AN152" s="4" cm="1">
        <f t="array" ref="AN152">INDEX(GMWQ!$A$2:$NF$60,MATCH(1,(GMWQ!$NE$2:$NE$60=AN$3)*(GMWQ!$ND$2:$ND$60=AN$4)*(GMWQ!$NF$2:$NF$60=AN$1),0),$G152-1966)</f>
        <v>482.726</v>
      </c>
      <c r="AO152" s="4" cm="1">
        <f t="array" ref="AO152">INDEX(GMWQ!$A$2:$NF$60,MATCH(1,(GMWQ!$NE$2:$NE$60=AO$3)*(GMWQ!$ND$2:$ND$60=AO$4)*(GMWQ!$NF$2:$NF$60=AO$1),0),$G152-1966)</f>
        <v>394.28800000000001</v>
      </c>
      <c r="AP152" s="4" cm="1">
        <f t="array" ref="AP152">INDEX(GMWQ!$A$2:$NF$60,MATCH(1,(GMWQ!$NE$2:$NE$60=AP$3)*(GMWQ!$ND$2:$ND$60=AP$4)*(GMWQ!$NF$2:$NF$60=AP$1),0),$G152-1966)</f>
        <v>387122</v>
      </c>
      <c r="AQ152" s="4" cm="1">
        <f t="array" ref="AQ152">INDEX(GMWQ!$A$2:$NF$60,MATCH(1,(GMWQ!$NE$2:$NE$60=AQ$3)*(GMWQ!$ND$2:$ND$60=AQ$4)*(GMWQ!$NF$2:$NF$60=AQ$1),0),$G152-1966)</f>
        <v>1.0723510000000001</v>
      </c>
      <c r="AR152" s="4" cm="1">
        <f t="array" ref="AR152">INDEX(GMWQ!$A$2:$NF$60,MATCH(1,(GMWQ!$NE$2:$NE$60=AR$3)*(GMWQ!$ND$2:$ND$60=AR$4)*(GMWQ!$NF$2:$NF$60=AR$1),0),$G152-1966)</f>
        <v>1.0196400000000001</v>
      </c>
      <c r="AS152" s="4" cm="1">
        <f t="array" ref="AS152">INDEX(GMWQ!$A$2:$NF$60,MATCH(1,(GMWQ!$NE$2:$NE$60=AS$3)*(GMWQ!$ND$2:$ND$60=AS$4)*(GMWQ!$NF$2:$NF$60=AS$1),0),$G152-1966)</f>
        <v>1.4539359999999999</v>
      </c>
      <c r="AT152" s="4" cm="1">
        <f t="array" ref="AT152">INDEX(GMWQ!$A$2:$NF$60,MATCH(1,(GMWQ!$NE$2:$NE$60=AT$3)*(GMWQ!$ND$2:$ND$60=AT$4)*(GMWQ!$NF$2:$NF$60=AT$1),0),$G152-1966)</f>
        <v>0.87934369999999995</v>
      </c>
      <c r="AU152" s="4" cm="1">
        <f t="array" ref="AU152">INDEX(GMWQ!$A$2:$NF$60,MATCH(1,(GMWQ!$NE$2:$NE$60=AU$3)*(GMWQ!$ND$2:$ND$60=AU$4)*(GMWQ!$NF$2:$NF$60=AU$1),0),$G152-1966)</f>
        <v>86.366669999999999</v>
      </c>
      <c r="AV152" s="4" cm="1">
        <f t="array" ref="AV152">INDEX(GMWQ!$A$2:$NF$60,MATCH(1,(GMWQ!$NE$2:$NE$60=AV$3)*(GMWQ!$ND$2:$ND$60=AV$4)*(GMWQ!$NF$2:$NF$60=AV$1),0),$G152-1966)</f>
        <v>213.50700000000001</v>
      </c>
      <c r="AW152" s="4" cm="1">
        <f t="array" ref="AW152">INDEX(GMWQ!$A$2:$NF$60,MATCH(1,(GMWQ!$NE$2:$NE$60=AW$3)*(GMWQ!$ND$2:$ND$60=AW$4)*(GMWQ!$NF$2:$NF$60=AW$1),0),$G152-1966)</f>
        <v>95.8</v>
      </c>
      <c r="AX152" s="4" cm="1">
        <f t="array" ref="AX152">INDEX(GMWQ!$A$2:$NF$60,MATCH(1,(GMWQ!$NE$2:$NE$60=AX$3)*(GMWQ!$ND$2:$ND$60=AX$4)*(GMWQ!$NF$2:$NF$60=AX$1),0),$G152-1966)</f>
        <v>86.966669999999993</v>
      </c>
      <c r="AY152" s="4" cm="1">
        <f t="array" ref="AY152">INDEX(GMWQ!$A$2:$NF$60,MATCH(1,(GMWQ!$NE$2:$NE$60=AY$3)*(GMWQ!$ND$2:$ND$60=AY$4)*(GMWQ!$NF$2:$NF$60=AY$1),0),$G152-1966)</f>
        <v>77.2</v>
      </c>
      <c r="AZ152" s="4" cm="1">
        <f t="array" ref="AZ152">INDEX(GMWQ!$A$2:$NF$60,MATCH(1,(GMWQ!$NE$2:$NE$60=AZ$3)*(GMWQ!$ND$2:$ND$60=AZ$4)*(GMWQ!$NF$2:$NF$60=AZ$1),0),$G152-1966)</f>
        <v>74.7</v>
      </c>
      <c r="BA152" s="4" cm="1">
        <f t="array" ref="BA152">INDEX(GMWQ!$A$2:$NF$60,MATCH(1,(GMWQ!$NE$2:$NE$60=BA$3)*(GMWQ!$ND$2:$ND$60=BA$4)*(GMWQ!$NF$2:$NF$60=BA$1),0),$G152-1966)</f>
        <v>114.2</v>
      </c>
    </row>
    <row r="153" spans="1:53" x14ac:dyDescent="0.25">
      <c r="B153" s="4">
        <f t="shared" si="176"/>
        <v>2009</v>
      </c>
      <c r="C153" s="4">
        <f t="shared" si="176"/>
        <v>2009</v>
      </c>
      <c r="D153" s="4">
        <f t="shared" ref="D153" si="193">+D149+1</f>
        <v>2009</v>
      </c>
      <c r="G153" s="4">
        <f t="shared" si="141"/>
        <v>2119</v>
      </c>
      <c r="H153" s="4" cm="1">
        <f t="array" ref="H153">INDEX(GMWQ!$A$2:$NF$60,MATCH(1,(GMWQ!$NE$2:$NE$60=H$3)*(GMWQ!$ND$2:$ND$60=H$4)*(GMWQ!$NF$2:$NF$60=H$1),0),$G153-1966)</f>
        <v>549540</v>
      </c>
      <c r="I153" s="4" cm="1">
        <f t="array" ref="I153">INDEX(GMWQ!$A$2:$NF$60,MATCH(1,(GMWQ!$NE$2:$NE$60=I$3)*(GMWQ!$ND$2:$ND$60=I$4)*(GMWQ!$NF$2:$NF$60=I$1),0),$G153-1966)</f>
        <v>4081.5749999999998</v>
      </c>
      <c r="J153" s="4" cm="1">
        <f t="array" ref="J153">INDEX(GMWQ!$A$2:$NF$60,MATCH(1,(GMWQ!$NE$2:$NE$60=J$3)*(GMWQ!$ND$2:$ND$60=J$4)*(GMWQ!$NF$2:$NF$60=J$1),0),$G153-1966)</f>
        <v>126586.1</v>
      </c>
      <c r="K153" s="4" cm="1">
        <f t="array" ref="K153">INDEX(GMWQ!$A$2:$NF$60,MATCH(1,(GMWQ!$NE$2:$NE$60=K$3)*(GMWQ!$ND$2:$ND$60=K$4)*(GMWQ!$NF$2:$NF$60=K$1),0),$G153-1966)</f>
        <v>741.41</v>
      </c>
      <c r="L153" s="4" cm="1">
        <f t="array" ref="L153">INDEX(GMWQ!$A$2:$NF$60,MATCH(1,(GMWQ!$NE$2:$NE$60=L$3)*(GMWQ!$ND$2:$ND$60=L$4)*(GMWQ!$NF$2:$NF$60=L$1),0),$G153-1966)</f>
        <v>544.57500000000005</v>
      </c>
      <c r="M153" s="4" cm="1">
        <f t="array" ref="M153">INDEX(GMWQ!$A$2:$NF$60,MATCH(1,(GMWQ!$NE$2:$NE$60=M$3)*(GMWQ!$ND$2:$ND$60=M$4)*(GMWQ!$NF$2:$NF$60=M$1),0),$G153-1966)</f>
        <v>448.18099999999998</v>
      </c>
      <c r="N153" s="4" cm="1">
        <f t="array" ref="N153">INDEX(GMWQ!$A$2:$NF$60,MATCH(1,(GMWQ!$NE$2:$NE$60=N$3)*(GMWQ!$ND$2:$ND$60=N$4)*(GMWQ!$NF$2:$NF$60=N$1),0),$G153-1966)</f>
        <v>446940.8</v>
      </c>
      <c r="O153" s="4" cm="1">
        <f t="array" ref="O153">INDEX(GMWQ!$A$2:$NF$60,MATCH(1,(GMWQ!$NE$2:$NE$60=O$3)*(GMWQ!$ND$2:$ND$60=O$4)*(GMWQ!$NF$2:$NF$60=O$1),0),$G153-1966)</f>
        <v>-37658</v>
      </c>
      <c r="P153" s="4" cm="1">
        <f t="array" ref="P153">INDEX(GMWQ!$A$2:$NF$60,MATCH(1,(GMWQ!$NE$2:$NE$60=P$3)*(GMWQ!$ND$2:$ND$60=P$4)*(GMWQ!$NF$2:$NF$60=P$1),0),$G153-1966)</f>
        <v>-467.04719999999998</v>
      </c>
      <c r="Q153" s="4" cm="1">
        <f t="array" ref="Q153">INDEX(GMWQ!$A$2:$NF$60,MATCH(1,(GMWQ!$NE$2:$NE$60=Q$3)*(GMWQ!$ND$2:$ND$60=Q$4)*(GMWQ!$NF$2:$NF$60=Q$1),0),$G153-1966)</f>
        <v>-12866</v>
      </c>
      <c r="R153" s="4" cm="1">
        <f t="array" ref="R153">INDEX(GMWQ!$A$2:$NF$60,MATCH(1,(GMWQ!$NE$2:$NE$60=R$3)*(GMWQ!$ND$2:$ND$60=R$4)*(GMWQ!$NF$2:$NF$60=R$1),0),$G153-1966)</f>
        <v>-26.783000000000001</v>
      </c>
      <c r="S153" s="4" cm="1">
        <f t="array" ref="S153">INDEX(GMWQ!$A$2:$NF$60,MATCH(1,(GMWQ!$NE$2:$NE$60=S$3)*(GMWQ!$ND$2:$ND$60=S$4)*(GMWQ!$NF$2:$NF$60=S$1),0),$G153-1966)</f>
        <v>-39.409999999999997</v>
      </c>
      <c r="T153" s="4" cm="1">
        <f t="array" ref="T153">INDEX(GMWQ!$A$2:$NF$60,MATCH(1,(GMWQ!$NE$2:$NE$60=T$3)*(GMWQ!$ND$2:$ND$60=T$4)*(GMWQ!$NF$2:$NF$60=T$1),0),$G153-1966)</f>
        <v>-21.71773</v>
      </c>
      <c r="U153" s="4" cm="1">
        <f t="array" ref="U153">INDEX(GMWQ!$A$2:$NF$60,MATCH(1,(GMWQ!$NE$2:$NE$60=U$3)*(GMWQ!$ND$2:$ND$60=U$4)*(GMWQ!$NF$2:$NF$60=U$1),0),$G153-1966)</f>
        <v>-10243</v>
      </c>
      <c r="V153" s="4" cm="1">
        <f t="array" ref="V153">INDEX(GMWQ!$A$2:$NF$60,MATCH(1,(GMWQ!$NE$2:$NE$60=V$3)*(GMWQ!$ND$2:$ND$60=V$4)*(GMWQ!$NF$2:$NF$60=V$1),0),$G153-1966)</f>
        <v>948500</v>
      </c>
      <c r="W153" s="4" cm="1">
        <f t="array" ref="W153">INDEX(GMWQ!$A$2:$NF$60,MATCH(1,(GMWQ!$NE$2:$NE$60=W$3)*(GMWQ!$ND$2:$ND$60=W$4)*(GMWQ!$NF$2:$NF$60=W$1),0),$G153-1966)</f>
        <v>16677.73</v>
      </c>
      <c r="X153" s="4" cm="1">
        <f t="array" ref="X153">INDEX(GMWQ!$A$2:$NF$60,MATCH(1,(GMWQ!$NE$2:$NE$60=X$3)*(GMWQ!$ND$2:$ND$60=X$4)*(GMWQ!$NF$2:$NF$60=X$1),0),$G153-1966)</f>
        <v>867178</v>
      </c>
      <c r="Y153" s="4" cm="1">
        <f t="array" ref="Y153">INDEX(GMWQ!$A$2:$NF$60,MATCH(1,(GMWQ!$NE$2:$NE$60=Y$3)*(GMWQ!$ND$2:$ND$60=Y$4)*(GMWQ!$NF$2:$NF$60=Y$1),0),$G153-1966)</f>
        <v>1675.165</v>
      </c>
      <c r="Z153" s="4" cm="1">
        <f t="array" ref="Z153">INDEX(GMWQ!$A$2:$NF$60,MATCH(1,(GMWQ!$NE$2:$NE$60=Z$3)*(GMWQ!$ND$2:$ND$60=Z$4)*(GMWQ!$NF$2:$NF$60=Z$1),0),$G153-1966)</f>
        <v>2031.904</v>
      </c>
      <c r="AA153" s="4" cm="1">
        <f t="array" ref="AA153">INDEX(GMWQ!$A$2:$NF$60,MATCH(1,(GMWQ!$NE$2:$NE$60=AA$3)*(GMWQ!$ND$2:$ND$60=AA$4)*(GMWQ!$NF$2:$NF$60=AA$1),0),$G153-1966)</f>
        <v>1968.646</v>
      </c>
      <c r="AB153" s="4" cm="1">
        <f t="array" ref="AB153">INDEX(GMWQ!$A$2:$NF$60,MATCH(1,(GMWQ!$NE$2:$NE$60=AB$3)*(GMWQ!$ND$2:$ND$60=AB$4)*(GMWQ!$NF$2:$NF$60=AB$1),0),$G153-1966)</f>
        <v>1332980</v>
      </c>
      <c r="AC153" s="4" cm="1">
        <f t="array" ref="AC153">INDEX(GMWQ!$A$2:$NF$60,MATCH(1,(GMWQ!$NE$2:$NE$60=AC$3)*(GMWQ!$ND$2:$ND$60=AC$4)*(GMWQ!$NF$2:$NF$60=AC$1),0),$G153-1966)</f>
        <v>877500</v>
      </c>
      <c r="AD153" s="4" cm="1">
        <f t="array" ref="AD153">INDEX(GMWQ!$A$2:$NF$60,MATCH(1,(GMWQ!$NE$2:$NE$60=AD$3)*(GMWQ!$ND$2:$ND$60=AD$4)*(GMWQ!$NF$2:$NF$60=AD$1),0),$G153-1966)</f>
        <v>12173.32</v>
      </c>
      <c r="AE153" s="4" cm="1">
        <f t="array" ref="AE153">INDEX(GMWQ!$A$2:$NF$60,MATCH(1,(GMWQ!$NE$2:$NE$60=AE$3)*(GMWQ!$ND$2:$ND$60=AE$4)*(GMWQ!$NF$2:$NF$60=AE$1),0),$G153-1966)</f>
        <v>455569.7</v>
      </c>
      <c r="AF153" s="4" cm="1">
        <f t="array" ref="AF153">INDEX(GMWQ!$A$2:$NF$60,MATCH(1,(GMWQ!$NE$2:$NE$60=AF$3)*(GMWQ!$ND$2:$ND$60=AF$4)*(GMWQ!$NF$2:$NF$60=AF$1),0),$G153-1966)</f>
        <v>1122</v>
      </c>
      <c r="AG153" s="4" cm="1">
        <f t="array" ref="AG153">INDEX(GMWQ!$A$2:$NF$60,MATCH(1,(GMWQ!$NE$2:$NE$60=AG$3)*(GMWQ!$ND$2:$ND$60=AG$4)*(GMWQ!$NF$2:$NF$60=AG$1),0),$G153-1966)</f>
        <v>937.14030000000002</v>
      </c>
      <c r="AH153" s="4" cm="1">
        <f t="array" ref="AH153">INDEX(GMWQ!$A$2:$NF$60,MATCH(1,(GMWQ!$NE$2:$NE$60=AH$3)*(GMWQ!$ND$2:$ND$60=AH$4)*(GMWQ!$NF$2:$NF$60=AH$1),0),$G153-1966)</f>
        <v>1584.69</v>
      </c>
      <c r="AI153" s="4" cm="1">
        <f t="array" ref="AI153">INDEX(GMWQ!$A$2:$NF$60,MATCH(1,(GMWQ!$NE$2:$NE$60=AI$3)*(GMWQ!$ND$2:$ND$60=AI$4)*(GMWQ!$NF$2:$NF$60=AI$1),0),$G153-1966)</f>
        <v>479082</v>
      </c>
      <c r="AJ153" s="4" cm="1">
        <f t="array" ref="AJ153">INDEX(GMWQ!$A$2:$NF$60,MATCH(1,(GMWQ!$NE$2:$NE$60=AJ$3)*(GMWQ!$ND$2:$ND$60=AJ$4)*(GMWQ!$NF$2:$NF$60=AJ$1),0),$G153-1966)</f>
        <v>391179</v>
      </c>
      <c r="AK153" s="4" cm="1">
        <f t="array" ref="AK153">INDEX(GMWQ!$A$2:$NF$60,MATCH(1,(GMWQ!$NE$2:$NE$60=AK$3)*(GMWQ!$ND$2:$ND$60=AK$4)*(GMWQ!$NF$2:$NF$60=AK$1),0),$G153-1966)</f>
        <v>3612.2249999999999</v>
      </c>
      <c r="AL153" s="4" cm="1">
        <f t="array" ref="AL153">INDEX(GMWQ!$A$2:$NF$60,MATCH(1,(GMWQ!$NE$2:$NE$60=AL$3)*(GMWQ!$ND$2:$ND$60=AL$4)*(GMWQ!$NF$2:$NF$60=AL$1),0),$G153-1966)</f>
        <v>123800.7</v>
      </c>
      <c r="AM153" s="4" cm="1">
        <f t="array" ref="AM153">INDEX(GMWQ!$A$2:$NF$60,MATCH(1,(GMWQ!$NE$2:$NE$60=AM$3)*(GMWQ!$ND$2:$ND$60=AM$4)*(GMWQ!$NF$2:$NF$60=AM$1),0),$G153-1966)</f>
        <v>624.95600000000002</v>
      </c>
      <c r="AN153" s="4" cm="1">
        <f t="array" ref="AN153">INDEX(GMWQ!$A$2:$NF$60,MATCH(1,(GMWQ!$NE$2:$NE$60=AN$3)*(GMWQ!$ND$2:$ND$60=AN$4)*(GMWQ!$NF$2:$NF$60=AN$1),0),$G153-1966)</f>
        <v>483.38400000000001</v>
      </c>
      <c r="AO153" s="4" cm="1">
        <f t="array" ref="AO153">INDEX(GMWQ!$A$2:$NF$60,MATCH(1,(GMWQ!$NE$2:$NE$60=AO$3)*(GMWQ!$ND$2:$ND$60=AO$4)*(GMWQ!$NF$2:$NF$60=AO$1),0),$G153-1966)</f>
        <v>396.42200000000003</v>
      </c>
      <c r="AP153" s="4" cm="1">
        <f t="array" ref="AP153">INDEX(GMWQ!$A$2:$NF$60,MATCH(1,(GMWQ!$NE$2:$NE$60=AP$3)*(GMWQ!$ND$2:$ND$60=AP$4)*(GMWQ!$NF$2:$NF$60=AP$1),0),$G153-1966)</f>
        <v>391981</v>
      </c>
      <c r="AQ153" s="4" cm="1">
        <f t="array" ref="AQ153">INDEX(GMWQ!$A$2:$NF$60,MATCH(1,(GMWQ!$NE$2:$NE$60=AQ$3)*(GMWQ!$ND$2:$ND$60=AQ$4)*(GMWQ!$NF$2:$NF$60=AQ$1),0),$G153-1966)</f>
        <v>1.4067890000000001</v>
      </c>
      <c r="AR153" s="4" cm="1">
        <f t="array" ref="AR153">INDEX(GMWQ!$A$2:$NF$60,MATCH(1,(GMWQ!$NE$2:$NE$60=AR$3)*(GMWQ!$ND$2:$ND$60=AR$4)*(GMWQ!$NF$2:$NF$60=AR$1),0),$G153-1966)</f>
        <v>1.5233380000000001</v>
      </c>
      <c r="AS153" s="4" cm="1">
        <f t="array" ref="AS153">INDEX(GMWQ!$A$2:$NF$60,MATCH(1,(GMWQ!$NE$2:$NE$60=AS$3)*(GMWQ!$ND$2:$ND$60=AS$4)*(GMWQ!$NF$2:$NF$60=AS$1),0),$G153-1966)</f>
        <v>1.664398</v>
      </c>
      <c r="AT153" s="4" cm="1">
        <f t="array" ref="AT153">INDEX(GMWQ!$A$2:$NF$60,MATCH(1,(GMWQ!$NE$2:$NE$60=AT$3)*(GMWQ!$ND$2:$ND$60=AT$4)*(GMWQ!$NF$2:$NF$60=AT$1),0),$G153-1966)</f>
        <v>0.91200910000000002</v>
      </c>
      <c r="AU153" s="4" cm="1">
        <f t="array" ref="AU153">INDEX(GMWQ!$A$2:$NF$60,MATCH(1,(GMWQ!$NE$2:$NE$60=AU$3)*(GMWQ!$ND$2:$ND$60=AU$4)*(GMWQ!$NF$2:$NF$60=AU$1),0),$G153-1966)</f>
        <v>86.933329999999998</v>
      </c>
      <c r="AV153" s="4" cm="1">
        <f t="array" ref="AV153">INDEX(GMWQ!$A$2:$NF$60,MATCH(1,(GMWQ!$NE$2:$NE$60=AV$3)*(GMWQ!$ND$2:$ND$60=AV$4)*(GMWQ!$NF$2:$NF$60=AV$1),0),$G153-1966)</f>
        <v>215.34399999999999</v>
      </c>
      <c r="AW153" s="4" cm="1">
        <f t="array" ref="AW153">INDEX(GMWQ!$A$2:$NF$60,MATCH(1,(GMWQ!$NE$2:$NE$60=AW$3)*(GMWQ!$ND$2:$ND$60=AW$4)*(GMWQ!$NF$2:$NF$60=AW$1),0),$G153-1966)</f>
        <v>95.5</v>
      </c>
      <c r="AX153" s="4" cm="1">
        <f t="array" ref="AX153">INDEX(GMWQ!$A$2:$NF$60,MATCH(1,(GMWQ!$NE$2:$NE$60=AX$3)*(GMWQ!$ND$2:$ND$60=AX$4)*(GMWQ!$NF$2:$NF$60=AX$1),0),$G153-1966)</f>
        <v>87.133330000000001</v>
      </c>
      <c r="AY153" s="4" cm="1">
        <f t="array" ref="AY153">INDEX(GMWQ!$A$2:$NF$60,MATCH(1,(GMWQ!$NE$2:$NE$60=AY$3)*(GMWQ!$ND$2:$ND$60=AY$4)*(GMWQ!$NF$2:$NF$60=AY$1),0),$G153-1966)</f>
        <v>77.16</v>
      </c>
      <c r="AZ153" s="4" cm="1">
        <f t="array" ref="AZ153">INDEX(GMWQ!$A$2:$NF$60,MATCH(1,(GMWQ!$NE$2:$NE$60=AZ$3)*(GMWQ!$ND$2:$ND$60=AZ$4)*(GMWQ!$NF$2:$NF$60=AZ$1),0),$G153-1966)</f>
        <v>74.866669999999999</v>
      </c>
      <c r="BA153" s="4" cm="1">
        <f t="array" ref="BA153">INDEX(GMWQ!$A$2:$NF$60,MATCH(1,(GMWQ!$NE$2:$NE$60=BA$3)*(GMWQ!$ND$2:$ND$60=BA$4)*(GMWQ!$NF$2:$NF$60=BA$1),0),$G153-1966)</f>
        <v>114.4667</v>
      </c>
    </row>
    <row r="154" spans="1:53" x14ac:dyDescent="0.25">
      <c r="B154" s="4">
        <f t="shared" si="176"/>
        <v>2009</v>
      </c>
      <c r="C154" s="4">
        <f t="shared" si="176"/>
        <v>2009</v>
      </c>
      <c r="D154" s="4">
        <f t="shared" ref="D154" si="194">+D150+1</f>
        <v>2009</v>
      </c>
      <c r="F154" s="4">
        <f t="shared" ref="F154" si="195">+F150+1</f>
        <v>2009</v>
      </c>
      <c r="G154" s="4">
        <f t="shared" si="141"/>
        <v>2120</v>
      </c>
      <c r="H154" s="4" cm="1">
        <f t="array" ref="H154">INDEX(GMWQ!$A$2:$NF$60,MATCH(1,(GMWQ!$NE$2:$NE$60=H$3)*(GMWQ!$ND$2:$ND$60=H$4)*(GMWQ!$NF$2:$NF$60=H$1),0),$G154-1966)</f>
        <v>551372</v>
      </c>
      <c r="I154" s="4" cm="1">
        <f t="array" ref="I154">INDEX(GMWQ!$A$2:$NF$60,MATCH(1,(GMWQ!$NE$2:$NE$60=I$3)*(GMWQ!$ND$2:$ND$60=I$4)*(GMWQ!$NF$2:$NF$60=I$1),0),$G154-1966)</f>
        <v>4125.7</v>
      </c>
      <c r="J154" s="4" cm="1">
        <f t="array" ref="J154">INDEX(GMWQ!$A$2:$NF$60,MATCH(1,(GMWQ!$NE$2:$NE$60=J$3)*(GMWQ!$ND$2:$ND$60=J$4)*(GMWQ!$NF$2:$NF$60=J$1),0),$G154-1966)</f>
        <v>128621.8</v>
      </c>
      <c r="K154" s="4" cm="1">
        <f t="array" ref="K154">INDEX(GMWQ!$A$2:$NF$60,MATCH(1,(GMWQ!$NE$2:$NE$60=K$3)*(GMWQ!$ND$2:$ND$60=K$4)*(GMWQ!$NF$2:$NF$60=K$1),0),$G154-1966)</f>
        <v>747.1</v>
      </c>
      <c r="L154" s="4" cm="1">
        <f t="array" ref="L154">INDEX(GMWQ!$A$2:$NF$60,MATCH(1,(GMWQ!$NE$2:$NE$60=L$3)*(GMWQ!$ND$2:$ND$60=L$4)*(GMWQ!$NF$2:$NF$60=L$1),0),$G154-1966)</f>
        <v>548.47299999999996</v>
      </c>
      <c r="M154" s="4" cm="1">
        <f t="array" ref="M154">INDEX(GMWQ!$A$2:$NF$60,MATCH(1,(GMWQ!$NE$2:$NE$60=M$3)*(GMWQ!$ND$2:$ND$60=M$4)*(GMWQ!$NF$2:$NF$60=M$1),0),$G154-1966)</f>
        <v>449.38299999999998</v>
      </c>
      <c r="N154" s="4" cm="1">
        <f t="array" ref="N154">INDEX(GMWQ!$A$2:$NF$60,MATCH(1,(GMWQ!$NE$2:$NE$60=N$3)*(GMWQ!$ND$2:$ND$60=N$4)*(GMWQ!$NF$2:$NF$60=N$1),0),$G154-1966)</f>
        <v>452133.8</v>
      </c>
      <c r="O154" s="4" cm="1">
        <f t="array" ref="O154">INDEX(GMWQ!$A$2:$NF$60,MATCH(1,(GMWQ!$NE$2:$NE$60=O$3)*(GMWQ!$ND$2:$ND$60=O$4)*(GMWQ!$NF$2:$NF$60=O$1),0),$G154-1966)</f>
        <v>-50311.99</v>
      </c>
      <c r="P154" s="4" cm="1">
        <f t="array" ref="P154">INDEX(GMWQ!$A$2:$NF$60,MATCH(1,(GMWQ!$NE$2:$NE$60=P$3)*(GMWQ!$ND$2:$ND$60=P$4)*(GMWQ!$NF$2:$NF$60=P$1),0),$G154-1966)</f>
        <v>-453.00819999999999</v>
      </c>
      <c r="Q154" s="4" cm="1">
        <f t="array" ref="Q154">INDEX(GMWQ!$A$2:$NF$60,MATCH(1,(GMWQ!$NE$2:$NE$60=Q$3)*(GMWQ!$ND$2:$ND$60=Q$4)*(GMWQ!$NF$2:$NF$60=Q$1),0),$G154-1966)</f>
        <v>-13105.5</v>
      </c>
      <c r="R154" s="4" cm="1">
        <f t="array" ref="R154">INDEX(GMWQ!$A$2:$NF$60,MATCH(1,(GMWQ!$NE$2:$NE$60=R$3)*(GMWQ!$ND$2:$ND$60=R$4)*(GMWQ!$NF$2:$NF$60=R$1),0),$G154-1966)</f>
        <v>-28.614999999999998</v>
      </c>
      <c r="S154" s="4" cm="1">
        <f t="array" ref="S154">INDEX(GMWQ!$A$2:$NF$60,MATCH(1,(GMWQ!$NE$2:$NE$60=S$3)*(GMWQ!$ND$2:$ND$60=S$4)*(GMWQ!$NF$2:$NF$60=S$1),0),$G154-1966)</f>
        <v>-35.411000000000001</v>
      </c>
      <c r="T154" s="4" cm="1">
        <f t="array" ref="T154">INDEX(GMWQ!$A$2:$NF$60,MATCH(1,(GMWQ!$NE$2:$NE$60=T$3)*(GMWQ!$ND$2:$ND$60=T$4)*(GMWQ!$NF$2:$NF$60=T$1),0),$G154-1966)</f>
        <v>-19.88627</v>
      </c>
      <c r="U154" s="4" cm="1">
        <f t="array" ref="U154">INDEX(GMWQ!$A$2:$NF$60,MATCH(1,(GMWQ!$NE$2:$NE$60=U$3)*(GMWQ!$ND$2:$ND$60=U$4)*(GMWQ!$NF$2:$NF$60=U$1),0),$G154-1966)</f>
        <v>-8812.9989999999998</v>
      </c>
      <c r="V154" s="4" cm="1">
        <f t="array" ref="V154">INDEX(GMWQ!$A$2:$NF$60,MATCH(1,(GMWQ!$NE$2:$NE$60=V$3)*(GMWQ!$ND$2:$ND$60=V$4)*(GMWQ!$NF$2:$NF$60=V$1),0),$G154-1966)</f>
        <v>1005405</v>
      </c>
      <c r="W154" s="4" cm="1">
        <f t="array" ref="W154">INDEX(GMWQ!$A$2:$NF$60,MATCH(1,(GMWQ!$NE$2:$NE$60=W$3)*(GMWQ!$ND$2:$ND$60=W$4)*(GMWQ!$NF$2:$NF$60=W$1),0),$G154-1966)</f>
        <v>16997.259999999998</v>
      </c>
      <c r="X154" s="4" cm="1">
        <f t="array" ref="X154">INDEX(GMWQ!$A$2:$NF$60,MATCH(1,(GMWQ!$NE$2:$NE$60=X$3)*(GMWQ!$ND$2:$ND$60=X$4)*(GMWQ!$NF$2:$NF$60=X$1),0),$G154-1966)</f>
        <v>877169</v>
      </c>
      <c r="Y154" s="4" cm="1">
        <f t="array" ref="Y154">INDEX(GMWQ!$A$2:$NF$60,MATCH(1,(GMWQ!$NE$2:$NE$60=Y$3)*(GMWQ!$ND$2:$ND$60=Y$4)*(GMWQ!$NF$2:$NF$60=Y$1),0),$G154-1966)</f>
        <v>1769.5219999999999</v>
      </c>
      <c r="Z154" s="4" cm="1">
        <f t="array" ref="Z154">INDEX(GMWQ!$A$2:$NF$60,MATCH(1,(GMWQ!$NE$2:$NE$60=Z$3)*(GMWQ!$ND$2:$ND$60=Z$4)*(GMWQ!$NF$2:$NF$60=Z$1),0),$G154-1966)</f>
        <v>1995.277</v>
      </c>
      <c r="AA154" s="4" cm="1">
        <f t="array" ref="AA154">INDEX(GMWQ!$A$2:$NF$60,MATCH(1,(GMWQ!$NE$2:$NE$60=AA$3)*(GMWQ!$ND$2:$ND$60=AA$4)*(GMWQ!$NF$2:$NF$60=AA$1),0),$G154-1966)</f>
        <v>2002.1579999999999</v>
      </c>
      <c r="AB154" s="4" cm="1">
        <f t="array" ref="AB154">INDEX(GMWQ!$A$2:$NF$60,MATCH(1,(GMWQ!$NE$2:$NE$60=AB$3)*(GMWQ!$ND$2:$ND$60=AB$4)*(GMWQ!$NF$2:$NF$60=AB$1),0),$G154-1966)</f>
        <v>1361026</v>
      </c>
      <c r="AC154" s="4" cm="1">
        <f t="array" ref="AC154">INDEX(GMWQ!$A$2:$NF$60,MATCH(1,(GMWQ!$NE$2:$NE$60=AC$3)*(GMWQ!$ND$2:$ND$60=AC$4)*(GMWQ!$NF$2:$NF$60=AC$1),0),$G154-1966)</f>
        <v>958600</v>
      </c>
      <c r="AD154" s="4" cm="1">
        <f t="array" ref="AD154">INDEX(GMWQ!$A$2:$NF$60,MATCH(1,(GMWQ!$NE$2:$NE$60=AD$3)*(GMWQ!$ND$2:$ND$60=AD$4)*(GMWQ!$NF$2:$NF$60=AD$1),0),$G154-1966)</f>
        <v>12534.88</v>
      </c>
      <c r="AE154" s="4" cm="1">
        <f t="array" ref="AE154">INDEX(GMWQ!$A$2:$NF$60,MATCH(1,(GMWQ!$NE$2:$NE$60=AE$3)*(GMWQ!$ND$2:$ND$60=AE$4)*(GMWQ!$NF$2:$NF$60=AE$1),0),$G154-1966)</f>
        <v>465266.2</v>
      </c>
      <c r="AF154" s="4" cm="1">
        <f t="array" ref="AF154">INDEX(GMWQ!$A$2:$NF$60,MATCH(1,(GMWQ!$NE$2:$NE$60=AF$3)*(GMWQ!$ND$2:$ND$60=AF$4)*(GMWQ!$NF$2:$NF$60=AF$1),0),$G154-1966)</f>
        <v>1129</v>
      </c>
      <c r="AG154" s="4" cm="1">
        <f t="array" ref="AG154">INDEX(GMWQ!$A$2:$NF$60,MATCH(1,(GMWQ!$NE$2:$NE$60=AG$3)*(GMWQ!$ND$2:$ND$60=AG$4)*(GMWQ!$NF$2:$NF$60=AG$1),0),$G154-1966)</f>
        <v>966.01900000000001</v>
      </c>
      <c r="AH154" s="4" cm="1">
        <f t="array" ref="AH154">INDEX(GMWQ!$A$2:$NF$60,MATCH(1,(GMWQ!$NE$2:$NE$60=AH$3)*(GMWQ!$ND$2:$ND$60=AH$4)*(GMWQ!$NF$2:$NF$60=AH$1),0),$G154-1966)</f>
        <v>1614.1590000000001</v>
      </c>
      <c r="AI154" s="4" cm="1">
        <f t="array" ref="AI154">INDEX(GMWQ!$A$2:$NF$60,MATCH(1,(GMWQ!$NE$2:$NE$60=AI$3)*(GMWQ!$ND$2:$ND$60=AI$4)*(GMWQ!$NF$2:$NF$60=AI$1),0),$G154-1966)</f>
        <v>495938</v>
      </c>
      <c r="AJ154" s="4" cm="1">
        <f t="array" ref="AJ154">INDEX(GMWQ!$A$2:$NF$60,MATCH(1,(GMWQ!$NE$2:$NE$60=AJ$3)*(GMWQ!$ND$2:$ND$60=AJ$4)*(GMWQ!$NF$2:$NF$60=AJ$1),0),$G154-1966)</f>
        <v>389300</v>
      </c>
      <c r="AK154" s="4" cm="1">
        <f t="array" ref="AK154">INDEX(GMWQ!$A$2:$NF$60,MATCH(1,(GMWQ!$NE$2:$NE$60=AK$3)*(GMWQ!$ND$2:$ND$60=AK$4)*(GMWQ!$NF$2:$NF$60=AK$1),0),$G154-1966)</f>
        <v>3662.8</v>
      </c>
      <c r="AL154" s="4" cm="1">
        <f t="array" ref="AL154">INDEX(GMWQ!$A$2:$NF$60,MATCH(1,(GMWQ!$NE$2:$NE$60=AL$3)*(GMWQ!$ND$2:$ND$60=AL$4)*(GMWQ!$NF$2:$NF$60=AL$1),0),$G154-1966)</f>
        <v>125041.4</v>
      </c>
      <c r="AM154" s="4" cm="1">
        <f t="array" ref="AM154">INDEX(GMWQ!$A$2:$NF$60,MATCH(1,(GMWQ!$NE$2:$NE$60=AM$3)*(GMWQ!$ND$2:$ND$60=AM$4)*(GMWQ!$NF$2:$NF$60=AM$1),0),$G154-1966)</f>
        <v>632.91300000000001</v>
      </c>
      <c r="AN154" s="4" cm="1">
        <f t="array" ref="AN154">INDEX(GMWQ!$A$2:$NF$60,MATCH(1,(GMWQ!$NE$2:$NE$60=AN$3)*(GMWQ!$ND$2:$ND$60=AN$4)*(GMWQ!$NF$2:$NF$60=AN$1),0),$G154-1966)</f>
        <v>488.71499999999997</v>
      </c>
      <c r="AO154" s="4" cm="1">
        <f t="array" ref="AO154">INDEX(GMWQ!$A$2:$NF$60,MATCH(1,(GMWQ!$NE$2:$NE$60=AO$3)*(GMWQ!$ND$2:$ND$60=AO$4)*(GMWQ!$NF$2:$NF$60=AO$1),0),$G154-1966)</f>
        <v>397.733</v>
      </c>
      <c r="AP154" s="4" cm="1">
        <f t="array" ref="AP154">INDEX(GMWQ!$A$2:$NF$60,MATCH(1,(GMWQ!$NE$2:$NE$60=AP$3)*(GMWQ!$ND$2:$ND$60=AP$4)*(GMWQ!$NF$2:$NF$60=AP$1),0),$G154-1966)</f>
        <v>402923</v>
      </c>
      <c r="AQ154" s="4" cm="1">
        <f t="array" ref="AQ154">INDEX(GMWQ!$A$2:$NF$60,MATCH(1,(GMWQ!$NE$2:$NE$60=AQ$3)*(GMWQ!$ND$2:$ND$60=AQ$4)*(GMWQ!$NF$2:$NF$60=AQ$1),0),$G154-1966)</f>
        <v>1.4723269999999999</v>
      </c>
      <c r="AR154" s="4" cm="1">
        <f t="array" ref="AR154">INDEX(GMWQ!$A$2:$NF$60,MATCH(1,(GMWQ!$NE$2:$NE$60=AR$3)*(GMWQ!$ND$2:$ND$60=AR$4)*(GMWQ!$NF$2:$NF$60=AR$1),0),$G154-1966)</f>
        <v>1.7121280000000001</v>
      </c>
      <c r="AS154" s="4" cm="1">
        <f t="array" ref="AS154">INDEX(GMWQ!$A$2:$NF$60,MATCH(1,(GMWQ!$NE$2:$NE$60=AS$3)*(GMWQ!$ND$2:$ND$60=AS$4)*(GMWQ!$NF$2:$NF$60=AS$1),0),$G154-1966)</f>
        <v>1.7591399999999999</v>
      </c>
      <c r="AT154" s="4" cm="1">
        <f t="array" ref="AT154">INDEX(GMWQ!$A$2:$NF$60,MATCH(1,(GMWQ!$NE$2:$NE$60=AT$3)*(GMWQ!$ND$2:$ND$60=AT$4)*(GMWQ!$NF$2:$NF$60=AT$1),0),$G154-1966)</f>
        <v>1.0258430000000001</v>
      </c>
      <c r="AU154" s="4" cm="1">
        <f t="array" ref="AU154">INDEX(GMWQ!$A$2:$NF$60,MATCH(1,(GMWQ!$NE$2:$NE$60=AU$3)*(GMWQ!$ND$2:$ND$60=AU$4)*(GMWQ!$NF$2:$NF$60=AU$1),0),$G154-1966)</f>
        <v>87.566670000000002</v>
      </c>
      <c r="AV154" s="4" cm="1">
        <f t="array" ref="AV154">INDEX(GMWQ!$A$2:$NF$60,MATCH(1,(GMWQ!$NE$2:$NE$60=AV$3)*(GMWQ!$ND$2:$ND$60=AV$4)*(GMWQ!$NF$2:$NF$60=AV$1),0),$G154-1966)</f>
        <v>217.03</v>
      </c>
      <c r="AW154" s="4" cm="1">
        <f t="array" ref="AW154">INDEX(GMWQ!$A$2:$NF$60,MATCH(1,(GMWQ!$NE$2:$NE$60=AW$3)*(GMWQ!$ND$2:$ND$60=AW$4)*(GMWQ!$NF$2:$NF$60=AW$1),0),$G154-1966)</f>
        <v>95</v>
      </c>
      <c r="AX154" s="4" cm="1">
        <f t="array" ref="AX154">INDEX(GMWQ!$A$2:$NF$60,MATCH(1,(GMWQ!$NE$2:$NE$60=AX$3)*(GMWQ!$ND$2:$ND$60=AX$4)*(GMWQ!$NF$2:$NF$60=AX$1),0),$G154-1966)</f>
        <v>87.4</v>
      </c>
      <c r="AY154" s="4" cm="1">
        <f t="array" ref="AY154">INDEX(GMWQ!$A$2:$NF$60,MATCH(1,(GMWQ!$NE$2:$NE$60=AY$3)*(GMWQ!$ND$2:$ND$60=AY$4)*(GMWQ!$NF$2:$NF$60=AY$1),0),$G154-1966)</f>
        <v>77.376660000000001</v>
      </c>
      <c r="AZ154" s="4" cm="1">
        <f t="array" ref="AZ154">INDEX(GMWQ!$A$2:$NF$60,MATCH(1,(GMWQ!$NE$2:$NE$60=AZ$3)*(GMWQ!$ND$2:$ND$60=AZ$4)*(GMWQ!$NF$2:$NF$60=AZ$1),0),$G154-1966)</f>
        <v>74.966669999999993</v>
      </c>
      <c r="BA154" s="4" cm="1">
        <f t="array" ref="BA154">INDEX(GMWQ!$A$2:$NF$60,MATCH(1,(GMWQ!$NE$2:$NE$60=BA$3)*(GMWQ!$ND$2:$ND$60=BA$4)*(GMWQ!$NF$2:$NF$60=BA$1),0),$G154-1966)</f>
        <v>115.2</v>
      </c>
    </row>
    <row r="155" spans="1:53" x14ac:dyDescent="0.25">
      <c r="A155" s="4">
        <v>2010</v>
      </c>
      <c r="B155" s="4">
        <f t="shared" si="176"/>
        <v>2010</v>
      </c>
      <c r="C155" s="4">
        <f t="shared" si="176"/>
        <v>2009</v>
      </c>
      <c r="D155" s="4">
        <f t="shared" ref="D155" si="196">+D151+1</f>
        <v>2009</v>
      </c>
      <c r="E155" s="4">
        <f t="shared" si="176"/>
        <v>2009</v>
      </c>
      <c r="G155" s="4">
        <f t="shared" si="141"/>
        <v>2121</v>
      </c>
      <c r="H155" s="4" cm="1">
        <f t="array" ref="H155">INDEX(GMWQ!$A$2:$NF$60,MATCH(1,(GMWQ!$NE$2:$NE$60=H$3)*(GMWQ!$ND$2:$ND$60=H$4)*(GMWQ!$NF$2:$NF$60=H$1),0),$G155-1966)</f>
        <v>556002</v>
      </c>
      <c r="I155" s="4" cm="1">
        <f t="array" ref="I155">INDEX(GMWQ!$A$2:$NF$60,MATCH(1,(GMWQ!$NE$2:$NE$60=I$3)*(GMWQ!$ND$2:$ND$60=I$4)*(GMWQ!$NF$2:$NF$60=I$1),0),$G155-1966)</f>
        <v>4145.6750000000002</v>
      </c>
      <c r="J155" s="4" cm="1">
        <f t="array" ref="J155">INDEX(GMWQ!$A$2:$NF$60,MATCH(1,(GMWQ!$NE$2:$NE$60=J$3)*(GMWQ!$ND$2:$ND$60=J$4)*(GMWQ!$NF$2:$NF$60=J$1),0),$G155-1966)</f>
        <v>130216</v>
      </c>
      <c r="K155" s="4" cm="1">
        <f t="array" ref="K155">INDEX(GMWQ!$A$2:$NF$60,MATCH(1,(GMWQ!$NE$2:$NE$60=K$3)*(GMWQ!$ND$2:$ND$60=K$4)*(GMWQ!$NF$2:$NF$60=K$1),0),$G155-1966)</f>
        <v>752.54</v>
      </c>
      <c r="L155" s="4" cm="1">
        <f t="array" ref="L155">INDEX(GMWQ!$A$2:$NF$60,MATCH(1,(GMWQ!$NE$2:$NE$60=L$3)*(GMWQ!$ND$2:$ND$60=L$4)*(GMWQ!$NF$2:$NF$60=L$1),0),$G155-1966)</f>
        <v>550.33199999999999</v>
      </c>
      <c r="M155" s="4" cm="1">
        <f t="array" ref="M155">INDEX(GMWQ!$A$2:$NF$60,MATCH(1,(GMWQ!$NE$2:$NE$60=M$3)*(GMWQ!$ND$2:$ND$60=M$4)*(GMWQ!$NF$2:$NF$60=M$1),0),$G155-1966)</f>
        <v>451.10199999999998</v>
      </c>
      <c r="N155" s="4" cm="1">
        <f t="array" ref="N155">INDEX(GMWQ!$A$2:$NF$60,MATCH(1,(GMWQ!$NE$2:$NE$60=N$3)*(GMWQ!$ND$2:$ND$60=N$4)*(GMWQ!$NF$2:$NF$60=N$1),0),$G155-1966)</f>
        <v>457611.5</v>
      </c>
      <c r="O155" s="4" cm="1">
        <f t="array" ref="O155">INDEX(GMWQ!$A$2:$NF$60,MATCH(1,(GMWQ!$NE$2:$NE$60=O$3)*(GMWQ!$ND$2:$ND$60=O$4)*(GMWQ!$NF$2:$NF$60=O$1),0),$G155-1966)</f>
        <v>-30700</v>
      </c>
      <c r="P155" s="4" cm="1">
        <f t="array" ref="P155">INDEX(GMWQ!$A$2:$NF$60,MATCH(1,(GMWQ!$NE$2:$NE$60=P$3)*(GMWQ!$ND$2:$ND$60=P$4)*(GMWQ!$NF$2:$NF$60=P$1),0),$G155-1966)</f>
        <v>-468.29500000000002</v>
      </c>
      <c r="Q155" s="4" cm="1">
        <f t="array" ref="Q155">INDEX(GMWQ!$A$2:$NF$60,MATCH(1,(GMWQ!$NE$2:$NE$60=Q$3)*(GMWQ!$ND$2:$ND$60=Q$4)*(GMWQ!$NF$2:$NF$60=Q$1),0),$G155-1966)</f>
        <v>-12223.25</v>
      </c>
      <c r="R155" s="4" cm="1">
        <f t="array" ref="R155">INDEX(GMWQ!$A$2:$NF$60,MATCH(1,(GMWQ!$NE$2:$NE$60=R$3)*(GMWQ!$ND$2:$ND$60=R$4)*(GMWQ!$NF$2:$NF$60=R$1),0),$G155-1966)</f>
        <v>-27.773</v>
      </c>
      <c r="S155" s="4" cm="1">
        <f t="array" ref="S155">INDEX(GMWQ!$A$2:$NF$60,MATCH(1,(GMWQ!$NE$2:$NE$60=S$3)*(GMWQ!$ND$2:$ND$60=S$4)*(GMWQ!$NF$2:$NF$60=S$1),0),$G155-1966)</f>
        <v>-39.15</v>
      </c>
      <c r="T155" s="4" cm="1">
        <f t="array" ref="T155">INDEX(GMWQ!$A$2:$NF$60,MATCH(1,(GMWQ!$NE$2:$NE$60=T$3)*(GMWQ!$ND$2:$ND$60=T$4)*(GMWQ!$NF$2:$NF$60=T$1),0),$G155-1966)</f>
        <v>-17.94867</v>
      </c>
      <c r="U155" s="4" cm="1">
        <f t="array" ref="U155">INDEX(GMWQ!$A$2:$NF$60,MATCH(1,(GMWQ!$NE$2:$NE$60=U$3)*(GMWQ!$ND$2:$ND$60=U$4)*(GMWQ!$NF$2:$NF$60=U$1),0),$G155-1966)</f>
        <v>-10881</v>
      </c>
      <c r="V155" s="4" cm="1">
        <f t="array" ref="V155">INDEX(GMWQ!$A$2:$NF$60,MATCH(1,(GMWQ!$NE$2:$NE$60=V$3)*(GMWQ!$ND$2:$ND$60=V$4)*(GMWQ!$NF$2:$NF$60=V$1),0),$G155-1966)</f>
        <v>1102320</v>
      </c>
      <c r="W155" s="4" cm="1">
        <f t="array" ref="W155">INDEX(GMWQ!$A$2:$NF$60,MATCH(1,(GMWQ!$NE$2:$NE$60=W$3)*(GMWQ!$ND$2:$ND$60=W$4)*(GMWQ!$NF$2:$NF$60=W$1),0),$G155-1966)</f>
        <v>17604.79</v>
      </c>
      <c r="X155" s="4" cm="1">
        <f t="array" ref="X155">INDEX(GMWQ!$A$2:$NF$60,MATCH(1,(GMWQ!$NE$2:$NE$60=X$3)*(GMWQ!$ND$2:$ND$60=X$4)*(GMWQ!$NF$2:$NF$60=X$1),0),$G155-1966)</f>
        <v>887264</v>
      </c>
      <c r="Y155" s="4" cm="1">
        <f t="array" ref="Y155">INDEX(GMWQ!$A$2:$NF$60,MATCH(1,(GMWQ!$NE$2:$NE$60=Y$3)*(GMWQ!$ND$2:$ND$60=Y$4)*(GMWQ!$NF$2:$NF$60=Y$1),0),$G155-1966)</f>
        <v>1889.3889999999999</v>
      </c>
      <c r="Z155" s="4" cm="1">
        <f t="array" ref="Z155">INDEX(GMWQ!$A$2:$NF$60,MATCH(1,(GMWQ!$NE$2:$NE$60=Z$3)*(GMWQ!$ND$2:$ND$60=Z$4)*(GMWQ!$NF$2:$NF$60=Z$1),0),$G155-1966)</f>
        <v>2066.2469999999998</v>
      </c>
      <c r="AA155" s="4" cm="1">
        <f t="array" ref="AA155">INDEX(GMWQ!$A$2:$NF$60,MATCH(1,(GMWQ!$NE$2:$NE$60=AA$3)*(GMWQ!$ND$2:$ND$60=AA$4)*(GMWQ!$NF$2:$NF$60=AA$1),0),$G155-1966)</f>
        <v>2007.1669999999999</v>
      </c>
      <c r="AB155" s="4" cm="1">
        <f t="array" ref="AB155">INDEX(GMWQ!$A$2:$NF$60,MATCH(1,(GMWQ!$NE$2:$NE$60=AB$3)*(GMWQ!$ND$2:$ND$60=AB$4)*(GMWQ!$NF$2:$NF$60=AB$1),0),$G155-1966)</f>
        <v>1411347</v>
      </c>
      <c r="AC155" s="4" cm="1">
        <f t="array" ref="AC155">INDEX(GMWQ!$A$2:$NF$60,MATCH(1,(GMWQ!$NE$2:$NE$60=AC$3)*(GMWQ!$ND$2:$ND$60=AC$4)*(GMWQ!$NF$2:$NF$60=AC$1),0),$G155-1966)</f>
        <v>1027900</v>
      </c>
      <c r="AD155" s="4" cm="1">
        <f t="array" ref="AD155">INDEX(GMWQ!$A$2:$NF$60,MATCH(1,(GMWQ!$NE$2:$NE$60=AD$3)*(GMWQ!$ND$2:$ND$60=AD$4)*(GMWQ!$NF$2:$NF$60=AD$1),0),$G155-1966)</f>
        <v>12981.75</v>
      </c>
      <c r="AE155" s="4" cm="1">
        <f t="array" ref="AE155">INDEX(GMWQ!$A$2:$NF$60,MATCH(1,(GMWQ!$NE$2:$NE$60=AE$3)*(GMWQ!$ND$2:$ND$60=AE$4)*(GMWQ!$NF$2:$NF$60=AE$1),0),$G155-1966)</f>
        <v>477367.5</v>
      </c>
      <c r="AF155" s="4" cm="1">
        <f t="array" ref="AF155">INDEX(GMWQ!$A$2:$NF$60,MATCH(1,(GMWQ!$NE$2:$NE$60=AF$3)*(GMWQ!$ND$2:$ND$60=AF$4)*(GMWQ!$NF$2:$NF$60=AF$1),0),$G155-1966)</f>
        <v>1162</v>
      </c>
      <c r="AG155" s="4" cm="1">
        <f t="array" ref="AG155">INDEX(GMWQ!$A$2:$NF$60,MATCH(1,(GMWQ!$NE$2:$NE$60=AG$3)*(GMWQ!$ND$2:$ND$60=AG$4)*(GMWQ!$NF$2:$NF$60=AG$1),0),$G155-1966)</f>
        <v>1002.8680000000001</v>
      </c>
      <c r="AH155" s="4" cm="1">
        <f t="array" ref="AH155">INDEX(GMWQ!$A$2:$NF$60,MATCH(1,(GMWQ!$NE$2:$NE$60=AH$3)*(GMWQ!$ND$2:$ND$60=AH$4)*(GMWQ!$NF$2:$NF$60=AH$1),0),$G155-1966)</f>
        <v>1616.5029999999999</v>
      </c>
      <c r="AI155" s="4" cm="1">
        <f t="array" ref="AI155">INDEX(GMWQ!$A$2:$NF$60,MATCH(1,(GMWQ!$NE$2:$NE$60=AI$3)*(GMWQ!$ND$2:$ND$60=AI$4)*(GMWQ!$NF$2:$NF$60=AI$1),0),$G155-1966)</f>
        <v>513494</v>
      </c>
      <c r="AJ155" s="4" cm="1">
        <f t="array" ref="AJ155">INDEX(GMWQ!$A$2:$NF$60,MATCH(1,(GMWQ!$NE$2:$NE$60=AJ$3)*(GMWQ!$ND$2:$ND$60=AJ$4)*(GMWQ!$NF$2:$NF$60=AJ$1),0),$G155-1966)</f>
        <v>398126</v>
      </c>
      <c r="AK155" s="4" cm="1">
        <f t="array" ref="AK155">INDEX(GMWQ!$A$2:$NF$60,MATCH(1,(GMWQ!$NE$2:$NE$60=AK$3)*(GMWQ!$ND$2:$ND$60=AK$4)*(GMWQ!$NF$2:$NF$60=AK$1),0),$G155-1966)</f>
        <v>3691.15</v>
      </c>
      <c r="AL155" s="4" cm="1">
        <f t="array" ref="AL155">INDEX(GMWQ!$A$2:$NF$60,MATCH(1,(GMWQ!$NE$2:$NE$60=AL$3)*(GMWQ!$ND$2:$ND$60=AL$4)*(GMWQ!$NF$2:$NF$60=AL$1),0),$G155-1966)</f>
        <v>126396.7</v>
      </c>
      <c r="AM155" s="4" cm="1">
        <f t="array" ref="AM155">INDEX(GMWQ!$A$2:$NF$60,MATCH(1,(GMWQ!$NE$2:$NE$60=AM$3)*(GMWQ!$ND$2:$ND$60=AM$4)*(GMWQ!$NF$2:$NF$60=AM$1),0),$G155-1966)</f>
        <v>636.72699999999998</v>
      </c>
      <c r="AN155" s="4" cm="1">
        <f t="array" ref="AN155">INDEX(GMWQ!$A$2:$NF$60,MATCH(1,(GMWQ!$NE$2:$NE$60=AN$3)*(GMWQ!$ND$2:$ND$60=AN$4)*(GMWQ!$NF$2:$NF$60=AN$1),0),$G155-1966)</f>
        <v>492.32400000000001</v>
      </c>
      <c r="AO155" s="4" cm="1">
        <f t="array" ref="AO155">INDEX(GMWQ!$A$2:$NF$60,MATCH(1,(GMWQ!$NE$2:$NE$60=AO$3)*(GMWQ!$ND$2:$ND$60=AO$4)*(GMWQ!$NF$2:$NF$60=AO$1),0),$G155-1966)</f>
        <v>399.39100000000002</v>
      </c>
      <c r="AP155" s="4" cm="1">
        <f t="array" ref="AP155">INDEX(GMWQ!$A$2:$NF$60,MATCH(1,(GMWQ!$NE$2:$NE$60=AP$3)*(GMWQ!$ND$2:$ND$60=AP$4)*(GMWQ!$NF$2:$NF$60=AP$1),0),$G155-1966)</f>
        <v>411008</v>
      </c>
      <c r="AQ155" s="4" cm="1">
        <f t="array" ref="AQ155">INDEX(GMWQ!$A$2:$NF$60,MATCH(1,(GMWQ!$NE$2:$NE$60=AQ$3)*(GMWQ!$ND$2:$ND$60=AQ$4)*(GMWQ!$NF$2:$NF$60=AQ$1),0),$G155-1966)</f>
        <v>1.8227869999999999</v>
      </c>
      <c r="AR155" s="4" cm="1">
        <f t="array" ref="AR155">INDEX(GMWQ!$A$2:$NF$60,MATCH(1,(GMWQ!$NE$2:$NE$60=AR$3)*(GMWQ!$ND$2:$ND$60=AR$4)*(GMWQ!$NF$2:$NF$60=AR$1),0),$G155-1966)</f>
        <v>2.0951780000000002</v>
      </c>
      <c r="AS155" s="4" cm="1">
        <f t="array" ref="AS155">INDEX(GMWQ!$A$2:$NF$60,MATCH(1,(GMWQ!$NE$2:$NE$60=AS$3)*(GMWQ!$ND$2:$ND$60=AS$4)*(GMWQ!$NF$2:$NF$60=AS$1),0),$G155-1966)</f>
        <v>1.8694010000000001</v>
      </c>
      <c r="AT155" s="4" cm="1">
        <f t="array" ref="AT155">INDEX(GMWQ!$A$2:$NF$60,MATCH(1,(GMWQ!$NE$2:$NE$60=AT$3)*(GMWQ!$ND$2:$ND$60=AT$4)*(GMWQ!$NF$2:$NF$60=AT$1),0),$G155-1966)</f>
        <v>1.170679</v>
      </c>
      <c r="AU155" s="4" cm="1">
        <f t="array" ref="AU155">INDEX(GMWQ!$A$2:$NF$60,MATCH(1,(GMWQ!$NE$2:$NE$60=AU$3)*(GMWQ!$ND$2:$ND$60=AU$4)*(GMWQ!$NF$2:$NF$60=AU$1),0),$G155-1966)</f>
        <v>88.233329999999995</v>
      </c>
      <c r="AV155" s="4" cm="1">
        <f t="array" ref="AV155">INDEX(GMWQ!$A$2:$NF$60,MATCH(1,(GMWQ!$NE$2:$NE$60=AV$3)*(GMWQ!$ND$2:$ND$60=AV$4)*(GMWQ!$NF$2:$NF$60=AV$1),0),$G155-1966)</f>
        <v>217.374</v>
      </c>
      <c r="AW155" s="4" cm="1">
        <f t="array" ref="AW155">INDEX(GMWQ!$A$2:$NF$60,MATCH(1,(GMWQ!$NE$2:$NE$60=AW$3)*(GMWQ!$ND$2:$ND$60=AW$4)*(GMWQ!$NF$2:$NF$60=AW$1),0),$G155-1966)</f>
        <v>94.966669999999993</v>
      </c>
      <c r="AX155" s="4" cm="1">
        <f t="array" ref="AX155">INDEX(GMWQ!$A$2:$NF$60,MATCH(1,(GMWQ!$NE$2:$NE$60=AX$3)*(GMWQ!$ND$2:$ND$60=AX$4)*(GMWQ!$NF$2:$NF$60=AX$1),0),$G155-1966)</f>
        <v>87.733329999999995</v>
      </c>
      <c r="AY155" s="4" cm="1">
        <f t="array" ref="AY155">INDEX(GMWQ!$A$2:$NF$60,MATCH(1,(GMWQ!$NE$2:$NE$60=AY$3)*(GMWQ!$ND$2:$ND$60=AY$4)*(GMWQ!$NF$2:$NF$60=AY$1),0),$G155-1966)</f>
        <v>77.793329999999997</v>
      </c>
      <c r="AZ155" s="4" cm="1">
        <f t="array" ref="AZ155">INDEX(GMWQ!$A$2:$NF$60,MATCH(1,(GMWQ!$NE$2:$NE$60=AZ$3)*(GMWQ!$ND$2:$ND$60=AZ$4)*(GMWQ!$NF$2:$NF$60=AZ$1),0),$G155-1966)</f>
        <v>75.266670000000005</v>
      </c>
      <c r="BA155" s="4" cm="1">
        <f t="array" ref="BA155">INDEX(GMWQ!$A$2:$NF$60,MATCH(1,(GMWQ!$NE$2:$NE$60=BA$3)*(GMWQ!$ND$2:$ND$60=BA$4)*(GMWQ!$NF$2:$NF$60=BA$1),0),$G155-1966)</f>
        <v>115.7667</v>
      </c>
    </row>
    <row r="156" spans="1:53" x14ac:dyDescent="0.25">
      <c r="B156" s="4">
        <f t="shared" ref="B156:E171" si="197">+B152+1</f>
        <v>2010</v>
      </c>
      <c r="C156" s="4">
        <f t="shared" si="197"/>
        <v>2010</v>
      </c>
      <c r="D156" s="4">
        <f t="shared" ref="D156" si="198">+D152+1</f>
        <v>2009</v>
      </c>
      <c r="G156" s="4">
        <f t="shared" si="141"/>
        <v>2122</v>
      </c>
      <c r="H156" s="4" cm="1">
        <f t="array" ref="H156">INDEX(GMWQ!$A$2:$NF$60,MATCH(1,(GMWQ!$NE$2:$NE$60=H$3)*(GMWQ!$ND$2:$ND$60=H$4)*(GMWQ!$NF$2:$NF$60=H$1),0),$G156-1966)</f>
        <v>562353</v>
      </c>
      <c r="I156" s="4" cm="1">
        <f t="array" ref="I156">INDEX(GMWQ!$A$2:$NF$60,MATCH(1,(GMWQ!$NE$2:$NE$60=I$3)*(GMWQ!$ND$2:$ND$60=I$4)*(GMWQ!$NF$2:$NF$60=I$1),0),$G156-1966)</f>
        <v>4185.8</v>
      </c>
      <c r="J156" s="4" cm="1">
        <f t="array" ref="J156">INDEX(GMWQ!$A$2:$NF$60,MATCH(1,(GMWQ!$NE$2:$NE$60=J$3)*(GMWQ!$ND$2:$ND$60=J$4)*(GMWQ!$NF$2:$NF$60=J$1),0),$G156-1966)</f>
        <v>132013</v>
      </c>
      <c r="K156" s="4" cm="1">
        <f t="array" ref="K156">INDEX(GMWQ!$A$2:$NF$60,MATCH(1,(GMWQ!$NE$2:$NE$60=K$3)*(GMWQ!$ND$2:$ND$60=K$4)*(GMWQ!$NF$2:$NF$60=K$1),0),$G156-1966)</f>
        <v>768.84</v>
      </c>
      <c r="L156" s="4" cm="1">
        <f t="array" ref="L156">INDEX(GMWQ!$A$2:$NF$60,MATCH(1,(GMWQ!$NE$2:$NE$60=L$3)*(GMWQ!$ND$2:$ND$60=L$4)*(GMWQ!$NF$2:$NF$60=L$1),0),$G156-1966)</f>
        <v>552.83299999999997</v>
      </c>
      <c r="M156" s="4" cm="1">
        <f t="array" ref="M156">INDEX(GMWQ!$A$2:$NF$60,MATCH(1,(GMWQ!$NE$2:$NE$60=M$3)*(GMWQ!$ND$2:$ND$60=M$4)*(GMWQ!$NF$2:$NF$60=M$1),0),$G156-1966)</f>
        <v>454.15100000000001</v>
      </c>
      <c r="N156" s="4" cm="1">
        <f t="array" ref="N156">INDEX(GMWQ!$A$2:$NF$60,MATCH(1,(GMWQ!$NE$2:$NE$60=N$3)*(GMWQ!$ND$2:$ND$60=N$4)*(GMWQ!$NF$2:$NF$60=N$1),0),$G156-1966)</f>
        <v>460007.8</v>
      </c>
      <c r="O156" s="4" cm="1">
        <f t="array" ref="O156">INDEX(GMWQ!$A$2:$NF$60,MATCH(1,(GMWQ!$NE$2:$NE$60=O$3)*(GMWQ!$ND$2:$ND$60=O$4)*(GMWQ!$NF$2:$NF$60=O$1),0),$G156-1966)</f>
        <v>-34667</v>
      </c>
      <c r="P156" s="4" cm="1">
        <f t="array" ref="P156">INDEX(GMWQ!$A$2:$NF$60,MATCH(1,(GMWQ!$NE$2:$NE$60=P$3)*(GMWQ!$ND$2:$ND$60=P$4)*(GMWQ!$NF$2:$NF$60=P$1),0),$G156-1966)</f>
        <v>-468.93880000000001</v>
      </c>
      <c r="Q156" s="4" cm="1">
        <f t="array" ref="Q156">INDEX(GMWQ!$A$2:$NF$60,MATCH(1,(GMWQ!$NE$2:$NE$60=Q$3)*(GMWQ!$ND$2:$ND$60=Q$4)*(GMWQ!$NF$2:$NF$60=Q$1),0),$G156-1966)</f>
        <v>-11696</v>
      </c>
      <c r="R156" s="4" cm="1">
        <f t="array" ref="R156">INDEX(GMWQ!$A$2:$NF$60,MATCH(1,(GMWQ!$NE$2:$NE$60=R$3)*(GMWQ!$ND$2:$ND$60=R$4)*(GMWQ!$NF$2:$NF$60=R$1),0),$G156-1966)</f>
        <v>-21.881</v>
      </c>
      <c r="S156" s="4" cm="1">
        <f t="array" ref="S156">INDEX(GMWQ!$A$2:$NF$60,MATCH(1,(GMWQ!$NE$2:$NE$60=S$3)*(GMWQ!$ND$2:$ND$60=S$4)*(GMWQ!$NF$2:$NF$60=S$1),0),$G156-1966)</f>
        <v>-36.511000000000003</v>
      </c>
      <c r="T156" s="4" cm="1">
        <f t="array" ref="T156">INDEX(GMWQ!$A$2:$NF$60,MATCH(1,(GMWQ!$NE$2:$NE$60=T$3)*(GMWQ!$ND$2:$ND$60=T$4)*(GMWQ!$NF$2:$NF$60=T$1),0),$G156-1966)</f>
        <v>-17.071390000000001</v>
      </c>
      <c r="U156" s="4" cm="1">
        <f t="array" ref="U156">INDEX(GMWQ!$A$2:$NF$60,MATCH(1,(GMWQ!$NE$2:$NE$60=U$3)*(GMWQ!$ND$2:$ND$60=U$4)*(GMWQ!$NF$2:$NF$60=U$1),0),$G156-1966)</f>
        <v>-9439.0010000000002</v>
      </c>
      <c r="V156" s="4" cm="1">
        <f t="array" ref="V156">INDEX(GMWQ!$A$2:$NF$60,MATCH(1,(GMWQ!$NE$2:$NE$60=V$3)*(GMWQ!$ND$2:$ND$60=V$4)*(GMWQ!$NF$2:$NF$60=V$1),0),$G156-1966)</f>
        <v>1141601</v>
      </c>
      <c r="W156" s="4" cm="1">
        <f t="array" ref="W156">INDEX(GMWQ!$A$2:$NF$60,MATCH(1,(GMWQ!$NE$2:$NE$60=W$3)*(GMWQ!$ND$2:$ND$60=W$4)*(GMWQ!$NF$2:$NF$60=W$1),0),$G156-1966)</f>
        <v>18264.740000000002</v>
      </c>
      <c r="X156" s="4" cm="1">
        <f t="array" ref="X156">INDEX(GMWQ!$A$2:$NF$60,MATCH(1,(GMWQ!$NE$2:$NE$60=X$3)*(GMWQ!$ND$2:$ND$60=X$4)*(GMWQ!$NF$2:$NF$60=X$1),0),$G156-1966)</f>
        <v>897359</v>
      </c>
      <c r="Y156" s="4" cm="1">
        <f t="array" ref="Y156">INDEX(GMWQ!$A$2:$NF$60,MATCH(1,(GMWQ!$NE$2:$NE$60=Y$3)*(GMWQ!$ND$2:$ND$60=Y$4)*(GMWQ!$NF$2:$NF$60=Y$1),0),$G156-1966)</f>
        <v>1992.0429999999999</v>
      </c>
      <c r="Z156" s="4" cm="1">
        <f t="array" ref="Z156">INDEX(GMWQ!$A$2:$NF$60,MATCH(1,(GMWQ!$NE$2:$NE$60=Z$3)*(GMWQ!$ND$2:$ND$60=Z$4)*(GMWQ!$NF$2:$NF$60=Z$1),0),$G156-1966)</f>
        <v>2155.3009999999999</v>
      </c>
      <c r="AA156" s="4" cm="1">
        <f t="array" ref="AA156">INDEX(GMWQ!$A$2:$NF$60,MATCH(1,(GMWQ!$NE$2:$NE$60=AA$3)*(GMWQ!$ND$2:$ND$60=AA$4)*(GMWQ!$NF$2:$NF$60=AA$1),0),$G156-1966)</f>
        <v>2012.1769999999999</v>
      </c>
      <c r="AB156" s="4" cm="1">
        <f t="array" ref="AB156">INDEX(GMWQ!$A$2:$NF$60,MATCH(1,(GMWQ!$NE$2:$NE$60=AB$3)*(GMWQ!$ND$2:$ND$60=AB$4)*(GMWQ!$NF$2:$NF$60=AB$1),0),$G156-1966)</f>
        <v>1419695</v>
      </c>
      <c r="AC156" s="4" cm="1">
        <f t="array" ref="AC156">INDEX(GMWQ!$A$2:$NF$60,MATCH(1,(GMWQ!$NE$2:$NE$60=AC$3)*(GMWQ!$ND$2:$ND$60=AC$4)*(GMWQ!$NF$2:$NF$60=AC$1),0),$G156-1966)</f>
        <v>1068100</v>
      </c>
      <c r="AD156" s="4" cm="1">
        <f t="array" ref="AD156">INDEX(GMWQ!$A$2:$NF$60,MATCH(1,(GMWQ!$NE$2:$NE$60=AD$3)*(GMWQ!$ND$2:$ND$60=AD$4)*(GMWQ!$NF$2:$NF$60=AD$1),0),$G156-1966)</f>
        <v>13622.12</v>
      </c>
      <c r="AE156" s="4" cm="1">
        <f t="array" ref="AE156">INDEX(GMWQ!$A$2:$NF$60,MATCH(1,(GMWQ!$NE$2:$NE$60=AE$3)*(GMWQ!$ND$2:$ND$60=AE$4)*(GMWQ!$NF$2:$NF$60=AE$1),0),$G156-1966)</f>
        <v>489468.9</v>
      </c>
      <c r="AF156" s="4" cm="1">
        <f t="array" ref="AF156">INDEX(GMWQ!$A$2:$NF$60,MATCH(1,(GMWQ!$NE$2:$NE$60=AF$3)*(GMWQ!$ND$2:$ND$60=AF$4)*(GMWQ!$NF$2:$NF$60=AF$1),0),$G156-1966)</f>
        <v>1174</v>
      </c>
      <c r="AG156" s="4" cm="1">
        <f t="array" ref="AG156">INDEX(GMWQ!$A$2:$NF$60,MATCH(1,(GMWQ!$NE$2:$NE$60=AG$3)*(GMWQ!$ND$2:$ND$60=AG$4)*(GMWQ!$NF$2:$NF$60=AG$1),0),$G156-1966)</f>
        <v>1039.7170000000001</v>
      </c>
      <c r="AH156" s="4" cm="1">
        <f t="array" ref="AH156">INDEX(GMWQ!$A$2:$NF$60,MATCH(1,(GMWQ!$NE$2:$NE$60=AH$3)*(GMWQ!$ND$2:$ND$60=AH$4)*(GMWQ!$NF$2:$NF$60=AH$1),0),$G156-1966)</f>
        <v>1618.847</v>
      </c>
      <c r="AI156" s="4" cm="1">
        <f t="array" ref="AI156">INDEX(GMWQ!$A$2:$NF$60,MATCH(1,(GMWQ!$NE$2:$NE$60=AI$3)*(GMWQ!$ND$2:$ND$60=AI$4)*(GMWQ!$NF$2:$NF$60=AI$1),0),$G156-1966)</f>
        <v>528335</v>
      </c>
      <c r="AJ156" s="4" cm="1">
        <f t="array" ref="AJ156">INDEX(GMWQ!$A$2:$NF$60,MATCH(1,(GMWQ!$NE$2:$NE$60=AJ$3)*(GMWQ!$ND$2:$ND$60=AJ$4)*(GMWQ!$NF$2:$NF$60=AJ$1),0),$G156-1966)</f>
        <v>402937</v>
      </c>
      <c r="AK156" s="4" cm="1">
        <f t="array" ref="AK156">INDEX(GMWQ!$A$2:$NF$60,MATCH(1,(GMWQ!$NE$2:$NE$60=AK$3)*(GMWQ!$ND$2:$ND$60=AK$4)*(GMWQ!$NF$2:$NF$60=AK$1),0),$G156-1966)</f>
        <v>3745.05</v>
      </c>
      <c r="AL156" s="4" cm="1">
        <f t="array" ref="AL156">INDEX(GMWQ!$A$2:$NF$60,MATCH(1,(GMWQ!$NE$2:$NE$60=AL$3)*(GMWQ!$ND$2:$ND$60=AL$4)*(GMWQ!$NF$2:$NF$60=AL$1),0),$G156-1966)</f>
        <v>127501.8</v>
      </c>
      <c r="AM156" s="4" cm="1">
        <f t="array" ref="AM156">INDEX(GMWQ!$A$2:$NF$60,MATCH(1,(GMWQ!$NE$2:$NE$60=AM$3)*(GMWQ!$ND$2:$ND$60=AM$4)*(GMWQ!$NF$2:$NF$60=AM$1),0),$G156-1966)</f>
        <v>647.99599999999998</v>
      </c>
      <c r="AN156" s="4" cm="1">
        <f t="array" ref="AN156">INDEX(GMWQ!$A$2:$NF$60,MATCH(1,(GMWQ!$NE$2:$NE$60=AN$3)*(GMWQ!$ND$2:$ND$60=AN$4)*(GMWQ!$NF$2:$NF$60=AN$1),0),$G156-1966)</f>
        <v>496.98200000000003</v>
      </c>
      <c r="AO156" s="4" cm="1">
        <f t="array" ref="AO156">INDEX(GMWQ!$A$2:$NF$60,MATCH(1,(GMWQ!$NE$2:$NE$60=AO$3)*(GMWQ!$ND$2:$ND$60=AO$4)*(GMWQ!$NF$2:$NF$60=AO$1),0),$G156-1966)</f>
        <v>403.56200000000001</v>
      </c>
      <c r="AP156" s="4" cm="1">
        <f t="array" ref="AP156">INDEX(GMWQ!$A$2:$NF$60,MATCH(1,(GMWQ!$NE$2:$NE$60=AP$3)*(GMWQ!$ND$2:$ND$60=AP$4)*(GMWQ!$NF$2:$NF$60=AP$1),0),$G156-1966)</f>
        <v>413310</v>
      </c>
      <c r="AQ156" s="4" cm="1">
        <f t="array" ref="AQ156">INDEX(GMWQ!$A$2:$NF$60,MATCH(1,(GMWQ!$NE$2:$NE$60=AQ$3)*(GMWQ!$ND$2:$ND$60=AQ$4)*(GMWQ!$NF$2:$NF$60=AQ$1),0),$G156-1966)</f>
        <v>1.588705</v>
      </c>
      <c r="AR156" s="4" cm="1">
        <f t="array" ref="AR156">INDEX(GMWQ!$A$2:$NF$60,MATCH(1,(GMWQ!$NE$2:$NE$60=AR$3)*(GMWQ!$ND$2:$ND$60=AR$4)*(GMWQ!$NF$2:$NF$60=AR$1),0),$G156-1966)</f>
        <v>2.045944</v>
      </c>
      <c r="AS156" s="4" cm="1">
        <f t="array" ref="AS156">INDEX(GMWQ!$A$2:$NF$60,MATCH(1,(GMWQ!$NE$2:$NE$60=AS$3)*(GMWQ!$ND$2:$ND$60=AS$4)*(GMWQ!$NF$2:$NF$60=AS$1),0),$G156-1966)</f>
        <v>1.5790729999999999</v>
      </c>
      <c r="AT156" s="4" cm="1">
        <f t="array" ref="AT156">INDEX(GMWQ!$A$2:$NF$60,MATCH(1,(GMWQ!$NE$2:$NE$60=AT$3)*(GMWQ!$ND$2:$ND$60=AT$4)*(GMWQ!$NF$2:$NF$60=AT$1),0),$G156-1966)</f>
        <v>1.2471859999999999</v>
      </c>
      <c r="AU156" s="4" cm="1">
        <f t="array" ref="AU156">INDEX(GMWQ!$A$2:$NF$60,MATCH(1,(GMWQ!$NE$2:$NE$60=AU$3)*(GMWQ!$ND$2:$ND$60=AU$4)*(GMWQ!$NF$2:$NF$60=AU$1),0),$G156-1966)</f>
        <v>89.366669999999999</v>
      </c>
      <c r="AV156" s="4" cm="1">
        <f t="array" ref="AV156">INDEX(GMWQ!$A$2:$NF$60,MATCH(1,(GMWQ!$NE$2:$NE$60=AV$3)*(GMWQ!$ND$2:$ND$60=AV$4)*(GMWQ!$NF$2:$NF$60=AV$1),0),$G156-1966)</f>
        <v>217.29730000000001</v>
      </c>
      <c r="AW156" s="4" cm="1">
        <f t="array" ref="AW156">INDEX(GMWQ!$A$2:$NF$60,MATCH(1,(GMWQ!$NE$2:$NE$60=AW$3)*(GMWQ!$ND$2:$ND$60=AW$4)*(GMWQ!$NF$2:$NF$60=AW$1),0),$G156-1966)</f>
        <v>95.033330000000007</v>
      </c>
      <c r="AX156" s="4" cm="1">
        <f t="array" ref="AX156">INDEX(GMWQ!$A$2:$NF$60,MATCH(1,(GMWQ!$NE$2:$NE$60=AX$3)*(GMWQ!$ND$2:$ND$60=AX$4)*(GMWQ!$NF$2:$NF$60=AX$1),0),$G156-1966)</f>
        <v>88.166659999999993</v>
      </c>
      <c r="AY156" s="4" cm="1">
        <f t="array" ref="AY156">INDEX(GMWQ!$A$2:$NF$60,MATCH(1,(GMWQ!$NE$2:$NE$60=AY$3)*(GMWQ!$ND$2:$ND$60=AY$4)*(GMWQ!$NF$2:$NF$60=AY$1),0),$G156-1966)</f>
        <v>78.446659999999994</v>
      </c>
      <c r="AZ156" s="4" cm="1">
        <f t="array" ref="AZ156">INDEX(GMWQ!$A$2:$NF$60,MATCH(1,(GMWQ!$NE$2:$NE$60=AZ$3)*(GMWQ!$ND$2:$ND$60=AZ$4)*(GMWQ!$NF$2:$NF$60=AZ$1),0),$G156-1966)</f>
        <v>75.766670000000005</v>
      </c>
      <c r="BA156" s="4" cm="1">
        <f t="array" ref="BA156">INDEX(GMWQ!$A$2:$NF$60,MATCH(1,(GMWQ!$NE$2:$NE$60=BA$3)*(GMWQ!$ND$2:$ND$60=BA$4)*(GMWQ!$NF$2:$NF$60=BA$1),0),$G156-1966)</f>
        <v>115.7667</v>
      </c>
    </row>
    <row r="157" spans="1:53" x14ac:dyDescent="0.25">
      <c r="B157" s="4">
        <f t="shared" si="197"/>
        <v>2010</v>
      </c>
      <c r="C157" s="4">
        <f t="shared" si="197"/>
        <v>2010</v>
      </c>
      <c r="D157" s="4">
        <f t="shared" ref="D157" si="199">+D153+1</f>
        <v>2010</v>
      </c>
      <c r="G157" s="4">
        <f t="shared" si="141"/>
        <v>2123</v>
      </c>
      <c r="H157" s="4" cm="1">
        <f t="array" ref="H157">INDEX(GMWQ!$A$2:$NF$60,MATCH(1,(GMWQ!$NE$2:$NE$60=H$3)*(GMWQ!$ND$2:$ND$60=H$4)*(GMWQ!$NF$2:$NF$60=H$1),0),$G157-1966)</f>
        <v>565659</v>
      </c>
      <c r="I157" s="4" cm="1">
        <f t="array" ref="I157">INDEX(GMWQ!$A$2:$NF$60,MATCH(1,(GMWQ!$NE$2:$NE$60=I$3)*(GMWQ!$ND$2:$ND$60=I$4)*(GMWQ!$NF$2:$NF$60=I$1),0),$G157-1966)</f>
        <v>4218.0749999999998</v>
      </c>
      <c r="J157" s="4" cm="1">
        <f t="array" ref="J157">INDEX(GMWQ!$A$2:$NF$60,MATCH(1,(GMWQ!$NE$2:$NE$60=J$3)*(GMWQ!$ND$2:$ND$60=J$4)*(GMWQ!$NF$2:$NF$60=J$1),0),$G157-1966)</f>
        <v>134284.5</v>
      </c>
      <c r="K157" s="4" cm="1">
        <f t="array" ref="K157">INDEX(GMWQ!$A$2:$NF$60,MATCH(1,(GMWQ!$NE$2:$NE$60=K$3)*(GMWQ!$ND$2:$ND$60=K$4)*(GMWQ!$NF$2:$NF$60=K$1),0),$G157-1966)</f>
        <v>776.26</v>
      </c>
      <c r="L157" s="4" cm="1">
        <f t="array" ref="L157">INDEX(GMWQ!$A$2:$NF$60,MATCH(1,(GMWQ!$NE$2:$NE$60=L$3)*(GMWQ!$ND$2:$ND$60=L$4)*(GMWQ!$NF$2:$NF$60=L$1),0),$G157-1966)</f>
        <v>556.58399999999995</v>
      </c>
      <c r="M157" s="4" cm="1">
        <f t="array" ref="M157">INDEX(GMWQ!$A$2:$NF$60,MATCH(1,(GMWQ!$NE$2:$NE$60=M$3)*(GMWQ!$ND$2:$ND$60=M$4)*(GMWQ!$NF$2:$NF$60=M$1),0),$G157-1966)</f>
        <v>455.358</v>
      </c>
      <c r="N157" s="4" cm="1">
        <f t="array" ref="N157">INDEX(GMWQ!$A$2:$NF$60,MATCH(1,(GMWQ!$NE$2:$NE$60=N$3)*(GMWQ!$ND$2:$ND$60=N$4)*(GMWQ!$NF$2:$NF$60=N$1),0),$G157-1966)</f>
        <v>463228</v>
      </c>
      <c r="O157" s="4" cm="1">
        <f t="array" ref="O157">INDEX(GMWQ!$A$2:$NF$60,MATCH(1,(GMWQ!$NE$2:$NE$60=O$3)*(GMWQ!$ND$2:$ND$60=O$4)*(GMWQ!$NF$2:$NF$60=O$1),0),$G157-1966)</f>
        <v>-37034</v>
      </c>
      <c r="P157" s="4" cm="1">
        <f t="array" ref="P157">INDEX(GMWQ!$A$2:$NF$60,MATCH(1,(GMWQ!$NE$2:$NE$60=P$3)*(GMWQ!$ND$2:$ND$60=P$4)*(GMWQ!$NF$2:$NF$60=P$1),0),$G157-1966)</f>
        <v>-450.14800000000002</v>
      </c>
      <c r="Q157" s="4" cm="1">
        <f t="array" ref="Q157">INDEX(GMWQ!$A$2:$NF$60,MATCH(1,(GMWQ!$NE$2:$NE$60=Q$3)*(GMWQ!$ND$2:$ND$60=Q$4)*(GMWQ!$NF$2:$NF$60=Q$1),0),$G157-1966)</f>
        <v>-11206.5</v>
      </c>
      <c r="R157" s="4" cm="1">
        <f t="array" ref="R157">INDEX(GMWQ!$A$2:$NF$60,MATCH(1,(GMWQ!$NE$2:$NE$60=R$3)*(GMWQ!$ND$2:$ND$60=R$4)*(GMWQ!$NF$2:$NF$60=R$1),0),$G157-1966)</f>
        <v>-52.749000000000002</v>
      </c>
      <c r="S157" s="4" cm="1">
        <f t="array" ref="S157">INDEX(GMWQ!$A$2:$NF$60,MATCH(1,(GMWQ!$NE$2:$NE$60=S$3)*(GMWQ!$ND$2:$ND$60=S$4)*(GMWQ!$NF$2:$NF$60=S$1),0),$G157-1966)</f>
        <v>-34.274999999999999</v>
      </c>
      <c r="T157" s="4" cm="1">
        <f t="array" ref="T157">INDEX(GMWQ!$A$2:$NF$60,MATCH(1,(GMWQ!$NE$2:$NE$60=T$3)*(GMWQ!$ND$2:$ND$60=T$4)*(GMWQ!$NF$2:$NF$60=T$1),0),$G157-1966)</f>
        <v>-16.393609999999999</v>
      </c>
      <c r="U157" s="4" cm="1">
        <f t="array" ref="U157">INDEX(GMWQ!$A$2:$NF$60,MATCH(1,(GMWQ!$NE$2:$NE$60=U$3)*(GMWQ!$ND$2:$ND$60=U$4)*(GMWQ!$NF$2:$NF$60=U$1),0),$G157-1966)</f>
        <v>-15294</v>
      </c>
      <c r="V157" s="4" cm="1">
        <f t="array" ref="V157">INDEX(GMWQ!$A$2:$NF$60,MATCH(1,(GMWQ!$NE$2:$NE$60=V$3)*(GMWQ!$ND$2:$ND$60=V$4)*(GMWQ!$NF$2:$NF$60=V$1),0),$G157-1966)</f>
        <v>1198325</v>
      </c>
      <c r="W157" s="4" cm="1">
        <f t="array" ref="W157">INDEX(GMWQ!$A$2:$NF$60,MATCH(1,(GMWQ!$NE$2:$NE$60=W$3)*(GMWQ!$ND$2:$ND$60=W$4)*(GMWQ!$NF$2:$NF$60=W$1),0),$G157-1966)</f>
        <v>18664.22</v>
      </c>
      <c r="X157" s="4" cm="1">
        <f t="array" ref="X157">INDEX(GMWQ!$A$2:$NF$60,MATCH(1,(GMWQ!$NE$2:$NE$60=X$3)*(GMWQ!$ND$2:$ND$60=X$4)*(GMWQ!$NF$2:$NF$60=X$1),0),$G157-1966)</f>
        <v>907454</v>
      </c>
      <c r="Y157" s="4" cm="1">
        <f t="array" ref="Y157">INDEX(GMWQ!$A$2:$NF$60,MATCH(1,(GMWQ!$NE$2:$NE$60=Y$3)*(GMWQ!$ND$2:$ND$60=Y$4)*(GMWQ!$NF$2:$NF$60=Y$1),0),$G157-1966)</f>
        <v>2032.806</v>
      </c>
      <c r="Z157" s="4" cm="1">
        <f t="array" ref="Z157">INDEX(GMWQ!$A$2:$NF$60,MATCH(1,(GMWQ!$NE$2:$NE$60=Z$3)*(GMWQ!$ND$2:$ND$60=Z$4)*(GMWQ!$NF$2:$NF$60=Z$1),0),$G157-1966)</f>
        <v>2180.64</v>
      </c>
      <c r="AA157" s="4" cm="1">
        <f t="array" ref="AA157">INDEX(GMWQ!$A$2:$NF$60,MATCH(1,(GMWQ!$NE$2:$NE$60=AA$3)*(GMWQ!$ND$2:$ND$60=AA$4)*(GMWQ!$NF$2:$NF$60=AA$1),0),$G157-1966)</f>
        <v>2017.1869999999999</v>
      </c>
      <c r="AB157" s="4" cm="1">
        <f t="array" ref="AB157">INDEX(GMWQ!$A$2:$NF$60,MATCH(1,(GMWQ!$NE$2:$NE$60=AB$3)*(GMWQ!$ND$2:$ND$60=AB$4)*(GMWQ!$NF$2:$NF$60=AB$1),0),$G157-1966)</f>
        <v>1469712</v>
      </c>
      <c r="AC157" s="4" cm="1">
        <f t="array" ref="AC157">INDEX(GMWQ!$A$2:$NF$60,MATCH(1,(GMWQ!$NE$2:$NE$60=AC$3)*(GMWQ!$ND$2:$ND$60=AC$4)*(GMWQ!$NF$2:$NF$60=AC$1),0),$G157-1966)</f>
        <v>1106900</v>
      </c>
      <c r="AD157" s="4" cm="1">
        <f t="array" ref="AD157">INDEX(GMWQ!$A$2:$NF$60,MATCH(1,(GMWQ!$NE$2:$NE$60=AD$3)*(GMWQ!$ND$2:$ND$60=AD$4)*(GMWQ!$NF$2:$NF$60=AD$1),0),$G157-1966)</f>
        <v>13839.73</v>
      </c>
      <c r="AE157" s="4" cm="1">
        <f t="array" ref="AE157">INDEX(GMWQ!$A$2:$NF$60,MATCH(1,(GMWQ!$NE$2:$NE$60=AE$3)*(GMWQ!$ND$2:$ND$60=AE$4)*(GMWQ!$NF$2:$NF$60=AE$1),0),$G157-1966)</f>
        <v>501570.3</v>
      </c>
      <c r="AF157" s="4" cm="1">
        <f t="array" ref="AF157">INDEX(GMWQ!$A$2:$NF$60,MATCH(1,(GMWQ!$NE$2:$NE$60=AF$3)*(GMWQ!$ND$2:$ND$60=AF$4)*(GMWQ!$NF$2:$NF$60=AF$1),0),$G157-1966)</f>
        <v>1226</v>
      </c>
      <c r="AG157" s="4" cm="1">
        <f t="array" ref="AG157">INDEX(GMWQ!$A$2:$NF$60,MATCH(1,(GMWQ!$NE$2:$NE$60=AG$3)*(GMWQ!$ND$2:$ND$60=AG$4)*(GMWQ!$NF$2:$NF$60=AG$1),0),$G157-1966)</f>
        <v>1076.566</v>
      </c>
      <c r="AH157" s="4" cm="1">
        <f t="array" ref="AH157">INDEX(GMWQ!$A$2:$NF$60,MATCH(1,(GMWQ!$NE$2:$NE$60=AH$3)*(GMWQ!$ND$2:$ND$60=AH$4)*(GMWQ!$NF$2:$NF$60=AH$1),0),$G157-1966)</f>
        <v>1621.19</v>
      </c>
      <c r="AI157" s="4" cm="1">
        <f t="array" ref="AI157">INDEX(GMWQ!$A$2:$NF$60,MATCH(1,(GMWQ!$NE$2:$NE$60=AI$3)*(GMWQ!$ND$2:$ND$60=AI$4)*(GMWQ!$NF$2:$NF$60=AI$1),0),$G157-1966)</f>
        <v>552597</v>
      </c>
      <c r="AJ157" s="4" cm="1">
        <f t="array" ref="AJ157">INDEX(GMWQ!$A$2:$NF$60,MATCH(1,(GMWQ!$NE$2:$NE$60=AJ$3)*(GMWQ!$ND$2:$ND$60=AJ$4)*(GMWQ!$NF$2:$NF$60=AJ$1),0),$G157-1966)</f>
        <v>406177</v>
      </c>
      <c r="AK157" s="4" cm="1">
        <f t="array" ref="AK157">INDEX(GMWQ!$A$2:$NF$60,MATCH(1,(GMWQ!$NE$2:$NE$60=AK$3)*(GMWQ!$ND$2:$ND$60=AK$4)*(GMWQ!$NF$2:$NF$60=AK$1),0),$G157-1966)</f>
        <v>3785.4</v>
      </c>
      <c r="AL157" s="4" cm="1">
        <f t="array" ref="AL157">INDEX(GMWQ!$A$2:$NF$60,MATCH(1,(GMWQ!$NE$2:$NE$60=AL$3)*(GMWQ!$ND$2:$ND$60=AL$4)*(GMWQ!$NF$2:$NF$60=AL$1),0),$G157-1966)</f>
        <v>128843.1</v>
      </c>
      <c r="AM157" s="4" cm="1">
        <f t="array" ref="AM157">INDEX(GMWQ!$A$2:$NF$60,MATCH(1,(GMWQ!$NE$2:$NE$60=AM$3)*(GMWQ!$ND$2:$ND$60=AM$4)*(GMWQ!$NF$2:$NF$60=AM$1),0),$G157-1966)</f>
        <v>659.03599999999994</v>
      </c>
      <c r="AN157" s="4" cm="1">
        <f t="array" ref="AN157">INDEX(GMWQ!$A$2:$NF$60,MATCH(1,(GMWQ!$NE$2:$NE$60=AN$3)*(GMWQ!$ND$2:$ND$60=AN$4)*(GMWQ!$NF$2:$NF$60=AN$1),0),$G157-1966)</f>
        <v>501.63600000000002</v>
      </c>
      <c r="AO157" s="4" cm="1">
        <f t="array" ref="AO157">INDEX(GMWQ!$A$2:$NF$60,MATCH(1,(GMWQ!$NE$2:$NE$60=AO$3)*(GMWQ!$ND$2:$ND$60=AO$4)*(GMWQ!$NF$2:$NF$60=AO$1),0),$G157-1966)</f>
        <v>404.77600000000001</v>
      </c>
      <c r="AP157" s="4" cm="1">
        <f t="array" ref="AP157">INDEX(GMWQ!$A$2:$NF$60,MATCH(1,(GMWQ!$NE$2:$NE$60=AP$3)*(GMWQ!$ND$2:$ND$60=AP$4)*(GMWQ!$NF$2:$NF$60=AP$1),0),$G157-1966)</f>
        <v>416343</v>
      </c>
      <c r="AQ157" s="4" cm="1">
        <f t="array" ref="AQ157">INDEX(GMWQ!$A$2:$NF$60,MATCH(1,(GMWQ!$NE$2:$NE$60=AQ$3)*(GMWQ!$ND$2:$ND$60=AQ$4)*(GMWQ!$NF$2:$NF$60=AQ$1),0),$G157-1966)</f>
        <v>1.131783</v>
      </c>
      <c r="AR157" s="4" cm="1">
        <f t="array" ref="AR157">INDEX(GMWQ!$A$2:$NF$60,MATCH(1,(GMWQ!$NE$2:$NE$60=AR$3)*(GMWQ!$ND$2:$ND$60=AR$4)*(GMWQ!$NF$2:$NF$60=AR$1),0),$G157-1966)</f>
        <v>1.622449</v>
      </c>
      <c r="AS157" s="4" cm="1">
        <f t="array" ref="AS157">INDEX(GMWQ!$A$2:$NF$60,MATCH(1,(GMWQ!$NE$2:$NE$60=AS$3)*(GMWQ!$ND$2:$ND$60=AS$4)*(GMWQ!$NF$2:$NF$60=AS$1),0),$G157-1966)</f>
        <v>1.2778830000000001</v>
      </c>
      <c r="AT157" s="4" cm="1">
        <f t="array" ref="AT157">INDEX(GMWQ!$A$2:$NF$60,MATCH(1,(GMWQ!$NE$2:$NE$60=AT$3)*(GMWQ!$ND$2:$ND$60=AT$4)*(GMWQ!$NF$2:$NF$60=AT$1),0),$G157-1966)</f>
        <v>1.2272529999999999</v>
      </c>
      <c r="AU157" s="4" cm="1">
        <f t="array" ref="AU157">INDEX(GMWQ!$A$2:$NF$60,MATCH(1,(GMWQ!$NE$2:$NE$60=AU$3)*(GMWQ!$ND$2:$ND$60=AU$4)*(GMWQ!$NF$2:$NF$60=AU$1),0),$G157-1966)</f>
        <v>89.633330000000001</v>
      </c>
      <c r="AV157" s="4" cm="1">
        <f t="array" ref="AV157">INDEX(GMWQ!$A$2:$NF$60,MATCH(1,(GMWQ!$NE$2:$NE$60=AV$3)*(GMWQ!$ND$2:$ND$60=AV$4)*(GMWQ!$NF$2:$NF$60=AV$1),0),$G157-1966)</f>
        <v>217.93430000000001</v>
      </c>
      <c r="AW157" s="4" cm="1">
        <f t="array" ref="AW157">INDEX(GMWQ!$A$2:$NF$60,MATCH(1,(GMWQ!$NE$2:$NE$60=AW$3)*(GMWQ!$ND$2:$ND$60=AW$4)*(GMWQ!$NF$2:$NF$60=AW$1),0),$G157-1966)</f>
        <v>94.533330000000007</v>
      </c>
      <c r="AX157" s="4" cm="1">
        <f t="array" ref="AX157">INDEX(GMWQ!$A$2:$NF$60,MATCH(1,(GMWQ!$NE$2:$NE$60=AX$3)*(GMWQ!$ND$2:$ND$60=AX$4)*(GMWQ!$NF$2:$NF$60=AX$1),0),$G157-1966)</f>
        <v>88.1</v>
      </c>
      <c r="AY157" s="4" cm="1">
        <f t="array" ref="AY157">INDEX(GMWQ!$A$2:$NF$60,MATCH(1,(GMWQ!$NE$2:$NE$60=AY$3)*(GMWQ!$ND$2:$ND$60=AY$4)*(GMWQ!$NF$2:$NF$60=AY$1),0),$G157-1966)</f>
        <v>78.349999999999994</v>
      </c>
      <c r="AZ157" s="4" cm="1">
        <f t="array" ref="AZ157">INDEX(GMWQ!$A$2:$NF$60,MATCH(1,(GMWQ!$NE$2:$NE$60=AZ$3)*(GMWQ!$ND$2:$ND$60=AZ$4)*(GMWQ!$NF$2:$NF$60=AZ$1),0),$G157-1966)</f>
        <v>76.066670000000002</v>
      </c>
      <c r="BA157" s="4" cm="1">
        <f t="array" ref="BA157">INDEX(GMWQ!$A$2:$NF$60,MATCH(1,(GMWQ!$NE$2:$NE$60=BA$3)*(GMWQ!$ND$2:$ND$60=BA$4)*(GMWQ!$NF$2:$NF$60=BA$1),0),$G157-1966)</f>
        <v>116.6</v>
      </c>
    </row>
    <row r="158" spans="1:53" x14ac:dyDescent="0.25">
      <c r="B158" s="4">
        <f t="shared" si="197"/>
        <v>2010</v>
      </c>
      <c r="C158" s="4">
        <f t="shared" si="197"/>
        <v>2010</v>
      </c>
      <c r="D158" s="4">
        <f t="shared" ref="D158" si="200">+D154+1</f>
        <v>2010</v>
      </c>
      <c r="F158" s="4">
        <f t="shared" ref="F158" si="201">+F154+1</f>
        <v>2010</v>
      </c>
      <c r="G158" s="4">
        <f t="shared" si="141"/>
        <v>2124</v>
      </c>
      <c r="H158" s="4" cm="1">
        <f t="array" ref="H158">INDEX(GMWQ!$A$2:$NF$60,MATCH(1,(GMWQ!$NE$2:$NE$60=H$3)*(GMWQ!$ND$2:$ND$60=H$4)*(GMWQ!$NF$2:$NF$60=H$1),0),$G158-1966)</f>
        <v>565945</v>
      </c>
      <c r="I158" s="4" cm="1">
        <f t="array" ref="I158">INDEX(GMWQ!$A$2:$NF$60,MATCH(1,(GMWQ!$NE$2:$NE$60=I$3)*(GMWQ!$ND$2:$ND$60=I$4)*(GMWQ!$NF$2:$NF$60=I$1),0),$G158-1966)</f>
        <v>4240.2250000000004</v>
      </c>
      <c r="J158" s="4" cm="1">
        <f t="array" ref="J158">INDEX(GMWQ!$A$2:$NF$60,MATCH(1,(GMWQ!$NE$2:$NE$60=J$3)*(GMWQ!$ND$2:$ND$60=J$4)*(GMWQ!$NF$2:$NF$60=J$1),0),$G158-1966)</f>
        <v>133135.20000000001</v>
      </c>
      <c r="K158" s="4" cm="1">
        <f t="array" ref="K158">INDEX(GMWQ!$A$2:$NF$60,MATCH(1,(GMWQ!$NE$2:$NE$60=K$3)*(GMWQ!$ND$2:$ND$60=K$4)*(GMWQ!$NF$2:$NF$60=K$1),0),$G158-1966)</f>
        <v>781.35</v>
      </c>
      <c r="L158" s="4" cm="1">
        <f t="array" ref="L158">INDEX(GMWQ!$A$2:$NF$60,MATCH(1,(GMWQ!$NE$2:$NE$60=L$3)*(GMWQ!$ND$2:$ND$60=L$4)*(GMWQ!$NF$2:$NF$60=L$1),0),$G158-1966)</f>
        <v>559.76900000000001</v>
      </c>
      <c r="M158" s="4" cm="1">
        <f t="array" ref="M158">INDEX(GMWQ!$A$2:$NF$60,MATCH(1,(GMWQ!$NE$2:$NE$60=M$3)*(GMWQ!$ND$2:$ND$60=M$4)*(GMWQ!$NF$2:$NF$60=M$1),0),$G158-1966)</f>
        <v>459.26600000000002</v>
      </c>
      <c r="N158" s="4" cm="1">
        <f t="array" ref="N158">INDEX(GMWQ!$A$2:$NF$60,MATCH(1,(GMWQ!$NE$2:$NE$60=N$3)*(GMWQ!$ND$2:$ND$60=N$4)*(GMWQ!$NF$2:$NF$60=N$1),0),$G158-1966)</f>
        <v>468424.5</v>
      </c>
      <c r="O158" s="4" cm="1">
        <f t="array" ref="O158">INDEX(GMWQ!$A$2:$NF$60,MATCH(1,(GMWQ!$NE$2:$NE$60=O$3)*(GMWQ!$ND$2:$ND$60=O$4)*(GMWQ!$NF$2:$NF$60=O$1),0),$G158-1966)</f>
        <v>-46221</v>
      </c>
      <c r="P158" s="4" cm="1">
        <f t="array" ref="P158">INDEX(GMWQ!$A$2:$NF$60,MATCH(1,(GMWQ!$NE$2:$NE$60=P$3)*(GMWQ!$ND$2:$ND$60=P$4)*(GMWQ!$NF$2:$NF$60=P$1),0),$G158-1966)</f>
        <v>-439.22500000000002</v>
      </c>
      <c r="Q158" s="4" cm="1">
        <f t="array" ref="Q158">INDEX(GMWQ!$A$2:$NF$60,MATCH(1,(GMWQ!$NE$2:$NE$60=Q$3)*(GMWQ!$ND$2:$ND$60=Q$4)*(GMWQ!$NF$2:$NF$60=Q$1),0),$G158-1966)</f>
        <v>-10755.5</v>
      </c>
      <c r="R158" s="4" cm="1">
        <f t="array" ref="R158">INDEX(GMWQ!$A$2:$NF$60,MATCH(1,(GMWQ!$NE$2:$NE$60=R$3)*(GMWQ!$ND$2:$ND$60=R$4)*(GMWQ!$NF$2:$NF$60=R$1),0),$G158-1966)</f>
        <v>-13.217000000000001</v>
      </c>
      <c r="S158" s="4" cm="1">
        <f t="array" ref="S158">INDEX(GMWQ!$A$2:$NF$60,MATCH(1,(GMWQ!$NE$2:$NE$60=S$3)*(GMWQ!$ND$2:$ND$60=S$4)*(GMWQ!$NF$2:$NF$60=S$1),0),$G158-1966)</f>
        <v>-32.741</v>
      </c>
      <c r="T158" s="4" cm="1">
        <f t="array" ref="T158">INDEX(GMWQ!$A$2:$NF$60,MATCH(1,(GMWQ!$NE$2:$NE$60=T$3)*(GMWQ!$ND$2:$ND$60=T$4)*(GMWQ!$NF$2:$NF$60=T$1),0),$G158-1966)</f>
        <v>-15.915330000000001</v>
      </c>
      <c r="U158" s="4" cm="1">
        <f t="array" ref="U158">INDEX(GMWQ!$A$2:$NF$60,MATCH(1,(GMWQ!$NE$2:$NE$60=U$3)*(GMWQ!$ND$2:$ND$60=U$4)*(GMWQ!$NF$2:$NF$60=U$1),0),$G158-1966)</f>
        <v>-14141</v>
      </c>
      <c r="V158" s="4" cm="1">
        <f t="array" ref="V158">INDEX(GMWQ!$A$2:$NF$60,MATCH(1,(GMWQ!$NE$2:$NE$60=V$3)*(GMWQ!$ND$2:$ND$60=V$4)*(GMWQ!$NF$2:$NF$60=V$1),0),$G158-1966)</f>
        <v>1220252</v>
      </c>
      <c r="W158" s="4" cm="1">
        <f t="array" ref="W158">INDEX(GMWQ!$A$2:$NF$60,MATCH(1,(GMWQ!$NE$2:$NE$60=W$3)*(GMWQ!$ND$2:$ND$60=W$4)*(GMWQ!$NF$2:$NF$60=W$1),0),$G158-1966)</f>
        <v>19135.830000000002</v>
      </c>
      <c r="X158" s="4" cm="1">
        <f t="array" ref="X158">INDEX(GMWQ!$A$2:$NF$60,MATCH(1,(GMWQ!$NE$2:$NE$60=X$3)*(GMWQ!$ND$2:$ND$60=X$4)*(GMWQ!$NF$2:$NF$60=X$1),0),$G158-1966)</f>
        <v>917549</v>
      </c>
      <c r="Y158" s="4" cm="1">
        <f t="array" ref="Y158">INDEX(GMWQ!$A$2:$NF$60,MATCH(1,(GMWQ!$NE$2:$NE$60=Y$3)*(GMWQ!$ND$2:$ND$60=Y$4)*(GMWQ!$NF$2:$NF$60=Y$1),0),$G158-1966)</f>
        <v>2011.6769999999999</v>
      </c>
      <c r="Z158" s="4" cm="1">
        <f t="array" ref="Z158">INDEX(GMWQ!$A$2:$NF$60,MATCH(1,(GMWQ!$NE$2:$NE$60=Z$3)*(GMWQ!$ND$2:$ND$60=Z$4)*(GMWQ!$NF$2:$NF$60=Z$1),0),$G158-1966)</f>
        <v>2162.3739999999998</v>
      </c>
      <c r="AA158" s="4" cm="1">
        <f t="array" ref="AA158">INDEX(GMWQ!$A$2:$NF$60,MATCH(1,(GMWQ!$NE$2:$NE$60=AA$3)*(GMWQ!$ND$2:$ND$60=AA$4)*(GMWQ!$NF$2:$NF$60=AA$1),0),$G158-1966)</f>
        <v>2022.1959999999999</v>
      </c>
      <c r="AB158" s="4" cm="1">
        <f t="array" ref="AB158">INDEX(GMWQ!$A$2:$NF$60,MATCH(1,(GMWQ!$NE$2:$NE$60=AB$3)*(GMWQ!$ND$2:$ND$60=AB$4)*(GMWQ!$NF$2:$NF$60=AB$1),0),$G158-1966)</f>
        <v>1492208</v>
      </c>
      <c r="AC158" s="4" cm="1">
        <f t="array" ref="AC158">INDEX(GMWQ!$A$2:$NF$60,MATCH(1,(GMWQ!$NE$2:$NE$60=AC$3)*(GMWQ!$ND$2:$ND$60=AC$4)*(GMWQ!$NF$2:$NF$60=AC$1),0),$G158-1966)</f>
        <v>1152500</v>
      </c>
      <c r="AD158" s="4" cm="1">
        <f t="array" ref="AD158">INDEX(GMWQ!$A$2:$NF$60,MATCH(1,(GMWQ!$NE$2:$NE$60=AD$3)*(GMWQ!$ND$2:$ND$60=AD$4)*(GMWQ!$NF$2:$NF$60=AD$1),0),$G158-1966)</f>
        <v>14167.28</v>
      </c>
      <c r="AE158" s="4" cm="1">
        <f t="array" ref="AE158">INDEX(GMWQ!$A$2:$NF$60,MATCH(1,(GMWQ!$NE$2:$NE$60=AE$3)*(GMWQ!$ND$2:$ND$60=AE$4)*(GMWQ!$NF$2:$NF$60=AE$1),0),$G158-1966)</f>
        <v>513671.7</v>
      </c>
      <c r="AF158" s="4" cm="1">
        <f t="array" ref="AF158">INDEX(GMWQ!$A$2:$NF$60,MATCH(1,(GMWQ!$NE$2:$NE$60=AF$3)*(GMWQ!$ND$2:$ND$60=AF$4)*(GMWQ!$NF$2:$NF$60=AF$1),0),$G158-1966)</f>
        <v>1217</v>
      </c>
      <c r="AG158" s="4" cm="1">
        <f t="array" ref="AG158">INDEX(GMWQ!$A$2:$NF$60,MATCH(1,(GMWQ!$NE$2:$NE$60=AG$3)*(GMWQ!$ND$2:$ND$60=AG$4)*(GMWQ!$NF$2:$NF$60=AG$1),0),$G158-1966)</f>
        <v>1113.415</v>
      </c>
      <c r="AH158" s="4" cm="1">
        <f t="array" ref="AH158">INDEX(GMWQ!$A$2:$NF$60,MATCH(1,(GMWQ!$NE$2:$NE$60=AH$3)*(GMWQ!$ND$2:$ND$60=AH$4)*(GMWQ!$NF$2:$NF$60=AH$1),0),$G158-1966)</f>
        <v>1623.5340000000001</v>
      </c>
      <c r="AI158" s="4" cm="1">
        <f t="array" ref="AI158">INDEX(GMWQ!$A$2:$NF$60,MATCH(1,(GMWQ!$NE$2:$NE$60=AI$3)*(GMWQ!$ND$2:$ND$60=AI$4)*(GMWQ!$NF$2:$NF$60=AI$1),0),$G158-1966)</f>
        <v>563368</v>
      </c>
      <c r="AJ158" s="4" cm="1">
        <f t="array" ref="AJ158">INDEX(GMWQ!$A$2:$NF$60,MATCH(1,(GMWQ!$NE$2:$NE$60=AJ$3)*(GMWQ!$ND$2:$ND$60=AJ$4)*(GMWQ!$NF$2:$NF$60=AJ$1),0),$G158-1966)</f>
        <v>408599</v>
      </c>
      <c r="AK158" s="4" cm="1">
        <f t="array" ref="AK158">INDEX(GMWQ!$A$2:$NF$60,MATCH(1,(GMWQ!$NE$2:$NE$60=AK$3)*(GMWQ!$ND$2:$ND$60=AK$4)*(GMWQ!$NF$2:$NF$60=AK$1),0),$G158-1966)</f>
        <v>3827.375</v>
      </c>
      <c r="AL158" s="4" cm="1">
        <f t="array" ref="AL158">INDEX(GMWQ!$A$2:$NF$60,MATCH(1,(GMWQ!$NE$2:$NE$60=AL$3)*(GMWQ!$ND$2:$ND$60=AL$4)*(GMWQ!$NF$2:$NF$60=AL$1),0),$G158-1966)</f>
        <v>127570</v>
      </c>
      <c r="AM158" s="4" cm="1">
        <f t="array" ref="AM158">INDEX(GMWQ!$A$2:$NF$60,MATCH(1,(GMWQ!$NE$2:$NE$60=AM$3)*(GMWQ!$ND$2:$ND$60=AM$4)*(GMWQ!$NF$2:$NF$60=AM$1),0),$G158-1966)</f>
        <v>666.05399999999997</v>
      </c>
      <c r="AN158" s="4" cm="1">
        <f t="array" ref="AN158">INDEX(GMWQ!$A$2:$NF$60,MATCH(1,(GMWQ!$NE$2:$NE$60=AN$3)*(GMWQ!$ND$2:$ND$60=AN$4)*(GMWQ!$NF$2:$NF$60=AN$1),0),$G158-1966)</f>
        <v>502.96300000000002</v>
      </c>
      <c r="AO158" s="4" cm="1">
        <f t="array" ref="AO158">INDEX(GMWQ!$A$2:$NF$60,MATCH(1,(GMWQ!$NE$2:$NE$60=AO$3)*(GMWQ!$ND$2:$ND$60=AO$4)*(GMWQ!$NF$2:$NF$60=AO$1),0),$G158-1966)</f>
        <v>409.35399999999998</v>
      </c>
      <c r="AP158" s="4" cm="1">
        <f t="array" ref="AP158">INDEX(GMWQ!$A$2:$NF$60,MATCH(1,(GMWQ!$NE$2:$NE$60=AP$3)*(GMWQ!$ND$2:$ND$60=AP$4)*(GMWQ!$NF$2:$NF$60=AP$1),0),$G158-1966)</f>
        <v>425387</v>
      </c>
      <c r="AQ158" s="4" cm="1">
        <f t="array" ref="AQ158">INDEX(GMWQ!$A$2:$NF$60,MATCH(1,(GMWQ!$NE$2:$NE$60=AQ$3)*(GMWQ!$ND$2:$ND$60=AQ$4)*(GMWQ!$NF$2:$NF$60=AQ$1),0),$G158-1966)</f>
        <v>1.225698</v>
      </c>
      <c r="AR158" s="4" cm="1">
        <f t="array" ref="AR158">INDEX(GMWQ!$A$2:$NF$60,MATCH(1,(GMWQ!$NE$2:$NE$60=AR$3)*(GMWQ!$ND$2:$ND$60=AR$4)*(GMWQ!$NF$2:$NF$60=AR$1),0),$G158-1966)</f>
        <v>1.7619689999999999</v>
      </c>
      <c r="AS158" s="4" cm="1">
        <f t="array" ref="AS158">INDEX(GMWQ!$A$2:$NF$60,MATCH(1,(GMWQ!$NE$2:$NE$60=AS$3)*(GMWQ!$ND$2:$ND$60=AS$4)*(GMWQ!$NF$2:$NF$60=AS$1),0),$G158-1966)</f>
        <v>1.2979590000000001</v>
      </c>
      <c r="AT158" s="4" cm="1">
        <f t="array" ref="AT158">INDEX(GMWQ!$A$2:$NF$60,MATCH(1,(GMWQ!$NE$2:$NE$60=AT$3)*(GMWQ!$ND$2:$ND$60=AT$4)*(GMWQ!$NF$2:$NF$60=AT$1),0),$G158-1966)</f>
        <v>1.31148</v>
      </c>
      <c r="AU158" s="4" cm="1">
        <f t="array" ref="AU158">INDEX(GMWQ!$A$2:$NF$60,MATCH(1,(GMWQ!$NE$2:$NE$60=AU$3)*(GMWQ!$ND$2:$ND$60=AU$4)*(GMWQ!$NF$2:$NF$60=AU$1),0),$G158-1966)</f>
        <v>90.5</v>
      </c>
      <c r="AV158" s="4" cm="1">
        <f t="array" ref="AV158">INDEX(GMWQ!$A$2:$NF$60,MATCH(1,(GMWQ!$NE$2:$NE$60=AV$3)*(GMWQ!$ND$2:$ND$60=AV$4)*(GMWQ!$NF$2:$NF$60=AV$1),0),$G158-1966)</f>
        <v>219.69900000000001</v>
      </c>
      <c r="AW158" s="4" cm="1">
        <f t="array" ref="AW158">INDEX(GMWQ!$A$2:$NF$60,MATCH(1,(GMWQ!$NE$2:$NE$60=AW$3)*(GMWQ!$ND$2:$ND$60=AW$4)*(GMWQ!$NF$2:$NF$60=AW$1),0),$G158-1966)</f>
        <v>94.733329999999995</v>
      </c>
      <c r="AX158" s="4" cm="1">
        <f t="array" ref="AX158">INDEX(GMWQ!$A$2:$NF$60,MATCH(1,(GMWQ!$NE$2:$NE$60=AX$3)*(GMWQ!$ND$2:$ND$60=AX$4)*(GMWQ!$NF$2:$NF$60=AX$1),0),$G158-1966)</f>
        <v>88.566670000000002</v>
      </c>
      <c r="AY158" s="4" cm="1">
        <f t="array" ref="AY158">INDEX(GMWQ!$A$2:$NF$60,MATCH(1,(GMWQ!$NE$2:$NE$60=AY$3)*(GMWQ!$ND$2:$ND$60=AY$4)*(GMWQ!$NF$2:$NF$60=AY$1),0),$G158-1966)</f>
        <v>78.650000000000006</v>
      </c>
      <c r="AZ158" s="4" cm="1">
        <f t="array" ref="AZ158">INDEX(GMWQ!$A$2:$NF$60,MATCH(1,(GMWQ!$NE$2:$NE$60=AZ$3)*(GMWQ!$ND$2:$ND$60=AZ$4)*(GMWQ!$NF$2:$NF$60=AZ$1),0),$G158-1966)</f>
        <v>76.3</v>
      </c>
      <c r="BA158" s="4" cm="1">
        <f t="array" ref="BA158">INDEX(GMWQ!$A$2:$NF$60,MATCH(1,(GMWQ!$NE$2:$NE$60=BA$3)*(GMWQ!$ND$2:$ND$60=BA$4)*(GMWQ!$NF$2:$NF$60=BA$1),0),$G158-1966)</f>
        <v>117.7667</v>
      </c>
    </row>
    <row r="159" spans="1:53" x14ac:dyDescent="0.25">
      <c r="A159" s="4">
        <v>2011</v>
      </c>
      <c r="B159" s="4">
        <f t="shared" si="197"/>
        <v>2011</v>
      </c>
      <c r="C159" s="4">
        <f t="shared" si="197"/>
        <v>2010</v>
      </c>
      <c r="D159" s="4">
        <f t="shared" ref="D159" si="202">+D155+1</f>
        <v>2010</v>
      </c>
      <c r="E159" s="4">
        <f t="shared" si="197"/>
        <v>2010</v>
      </c>
      <c r="G159" s="4">
        <f t="shared" si="141"/>
        <v>2125</v>
      </c>
      <c r="H159" s="4" cm="1">
        <f t="array" ref="H159">INDEX(GMWQ!$A$2:$NF$60,MATCH(1,(GMWQ!$NE$2:$NE$60=H$3)*(GMWQ!$ND$2:$ND$60=H$4)*(GMWQ!$NF$2:$NF$60=H$1),0),$G159-1966)</f>
        <v>566873</v>
      </c>
      <c r="I159" s="4" cm="1">
        <f t="array" ref="I159">INDEX(GMWQ!$A$2:$NF$60,MATCH(1,(GMWQ!$NE$2:$NE$60=I$3)*(GMWQ!$ND$2:$ND$60=I$4)*(GMWQ!$NF$2:$NF$60=I$1),0),$G159-1966)</f>
        <v>4230.1499999999996</v>
      </c>
      <c r="J159" s="4" cm="1">
        <f t="array" ref="J159">INDEX(GMWQ!$A$2:$NF$60,MATCH(1,(GMWQ!$NE$2:$NE$60=J$3)*(GMWQ!$ND$2:$ND$60=J$4)*(GMWQ!$NF$2:$NF$60=J$1),0),$G159-1966)</f>
        <v>131223.29999999999</v>
      </c>
      <c r="K159" s="4" cm="1">
        <f t="array" ref="K159">INDEX(GMWQ!$A$2:$NF$60,MATCH(1,(GMWQ!$NE$2:$NE$60=K$3)*(GMWQ!$ND$2:$ND$60=K$4)*(GMWQ!$NF$2:$NF$60=K$1),0),$G159-1966)</f>
        <v>795.48</v>
      </c>
      <c r="L159" s="4" cm="1">
        <f t="array" ref="L159">INDEX(GMWQ!$A$2:$NF$60,MATCH(1,(GMWQ!$NE$2:$NE$60=L$3)*(GMWQ!$ND$2:$ND$60=L$4)*(GMWQ!$NF$2:$NF$60=L$1),0),$G159-1966)</f>
        <v>567.21199999999999</v>
      </c>
      <c r="M159" s="4" cm="1">
        <f t="array" ref="M159">INDEX(GMWQ!$A$2:$NF$60,MATCH(1,(GMWQ!$NE$2:$NE$60=M$3)*(GMWQ!$ND$2:$ND$60=M$4)*(GMWQ!$NF$2:$NF$60=M$1),0),$G159-1966)</f>
        <v>461.86900000000003</v>
      </c>
      <c r="N159" s="4" cm="1">
        <f t="array" ref="N159">INDEX(GMWQ!$A$2:$NF$60,MATCH(1,(GMWQ!$NE$2:$NE$60=N$3)*(GMWQ!$ND$2:$ND$60=N$4)*(GMWQ!$NF$2:$NF$60=N$1),0),$G159-1966)</f>
        <v>471992</v>
      </c>
      <c r="O159" s="4" cm="1">
        <f t="array" ref="O159">INDEX(GMWQ!$A$2:$NF$60,MATCH(1,(GMWQ!$NE$2:$NE$60=O$3)*(GMWQ!$ND$2:$ND$60=O$4)*(GMWQ!$NF$2:$NF$60=O$1),0),$G159-1966)</f>
        <v>-24059</v>
      </c>
      <c r="P159" s="4" cm="1">
        <f t="array" ref="P159">INDEX(GMWQ!$A$2:$NF$60,MATCH(1,(GMWQ!$NE$2:$NE$60=P$3)*(GMWQ!$ND$2:$ND$60=P$4)*(GMWQ!$NF$2:$NF$60=P$1),0),$G159-1966)</f>
        <v>-425.86900000000003</v>
      </c>
      <c r="Q159" s="4" cm="1">
        <f t="array" ref="Q159">INDEX(GMWQ!$A$2:$NF$60,MATCH(1,(GMWQ!$NE$2:$NE$60=Q$3)*(GMWQ!$ND$2:$ND$60=Q$4)*(GMWQ!$NF$2:$NF$60=Q$1),0),$G159-1966)</f>
        <v>-11059</v>
      </c>
      <c r="R159" s="4" cm="1">
        <f t="array" ref="R159">INDEX(GMWQ!$A$2:$NF$60,MATCH(1,(GMWQ!$NE$2:$NE$60=R$3)*(GMWQ!$ND$2:$ND$60=R$4)*(GMWQ!$NF$2:$NF$60=R$1),0),$G159-1966)</f>
        <v>-8.0250000000000004</v>
      </c>
      <c r="S159" s="4" cm="1">
        <f t="array" ref="S159">INDEX(GMWQ!$A$2:$NF$60,MATCH(1,(GMWQ!$NE$2:$NE$60=S$3)*(GMWQ!$ND$2:$ND$60=S$4)*(GMWQ!$NF$2:$NF$60=S$1),0),$G159-1966)</f>
        <v>-28.34</v>
      </c>
      <c r="T159" s="4" cm="1">
        <f t="array" ref="T159">INDEX(GMWQ!$A$2:$NF$60,MATCH(1,(GMWQ!$NE$2:$NE$60=T$3)*(GMWQ!$ND$2:$ND$60=T$4)*(GMWQ!$NF$2:$NF$60=T$1),0),$G159-1966)</f>
        <v>-15.454610000000001</v>
      </c>
      <c r="U159" s="4" cm="1">
        <f t="array" ref="U159">INDEX(GMWQ!$A$2:$NF$60,MATCH(1,(GMWQ!$NE$2:$NE$60=U$3)*(GMWQ!$ND$2:$ND$60=U$4)*(GMWQ!$NF$2:$NF$60=U$1),0),$G159-1966)</f>
        <v>-11376</v>
      </c>
      <c r="V159" s="4" cm="1">
        <f t="array" ref="V159">INDEX(GMWQ!$A$2:$NF$60,MATCH(1,(GMWQ!$NE$2:$NE$60=V$3)*(GMWQ!$ND$2:$ND$60=V$4)*(GMWQ!$NF$2:$NF$60=V$1),0),$G159-1966)</f>
        <v>1240638</v>
      </c>
      <c r="W159" s="4" cm="1">
        <f t="array" ref="W159">INDEX(GMWQ!$A$2:$NF$60,MATCH(1,(GMWQ!$NE$2:$NE$60=W$3)*(GMWQ!$ND$2:$ND$60=W$4)*(GMWQ!$NF$2:$NF$60=W$1),0),$G159-1966)</f>
        <v>19383.86</v>
      </c>
      <c r="X159" s="4" cm="1">
        <f t="array" ref="X159">INDEX(GMWQ!$A$2:$NF$60,MATCH(1,(GMWQ!$NE$2:$NE$60=X$3)*(GMWQ!$ND$2:$ND$60=X$4)*(GMWQ!$NF$2:$NF$60=X$1),0),$G159-1966)</f>
        <v>932267</v>
      </c>
      <c r="Y159" s="4" cm="1">
        <f t="array" ref="Y159">INDEX(GMWQ!$A$2:$NF$60,MATCH(1,(GMWQ!$NE$2:$NE$60=Y$3)*(GMWQ!$ND$2:$ND$60=Y$4)*(GMWQ!$NF$2:$NF$60=Y$1),0),$G159-1966)</f>
        <v>2015.117</v>
      </c>
      <c r="Z159" s="4" cm="1">
        <f t="array" ref="Z159">INDEX(GMWQ!$A$2:$NF$60,MATCH(1,(GMWQ!$NE$2:$NE$60=Z$3)*(GMWQ!$ND$2:$ND$60=Z$4)*(GMWQ!$NF$2:$NF$60=Z$1),0),$G159-1966)</f>
        <v>2165.663</v>
      </c>
      <c r="AA159" s="4" cm="1">
        <f t="array" ref="AA159">INDEX(GMWQ!$A$2:$NF$60,MATCH(1,(GMWQ!$NE$2:$NE$60=AA$3)*(GMWQ!$ND$2:$ND$60=AA$4)*(GMWQ!$NF$2:$NF$60=AA$1),0),$G159-1966)</f>
        <v>2008.1410000000001</v>
      </c>
      <c r="AB159" s="4" cm="1">
        <f t="array" ref="AB159">INDEX(GMWQ!$A$2:$NF$60,MATCH(1,(GMWQ!$NE$2:$NE$60=AB$3)*(GMWQ!$ND$2:$ND$60=AB$4)*(GMWQ!$NF$2:$NF$60=AB$1),0),$G159-1966)</f>
        <v>1519700</v>
      </c>
      <c r="AC159" s="4" cm="1">
        <f t="array" ref="AC159">INDEX(GMWQ!$A$2:$NF$60,MATCH(1,(GMWQ!$NE$2:$NE$60=AC$3)*(GMWQ!$ND$2:$ND$60=AC$4)*(GMWQ!$NF$2:$NF$60=AC$1),0),$G159-1966)</f>
        <v>1168700</v>
      </c>
      <c r="AD159" s="4" cm="1">
        <f t="array" ref="AD159">INDEX(GMWQ!$A$2:$NF$60,MATCH(1,(GMWQ!$NE$2:$NE$60=AD$3)*(GMWQ!$ND$2:$ND$60=AD$4)*(GMWQ!$NF$2:$NF$60=AD$1),0),$G159-1966)</f>
        <v>14568.61</v>
      </c>
      <c r="AE159" s="4" cm="1">
        <f t="array" ref="AE159">INDEX(GMWQ!$A$2:$NF$60,MATCH(1,(GMWQ!$NE$2:$NE$60=AE$3)*(GMWQ!$ND$2:$ND$60=AE$4)*(GMWQ!$NF$2:$NF$60=AE$1),0),$G159-1966)</f>
        <v>525574.9</v>
      </c>
      <c r="AF159" s="4" cm="1">
        <f t="array" ref="AF159">INDEX(GMWQ!$A$2:$NF$60,MATCH(1,(GMWQ!$NE$2:$NE$60=AF$3)*(GMWQ!$ND$2:$ND$60=AF$4)*(GMWQ!$NF$2:$NF$60=AF$1),0),$G159-1966)</f>
        <v>1209</v>
      </c>
      <c r="AG159" s="4" cm="1">
        <f t="array" ref="AG159">INDEX(GMWQ!$A$2:$NF$60,MATCH(1,(GMWQ!$NE$2:$NE$60=AG$3)*(GMWQ!$ND$2:$ND$60=AG$4)*(GMWQ!$NF$2:$NF$60=AG$1),0),$G159-1966)</f>
        <v>1142.1420000000001</v>
      </c>
      <c r="AH159" s="4" cm="1">
        <f t="array" ref="AH159">INDEX(GMWQ!$A$2:$NF$60,MATCH(1,(GMWQ!$NE$2:$NE$60=AH$3)*(GMWQ!$ND$2:$ND$60=AH$4)*(GMWQ!$NF$2:$NF$60=AH$1),0),$G159-1966)</f>
        <v>1611.856</v>
      </c>
      <c r="AI159" s="4" cm="1">
        <f t="array" ref="AI159">INDEX(GMWQ!$A$2:$NF$60,MATCH(1,(GMWQ!$NE$2:$NE$60=AI$3)*(GMWQ!$ND$2:$ND$60=AI$4)*(GMWQ!$NF$2:$NF$60=AI$1),0),$G159-1966)</f>
        <v>552771</v>
      </c>
      <c r="AJ159" s="4" cm="1">
        <f t="array" ref="AJ159">INDEX(GMWQ!$A$2:$NF$60,MATCH(1,(GMWQ!$NE$2:$NE$60=AJ$3)*(GMWQ!$ND$2:$ND$60=AJ$4)*(GMWQ!$NF$2:$NF$60=AJ$1),0),$G159-1966)</f>
        <v>416521</v>
      </c>
      <c r="AK159" s="4" cm="1">
        <f t="array" ref="AK159">INDEX(GMWQ!$A$2:$NF$60,MATCH(1,(GMWQ!$NE$2:$NE$60=AK$3)*(GMWQ!$ND$2:$ND$60=AK$4)*(GMWQ!$NF$2:$NF$60=AK$1),0),$G159-1966)</f>
        <v>3837.85</v>
      </c>
      <c r="AL159" s="4" cm="1">
        <f t="array" ref="AL159">INDEX(GMWQ!$A$2:$NF$60,MATCH(1,(GMWQ!$NE$2:$NE$60=AL$3)*(GMWQ!$ND$2:$ND$60=AL$4)*(GMWQ!$NF$2:$NF$60=AL$1),0),$G159-1966)</f>
        <v>125406.1</v>
      </c>
      <c r="AM159" s="4" cm="1">
        <f t="array" ref="AM159">INDEX(GMWQ!$A$2:$NF$60,MATCH(1,(GMWQ!$NE$2:$NE$60=AM$3)*(GMWQ!$ND$2:$ND$60=AM$4)*(GMWQ!$NF$2:$NF$60=AM$1),0),$G159-1966)</f>
        <v>678.71400000000006</v>
      </c>
      <c r="AN159" s="4" cm="1">
        <f t="array" ref="AN159">INDEX(GMWQ!$A$2:$NF$60,MATCH(1,(GMWQ!$NE$2:$NE$60=AN$3)*(GMWQ!$ND$2:$ND$60=AN$4)*(GMWQ!$NF$2:$NF$60=AN$1),0),$G159-1966)</f>
        <v>512.79300000000001</v>
      </c>
      <c r="AO159" s="4" cm="1">
        <f t="array" ref="AO159">INDEX(GMWQ!$A$2:$NF$60,MATCH(1,(GMWQ!$NE$2:$NE$60=AO$3)*(GMWQ!$ND$2:$ND$60=AO$4)*(GMWQ!$NF$2:$NF$60=AO$1),0),$G159-1966)</f>
        <v>415.96199999999999</v>
      </c>
      <c r="AP159" s="4" cm="1">
        <f t="array" ref="AP159">INDEX(GMWQ!$A$2:$NF$60,MATCH(1,(GMWQ!$NE$2:$NE$60=AP$3)*(GMWQ!$ND$2:$ND$60=AP$4)*(GMWQ!$NF$2:$NF$60=AP$1),0),$G159-1966)</f>
        <v>434488</v>
      </c>
      <c r="AQ159" s="4" cm="1">
        <f t="array" ref="AQ159">INDEX(GMWQ!$A$2:$NF$60,MATCH(1,(GMWQ!$NE$2:$NE$60=AQ$3)*(GMWQ!$ND$2:$ND$60=AQ$4)*(GMWQ!$NF$2:$NF$60=AQ$1),0),$G159-1966)</f>
        <v>1.505306</v>
      </c>
      <c r="AR159" s="4" cm="1">
        <f t="array" ref="AR159">INDEX(GMWQ!$A$2:$NF$60,MATCH(1,(GMWQ!$NE$2:$NE$60=AR$3)*(GMWQ!$ND$2:$ND$60=AR$4)*(GMWQ!$NF$2:$NF$60=AR$1),0),$G159-1966)</f>
        <v>2.238588</v>
      </c>
      <c r="AS159" s="4" cm="1">
        <f t="array" ref="AS159">INDEX(GMWQ!$A$2:$NF$60,MATCH(1,(GMWQ!$NE$2:$NE$60=AS$3)*(GMWQ!$ND$2:$ND$60=AS$4)*(GMWQ!$NF$2:$NF$60=AS$1),0),$G159-1966)</f>
        <v>1.5755669999999999</v>
      </c>
      <c r="AT159" s="4" cm="1">
        <f t="array" ref="AT159">INDEX(GMWQ!$A$2:$NF$60,MATCH(1,(GMWQ!$NE$2:$NE$60=AT$3)*(GMWQ!$ND$2:$ND$60=AT$4)*(GMWQ!$NF$2:$NF$60=AT$1),0),$G159-1966)</f>
        <v>1.555034</v>
      </c>
      <c r="AU159" s="4" cm="1">
        <f t="array" ref="AU159">INDEX(GMWQ!$A$2:$NF$60,MATCH(1,(GMWQ!$NE$2:$NE$60=AU$3)*(GMWQ!$ND$2:$ND$60=AU$4)*(GMWQ!$NF$2:$NF$60=AU$1),0),$G159-1966)</f>
        <v>91.833340000000007</v>
      </c>
      <c r="AV159" s="4" cm="1">
        <f t="array" ref="AV159">INDEX(GMWQ!$A$2:$NF$60,MATCH(1,(GMWQ!$NE$2:$NE$60=AV$3)*(GMWQ!$ND$2:$ND$60=AV$4)*(GMWQ!$NF$2:$NF$60=AV$1),0),$G159-1966)</f>
        <v>222.0437</v>
      </c>
      <c r="AW159" s="4" cm="1">
        <f t="array" ref="AW159">INDEX(GMWQ!$A$2:$NF$60,MATCH(1,(GMWQ!$NE$2:$NE$60=AW$3)*(GMWQ!$ND$2:$ND$60=AW$4)*(GMWQ!$NF$2:$NF$60=AW$1),0),$G159-1966)</f>
        <v>94.466669999999993</v>
      </c>
      <c r="AX159" s="4" cm="1">
        <f t="array" ref="AX159">INDEX(GMWQ!$A$2:$NF$60,MATCH(1,(GMWQ!$NE$2:$NE$60=AX$3)*(GMWQ!$ND$2:$ND$60=AX$4)*(GMWQ!$NF$2:$NF$60=AX$1),0),$G159-1966)</f>
        <v>89.3</v>
      </c>
      <c r="AY159" s="4" cm="1">
        <f t="array" ref="AY159">INDEX(GMWQ!$A$2:$NF$60,MATCH(1,(GMWQ!$NE$2:$NE$60=AY$3)*(GMWQ!$ND$2:$ND$60=AY$4)*(GMWQ!$NF$2:$NF$60=AY$1),0),$G159-1966)</f>
        <v>79.19</v>
      </c>
      <c r="AZ159" s="4" cm="1">
        <f t="array" ref="AZ159">INDEX(GMWQ!$A$2:$NF$60,MATCH(1,(GMWQ!$NE$2:$NE$60=AZ$3)*(GMWQ!$ND$2:$ND$60=AZ$4)*(GMWQ!$NF$2:$NF$60=AZ$1),0),$G159-1966)</f>
        <v>77.033330000000007</v>
      </c>
      <c r="BA159" s="4" cm="1">
        <f t="array" ref="BA159">INDEX(GMWQ!$A$2:$NF$60,MATCH(1,(GMWQ!$NE$2:$NE$60=BA$3)*(GMWQ!$ND$2:$ND$60=BA$4)*(GMWQ!$NF$2:$NF$60=BA$1),0),$G159-1966)</f>
        <v>118.6</v>
      </c>
    </row>
    <row r="160" spans="1:53" x14ac:dyDescent="0.25">
      <c r="B160" s="4">
        <f t="shared" si="197"/>
        <v>2011</v>
      </c>
      <c r="C160" s="4">
        <f t="shared" si="197"/>
        <v>2011</v>
      </c>
      <c r="D160" s="4">
        <f t="shared" ref="D160" si="203">+D156+1</f>
        <v>2010</v>
      </c>
      <c r="G160" s="4">
        <f t="shared" si="141"/>
        <v>2126</v>
      </c>
      <c r="H160" s="4" cm="1">
        <f t="array" ref="H160">INDEX(GMWQ!$A$2:$NF$60,MATCH(1,(GMWQ!$NE$2:$NE$60=H$3)*(GMWQ!$ND$2:$ND$60=H$4)*(GMWQ!$NF$2:$NF$60=H$1),0),$G160-1966)</f>
        <v>566601</v>
      </c>
      <c r="I160" s="4" cm="1">
        <f t="array" ref="I160">INDEX(GMWQ!$A$2:$NF$60,MATCH(1,(GMWQ!$NE$2:$NE$60=I$3)*(GMWQ!$ND$2:$ND$60=I$4)*(GMWQ!$NF$2:$NF$60=I$1),0),$G160-1966)</f>
        <v>4258.7749999999996</v>
      </c>
      <c r="J160" s="4" cm="1">
        <f t="array" ref="J160">INDEX(GMWQ!$A$2:$NF$60,MATCH(1,(GMWQ!$NE$2:$NE$60=J$3)*(GMWQ!$ND$2:$ND$60=J$4)*(GMWQ!$NF$2:$NF$60=J$1),0),$G160-1966)</f>
        <v>130386.3</v>
      </c>
      <c r="K160" s="4" cm="1">
        <f t="array" ref="K160">INDEX(GMWQ!$A$2:$NF$60,MATCH(1,(GMWQ!$NE$2:$NE$60=K$3)*(GMWQ!$ND$2:$ND$60=K$4)*(GMWQ!$NF$2:$NF$60=K$1),0),$G160-1966)</f>
        <v>797.63</v>
      </c>
      <c r="L160" s="4" cm="1">
        <f t="array" ref="L160">INDEX(GMWQ!$A$2:$NF$60,MATCH(1,(GMWQ!$NE$2:$NE$60=L$3)*(GMWQ!$ND$2:$ND$60=L$4)*(GMWQ!$NF$2:$NF$60=L$1),0),$G160-1966)</f>
        <v>567.19899999999996</v>
      </c>
      <c r="M160" s="4" cm="1">
        <f t="array" ref="M160">INDEX(GMWQ!$A$2:$NF$60,MATCH(1,(GMWQ!$NE$2:$NE$60=M$3)*(GMWQ!$ND$2:$ND$60=M$4)*(GMWQ!$NF$2:$NF$60=M$1),0),$G160-1966)</f>
        <v>460.76799999999997</v>
      </c>
      <c r="N160" s="4" cm="1">
        <f t="array" ref="N160">INDEX(GMWQ!$A$2:$NF$60,MATCH(1,(GMWQ!$NE$2:$NE$60=N$3)*(GMWQ!$ND$2:$ND$60=N$4)*(GMWQ!$NF$2:$NF$60=N$1),0),$G160-1966)</f>
        <v>472848.8</v>
      </c>
      <c r="O160" s="4" cm="1">
        <f t="array" ref="O160">INDEX(GMWQ!$A$2:$NF$60,MATCH(1,(GMWQ!$NE$2:$NE$60=O$3)*(GMWQ!$ND$2:$ND$60=O$4)*(GMWQ!$NF$2:$NF$60=O$1),0),$G160-1966)</f>
        <v>-31494</v>
      </c>
      <c r="P160" s="4" cm="1">
        <f t="array" ref="P160">INDEX(GMWQ!$A$2:$NF$60,MATCH(1,(GMWQ!$NE$2:$NE$60=P$3)*(GMWQ!$ND$2:$ND$60=P$4)*(GMWQ!$NF$2:$NF$60=P$1),0),$G160-1966)</f>
        <v>-429.05829999999997</v>
      </c>
      <c r="Q160" s="4" cm="1">
        <f t="array" ref="Q160">INDEX(GMWQ!$A$2:$NF$60,MATCH(1,(GMWQ!$NE$2:$NE$60=Q$3)*(GMWQ!$ND$2:$ND$60=Q$4)*(GMWQ!$NF$2:$NF$60=Q$1),0),$G160-1966)</f>
        <v>-11325.5</v>
      </c>
      <c r="R160" s="4" cm="1">
        <f t="array" ref="R160">INDEX(GMWQ!$A$2:$NF$60,MATCH(1,(GMWQ!$NE$2:$NE$60=R$3)*(GMWQ!$ND$2:$ND$60=R$4)*(GMWQ!$NF$2:$NF$60=R$1),0),$G160-1966)</f>
        <v>-4.0140000000000002</v>
      </c>
      <c r="S160" s="4" cm="1">
        <f t="array" ref="S160">INDEX(GMWQ!$A$2:$NF$60,MATCH(1,(GMWQ!$NE$2:$NE$60=S$3)*(GMWQ!$ND$2:$ND$60=S$4)*(GMWQ!$NF$2:$NF$60=S$1),0),$G160-1966)</f>
        <v>-28.545000000000002</v>
      </c>
      <c r="T160" s="4" cm="1">
        <f t="array" ref="T160">INDEX(GMWQ!$A$2:$NF$60,MATCH(1,(GMWQ!$NE$2:$NE$60=T$3)*(GMWQ!$ND$2:$ND$60=T$4)*(GMWQ!$NF$2:$NF$60=T$1),0),$G160-1966)</f>
        <v>-14.912570000000001</v>
      </c>
      <c r="U160" s="4" cm="1">
        <f t="array" ref="U160">INDEX(GMWQ!$A$2:$NF$60,MATCH(1,(GMWQ!$NE$2:$NE$60=U$3)*(GMWQ!$ND$2:$ND$60=U$4)*(GMWQ!$NF$2:$NF$60=U$1),0),$G160-1966)</f>
        <v>-8400.9989999999998</v>
      </c>
      <c r="V160" s="4" cm="1">
        <f t="array" ref="V160">INDEX(GMWQ!$A$2:$NF$60,MATCH(1,(GMWQ!$NE$2:$NE$60=V$3)*(GMWQ!$ND$2:$ND$60=V$4)*(GMWQ!$NF$2:$NF$60=V$1),0),$G160-1966)</f>
        <v>1298749</v>
      </c>
      <c r="W160" s="4" cm="1">
        <f t="array" ref="W160">INDEX(GMWQ!$A$2:$NF$60,MATCH(1,(GMWQ!$NE$2:$NE$60=W$3)*(GMWQ!$ND$2:$ND$60=W$4)*(GMWQ!$NF$2:$NF$60=W$1),0),$G160-1966)</f>
        <v>19623.98</v>
      </c>
      <c r="X160" s="4" cm="1">
        <f t="array" ref="X160">INDEX(GMWQ!$A$2:$NF$60,MATCH(1,(GMWQ!$NE$2:$NE$60=X$3)*(GMWQ!$ND$2:$ND$60=X$4)*(GMWQ!$NF$2:$NF$60=X$1),0),$G160-1966)</f>
        <v>946986</v>
      </c>
      <c r="Y160" s="4" cm="1">
        <f t="array" ref="Y160">INDEX(GMWQ!$A$2:$NF$60,MATCH(1,(GMWQ!$NE$2:$NE$60=Y$3)*(GMWQ!$ND$2:$ND$60=Y$4)*(GMWQ!$NF$2:$NF$60=Y$1),0),$G160-1966)</f>
        <v>2018.557</v>
      </c>
      <c r="Z160" s="4" cm="1">
        <f t="array" ref="Z160">INDEX(GMWQ!$A$2:$NF$60,MATCH(1,(GMWQ!$NE$2:$NE$60=Z$3)*(GMWQ!$ND$2:$ND$60=Z$4)*(GMWQ!$NF$2:$NF$60=Z$1),0),$G160-1966)</f>
        <v>2203.105</v>
      </c>
      <c r="AA160" s="4" cm="1">
        <f t="array" ref="AA160">INDEX(GMWQ!$A$2:$NF$60,MATCH(1,(GMWQ!$NE$2:$NE$60=AA$3)*(GMWQ!$ND$2:$ND$60=AA$4)*(GMWQ!$NF$2:$NF$60=AA$1),0),$G160-1966)</f>
        <v>1994.085</v>
      </c>
      <c r="AB160" s="4" cm="1">
        <f t="array" ref="AB160">INDEX(GMWQ!$A$2:$NF$60,MATCH(1,(GMWQ!$NE$2:$NE$60=AB$3)*(GMWQ!$ND$2:$ND$60=AB$4)*(GMWQ!$NF$2:$NF$60=AB$1),0),$G160-1966)</f>
        <v>1548197</v>
      </c>
      <c r="AC160" s="4" cm="1">
        <f t="array" ref="AC160">INDEX(GMWQ!$A$2:$NF$60,MATCH(1,(GMWQ!$NE$2:$NE$60=AC$3)*(GMWQ!$ND$2:$ND$60=AC$4)*(GMWQ!$NF$2:$NF$60=AC$1),0),$G160-1966)</f>
        <v>1202900</v>
      </c>
      <c r="AD160" s="4" cm="1">
        <f t="array" ref="AD160">INDEX(GMWQ!$A$2:$NF$60,MATCH(1,(GMWQ!$NE$2:$NE$60=AD$3)*(GMWQ!$ND$2:$ND$60=AD$4)*(GMWQ!$NF$2:$NF$60=AD$1),0),$G160-1966)</f>
        <v>14878.11</v>
      </c>
      <c r="AE160" s="4" cm="1">
        <f t="array" ref="AE160">INDEX(GMWQ!$A$2:$NF$60,MATCH(1,(GMWQ!$NE$2:$NE$60=AE$3)*(GMWQ!$ND$2:$ND$60=AE$4)*(GMWQ!$NF$2:$NF$60=AE$1),0),$G160-1966)</f>
        <v>537478.19999999995</v>
      </c>
      <c r="AF160" s="4" cm="1">
        <f t="array" ref="AF160">INDEX(GMWQ!$A$2:$NF$60,MATCH(1,(GMWQ!$NE$2:$NE$60=AF$3)*(GMWQ!$ND$2:$ND$60=AF$4)*(GMWQ!$NF$2:$NF$60=AF$1),0),$G160-1966)</f>
        <v>1200</v>
      </c>
      <c r="AG160" s="4" cm="1">
        <f t="array" ref="AG160">INDEX(GMWQ!$A$2:$NF$60,MATCH(1,(GMWQ!$NE$2:$NE$60=AG$3)*(GMWQ!$ND$2:$ND$60=AG$4)*(GMWQ!$NF$2:$NF$60=AG$1),0),$G160-1966)</f>
        <v>1170.8689999999999</v>
      </c>
      <c r="AH160" s="4" cm="1">
        <f t="array" ref="AH160">INDEX(GMWQ!$A$2:$NF$60,MATCH(1,(GMWQ!$NE$2:$NE$60=AH$3)*(GMWQ!$ND$2:$ND$60=AH$4)*(GMWQ!$NF$2:$NF$60=AH$1),0),$G160-1966)</f>
        <v>1600.1790000000001</v>
      </c>
      <c r="AI160" s="4" cm="1">
        <f t="array" ref="AI160">INDEX(GMWQ!$A$2:$NF$60,MATCH(1,(GMWQ!$NE$2:$NE$60=AI$3)*(GMWQ!$ND$2:$ND$60=AI$4)*(GMWQ!$NF$2:$NF$60=AI$1),0),$G160-1966)</f>
        <v>585134</v>
      </c>
      <c r="AJ160" s="4" cm="1">
        <f t="array" ref="AJ160">INDEX(GMWQ!$A$2:$NF$60,MATCH(1,(GMWQ!$NE$2:$NE$60=AJ$3)*(GMWQ!$ND$2:$ND$60=AJ$4)*(GMWQ!$NF$2:$NF$60=AJ$1),0),$G160-1966)</f>
        <v>414040</v>
      </c>
      <c r="AK160" s="4" cm="1">
        <f t="array" ref="AK160">INDEX(GMWQ!$A$2:$NF$60,MATCH(1,(GMWQ!$NE$2:$NE$60=AK$3)*(GMWQ!$ND$2:$ND$60=AK$4)*(GMWQ!$NF$2:$NF$60=AK$1),0),$G160-1966)</f>
        <v>3889.375</v>
      </c>
      <c r="AL160" s="4" cm="1">
        <f t="array" ref="AL160">INDEX(GMWQ!$A$2:$NF$60,MATCH(1,(GMWQ!$NE$2:$NE$60=AL$3)*(GMWQ!$ND$2:$ND$60=AL$4)*(GMWQ!$NF$2:$NF$60=AL$1),0),$G160-1966)</f>
        <v>123583.1</v>
      </c>
      <c r="AM160" s="4" cm="1">
        <f t="array" ref="AM160">INDEX(GMWQ!$A$2:$NF$60,MATCH(1,(GMWQ!$NE$2:$NE$60=AM$3)*(GMWQ!$ND$2:$ND$60=AM$4)*(GMWQ!$NF$2:$NF$60=AM$1),0),$G160-1966)</f>
        <v>682.47400000000005</v>
      </c>
      <c r="AN160" s="4" cm="1">
        <f t="array" ref="AN160">INDEX(GMWQ!$A$2:$NF$60,MATCH(1,(GMWQ!$NE$2:$NE$60=AN$3)*(GMWQ!$ND$2:$ND$60=AN$4)*(GMWQ!$NF$2:$NF$60=AN$1),0),$G160-1966)</f>
        <v>513.51199999999994</v>
      </c>
      <c r="AO160" s="4" cm="1">
        <f t="array" ref="AO160">INDEX(GMWQ!$A$2:$NF$60,MATCH(1,(GMWQ!$NE$2:$NE$60=AO$3)*(GMWQ!$ND$2:$ND$60=AO$4)*(GMWQ!$NF$2:$NF$60=AO$1),0),$G160-1966)</f>
        <v>414.68</v>
      </c>
      <c r="AP160" s="4" cm="1">
        <f t="array" ref="AP160">INDEX(GMWQ!$A$2:$NF$60,MATCH(1,(GMWQ!$NE$2:$NE$60=AP$3)*(GMWQ!$ND$2:$ND$60=AP$4)*(GMWQ!$NF$2:$NF$60=AP$1),0),$G160-1966)</f>
        <v>439963</v>
      </c>
      <c r="AQ160" s="4" cm="1">
        <f t="array" ref="AQ160">INDEX(GMWQ!$A$2:$NF$60,MATCH(1,(GMWQ!$NE$2:$NE$60=AQ$3)*(GMWQ!$ND$2:$ND$60=AQ$4)*(GMWQ!$NF$2:$NF$60=AQ$1),0),$G160-1966)</f>
        <v>1.1437820000000001</v>
      </c>
      <c r="AR160" s="4" cm="1">
        <f t="array" ref="AR160">INDEX(GMWQ!$A$2:$NF$60,MATCH(1,(GMWQ!$NE$2:$NE$60=AR$3)*(GMWQ!$ND$2:$ND$60=AR$4)*(GMWQ!$NF$2:$NF$60=AR$1),0),$G160-1966)</f>
        <v>1.7700290000000001</v>
      </c>
      <c r="AS160" s="4" cm="1">
        <f t="array" ref="AS160">INDEX(GMWQ!$A$2:$NF$60,MATCH(1,(GMWQ!$NE$2:$NE$60=AS$3)*(GMWQ!$ND$2:$ND$60=AS$4)*(GMWQ!$NF$2:$NF$60=AS$1),0),$G160-1966)</f>
        <v>1.387162</v>
      </c>
      <c r="AT160" s="4" cm="1">
        <f t="array" ref="AT160">INDEX(GMWQ!$A$2:$NF$60,MATCH(1,(GMWQ!$NE$2:$NE$60=AT$3)*(GMWQ!$ND$2:$ND$60=AT$4)*(GMWQ!$NF$2:$NF$60=AT$1),0),$G160-1966)</f>
        <v>1.4806429999999999</v>
      </c>
      <c r="AU160" s="4" cm="1">
        <f t="array" ref="AU160">INDEX(GMWQ!$A$2:$NF$60,MATCH(1,(GMWQ!$NE$2:$NE$60=AU$3)*(GMWQ!$ND$2:$ND$60=AU$4)*(GMWQ!$NF$2:$NF$60=AU$1),0),$G160-1966)</f>
        <v>93.3</v>
      </c>
      <c r="AV160" s="4" cm="1">
        <f t="array" ref="AV160">INDEX(GMWQ!$A$2:$NF$60,MATCH(1,(GMWQ!$NE$2:$NE$60=AV$3)*(GMWQ!$ND$2:$ND$60=AV$4)*(GMWQ!$NF$2:$NF$60=AV$1),0),$G160-1966)</f>
        <v>224.56829999999999</v>
      </c>
      <c r="AW160" s="4" cm="1">
        <f t="array" ref="AW160">INDEX(GMWQ!$A$2:$NF$60,MATCH(1,(GMWQ!$NE$2:$NE$60=AW$3)*(GMWQ!$ND$2:$ND$60=AW$4)*(GMWQ!$NF$2:$NF$60=AW$1),0),$G160-1966)</f>
        <v>94.666659999999993</v>
      </c>
      <c r="AX160" s="4" cm="1">
        <f t="array" ref="AX160">INDEX(GMWQ!$A$2:$NF$60,MATCH(1,(GMWQ!$NE$2:$NE$60=AX$3)*(GMWQ!$ND$2:$ND$60=AX$4)*(GMWQ!$NF$2:$NF$60=AX$1),0),$G160-1966)</f>
        <v>89.933329999999998</v>
      </c>
      <c r="AY160" s="4" cm="1">
        <f t="array" ref="AY160">INDEX(GMWQ!$A$2:$NF$60,MATCH(1,(GMWQ!$NE$2:$NE$60=AY$3)*(GMWQ!$ND$2:$ND$60=AY$4)*(GMWQ!$NF$2:$NF$60=AY$1),0),$G160-1966)</f>
        <v>80.063329999999993</v>
      </c>
      <c r="AZ160" s="4" cm="1">
        <f t="array" ref="AZ160">INDEX(GMWQ!$A$2:$NF$60,MATCH(1,(GMWQ!$NE$2:$NE$60=AZ$3)*(GMWQ!$ND$2:$ND$60=AZ$4)*(GMWQ!$NF$2:$NF$60=AZ$1),0),$G160-1966)</f>
        <v>77.766670000000005</v>
      </c>
      <c r="BA160" s="4" cm="1">
        <f t="array" ref="BA160">INDEX(GMWQ!$A$2:$NF$60,MATCH(1,(GMWQ!$NE$2:$NE$60=BA$3)*(GMWQ!$ND$2:$ND$60=BA$4)*(GMWQ!$NF$2:$NF$60=BA$1),0),$G160-1966)</f>
        <v>119.7333</v>
      </c>
    </row>
    <row r="161" spans="1:53" x14ac:dyDescent="0.25">
      <c r="B161" s="4">
        <f t="shared" si="197"/>
        <v>2011</v>
      </c>
      <c r="C161" s="4">
        <f t="shared" si="197"/>
        <v>2011</v>
      </c>
      <c r="D161" s="4">
        <f t="shared" ref="D161" si="204">+D157+1</f>
        <v>2011</v>
      </c>
      <c r="G161" s="4">
        <f t="shared" si="141"/>
        <v>2127</v>
      </c>
      <c r="H161" s="4" cm="1">
        <f t="array" ref="H161">INDEX(GMWQ!$A$2:$NF$60,MATCH(1,(GMWQ!$NE$2:$NE$60=H$3)*(GMWQ!$ND$2:$ND$60=H$4)*(GMWQ!$NF$2:$NF$60=H$1),0),$G161-1966)</f>
        <v>567586</v>
      </c>
      <c r="I161" s="4" cm="1">
        <f t="array" ref="I161">INDEX(GMWQ!$A$2:$NF$60,MATCH(1,(GMWQ!$NE$2:$NE$60=I$3)*(GMWQ!$ND$2:$ND$60=I$4)*(GMWQ!$NF$2:$NF$60=I$1),0),$G161-1966)</f>
        <v>4257.8249999999998</v>
      </c>
      <c r="J161" s="4" cm="1">
        <f t="array" ref="J161">INDEX(GMWQ!$A$2:$NF$60,MATCH(1,(GMWQ!$NE$2:$NE$60=J$3)*(GMWQ!$ND$2:$ND$60=J$4)*(GMWQ!$NF$2:$NF$60=J$1),0),$G161-1966)</f>
        <v>133502.9</v>
      </c>
      <c r="K161" s="4" cm="1">
        <f t="array" ref="K161">INDEX(GMWQ!$A$2:$NF$60,MATCH(1,(GMWQ!$NE$2:$NE$60=K$3)*(GMWQ!$ND$2:$ND$60=K$4)*(GMWQ!$NF$2:$NF$60=K$1),0),$G161-1966)</f>
        <v>801.95</v>
      </c>
      <c r="L161" s="4" cm="1">
        <f t="array" ref="L161">INDEX(GMWQ!$A$2:$NF$60,MATCH(1,(GMWQ!$NE$2:$NE$60=L$3)*(GMWQ!$ND$2:$ND$60=L$4)*(GMWQ!$NF$2:$NF$60=L$1),0),$G161-1966)</f>
        <v>569.19200000000001</v>
      </c>
      <c r="M161" s="4" cm="1">
        <f t="array" ref="M161">INDEX(GMWQ!$A$2:$NF$60,MATCH(1,(GMWQ!$NE$2:$NE$60=M$3)*(GMWQ!$ND$2:$ND$60=M$4)*(GMWQ!$NF$2:$NF$60=M$1),0),$G161-1966)</f>
        <v>458.66199999999998</v>
      </c>
      <c r="N161" s="4" cm="1">
        <f t="array" ref="N161">INDEX(GMWQ!$A$2:$NF$60,MATCH(1,(GMWQ!$NE$2:$NE$60=N$3)*(GMWQ!$ND$2:$ND$60=N$4)*(GMWQ!$NF$2:$NF$60=N$1),0),$G161-1966)</f>
        <v>479318.5</v>
      </c>
      <c r="O161" s="4" cm="1">
        <f t="array" ref="O161">INDEX(GMWQ!$A$2:$NF$60,MATCH(1,(GMWQ!$NE$2:$NE$60=O$3)*(GMWQ!$ND$2:$ND$60=O$4)*(GMWQ!$NF$2:$NF$60=O$1),0),$G161-1966)</f>
        <v>-28369</v>
      </c>
      <c r="P161" s="4" cm="1">
        <f t="array" ref="P161">INDEX(GMWQ!$A$2:$NF$60,MATCH(1,(GMWQ!$NE$2:$NE$60=P$3)*(GMWQ!$ND$2:$ND$60=P$4)*(GMWQ!$NF$2:$NF$60=P$1),0),$G161-1966)</f>
        <v>-418.0215</v>
      </c>
      <c r="Q161" s="4" cm="1">
        <f t="array" ref="Q161">INDEX(GMWQ!$A$2:$NF$60,MATCH(1,(GMWQ!$NE$2:$NE$60=Q$3)*(GMWQ!$ND$2:$ND$60=Q$4)*(GMWQ!$NF$2:$NF$60=Q$1),0),$G161-1966)</f>
        <v>-11292</v>
      </c>
      <c r="R161" s="4" cm="1">
        <f t="array" ref="R161">INDEX(GMWQ!$A$2:$NF$60,MATCH(1,(GMWQ!$NE$2:$NE$60=R$3)*(GMWQ!$ND$2:$ND$60=R$4)*(GMWQ!$NF$2:$NF$60=R$1),0),$G161-1966)</f>
        <v>-7.1050000000000004</v>
      </c>
      <c r="S161" s="4" cm="1">
        <f t="array" ref="S161">INDEX(GMWQ!$A$2:$NF$60,MATCH(1,(GMWQ!$NE$2:$NE$60=S$3)*(GMWQ!$ND$2:$ND$60=S$4)*(GMWQ!$NF$2:$NF$60=S$1),0),$G161-1966)</f>
        <v>-26.122</v>
      </c>
      <c r="T161" s="4" cm="1">
        <f t="array" ref="T161">INDEX(GMWQ!$A$2:$NF$60,MATCH(1,(GMWQ!$NE$2:$NE$60=T$3)*(GMWQ!$ND$2:$ND$60=T$4)*(GMWQ!$NF$2:$NF$60=T$1),0),$G161-1966)</f>
        <v>-14.33198</v>
      </c>
      <c r="U161" s="4" cm="1">
        <f t="array" ref="U161">INDEX(GMWQ!$A$2:$NF$60,MATCH(1,(GMWQ!$NE$2:$NE$60=U$3)*(GMWQ!$ND$2:$ND$60=U$4)*(GMWQ!$NF$2:$NF$60=U$1),0),$G161-1966)</f>
        <v>-9541</v>
      </c>
      <c r="V161" s="4" cm="1">
        <f t="array" ref="V161">INDEX(GMWQ!$A$2:$NF$60,MATCH(1,(GMWQ!$NE$2:$NE$60=V$3)*(GMWQ!$ND$2:$ND$60=V$4)*(GMWQ!$NF$2:$NF$60=V$1),0),$G161-1966)</f>
        <v>1322584</v>
      </c>
      <c r="W161" s="4" cm="1">
        <f t="array" ref="W161">INDEX(GMWQ!$A$2:$NF$60,MATCH(1,(GMWQ!$NE$2:$NE$60=W$3)*(GMWQ!$ND$2:$ND$60=W$4)*(GMWQ!$NF$2:$NF$60=W$1),0),$G161-1966)</f>
        <v>20279.650000000001</v>
      </c>
      <c r="X161" s="4" cm="1">
        <f t="array" ref="X161">INDEX(GMWQ!$A$2:$NF$60,MATCH(1,(GMWQ!$NE$2:$NE$60=X$3)*(GMWQ!$ND$2:$ND$60=X$4)*(GMWQ!$NF$2:$NF$60=X$1),0),$G161-1966)</f>
        <v>961704</v>
      </c>
      <c r="Y161" s="4" cm="1">
        <f t="array" ref="Y161">INDEX(GMWQ!$A$2:$NF$60,MATCH(1,(GMWQ!$NE$2:$NE$60=Y$3)*(GMWQ!$ND$2:$ND$60=Y$4)*(GMWQ!$NF$2:$NF$60=Y$1),0),$G161-1966)</f>
        <v>2021.998</v>
      </c>
      <c r="Z161" s="4" cm="1">
        <f t="array" ref="Z161">INDEX(GMWQ!$A$2:$NF$60,MATCH(1,(GMWQ!$NE$2:$NE$60=Z$3)*(GMWQ!$ND$2:$ND$60=Z$4)*(GMWQ!$NF$2:$NF$60=Z$1),0),$G161-1966)</f>
        <v>2254.105</v>
      </c>
      <c r="AA161" s="4" cm="1">
        <f t="array" ref="AA161">INDEX(GMWQ!$A$2:$NF$60,MATCH(1,(GMWQ!$NE$2:$NE$60=AA$3)*(GMWQ!$ND$2:$ND$60=AA$4)*(GMWQ!$NF$2:$NF$60=AA$1),0),$G161-1966)</f>
        <v>1980.03</v>
      </c>
      <c r="AB161" s="4" cm="1">
        <f t="array" ref="AB161">INDEX(GMWQ!$A$2:$NF$60,MATCH(1,(GMWQ!$NE$2:$NE$60=AB$3)*(GMWQ!$ND$2:$ND$60=AB$4)*(GMWQ!$NF$2:$NF$60=AB$1),0),$G161-1966)</f>
        <v>1602205</v>
      </c>
      <c r="AC161" s="4" cm="1">
        <f t="array" ref="AC161">INDEX(GMWQ!$A$2:$NF$60,MATCH(1,(GMWQ!$NE$2:$NE$60=AC$3)*(GMWQ!$ND$2:$ND$60=AC$4)*(GMWQ!$NF$2:$NF$60=AC$1),0),$G161-1966)</f>
        <v>1219100</v>
      </c>
      <c r="AD161" s="4" cm="1">
        <f t="array" ref="AD161">INDEX(GMWQ!$A$2:$NF$60,MATCH(1,(GMWQ!$NE$2:$NE$60=AD$3)*(GMWQ!$ND$2:$ND$60=AD$4)*(GMWQ!$NF$2:$NF$60=AD$1),0),$G161-1966)</f>
        <v>15622.94</v>
      </c>
      <c r="AE161" s="4" cm="1">
        <f t="array" ref="AE161">INDEX(GMWQ!$A$2:$NF$60,MATCH(1,(GMWQ!$NE$2:$NE$60=AE$3)*(GMWQ!$ND$2:$ND$60=AE$4)*(GMWQ!$NF$2:$NF$60=AE$1),0),$G161-1966)</f>
        <v>549381.5</v>
      </c>
      <c r="AF161" s="4" cm="1">
        <f t="array" ref="AF161">INDEX(GMWQ!$A$2:$NF$60,MATCH(1,(GMWQ!$NE$2:$NE$60=AF$3)*(GMWQ!$ND$2:$ND$60=AF$4)*(GMWQ!$NF$2:$NF$60=AF$1),0),$G161-1966)</f>
        <v>1264</v>
      </c>
      <c r="AG161" s="4" cm="1">
        <f t="array" ref="AG161">INDEX(GMWQ!$A$2:$NF$60,MATCH(1,(GMWQ!$NE$2:$NE$60=AG$3)*(GMWQ!$ND$2:$ND$60=AG$4)*(GMWQ!$NF$2:$NF$60=AG$1),0),$G161-1966)</f>
        <v>1199.596</v>
      </c>
      <c r="AH161" s="4" cm="1">
        <f t="array" ref="AH161">INDEX(GMWQ!$A$2:$NF$60,MATCH(1,(GMWQ!$NE$2:$NE$60=AH$3)*(GMWQ!$ND$2:$ND$60=AH$4)*(GMWQ!$NF$2:$NF$60=AH$1),0),$G161-1966)</f>
        <v>1588.501</v>
      </c>
      <c r="AI161" s="4" cm="1">
        <f t="array" ref="AI161">INDEX(GMWQ!$A$2:$NF$60,MATCH(1,(GMWQ!$NE$2:$NE$60=AI$3)*(GMWQ!$ND$2:$ND$60=AI$4)*(GMWQ!$NF$2:$NF$60=AI$1),0),$G161-1966)</f>
        <v>629244</v>
      </c>
      <c r="AJ161" s="4" cm="1">
        <f t="array" ref="AJ161">INDEX(GMWQ!$A$2:$NF$60,MATCH(1,(GMWQ!$NE$2:$NE$60=AJ$3)*(GMWQ!$ND$2:$ND$60=AJ$4)*(GMWQ!$NF$2:$NF$60=AJ$1),0),$G161-1966)</f>
        <v>418119</v>
      </c>
      <c r="AK161" s="4" cm="1">
        <f t="array" ref="AK161">INDEX(GMWQ!$A$2:$NF$60,MATCH(1,(GMWQ!$NE$2:$NE$60=AK$3)*(GMWQ!$ND$2:$ND$60=AK$4)*(GMWQ!$NF$2:$NF$60=AK$1),0),$G161-1966)</f>
        <v>3911.9250000000002</v>
      </c>
      <c r="AL161" s="4" cm="1">
        <f t="array" ref="AL161">INDEX(GMWQ!$A$2:$NF$60,MATCH(1,(GMWQ!$NE$2:$NE$60=AL$3)*(GMWQ!$ND$2:$ND$60=AL$4)*(GMWQ!$NF$2:$NF$60=AL$1),0),$G161-1966)</f>
        <v>126134.8</v>
      </c>
      <c r="AM161" s="4" cm="1">
        <f t="array" ref="AM161">INDEX(GMWQ!$A$2:$NF$60,MATCH(1,(GMWQ!$NE$2:$NE$60=AM$3)*(GMWQ!$ND$2:$ND$60=AM$4)*(GMWQ!$NF$2:$NF$60=AM$1),0),$G161-1966)</f>
        <v>689.50300000000004</v>
      </c>
      <c r="AN161" s="4" cm="1">
        <f t="array" ref="AN161">INDEX(GMWQ!$A$2:$NF$60,MATCH(1,(GMWQ!$NE$2:$NE$60=AN$3)*(GMWQ!$ND$2:$ND$60=AN$4)*(GMWQ!$NF$2:$NF$60=AN$1),0),$G161-1966)</f>
        <v>515.43200000000002</v>
      </c>
      <c r="AO161" s="4" cm="1">
        <f t="array" ref="AO161">INDEX(GMWQ!$A$2:$NF$60,MATCH(1,(GMWQ!$NE$2:$NE$60=AO$3)*(GMWQ!$ND$2:$ND$60=AO$4)*(GMWQ!$NF$2:$NF$60=AO$1),0),$G161-1966)</f>
        <v>415.005</v>
      </c>
      <c r="AP161" s="4" cm="1">
        <f t="array" ref="AP161">INDEX(GMWQ!$A$2:$NF$60,MATCH(1,(GMWQ!$NE$2:$NE$60=AP$3)*(GMWQ!$ND$2:$ND$60=AP$4)*(GMWQ!$NF$2:$NF$60=AP$1),0),$G161-1966)</f>
        <v>446437</v>
      </c>
      <c r="AQ161" s="4" cm="1">
        <f t="array" ref="AQ161">INDEX(GMWQ!$A$2:$NF$60,MATCH(1,(GMWQ!$NE$2:$NE$60=AQ$3)*(GMWQ!$ND$2:$ND$60=AQ$4)*(GMWQ!$NF$2:$NF$60=AQ$1),0),$G161-1966)</f>
        <v>0.19456200000000001</v>
      </c>
      <c r="AR161" s="4" cm="1">
        <f t="array" ref="AR161">INDEX(GMWQ!$A$2:$NF$60,MATCH(1,(GMWQ!$NE$2:$NE$60=AR$3)*(GMWQ!$ND$2:$ND$60=AR$4)*(GMWQ!$NF$2:$NF$60=AR$1),0),$G161-1966)</f>
        <v>0.66341660000000002</v>
      </c>
      <c r="AS161" s="4" cm="1">
        <f t="array" ref="AS161">INDEX(GMWQ!$A$2:$NF$60,MATCH(1,(GMWQ!$NE$2:$NE$60=AS$3)*(GMWQ!$ND$2:$ND$60=AS$4)*(GMWQ!$NF$2:$NF$60=AS$1),0),$G161-1966)</f>
        <v>0.55935880000000004</v>
      </c>
      <c r="AT161" s="4" cm="1">
        <f t="array" ref="AT161">INDEX(GMWQ!$A$2:$NF$60,MATCH(1,(GMWQ!$NE$2:$NE$60=AT$3)*(GMWQ!$ND$2:$ND$60=AT$4)*(GMWQ!$NF$2:$NF$60=AT$1),0),$G161-1966)</f>
        <v>1.220709</v>
      </c>
      <c r="AU161" s="4" cm="1">
        <f t="array" ref="AU161">INDEX(GMWQ!$A$2:$NF$60,MATCH(1,(GMWQ!$NE$2:$NE$60=AU$3)*(GMWQ!$ND$2:$ND$60=AU$4)*(GMWQ!$NF$2:$NF$60=AU$1),0),$G161-1966)</f>
        <v>93.833340000000007</v>
      </c>
      <c r="AV161" s="4" cm="1">
        <f t="array" ref="AV161">INDEX(GMWQ!$A$2:$NF$60,MATCH(1,(GMWQ!$NE$2:$NE$60=AV$3)*(GMWQ!$ND$2:$ND$60=AV$4)*(GMWQ!$NF$2:$NF$60=AV$1),0),$G161-1966)</f>
        <v>226.03270000000001</v>
      </c>
      <c r="AW161" s="4" cm="1">
        <f t="array" ref="AW161">INDEX(GMWQ!$A$2:$NF$60,MATCH(1,(GMWQ!$NE$2:$NE$60=AW$3)*(GMWQ!$ND$2:$ND$60=AW$4)*(GMWQ!$NF$2:$NF$60=AW$1),0),$G161-1966)</f>
        <v>94.666659999999993</v>
      </c>
      <c r="AX161" s="4" cm="1">
        <f t="array" ref="AX161">INDEX(GMWQ!$A$2:$NF$60,MATCH(1,(GMWQ!$NE$2:$NE$60=AX$3)*(GMWQ!$ND$2:$ND$60=AX$4)*(GMWQ!$NF$2:$NF$60=AX$1),0),$G161-1966)</f>
        <v>90.166659999999993</v>
      </c>
      <c r="AY161" s="4" cm="1">
        <f t="array" ref="AY161">INDEX(GMWQ!$A$2:$NF$60,MATCH(1,(GMWQ!$NE$2:$NE$60=AY$3)*(GMWQ!$ND$2:$ND$60=AY$4)*(GMWQ!$NF$2:$NF$60=AY$1),0),$G161-1966)</f>
        <v>80.023330000000001</v>
      </c>
      <c r="AZ161" s="4" cm="1">
        <f t="array" ref="AZ161">INDEX(GMWQ!$A$2:$NF$60,MATCH(1,(GMWQ!$NE$2:$NE$60=AZ$3)*(GMWQ!$ND$2:$ND$60=AZ$4)*(GMWQ!$NF$2:$NF$60=AZ$1),0),$G161-1966)</f>
        <v>78.233329999999995</v>
      </c>
      <c r="BA161" s="4" cm="1">
        <f t="array" ref="BA161">INDEX(GMWQ!$A$2:$NF$60,MATCH(1,(GMWQ!$NE$2:$NE$60=BA$3)*(GMWQ!$ND$2:$ND$60=BA$4)*(GMWQ!$NF$2:$NF$60=BA$1),0),$G161-1966)</f>
        <v>120.13330000000001</v>
      </c>
    </row>
    <row r="162" spans="1:53" x14ac:dyDescent="0.25">
      <c r="B162" s="4">
        <f t="shared" si="197"/>
        <v>2011</v>
      </c>
      <c r="C162" s="4">
        <f t="shared" si="197"/>
        <v>2011</v>
      </c>
      <c r="D162" s="4">
        <f t="shared" ref="D162" si="205">+D158+1</f>
        <v>2011</v>
      </c>
      <c r="F162" s="4">
        <f t="shared" ref="F162" si="206">+F158+1</f>
        <v>2011</v>
      </c>
      <c r="G162" s="4">
        <f t="shared" si="141"/>
        <v>2128</v>
      </c>
      <c r="H162" s="4" cm="1">
        <f t="array" ref="H162">INDEX(GMWQ!$A$2:$NF$60,MATCH(1,(GMWQ!$NE$2:$NE$60=H$3)*(GMWQ!$ND$2:$ND$60=H$4)*(GMWQ!$NF$2:$NF$60=H$1),0),$G162-1966)</f>
        <v>568056</v>
      </c>
      <c r="I162" s="4" cm="1">
        <f t="array" ref="I162">INDEX(GMWQ!$A$2:$NF$60,MATCH(1,(GMWQ!$NE$2:$NE$60=I$3)*(GMWQ!$ND$2:$ND$60=I$4)*(GMWQ!$NF$2:$NF$60=I$1),0),$G162-1966)</f>
        <v>4305.6499999999996</v>
      </c>
      <c r="J162" s="4" cm="1">
        <f t="array" ref="J162">INDEX(GMWQ!$A$2:$NF$60,MATCH(1,(GMWQ!$NE$2:$NE$60=J$3)*(GMWQ!$ND$2:$ND$60=J$4)*(GMWQ!$NF$2:$NF$60=J$1),0),$G162-1966)</f>
        <v>133553.5</v>
      </c>
      <c r="K162" s="4" cm="1">
        <f t="array" ref="K162">INDEX(GMWQ!$A$2:$NF$60,MATCH(1,(GMWQ!$NE$2:$NE$60=K$3)*(GMWQ!$ND$2:$ND$60=K$4)*(GMWQ!$NF$2:$NF$60=K$1),0),$G162-1966)</f>
        <v>801.86</v>
      </c>
      <c r="L162" s="4" cm="1">
        <f t="array" ref="L162">INDEX(GMWQ!$A$2:$NF$60,MATCH(1,(GMWQ!$NE$2:$NE$60=L$3)*(GMWQ!$ND$2:$ND$60=L$4)*(GMWQ!$NF$2:$NF$60=L$1),0),$G162-1966)</f>
        <v>571.024</v>
      </c>
      <c r="M162" s="4" cm="1">
        <f t="array" ref="M162">INDEX(GMWQ!$A$2:$NF$60,MATCH(1,(GMWQ!$NE$2:$NE$60=M$3)*(GMWQ!$ND$2:$ND$60=M$4)*(GMWQ!$NF$2:$NF$60=M$1),0),$G162-1966)</f>
        <v>454.17399999999998</v>
      </c>
      <c r="N162" s="4" cm="1">
        <f t="array" ref="N162">INDEX(GMWQ!$A$2:$NF$60,MATCH(1,(GMWQ!$NE$2:$NE$60=N$3)*(GMWQ!$ND$2:$ND$60=N$4)*(GMWQ!$NF$2:$NF$60=N$1),0),$G162-1966)</f>
        <v>483127.8</v>
      </c>
      <c r="O162" s="4" cm="1">
        <f t="array" ref="O162">INDEX(GMWQ!$A$2:$NF$60,MATCH(1,(GMWQ!$NE$2:$NE$60=O$3)*(GMWQ!$ND$2:$ND$60=O$4)*(GMWQ!$NF$2:$NF$60=O$1),0),$G162-1966)</f>
        <v>-38242</v>
      </c>
      <c r="P162" s="4" cm="1">
        <f t="array" ref="P162">INDEX(GMWQ!$A$2:$NF$60,MATCH(1,(GMWQ!$NE$2:$NE$60=P$3)*(GMWQ!$ND$2:$ND$60=P$4)*(GMWQ!$NF$2:$NF$60=P$1),0),$G162-1966)</f>
        <v>-409.50650000000002</v>
      </c>
      <c r="Q162" s="4" cm="1">
        <f t="array" ref="Q162">INDEX(GMWQ!$A$2:$NF$60,MATCH(1,(GMWQ!$NE$2:$NE$60=Q$3)*(GMWQ!$ND$2:$ND$60=Q$4)*(GMWQ!$NF$2:$NF$60=Q$1),0),$G162-1966)</f>
        <v>-11022</v>
      </c>
      <c r="R162" s="4" cm="1">
        <f t="array" ref="R162">INDEX(GMWQ!$A$2:$NF$60,MATCH(1,(GMWQ!$NE$2:$NE$60=R$3)*(GMWQ!$ND$2:$ND$60=R$4)*(GMWQ!$NF$2:$NF$60=R$1),0),$G162-1966)</f>
        <v>-3.93</v>
      </c>
      <c r="S162" s="4" cm="1">
        <f t="array" ref="S162">INDEX(GMWQ!$A$2:$NF$60,MATCH(1,(GMWQ!$NE$2:$NE$60=S$3)*(GMWQ!$ND$2:$ND$60=S$4)*(GMWQ!$NF$2:$NF$60=S$1),0),$G162-1966)</f>
        <v>-26.449000000000002</v>
      </c>
      <c r="T162" s="4" cm="1">
        <f t="array" ref="T162">INDEX(GMWQ!$A$2:$NF$60,MATCH(1,(GMWQ!$NE$2:$NE$60=T$3)*(GMWQ!$ND$2:$ND$60=T$4)*(GMWQ!$NF$2:$NF$60=T$1),0),$G162-1966)</f>
        <v>-13.71283</v>
      </c>
      <c r="U162" s="4" cm="1">
        <f t="array" ref="U162">INDEX(GMWQ!$A$2:$NF$60,MATCH(1,(GMWQ!$NE$2:$NE$60=U$3)*(GMWQ!$ND$2:$ND$60=U$4)*(GMWQ!$NF$2:$NF$60=U$1),0),$G162-1966)</f>
        <v>-8358</v>
      </c>
      <c r="V162" s="4" cm="1">
        <f t="array" ref="V162">INDEX(GMWQ!$A$2:$NF$60,MATCH(1,(GMWQ!$NE$2:$NE$60=V$3)*(GMWQ!$ND$2:$ND$60=V$4)*(GMWQ!$NF$2:$NF$60=V$1),0),$G162-1966)</f>
        <v>1353765</v>
      </c>
      <c r="W162" s="4" cm="1">
        <f t="array" ref="W162">INDEX(GMWQ!$A$2:$NF$60,MATCH(1,(GMWQ!$NE$2:$NE$60=W$3)*(GMWQ!$ND$2:$ND$60=W$4)*(GMWQ!$NF$2:$NF$60=W$1),0),$G162-1966)</f>
        <v>20609.64</v>
      </c>
      <c r="X162" s="4" cm="1">
        <f t="array" ref="X162">INDEX(GMWQ!$A$2:$NF$60,MATCH(1,(GMWQ!$NE$2:$NE$60=X$3)*(GMWQ!$ND$2:$ND$60=X$4)*(GMWQ!$NF$2:$NF$60=X$1),0),$G162-1966)</f>
        <v>976423</v>
      </c>
      <c r="Y162" s="4" cm="1">
        <f t="array" ref="Y162">INDEX(GMWQ!$A$2:$NF$60,MATCH(1,(GMWQ!$NE$2:$NE$60=Y$3)*(GMWQ!$ND$2:$ND$60=Y$4)*(GMWQ!$NF$2:$NF$60=Y$1),0),$G162-1966)</f>
        <v>2025.4380000000001</v>
      </c>
      <c r="Z162" s="4" cm="1">
        <f t="array" ref="Z162">INDEX(GMWQ!$A$2:$NF$60,MATCH(1,(GMWQ!$NE$2:$NE$60=Z$3)*(GMWQ!$ND$2:$ND$60=Z$4)*(GMWQ!$NF$2:$NF$60=Z$1),0),$G162-1966)</f>
        <v>2220.614</v>
      </c>
      <c r="AA162" s="4" cm="1">
        <f t="array" ref="AA162">INDEX(GMWQ!$A$2:$NF$60,MATCH(1,(GMWQ!$NE$2:$NE$60=AA$3)*(GMWQ!$ND$2:$ND$60=AA$4)*(GMWQ!$NF$2:$NF$60=AA$1),0),$G162-1966)</f>
        <v>1965.9749999999999</v>
      </c>
      <c r="AB162" s="4" cm="1">
        <f t="array" ref="AB162">INDEX(GMWQ!$A$2:$NF$60,MATCH(1,(GMWQ!$NE$2:$NE$60=AB$3)*(GMWQ!$ND$2:$ND$60=AB$4)*(GMWQ!$NF$2:$NF$60=AB$1),0),$G162-1966)</f>
        <v>1642422</v>
      </c>
      <c r="AC162" s="4" cm="1">
        <f t="array" ref="AC162">INDEX(GMWQ!$A$2:$NF$60,MATCH(1,(GMWQ!$NE$2:$NE$60=AC$3)*(GMWQ!$ND$2:$ND$60=AC$4)*(GMWQ!$NF$2:$NF$60=AC$1),0),$G162-1966)</f>
        <v>1250600</v>
      </c>
      <c r="AD162" s="4" cm="1">
        <f t="array" ref="AD162">INDEX(GMWQ!$A$2:$NF$60,MATCH(1,(GMWQ!$NE$2:$NE$60=AD$3)*(GMWQ!$ND$2:$ND$60=AD$4)*(GMWQ!$NF$2:$NF$60=AD$1),0),$G162-1966)</f>
        <v>15851.86</v>
      </c>
      <c r="AE162" s="4" cm="1">
        <f t="array" ref="AE162">INDEX(GMWQ!$A$2:$NF$60,MATCH(1,(GMWQ!$NE$2:$NE$60=AE$3)*(GMWQ!$ND$2:$ND$60=AE$4)*(GMWQ!$NF$2:$NF$60=AE$1),0),$G162-1966)</f>
        <v>561284.80000000005</v>
      </c>
      <c r="AF162" s="4" cm="1">
        <f t="array" ref="AF162">INDEX(GMWQ!$A$2:$NF$60,MATCH(1,(GMWQ!$NE$2:$NE$60=AF$3)*(GMWQ!$ND$2:$ND$60=AF$4)*(GMWQ!$NF$2:$NF$60=AF$1),0),$G162-1966)</f>
        <v>1309</v>
      </c>
      <c r="AG162" s="4" cm="1">
        <f t="array" ref="AG162">INDEX(GMWQ!$A$2:$NF$60,MATCH(1,(GMWQ!$NE$2:$NE$60=AG$3)*(GMWQ!$ND$2:$ND$60=AG$4)*(GMWQ!$NF$2:$NF$60=AG$1),0),$G162-1966)</f>
        <v>1228.3230000000001</v>
      </c>
      <c r="AH162" s="4" cm="1">
        <f t="array" ref="AH162">INDEX(GMWQ!$A$2:$NF$60,MATCH(1,(GMWQ!$NE$2:$NE$60=AH$3)*(GMWQ!$ND$2:$ND$60=AH$4)*(GMWQ!$NF$2:$NF$60=AH$1),0),$G162-1966)</f>
        <v>1576.8240000000001</v>
      </c>
      <c r="AI162" s="4" cm="1">
        <f t="array" ref="AI162">INDEX(GMWQ!$A$2:$NF$60,MATCH(1,(GMWQ!$NE$2:$NE$60=AI$3)*(GMWQ!$ND$2:$ND$60=AI$4)*(GMWQ!$NF$2:$NF$60=AI$1),0),$G162-1966)</f>
        <v>658977</v>
      </c>
      <c r="AJ162" s="4" cm="1">
        <f t="array" ref="AJ162">INDEX(GMWQ!$A$2:$NF$60,MATCH(1,(GMWQ!$NE$2:$NE$60=AJ$3)*(GMWQ!$ND$2:$ND$60=AJ$4)*(GMWQ!$NF$2:$NF$60=AJ$1),0),$G162-1966)</f>
        <v>421265</v>
      </c>
      <c r="AK162" s="4" cm="1">
        <f t="array" ref="AK162">INDEX(GMWQ!$A$2:$NF$60,MATCH(1,(GMWQ!$NE$2:$NE$60=AK$3)*(GMWQ!$ND$2:$ND$60=AK$4)*(GMWQ!$NF$2:$NF$60=AK$1),0),$G162-1966)</f>
        <v>3960.5749999999998</v>
      </c>
      <c r="AL162" s="4" cm="1">
        <f t="array" ref="AL162">INDEX(GMWQ!$A$2:$NF$60,MATCH(1,(GMWQ!$NE$2:$NE$60=AL$3)*(GMWQ!$ND$2:$ND$60=AL$4)*(GMWQ!$NF$2:$NF$60=AL$1),0),$G162-1966)</f>
        <v>126283</v>
      </c>
      <c r="AM162" s="4" cm="1">
        <f t="array" ref="AM162">INDEX(GMWQ!$A$2:$NF$60,MATCH(1,(GMWQ!$NE$2:$NE$60=AM$3)*(GMWQ!$ND$2:$ND$60=AM$4)*(GMWQ!$NF$2:$NF$60=AM$1),0),$G162-1966)</f>
        <v>692.45699999999999</v>
      </c>
      <c r="AN162" s="4" cm="1">
        <f t="array" ref="AN162">INDEX(GMWQ!$A$2:$NF$60,MATCH(1,(GMWQ!$NE$2:$NE$60=AN$3)*(GMWQ!$ND$2:$ND$60=AN$4)*(GMWQ!$NF$2:$NF$60=AN$1),0),$G162-1966)</f>
        <v>519.24599999999998</v>
      </c>
      <c r="AO162" s="4" cm="1">
        <f t="array" ref="AO162">INDEX(GMWQ!$A$2:$NF$60,MATCH(1,(GMWQ!$NE$2:$NE$60=AO$3)*(GMWQ!$ND$2:$ND$60=AO$4)*(GMWQ!$NF$2:$NF$60=AO$1),0),$G162-1966)</f>
        <v>413.464</v>
      </c>
      <c r="AP162" s="4" cm="1">
        <f t="array" ref="AP162">INDEX(GMWQ!$A$2:$NF$60,MATCH(1,(GMWQ!$NE$2:$NE$60=AP$3)*(GMWQ!$ND$2:$ND$60=AP$4)*(GMWQ!$NF$2:$NF$60=AP$1),0),$G162-1966)</f>
        <v>453175</v>
      </c>
      <c r="AQ162" s="4" cm="1">
        <f t="array" ref="AQ162">INDEX(GMWQ!$A$2:$NF$60,MATCH(1,(GMWQ!$NE$2:$NE$60=AQ$3)*(GMWQ!$ND$2:$ND$60=AQ$4)*(GMWQ!$NF$2:$NF$60=AQ$1),0),$G162-1966)</f>
        <v>-0.38565159999999998</v>
      </c>
      <c r="AR162" s="4" cm="1">
        <f t="array" ref="AR162">INDEX(GMWQ!$A$2:$NF$60,MATCH(1,(GMWQ!$NE$2:$NE$60=AR$3)*(GMWQ!$ND$2:$ND$60=AR$4)*(GMWQ!$NF$2:$NF$60=AR$1),0),$G162-1966)</f>
        <v>0.16202720000000001</v>
      </c>
      <c r="AS162" s="4" cm="1">
        <f t="array" ref="AS162">INDEX(GMWQ!$A$2:$NF$60,MATCH(1,(GMWQ!$NE$2:$NE$60=AS$3)*(GMWQ!$ND$2:$ND$60=AS$4)*(GMWQ!$NF$2:$NF$60=AS$1),0),$G162-1966)</f>
        <v>-5.7485340000000003E-2</v>
      </c>
      <c r="AT162" s="4" cm="1">
        <f t="array" ref="AT162">INDEX(GMWQ!$A$2:$NF$60,MATCH(1,(GMWQ!$NE$2:$NE$60=AT$3)*(GMWQ!$ND$2:$ND$60=AT$4)*(GMWQ!$NF$2:$NF$60=AT$1),0),$G162-1966)</f>
        <v>1.061213</v>
      </c>
      <c r="AU162" s="4" cm="1">
        <f t="array" ref="AU162">INDEX(GMWQ!$A$2:$NF$60,MATCH(1,(GMWQ!$NE$2:$NE$60=AU$3)*(GMWQ!$ND$2:$ND$60=AU$4)*(GMWQ!$NF$2:$NF$60=AU$1),0),$G162-1966)</f>
        <v>94.733329999999995</v>
      </c>
      <c r="AV162" s="4" cm="1">
        <f t="array" ref="AV162">INDEX(GMWQ!$A$2:$NF$60,MATCH(1,(GMWQ!$NE$2:$NE$60=AV$3)*(GMWQ!$ND$2:$ND$60=AV$4)*(GMWQ!$NF$2:$NF$60=AV$1),0),$G162-1966)</f>
        <v>227.04730000000001</v>
      </c>
      <c r="AW162" s="4" cm="1">
        <f t="array" ref="AW162">INDEX(GMWQ!$A$2:$NF$60,MATCH(1,(GMWQ!$NE$2:$NE$60=AW$3)*(GMWQ!$ND$2:$ND$60=AW$4)*(GMWQ!$NF$2:$NF$60=AW$1),0),$G162-1966)</f>
        <v>94.433329999999998</v>
      </c>
      <c r="AX162" s="4" cm="1">
        <f t="array" ref="AX162">INDEX(GMWQ!$A$2:$NF$60,MATCH(1,(GMWQ!$NE$2:$NE$60=AX$3)*(GMWQ!$ND$2:$ND$60=AX$4)*(GMWQ!$NF$2:$NF$60=AX$1),0),$G162-1966)</f>
        <v>90.533330000000007</v>
      </c>
      <c r="AY162" s="4" cm="1">
        <f t="array" ref="AY162">INDEX(GMWQ!$A$2:$NF$60,MATCH(1,(GMWQ!$NE$2:$NE$60=AY$3)*(GMWQ!$ND$2:$ND$60=AY$4)*(GMWQ!$NF$2:$NF$60=AY$1),0),$G162-1966)</f>
        <v>80.566670000000002</v>
      </c>
      <c r="AZ162" s="4" cm="1">
        <f t="array" ref="AZ162">INDEX(GMWQ!$A$2:$NF$60,MATCH(1,(GMWQ!$NE$2:$NE$60=AZ$3)*(GMWQ!$ND$2:$ND$60=AZ$4)*(GMWQ!$NF$2:$NF$60=AZ$1),0),$G162-1966)</f>
        <v>78.833340000000007</v>
      </c>
      <c r="BA162" s="4" cm="1">
        <f t="array" ref="BA162">INDEX(GMWQ!$A$2:$NF$60,MATCH(1,(GMWQ!$NE$2:$NE$60=BA$3)*(GMWQ!$ND$2:$ND$60=BA$4)*(GMWQ!$NF$2:$NF$60=BA$1),0),$G162-1966)</f>
        <v>120.9</v>
      </c>
    </row>
    <row r="163" spans="1:53" x14ac:dyDescent="0.25">
      <c r="A163" s="4">
        <v>2012</v>
      </c>
      <c r="B163" s="4">
        <f t="shared" si="197"/>
        <v>2012</v>
      </c>
      <c r="C163" s="4">
        <f t="shared" si="197"/>
        <v>2011</v>
      </c>
      <c r="D163" s="4">
        <f t="shared" ref="D163" si="207">+D159+1</f>
        <v>2011</v>
      </c>
      <c r="E163" s="4">
        <f t="shared" si="197"/>
        <v>2011</v>
      </c>
      <c r="G163" s="4">
        <f t="shared" si="141"/>
        <v>2129</v>
      </c>
      <c r="H163" s="4" cm="1">
        <f t="array" ref="H163">INDEX(GMWQ!$A$2:$NF$60,MATCH(1,(GMWQ!$NE$2:$NE$60=H$3)*(GMWQ!$ND$2:$ND$60=H$4)*(GMWQ!$NF$2:$NF$60=H$1),0),$G163-1966)</f>
        <v>573416</v>
      </c>
      <c r="I163" s="4" cm="1">
        <f t="array" ref="I163">INDEX(GMWQ!$A$2:$NF$60,MATCH(1,(GMWQ!$NE$2:$NE$60=I$3)*(GMWQ!$ND$2:$ND$60=I$4)*(GMWQ!$NF$2:$NF$60=I$1),0),$G163-1966)</f>
        <v>4341.75</v>
      </c>
      <c r="J163" s="4" cm="1">
        <f t="array" ref="J163">INDEX(GMWQ!$A$2:$NF$60,MATCH(1,(GMWQ!$NE$2:$NE$60=J$3)*(GMWQ!$ND$2:$ND$60=J$4)*(GMWQ!$NF$2:$NF$60=J$1),0),$G163-1966)</f>
        <v>135581</v>
      </c>
      <c r="K163" s="4" cm="1">
        <f t="array" ref="K163">INDEX(GMWQ!$A$2:$NF$60,MATCH(1,(GMWQ!$NE$2:$NE$60=K$3)*(GMWQ!$ND$2:$ND$60=K$4)*(GMWQ!$NF$2:$NF$60=K$1),0),$G163-1966)</f>
        <v>803.57</v>
      </c>
      <c r="L163" s="4" cm="1">
        <f t="array" ref="L163">INDEX(GMWQ!$A$2:$NF$60,MATCH(1,(GMWQ!$NE$2:$NE$60=L$3)*(GMWQ!$ND$2:$ND$60=L$4)*(GMWQ!$NF$2:$NF$60=L$1),0),$G163-1966)</f>
        <v>570.73099999999999</v>
      </c>
      <c r="M163" s="4" cm="1">
        <f t="array" ref="M163">INDEX(GMWQ!$A$2:$NF$60,MATCH(1,(GMWQ!$NE$2:$NE$60=M$3)*(GMWQ!$ND$2:$ND$60=M$4)*(GMWQ!$NF$2:$NF$60=M$1),0),$G163-1966)</f>
        <v>449.44099999999997</v>
      </c>
      <c r="N163" s="4" cm="1">
        <f t="array" ref="N163">INDEX(GMWQ!$A$2:$NF$60,MATCH(1,(GMWQ!$NE$2:$NE$60=N$3)*(GMWQ!$ND$2:$ND$60=N$4)*(GMWQ!$NF$2:$NF$60=N$1),0),$G163-1966)</f>
        <v>483432.8</v>
      </c>
      <c r="O163" s="4" cm="1">
        <f t="array" ref="O163">INDEX(GMWQ!$A$2:$NF$60,MATCH(1,(GMWQ!$NE$2:$NE$60=O$3)*(GMWQ!$ND$2:$ND$60=O$4)*(GMWQ!$NF$2:$NF$60=O$1),0),$G163-1966)</f>
        <v>-23947</v>
      </c>
      <c r="P163" s="4" cm="1">
        <f t="array" ref="P163">INDEX(GMWQ!$A$2:$NF$60,MATCH(1,(GMWQ!$NE$2:$NE$60=P$3)*(GMWQ!$ND$2:$ND$60=P$4)*(GMWQ!$NF$2:$NF$60=P$1),0),$G163-1966)</f>
        <v>-383.50319999999999</v>
      </c>
      <c r="Q163" s="4" cm="1">
        <f t="array" ref="Q163">INDEX(GMWQ!$A$2:$NF$60,MATCH(1,(GMWQ!$NE$2:$NE$60=Q$3)*(GMWQ!$ND$2:$ND$60=Q$4)*(GMWQ!$NF$2:$NF$60=Q$1),0),$G163-1966)</f>
        <v>-11105.5</v>
      </c>
      <c r="R163" s="4" cm="1">
        <f t="array" ref="R163">INDEX(GMWQ!$A$2:$NF$60,MATCH(1,(GMWQ!$NE$2:$NE$60=R$3)*(GMWQ!$ND$2:$ND$60=R$4)*(GMWQ!$NF$2:$NF$60=R$1),0),$G163-1966)</f>
        <v>-1.873</v>
      </c>
      <c r="S163" s="4" cm="1">
        <f t="array" ref="S163">INDEX(GMWQ!$A$2:$NF$60,MATCH(1,(GMWQ!$NE$2:$NE$60=S$3)*(GMWQ!$ND$2:$ND$60=S$4)*(GMWQ!$NF$2:$NF$60=S$1),0),$G163-1966)</f>
        <v>-27.738</v>
      </c>
      <c r="T163" s="4" cm="1">
        <f t="array" ref="T163">INDEX(GMWQ!$A$2:$NF$60,MATCH(1,(GMWQ!$NE$2:$NE$60=T$3)*(GMWQ!$ND$2:$ND$60=T$4)*(GMWQ!$NF$2:$NF$60=T$1),0),$G163-1966)</f>
        <v>-12.93548</v>
      </c>
      <c r="U163" s="4" cm="1">
        <f t="array" ref="U163">INDEX(GMWQ!$A$2:$NF$60,MATCH(1,(GMWQ!$NE$2:$NE$60=U$3)*(GMWQ!$ND$2:$ND$60=U$4)*(GMWQ!$NF$2:$NF$60=U$1),0),$G163-1966)</f>
        <v>-7200.9989999999998</v>
      </c>
      <c r="V163" s="4" cm="1">
        <f t="array" ref="V163">INDEX(GMWQ!$A$2:$NF$60,MATCH(1,(GMWQ!$NE$2:$NE$60=V$3)*(GMWQ!$ND$2:$ND$60=V$4)*(GMWQ!$NF$2:$NF$60=V$1),0),$G163-1966)</f>
        <v>1374119</v>
      </c>
      <c r="W163" s="4" cm="1">
        <f t="array" ref="W163">INDEX(GMWQ!$A$2:$NF$60,MATCH(1,(GMWQ!$NE$2:$NE$60=W$3)*(GMWQ!$ND$2:$ND$60=W$4)*(GMWQ!$NF$2:$NF$60=W$1),0),$G163-1966)</f>
        <v>20873.060000000001</v>
      </c>
      <c r="X163" s="4" cm="1">
        <f t="array" ref="X163">INDEX(GMWQ!$A$2:$NF$60,MATCH(1,(GMWQ!$NE$2:$NE$60=X$3)*(GMWQ!$ND$2:$ND$60=X$4)*(GMWQ!$NF$2:$NF$60=X$1),0),$G163-1966)</f>
        <v>989356</v>
      </c>
      <c r="Y163" s="4" cm="1">
        <f t="array" ref="Y163">INDEX(GMWQ!$A$2:$NF$60,MATCH(1,(GMWQ!$NE$2:$NE$60=Y$3)*(GMWQ!$ND$2:$ND$60=Y$4)*(GMWQ!$NF$2:$NF$60=Y$1),0),$G163-1966)</f>
        <v>2036.1510000000001</v>
      </c>
      <c r="Z163" s="4" cm="1">
        <f t="array" ref="Z163">INDEX(GMWQ!$A$2:$NF$60,MATCH(1,(GMWQ!$NE$2:$NE$60=Z$3)*(GMWQ!$ND$2:$ND$60=Z$4)*(GMWQ!$NF$2:$NF$60=Z$1),0),$G163-1966)</f>
        <v>2312.3519999999999</v>
      </c>
      <c r="AA163" s="4" cm="1">
        <f t="array" ref="AA163">INDEX(GMWQ!$A$2:$NF$60,MATCH(1,(GMWQ!$NE$2:$NE$60=AA$3)*(GMWQ!$ND$2:$ND$60=AA$4)*(GMWQ!$NF$2:$NF$60=AA$1),0),$G163-1966)</f>
        <v>2034.69</v>
      </c>
      <c r="AB163" s="4" cm="1">
        <f t="array" ref="AB163">INDEX(GMWQ!$A$2:$NF$60,MATCH(1,(GMWQ!$NE$2:$NE$60=AB$3)*(GMWQ!$ND$2:$ND$60=AB$4)*(GMWQ!$NF$2:$NF$60=AB$1),0),$G163-1966)</f>
        <v>1669010</v>
      </c>
      <c r="AC163" s="4" cm="1">
        <f t="array" ref="AC163">INDEX(GMWQ!$A$2:$NF$60,MATCH(1,(GMWQ!$NE$2:$NE$60=AC$3)*(GMWQ!$ND$2:$ND$60=AC$4)*(GMWQ!$NF$2:$NF$60=AC$1),0),$G163-1966)</f>
        <v>1261100</v>
      </c>
      <c r="AD163" s="4" cm="1">
        <f t="array" ref="AD163">INDEX(GMWQ!$A$2:$NF$60,MATCH(1,(GMWQ!$NE$2:$NE$60=AD$3)*(GMWQ!$ND$2:$ND$60=AD$4)*(GMWQ!$NF$2:$NF$60=AD$1),0),$G163-1966)</f>
        <v>16079.93</v>
      </c>
      <c r="AE163" s="4" cm="1">
        <f t="array" ref="AE163">INDEX(GMWQ!$A$2:$NF$60,MATCH(1,(GMWQ!$NE$2:$NE$60=AE$3)*(GMWQ!$ND$2:$ND$60=AE$4)*(GMWQ!$NF$2:$NF$60=AE$1),0),$G163-1966)</f>
        <v>567575.6</v>
      </c>
      <c r="AF163" s="4" cm="1">
        <f t="array" ref="AF163">INDEX(GMWQ!$A$2:$NF$60,MATCH(1,(GMWQ!$NE$2:$NE$60=AF$3)*(GMWQ!$ND$2:$ND$60=AF$4)*(GMWQ!$NF$2:$NF$60=AF$1),0),$G163-1966)</f>
        <v>1298</v>
      </c>
      <c r="AG163" s="4" cm="1">
        <f t="array" ref="AG163">INDEX(GMWQ!$A$2:$NF$60,MATCH(1,(GMWQ!$NE$2:$NE$60=AG$3)*(GMWQ!$ND$2:$ND$60=AG$4)*(GMWQ!$NF$2:$NF$60=AG$1),0),$G163-1966)</f>
        <v>1267.126</v>
      </c>
      <c r="AH163" s="4" cm="1">
        <f t="array" ref="AH163">INDEX(GMWQ!$A$2:$NF$60,MATCH(1,(GMWQ!$NE$2:$NE$60=AH$3)*(GMWQ!$ND$2:$ND$60=AH$4)*(GMWQ!$NF$2:$NF$60=AH$1),0),$G163-1966)</f>
        <v>1638.444</v>
      </c>
      <c r="AI163" s="4" cm="1">
        <f t="array" ref="AI163">INDEX(GMWQ!$A$2:$NF$60,MATCH(1,(GMWQ!$NE$2:$NE$60=AI$3)*(GMWQ!$ND$2:$ND$60=AI$4)*(GMWQ!$NF$2:$NF$60=AI$1),0),$G163-1966)</f>
        <v>643003</v>
      </c>
      <c r="AJ163" s="4" cm="1">
        <f t="array" ref="AJ163">INDEX(GMWQ!$A$2:$NF$60,MATCH(1,(GMWQ!$NE$2:$NE$60=AJ$3)*(GMWQ!$ND$2:$ND$60=AJ$4)*(GMWQ!$NF$2:$NF$60=AJ$1),0),$G163-1966)</f>
        <v>426653</v>
      </c>
      <c r="AK163" s="4" cm="1">
        <f t="array" ref="AK163">INDEX(GMWQ!$A$2:$NF$60,MATCH(1,(GMWQ!$NE$2:$NE$60=AK$3)*(GMWQ!$ND$2:$ND$60=AK$4)*(GMWQ!$NF$2:$NF$60=AK$1),0),$G163-1966)</f>
        <v>4017.2</v>
      </c>
      <c r="AL163" s="4" cm="1">
        <f t="array" ref="AL163">INDEX(GMWQ!$A$2:$NF$60,MATCH(1,(GMWQ!$NE$2:$NE$60=AL$3)*(GMWQ!$ND$2:$ND$60=AL$4)*(GMWQ!$NF$2:$NF$60=AL$1),0),$G163-1966)</f>
        <v>128040.7</v>
      </c>
      <c r="AM163" s="4" cm="1">
        <f t="array" ref="AM163">INDEX(GMWQ!$A$2:$NF$60,MATCH(1,(GMWQ!$NE$2:$NE$60=AM$3)*(GMWQ!$ND$2:$ND$60=AM$4)*(GMWQ!$NF$2:$NF$60=AM$1),0),$G163-1966)</f>
        <v>694.81100000000004</v>
      </c>
      <c r="AN163" s="4" cm="1">
        <f t="array" ref="AN163">INDEX(GMWQ!$A$2:$NF$60,MATCH(1,(GMWQ!$NE$2:$NE$60=AN$3)*(GMWQ!$ND$2:$ND$60=AN$4)*(GMWQ!$NF$2:$NF$60=AN$1),0),$G163-1966)</f>
        <v>520.399</v>
      </c>
      <c r="AO163" s="4" cm="1">
        <f t="array" ref="AO163">INDEX(GMWQ!$A$2:$NF$60,MATCH(1,(GMWQ!$NE$2:$NE$60=AO$3)*(GMWQ!$ND$2:$ND$60=AO$4)*(GMWQ!$NF$2:$NF$60=AO$1),0),$G163-1966)</f>
        <v>411.62700000000001</v>
      </c>
      <c r="AP163" s="4" cm="1">
        <f t="array" ref="AP163">INDEX(GMWQ!$A$2:$NF$60,MATCH(1,(GMWQ!$NE$2:$NE$60=AP$3)*(GMWQ!$ND$2:$ND$60=AP$4)*(GMWQ!$NF$2:$NF$60=AP$1),0),$G163-1966)</f>
        <v>453780</v>
      </c>
      <c r="AQ163" s="4" cm="1">
        <f t="array" ref="AQ163">INDEX(GMWQ!$A$2:$NF$60,MATCH(1,(GMWQ!$NE$2:$NE$60=AQ$3)*(GMWQ!$ND$2:$ND$60=AQ$4)*(GMWQ!$NF$2:$NF$60=AQ$1),0),$G163-1966)</f>
        <v>-0.5315666</v>
      </c>
      <c r="AR163" s="4" cm="1">
        <f t="array" ref="AR163">INDEX(GMWQ!$A$2:$NF$60,MATCH(1,(GMWQ!$NE$2:$NE$60=AR$3)*(GMWQ!$ND$2:$ND$60=AR$4)*(GMWQ!$NF$2:$NF$60=AR$1),0),$G163-1966)</f>
        <v>7.7308890000000005E-2</v>
      </c>
      <c r="AS163" s="4" cm="1">
        <f t="array" ref="AS163">INDEX(GMWQ!$A$2:$NF$60,MATCH(1,(GMWQ!$NE$2:$NE$60=AS$3)*(GMWQ!$ND$2:$ND$60=AS$4)*(GMWQ!$NF$2:$NF$60=AS$1),0),$G163-1966)</f>
        <v>0.27204689999999998</v>
      </c>
      <c r="AT163" s="4" cm="1">
        <f t="array" ref="AT163">INDEX(GMWQ!$A$2:$NF$60,MATCH(1,(GMWQ!$NE$2:$NE$60=AT$3)*(GMWQ!$ND$2:$ND$60=AT$4)*(GMWQ!$NF$2:$NF$60=AT$1),0),$G163-1966)</f>
        <v>0.94980659999999995</v>
      </c>
      <c r="AU163" s="4" cm="1">
        <f t="array" ref="AU163">INDEX(GMWQ!$A$2:$NF$60,MATCH(1,(GMWQ!$NE$2:$NE$60=AU$3)*(GMWQ!$ND$2:$ND$60=AU$4)*(GMWQ!$NF$2:$NF$60=AU$1),0),$G163-1966)</f>
        <v>95.033330000000007</v>
      </c>
      <c r="AV163" s="4" cm="1">
        <f t="array" ref="AV163">INDEX(GMWQ!$A$2:$NF$60,MATCH(1,(GMWQ!$NE$2:$NE$60=AV$3)*(GMWQ!$ND$2:$ND$60=AV$4)*(GMWQ!$NF$2:$NF$60=AV$1),0),$G163-1966)</f>
        <v>228.32599999999999</v>
      </c>
      <c r="AW163" s="4" cm="1">
        <f t="array" ref="AW163">INDEX(GMWQ!$A$2:$NF$60,MATCH(1,(GMWQ!$NE$2:$NE$60=AW$3)*(GMWQ!$ND$2:$ND$60=AW$4)*(GMWQ!$NF$2:$NF$60=AW$1),0),$G163-1966)</f>
        <v>94.766670000000005</v>
      </c>
      <c r="AX163" s="4" cm="1">
        <f t="array" ref="AX163">INDEX(GMWQ!$A$2:$NF$60,MATCH(1,(GMWQ!$NE$2:$NE$60=AX$3)*(GMWQ!$ND$2:$ND$60=AX$4)*(GMWQ!$NF$2:$NF$60=AX$1),0),$G163-1966)</f>
        <v>91.2</v>
      </c>
      <c r="AY163" s="4" cm="1">
        <f t="array" ref="AY163">INDEX(GMWQ!$A$2:$NF$60,MATCH(1,(GMWQ!$NE$2:$NE$60=AY$3)*(GMWQ!$ND$2:$ND$60=AY$4)*(GMWQ!$NF$2:$NF$60=AY$1),0),$G163-1966)</f>
        <v>81.016670000000005</v>
      </c>
      <c r="AZ163" s="4" cm="1">
        <f t="array" ref="AZ163">INDEX(GMWQ!$A$2:$NF$60,MATCH(1,(GMWQ!$NE$2:$NE$60=AZ$3)*(GMWQ!$ND$2:$ND$60=AZ$4)*(GMWQ!$NF$2:$NF$60=AZ$1),0),$G163-1966)</f>
        <v>79.533330000000007</v>
      </c>
      <c r="BA163" s="4" cm="1">
        <f t="array" ref="BA163">INDEX(GMWQ!$A$2:$NF$60,MATCH(1,(GMWQ!$NE$2:$NE$60=BA$3)*(GMWQ!$ND$2:$ND$60=BA$4)*(GMWQ!$NF$2:$NF$60=BA$1),0),$G163-1966)</f>
        <v>121.4667</v>
      </c>
    </row>
    <row r="164" spans="1:53" x14ac:dyDescent="0.25">
      <c r="B164" s="4">
        <f t="shared" si="197"/>
        <v>2012</v>
      </c>
      <c r="C164" s="4">
        <f t="shared" si="197"/>
        <v>2012</v>
      </c>
      <c r="D164" s="4">
        <f t="shared" ref="D164" si="208">+D160+1</f>
        <v>2011</v>
      </c>
      <c r="G164" s="4">
        <f t="shared" si="141"/>
        <v>2130</v>
      </c>
      <c r="H164" s="4" cm="1">
        <f t="array" ref="H164">INDEX(GMWQ!$A$2:$NF$60,MATCH(1,(GMWQ!$NE$2:$NE$60=H$3)*(GMWQ!$ND$2:$ND$60=H$4)*(GMWQ!$NF$2:$NF$60=H$1),0),$G164-1966)</f>
        <v>573112</v>
      </c>
      <c r="I164" s="4" cm="1">
        <f t="array" ref="I164">INDEX(GMWQ!$A$2:$NF$60,MATCH(1,(GMWQ!$NE$2:$NE$60=I$3)*(GMWQ!$ND$2:$ND$60=I$4)*(GMWQ!$NF$2:$NF$60=I$1),0),$G164-1966)</f>
        <v>4361.125</v>
      </c>
      <c r="J164" s="4" cm="1">
        <f t="array" ref="J164">INDEX(GMWQ!$A$2:$NF$60,MATCH(1,(GMWQ!$NE$2:$NE$60=J$3)*(GMWQ!$ND$2:$ND$60=J$4)*(GMWQ!$NF$2:$NF$60=J$1),0),$G164-1966)</f>
        <v>134327.1</v>
      </c>
      <c r="K164" s="4" cm="1">
        <f t="array" ref="K164">INDEX(GMWQ!$A$2:$NF$60,MATCH(1,(GMWQ!$NE$2:$NE$60=K$3)*(GMWQ!$ND$2:$ND$60=K$4)*(GMWQ!$NF$2:$NF$60=K$1),0),$G164-1966)</f>
        <v>804.43</v>
      </c>
      <c r="L164" s="4" cm="1">
        <f t="array" ref="L164">INDEX(GMWQ!$A$2:$NF$60,MATCH(1,(GMWQ!$NE$2:$NE$60=L$3)*(GMWQ!$ND$2:$ND$60=L$4)*(GMWQ!$NF$2:$NF$60=L$1),0),$G164-1966)</f>
        <v>568.48800000000006</v>
      </c>
      <c r="M164" s="4" cm="1">
        <f t="array" ref="M164">INDEX(GMWQ!$A$2:$NF$60,MATCH(1,(GMWQ!$NE$2:$NE$60=M$3)*(GMWQ!$ND$2:$ND$60=M$4)*(GMWQ!$NF$2:$NF$60=M$1),0),$G164-1966)</f>
        <v>445.68900000000002</v>
      </c>
      <c r="N164" s="4" cm="1">
        <f t="array" ref="N164">INDEX(GMWQ!$A$2:$NF$60,MATCH(1,(GMWQ!$NE$2:$NE$60=N$3)*(GMWQ!$ND$2:$ND$60=N$4)*(GMWQ!$NF$2:$NF$60=N$1),0),$G164-1966)</f>
        <v>485004.3</v>
      </c>
      <c r="O164" s="4" cm="1">
        <f t="array" ref="O164">INDEX(GMWQ!$A$2:$NF$60,MATCH(1,(GMWQ!$NE$2:$NE$60=O$3)*(GMWQ!$ND$2:$ND$60=O$4)*(GMWQ!$NF$2:$NF$60=O$1),0),$G164-1966)</f>
        <v>-43259</v>
      </c>
      <c r="P164" s="4" cm="1">
        <f t="array" ref="P164">INDEX(GMWQ!$A$2:$NF$60,MATCH(1,(GMWQ!$NE$2:$NE$60=P$3)*(GMWQ!$ND$2:$ND$60=P$4)*(GMWQ!$NF$2:$NF$60=P$1),0),$G164-1966)</f>
        <v>-378.95929999999998</v>
      </c>
      <c r="Q164" s="4" cm="1">
        <f t="array" ref="Q164">INDEX(GMWQ!$A$2:$NF$60,MATCH(1,(GMWQ!$NE$2:$NE$60=Q$3)*(GMWQ!$ND$2:$ND$60=Q$4)*(GMWQ!$NF$2:$NF$60=Q$1),0),$G164-1966)</f>
        <v>-10373.25</v>
      </c>
      <c r="R164" s="4" cm="1">
        <f t="array" ref="R164">INDEX(GMWQ!$A$2:$NF$60,MATCH(1,(GMWQ!$NE$2:$NE$60=R$3)*(GMWQ!$ND$2:$ND$60=R$4)*(GMWQ!$NF$2:$NF$60=R$1),0),$G164-1966)</f>
        <v>-0.14599999999999999</v>
      </c>
      <c r="S164" s="4" cm="1">
        <f t="array" ref="S164">INDEX(GMWQ!$A$2:$NF$60,MATCH(1,(GMWQ!$NE$2:$NE$60=S$3)*(GMWQ!$ND$2:$ND$60=S$4)*(GMWQ!$NF$2:$NF$60=S$1),0),$G164-1966)</f>
        <v>-29.486999999999998</v>
      </c>
      <c r="T164" s="4" cm="1">
        <f t="array" ref="T164">INDEX(GMWQ!$A$2:$NF$60,MATCH(1,(GMWQ!$NE$2:$NE$60=T$3)*(GMWQ!$ND$2:$ND$60=T$4)*(GMWQ!$NF$2:$NF$60=T$1),0),$G164-1966)</f>
        <v>-12.177519999999999</v>
      </c>
      <c r="U164" s="4" cm="1">
        <f t="array" ref="U164">INDEX(GMWQ!$A$2:$NF$60,MATCH(1,(GMWQ!$NE$2:$NE$60=U$3)*(GMWQ!$ND$2:$ND$60=U$4)*(GMWQ!$NF$2:$NF$60=U$1),0),$G164-1966)</f>
        <v>-6844</v>
      </c>
      <c r="V164" s="4" cm="1">
        <f t="array" ref="V164">INDEX(GMWQ!$A$2:$NF$60,MATCH(1,(GMWQ!$NE$2:$NE$60=V$3)*(GMWQ!$ND$2:$ND$60=V$4)*(GMWQ!$NF$2:$NF$60=V$1),0),$G164-1966)</f>
        <v>1382839</v>
      </c>
      <c r="W164" s="4" cm="1">
        <f t="array" ref="W164">INDEX(GMWQ!$A$2:$NF$60,MATCH(1,(GMWQ!$NE$2:$NE$60=W$3)*(GMWQ!$ND$2:$ND$60=W$4)*(GMWQ!$NF$2:$NF$60=W$1),0),$G164-1966)</f>
        <v>21221.32</v>
      </c>
      <c r="X164" s="4" cm="1">
        <f t="array" ref="X164">INDEX(GMWQ!$A$2:$NF$60,MATCH(1,(GMWQ!$NE$2:$NE$60=X$3)*(GMWQ!$ND$2:$ND$60=X$4)*(GMWQ!$NF$2:$NF$60=X$1),0),$G164-1966)</f>
        <v>1002289</v>
      </c>
      <c r="Y164" s="4" cm="1">
        <f t="array" ref="Y164">INDEX(GMWQ!$A$2:$NF$60,MATCH(1,(GMWQ!$NE$2:$NE$60=Y$3)*(GMWQ!$ND$2:$ND$60=Y$4)*(GMWQ!$NF$2:$NF$60=Y$1),0),$G164-1966)</f>
        <v>2046.864</v>
      </c>
      <c r="Z164" s="4" cm="1">
        <f t="array" ref="Z164">INDEX(GMWQ!$A$2:$NF$60,MATCH(1,(GMWQ!$NE$2:$NE$60=Z$3)*(GMWQ!$ND$2:$ND$60=Z$4)*(GMWQ!$NF$2:$NF$60=Z$1),0),$G164-1966)</f>
        <v>2370.982</v>
      </c>
      <c r="AA164" s="4" cm="1">
        <f t="array" ref="AA164">INDEX(GMWQ!$A$2:$NF$60,MATCH(1,(GMWQ!$NE$2:$NE$60=AA$3)*(GMWQ!$ND$2:$ND$60=AA$4)*(GMWQ!$NF$2:$NF$60=AA$1),0),$G164-1966)</f>
        <v>2103.4050000000002</v>
      </c>
      <c r="AB164" s="4" cm="1">
        <f t="array" ref="AB164">INDEX(GMWQ!$A$2:$NF$60,MATCH(1,(GMWQ!$NE$2:$NE$60=AB$3)*(GMWQ!$ND$2:$ND$60=AB$4)*(GMWQ!$NF$2:$NF$60=AB$1),0),$G164-1966)</f>
        <v>1702213</v>
      </c>
      <c r="AC164" s="4" cm="1">
        <f t="array" ref="AC164">INDEX(GMWQ!$A$2:$NF$60,MATCH(1,(GMWQ!$NE$2:$NE$60=AC$3)*(GMWQ!$ND$2:$ND$60=AC$4)*(GMWQ!$NF$2:$NF$60=AC$1),0),$G164-1966)</f>
        <v>1290100</v>
      </c>
      <c r="AD164" s="4" cm="1">
        <f t="array" ref="AD164">INDEX(GMWQ!$A$2:$NF$60,MATCH(1,(GMWQ!$NE$2:$NE$60=AD$3)*(GMWQ!$ND$2:$ND$60=AD$4)*(GMWQ!$NF$2:$NF$60=AD$1),0),$G164-1966)</f>
        <v>16431.54</v>
      </c>
      <c r="AE164" s="4" cm="1">
        <f t="array" ref="AE164">INDEX(GMWQ!$A$2:$NF$60,MATCH(1,(GMWQ!$NE$2:$NE$60=AE$3)*(GMWQ!$ND$2:$ND$60=AE$4)*(GMWQ!$NF$2:$NF$60=AE$1),0),$G164-1966)</f>
        <v>573866.4</v>
      </c>
      <c r="AF164" s="4" cm="1">
        <f t="array" ref="AF164">INDEX(GMWQ!$A$2:$NF$60,MATCH(1,(GMWQ!$NE$2:$NE$60=AF$3)*(GMWQ!$ND$2:$ND$60=AF$4)*(GMWQ!$NF$2:$NF$60=AF$1),0),$G164-1966)</f>
        <v>1280</v>
      </c>
      <c r="AG164" s="4" cm="1">
        <f t="array" ref="AG164">INDEX(GMWQ!$A$2:$NF$60,MATCH(1,(GMWQ!$NE$2:$NE$60=AG$3)*(GMWQ!$ND$2:$ND$60=AG$4)*(GMWQ!$NF$2:$NF$60=AG$1),0),$G164-1966)</f>
        <v>1305.9290000000001</v>
      </c>
      <c r="AH164" s="4" cm="1">
        <f t="array" ref="AH164">INDEX(GMWQ!$A$2:$NF$60,MATCH(1,(GMWQ!$NE$2:$NE$60=AH$3)*(GMWQ!$ND$2:$ND$60=AH$4)*(GMWQ!$NF$2:$NF$60=AH$1),0),$G164-1966)</f>
        <v>1700.0640000000001</v>
      </c>
      <c r="AI164" s="4" cm="1">
        <f t="array" ref="AI164">INDEX(GMWQ!$A$2:$NF$60,MATCH(1,(GMWQ!$NE$2:$NE$60=AI$3)*(GMWQ!$ND$2:$ND$60=AI$4)*(GMWQ!$NF$2:$NF$60=AI$1),0),$G164-1966)</f>
        <v>668273</v>
      </c>
      <c r="AJ164" s="4" cm="1">
        <f t="array" ref="AJ164">INDEX(GMWQ!$A$2:$NF$60,MATCH(1,(GMWQ!$NE$2:$NE$60=AJ$3)*(GMWQ!$ND$2:$ND$60=AJ$4)*(GMWQ!$NF$2:$NF$60=AJ$1),0),$G164-1966)</f>
        <v>426698</v>
      </c>
      <c r="AK164" s="4" cm="1">
        <f t="array" ref="AK164">INDEX(GMWQ!$A$2:$NF$60,MATCH(1,(GMWQ!$NE$2:$NE$60=AK$3)*(GMWQ!$ND$2:$ND$60=AK$4)*(GMWQ!$NF$2:$NF$60=AK$1),0),$G164-1966)</f>
        <v>4051.7750000000001</v>
      </c>
      <c r="AL164" s="4" cm="1">
        <f t="array" ref="AL164">INDEX(GMWQ!$A$2:$NF$60,MATCH(1,(GMWQ!$NE$2:$NE$60=AL$3)*(GMWQ!$ND$2:$ND$60=AL$4)*(GMWQ!$NF$2:$NF$60=AL$1),0),$G164-1966)</f>
        <v>126234.3</v>
      </c>
      <c r="AM164" s="4" cm="1">
        <f t="array" ref="AM164">INDEX(GMWQ!$A$2:$NF$60,MATCH(1,(GMWQ!$NE$2:$NE$60=AM$3)*(GMWQ!$ND$2:$ND$60=AM$4)*(GMWQ!$NF$2:$NF$60=AM$1),0),$G164-1966)</f>
        <v>697.67200000000003</v>
      </c>
      <c r="AN164" s="4" cm="1">
        <f t="array" ref="AN164">INDEX(GMWQ!$A$2:$NF$60,MATCH(1,(GMWQ!$NE$2:$NE$60=AN$3)*(GMWQ!$ND$2:$ND$60=AN$4)*(GMWQ!$NF$2:$NF$60=AN$1),0),$G164-1966)</f>
        <v>520.49800000000005</v>
      </c>
      <c r="AO164" s="4" cm="1">
        <f t="array" ref="AO164">INDEX(GMWQ!$A$2:$NF$60,MATCH(1,(GMWQ!$NE$2:$NE$60=AO$3)*(GMWQ!$ND$2:$ND$60=AO$4)*(GMWQ!$NF$2:$NF$60=AO$1),0),$G164-1966)</f>
        <v>408.649</v>
      </c>
      <c r="AP164" s="4" cm="1">
        <f t="array" ref="AP164">INDEX(GMWQ!$A$2:$NF$60,MATCH(1,(GMWQ!$NE$2:$NE$60=AP$3)*(GMWQ!$ND$2:$ND$60=AP$4)*(GMWQ!$NF$2:$NF$60=AP$1),0),$G164-1966)</f>
        <v>454746</v>
      </c>
      <c r="AQ164" s="4" cm="1">
        <f t="array" ref="AQ164">INDEX(GMWQ!$A$2:$NF$60,MATCH(1,(GMWQ!$NE$2:$NE$60=AQ$3)*(GMWQ!$ND$2:$ND$60=AQ$4)*(GMWQ!$NF$2:$NF$60=AQ$1),0),$G164-1966)</f>
        <v>-0.8157605</v>
      </c>
      <c r="AR164" s="4" cm="1">
        <f t="array" ref="AR164">INDEX(GMWQ!$A$2:$NF$60,MATCH(1,(GMWQ!$NE$2:$NE$60=AR$3)*(GMWQ!$ND$2:$ND$60=AR$4)*(GMWQ!$NF$2:$NF$60=AR$1),0),$G164-1966)</f>
        <v>-0.1737213</v>
      </c>
      <c r="AS164" s="4" cm="1">
        <f t="array" ref="AS164">INDEX(GMWQ!$A$2:$NF$60,MATCH(1,(GMWQ!$NE$2:$NE$60=AS$3)*(GMWQ!$ND$2:$ND$60=AS$4)*(GMWQ!$NF$2:$NF$60=AS$1),0),$G164-1966)</f>
        <v>-0.22933210000000001</v>
      </c>
      <c r="AT164" s="4" cm="1">
        <f t="array" ref="AT164">INDEX(GMWQ!$A$2:$NF$60,MATCH(1,(GMWQ!$NE$2:$NE$60=AT$3)*(GMWQ!$ND$2:$ND$60=AT$4)*(GMWQ!$NF$2:$NF$60=AT$1),0),$G164-1966)</f>
        <v>0.76497959999999998</v>
      </c>
      <c r="AU164" s="4" cm="1">
        <f t="array" ref="AU164">INDEX(GMWQ!$A$2:$NF$60,MATCH(1,(GMWQ!$NE$2:$NE$60=AU$3)*(GMWQ!$ND$2:$ND$60=AU$4)*(GMWQ!$NF$2:$NF$60=AU$1),0),$G164-1966)</f>
        <v>95.8</v>
      </c>
      <c r="AV164" s="4" cm="1">
        <f t="array" ref="AV164">INDEX(GMWQ!$A$2:$NF$60,MATCH(1,(GMWQ!$NE$2:$NE$60=AV$3)*(GMWQ!$ND$2:$ND$60=AV$4)*(GMWQ!$NF$2:$NF$60=AV$1),0),$G164-1966)</f>
        <v>228.80799999999999</v>
      </c>
      <c r="AW164" s="4" cm="1">
        <f t="array" ref="AW164">INDEX(GMWQ!$A$2:$NF$60,MATCH(1,(GMWQ!$NE$2:$NE$60=AW$3)*(GMWQ!$ND$2:$ND$60=AW$4)*(GMWQ!$NF$2:$NF$60=AW$1),0),$G164-1966)</f>
        <v>94.833340000000007</v>
      </c>
      <c r="AX164" s="4" cm="1">
        <f t="array" ref="AX164">INDEX(GMWQ!$A$2:$NF$60,MATCH(1,(GMWQ!$NE$2:$NE$60=AX$3)*(GMWQ!$ND$2:$ND$60=AX$4)*(GMWQ!$NF$2:$NF$60=AX$1),0),$G164-1966)</f>
        <v>91.533330000000007</v>
      </c>
      <c r="AY164" s="4" cm="1">
        <f t="array" ref="AY164">INDEX(GMWQ!$A$2:$NF$60,MATCH(1,(GMWQ!$NE$2:$NE$60=AY$3)*(GMWQ!$ND$2:$ND$60=AY$4)*(GMWQ!$NF$2:$NF$60=AY$1),0),$G164-1966)</f>
        <v>81.666659999999993</v>
      </c>
      <c r="AZ164" s="4" cm="1">
        <f t="array" ref="AZ164">INDEX(GMWQ!$A$2:$NF$60,MATCH(1,(GMWQ!$NE$2:$NE$60=AZ$3)*(GMWQ!$ND$2:$ND$60=AZ$4)*(GMWQ!$NF$2:$NF$60=AZ$1),0),$G164-1966)</f>
        <v>80.333340000000007</v>
      </c>
      <c r="BA164" s="4" cm="1">
        <f t="array" ref="BA164">INDEX(GMWQ!$A$2:$NF$60,MATCH(1,(GMWQ!$NE$2:$NE$60=BA$3)*(GMWQ!$ND$2:$ND$60=BA$4)*(GMWQ!$NF$2:$NF$60=BA$1),0),$G164-1966)</f>
        <v>121.5333</v>
      </c>
    </row>
    <row r="165" spans="1:53" x14ac:dyDescent="0.25">
      <c r="B165" s="4">
        <f t="shared" si="197"/>
        <v>2012</v>
      </c>
      <c r="C165" s="4">
        <f t="shared" si="197"/>
        <v>2012</v>
      </c>
      <c r="D165" s="4">
        <f t="shared" ref="D165" si="209">+D161+1</f>
        <v>2012</v>
      </c>
      <c r="G165" s="4">
        <f t="shared" si="141"/>
        <v>2131</v>
      </c>
      <c r="H165" s="4" cm="1">
        <f t="array" ref="H165">INDEX(GMWQ!$A$2:$NF$60,MATCH(1,(GMWQ!$NE$2:$NE$60=H$3)*(GMWQ!$ND$2:$ND$60=H$4)*(GMWQ!$NF$2:$NF$60=H$1),0),$G165-1966)</f>
        <v>579051</v>
      </c>
      <c r="I165" s="4" cm="1">
        <f t="array" ref="I165">INDEX(GMWQ!$A$2:$NF$60,MATCH(1,(GMWQ!$NE$2:$NE$60=I$3)*(GMWQ!$ND$2:$ND$60=I$4)*(GMWQ!$NF$2:$NF$60=I$1),0),$G165-1966)</f>
        <v>4367.4250000000002</v>
      </c>
      <c r="J165" s="4" cm="1">
        <f t="array" ref="J165">INDEX(GMWQ!$A$2:$NF$60,MATCH(1,(GMWQ!$NE$2:$NE$60=J$3)*(GMWQ!$ND$2:$ND$60=J$4)*(GMWQ!$NF$2:$NF$60=J$1),0),$G165-1966)</f>
        <v>133792.29999999999</v>
      </c>
      <c r="K165" s="4" cm="1">
        <f t="array" ref="K165">INDEX(GMWQ!$A$2:$NF$60,MATCH(1,(GMWQ!$NE$2:$NE$60=K$3)*(GMWQ!$ND$2:$ND$60=K$4)*(GMWQ!$NF$2:$NF$60=K$1),0),$G165-1966)</f>
        <v>806.07</v>
      </c>
      <c r="L165" s="4" cm="1">
        <f t="array" ref="L165">INDEX(GMWQ!$A$2:$NF$60,MATCH(1,(GMWQ!$NE$2:$NE$60=L$3)*(GMWQ!$ND$2:$ND$60=L$4)*(GMWQ!$NF$2:$NF$60=L$1),0),$G165-1966)</f>
        <v>570.41700000000003</v>
      </c>
      <c r="M165" s="4" cm="1">
        <f t="array" ref="M165">INDEX(GMWQ!$A$2:$NF$60,MATCH(1,(GMWQ!$NE$2:$NE$60=M$3)*(GMWQ!$ND$2:$ND$60=M$4)*(GMWQ!$NF$2:$NF$60=M$1),0),$G165-1966)</f>
        <v>442.73200000000003</v>
      </c>
      <c r="N165" s="4" cm="1">
        <f t="array" ref="N165">INDEX(GMWQ!$A$2:$NF$60,MATCH(1,(GMWQ!$NE$2:$NE$60=N$3)*(GMWQ!$ND$2:$ND$60=N$4)*(GMWQ!$NF$2:$NF$60=N$1),0),$G165-1966)</f>
        <v>485668</v>
      </c>
      <c r="O165" s="4" cm="1">
        <f t="array" ref="O165">INDEX(GMWQ!$A$2:$NF$60,MATCH(1,(GMWQ!$NE$2:$NE$60=O$3)*(GMWQ!$ND$2:$ND$60=O$4)*(GMWQ!$NF$2:$NF$60=O$1),0),$G165-1966)</f>
        <v>-25345</v>
      </c>
      <c r="P165" s="4" cm="1">
        <f t="array" ref="P165">INDEX(GMWQ!$A$2:$NF$60,MATCH(1,(GMWQ!$NE$2:$NE$60=P$3)*(GMWQ!$ND$2:$ND$60=P$4)*(GMWQ!$NF$2:$NF$60=P$1),0),$G165-1966)</f>
        <v>-375.42430000000002</v>
      </c>
      <c r="Q165" s="4" cm="1">
        <f t="array" ref="Q165">INDEX(GMWQ!$A$2:$NF$60,MATCH(1,(GMWQ!$NE$2:$NE$60=Q$3)*(GMWQ!$ND$2:$ND$60=Q$4)*(GMWQ!$NF$2:$NF$60=Q$1),0),$G165-1966)</f>
        <v>-9933.75</v>
      </c>
      <c r="R165" s="4" cm="1">
        <f t="array" ref="R165">INDEX(GMWQ!$A$2:$NF$60,MATCH(1,(GMWQ!$NE$2:$NE$60=R$3)*(GMWQ!$ND$2:$ND$60=R$4)*(GMWQ!$NF$2:$NF$60=R$1),0),$G165-1966)</f>
        <v>2.1970000000000001</v>
      </c>
      <c r="S165" s="4" cm="1">
        <f t="array" ref="S165">INDEX(GMWQ!$A$2:$NF$60,MATCH(1,(GMWQ!$NE$2:$NE$60=S$3)*(GMWQ!$ND$2:$ND$60=S$4)*(GMWQ!$NF$2:$NF$60=S$1),0),$G165-1966)</f>
        <v>-27.332000000000001</v>
      </c>
      <c r="T165" s="4" cm="1">
        <f t="array" ref="T165">INDEX(GMWQ!$A$2:$NF$60,MATCH(1,(GMWQ!$NE$2:$NE$60=T$3)*(GMWQ!$ND$2:$ND$60=T$4)*(GMWQ!$NF$2:$NF$60=T$1),0),$G165-1966)</f>
        <v>-11.80852</v>
      </c>
      <c r="U165" s="4" cm="1">
        <f t="array" ref="U165">INDEX(GMWQ!$A$2:$NF$60,MATCH(1,(GMWQ!$NE$2:$NE$60=U$3)*(GMWQ!$ND$2:$ND$60=U$4)*(GMWQ!$NF$2:$NF$60=U$1),0),$G165-1966)</f>
        <v>-7871</v>
      </c>
      <c r="V165" s="4" cm="1">
        <f t="array" ref="V165">INDEX(GMWQ!$A$2:$NF$60,MATCH(1,(GMWQ!$NE$2:$NE$60=V$3)*(GMWQ!$ND$2:$ND$60=V$4)*(GMWQ!$NF$2:$NF$60=V$1),0),$G165-1966)</f>
        <v>1414144</v>
      </c>
      <c r="W165" s="4" cm="1">
        <f t="array" ref="W165">INDEX(GMWQ!$A$2:$NF$60,MATCH(1,(GMWQ!$NE$2:$NE$60=W$3)*(GMWQ!$ND$2:$ND$60=W$4)*(GMWQ!$NF$2:$NF$60=W$1),0),$G165-1966)</f>
        <v>21418.87</v>
      </c>
      <c r="X165" s="4" cm="1">
        <f t="array" ref="X165">INDEX(GMWQ!$A$2:$NF$60,MATCH(1,(GMWQ!$NE$2:$NE$60=X$3)*(GMWQ!$ND$2:$ND$60=X$4)*(GMWQ!$NF$2:$NF$60=X$1),0),$G165-1966)</f>
        <v>1015222</v>
      </c>
      <c r="Y165" s="4" cm="1">
        <f t="array" ref="Y165">INDEX(GMWQ!$A$2:$NF$60,MATCH(1,(GMWQ!$NE$2:$NE$60=Y$3)*(GMWQ!$ND$2:$ND$60=Y$4)*(GMWQ!$NF$2:$NF$60=Y$1),0),$G165-1966)</f>
        <v>2057.576</v>
      </c>
      <c r="Z165" s="4" cm="1">
        <f t="array" ref="Z165">INDEX(GMWQ!$A$2:$NF$60,MATCH(1,(GMWQ!$NE$2:$NE$60=Z$3)*(GMWQ!$ND$2:$ND$60=Z$4)*(GMWQ!$NF$2:$NF$60=Z$1),0),$G165-1966)</f>
        <v>2411.578</v>
      </c>
      <c r="AA165" s="4" cm="1">
        <f t="array" ref="AA165">INDEX(GMWQ!$A$2:$NF$60,MATCH(1,(GMWQ!$NE$2:$NE$60=AA$3)*(GMWQ!$ND$2:$ND$60=AA$4)*(GMWQ!$NF$2:$NF$60=AA$1),0),$G165-1966)</f>
        <v>2172.1190000000001</v>
      </c>
      <c r="AB165" s="4" cm="1">
        <f t="array" ref="AB165">INDEX(GMWQ!$A$2:$NF$60,MATCH(1,(GMWQ!$NE$2:$NE$60=AB$3)*(GMWQ!$ND$2:$ND$60=AB$4)*(GMWQ!$NF$2:$NF$60=AB$1),0),$G165-1966)</f>
        <v>1714964</v>
      </c>
      <c r="AC165" s="4" cm="1">
        <f t="array" ref="AC165">INDEX(GMWQ!$A$2:$NF$60,MATCH(1,(GMWQ!$NE$2:$NE$60=AC$3)*(GMWQ!$ND$2:$ND$60=AC$4)*(GMWQ!$NF$2:$NF$60=AC$1),0),$G165-1966)</f>
        <v>1308900</v>
      </c>
      <c r="AD165" s="4" cm="1">
        <f t="array" ref="AD165">INDEX(GMWQ!$A$2:$NF$60,MATCH(1,(GMWQ!$NE$2:$NE$60=AD$3)*(GMWQ!$ND$2:$ND$60=AD$4)*(GMWQ!$NF$2:$NF$60=AD$1),0),$G165-1966)</f>
        <v>16508.55</v>
      </c>
      <c r="AE165" s="4" cm="1">
        <f t="array" ref="AE165">INDEX(GMWQ!$A$2:$NF$60,MATCH(1,(GMWQ!$NE$2:$NE$60=AE$3)*(GMWQ!$ND$2:$ND$60=AE$4)*(GMWQ!$NF$2:$NF$60=AE$1),0),$G165-1966)</f>
        <v>580157.30000000005</v>
      </c>
      <c r="AF165" s="4" cm="1">
        <f t="array" ref="AF165">INDEX(GMWQ!$A$2:$NF$60,MATCH(1,(GMWQ!$NE$2:$NE$60=AF$3)*(GMWQ!$ND$2:$ND$60=AF$4)*(GMWQ!$NF$2:$NF$60=AF$1),0),$G165-1966)</f>
        <v>1270</v>
      </c>
      <c r="AG165" s="4" cm="1">
        <f t="array" ref="AG165">INDEX(GMWQ!$A$2:$NF$60,MATCH(1,(GMWQ!$NE$2:$NE$60=AG$3)*(GMWQ!$ND$2:$ND$60=AG$4)*(GMWQ!$NF$2:$NF$60=AG$1),0),$G165-1966)</f>
        <v>1344.732</v>
      </c>
      <c r="AH165" s="4" cm="1">
        <f t="array" ref="AH165">INDEX(GMWQ!$A$2:$NF$60,MATCH(1,(GMWQ!$NE$2:$NE$60=AH$3)*(GMWQ!$ND$2:$ND$60=AH$4)*(GMWQ!$NF$2:$NF$60=AH$1),0),$G165-1966)</f>
        <v>1761.684</v>
      </c>
      <c r="AI165" s="4" cm="1">
        <f t="array" ref="AI165">INDEX(GMWQ!$A$2:$NF$60,MATCH(1,(GMWQ!$NE$2:$NE$60=AI$3)*(GMWQ!$ND$2:$ND$60=AI$4)*(GMWQ!$NF$2:$NF$60=AI$1),0),$G165-1966)</f>
        <v>657843</v>
      </c>
      <c r="AJ165" s="4" cm="1">
        <f t="array" ref="AJ165">INDEX(GMWQ!$A$2:$NF$60,MATCH(1,(GMWQ!$NE$2:$NE$60=AJ$3)*(GMWQ!$ND$2:$ND$60=AJ$4)*(GMWQ!$NF$2:$NF$60=AJ$1),0),$G165-1966)</f>
        <v>433287</v>
      </c>
      <c r="AK165" s="4" cm="1">
        <f t="array" ref="AK165">INDEX(GMWQ!$A$2:$NF$60,MATCH(1,(GMWQ!$NE$2:$NE$60=AK$3)*(GMWQ!$ND$2:$ND$60=AK$4)*(GMWQ!$NF$2:$NF$60=AK$1),0),$G165-1966)</f>
        <v>4079.875</v>
      </c>
      <c r="AL165" s="4" cm="1">
        <f t="array" ref="AL165">INDEX(GMWQ!$A$2:$NF$60,MATCH(1,(GMWQ!$NE$2:$NE$60=AL$3)*(GMWQ!$ND$2:$ND$60=AL$4)*(GMWQ!$NF$2:$NF$60=AL$1),0),$G165-1966)</f>
        <v>125651.4</v>
      </c>
      <c r="AM165" s="4" cm="1">
        <f t="array" ref="AM165">INDEX(GMWQ!$A$2:$NF$60,MATCH(1,(GMWQ!$NE$2:$NE$60=AM$3)*(GMWQ!$ND$2:$ND$60=AM$4)*(GMWQ!$NF$2:$NF$60=AM$1),0),$G165-1966)</f>
        <v>703.673</v>
      </c>
      <c r="AN165" s="4" cm="1">
        <f t="array" ref="AN165">INDEX(GMWQ!$A$2:$NF$60,MATCH(1,(GMWQ!$NE$2:$NE$60=AN$3)*(GMWQ!$ND$2:$ND$60=AN$4)*(GMWQ!$NF$2:$NF$60=AN$1),0),$G165-1966)</f>
        <v>523.76599999999996</v>
      </c>
      <c r="AO165" s="4" cm="1">
        <f t="array" ref="AO165">INDEX(GMWQ!$A$2:$NF$60,MATCH(1,(GMWQ!$NE$2:$NE$60=AO$3)*(GMWQ!$ND$2:$ND$60=AO$4)*(GMWQ!$NF$2:$NF$60=AO$1),0),$G165-1966)</f>
        <v>407.66199999999998</v>
      </c>
      <c r="AP165" s="4" cm="1">
        <f t="array" ref="AP165">INDEX(GMWQ!$A$2:$NF$60,MATCH(1,(GMWQ!$NE$2:$NE$60=AP$3)*(GMWQ!$ND$2:$ND$60=AP$4)*(GMWQ!$NF$2:$NF$60=AP$1),0),$G165-1966)</f>
        <v>457659</v>
      </c>
      <c r="AQ165" s="4" cm="1">
        <f t="array" ref="AQ165">INDEX(GMWQ!$A$2:$NF$60,MATCH(1,(GMWQ!$NE$2:$NE$60=AQ$3)*(GMWQ!$ND$2:$ND$60=AQ$4)*(GMWQ!$NF$2:$NF$60=AQ$1),0),$G165-1966)</f>
        <v>-1.053353</v>
      </c>
      <c r="AR165" s="4" cm="1">
        <f t="array" ref="AR165">INDEX(GMWQ!$A$2:$NF$60,MATCH(1,(GMWQ!$NE$2:$NE$60=AR$3)*(GMWQ!$ND$2:$ND$60=AR$4)*(GMWQ!$NF$2:$NF$60=AR$1),0),$G165-1966)</f>
        <v>-0.41280840000000002</v>
      </c>
      <c r="AS165" s="4" cm="1">
        <f t="array" ref="AS165">INDEX(GMWQ!$A$2:$NF$60,MATCH(1,(GMWQ!$NE$2:$NE$60=AS$3)*(GMWQ!$ND$2:$ND$60=AS$4)*(GMWQ!$NF$2:$NF$60=AS$1),0),$G165-1966)</f>
        <v>-0.42696050000000002</v>
      </c>
      <c r="AT165" s="4" cm="1">
        <f t="array" ref="AT165">INDEX(GMWQ!$A$2:$NF$60,MATCH(1,(GMWQ!$NE$2:$NE$60=AT$3)*(GMWQ!$ND$2:$ND$60=AT$4)*(GMWQ!$NF$2:$NF$60=AT$1),0),$G165-1966)</f>
        <v>0.59263370000000004</v>
      </c>
      <c r="AU165" s="4" cm="1">
        <f t="array" ref="AU165">INDEX(GMWQ!$A$2:$NF$60,MATCH(1,(GMWQ!$NE$2:$NE$60=AU$3)*(GMWQ!$ND$2:$ND$60=AU$4)*(GMWQ!$NF$2:$NF$60=AU$1),0),$G165-1966)</f>
        <v>96.066670000000002</v>
      </c>
      <c r="AV165" s="4" cm="1">
        <f t="array" ref="AV165">INDEX(GMWQ!$A$2:$NF$60,MATCH(1,(GMWQ!$NE$2:$NE$60=AV$3)*(GMWQ!$ND$2:$ND$60=AV$4)*(GMWQ!$NF$2:$NF$60=AV$1),0),$G165-1966)</f>
        <v>229.84100000000001</v>
      </c>
      <c r="AW165" s="4" cm="1">
        <f t="array" ref="AW165">INDEX(GMWQ!$A$2:$NF$60,MATCH(1,(GMWQ!$NE$2:$NE$60=AW$3)*(GMWQ!$ND$2:$ND$60=AW$4)*(GMWQ!$NF$2:$NF$60=AW$1),0),$G165-1966)</f>
        <v>94.266670000000005</v>
      </c>
      <c r="AX165" s="4" cm="1">
        <f t="array" ref="AX165">INDEX(GMWQ!$A$2:$NF$60,MATCH(1,(GMWQ!$NE$2:$NE$60=AX$3)*(GMWQ!$ND$2:$ND$60=AX$4)*(GMWQ!$NF$2:$NF$60=AX$1),0),$G165-1966)</f>
        <v>91.9</v>
      </c>
      <c r="AY165" s="4" cm="1">
        <f t="array" ref="AY165">INDEX(GMWQ!$A$2:$NF$60,MATCH(1,(GMWQ!$NE$2:$NE$60=AY$3)*(GMWQ!$ND$2:$ND$60=AY$4)*(GMWQ!$NF$2:$NF$60=AY$1),0),$G165-1966)</f>
        <v>81.606669999999994</v>
      </c>
      <c r="AZ165" s="4" cm="1">
        <f t="array" ref="AZ165">INDEX(GMWQ!$A$2:$NF$60,MATCH(1,(GMWQ!$NE$2:$NE$60=AZ$3)*(GMWQ!$ND$2:$ND$60=AZ$4)*(GMWQ!$NF$2:$NF$60=AZ$1),0),$G165-1966)</f>
        <v>80.7</v>
      </c>
      <c r="BA165" s="4" cm="1">
        <f t="array" ref="BA165">INDEX(GMWQ!$A$2:$NF$60,MATCH(1,(GMWQ!$NE$2:$NE$60=BA$3)*(GMWQ!$ND$2:$ND$60=BA$4)*(GMWQ!$NF$2:$NF$60=BA$1),0),$G165-1966)</f>
        <v>121.6</v>
      </c>
    </row>
    <row r="166" spans="1:53" x14ac:dyDescent="0.25">
      <c r="B166" s="4">
        <f t="shared" si="197"/>
        <v>2012</v>
      </c>
      <c r="C166" s="4">
        <f t="shared" si="197"/>
        <v>2012</v>
      </c>
      <c r="D166" s="4">
        <f t="shared" ref="D166" si="210">+D162+1</f>
        <v>2012</v>
      </c>
      <c r="F166" s="4">
        <f t="shared" ref="F166" si="211">+F162+1</f>
        <v>2012</v>
      </c>
      <c r="G166" s="4">
        <f t="shared" si="141"/>
        <v>2132</v>
      </c>
      <c r="H166" s="4" cm="1">
        <f t="array" ref="H166">INDEX(GMWQ!$A$2:$NF$60,MATCH(1,(GMWQ!$NE$2:$NE$60=H$3)*(GMWQ!$ND$2:$ND$60=H$4)*(GMWQ!$NF$2:$NF$60=H$1),0),$G166-1966)</f>
        <v>578215</v>
      </c>
      <c r="I166" s="4" cm="1">
        <f t="array" ref="I166">INDEX(GMWQ!$A$2:$NF$60,MATCH(1,(GMWQ!$NE$2:$NE$60=I$3)*(GMWQ!$ND$2:$ND$60=I$4)*(GMWQ!$NF$2:$NF$60=I$1),0),$G166-1966)</f>
        <v>4372.4750000000004</v>
      </c>
      <c r="J166" s="4" cm="1">
        <f t="array" ref="J166">INDEX(GMWQ!$A$2:$NF$60,MATCH(1,(GMWQ!$NE$2:$NE$60=J$3)*(GMWQ!$ND$2:$ND$60=J$4)*(GMWQ!$NF$2:$NF$60=J$1),0),$G166-1966)</f>
        <v>133722.79999999999</v>
      </c>
      <c r="K166" s="4" cm="1">
        <f t="array" ref="K166">INDEX(GMWQ!$A$2:$NF$60,MATCH(1,(GMWQ!$NE$2:$NE$60=K$3)*(GMWQ!$ND$2:$ND$60=K$4)*(GMWQ!$NF$2:$NF$60=K$1),0),$G166-1966)</f>
        <v>803.65</v>
      </c>
      <c r="L166" s="4" cm="1">
        <f t="array" ref="L166">INDEX(GMWQ!$A$2:$NF$60,MATCH(1,(GMWQ!$NE$2:$NE$60=L$3)*(GMWQ!$ND$2:$ND$60=L$4)*(GMWQ!$NF$2:$NF$60=L$1),0),$G166-1966)</f>
        <v>570.13400000000001</v>
      </c>
      <c r="M166" s="4" cm="1">
        <f t="array" ref="M166">INDEX(GMWQ!$A$2:$NF$60,MATCH(1,(GMWQ!$NE$2:$NE$60=M$3)*(GMWQ!$ND$2:$ND$60=M$4)*(GMWQ!$NF$2:$NF$60=M$1),0),$G166-1966)</f>
        <v>439.33300000000003</v>
      </c>
      <c r="N166" s="4" cm="1">
        <f t="array" ref="N166">INDEX(GMWQ!$A$2:$NF$60,MATCH(1,(GMWQ!$NE$2:$NE$60=N$3)*(GMWQ!$ND$2:$ND$60=N$4)*(GMWQ!$NF$2:$NF$60=N$1),0),$G166-1966)</f>
        <v>486667.5</v>
      </c>
      <c r="O166" s="4" cm="1">
        <f t="array" ref="O166">INDEX(GMWQ!$A$2:$NF$60,MATCH(1,(GMWQ!$NE$2:$NE$60=O$3)*(GMWQ!$ND$2:$ND$60=O$4)*(GMWQ!$NF$2:$NF$60=O$1),0),$G166-1966)</f>
        <v>-37952</v>
      </c>
      <c r="P166" s="4" cm="1">
        <f t="array" ref="P166">INDEX(GMWQ!$A$2:$NF$60,MATCH(1,(GMWQ!$NE$2:$NE$60=P$3)*(GMWQ!$ND$2:$ND$60=P$4)*(GMWQ!$NF$2:$NF$60=P$1),0),$G166-1966)</f>
        <v>-356.17950000000002</v>
      </c>
      <c r="Q166" s="4" cm="1">
        <f t="array" ref="Q166">INDEX(GMWQ!$A$2:$NF$60,MATCH(1,(GMWQ!$NE$2:$NE$60=Q$3)*(GMWQ!$ND$2:$ND$60=Q$4)*(GMWQ!$NF$2:$NF$60=Q$1),0),$G166-1966)</f>
        <v>-9608.75</v>
      </c>
      <c r="R166" s="4" cm="1">
        <f t="array" ref="R166">INDEX(GMWQ!$A$2:$NF$60,MATCH(1,(GMWQ!$NE$2:$NE$60=R$3)*(GMWQ!$ND$2:$ND$60=R$4)*(GMWQ!$NF$2:$NF$60=R$1),0),$G166-1966)</f>
        <v>-1.7010000000000001</v>
      </c>
      <c r="S166" s="4" cm="1">
        <f t="array" ref="S166">INDEX(GMWQ!$A$2:$NF$60,MATCH(1,(GMWQ!$NE$2:$NE$60=S$3)*(GMWQ!$ND$2:$ND$60=S$4)*(GMWQ!$NF$2:$NF$60=S$1),0),$G166-1966)</f>
        <v>-23.356999999999999</v>
      </c>
      <c r="T166" s="4" cm="1">
        <f t="array" ref="T166">INDEX(GMWQ!$A$2:$NF$60,MATCH(1,(GMWQ!$NE$2:$NE$60=T$3)*(GMWQ!$ND$2:$ND$60=T$4)*(GMWQ!$NF$2:$NF$60=T$1),0),$G166-1966)</f>
        <v>-11.828480000000001</v>
      </c>
      <c r="U166" s="4" cm="1">
        <f t="array" ref="U166">INDEX(GMWQ!$A$2:$NF$60,MATCH(1,(GMWQ!$NE$2:$NE$60=U$3)*(GMWQ!$ND$2:$ND$60=U$4)*(GMWQ!$NF$2:$NF$60=U$1),0),$G166-1966)</f>
        <v>-5986</v>
      </c>
      <c r="V166" s="4" cm="1">
        <f t="array" ref="V166">INDEX(GMWQ!$A$2:$NF$60,MATCH(1,(GMWQ!$NE$2:$NE$60=V$3)*(GMWQ!$ND$2:$ND$60=V$4)*(GMWQ!$NF$2:$NF$60=V$1),0),$G166-1966)</f>
        <v>1447791</v>
      </c>
      <c r="W166" s="4" cm="1">
        <f t="array" ref="W166">INDEX(GMWQ!$A$2:$NF$60,MATCH(1,(GMWQ!$NE$2:$NE$60=W$3)*(GMWQ!$ND$2:$ND$60=W$4)*(GMWQ!$NF$2:$NF$60=W$1),0),$G166-1966)</f>
        <v>21762.51</v>
      </c>
      <c r="X166" s="4" cm="1">
        <f t="array" ref="X166">INDEX(GMWQ!$A$2:$NF$60,MATCH(1,(GMWQ!$NE$2:$NE$60=X$3)*(GMWQ!$ND$2:$ND$60=X$4)*(GMWQ!$NF$2:$NF$60=X$1),0),$G166-1966)</f>
        <v>1028155</v>
      </c>
      <c r="Y166" s="4" cm="1">
        <f t="array" ref="Y166">INDEX(GMWQ!$A$2:$NF$60,MATCH(1,(GMWQ!$NE$2:$NE$60=Y$3)*(GMWQ!$ND$2:$ND$60=Y$4)*(GMWQ!$NF$2:$NF$60=Y$1),0),$G166-1966)</f>
        <v>2068.2890000000002</v>
      </c>
      <c r="Z166" s="4" cm="1">
        <f t="array" ref="Z166">INDEX(GMWQ!$A$2:$NF$60,MATCH(1,(GMWQ!$NE$2:$NE$60=Z$3)*(GMWQ!$ND$2:$ND$60=Z$4)*(GMWQ!$NF$2:$NF$60=Z$1),0),$G166-1966)</f>
        <v>2434.989</v>
      </c>
      <c r="AA166" s="4" cm="1">
        <f t="array" ref="AA166">INDEX(GMWQ!$A$2:$NF$60,MATCH(1,(GMWQ!$NE$2:$NE$60=AA$3)*(GMWQ!$ND$2:$ND$60=AA$4)*(GMWQ!$NF$2:$NF$60=AA$1),0),$G166-1966)</f>
        <v>2240.8339999999998</v>
      </c>
      <c r="AB166" s="4" cm="1">
        <f t="array" ref="AB166">INDEX(GMWQ!$A$2:$NF$60,MATCH(1,(GMWQ!$NE$2:$NE$60=AB$3)*(GMWQ!$ND$2:$ND$60=AB$4)*(GMWQ!$NF$2:$NF$60=AB$1),0),$G166-1966)</f>
        <v>1739555</v>
      </c>
      <c r="AC166" s="4" cm="1">
        <f t="array" ref="AC166">INDEX(GMWQ!$A$2:$NF$60,MATCH(1,(GMWQ!$NE$2:$NE$60=AC$3)*(GMWQ!$ND$2:$ND$60=AC$4)*(GMWQ!$NF$2:$NF$60=AC$1),0),$G166-1966)</f>
        <v>1354300</v>
      </c>
      <c r="AD166" s="4" cm="1">
        <f t="array" ref="AD166">INDEX(GMWQ!$A$2:$NF$60,MATCH(1,(GMWQ!$NE$2:$NE$60=AD$3)*(GMWQ!$ND$2:$ND$60=AD$4)*(GMWQ!$NF$2:$NF$60=AD$1),0),$G166-1966)</f>
        <v>16937.64</v>
      </c>
      <c r="AE166" s="4" cm="1">
        <f t="array" ref="AE166">INDEX(GMWQ!$A$2:$NF$60,MATCH(1,(GMWQ!$NE$2:$NE$60=AE$3)*(GMWQ!$ND$2:$ND$60=AE$4)*(GMWQ!$NF$2:$NF$60=AE$1),0),$G166-1966)</f>
        <v>586448.1</v>
      </c>
      <c r="AF166" s="4" cm="1">
        <f t="array" ref="AF166">INDEX(GMWQ!$A$2:$NF$60,MATCH(1,(GMWQ!$NE$2:$NE$60=AF$3)*(GMWQ!$ND$2:$ND$60=AF$4)*(GMWQ!$NF$2:$NF$60=AF$1),0),$G166-1966)</f>
        <v>1298</v>
      </c>
      <c r="AG166" s="4" cm="1">
        <f t="array" ref="AG166">INDEX(GMWQ!$A$2:$NF$60,MATCH(1,(GMWQ!$NE$2:$NE$60=AG$3)*(GMWQ!$ND$2:$ND$60=AG$4)*(GMWQ!$NF$2:$NF$60=AG$1),0),$G166-1966)</f>
        <v>1383.5350000000001</v>
      </c>
      <c r="AH166" s="4" cm="1">
        <f t="array" ref="AH166">INDEX(GMWQ!$A$2:$NF$60,MATCH(1,(GMWQ!$NE$2:$NE$60=AH$3)*(GMWQ!$ND$2:$ND$60=AH$4)*(GMWQ!$NF$2:$NF$60=AH$1),0),$G166-1966)</f>
        <v>1823.3040000000001</v>
      </c>
      <c r="AI166" s="4" cm="1">
        <f t="array" ref="AI166">INDEX(GMWQ!$A$2:$NF$60,MATCH(1,(GMWQ!$NE$2:$NE$60=AI$3)*(GMWQ!$ND$2:$ND$60=AI$4)*(GMWQ!$NF$2:$NF$60=AI$1),0),$G166-1966)</f>
        <v>668549</v>
      </c>
      <c r="AJ166" s="4" cm="1">
        <f t="array" ref="AJ166">INDEX(GMWQ!$A$2:$NF$60,MATCH(1,(GMWQ!$NE$2:$NE$60=AJ$3)*(GMWQ!$ND$2:$ND$60=AJ$4)*(GMWQ!$NF$2:$NF$60=AJ$1),0),$G166-1966)</f>
        <v>435070</v>
      </c>
      <c r="AK166" s="4" cm="1">
        <f t="array" ref="AK166">INDEX(GMWQ!$A$2:$NF$60,MATCH(1,(GMWQ!$NE$2:$NE$60=AK$3)*(GMWQ!$ND$2:$ND$60=AK$4)*(GMWQ!$NF$2:$NF$60=AK$1),0),$G166-1966)</f>
        <v>4105.1000000000004</v>
      </c>
      <c r="AL166" s="4" cm="1">
        <f t="array" ref="AL166">INDEX(GMWQ!$A$2:$NF$60,MATCH(1,(GMWQ!$NE$2:$NE$60=AL$3)*(GMWQ!$ND$2:$ND$60=AL$4)*(GMWQ!$NF$2:$NF$60=AL$1),0),$G166-1966)</f>
        <v>125600.5</v>
      </c>
      <c r="AM166" s="4" cm="1">
        <f t="array" ref="AM166">INDEX(GMWQ!$A$2:$NF$60,MATCH(1,(GMWQ!$NE$2:$NE$60=AM$3)*(GMWQ!$ND$2:$ND$60=AM$4)*(GMWQ!$NF$2:$NF$60=AM$1),0),$G166-1966)</f>
        <v>704.44899999999996</v>
      </c>
      <c r="AN166" s="4" cm="1">
        <f t="array" ref="AN166">INDEX(GMWQ!$A$2:$NF$60,MATCH(1,(GMWQ!$NE$2:$NE$60=AN$3)*(GMWQ!$ND$2:$ND$60=AN$4)*(GMWQ!$NF$2:$NF$60=AN$1),0),$G166-1966)</f>
        <v>523.34799999999996</v>
      </c>
      <c r="AO166" s="4" cm="1">
        <f t="array" ref="AO166">INDEX(GMWQ!$A$2:$NF$60,MATCH(1,(GMWQ!$NE$2:$NE$60=AO$3)*(GMWQ!$ND$2:$ND$60=AO$4)*(GMWQ!$NF$2:$NF$60=AO$1),0),$G166-1966)</f>
        <v>405.83800000000002</v>
      </c>
      <c r="AP166" s="4" cm="1">
        <f t="array" ref="AP166">INDEX(GMWQ!$A$2:$NF$60,MATCH(1,(GMWQ!$NE$2:$NE$60=AP$3)*(GMWQ!$ND$2:$ND$60=AP$4)*(GMWQ!$NF$2:$NF$60=AP$1),0),$G166-1966)</f>
        <v>461016</v>
      </c>
      <c r="AQ166" s="4" cm="1">
        <f t="array" ref="AQ166">INDEX(GMWQ!$A$2:$NF$60,MATCH(1,(GMWQ!$NE$2:$NE$60=AQ$3)*(GMWQ!$ND$2:$ND$60=AQ$4)*(GMWQ!$NF$2:$NF$60=AQ$1),0),$G166-1966)</f>
        <v>-0.85376490000000005</v>
      </c>
      <c r="AR166" s="4" cm="1">
        <f t="array" ref="AR166">INDEX(GMWQ!$A$2:$NF$60,MATCH(1,(GMWQ!$NE$2:$NE$60=AR$3)*(GMWQ!$ND$2:$ND$60=AR$4)*(GMWQ!$NF$2:$NF$60=AR$1),0),$G166-1966)</f>
        <v>-0.40343050000000003</v>
      </c>
      <c r="AS166" s="4" cm="1">
        <f t="array" ref="AS166">INDEX(GMWQ!$A$2:$NF$60,MATCH(1,(GMWQ!$NE$2:$NE$60=AS$3)*(GMWQ!$ND$2:$ND$60=AS$4)*(GMWQ!$NF$2:$NF$60=AS$1),0),$G166-1966)</f>
        <v>-0.38171640000000001</v>
      </c>
      <c r="AT166" s="4" cm="1">
        <f t="array" ref="AT166">INDEX(GMWQ!$A$2:$NF$60,MATCH(1,(GMWQ!$NE$2:$NE$60=AT$3)*(GMWQ!$ND$2:$ND$60=AT$4)*(GMWQ!$NF$2:$NF$60=AT$1),0),$G166-1966)</f>
        <v>0.48664200000000002</v>
      </c>
      <c r="AU166" s="4" cm="1">
        <f t="array" ref="AU166">INDEX(GMWQ!$A$2:$NF$60,MATCH(1,(GMWQ!$NE$2:$NE$60=AU$3)*(GMWQ!$ND$2:$ND$60=AU$4)*(GMWQ!$NF$2:$NF$60=AU$1),0),$G166-1966)</f>
        <v>97.266670000000005</v>
      </c>
      <c r="AV166" s="4" cm="1">
        <f t="array" ref="AV166">INDEX(GMWQ!$A$2:$NF$60,MATCH(1,(GMWQ!$NE$2:$NE$60=AV$3)*(GMWQ!$ND$2:$ND$60=AV$4)*(GMWQ!$NF$2:$NF$60=AV$1),0),$G166-1966)</f>
        <v>231.36930000000001</v>
      </c>
      <c r="AW166" s="4" cm="1">
        <f t="array" ref="AW166">INDEX(GMWQ!$A$2:$NF$60,MATCH(1,(GMWQ!$NE$2:$NE$60=AW$3)*(GMWQ!$ND$2:$ND$60=AW$4)*(GMWQ!$NF$2:$NF$60=AW$1),0),$G166-1966)</f>
        <v>94.2</v>
      </c>
      <c r="AX166" s="4" cm="1">
        <f t="array" ref="AX166">INDEX(GMWQ!$A$2:$NF$60,MATCH(1,(GMWQ!$NE$2:$NE$60=AX$3)*(GMWQ!$ND$2:$ND$60=AX$4)*(GMWQ!$NF$2:$NF$60=AX$1),0),$G166-1966)</f>
        <v>92.233329999999995</v>
      </c>
      <c r="AY166" s="4" cm="1">
        <f t="array" ref="AY166">INDEX(GMWQ!$A$2:$NF$60,MATCH(1,(GMWQ!$NE$2:$NE$60=AY$3)*(GMWQ!$ND$2:$ND$60=AY$4)*(GMWQ!$NF$2:$NF$60=AY$1),0),$G166-1966)</f>
        <v>81.806659999999994</v>
      </c>
      <c r="AZ166" s="4" cm="1">
        <f t="array" ref="AZ166">INDEX(GMWQ!$A$2:$NF$60,MATCH(1,(GMWQ!$NE$2:$NE$60=AZ$3)*(GMWQ!$ND$2:$ND$60=AZ$4)*(GMWQ!$NF$2:$NF$60=AZ$1),0),$G166-1966)</f>
        <v>80.766670000000005</v>
      </c>
      <c r="BA166" s="4" cm="1">
        <f t="array" ref="BA166">INDEX(GMWQ!$A$2:$NF$60,MATCH(1,(GMWQ!$NE$2:$NE$60=BA$3)*(GMWQ!$ND$2:$ND$60=BA$4)*(GMWQ!$NF$2:$NF$60=BA$1),0),$G166-1966)</f>
        <v>122.1</v>
      </c>
    </row>
    <row r="167" spans="1:53" x14ac:dyDescent="0.25">
      <c r="A167" s="4">
        <v>2013</v>
      </c>
      <c r="B167" s="4">
        <f t="shared" si="197"/>
        <v>2013</v>
      </c>
      <c r="C167" s="4">
        <f t="shared" si="197"/>
        <v>2012</v>
      </c>
      <c r="D167" s="4">
        <f t="shared" ref="D167" si="212">+D163+1</f>
        <v>2012</v>
      </c>
      <c r="E167" s="4">
        <f t="shared" si="197"/>
        <v>2012</v>
      </c>
      <c r="G167" s="4">
        <f t="shared" si="141"/>
        <v>2133</v>
      </c>
      <c r="H167" s="4" cm="1">
        <f t="array" ref="H167">INDEX(GMWQ!$A$2:$NF$60,MATCH(1,(GMWQ!$NE$2:$NE$60=H$3)*(GMWQ!$ND$2:$ND$60=H$4)*(GMWQ!$NF$2:$NF$60=H$1),0),$G167-1966)</f>
        <v>579749</v>
      </c>
      <c r="I167" s="4" cm="1">
        <f t="array" ref="I167">INDEX(GMWQ!$A$2:$NF$60,MATCH(1,(GMWQ!$NE$2:$NE$60=I$3)*(GMWQ!$ND$2:$ND$60=I$4)*(GMWQ!$NF$2:$NF$60=I$1),0),$G167-1966)</f>
        <v>4415.6000000000004</v>
      </c>
      <c r="J167" s="4" cm="1">
        <f t="array" ref="J167">INDEX(GMWQ!$A$2:$NF$60,MATCH(1,(GMWQ!$NE$2:$NE$60=J$3)*(GMWQ!$ND$2:$ND$60=J$4)*(GMWQ!$NF$2:$NF$60=J$1),0),$G167-1966)</f>
        <v>135426.5</v>
      </c>
      <c r="K167" s="4" cm="1">
        <f t="array" ref="K167">INDEX(GMWQ!$A$2:$NF$60,MATCH(1,(GMWQ!$NE$2:$NE$60=K$3)*(GMWQ!$ND$2:$ND$60=K$4)*(GMWQ!$NF$2:$NF$60=K$1),0),$G167-1966)</f>
        <v>799.21</v>
      </c>
      <c r="L167" s="4" cm="1">
        <f t="array" ref="L167">INDEX(GMWQ!$A$2:$NF$60,MATCH(1,(GMWQ!$NE$2:$NE$60=L$3)*(GMWQ!$ND$2:$ND$60=L$4)*(GMWQ!$NF$2:$NF$60=L$1),0),$G167-1966)</f>
        <v>571.23400000000004</v>
      </c>
      <c r="M167" s="4" cm="1">
        <f t="array" ref="M167">INDEX(GMWQ!$A$2:$NF$60,MATCH(1,(GMWQ!$NE$2:$NE$60=M$3)*(GMWQ!$ND$2:$ND$60=M$4)*(GMWQ!$NF$2:$NF$60=M$1),0),$G167-1966)</f>
        <v>435.69200000000001</v>
      </c>
      <c r="N167" s="4" cm="1">
        <f t="array" ref="N167">INDEX(GMWQ!$A$2:$NF$60,MATCH(1,(GMWQ!$NE$2:$NE$60=N$3)*(GMWQ!$ND$2:$ND$60=N$4)*(GMWQ!$NF$2:$NF$60=N$1),0),$G167-1966)</f>
        <v>491023.8</v>
      </c>
      <c r="O167" s="4" cm="1">
        <f t="array" ref="O167">INDEX(GMWQ!$A$2:$NF$60,MATCH(1,(GMWQ!$NE$2:$NE$60=O$3)*(GMWQ!$ND$2:$ND$60=O$4)*(GMWQ!$NF$2:$NF$60=O$1),0),$G167-1966)</f>
        <v>-17172</v>
      </c>
      <c r="P167" s="4" cm="1">
        <f t="array" ref="P167">INDEX(GMWQ!$A$2:$NF$60,MATCH(1,(GMWQ!$NE$2:$NE$60=P$3)*(GMWQ!$ND$2:$ND$60=P$4)*(GMWQ!$NF$2:$NF$60=P$1),0),$G167-1966)</f>
        <v>-282.64550000000003</v>
      </c>
      <c r="Q167" s="4" cm="1">
        <f t="array" ref="Q167">INDEX(GMWQ!$A$2:$NF$60,MATCH(1,(GMWQ!$NE$2:$NE$60=Q$3)*(GMWQ!$ND$2:$ND$60=Q$4)*(GMWQ!$NF$2:$NF$60=Q$1),0),$G167-1966)</f>
        <v>-9644.75</v>
      </c>
      <c r="R167" s="4" cm="1">
        <f t="array" ref="R167">INDEX(GMWQ!$A$2:$NF$60,MATCH(1,(GMWQ!$NE$2:$NE$60=R$3)*(GMWQ!$ND$2:$ND$60=R$4)*(GMWQ!$NF$2:$NF$60=R$1),0),$G167-1966)</f>
        <v>-4.4009999999999998</v>
      </c>
      <c r="S167" s="4" cm="1">
        <f t="array" ref="S167">INDEX(GMWQ!$A$2:$NF$60,MATCH(1,(GMWQ!$NE$2:$NE$60=S$3)*(GMWQ!$ND$2:$ND$60=S$4)*(GMWQ!$NF$2:$NF$60=S$1),0),$G167-1966)</f>
        <v>-28.501000000000001</v>
      </c>
      <c r="T167" s="4" cm="1">
        <f t="array" ref="T167">INDEX(GMWQ!$A$2:$NF$60,MATCH(1,(GMWQ!$NE$2:$NE$60=T$3)*(GMWQ!$ND$2:$ND$60=T$4)*(GMWQ!$NF$2:$NF$60=T$1),0),$G167-1966)</f>
        <v>-11.81756</v>
      </c>
      <c r="U167" s="4" cm="1">
        <f t="array" ref="U167">INDEX(GMWQ!$A$2:$NF$60,MATCH(1,(GMWQ!$NE$2:$NE$60=U$3)*(GMWQ!$ND$2:$ND$60=U$4)*(GMWQ!$NF$2:$NF$60=U$1),0),$G167-1966)</f>
        <v>-8413</v>
      </c>
      <c r="V167" s="4" cm="1">
        <f t="array" ref="V167">INDEX(GMWQ!$A$2:$NF$60,MATCH(1,(GMWQ!$NE$2:$NE$60=V$3)*(GMWQ!$ND$2:$ND$60=V$4)*(GMWQ!$NF$2:$NF$60=V$1),0),$G167-1966)</f>
        <v>1448047</v>
      </c>
      <c r="W167" s="4" cm="1">
        <f t="array" ref="W167">INDEX(GMWQ!$A$2:$NF$60,MATCH(1,(GMWQ!$NE$2:$NE$60=W$3)*(GMWQ!$ND$2:$ND$60=W$4)*(GMWQ!$NF$2:$NF$60=W$1),0),$G167-1966)</f>
        <v>22239.03</v>
      </c>
      <c r="X167" s="4" cm="1">
        <f t="array" ref="X167">INDEX(GMWQ!$A$2:$NF$60,MATCH(1,(GMWQ!$NE$2:$NE$60=X$3)*(GMWQ!$ND$2:$ND$60=X$4)*(GMWQ!$NF$2:$NF$60=X$1),0),$G167-1966)</f>
        <v>1036267</v>
      </c>
      <c r="Y167" s="4" cm="1">
        <f t="array" ref="Y167">INDEX(GMWQ!$A$2:$NF$60,MATCH(1,(GMWQ!$NE$2:$NE$60=Y$3)*(GMWQ!$ND$2:$ND$60=Y$4)*(GMWQ!$NF$2:$NF$60=Y$1),0),$G167-1966)</f>
        <v>2062.0529999999999</v>
      </c>
      <c r="Z167" s="4" cm="1">
        <f t="array" ref="Z167">INDEX(GMWQ!$A$2:$NF$60,MATCH(1,(GMWQ!$NE$2:$NE$60=Z$3)*(GMWQ!$ND$2:$ND$60=Z$4)*(GMWQ!$NF$2:$NF$60=Z$1),0),$G167-1966)</f>
        <v>2486.2950000000001</v>
      </c>
      <c r="AA167" s="4" cm="1">
        <f t="array" ref="AA167">INDEX(GMWQ!$A$2:$NF$60,MATCH(1,(GMWQ!$NE$2:$NE$60=AA$3)*(GMWQ!$ND$2:$ND$60=AA$4)*(GMWQ!$NF$2:$NF$60=AA$1),0),$G167-1966)</f>
        <v>2266.6030000000001</v>
      </c>
      <c r="AB167" s="4" cm="1">
        <f t="array" ref="AB167">INDEX(GMWQ!$A$2:$NF$60,MATCH(1,(GMWQ!$NE$2:$NE$60=AB$3)*(GMWQ!$ND$2:$ND$60=AB$4)*(GMWQ!$NF$2:$NF$60=AB$1),0),$G167-1966)</f>
        <v>1774302</v>
      </c>
      <c r="AC167" s="4" cm="1">
        <f t="array" ref="AC167">INDEX(GMWQ!$A$2:$NF$60,MATCH(1,(GMWQ!$NE$2:$NE$60=AC$3)*(GMWQ!$ND$2:$ND$60=AC$4)*(GMWQ!$NF$2:$NF$60=AC$1),0),$G167-1966)</f>
        <v>1366200</v>
      </c>
      <c r="AD167" s="4" cm="1">
        <f t="array" ref="AD167">INDEX(GMWQ!$A$2:$NF$60,MATCH(1,(GMWQ!$NE$2:$NE$60=AD$3)*(GMWQ!$ND$2:$ND$60=AD$4)*(GMWQ!$NF$2:$NF$60=AD$1),0),$G167-1966)</f>
        <v>17279.41</v>
      </c>
      <c r="AE167" s="4" cm="1">
        <f t="array" ref="AE167">INDEX(GMWQ!$A$2:$NF$60,MATCH(1,(GMWQ!$NE$2:$NE$60=AE$3)*(GMWQ!$ND$2:$ND$60=AE$4)*(GMWQ!$NF$2:$NF$60=AE$1),0),$G167-1966)</f>
        <v>587619.1</v>
      </c>
      <c r="AF167" s="4" cm="1">
        <f t="array" ref="AF167">INDEX(GMWQ!$A$2:$NF$60,MATCH(1,(GMWQ!$NE$2:$NE$60=AF$3)*(GMWQ!$ND$2:$ND$60=AF$4)*(GMWQ!$NF$2:$NF$60=AF$1),0),$G167-1966)</f>
        <v>1313</v>
      </c>
      <c r="AG167" s="4" cm="1">
        <f t="array" ref="AG167">INDEX(GMWQ!$A$2:$NF$60,MATCH(1,(GMWQ!$NE$2:$NE$60=AG$3)*(GMWQ!$ND$2:$ND$60=AG$4)*(GMWQ!$NF$2:$NF$60=AG$1),0),$G167-1966)</f>
        <v>1392.8320000000001</v>
      </c>
      <c r="AH167" s="4" cm="1">
        <f t="array" ref="AH167">INDEX(GMWQ!$A$2:$NF$60,MATCH(1,(GMWQ!$NE$2:$NE$60=AH$3)*(GMWQ!$ND$2:$ND$60=AH$4)*(GMWQ!$NF$2:$NF$60=AH$1),0),$G167-1966)</f>
        <v>1844.9849999999999</v>
      </c>
      <c r="AI167" s="4" cm="1">
        <f t="array" ref="AI167">INDEX(GMWQ!$A$2:$NF$60,MATCH(1,(GMWQ!$NE$2:$NE$60=AI$3)*(GMWQ!$ND$2:$ND$60=AI$4)*(GMWQ!$NF$2:$NF$60=AI$1),0),$G167-1966)</f>
        <v>660597</v>
      </c>
      <c r="AJ167" s="4" cm="1">
        <f t="array" ref="AJ167">INDEX(GMWQ!$A$2:$NF$60,MATCH(1,(GMWQ!$NE$2:$NE$60=AJ$3)*(GMWQ!$ND$2:$ND$60=AJ$4)*(GMWQ!$NF$2:$NF$60=AJ$1),0),$G167-1966)</f>
        <v>440038</v>
      </c>
      <c r="AK167" s="4" cm="1">
        <f t="array" ref="AK167">INDEX(GMWQ!$A$2:$NF$60,MATCH(1,(GMWQ!$NE$2:$NE$60=AK$3)*(GMWQ!$ND$2:$ND$60=AK$4)*(GMWQ!$NF$2:$NF$60=AK$1),0),$G167-1966)</f>
        <v>4162.05</v>
      </c>
      <c r="AL167" s="4" cm="1">
        <f t="array" ref="AL167">INDEX(GMWQ!$A$2:$NF$60,MATCH(1,(GMWQ!$NE$2:$NE$60=AL$3)*(GMWQ!$ND$2:$ND$60=AL$4)*(GMWQ!$NF$2:$NF$60=AL$1),0),$G167-1966)</f>
        <v>127103.2</v>
      </c>
      <c r="AM167" s="4" cm="1">
        <f t="array" ref="AM167">INDEX(GMWQ!$A$2:$NF$60,MATCH(1,(GMWQ!$NE$2:$NE$60=AM$3)*(GMWQ!$ND$2:$ND$60=AM$4)*(GMWQ!$NF$2:$NF$60=AM$1),0),$G167-1966)</f>
        <v>706.27300000000002</v>
      </c>
      <c r="AN167" s="4" cm="1">
        <f t="array" ref="AN167">INDEX(GMWQ!$A$2:$NF$60,MATCH(1,(GMWQ!$NE$2:$NE$60=AN$3)*(GMWQ!$ND$2:$ND$60=AN$4)*(GMWQ!$NF$2:$NF$60=AN$1),0),$G167-1966)</f>
        <v>526.80600000000004</v>
      </c>
      <c r="AO167" s="4" cm="1">
        <f t="array" ref="AO167">INDEX(GMWQ!$A$2:$NF$60,MATCH(1,(GMWQ!$NE$2:$NE$60=AO$3)*(GMWQ!$ND$2:$ND$60=AO$4)*(GMWQ!$NF$2:$NF$60=AO$1),0),$G167-1966)</f>
        <v>402.11</v>
      </c>
      <c r="AP167" s="4" cm="1">
        <f t="array" ref="AP167">INDEX(GMWQ!$A$2:$NF$60,MATCH(1,(GMWQ!$NE$2:$NE$60=AP$3)*(GMWQ!$ND$2:$ND$60=AP$4)*(GMWQ!$NF$2:$NF$60=AP$1),0),$G167-1966)</f>
        <v>469211</v>
      </c>
      <c r="AQ167" s="4" cm="1">
        <f t="array" ref="AQ167">INDEX(GMWQ!$A$2:$NF$60,MATCH(1,(GMWQ!$NE$2:$NE$60=AQ$3)*(GMWQ!$ND$2:$ND$60=AQ$4)*(GMWQ!$NF$2:$NF$60=AQ$1),0),$G167-1966)</f>
        <v>-0.55797839999999999</v>
      </c>
      <c r="AR167" s="4" cm="1">
        <f t="array" ref="AR167">INDEX(GMWQ!$A$2:$NF$60,MATCH(1,(GMWQ!$NE$2:$NE$60=AR$3)*(GMWQ!$ND$2:$ND$60=AR$4)*(GMWQ!$NF$2:$NF$60=AR$1),0),$G167-1966)</f>
        <v>-0.1552336</v>
      </c>
      <c r="AS167" s="4" cm="1">
        <f t="array" ref="AS167">INDEX(GMWQ!$A$2:$NF$60,MATCH(1,(GMWQ!$NE$2:$NE$60=AS$3)*(GMWQ!$ND$2:$ND$60=AS$4)*(GMWQ!$NF$2:$NF$60=AS$1),0),$G167-1966)</f>
        <v>-8.378708E-2</v>
      </c>
      <c r="AT167" s="4" cm="1">
        <f t="array" ref="AT167">INDEX(GMWQ!$A$2:$NF$60,MATCH(1,(GMWQ!$NE$2:$NE$60=AT$3)*(GMWQ!$ND$2:$ND$60=AT$4)*(GMWQ!$NF$2:$NF$60=AT$1),0),$G167-1966)</f>
        <v>0.35990929999999999</v>
      </c>
      <c r="AU167" s="4" cm="1">
        <f t="array" ref="AU167">INDEX(GMWQ!$A$2:$NF$60,MATCH(1,(GMWQ!$NE$2:$NE$60=AU$3)*(GMWQ!$ND$2:$ND$60=AU$4)*(GMWQ!$NF$2:$NF$60=AU$1),0),$G167-1966)</f>
        <v>97.666659999999993</v>
      </c>
      <c r="AV167" s="4" cm="1">
        <f t="array" ref="AV167">INDEX(GMWQ!$A$2:$NF$60,MATCH(1,(GMWQ!$NE$2:$NE$60=AV$3)*(GMWQ!$ND$2:$ND$60=AV$4)*(GMWQ!$NF$2:$NF$60=AV$1),0),$G167-1966)</f>
        <v>232.29929999999999</v>
      </c>
      <c r="AW167" s="4" cm="1">
        <f t="array" ref="AW167">INDEX(GMWQ!$A$2:$NF$60,MATCH(1,(GMWQ!$NE$2:$NE$60=AW$3)*(GMWQ!$ND$2:$ND$60=AW$4)*(GMWQ!$NF$2:$NF$60=AW$1),0),$G167-1966)</f>
        <v>94.133330000000001</v>
      </c>
      <c r="AX167" s="4" cm="1">
        <f t="array" ref="AX167">INDEX(GMWQ!$A$2:$NF$60,MATCH(1,(GMWQ!$NE$2:$NE$60=AX$3)*(GMWQ!$ND$2:$ND$60=AX$4)*(GMWQ!$NF$2:$NF$60=AX$1),0),$G167-1966)</f>
        <v>92.6</v>
      </c>
      <c r="AY167" s="4" cm="1">
        <f t="array" ref="AY167">INDEX(GMWQ!$A$2:$NF$60,MATCH(1,(GMWQ!$NE$2:$NE$60=AY$3)*(GMWQ!$ND$2:$ND$60=AY$4)*(GMWQ!$NF$2:$NF$60=AY$1),0),$G167-1966)</f>
        <v>81.88</v>
      </c>
      <c r="AZ167" s="4" cm="1">
        <f t="array" ref="AZ167">INDEX(GMWQ!$A$2:$NF$60,MATCH(1,(GMWQ!$NE$2:$NE$60=AZ$3)*(GMWQ!$ND$2:$ND$60=AZ$4)*(GMWQ!$NF$2:$NF$60=AZ$1),0),$G167-1966)</f>
        <v>81.066670000000002</v>
      </c>
      <c r="BA167" s="4" cm="1">
        <f t="array" ref="BA167">INDEX(GMWQ!$A$2:$NF$60,MATCH(1,(GMWQ!$NE$2:$NE$60=BA$3)*(GMWQ!$ND$2:$ND$60=BA$4)*(GMWQ!$NF$2:$NF$60=BA$1),0),$G167-1966)</f>
        <v>122.6</v>
      </c>
    </row>
    <row r="168" spans="1:53" x14ac:dyDescent="0.25">
      <c r="B168" s="4">
        <f t="shared" si="197"/>
        <v>2013</v>
      </c>
      <c r="C168" s="4">
        <f t="shared" si="197"/>
        <v>2013</v>
      </c>
      <c r="D168" s="4">
        <f t="shared" ref="D168" si="213">+D164+1</f>
        <v>2012</v>
      </c>
      <c r="G168" s="4">
        <f t="shared" si="141"/>
        <v>2134</v>
      </c>
      <c r="H168" s="4" cm="1">
        <f t="array" ref="H168">INDEX(GMWQ!$A$2:$NF$60,MATCH(1,(GMWQ!$NE$2:$NE$60=H$3)*(GMWQ!$ND$2:$ND$60=H$4)*(GMWQ!$NF$2:$NF$60=H$1),0),$G168-1966)</f>
        <v>583605</v>
      </c>
      <c r="I168" s="4" cm="1">
        <f t="array" ref="I168">INDEX(GMWQ!$A$2:$NF$60,MATCH(1,(GMWQ!$NE$2:$NE$60=I$3)*(GMWQ!$ND$2:$ND$60=I$4)*(GMWQ!$NF$2:$NF$60=I$1),0),$G168-1966)</f>
        <v>4427.4250000000002</v>
      </c>
      <c r="J168" s="4" cm="1">
        <f t="array" ref="J168">INDEX(GMWQ!$A$2:$NF$60,MATCH(1,(GMWQ!$NE$2:$NE$60=J$3)*(GMWQ!$ND$2:$ND$60=J$4)*(GMWQ!$NF$2:$NF$60=J$1),0),$G168-1966)</f>
        <v>136819.70000000001</v>
      </c>
      <c r="K168" s="4" cm="1">
        <f t="array" ref="K168">INDEX(GMWQ!$A$2:$NF$60,MATCH(1,(GMWQ!$NE$2:$NE$60=K$3)*(GMWQ!$ND$2:$ND$60=K$4)*(GMWQ!$NF$2:$NF$60=K$1),0),$G168-1966)</f>
        <v>808.53</v>
      </c>
      <c r="L168" s="4" cm="1">
        <f t="array" ref="L168">INDEX(GMWQ!$A$2:$NF$60,MATCH(1,(GMWQ!$NE$2:$NE$60=L$3)*(GMWQ!$ND$2:$ND$60=L$4)*(GMWQ!$NF$2:$NF$60=L$1),0),$G168-1966)</f>
        <v>576.26300000000003</v>
      </c>
      <c r="M168" s="4" cm="1">
        <f t="array" ref="M168">INDEX(GMWQ!$A$2:$NF$60,MATCH(1,(GMWQ!$NE$2:$NE$60=M$3)*(GMWQ!$ND$2:$ND$60=M$4)*(GMWQ!$NF$2:$NF$60=M$1),0),$G168-1966)</f>
        <v>435.59</v>
      </c>
      <c r="N168" s="4" cm="1">
        <f t="array" ref="N168">INDEX(GMWQ!$A$2:$NF$60,MATCH(1,(GMWQ!$NE$2:$NE$60=N$3)*(GMWQ!$ND$2:$ND$60=N$4)*(GMWQ!$NF$2:$NF$60=N$1),0),$G168-1966)</f>
        <v>493851.5</v>
      </c>
      <c r="O168" s="4" cm="1">
        <f t="array" ref="O168">INDEX(GMWQ!$A$2:$NF$60,MATCH(1,(GMWQ!$NE$2:$NE$60=O$3)*(GMWQ!$ND$2:$ND$60=O$4)*(GMWQ!$NF$2:$NF$60=O$1),0),$G168-1966)</f>
        <v>-28716</v>
      </c>
      <c r="P168" s="4" cm="1">
        <f t="array" ref="P168">INDEX(GMWQ!$A$2:$NF$60,MATCH(1,(GMWQ!$NE$2:$NE$60=P$3)*(GMWQ!$ND$2:$ND$60=P$4)*(GMWQ!$NF$2:$NF$60=P$1),0),$G168-1966)</f>
        <v>-216.62119999999999</v>
      </c>
      <c r="Q168" s="4" cm="1">
        <f t="array" ref="Q168">INDEX(GMWQ!$A$2:$NF$60,MATCH(1,(GMWQ!$NE$2:$NE$60=Q$3)*(GMWQ!$ND$2:$ND$60=Q$4)*(GMWQ!$NF$2:$NF$60=Q$1),0),$G168-1966)</f>
        <v>-9814.7520000000004</v>
      </c>
      <c r="R168" s="4" cm="1">
        <f t="array" ref="R168">INDEX(GMWQ!$A$2:$NF$60,MATCH(1,(GMWQ!$NE$2:$NE$60=R$3)*(GMWQ!$ND$2:$ND$60=R$4)*(GMWQ!$NF$2:$NF$60=R$1),0),$G168-1966)</f>
        <v>3.7530000000000001</v>
      </c>
      <c r="S168" s="4" cm="1">
        <f t="array" ref="S168">INDEX(GMWQ!$A$2:$NF$60,MATCH(1,(GMWQ!$NE$2:$NE$60=S$3)*(GMWQ!$ND$2:$ND$60=S$4)*(GMWQ!$NF$2:$NF$60=S$1),0),$G168-1966)</f>
        <v>-26.504999999999999</v>
      </c>
      <c r="T168" s="4" cm="1">
        <f t="array" ref="T168">INDEX(GMWQ!$A$2:$NF$60,MATCH(1,(GMWQ!$NE$2:$NE$60=T$3)*(GMWQ!$ND$2:$ND$60=T$4)*(GMWQ!$NF$2:$NF$60=T$1),0),$G168-1966)</f>
        <v>-11.64963</v>
      </c>
      <c r="U168" s="4" cm="1">
        <f t="array" ref="U168">INDEX(GMWQ!$A$2:$NF$60,MATCH(1,(GMWQ!$NE$2:$NE$60=U$3)*(GMWQ!$ND$2:$ND$60=U$4)*(GMWQ!$NF$2:$NF$60=U$1),0),$G168-1966)</f>
        <v>-4326</v>
      </c>
      <c r="V168" s="4" cm="1">
        <f t="array" ref="V168">INDEX(GMWQ!$A$2:$NF$60,MATCH(1,(GMWQ!$NE$2:$NE$60=V$3)*(GMWQ!$ND$2:$ND$60=V$4)*(GMWQ!$NF$2:$NF$60=V$1),0),$G168-1966)</f>
        <v>1482330</v>
      </c>
      <c r="W168" s="4" cm="1">
        <f t="array" ref="W168">INDEX(GMWQ!$A$2:$NF$60,MATCH(1,(GMWQ!$NE$2:$NE$60=W$3)*(GMWQ!$ND$2:$ND$60=W$4)*(GMWQ!$NF$2:$NF$60=W$1),0),$G168-1966)</f>
        <v>22488.92</v>
      </c>
      <c r="X168" s="4" cm="1">
        <f t="array" ref="X168">INDEX(GMWQ!$A$2:$NF$60,MATCH(1,(GMWQ!$NE$2:$NE$60=X$3)*(GMWQ!$ND$2:$ND$60=X$4)*(GMWQ!$NF$2:$NF$60=X$1),0),$G168-1966)</f>
        <v>1044380</v>
      </c>
      <c r="Y168" s="4" cm="1">
        <f t="array" ref="Y168">INDEX(GMWQ!$A$2:$NF$60,MATCH(1,(GMWQ!$NE$2:$NE$60=Y$3)*(GMWQ!$ND$2:$ND$60=Y$4)*(GMWQ!$NF$2:$NF$60=Y$1),0),$G168-1966)</f>
        <v>2055.8159999999998</v>
      </c>
      <c r="Z168" s="4" cm="1">
        <f t="array" ref="Z168">INDEX(GMWQ!$A$2:$NF$60,MATCH(1,(GMWQ!$NE$2:$NE$60=Z$3)*(GMWQ!$ND$2:$ND$60=Z$4)*(GMWQ!$NF$2:$NF$60=Z$1),0),$G168-1966)</f>
        <v>2501.8609999999999</v>
      </c>
      <c r="AA168" s="4" cm="1">
        <f t="array" ref="AA168">INDEX(GMWQ!$A$2:$NF$60,MATCH(1,(GMWQ!$NE$2:$NE$60=AA$3)*(GMWQ!$ND$2:$ND$60=AA$4)*(GMWQ!$NF$2:$NF$60=AA$1),0),$G168-1966)</f>
        <v>2292.373</v>
      </c>
      <c r="AB168" s="4" cm="1">
        <f t="array" ref="AB168">INDEX(GMWQ!$A$2:$NF$60,MATCH(1,(GMWQ!$NE$2:$NE$60=AB$3)*(GMWQ!$ND$2:$ND$60=AB$4)*(GMWQ!$NF$2:$NF$60=AB$1),0),$G168-1966)</f>
        <v>1750694</v>
      </c>
      <c r="AC168" s="4" cm="1">
        <f t="array" ref="AC168">INDEX(GMWQ!$A$2:$NF$60,MATCH(1,(GMWQ!$NE$2:$NE$60=AC$3)*(GMWQ!$ND$2:$ND$60=AC$4)*(GMWQ!$NF$2:$NF$60=AC$1),0),$G168-1966)</f>
        <v>1397700</v>
      </c>
      <c r="AD168" s="4" cm="1">
        <f t="array" ref="AD168">INDEX(GMWQ!$A$2:$NF$60,MATCH(1,(GMWQ!$NE$2:$NE$60=AD$3)*(GMWQ!$ND$2:$ND$60=AD$4)*(GMWQ!$NF$2:$NF$60=AD$1),0),$G168-1966)</f>
        <v>17645.169999999998</v>
      </c>
      <c r="AE168" s="4" cm="1">
        <f t="array" ref="AE168">INDEX(GMWQ!$A$2:$NF$60,MATCH(1,(GMWQ!$NE$2:$NE$60=AE$3)*(GMWQ!$ND$2:$ND$60=AE$4)*(GMWQ!$NF$2:$NF$60=AE$1),0),$G168-1966)</f>
        <v>588790.1</v>
      </c>
      <c r="AF168" s="4" cm="1">
        <f t="array" ref="AF168">INDEX(GMWQ!$A$2:$NF$60,MATCH(1,(GMWQ!$NE$2:$NE$60=AF$3)*(GMWQ!$ND$2:$ND$60=AF$4)*(GMWQ!$NF$2:$NF$60=AF$1),0),$G168-1966)</f>
        <v>1306</v>
      </c>
      <c r="AG168" s="4" cm="1">
        <f t="array" ref="AG168">INDEX(GMWQ!$A$2:$NF$60,MATCH(1,(GMWQ!$NE$2:$NE$60=AG$3)*(GMWQ!$ND$2:$ND$60=AG$4)*(GMWQ!$NF$2:$NF$60=AG$1),0),$G168-1966)</f>
        <v>1402.1289999999999</v>
      </c>
      <c r="AH168" s="4" cm="1">
        <f t="array" ref="AH168">INDEX(GMWQ!$A$2:$NF$60,MATCH(1,(GMWQ!$NE$2:$NE$60=AH$3)*(GMWQ!$ND$2:$ND$60=AH$4)*(GMWQ!$NF$2:$NF$60=AH$1),0),$G168-1966)</f>
        <v>1866.6669999999999</v>
      </c>
      <c r="AI168" s="4" cm="1">
        <f t="array" ref="AI168">INDEX(GMWQ!$A$2:$NF$60,MATCH(1,(GMWQ!$NE$2:$NE$60=AI$3)*(GMWQ!$ND$2:$ND$60=AI$4)*(GMWQ!$NF$2:$NF$60=AI$1),0),$G168-1966)</f>
        <v>618658</v>
      </c>
      <c r="AJ168" s="4" cm="1">
        <f t="array" ref="AJ168">INDEX(GMWQ!$A$2:$NF$60,MATCH(1,(GMWQ!$NE$2:$NE$60=AJ$3)*(GMWQ!$ND$2:$ND$60=AJ$4)*(GMWQ!$NF$2:$NF$60=AJ$1),0),$G168-1966)</f>
        <v>443626</v>
      </c>
      <c r="AK168" s="4" cm="1">
        <f t="array" ref="AK168">INDEX(GMWQ!$A$2:$NF$60,MATCH(1,(GMWQ!$NE$2:$NE$60=AK$3)*(GMWQ!$ND$2:$ND$60=AK$4)*(GMWQ!$NF$2:$NF$60=AK$1),0),$G168-1966)</f>
        <v>4182.1750000000002</v>
      </c>
      <c r="AL168" s="4" cm="1">
        <f t="array" ref="AL168">INDEX(GMWQ!$A$2:$NF$60,MATCH(1,(GMWQ!$NE$2:$NE$60=AL$3)*(GMWQ!$ND$2:$ND$60=AL$4)*(GMWQ!$NF$2:$NF$60=AL$1),0),$G168-1966)</f>
        <v>128292.1</v>
      </c>
      <c r="AM168" s="4" cm="1">
        <f t="array" ref="AM168">INDEX(GMWQ!$A$2:$NF$60,MATCH(1,(GMWQ!$NE$2:$NE$60=AM$3)*(GMWQ!$ND$2:$ND$60=AM$4)*(GMWQ!$NF$2:$NF$60=AM$1),0),$G168-1966)</f>
        <v>715.57</v>
      </c>
      <c r="AN168" s="4" cm="1">
        <f t="array" ref="AN168">INDEX(GMWQ!$A$2:$NF$60,MATCH(1,(GMWQ!$NE$2:$NE$60=AN$3)*(GMWQ!$ND$2:$ND$60=AN$4)*(GMWQ!$NF$2:$NF$60=AN$1),0),$G168-1966)</f>
        <v>532.54600000000005</v>
      </c>
      <c r="AO168" s="4" cm="1">
        <f t="array" ref="AO168">INDEX(GMWQ!$A$2:$NF$60,MATCH(1,(GMWQ!$NE$2:$NE$60=AO$3)*(GMWQ!$ND$2:$ND$60=AO$4)*(GMWQ!$NF$2:$NF$60=AO$1),0),$G168-1966)</f>
        <v>405.13</v>
      </c>
      <c r="AP168" s="4" cm="1">
        <f t="array" ref="AP168">INDEX(GMWQ!$A$2:$NF$60,MATCH(1,(GMWQ!$NE$2:$NE$60=AP$3)*(GMWQ!$ND$2:$ND$60=AP$4)*(GMWQ!$NF$2:$NF$60=AP$1),0),$G168-1966)</f>
        <v>471648</v>
      </c>
      <c r="AQ168" s="4" cm="1">
        <f t="array" ref="AQ168">INDEX(GMWQ!$A$2:$NF$60,MATCH(1,(GMWQ!$NE$2:$NE$60=AQ$3)*(GMWQ!$ND$2:$ND$60=AQ$4)*(GMWQ!$NF$2:$NF$60=AQ$1),0),$G168-1966)</f>
        <v>-0.63344509999999998</v>
      </c>
      <c r="AR168" s="4" cm="1">
        <f t="array" ref="AR168">INDEX(GMWQ!$A$2:$NF$60,MATCH(1,(GMWQ!$NE$2:$NE$60=AR$3)*(GMWQ!$ND$2:$ND$60=AR$4)*(GMWQ!$NF$2:$NF$60=AR$1),0),$G168-1966)</f>
        <v>7.69639E-3</v>
      </c>
      <c r="AS168" s="4" cm="1">
        <f t="array" ref="AS168">INDEX(GMWQ!$A$2:$NF$60,MATCH(1,(GMWQ!$NE$2:$NE$60=AS$3)*(GMWQ!$ND$2:$ND$60=AS$4)*(GMWQ!$NF$2:$NF$60=AS$1),0),$G168-1966)</f>
        <v>-0.21776509999999999</v>
      </c>
      <c r="AT168" s="4" cm="1">
        <f t="array" ref="AT168">INDEX(GMWQ!$A$2:$NF$60,MATCH(1,(GMWQ!$NE$2:$NE$60=AT$3)*(GMWQ!$ND$2:$ND$60=AT$4)*(GMWQ!$NF$2:$NF$60=AT$1),0),$G168-1966)</f>
        <v>0.2369359</v>
      </c>
      <c r="AU168" s="4" cm="1">
        <f t="array" ref="AU168">INDEX(GMWQ!$A$2:$NF$60,MATCH(1,(GMWQ!$NE$2:$NE$60=AU$3)*(GMWQ!$ND$2:$ND$60=AU$4)*(GMWQ!$NF$2:$NF$60=AU$1),0),$G168-1966)</f>
        <v>98.366669999999999</v>
      </c>
      <c r="AV168" s="4" cm="1">
        <f t="array" ref="AV168">INDEX(GMWQ!$A$2:$NF$60,MATCH(1,(GMWQ!$NE$2:$NE$60=AV$3)*(GMWQ!$ND$2:$ND$60=AV$4)*(GMWQ!$NF$2:$NF$60=AV$1),0),$G168-1966)</f>
        <v>232.04499999999999</v>
      </c>
      <c r="AW168" s="4" cm="1">
        <f t="array" ref="AW168">INDEX(GMWQ!$A$2:$NF$60,MATCH(1,(GMWQ!$NE$2:$NE$60=AW$3)*(GMWQ!$ND$2:$ND$60=AW$4)*(GMWQ!$NF$2:$NF$60=AW$1),0),$G168-1966)</f>
        <v>94.566670000000002</v>
      </c>
      <c r="AX168" s="4" cm="1">
        <f t="array" ref="AX168">INDEX(GMWQ!$A$2:$NF$60,MATCH(1,(GMWQ!$NE$2:$NE$60=AX$3)*(GMWQ!$ND$2:$ND$60=AX$4)*(GMWQ!$NF$2:$NF$60=AX$1),0),$G168-1966)</f>
        <v>93.066670000000002</v>
      </c>
      <c r="AY168" s="4" cm="1">
        <f t="array" ref="AY168">INDEX(GMWQ!$A$2:$NF$60,MATCH(1,(GMWQ!$NE$2:$NE$60=AY$3)*(GMWQ!$ND$2:$ND$60=AY$4)*(GMWQ!$NF$2:$NF$60=AY$1),0),$G168-1966)</f>
        <v>82.323329999999999</v>
      </c>
      <c r="AZ168" s="4" cm="1">
        <f t="array" ref="AZ168">INDEX(GMWQ!$A$2:$NF$60,MATCH(1,(GMWQ!$NE$2:$NE$60=AZ$3)*(GMWQ!$ND$2:$ND$60=AZ$4)*(GMWQ!$NF$2:$NF$60=AZ$1),0),$G168-1966)</f>
        <v>81.266670000000005</v>
      </c>
      <c r="BA168" s="4" cm="1">
        <f t="array" ref="BA168">INDEX(GMWQ!$A$2:$NF$60,MATCH(1,(GMWQ!$NE$2:$NE$60=BA$3)*(GMWQ!$ND$2:$ND$60=BA$4)*(GMWQ!$NF$2:$NF$60=BA$1),0),$G168-1966)</f>
        <v>122.4</v>
      </c>
    </row>
    <row r="169" spans="1:53" x14ac:dyDescent="0.25">
      <c r="B169" s="4">
        <f t="shared" si="197"/>
        <v>2013</v>
      </c>
      <c r="C169" s="4">
        <f t="shared" si="197"/>
        <v>2013</v>
      </c>
      <c r="D169" s="4">
        <f t="shared" ref="D169" si="214">+D165+1</f>
        <v>2013</v>
      </c>
      <c r="G169" s="4">
        <f t="shared" si="141"/>
        <v>2135</v>
      </c>
      <c r="H169" s="4" cm="1">
        <f t="array" ref="H169">INDEX(GMWQ!$A$2:$NF$60,MATCH(1,(GMWQ!$NE$2:$NE$60=H$3)*(GMWQ!$ND$2:$ND$60=H$4)*(GMWQ!$NF$2:$NF$60=H$1),0),$G169-1966)</f>
        <v>588076</v>
      </c>
      <c r="I169" s="4" cm="1">
        <f t="array" ref="I169">INDEX(GMWQ!$A$2:$NF$60,MATCH(1,(GMWQ!$NE$2:$NE$60=I$3)*(GMWQ!$ND$2:$ND$60=I$4)*(GMWQ!$NF$2:$NF$60=I$1),0),$G169-1966)</f>
        <v>4465.125</v>
      </c>
      <c r="J169" s="4" cm="1">
        <f t="array" ref="J169">INDEX(GMWQ!$A$2:$NF$60,MATCH(1,(GMWQ!$NE$2:$NE$60=J$3)*(GMWQ!$ND$2:$ND$60=J$4)*(GMWQ!$NF$2:$NF$60=J$1),0),$G169-1966)</f>
        <v>138115.1</v>
      </c>
      <c r="K169" s="4" cm="1">
        <f t="array" ref="K169">INDEX(GMWQ!$A$2:$NF$60,MATCH(1,(GMWQ!$NE$2:$NE$60=K$3)*(GMWQ!$ND$2:$ND$60=K$4)*(GMWQ!$NF$2:$NF$60=K$1),0),$G169-1966)</f>
        <v>812.67</v>
      </c>
      <c r="L169" s="4" cm="1">
        <f t="array" ref="L169">INDEX(GMWQ!$A$2:$NF$60,MATCH(1,(GMWQ!$NE$2:$NE$60=L$3)*(GMWQ!$ND$2:$ND$60=L$4)*(GMWQ!$NF$2:$NF$60=L$1),0),$G169-1966)</f>
        <v>575.07000000000005</v>
      </c>
      <c r="M169" s="4" cm="1">
        <f t="array" ref="M169">INDEX(GMWQ!$A$2:$NF$60,MATCH(1,(GMWQ!$NE$2:$NE$60=M$3)*(GMWQ!$ND$2:$ND$60=M$4)*(GMWQ!$NF$2:$NF$60=M$1),0),$G169-1966)</f>
        <v>437.04599999999999</v>
      </c>
      <c r="N169" s="4" cm="1">
        <f t="array" ref="N169">INDEX(GMWQ!$A$2:$NF$60,MATCH(1,(GMWQ!$NE$2:$NE$60=N$3)*(GMWQ!$ND$2:$ND$60=N$4)*(GMWQ!$NF$2:$NF$60=N$1),0),$G169-1966)</f>
        <v>497912.5</v>
      </c>
      <c r="O169" s="4" cm="1">
        <f t="array" ref="O169">INDEX(GMWQ!$A$2:$NF$60,MATCH(1,(GMWQ!$NE$2:$NE$60=O$3)*(GMWQ!$ND$2:$ND$60=O$4)*(GMWQ!$NF$2:$NF$60=O$1),0),$G169-1966)</f>
        <v>-24092</v>
      </c>
      <c r="P169" s="4" cm="1">
        <f t="array" ref="P169">INDEX(GMWQ!$A$2:$NF$60,MATCH(1,(GMWQ!$NE$2:$NE$60=P$3)*(GMWQ!$ND$2:$ND$60=P$4)*(GMWQ!$NF$2:$NF$60=P$1),0),$G169-1966)</f>
        <v>-266.7097</v>
      </c>
      <c r="Q169" s="4" cm="1">
        <f t="array" ref="Q169">INDEX(GMWQ!$A$2:$NF$60,MATCH(1,(GMWQ!$NE$2:$NE$60=Q$3)*(GMWQ!$ND$2:$ND$60=Q$4)*(GMWQ!$NF$2:$NF$60=Q$1),0),$G169-1966)</f>
        <v>-9861.5</v>
      </c>
      <c r="R169" s="4" cm="1">
        <f t="array" ref="R169">INDEX(GMWQ!$A$2:$NF$60,MATCH(1,(GMWQ!$NE$2:$NE$60=R$3)*(GMWQ!$ND$2:$ND$60=R$4)*(GMWQ!$NF$2:$NF$60=R$1),0),$G169-1966)</f>
        <v>1.474</v>
      </c>
      <c r="S169" s="4" cm="1">
        <f t="array" ref="S169">INDEX(GMWQ!$A$2:$NF$60,MATCH(1,(GMWQ!$NE$2:$NE$60=S$3)*(GMWQ!$ND$2:$ND$60=S$4)*(GMWQ!$NF$2:$NF$60=S$1),0),$G169-1966)</f>
        <v>-24.864999999999998</v>
      </c>
      <c r="T169" s="4" cm="1">
        <f t="array" ref="T169">INDEX(GMWQ!$A$2:$NF$60,MATCH(1,(GMWQ!$NE$2:$NE$60=T$3)*(GMWQ!$ND$2:$ND$60=T$4)*(GMWQ!$NF$2:$NF$60=T$1),0),$G169-1966)</f>
        <v>-11.56704</v>
      </c>
      <c r="U169" s="4" cm="1">
        <f t="array" ref="U169">INDEX(GMWQ!$A$2:$NF$60,MATCH(1,(GMWQ!$NE$2:$NE$60=U$3)*(GMWQ!$ND$2:$ND$60=U$4)*(GMWQ!$NF$2:$NF$60=U$1),0),$G169-1966)</f>
        <v>-1678</v>
      </c>
      <c r="V169" s="4" cm="1">
        <f t="array" ref="V169">INDEX(GMWQ!$A$2:$NF$60,MATCH(1,(GMWQ!$NE$2:$NE$60=V$3)*(GMWQ!$ND$2:$ND$60=V$4)*(GMWQ!$NF$2:$NF$60=V$1),0),$G169-1966)</f>
        <v>1491370</v>
      </c>
      <c r="W169" s="4" cm="1">
        <f t="array" ref="W169">INDEX(GMWQ!$A$2:$NF$60,MATCH(1,(GMWQ!$NE$2:$NE$60=W$3)*(GMWQ!$ND$2:$ND$60=W$4)*(GMWQ!$NF$2:$NF$60=W$1),0),$G169-1966)</f>
        <v>22771.42</v>
      </c>
      <c r="X169" s="4" cm="1">
        <f t="array" ref="X169">INDEX(GMWQ!$A$2:$NF$60,MATCH(1,(GMWQ!$NE$2:$NE$60=X$3)*(GMWQ!$ND$2:$ND$60=X$4)*(GMWQ!$NF$2:$NF$60=X$1),0),$G169-1966)</f>
        <v>1052493</v>
      </c>
      <c r="Y169" s="4" cm="1">
        <f t="array" ref="Y169">INDEX(GMWQ!$A$2:$NF$60,MATCH(1,(GMWQ!$NE$2:$NE$60=Y$3)*(GMWQ!$ND$2:$ND$60=Y$4)*(GMWQ!$NF$2:$NF$60=Y$1),0),$G169-1966)</f>
        <v>2049.58</v>
      </c>
      <c r="Z169" s="4" cm="1">
        <f t="array" ref="Z169">INDEX(GMWQ!$A$2:$NF$60,MATCH(1,(GMWQ!$NE$2:$NE$60=Z$3)*(GMWQ!$ND$2:$ND$60=Z$4)*(GMWQ!$NF$2:$NF$60=Z$1),0),$G169-1966)</f>
        <v>2522.5889999999999</v>
      </c>
      <c r="AA169" s="4" cm="1">
        <f t="array" ref="AA169">INDEX(GMWQ!$A$2:$NF$60,MATCH(1,(GMWQ!$NE$2:$NE$60=AA$3)*(GMWQ!$ND$2:$ND$60=AA$4)*(GMWQ!$NF$2:$NF$60=AA$1),0),$G169-1966)</f>
        <v>2318.1419999999998</v>
      </c>
      <c r="AB169" s="4" cm="1">
        <f t="array" ref="AB169">INDEX(GMWQ!$A$2:$NF$60,MATCH(1,(GMWQ!$NE$2:$NE$60=AB$3)*(GMWQ!$ND$2:$ND$60=AB$4)*(GMWQ!$NF$2:$NF$60=AB$1),0),$G169-1966)</f>
        <v>1747134</v>
      </c>
      <c r="AC169" s="4" cm="1">
        <f t="array" ref="AC169">INDEX(GMWQ!$A$2:$NF$60,MATCH(1,(GMWQ!$NE$2:$NE$60=AC$3)*(GMWQ!$ND$2:$ND$60=AC$4)*(GMWQ!$NF$2:$NF$60=AC$1),0),$G169-1966)</f>
        <v>1415400</v>
      </c>
      <c r="AD169" s="4" cm="1">
        <f t="array" ref="AD169">INDEX(GMWQ!$A$2:$NF$60,MATCH(1,(GMWQ!$NE$2:$NE$60=AD$3)*(GMWQ!$ND$2:$ND$60=AD$4)*(GMWQ!$NF$2:$NF$60=AD$1),0),$G169-1966)</f>
        <v>17914.66</v>
      </c>
      <c r="AE169" s="4" cm="1">
        <f t="array" ref="AE169">INDEX(GMWQ!$A$2:$NF$60,MATCH(1,(GMWQ!$NE$2:$NE$60=AE$3)*(GMWQ!$ND$2:$ND$60=AE$4)*(GMWQ!$NF$2:$NF$60=AE$1),0),$G169-1966)</f>
        <v>589961.1</v>
      </c>
      <c r="AF169" s="4" cm="1">
        <f t="array" ref="AF169">INDEX(GMWQ!$A$2:$NF$60,MATCH(1,(GMWQ!$NE$2:$NE$60=AF$3)*(GMWQ!$ND$2:$ND$60=AF$4)*(GMWQ!$NF$2:$NF$60=AF$1),0),$G169-1966)</f>
        <v>1296</v>
      </c>
      <c r="AG169" s="4" cm="1">
        <f t="array" ref="AG169">INDEX(GMWQ!$A$2:$NF$60,MATCH(1,(GMWQ!$NE$2:$NE$60=AG$3)*(GMWQ!$ND$2:$ND$60=AG$4)*(GMWQ!$NF$2:$NF$60=AG$1),0),$G169-1966)</f>
        <v>1411.4259999999999</v>
      </c>
      <c r="AH169" s="4" cm="1">
        <f t="array" ref="AH169">INDEX(GMWQ!$A$2:$NF$60,MATCH(1,(GMWQ!$NE$2:$NE$60=AH$3)*(GMWQ!$ND$2:$ND$60=AH$4)*(GMWQ!$NF$2:$NF$60=AH$1),0),$G169-1966)</f>
        <v>1888.3489999999999</v>
      </c>
      <c r="AI169" s="4" cm="1">
        <f t="array" ref="AI169">INDEX(GMWQ!$A$2:$NF$60,MATCH(1,(GMWQ!$NE$2:$NE$60=AI$3)*(GMWQ!$ND$2:$ND$60=AI$4)*(GMWQ!$NF$2:$NF$60=AI$1),0),$G169-1966)</f>
        <v>592201</v>
      </c>
      <c r="AJ169" s="4" cm="1">
        <f t="array" ref="AJ169">INDEX(GMWQ!$A$2:$NF$60,MATCH(1,(GMWQ!$NE$2:$NE$60=AJ$3)*(GMWQ!$ND$2:$ND$60=AJ$4)*(GMWQ!$NF$2:$NF$60=AJ$1),0),$G169-1966)</f>
        <v>450725</v>
      </c>
      <c r="AK169" s="4" cm="1">
        <f t="array" ref="AK169">INDEX(GMWQ!$A$2:$NF$60,MATCH(1,(GMWQ!$NE$2:$NE$60=AK$3)*(GMWQ!$ND$2:$ND$60=AK$4)*(GMWQ!$NF$2:$NF$60=AK$1),0),$G169-1966)</f>
        <v>4238.45</v>
      </c>
      <c r="AL169" s="4" cm="1">
        <f t="array" ref="AL169">INDEX(GMWQ!$A$2:$NF$60,MATCH(1,(GMWQ!$NE$2:$NE$60=AL$3)*(GMWQ!$ND$2:$ND$60=AL$4)*(GMWQ!$NF$2:$NF$60=AL$1),0),$G169-1966)</f>
        <v>129730.5</v>
      </c>
      <c r="AM169" s="4" cm="1">
        <f t="array" ref="AM169">INDEX(GMWQ!$A$2:$NF$60,MATCH(1,(GMWQ!$NE$2:$NE$60=AM$3)*(GMWQ!$ND$2:$ND$60=AM$4)*(GMWQ!$NF$2:$NF$60=AM$1),0),$G169-1966)</f>
        <v>722.70899999999995</v>
      </c>
      <c r="AN169" s="4" cm="1">
        <f t="array" ref="AN169">INDEX(GMWQ!$A$2:$NF$60,MATCH(1,(GMWQ!$NE$2:$NE$60=AN$3)*(GMWQ!$ND$2:$ND$60=AN$4)*(GMWQ!$NF$2:$NF$60=AN$1),0),$G169-1966)</f>
        <v>530.78599999999994</v>
      </c>
      <c r="AO169" s="4" cm="1">
        <f t="array" ref="AO169">INDEX(GMWQ!$A$2:$NF$60,MATCH(1,(GMWQ!$NE$2:$NE$60=AO$3)*(GMWQ!$ND$2:$ND$60=AO$4)*(GMWQ!$NF$2:$NF$60=AO$1),0),$G169-1966)</f>
        <v>407.06799999999998</v>
      </c>
      <c r="AP169" s="4" cm="1">
        <f t="array" ref="AP169">INDEX(GMWQ!$A$2:$NF$60,MATCH(1,(GMWQ!$NE$2:$NE$60=AP$3)*(GMWQ!$ND$2:$ND$60=AP$4)*(GMWQ!$NF$2:$NF$60=AP$1),0),$G169-1966)</f>
        <v>478107</v>
      </c>
      <c r="AQ169" s="4" cm="1">
        <f t="array" ref="AQ169">INDEX(GMWQ!$A$2:$NF$60,MATCH(1,(GMWQ!$NE$2:$NE$60=AQ$3)*(GMWQ!$ND$2:$ND$60=AQ$4)*(GMWQ!$NF$2:$NF$60=AQ$1),0),$G169-1966)</f>
        <v>0.1312971</v>
      </c>
      <c r="AR169" s="4" cm="1">
        <f t="array" ref="AR169">INDEX(GMWQ!$A$2:$NF$60,MATCH(1,(GMWQ!$NE$2:$NE$60=AR$3)*(GMWQ!$ND$2:$ND$60=AR$4)*(GMWQ!$NF$2:$NF$60=AR$1),0),$G169-1966)</f>
        <v>0.84432910000000005</v>
      </c>
      <c r="AS169" s="4" cm="1">
        <f t="array" ref="AS169">INDEX(GMWQ!$A$2:$NF$60,MATCH(1,(GMWQ!$NE$2:$NE$60=AS$3)*(GMWQ!$ND$2:$ND$60=AS$4)*(GMWQ!$NF$2:$NF$60=AS$1),0),$G169-1966)</f>
        <v>9.3652840000000001E-2</v>
      </c>
      <c r="AT169" s="4" cm="1">
        <f t="array" ref="AT169">INDEX(GMWQ!$A$2:$NF$60,MATCH(1,(GMWQ!$NE$2:$NE$60=AT$3)*(GMWQ!$ND$2:$ND$60=AT$4)*(GMWQ!$NF$2:$NF$60=AT$1),0),$G169-1966)</f>
        <v>9.9959140000000002E-2</v>
      </c>
      <c r="AU169" s="4" cm="1">
        <f t="array" ref="AU169">INDEX(GMWQ!$A$2:$NF$60,MATCH(1,(GMWQ!$NE$2:$NE$60=AU$3)*(GMWQ!$ND$2:$ND$60=AU$4)*(GMWQ!$NF$2:$NF$60=AU$1),0),$G169-1966)</f>
        <v>98.7</v>
      </c>
      <c r="AV169" s="4" cm="1">
        <f t="array" ref="AV169">INDEX(GMWQ!$A$2:$NF$60,MATCH(1,(GMWQ!$NE$2:$NE$60=AV$3)*(GMWQ!$ND$2:$ND$60=AV$4)*(GMWQ!$NF$2:$NF$60=AV$1),0),$G169-1966)</f>
        <v>233.3</v>
      </c>
      <c r="AW169" s="4" cm="1">
        <f t="array" ref="AW169">INDEX(GMWQ!$A$2:$NF$60,MATCH(1,(GMWQ!$NE$2:$NE$60=AW$3)*(GMWQ!$ND$2:$ND$60=AW$4)*(GMWQ!$NF$2:$NF$60=AW$1),0),$G169-1966)</f>
        <v>95.1</v>
      </c>
      <c r="AX169" s="4" cm="1">
        <f t="array" ref="AX169">INDEX(GMWQ!$A$2:$NF$60,MATCH(1,(GMWQ!$NE$2:$NE$60=AX$3)*(GMWQ!$ND$2:$ND$60=AX$4)*(GMWQ!$NF$2:$NF$60=AX$1),0),$G169-1966)</f>
        <v>93.4</v>
      </c>
      <c r="AY169" s="4" cm="1">
        <f t="array" ref="AY169">INDEX(GMWQ!$A$2:$NF$60,MATCH(1,(GMWQ!$NE$2:$NE$60=AY$3)*(GMWQ!$ND$2:$ND$60=AY$4)*(GMWQ!$NF$2:$NF$60=AY$1),0),$G169-1966)</f>
        <v>82.37</v>
      </c>
      <c r="AZ169" s="4" cm="1">
        <f t="array" ref="AZ169">INDEX(GMWQ!$A$2:$NF$60,MATCH(1,(GMWQ!$NE$2:$NE$60=AZ$3)*(GMWQ!$ND$2:$ND$60=AZ$4)*(GMWQ!$NF$2:$NF$60=AZ$1),0),$G169-1966)</f>
        <v>81.633330000000001</v>
      </c>
      <c r="BA169" s="4" cm="1">
        <f t="array" ref="BA169">INDEX(GMWQ!$A$2:$NF$60,MATCH(1,(GMWQ!$NE$2:$NE$60=BA$3)*(GMWQ!$ND$2:$ND$60=BA$4)*(GMWQ!$NF$2:$NF$60=BA$1),0),$G169-1966)</f>
        <v>122.9333</v>
      </c>
    </row>
    <row r="170" spans="1:53" x14ac:dyDescent="0.25">
      <c r="B170" s="4">
        <f t="shared" si="197"/>
        <v>2013</v>
      </c>
      <c r="C170" s="4">
        <f t="shared" si="197"/>
        <v>2013</v>
      </c>
      <c r="D170" s="4">
        <f t="shared" ref="D170" si="215">+D166+1</f>
        <v>2013</v>
      </c>
      <c r="F170" s="4">
        <f t="shared" ref="F170" si="216">+F166+1</f>
        <v>2013</v>
      </c>
      <c r="G170" s="4">
        <f t="shared" si="141"/>
        <v>2136</v>
      </c>
      <c r="H170" s="4" cm="1">
        <f t="array" ref="H170">INDEX(GMWQ!$A$2:$NF$60,MATCH(1,(GMWQ!$NE$2:$NE$60=H$3)*(GMWQ!$ND$2:$ND$60=H$4)*(GMWQ!$NF$2:$NF$60=H$1),0),$G170-1966)</f>
        <v>591954</v>
      </c>
      <c r="I170" s="4" cm="1">
        <f t="array" ref="I170">INDEX(GMWQ!$A$2:$NF$60,MATCH(1,(GMWQ!$NE$2:$NE$60=I$3)*(GMWQ!$ND$2:$ND$60=I$4)*(GMWQ!$NF$2:$NF$60=I$1),0),$G170-1966)</f>
        <v>4504.0249999999996</v>
      </c>
      <c r="J170" s="4" cm="1">
        <f t="array" ref="J170">INDEX(GMWQ!$A$2:$NF$60,MATCH(1,(GMWQ!$NE$2:$NE$60=J$3)*(GMWQ!$ND$2:$ND$60=J$4)*(GMWQ!$NF$2:$NF$60=J$1),0),$G170-1966)</f>
        <v>137924.5</v>
      </c>
      <c r="K170" s="4" cm="1">
        <f t="array" ref="K170">INDEX(GMWQ!$A$2:$NF$60,MATCH(1,(GMWQ!$NE$2:$NE$60=K$3)*(GMWQ!$ND$2:$ND$60=K$4)*(GMWQ!$NF$2:$NF$60=K$1),0),$G170-1966)</f>
        <v>813.87</v>
      </c>
      <c r="L170" s="4" cm="1">
        <f t="array" ref="L170">INDEX(GMWQ!$A$2:$NF$60,MATCH(1,(GMWQ!$NE$2:$NE$60=L$3)*(GMWQ!$ND$2:$ND$60=L$4)*(GMWQ!$NF$2:$NF$60=L$1),0),$G170-1966)</f>
        <v>578.41600000000005</v>
      </c>
      <c r="M170" s="4" cm="1">
        <f t="array" ref="M170">INDEX(GMWQ!$A$2:$NF$60,MATCH(1,(GMWQ!$NE$2:$NE$60=M$3)*(GMWQ!$ND$2:$ND$60=M$4)*(GMWQ!$NF$2:$NF$60=M$1),0),$G170-1966)</f>
        <v>436.404</v>
      </c>
      <c r="N170" s="4" cm="1">
        <f t="array" ref="N170">INDEX(GMWQ!$A$2:$NF$60,MATCH(1,(GMWQ!$NE$2:$NE$60=N$3)*(GMWQ!$ND$2:$ND$60=N$4)*(GMWQ!$NF$2:$NF$60=N$1),0),$G170-1966)</f>
        <v>503123.5</v>
      </c>
      <c r="O170" s="4" cm="1">
        <f t="array" ref="O170">INDEX(GMWQ!$A$2:$NF$60,MATCH(1,(GMWQ!$NE$2:$NE$60=O$3)*(GMWQ!$ND$2:$ND$60=O$4)*(GMWQ!$NF$2:$NF$60=O$1),0),$G170-1966)</f>
        <v>-33631</v>
      </c>
      <c r="P170" s="4" cm="1">
        <f t="array" ref="P170">INDEX(GMWQ!$A$2:$NF$60,MATCH(1,(GMWQ!$NE$2:$NE$60=P$3)*(GMWQ!$ND$2:$ND$60=P$4)*(GMWQ!$NF$2:$NF$60=P$1),0),$G170-1966)</f>
        <v>-221.5188</v>
      </c>
      <c r="Q170" s="4" cm="1">
        <f t="array" ref="Q170">INDEX(GMWQ!$A$2:$NF$60,MATCH(1,(GMWQ!$NE$2:$NE$60=Q$3)*(GMWQ!$ND$2:$ND$60=Q$4)*(GMWQ!$NF$2:$NF$60=Q$1),0),$G170-1966)</f>
        <v>-9398.5</v>
      </c>
      <c r="R170" s="4" cm="1">
        <f t="array" ref="R170">INDEX(GMWQ!$A$2:$NF$60,MATCH(1,(GMWQ!$NE$2:$NE$60=R$3)*(GMWQ!$ND$2:$ND$60=R$4)*(GMWQ!$NF$2:$NF$60=R$1),0),$G170-1966)</f>
        <v>2.6859999999999999</v>
      </c>
      <c r="S170" s="4" cm="1">
        <f t="array" ref="S170">INDEX(GMWQ!$A$2:$NF$60,MATCH(1,(GMWQ!$NE$2:$NE$60=S$3)*(GMWQ!$ND$2:$ND$60=S$4)*(GMWQ!$NF$2:$NF$60=S$1),0),$G170-1966)</f>
        <v>-24.968</v>
      </c>
      <c r="T170" s="4" cm="1">
        <f t="array" ref="T170">INDEX(GMWQ!$A$2:$NF$60,MATCH(1,(GMWQ!$NE$2:$NE$60=T$3)*(GMWQ!$ND$2:$ND$60=T$4)*(GMWQ!$NF$2:$NF$60=T$1),0),$G170-1966)</f>
        <v>-11.56978</v>
      </c>
      <c r="U170" s="4" cm="1">
        <f t="array" ref="U170">INDEX(GMWQ!$A$2:$NF$60,MATCH(1,(GMWQ!$NE$2:$NE$60=U$3)*(GMWQ!$ND$2:$ND$60=U$4)*(GMWQ!$NF$2:$NF$60=U$1),0),$G170-1966)</f>
        <v>-1635</v>
      </c>
      <c r="V170" s="4" cm="1">
        <f t="array" ref="V170">INDEX(GMWQ!$A$2:$NF$60,MATCH(1,(GMWQ!$NE$2:$NE$60=V$3)*(GMWQ!$ND$2:$ND$60=V$4)*(GMWQ!$NF$2:$NF$60=V$1),0),$G170-1966)</f>
        <v>1519787</v>
      </c>
      <c r="W170" s="4" cm="1">
        <f t="array" ref="W170">INDEX(GMWQ!$A$2:$NF$60,MATCH(1,(GMWQ!$NE$2:$NE$60=W$3)*(GMWQ!$ND$2:$ND$60=W$4)*(GMWQ!$NF$2:$NF$60=W$1),0),$G170-1966)</f>
        <v>23161.01</v>
      </c>
      <c r="X170" s="4" cm="1">
        <f t="array" ref="X170">INDEX(GMWQ!$A$2:$NF$60,MATCH(1,(GMWQ!$NE$2:$NE$60=X$3)*(GMWQ!$ND$2:$ND$60=X$4)*(GMWQ!$NF$2:$NF$60=X$1),0),$G170-1966)</f>
        <v>1060606</v>
      </c>
      <c r="Y170" s="4" cm="1">
        <f t="array" ref="Y170">INDEX(GMWQ!$A$2:$NF$60,MATCH(1,(GMWQ!$NE$2:$NE$60=Y$3)*(GMWQ!$ND$2:$ND$60=Y$4)*(GMWQ!$NF$2:$NF$60=Y$1),0),$G170-1966)</f>
        <v>2043.3440000000001</v>
      </c>
      <c r="Z170" s="4" cm="1">
        <f t="array" ref="Z170">INDEX(GMWQ!$A$2:$NF$60,MATCH(1,(GMWQ!$NE$2:$NE$60=Z$3)*(GMWQ!$ND$2:$ND$60=Z$4)*(GMWQ!$NF$2:$NF$60=Z$1),0),$G170-1966)</f>
        <v>2498.3739999999998</v>
      </c>
      <c r="AA170" s="4" cm="1">
        <f t="array" ref="AA170">INDEX(GMWQ!$A$2:$NF$60,MATCH(1,(GMWQ!$NE$2:$NE$60=AA$3)*(GMWQ!$ND$2:$ND$60=AA$4)*(GMWQ!$NF$2:$NF$60=AA$1),0),$G170-1966)</f>
        <v>2343.9110000000001</v>
      </c>
      <c r="AB170" s="4" cm="1">
        <f t="array" ref="AB170">INDEX(GMWQ!$A$2:$NF$60,MATCH(1,(GMWQ!$NE$2:$NE$60=AB$3)*(GMWQ!$ND$2:$ND$60=AB$4)*(GMWQ!$NF$2:$NF$60=AB$1),0),$G170-1966)</f>
        <v>1753831</v>
      </c>
      <c r="AC170" s="4" cm="1">
        <f t="array" ref="AC170">INDEX(GMWQ!$A$2:$NF$60,MATCH(1,(GMWQ!$NE$2:$NE$60=AC$3)*(GMWQ!$ND$2:$ND$60=AC$4)*(GMWQ!$NF$2:$NF$60=AC$1),0),$G170-1966)</f>
        <v>1452600</v>
      </c>
      <c r="AD170" s="4" cm="1">
        <f t="array" ref="AD170">INDEX(GMWQ!$A$2:$NF$60,MATCH(1,(GMWQ!$NE$2:$NE$60=AD$3)*(GMWQ!$ND$2:$ND$60=AD$4)*(GMWQ!$NF$2:$NF$60=AD$1),0),$G170-1966)</f>
        <v>18040.37</v>
      </c>
      <c r="AE170" s="4" cm="1">
        <f t="array" ref="AE170">INDEX(GMWQ!$A$2:$NF$60,MATCH(1,(GMWQ!$NE$2:$NE$60=AE$3)*(GMWQ!$ND$2:$ND$60=AE$4)*(GMWQ!$NF$2:$NF$60=AE$1),0),$G170-1966)</f>
        <v>591132</v>
      </c>
      <c r="AF170" s="4" cm="1">
        <f t="array" ref="AF170">INDEX(GMWQ!$A$2:$NF$60,MATCH(1,(GMWQ!$NE$2:$NE$60=AF$3)*(GMWQ!$ND$2:$ND$60=AF$4)*(GMWQ!$NF$2:$NF$60=AF$1),0),$G170-1966)</f>
        <v>1286</v>
      </c>
      <c r="AG170" s="4" cm="1">
        <f t="array" ref="AG170">INDEX(GMWQ!$A$2:$NF$60,MATCH(1,(GMWQ!$NE$2:$NE$60=AG$3)*(GMWQ!$ND$2:$ND$60=AG$4)*(GMWQ!$NF$2:$NF$60=AG$1),0),$G170-1966)</f>
        <v>1420.723</v>
      </c>
      <c r="AH170" s="4" cm="1">
        <f t="array" ref="AH170">INDEX(GMWQ!$A$2:$NF$60,MATCH(1,(GMWQ!$NE$2:$NE$60=AH$3)*(GMWQ!$ND$2:$ND$60=AH$4)*(GMWQ!$NF$2:$NF$60=AH$1),0),$G170-1966)</f>
        <v>1910.03</v>
      </c>
      <c r="AI170" s="4" cm="1">
        <f t="array" ref="AI170">INDEX(GMWQ!$A$2:$NF$60,MATCH(1,(GMWQ!$NE$2:$NE$60=AI$3)*(GMWQ!$ND$2:$ND$60=AI$4)*(GMWQ!$NF$2:$NF$60=AI$1),0),$G170-1966)</f>
        <v>594936</v>
      </c>
      <c r="AJ170" s="4" cm="1">
        <f t="array" ref="AJ170">INDEX(GMWQ!$A$2:$NF$60,MATCH(1,(GMWQ!$NE$2:$NE$60=AJ$3)*(GMWQ!$ND$2:$ND$60=AJ$4)*(GMWQ!$NF$2:$NF$60=AJ$1),0),$G170-1966)</f>
        <v>454683</v>
      </c>
      <c r="AK170" s="4" cm="1">
        <f t="array" ref="AK170">INDEX(GMWQ!$A$2:$NF$60,MATCH(1,(GMWQ!$NE$2:$NE$60=AK$3)*(GMWQ!$ND$2:$ND$60=AK$4)*(GMWQ!$NF$2:$NF$60=AK$1),0),$G170-1966)</f>
        <v>4298</v>
      </c>
      <c r="AL170" s="4" cm="1">
        <f t="array" ref="AL170">INDEX(GMWQ!$A$2:$NF$60,MATCH(1,(GMWQ!$NE$2:$NE$60=AL$3)*(GMWQ!$ND$2:$ND$60=AL$4)*(GMWQ!$NF$2:$NF$60=AL$1),0),$G170-1966)</f>
        <v>129689.5</v>
      </c>
      <c r="AM170" s="4" cm="1">
        <f t="array" ref="AM170">INDEX(GMWQ!$A$2:$NF$60,MATCH(1,(GMWQ!$NE$2:$NE$60=AM$3)*(GMWQ!$ND$2:$ND$60=AM$4)*(GMWQ!$NF$2:$NF$60=AM$1),0),$G170-1966)</f>
        <v>726.67899999999997</v>
      </c>
      <c r="AN170" s="4" cm="1">
        <f t="array" ref="AN170">INDEX(GMWQ!$A$2:$NF$60,MATCH(1,(GMWQ!$NE$2:$NE$60=AN$3)*(GMWQ!$ND$2:$ND$60=AN$4)*(GMWQ!$NF$2:$NF$60=AN$1),0),$G170-1966)</f>
        <v>533.01300000000003</v>
      </c>
      <c r="AO170" s="4" cm="1">
        <f t="array" ref="AO170">INDEX(GMWQ!$A$2:$NF$60,MATCH(1,(GMWQ!$NE$2:$NE$60=AO$3)*(GMWQ!$ND$2:$ND$60=AO$4)*(GMWQ!$NF$2:$NF$60=AO$1),0),$G170-1966)</f>
        <v>407.67899999999997</v>
      </c>
      <c r="AP170" s="4" cm="1">
        <f t="array" ref="AP170">INDEX(GMWQ!$A$2:$NF$60,MATCH(1,(GMWQ!$NE$2:$NE$60=AP$3)*(GMWQ!$ND$2:$ND$60=AP$4)*(GMWQ!$NF$2:$NF$60=AP$1),0),$G170-1966)</f>
        <v>483281</v>
      </c>
      <c r="AQ170" s="4" cm="1">
        <f t="array" ref="AQ170">INDEX(GMWQ!$A$2:$NF$60,MATCH(1,(GMWQ!$NE$2:$NE$60=AQ$3)*(GMWQ!$ND$2:$ND$60=AQ$4)*(GMWQ!$NF$2:$NF$60=AQ$1),0),$G170-1966)</f>
        <v>0.39674039999999999</v>
      </c>
      <c r="AR170" s="4" cm="1">
        <f t="array" ref="AR170">INDEX(GMWQ!$A$2:$NF$60,MATCH(1,(GMWQ!$NE$2:$NE$60=AR$3)*(GMWQ!$ND$2:$ND$60=AR$4)*(GMWQ!$NF$2:$NF$60=AR$1),0),$G170-1966)</f>
        <v>0.97844249999999999</v>
      </c>
      <c r="AS170" s="4" cm="1">
        <f t="array" ref="AS170">INDEX(GMWQ!$A$2:$NF$60,MATCH(1,(GMWQ!$NE$2:$NE$60=AS$3)*(GMWQ!$ND$2:$ND$60=AS$4)*(GMWQ!$NF$2:$NF$60=AS$1),0),$G170-1966)</f>
        <v>0.13285530000000001</v>
      </c>
      <c r="AT170" s="4" cm="1">
        <f t="array" ref="AT170">INDEX(GMWQ!$A$2:$NF$60,MATCH(1,(GMWQ!$NE$2:$NE$60=AT$3)*(GMWQ!$ND$2:$ND$60=AT$4)*(GMWQ!$NF$2:$NF$60=AT$1),0),$G170-1966)</f>
        <v>-0.20042789999999999</v>
      </c>
      <c r="AU170" s="4" cm="1">
        <f t="array" ref="AU170">INDEX(GMWQ!$A$2:$NF$60,MATCH(1,(GMWQ!$NE$2:$NE$60=AU$3)*(GMWQ!$ND$2:$ND$60=AU$4)*(GMWQ!$NF$2:$NF$60=AU$1),0),$G170-1966)</f>
        <v>99.3</v>
      </c>
      <c r="AV170" s="4" cm="1">
        <f t="array" ref="AV170">INDEX(GMWQ!$A$2:$NF$60,MATCH(1,(GMWQ!$NE$2:$NE$60=AV$3)*(GMWQ!$ND$2:$ND$60=AV$4)*(GMWQ!$NF$2:$NF$60=AV$1),0),$G170-1966)</f>
        <v>234.1627</v>
      </c>
      <c r="AW170" s="4" cm="1">
        <f t="array" ref="AW170">INDEX(GMWQ!$A$2:$NF$60,MATCH(1,(GMWQ!$NE$2:$NE$60=AW$3)*(GMWQ!$ND$2:$ND$60=AW$4)*(GMWQ!$NF$2:$NF$60=AW$1),0),$G170-1966)</f>
        <v>95.533330000000007</v>
      </c>
      <c r="AX170" s="4" cm="1">
        <f t="array" ref="AX170">INDEX(GMWQ!$A$2:$NF$60,MATCH(1,(GMWQ!$NE$2:$NE$60=AX$3)*(GMWQ!$ND$2:$ND$60=AX$4)*(GMWQ!$NF$2:$NF$60=AX$1),0),$G170-1966)</f>
        <v>93.466669999999993</v>
      </c>
      <c r="AY170" s="4" cm="1">
        <f t="array" ref="AY170">INDEX(GMWQ!$A$2:$NF$60,MATCH(1,(GMWQ!$NE$2:$NE$60=AY$3)*(GMWQ!$ND$2:$ND$60=AY$4)*(GMWQ!$NF$2:$NF$60=AY$1),0),$G170-1966)</f>
        <v>82.336669999999998</v>
      </c>
      <c r="AZ170" s="4" cm="1">
        <f t="array" ref="AZ170">INDEX(GMWQ!$A$2:$NF$60,MATCH(1,(GMWQ!$NE$2:$NE$60=AZ$3)*(GMWQ!$ND$2:$ND$60=AZ$4)*(GMWQ!$NF$2:$NF$60=AZ$1),0),$G170-1966)</f>
        <v>81.3</v>
      </c>
      <c r="BA170" s="4" cm="1">
        <f t="array" ref="BA170">INDEX(GMWQ!$A$2:$NF$60,MATCH(1,(GMWQ!$NE$2:$NE$60=BA$3)*(GMWQ!$ND$2:$ND$60=BA$4)*(GMWQ!$NF$2:$NF$60=BA$1),0),$G170-1966)</f>
        <v>123.2667</v>
      </c>
    </row>
    <row r="171" spans="1:53" x14ac:dyDescent="0.25">
      <c r="A171" s="4">
        <v>2014</v>
      </c>
      <c r="B171" s="4">
        <f t="shared" si="197"/>
        <v>2014</v>
      </c>
      <c r="C171" s="4">
        <f t="shared" si="197"/>
        <v>2013</v>
      </c>
      <c r="D171" s="4">
        <f t="shared" ref="D171" si="217">+D167+1</f>
        <v>2013</v>
      </c>
      <c r="E171" s="4">
        <f t="shared" si="197"/>
        <v>2013</v>
      </c>
      <c r="G171" s="4">
        <f t="shared" si="141"/>
        <v>2137</v>
      </c>
      <c r="H171" s="4" cm="1">
        <f t="array" ref="H171">INDEX(GMWQ!$A$2:$NF$60,MATCH(1,(GMWQ!$NE$2:$NE$60=H$3)*(GMWQ!$ND$2:$ND$60=H$4)*(GMWQ!$NF$2:$NF$60=H$1),0),$G171-1966)</f>
        <v>596696</v>
      </c>
      <c r="I171" s="4" cm="1">
        <f t="array" ref="I171">INDEX(GMWQ!$A$2:$NF$60,MATCH(1,(GMWQ!$NE$2:$NE$60=I$3)*(GMWQ!$ND$2:$ND$60=I$4)*(GMWQ!$NF$2:$NF$60=I$1),0),$G171-1966)</f>
        <v>4488.5</v>
      </c>
      <c r="J171" s="4" cm="1">
        <f t="array" ref="J171">INDEX(GMWQ!$A$2:$NF$60,MATCH(1,(GMWQ!$NE$2:$NE$60=J$3)*(GMWQ!$ND$2:$ND$60=J$4)*(GMWQ!$NF$2:$NF$60=J$1),0),$G171-1966)</f>
        <v>139362.5</v>
      </c>
      <c r="K171" s="4" cm="1">
        <f t="array" ref="K171">INDEX(GMWQ!$A$2:$NF$60,MATCH(1,(GMWQ!$NE$2:$NE$60=K$3)*(GMWQ!$ND$2:$ND$60=K$4)*(GMWQ!$NF$2:$NF$60=K$1),0),$G171-1966)</f>
        <v>822.37</v>
      </c>
      <c r="L171" s="4" cm="1">
        <f t="array" ref="L171">INDEX(GMWQ!$A$2:$NF$60,MATCH(1,(GMWQ!$NE$2:$NE$60=L$3)*(GMWQ!$ND$2:$ND$60=L$4)*(GMWQ!$NF$2:$NF$60=L$1),0),$G171-1966)</f>
        <v>578.46699999999998</v>
      </c>
      <c r="M171" s="4" cm="1">
        <f t="array" ref="M171">INDEX(GMWQ!$A$2:$NF$60,MATCH(1,(GMWQ!$NE$2:$NE$60=M$3)*(GMWQ!$ND$2:$ND$60=M$4)*(GMWQ!$NF$2:$NF$60=M$1),0),$G171-1966)</f>
        <v>436.584</v>
      </c>
      <c r="N171" s="4" cm="1">
        <f t="array" ref="N171">INDEX(GMWQ!$A$2:$NF$60,MATCH(1,(GMWQ!$NE$2:$NE$60=N$3)*(GMWQ!$ND$2:$ND$60=N$4)*(GMWQ!$NF$2:$NF$60=N$1),0),$G171-1966)</f>
        <v>503973.8</v>
      </c>
      <c r="O171" s="4" cm="1">
        <f t="array" ref="O171">INDEX(GMWQ!$A$2:$NF$60,MATCH(1,(GMWQ!$NE$2:$NE$60=O$3)*(GMWQ!$ND$2:$ND$60=O$4)*(GMWQ!$NF$2:$NF$60=O$1),0),$G171-1966)</f>
        <v>-16005</v>
      </c>
      <c r="P171" s="4" cm="1">
        <f t="array" ref="P171">INDEX(GMWQ!$A$2:$NF$60,MATCH(1,(GMWQ!$NE$2:$NE$60=P$3)*(GMWQ!$ND$2:$ND$60=P$4)*(GMWQ!$NF$2:$NF$60=P$1),0),$G171-1966)</f>
        <v>-220.97300000000001</v>
      </c>
      <c r="Q171" s="4" cm="1">
        <f t="array" ref="Q171">INDEX(GMWQ!$A$2:$NF$60,MATCH(1,(GMWQ!$NE$2:$NE$60=Q$3)*(GMWQ!$ND$2:$ND$60=Q$4)*(GMWQ!$NF$2:$NF$60=Q$1),0),$G171-1966)</f>
        <v>-8564.5</v>
      </c>
      <c r="R171" s="4" cm="1">
        <f t="array" ref="R171">INDEX(GMWQ!$A$2:$NF$60,MATCH(1,(GMWQ!$NE$2:$NE$60=R$3)*(GMWQ!$ND$2:$ND$60=R$4)*(GMWQ!$NF$2:$NF$60=R$1),0),$G171-1966)</f>
        <v>4.3689999999999998</v>
      </c>
      <c r="S171" s="4" cm="1">
        <f t="array" ref="S171">INDEX(GMWQ!$A$2:$NF$60,MATCH(1,(GMWQ!$NE$2:$NE$60=S$3)*(GMWQ!$ND$2:$ND$60=S$4)*(GMWQ!$NF$2:$NF$60=S$1),0),$G171-1966)</f>
        <v>-24.111999999999998</v>
      </c>
      <c r="T171" s="4" cm="1">
        <f t="array" ref="T171">INDEX(GMWQ!$A$2:$NF$60,MATCH(1,(GMWQ!$NE$2:$NE$60=T$3)*(GMWQ!$ND$2:$ND$60=T$4)*(GMWQ!$NF$2:$NF$60=T$1),0),$G171-1966)</f>
        <v>-11.67221</v>
      </c>
      <c r="U171" s="4" cm="1">
        <f t="array" ref="U171">INDEX(GMWQ!$A$2:$NF$60,MATCH(1,(GMWQ!$NE$2:$NE$60=U$3)*(GMWQ!$ND$2:$ND$60=U$4)*(GMWQ!$NF$2:$NF$60=U$1),0),$G171-1966)</f>
        <v>2106</v>
      </c>
      <c r="V171" s="4" cm="1">
        <f t="array" ref="V171">INDEX(GMWQ!$A$2:$NF$60,MATCH(1,(GMWQ!$NE$2:$NE$60=V$3)*(GMWQ!$ND$2:$ND$60=V$4)*(GMWQ!$NF$2:$NF$60=V$1),0),$G171-1966)</f>
        <v>1539787</v>
      </c>
      <c r="W171" s="4" cm="1">
        <f t="array" ref="W171">INDEX(GMWQ!$A$2:$NF$60,MATCH(1,(GMWQ!$NE$2:$NE$60=W$3)*(GMWQ!$ND$2:$ND$60=W$4)*(GMWQ!$NF$2:$NF$60=W$1),0),$G171-1966)</f>
        <v>23520.880000000001</v>
      </c>
      <c r="X171" s="4" cm="1">
        <f t="array" ref="X171">INDEX(GMWQ!$A$2:$NF$60,MATCH(1,(GMWQ!$NE$2:$NE$60=X$3)*(GMWQ!$ND$2:$ND$60=X$4)*(GMWQ!$NF$2:$NF$60=X$1),0),$G171-1966)</f>
        <v>1074000</v>
      </c>
      <c r="Y171" s="4" cm="1">
        <f t="array" ref="Y171">INDEX(GMWQ!$A$2:$NF$60,MATCH(1,(GMWQ!$NE$2:$NE$60=Y$3)*(GMWQ!$ND$2:$ND$60=Y$4)*(GMWQ!$NF$2:$NF$60=Y$1),0),$G171-1966)</f>
        <v>2043.4880000000001</v>
      </c>
      <c r="Z171" s="4" cm="1">
        <f t="array" ref="Z171">INDEX(GMWQ!$A$2:$NF$60,MATCH(1,(GMWQ!$NE$2:$NE$60=Z$3)*(GMWQ!$ND$2:$ND$60=Z$4)*(GMWQ!$NF$2:$NF$60=Z$1),0),$G171-1966)</f>
        <v>2585.7710000000002</v>
      </c>
      <c r="AA171" s="4" cm="1">
        <f t="array" ref="AA171">INDEX(GMWQ!$A$2:$NF$60,MATCH(1,(GMWQ!$NE$2:$NE$60=AA$3)*(GMWQ!$ND$2:$ND$60=AA$4)*(GMWQ!$NF$2:$NF$60=AA$1),0),$G171-1966)</f>
        <v>2401.3229999999999</v>
      </c>
      <c r="AB171" s="4" cm="1">
        <f t="array" ref="AB171">INDEX(GMWQ!$A$2:$NF$60,MATCH(1,(GMWQ!$NE$2:$NE$60=AB$3)*(GMWQ!$ND$2:$ND$60=AB$4)*(GMWQ!$NF$2:$NF$60=AB$1),0),$G171-1966)</f>
        <v>1772841</v>
      </c>
      <c r="AC171" s="4" cm="1">
        <f t="array" ref="AC171">INDEX(GMWQ!$A$2:$NF$60,MATCH(1,(GMWQ!$NE$2:$NE$60=AC$3)*(GMWQ!$ND$2:$ND$60=AC$4)*(GMWQ!$NF$2:$NF$60=AC$1),0),$G171-1966)</f>
        <v>1461100</v>
      </c>
      <c r="AD171" s="4" cm="1">
        <f t="array" ref="AD171">INDEX(GMWQ!$A$2:$NF$60,MATCH(1,(GMWQ!$NE$2:$NE$60=AD$3)*(GMWQ!$ND$2:$ND$60=AD$4)*(GMWQ!$NF$2:$NF$60=AD$1),0),$G171-1966)</f>
        <v>18269.919999999998</v>
      </c>
      <c r="AE171" s="4" cm="1">
        <f t="array" ref="AE171">INDEX(GMWQ!$A$2:$NF$60,MATCH(1,(GMWQ!$NE$2:$NE$60=AE$3)*(GMWQ!$ND$2:$ND$60=AE$4)*(GMWQ!$NF$2:$NF$60=AE$1),0),$G171-1966)</f>
        <v>591616.9</v>
      </c>
      <c r="AF171" s="4" cm="1">
        <f t="array" ref="AF171">INDEX(GMWQ!$A$2:$NF$60,MATCH(1,(GMWQ!$NE$2:$NE$60=AF$3)*(GMWQ!$ND$2:$ND$60=AF$4)*(GMWQ!$NF$2:$NF$60=AF$1),0),$G171-1966)</f>
        <v>1305</v>
      </c>
      <c r="AG171" s="4" cm="1">
        <f t="array" ref="AG171">INDEX(GMWQ!$A$2:$NF$60,MATCH(1,(GMWQ!$NE$2:$NE$60=AG$3)*(GMWQ!$ND$2:$ND$60=AG$4)*(GMWQ!$NF$2:$NF$60=AG$1),0),$G171-1966)</f>
        <v>1470.942</v>
      </c>
      <c r="AH171" s="4" cm="1">
        <f t="array" ref="AH171">INDEX(GMWQ!$A$2:$NF$60,MATCH(1,(GMWQ!$NE$2:$NE$60=AH$3)*(GMWQ!$ND$2:$ND$60=AH$4)*(GMWQ!$NF$2:$NF$60=AH$1),0),$G171-1966)</f>
        <v>1961.6030000000001</v>
      </c>
      <c r="AI171" s="4" cm="1">
        <f t="array" ref="AI171">INDEX(GMWQ!$A$2:$NF$60,MATCH(1,(GMWQ!$NE$2:$NE$60=AI$3)*(GMWQ!$ND$2:$ND$60=AI$4)*(GMWQ!$NF$2:$NF$60=AI$1),0),$G171-1966)</f>
        <v>564821</v>
      </c>
      <c r="AJ171" s="4" cm="1">
        <f t="array" ref="AJ171">INDEX(GMWQ!$A$2:$NF$60,MATCH(1,(GMWQ!$NE$2:$NE$60=AJ$3)*(GMWQ!$ND$2:$ND$60=AJ$4)*(GMWQ!$NF$2:$NF$60=AJ$1),0),$G171-1966)</f>
        <v>460682</v>
      </c>
      <c r="AK171" s="4" cm="1">
        <f t="array" ref="AK171">INDEX(GMWQ!$A$2:$NF$60,MATCH(1,(GMWQ!$NE$2:$NE$60=AK$3)*(GMWQ!$ND$2:$ND$60=AK$4)*(GMWQ!$NF$2:$NF$60=AK$1),0),$G171-1966)</f>
        <v>4299.4250000000002</v>
      </c>
      <c r="AL171" s="4" cm="1">
        <f t="array" ref="AL171">INDEX(GMWQ!$A$2:$NF$60,MATCH(1,(GMWQ!$NE$2:$NE$60=AL$3)*(GMWQ!$ND$2:$ND$60=AL$4)*(GMWQ!$NF$2:$NF$60=AL$1),0),$G171-1966)</f>
        <v>131034.8</v>
      </c>
      <c r="AM171" s="4" cm="1">
        <f t="array" ref="AM171">INDEX(GMWQ!$A$2:$NF$60,MATCH(1,(GMWQ!$NE$2:$NE$60=AM$3)*(GMWQ!$ND$2:$ND$60=AM$4)*(GMWQ!$NF$2:$NF$60=AM$1),0),$G171-1966)</f>
        <v>739.43299999999999</v>
      </c>
      <c r="AN171" s="4" cm="1">
        <f t="array" ref="AN171">INDEX(GMWQ!$A$2:$NF$60,MATCH(1,(GMWQ!$NE$2:$NE$60=AN$3)*(GMWQ!$ND$2:$ND$60=AN$4)*(GMWQ!$NF$2:$NF$60=AN$1),0),$G171-1966)</f>
        <v>535.04</v>
      </c>
      <c r="AO171" s="4" cm="1">
        <f t="array" ref="AO171">INDEX(GMWQ!$A$2:$NF$60,MATCH(1,(GMWQ!$NE$2:$NE$60=AO$3)*(GMWQ!$ND$2:$ND$60=AO$4)*(GMWQ!$NF$2:$NF$60=AO$1),0),$G171-1966)</f>
        <v>408.471</v>
      </c>
      <c r="AP171" s="4" cm="1">
        <f t="array" ref="AP171">INDEX(GMWQ!$A$2:$NF$60,MATCH(1,(GMWQ!$NE$2:$NE$60=AP$3)*(GMWQ!$ND$2:$ND$60=AP$4)*(GMWQ!$NF$2:$NF$60=AP$1),0),$G171-1966)</f>
        <v>490863</v>
      </c>
      <c r="AQ171" s="4" cm="1">
        <f t="array" ref="AQ171">INDEX(GMWQ!$A$2:$NF$60,MATCH(1,(GMWQ!$NE$2:$NE$60=AQ$3)*(GMWQ!$ND$2:$ND$60=AQ$4)*(GMWQ!$NF$2:$NF$60=AQ$1),0),$G171-1966)</f>
        <v>0.45125320000000002</v>
      </c>
      <c r="AR171" s="4" cm="1">
        <f t="array" ref="AR171">INDEX(GMWQ!$A$2:$NF$60,MATCH(1,(GMWQ!$NE$2:$NE$60=AR$3)*(GMWQ!$ND$2:$ND$60=AR$4)*(GMWQ!$NF$2:$NF$60=AR$1),0),$G171-1966)</f>
        <v>1.0720700000000001</v>
      </c>
      <c r="AS171" s="4" cm="1">
        <f t="array" ref="AS171">INDEX(GMWQ!$A$2:$NF$60,MATCH(1,(GMWQ!$NE$2:$NE$60=AS$3)*(GMWQ!$ND$2:$ND$60=AS$4)*(GMWQ!$NF$2:$NF$60=AS$1),0),$G171-1966)</f>
        <v>-4.4640300000000001E-2</v>
      </c>
      <c r="AT171" s="4" cm="1">
        <f t="array" ref="AT171">INDEX(GMWQ!$A$2:$NF$60,MATCH(1,(GMWQ!$NE$2:$NE$60=AT$3)*(GMWQ!$ND$2:$ND$60=AT$4)*(GMWQ!$NF$2:$NF$60=AT$1),0),$G171-1966)</f>
        <v>-0.28583449999999999</v>
      </c>
      <c r="AU171" s="4" cm="1">
        <f t="array" ref="AU171">INDEX(GMWQ!$A$2:$NF$60,MATCH(1,(GMWQ!$NE$2:$NE$60=AU$3)*(GMWQ!$ND$2:$ND$60=AU$4)*(GMWQ!$NF$2:$NF$60=AU$1),0),$G171-1966)</f>
        <v>99.4</v>
      </c>
      <c r="AV171" s="4" cm="1">
        <f t="array" ref="AV171">INDEX(GMWQ!$A$2:$NF$60,MATCH(1,(GMWQ!$NE$2:$NE$60=AV$3)*(GMWQ!$ND$2:$ND$60=AV$4)*(GMWQ!$NF$2:$NF$60=AV$1),0),$G171-1966)</f>
        <v>235.62100000000001</v>
      </c>
      <c r="AW171" s="4" cm="1">
        <f t="array" ref="AW171">INDEX(GMWQ!$A$2:$NF$60,MATCH(1,(GMWQ!$NE$2:$NE$60=AW$3)*(GMWQ!$ND$2:$ND$60=AW$4)*(GMWQ!$NF$2:$NF$60=AW$1),0),$G171-1966)</f>
        <v>95.566670000000002</v>
      </c>
      <c r="AX171" s="4" cm="1">
        <f t="array" ref="AX171">INDEX(GMWQ!$A$2:$NF$60,MATCH(1,(GMWQ!$NE$2:$NE$60=AX$3)*(GMWQ!$ND$2:$ND$60=AX$4)*(GMWQ!$NF$2:$NF$60=AX$1),0),$G171-1966)</f>
        <v>93.8</v>
      </c>
      <c r="AY171" s="4" cm="1">
        <f t="array" ref="AY171">INDEX(GMWQ!$A$2:$NF$60,MATCH(1,(GMWQ!$NE$2:$NE$60=AY$3)*(GMWQ!$ND$2:$ND$60=AY$4)*(GMWQ!$NF$2:$NF$60=AY$1),0),$G171-1966)</f>
        <v>82.473339999999993</v>
      </c>
      <c r="AZ171" s="4" cm="1">
        <f t="array" ref="AZ171">INDEX(GMWQ!$A$2:$NF$60,MATCH(1,(GMWQ!$NE$2:$NE$60=AZ$3)*(GMWQ!$ND$2:$ND$60=AZ$4)*(GMWQ!$NF$2:$NF$60=AZ$1),0),$G171-1966)</f>
        <v>81.466669999999993</v>
      </c>
      <c r="BA171" s="4" cm="1">
        <f t="array" ref="BA171">INDEX(GMWQ!$A$2:$NF$60,MATCH(1,(GMWQ!$NE$2:$NE$60=BA$3)*(GMWQ!$ND$2:$ND$60=BA$4)*(GMWQ!$NF$2:$NF$60=BA$1),0),$G171-1966)</f>
        <v>124.2333</v>
      </c>
    </row>
    <row r="172" spans="1:53" x14ac:dyDescent="0.25">
      <c r="B172" s="4">
        <f t="shared" ref="B172:E187" si="218">+B168+1</f>
        <v>2014</v>
      </c>
      <c r="C172" s="4">
        <f t="shared" si="218"/>
        <v>2014</v>
      </c>
      <c r="D172" s="4">
        <f t="shared" ref="D172" si="219">+D168+1</f>
        <v>2013</v>
      </c>
      <c r="G172" s="4">
        <f t="shared" si="141"/>
        <v>2138</v>
      </c>
      <c r="H172" s="4" cm="1">
        <f t="array" ref="H172">INDEX(GMWQ!$A$2:$NF$60,MATCH(1,(GMWQ!$NE$2:$NE$60=H$3)*(GMWQ!$ND$2:$ND$60=H$4)*(GMWQ!$NF$2:$NF$60=H$1),0),$G172-1966)</f>
        <v>602310</v>
      </c>
      <c r="I172" s="4" cm="1">
        <f t="array" ref="I172">INDEX(GMWQ!$A$2:$NF$60,MATCH(1,(GMWQ!$NE$2:$NE$60=I$3)*(GMWQ!$ND$2:$ND$60=I$4)*(GMWQ!$NF$2:$NF$60=I$1),0),$G172-1966)</f>
        <v>4546.4750000000004</v>
      </c>
      <c r="J172" s="4" cm="1">
        <f t="array" ref="J172">INDEX(GMWQ!$A$2:$NF$60,MATCH(1,(GMWQ!$NE$2:$NE$60=J$3)*(GMWQ!$ND$2:$ND$60=J$4)*(GMWQ!$NF$2:$NF$60=J$1),0),$G172-1966)</f>
        <v>137360.79999999999</v>
      </c>
      <c r="K172" s="4" cm="1">
        <f t="array" ref="K172">INDEX(GMWQ!$A$2:$NF$60,MATCH(1,(GMWQ!$NE$2:$NE$60=K$3)*(GMWQ!$ND$2:$ND$60=K$4)*(GMWQ!$NF$2:$NF$60=K$1),0),$G172-1966)</f>
        <v>822.2</v>
      </c>
      <c r="L172" s="4" cm="1">
        <f t="array" ref="L172">INDEX(GMWQ!$A$2:$NF$60,MATCH(1,(GMWQ!$NE$2:$NE$60=L$3)*(GMWQ!$ND$2:$ND$60=L$4)*(GMWQ!$NF$2:$NF$60=L$1),0),$G172-1966)</f>
        <v>579.87599999999998</v>
      </c>
      <c r="M172" s="4" cm="1">
        <f t="array" ref="M172">INDEX(GMWQ!$A$2:$NF$60,MATCH(1,(GMWQ!$NE$2:$NE$60=M$3)*(GMWQ!$ND$2:$ND$60=M$4)*(GMWQ!$NF$2:$NF$60=M$1),0),$G172-1966)</f>
        <v>436.69799999999998</v>
      </c>
      <c r="N172" s="4" cm="1">
        <f t="array" ref="N172">INDEX(GMWQ!$A$2:$NF$60,MATCH(1,(GMWQ!$NE$2:$NE$60=N$3)*(GMWQ!$ND$2:$ND$60=N$4)*(GMWQ!$NF$2:$NF$60=N$1),0),$G172-1966)</f>
        <v>508567.8</v>
      </c>
      <c r="O172" s="4" cm="1">
        <f t="array" ref="O172">INDEX(GMWQ!$A$2:$NF$60,MATCH(1,(GMWQ!$NE$2:$NE$60=O$3)*(GMWQ!$ND$2:$ND$60=O$4)*(GMWQ!$NF$2:$NF$60=O$1),0),$G172-1966)</f>
        <v>-30594</v>
      </c>
      <c r="P172" s="4" cm="1">
        <f t="array" ref="P172">INDEX(GMWQ!$A$2:$NF$60,MATCH(1,(GMWQ!$NE$2:$NE$60=P$3)*(GMWQ!$ND$2:$ND$60=P$4)*(GMWQ!$NF$2:$NF$60=P$1),0),$G172-1966)</f>
        <v>-221.37049999999999</v>
      </c>
      <c r="Q172" s="4" cm="1">
        <f t="array" ref="Q172">INDEX(GMWQ!$A$2:$NF$60,MATCH(1,(GMWQ!$NE$2:$NE$60=Q$3)*(GMWQ!$ND$2:$ND$60=Q$4)*(GMWQ!$NF$2:$NF$60=Q$1),0),$G172-1966)</f>
        <v>-7687.25</v>
      </c>
      <c r="R172" s="4" cm="1">
        <f t="array" ref="R172">INDEX(GMWQ!$A$2:$NF$60,MATCH(1,(GMWQ!$NE$2:$NE$60=R$3)*(GMWQ!$ND$2:$ND$60=R$4)*(GMWQ!$NF$2:$NF$60=R$1),0),$G172-1966)</f>
        <v>5.09</v>
      </c>
      <c r="S172" s="4" cm="1">
        <f t="array" ref="S172">INDEX(GMWQ!$A$2:$NF$60,MATCH(1,(GMWQ!$NE$2:$NE$60=S$3)*(GMWQ!$ND$2:$ND$60=S$4)*(GMWQ!$NF$2:$NF$60=S$1),0),$G172-1966)</f>
        <v>-24.777000000000001</v>
      </c>
      <c r="T172" s="4" cm="1">
        <f t="array" ref="T172">INDEX(GMWQ!$A$2:$NF$60,MATCH(1,(GMWQ!$NE$2:$NE$60=T$3)*(GMWQ!$ND$2:$ND$60=T$4)*(GMWQ!$NF$2:$NF$60=T$1),0),$G172-1966)</f>
        <v>-11.73766</v>
      </c>
      <c r="U172" s="4" cm="1">
        <f t="array" ref="U172">INDEX(GMWQ!$A$2:$NF$60,MATCH(1,(GMWQ!$NE$2:$NE$60=U$3)*(GMWQ!$ND$2:$ND$60=U$4)*(GMWQ!$NF$2:$NF$60=U$1),0),$G172-1966)</f>
        <v>1185</v>
      </c>
      <c r="V172" s="4" cm="1">
        <f t="array" ref="V172">INDEX(GMWQ!$A$2:$NF$60,MATCH(1,(GMWQ!$NE$2:$NE$60=V$3)*(GMWQ!$ND$2:$ND$60=V$4)*(GMWQ!$NF$2:$NF$60=V$1),0),$G172-1966)</f>
        <v>1573247</v>
      </c>
      <c r="W172" s="4" cm="1">
        <f t="array" ref="W172">INDEX(GMWQ!$A$2:$NF$60,MATCH(1,(GMWQ!$NE$2:$NE$60=W$3)*(GMWQ!$ND$2:$ND$60=W$4)*(GMWQ!$NF$2:$NF$60=W$1),0),$G172-1966)</f>
        <v>23453.05</v>
      </c>
      <c r="X172" s="4" cm="1">
        <f t="array" ref="X172">INDEX(GMWQ!$A$2:$NF$60,MATCH(1,(GMWQ!$NE$2:$NE$60=X$3)*(GMWQ!$ND$2:$ND$60=X$4)*(GMWQ!$NF$2:$NF$60=X$1),0),$G172-1966)</f>
        <v>1087394</v>
      </c>
      <c r="Y172" s="4" cm="1">
        <f t="array" ref="Y172">INDEX(GMWQ!$A$2:$NF$60,MATCH(1,(GMWQ!$NE$2:$NE$60=Y$3)*(GMWQ!$ND$2:$ND$60=Y$4)*(GMWQ!$NF$2:$NF$60=Y$1),0),$G172-1966)</f>
        <v>2043.6310000000001</v>
      </c>
      <c r="Z172" s="4" cm="1">
        <f t="array" ref="Z172">INDEX(GMWQ!$A$2:$NF$60,MATCH(1,(GMWQ!$NE$2:$NE$60=Z$3)*(GMWQ!$ND$2:$ND$60=Z$4)*(GMWQ!$NF$2:$NF$60=Z$1),0),$G172-1966)</f>
        <v>2660.962</v>
      </c>
      <c r="AA172" s="4" cm="1">
        <f t="array" ref="AA172">INDEX(GMWQ!$A$2:$NF$60,MATCH(1,(GMWQ!$NE$2:$NE$60=AA$3)*(GMWQ!$ND$2:$ND$60=AA$4)*(GMWQ!$NF$2:$NF$60=AA$1),0),$G172-1966)</f>
        <v>2458.7350000000001</v>
      </c>
      <c r="AB172" s="4" cm="1">
        <f t="array" ref="AB172">INDEX(GMWQ!$A$2:$NF$60,MATCH(1,(GMWQ!$NE$2:$NE$60=AB$3)*(GMWQ!$ND$2:$ND$60=AB$4)*(GMWQ!$NF$2:$NF$60=AB$1),0),$G172-1966)</f>
        <v>1805811</v>
      </c>
      <c r="AC172" s="4" cm="1">
        <f t="array" ref="AC172">INDEX(GMWQ!$A$2:$NF$60,MATCH(1,(GMWQ!$NE$2:$NE$60=AC$3)*(GMWQ!$ND$2:$ND$60=AC$4)*(GMWQ!$NF$2:$NF$60=AC$1),0),$G172-1966)</f>
        <v>1497900</v>
      </c>
      <c r="AD172" s="4" cm="1">
        <f t="array" ref="AD172">INDEX(GMWQ!$A$2:$NF$60,MATCH(1,(GMWQ!$NE$2:$NE$60=AD$3)*(GMWQ!$ND$2:$ND$60=AD$4)*(GMWQ!$NF$2:$NF$60=AD$1),0),$G172-1966)</f>
        <v>18283.53</v>
      </c>
      <c r="AE172" s="4" cm="1">
        <f t="array" ref="AE172">INDEX(GMWQ!$A$2:$NF$60,MATCH(1,(GMWQ!$NE$2:$NE$60=AE$3)*(GMWQ!$ND$2:$ND$60=AE$4)*(GMWQ!$NF$2:$NF$60=AE$1),0),$G172-1966)</f>
        <v>592101.80000000005</v>
      </c>
      <c r="AF172" s="4" cm="1">
        <f t="array" ref="AF172">INDEX(GMWQ!$A$2:$NF$60,MATCH(1,(GMWQ!$NE$2:$NE$60=AF$3)*(GMWQ!$ND$2:$ND$60=AF$4)*(GMWQ!$NF$2:$NF$60=AF$1),0),$G172-1966)</f>
        <v>1307</v>
      </c>
      <c r="AG172" s="4" cm="1">
        <f t="array" ref="AG172">INDEX(GMWQ!$A$2:$NF$60,MATCH(1,(GMWQ!$NE$2:$NE$60=AG$3)*(GMWQ!$ND$2:$ND$60=AG$4)*(GMWQ!$NF$2:$NF$60=AG$1),0),$G172-1966)</f>
        <v>1521.1610000000001</v>
      </c>
      <c r="AH172" s="4" cm="1">
        <f t="array" ref="AH172">INDEX(GMWQ!$A$2:$NF$60,MATCH(1,(GMWQ!$NE$2:$NE$60=AH$3)*(GMWQ!$ND$2:$ND$60=AH$4)*(GMWQ!$NF$2:$NF$60=AH$1),0),$G172-1966)</f>
        <v>2013.1759999999999</v>
      </c>
      <c r="AI172" s="4" cm="1">
        <f t="array" ref="AI172">INDEX(GMWQ!$A$2:$NF$60,MATCH(1,(GMWQ!$NE$2:$NE$60=AI$3)*(GMWQ!$ND$2:$ND$60=AI$4)*(GMWQ!$NF$2:$NF$60=AI$1),0),$G172-1966)</f>
        <v>564736</v>
      </c>
      <c r="AJ172" s="4" cm="1">
        <f t="array" ref="AJ172">INDEX(GMWQ!$A$2:$NF$60,MATCH(1,(GMWQ!$NE$2:$NE$60=AJ$3)*(GMWQ!$ND$2:$ND$60=AJ$4)*(GMWQ!$NF$2:$NF$60=AJ$1),0),$G172-1966)</f>
        <v>464667</v>
      </c>
      <c r="AK172" s="4" cm="1">
        <f t="array" ref="AK172">INDEX(GMWQ!$A$2:$NF$60,MATCH(1,(GMWQ!$NE$2:$NE$60=AK$3)*(GMWQ!$ND$2:$ND$60=AK$4)*(GMWQ!$NF$2:$NF$60=AK$1),0),$G172-1966)</f>
        <v>4379.625</v>
      </c>
      <c r="AL172" s="4" cm="1">
        <f t="array" ref="AL172">INDEX(GMWQ!$A$2:$NF$60,MATCH(1,(GMWQ!$NE$2:$NE$60=AL$3)*(GMWQ!$ND$2:$ND$60=AL$4)*(GMWQ!$NF$2:$NF$60=AL$1),0),$G172-1966)</f>
        <v>131803.1</v>
      </c>
      <c r="AM172" s="4" cm="1">
        <f t="array" ref="AM172">INDEX(GMWQ!$A$2:$NF$60,MATCH(1,(GMWQ!$NE$2:$NE$60=AM$3)*(GMWQ!$ND$2:$ND$60=AM$4)*(GMWQ!$NF$2:$NF$60=AM$1),0),$G172-1966)</f>
        <v>743.24800000000005</v>
      </c>
      <c r="AN172" s="4" cm="1">
        <f t="array" ref="AN172">INDEX(GMWQ!$A$2:$NF$60,MATCH(1,(GMWQ!$NE$2:$NE$60=AN$3)*(GMWQ!$ND$2:$ND$60=AN$4)*(GMWQ!$NF$2:$NF$60=AN$1),0),$G172-1966)</f>
        <v>537.42100000000005</v>
      </c>
      <c r="AO172" s="4" cm="1">
        <f t="array" ref="AO172">INDEX(GMWQ!$A$2:$NF$60,MATCH(1,(GMWQ!$NE$2:$NE$60=AO$3)*(GMWQ!$ND$2:$ND$60=AO$4)*(GMWQ!$NF$2:$NF$60=AO$1),0),$G172-1966)</f>
        <v>409.28699999999998</v>
      </c>
      <c r="AP172" s="4" cm="1">
        <f t="array" ref="AP172">INDEX(GMWQ!$A$2:$NF$60,MATCH(1,(GMWQ!$NE$2:$NE$60=AP$3)*(GMWQ!$ND$2:$ND$60=AP$4)*(GMWQ!$NF$2:$NF$60=AP$1),0),$G172-1966)</f>
        <v>497101</v>
      </c>
      <c r="AQ172" s="4" cm="1">
        <f t="array" ref="AQ172">INDEX(GMWQ!$A$2:$NF$60,MATCH(1,(GMWQ!$NE$2:$NE$60=AQ$3)*(GMWQ!$ND$2:$ND$60=AQ$4)*(GMWQ!$NF$2:$NF$60=AQ$1),0),$G172-1966)</f>
        <v>0.39714529999999998</v>
      </c>
      <c r="AR172" s="4" cm="1">
        <f t="array" ref="AR172">INDEX(GMWQ!$A$2:$NF$60,MATCH(1,(GMWQ!$NE$2:$NE$60=AR$3)*(GMWQ!$ND$2:$ND$60=AR$4)*(GMWQ!$NF$2:$NF$60=AR$1),0),$G172-1966)</f>
        <v>0.9111496</v>
      </c>
      <c r="AS172" s="4" cm="1">
        <f t="array" ref="AS172">INDEX(GMWQ!$A$2:$NF$60,MATCH(1,(GMWQ!$NE$2:$NE$60=AS$3)*(GMWQ!$ND$2:$ND$60=AS$4)*(GMWQ!$NF$2:$NF$60=AS$1),0),$G172-1966)</f>
        <v>-0.19082379999999999</v>
      </c>
      <c r="AT172" s="4" cm="1">
        <f t="array" ref="AT172">INDEX(GMWQ!$A$2:$NF$60,MATCH(1,(GMWQ!$NE$2:$NE$60=AT$3)*(GMWQ!$ND$2:$ND$60=AT$4)*(GMWQ!$NF$2:$NF$60=AT$1),0),$G172-1966)</f>
        <v>-0.47763090000000002</v>
      </c>
      <c r="AU172" s="4" cm="1">
        <f t="array" ref="AU172">INDEX(GMWQ!$A$2:$NF$60,MATCH(1,(GMWQ!$NE$2:$NE$60=AU$3)*(GMWQ!$ND$2:$ND$60=AU$4)*(GMWQ!$NF$2:$NF$60=AU$1),0),$G172-1966)</f>
        <v>100.1</v>
      </c>
      <c r="AV172" s="4" cm="1">
        <f t="array" ref="AV172">INDEX(GMWQ!$A$2:$NF$60,MATCH(1,(GMWQ!$NE$2:$NE$60=AV$3)*(GMWQ!$ND$2:$ND$60=AV$4)*(GMWQ!$NF$2:$NF$60=AV$1),0),$G172-1966)</f>
        <v>236.8723</v>
      </c>
      <c r="AW172" s="4" cm="1">
        <f t="array" ref="AW172">INDEX(GMWQ!$A$2:$NF$60,MATCH(1,(GMWQ!$NE$2:$NE$60=AW$3)*(GMWQ!$ND$2:$ND$60=AW$4)*(GMWQ!$NF$2:$NF$60=AW$1),0),$G172-1966)</f>
        <v>97.933329999999998</v>
      </c>
      <c r="AX172" s="4" cm="1">
        <f t="array" ref="AX172">INDEX(GMWQ!$A$2:$NF$60,MATCH(1,(GMWQ!$NE$2:$NE$60=AX$3)*(GMWQ!$ND$2:$ND$60=AX$4)*(GMWQ!$NF$2:$NF$60=AX$1),0),$G172-1966)</f>
        <v>93.933329999999998</v>
      </c>
      <c r="AY172" s="4" cm="1">
        <f t="array" ref="AY172">INDEX(GMWQ!$A$2:$NF$60,MATCH(1,(GMWQ!$NE$2:$NE$60=AY$3)*(GMWQ!$ND$2:$ND$60=AY$4)*(GMWQ!$NF$2:$NF$60=AY$1),0),$G172-1966)</f>
        <v>82.843329999999995</v>
      </c>
      <c r="AZ172" s="4" cm="1">
        <f t="array" ref="AZ172">INDEX(GMWQ!$A$2:$NF$60,MATCH(1,(GMWQ!$NE$2:$NE$60=AZ$3)*(GMWQ!$ND$2:$ND$60=AZ$4)*(GMWQ!$NF$2:$NF$60=AZ$1),0),$G172-1966)</f>
        <v>81.599999999999994</v>
      </c>
      <c r="BA172" s="4" cm="1">
        <f t="array" ref="BA172">INDEX(GMWQ!$A$2:$NF$60,MATCH(1,(GMWQ!$NE$2:$NE$60=BA$3)*(GMWQ!$ND$2:$ND$60=BA$4)*(GMWQ!$NF$2:$NF$60=BA$1),0),$G172-1966)</f>
        <v>125.16670000000001</v>
      </c>
    </row>
    <row r="173" spans="1:53" x14ac:dyDescent="0.25">
      <c r="B173" s="4">
        <f t="shared" si="218"/>
        <v>2014</v>
      </c>
      <c r="C173" s="4">
        <f t="shared" si="218"/>
        <v>2014</v>
      </c>
      <c r="D173" s="4">
        <f t="shared" ref="D173" si="220">+D169+1</f>
        <v>2014</v>
      </c>
      <c r="G173" s="4">
        <f t="shared" si="141"/>
        <v>2139</v>
      </c>
      <c r="H173" s="4" cm="1">
        <f t="array" ref="H173">INDEX(GMWQ!$A$2:$NF$60,MATCH(1,(GMWQ!$NE$2:$NE$60=H$3)*(GMWQ!$ND$2:$ND$60=H$4)*(GMWQ!$NF$2:$NF$60=H$1),0),$G173-1966)</f>
        <v>607213</v>
      </c>
      <c r="I173" s="4" cm="1">
        <f t="array" ref="I173">INDEX(GMWQ!$A$2:$NF$60,MATCH(1,(GMWQ!$NE$2:$NE$60=I$3)*(GMWQ!$ND$2:$ND$60=I$4)*(GMWQ!$NF$2:$NF$60=I$1),0),$G173-1966)</f>
        <v>4601.7250000000004</v>
      </c>
      <c r="J173" s="4" cm="1">
        <f t="array" ref="J173">INDEX(GMWQ!$A$2:$NF$60,MATCH(1,(GMWQ!$NE$2:$NE$60=J$3)*(GMWQ!$ND$2:$ND$60=J$4)*(GMWQ!$NF$2:$NF$60=J$1),0),$G173-1966)</f>
        <v>137626.9</v>
      </c>
      <c r="K173" s="4" cm="1">
        <f t="array" ref="K173">INDEX(GMWQ!$A$2:$NF$60,MATCH(1,(GMWQ!$NE$2:$NE$60=K$3)*(GMWQ!$ND$2:$ND$60=K$4)*(GMWQ!$NF$2:$NF$60=K$1),0),$G173-1966)</f>
        <v>826.77</v>
      </c>
      <c r="L173" s="4" cm="1">
        <f t="array" ref="L173">INDEX(GMWQ!$A$2:$NF$60,MATCH(1,(GMWQ!$NE$2:$NE$60=L$3)*(GMWQ!$ND$2:$ND$60=L$4)*(GMWQ!$NF$2:$NF$60=L$1),0),$G173-1966)</f>
        <v>583.72799999999995</v>
      </c>
      <c r="M173" s="4" cm="1">
        <f t="array" ref="M173">INDEX(GMWQ!$A$2:$NF$60,MATCH(1,(GMWQ!$NE$2:$NE$60=M$3)*(GMWQ!$ND$2:$ND$60=M$4)*(GMWQ!$NF$2:$NF$60=M$1),0),$G173-1966)</f>
        <v>436.733</v>
      </c>
      <c r="N173" s="4" cm="1">
        <f t="array" ref="N173">INDEX(GMWQ!$A$2:$NF$60,MATCH(1,(GMWQ!$NE$2:$NE$60=N$3)*(GMWQ!$ND$2:$ND$60=N$4)*(GMWQ!$NF$2:$NF$60=N$1),0),$G173-1966)</f>
        <v>513442.8</v>
      </c>
      <c r="O173" s="4" cm="1">
        <f t="array" ref="O173">INDEX(GMWQ!$A$2:$NF$60,MATCH(1,(GMWQ!$NE$2:$NE$60=O$3)*(GMWQ!$ND$2:$ND$60=O$4)*(GMWQ!$NF$2:$NF$60=O$1),0),$G173-1966)</f>
        <v>-24986</v>
      </c>
      <c r="P173" s="4" cm="1">
        <f t="array" ref="P173">INDEX(GMWQ!$A$2:$NF$60,MATCH(1,(GMWQ!$NE$2:$NE$60=P$3)*(GMWQ!$ND$2:$ND$60=P$4)*(GMWQ!$NF$2:$NF$60=P$1),0),$G173-1966)</f>
        <v>-234.64429999999999</v>
      </c>
      <c r="Q173" s="4" cm="1">
        <f t="array" ref="Q173">INDEX(GMWQ!$A$2:$NF$60,MATCH(1,(GMWQ!$NE$2:$NE$60=Q$3)*(GMWQ!$ND$2:$ND$60=Q$4)*(GMWQ!$NF$2:$NF$60=Q$1),0),$G173-1966)</f>
        <v>-6905.75</v>
      </c>
      <c r="R173" s="4" cm="1">
        <f t="array" ref="R173">INDEX(GMWQ!$A$2:$NF$60,MATCH(1,(GMWQ!$NE$2:$NE$60=R$3)*(GMWQ!$ND$2:$ND$60=R$4)*(GMWQ!$NF$2:$NF$60=R$1),0),$G173-1966)</f>
        <v>5.1829999999999998</v>
      </c>
      <c r="S173" s="4" cm="1">
        <f t="array" ref="S173">INDEX(GMWQ!$A$2:$NF$60,MATCH(1,(GMWQ!$NE$2:$NE$60=S$3)*(GMWQ!$ND$2:$ND$60=S$4)*(GMWQ!$NF$2:$NF$60=S$1),0),$G173-1966)</f>
        <v>-24.170999999999999</v>
      </c>
      <c r="T173" s="4" cm="1">
        <f t="array" ref="T173">INDEX(GMWQ!$A$2:$NF$60,MATCH(1,(GMWQ!$NE$2:$NE$60=T$3)*(GMWQ!$ND$2:$ND$60=T$4)*(GMWQ!$NF$2:$NF$60=T$1),0),$G173-1966)</f>
        <v>-11.559480000000001</v>
      </c>
      <c r="U173" s="4" cm="1">
        <f t="array" ref="U173">INDEX(GMWQ!$A$2:$NF$60,MATCH(1,(GMWQ!$NE$2:$NE$60=U$3)*(GMWQ!$ND$2:$ND$60=U$4)*(GMWQ!$NF$2:$NF$60=U$1),0),$G173-1966)</f>
        <v>2171</v>
      </c>
      <c r="V173" s="4" cm="1">
        <f t="array" ref="V173">INDEX(GMWQ!$A$2:$NF$60,MATCH(1,(GMWQ!$NE$2:$NE$60=V$3)*(GMWQ!$ND$2:$ND$60=V$4)*(GMWQ!$NF$2:$NF$60=V$1),0),$G173-1966)</f>
        <v>1578724</v>
      </c>
      <c r="W173" s="4" cm="1">
        <f t="array" ref="W173">INDEX(GMWQ!$A$2:$NF$60,MATCH(1,(GMWQ!$NE$2:$NE$60=W$3)*(GMWQ!$ND$2:$ND$60=W$4)*(GMWQ!$NF$2:$NF$60=W$1),0),$G173-1966)</f>
        <v>23749</v>
      </c>
      <c r="X173" s="4" cm="1">
        <f t="array" ref="X173">INDEX(GMWQ!$A$2:$NF$60,MATCH(1,(GMWQ!$NE$2:$NE$60=X$3)*(GMWQ!$ND$2:$ND$60=X$4)*(GMWQ!$NF$2:$NF$60=X$1),0),$G173-1966)</f>
        <v>1100788</v>
      </c>
      <c r="Y173" s="4" cm="1">
        <f t="array" ref="Y173">INDEX(GMWQ!$A$2:$NF$60,MATCH(1,(GMWQ!$NE$2:$NE$60=Y$3)*(GMWQ!$ND$2:$ND$60=Y$4)*(GMWQ!$NF$2:$NF$60=Y$1),0),$G173-1966)</f>
        <v>2043.7750000000001</v>
      </c>
      <c r="Z173" s="4" cm="1">
        <f t="array" ref="Z173">INDEX(GMWQ!$A$2:$NF$60,MATCH(1,(GMWQ!$NE$2:$NE$60=Z$3)*(GMWQ!$ND$2:$ND$60=Z$4)*(GMWQ!$NF$2:$NF$60=Z$1),0),$G173-1966)</f>
        <v>2719.3629999999998</v>
      </c>
      <c r="AA173" s="4" cm="1">
        <f t="array" ref="AA173">INDEX(GMWQ!$A$2:$NF$60,MATCH(1,(GMWQ!$NE$2:$NE$60=AA$3)*(GMWQ!$ND$2:$ND$60=AA$4)*(GMWQ!$NF$2:$NF$60=AA$1),0),$G173-1966)</f>
        <v>2516.1469999999999</v>
      </c>
      <c r="AB173" s="4" cm="1">
        <f t="array" ref="AB173">INDEX(GMWQ!$A$2:$NF$60,MATCH(1,(GMWQ!$NE$2:$NE$60=AB$3)*(GMWQ!$ND$2:$ND$60=AB$4)*(GMWQ!$NF$2:$NF$60=AB$1),0),$G173-1966)</f>
        <v>1813402</v>
      </c>
      <c r="AC173" s="4" cm="1">
        <f t="array" ref="AC173">INDEX(GMWQ!$A$2:$NF$60,MATCH(1,(GMWQ!$NE$2:$NE$60=AC$3)*(GMWQ!$ND$2:$ND$60=AC$4)*(GMWQ!$NF$2:$NF$60=AC$1),0),$G173-1966)</f>
        <v>1513900</v>
      </c>
      <c r="AD173" s="4" cm="1">
        <f t="array" ref="AD173">INDEX(GMWQ!$A$2:$NF$60,MATCH(1,(GMWQ!$NE$2:$NE$60=AD$3)*(GMWQ!$ND$2:$ND$60=AD$4)*(GMWQ!$NF$2:$NF$60=AD$1),0),$G173-1966)</f>
        <v>18808.240000000002</v>
      </c>
      <c r="AE173" s="4" cm="1">
        <f t="array" ref="AE173">INDEX(GMWQ!$A$2:$NF$60,MATCH(1,(GMWQ!$NE$2:$NE$60=AE$3)*(GMWQ!$ND$2:$ND$60=AE$4)*(GMWQ!$NF$2:$NF$60=AE$1),0),$G173-1966)</f>
        <v>592586.69999999995</v>
      </c>
      <c r="AF173" s="4" cm="1">
        <f t="array" ref="AF173">INDEX(GMWQ!$A$2:$NF$60,MATCH(1,(GMWQ!$NE$2:$NE$60=AF$3)*(GMWQ!$ND$2:$ND$60=AF$4)*(GMWQ!$NF$2:$NF$60=AF$1),0),$G173-1966)</f>
        <v>1326</v>
      </c>
      <c r="AG173" s="4" cm="1">
        <f t="array" ref="AG173">INDEX(GMWQ!$A$2:$NF$60,MATCH(1,(GMWQ!$NE$2:$NE$60=AG$3)*(GMWQ!$ND$2:$ND$60=AG$4)*(GMWQ!$NF$2:$NF$60=AG$1),0),$G173-1966)</f>
        <v>1571.3810000000001</v>
      </c>
      <c r="AH173" s="4" cm="1">
        <f t="array" ref="AH173">INDEX(GMWQ!$A$2:$NF$60,MATCH(1,(GMWQ!$NE$2:$NE$60=AH$3)*(GMWQ!$ND$2:$ND$60=AH$4)*(GMWQ!$NF$2:$NF$60=AH$1),0),$G173-1966)</f>
        <v>2064.7489999999998</v>
      </c>
      <c r="AI173" s="4" cm="1">
        <f t="array" ref="AI173">INDEX(GMWQ!$A$2:$NF$60,MATCH(1,(GMWQ!$NE$2:$NE$60=AI$3)*(GMWQ!$ND$2:$ND$60=AI$4)*(GMWQ!$NF$2:$NF$60=AI$1),0),$G173-1966)</f>
        <v>542470</v>
      </c>
      <c r="AJ173" s="4" cm="1">
        <f t="array" ref="AJ173">INDEX(GMWQ!$A$2:$NF$60,MATCH(1,(GMWQ!$NE$2:$NE$60=AJ$3)*(GMWQ!$ND$2:$ND$60=AJ$4)*(GMWQ!$NF$2:$NF$60=AJ$1),0),$G173-1966)</f>
        <v>474115</v>
      </c>
      <c r="AK173" s="4" cm="1">
        <f t="array" ref="AK173">INDEX(GMWQ!$A$2:$NF$60,MATCH(1,(GMWQ!$NE$2:$NE$60=AK$3)*(GMWQ!$ND$2:$ND$60=AK$4)*(GMWQ!$NF$2:$NF$60=AK$1),0),$G173-1966)</f>
        <v>4451.05</v>
      </c>
      <c r="AL173" s="4" cm="1">
        <f t="array" ref="AL173">INDEX(GMWQ!$A$2:$NF$60,MATCH(1,(GMWQ!$NE$2:$NE$60=AL$3)*(GMWQ!$ND$2:$ND$60=AL$4)*(GMWQ!$NF$2:$NF$60=AL$1),0),$G173-1966)</f>
        <v>132029.79999999999</v>
      </c>
      <c r="AM173" s="4" cm="1">
        <f t="array" ref="AM173">INDEX(GMWQ!$A$2:$NF$60,MATCH(1,(GMWQ!$NE$2:$NE$60=AM$3)*(GMWQ!$ND$2:$ND$60=AM$4)*(GMWQ!$NF$2:$NF$60=AM$1),0),$G173-1966)</f>
        <v>748.84400000000005</v>
      </c>
      <c r="AN173" s="4" cm="1">
        <f t="array" ref="AN173">INDEX(GMWQ!$A$2:$NF$60,MATCH(1,(GMWQ!$NE$2:$NE$60=AN$3)*(GMWQ!$ND$2:$ND$60=AN$4)*(GMWQ!$NF$2:$NF$60=AN$1),0),$G173-1966)</f>
        <v>541.95399999999995</v>
      </c>
      <c r="AO173" s="4" cm="1">
        <f t="array" ref="AO173">INDEX(GMWQ!$A$2:$NF$60,MATCH(1,(GMWQ!$NE$2:$NE$60=AO$3)*(GMWQ!$ND$2:$ND$60=AO$4)*(GMWQ!$NF$2:$NF$60=AO$1),0),$G173-1966)</f>
        <v>409.32100000000003</v>
      </c>
      <c r="AP173" s="4" cm="1">
        <f t="array" ref="AP173">INDEX(GMWQ!$A$2:$NF$60,MATCH(1,(GMWQ!$NE$2:$NE$60=AP$3)*(GMWQ!$ND$2:$ND$60=AP$4)*(GMWQ!$NF$2:$NF$60=AP$1),0),$G173-1966)</f>
        <v>503448</v>
      </c>
      <c r="AQ173" s="4" cm="1">
        <f t="array" ref="AQ173">INDEX(GMWQ!$A$2:$NF$60,MATCH(1,(GMWQ!$NE$2:$NE$60=AQ$3)*(GMWQ!$ND$2:$ND$60=AQ$4)*(GMWQ!$NF$2:$NF$60=AQ$1),0),$G173-1966)</f>
        <v>0.32885360000000002</v>
      </c>
      <c r="AR173" s="4" cm="1">
        <f t="array" ref="AR173">INDEX(GMWQ!$A$2:$NF$60,MATCH(1,(GMWQ!$NE$2:$NE$60=AR$3)*(GMWQ!$ND$2:$ND$60=AR$4)*(GMWQ!$NF$2:$NF$60=AR$1),0),$G173-1966)</f>
        <v>0.76669180000000003</v>
      </c>
      <c r="AS173" s="4" cm="1">
        <f t="array" ref="AS173">INDEX(GMWQ!$A$2:$NF$60,MATCH(1,(GMWQ!$NE$2:$NE$60=AS$3)*(GMWQ!$ND$2:$ND$60=AS$4)*(GMWQ!$NF$2:$NF$60=AS$1),0),$G173-1966)</f>
        <v>-0.36990190000000001</v>
      </c>
      <c r="AT173" s="4" cm="1">
        <f t="array" ref="AT173">INDEX(GMWQ!$A$2:$NF$60,MATCH(1,(GMWQ!$NE$2:$NE$60=AT$3)*(GMWQ!$ND$2:$ND$60=AT$4)*(GMWQ!$NF$2:$NF$60=AT$1),0),$G173-1966)</f>
        <v>-0.71238299999999999</v>
      </c>
      <c r="AU173" s="4" cm="1">
        <f t="array" ref="AU173">INDEX(GMWQ!$A$2:$NF$60,MATCH(1,(GMWQ!$NE$2:$NE$60=AU$3)*(GMWQ!$ND$2:$ND$60=AU$4)*(GMWQ!$NF$2:$NF$60=AU$1),0),$G173-1966)</f>
        <v>100.13330000000001</v>
      </c>
      <c r="AV173" s="4" cm="1">
        <f t="array" ref="AV173">INDEX(GMWQ!$A$2:$NF$60,MATCH(1,(GMWQ!$NE$2:$NE$60=AV$3)*(GMWQ!$ND$2:$ND$60=AV$4)*(GMWQ!$NF$2:$NF$60=AV$1),0),$G173-1966)</f>
        <v>237.47829999999999</v>
      </c>
      <c r="AW173" s="4" cm="1">
        <f t="array" ref="AW173">INDEX(GMWQ!$A$2:$NF$60,MATCH(1,(GMWQ!$NE$2:$NE$60=AW$3)*(GMWQ!$ND$2:$ND$60=AW$4)*(GMWQ!$NF$2:$NF$60=AW$1),0),$G173-1966)</f>
        <v>98.3</v>
      </c>
      <c r="AX173" s="4" cm="1">
        <f t="array" ref="AX173">INDEX(GMWQ!$A$2:$NF$60,MATCH(1,(GMWQ!$NE$2:$NE$60=AX$3)*(GMWQ!$ND$2:$ND$60=AX$4)*(GMWQ!$NF$2:$NF$60=AX$1),0),$G173-1966)</f>
        <v>94.2</v>
      </c>
      <c r="AY173" s="4" cm="1">
        <f t="array" ref="AY173">INDEX(GMWQ!$A$2:$NF$60,MATCH(1,(GMWQ!$NE$2:$NE$60=AY$3)*(GMWQ!$ND$2:$ND$60=AY$4)*(GMWQ!$NF$2:$NF$60=AY$1),0),$G173-1966)</f>
        <v>82.703329999999994</v>
      </c>
      <c r="AZ173" s="4" cm="1">
        <f t="array" ref="AZ173">INDEX(GMWQ!$A$2:$NF$60,MATCH(1,(GMWQ!$NE$2:$NE$60=AZ$3)*(GMWQ!$ND$2:$ND$60=AZ$4)*(GMWQ!$NF$2:$NF$60=AZ$1),0),$G173-1966)</f>
        <v>81.566670000000002</v>
      </c>
      <c r="BA173" s="4" cm="1">
        <f t="array" ref="BA173">INDEX(GMWQ!$A$2:$NF$60,MATCH(1,(GMWQ!$NE$2:$NE$60=BA$3)*(GMWQ!$ND$2:$ND$60=BA$4)*(GMWQ!$NF$2:$NF$60=BA$1),0),$G173-1966)</f>
        <v>125.5333</v>
      </c>
    </row>
    <row r="174" spans="1:53" x14ac:dyDescent="0.25">
      <c r="B174" s="4">
        <f t="shared" si="218"/>
        <v>2014</v>
      </c>
      <c r="C174" s="4">
        <f t="shared" si="218"/>
        <v>2014</v>
      </c>
      <c r="D174" s="4">
        <f t="shared" ref="D174" si="221">+D170+1</f>
        <v>2014</v>
      </c>
      <c r="F174" s="4">
        <f t="shared" ref="F174" si="222">+F170+1</f>
        <v>2014</v>
      </c>
      <c r="G174" s="4">
        <f t="shared" si="141"/>
        <v>2140</v>
      </c>
      <c r="H174" s="4" cm="1">
        <f t="array" ref="H174">INDEX(GMWQ!$A$2:$NF$60,MATCH(1,(GMWQ!$NE$2:$NE$60=H$3)*(GMWQ!$ND$2:$ND$60=H$4)*(GMWQ!$NF$2:$NF$60=H$1),0),$G174-1966)</f>
        <v>611220</v>
      </c>
      <c r="I174" s="4" cm="1">
        <f t="array" ref="I174">INDEX(GMWQ!$A$2:$NF$60,MATCH(1,(GMWQ!$NE$2:$NE$60=I$3)*(GMWQ!$ND$2:$ND$60=I$4)*(GMWQ!$NF$2:$NF$60=I$1),0),$G174-1966)</f>
        <v>4625</v>
      </c>
      <c r="J174" s="4" cm="1">
        <f t="array" ref="J174">INDEX(GMWQ!$A$2:$NF$60,MATCH(1,(GMWQ!$NE$2:$NE$60=J$3)*(GMWQ!$ND$2:$ND$60=J$4)*(GMWQ!$NF$2:$NF$60=J$1),0),$G174-1966)</f>
        <v>138426</v>
      </c>
      <c r="K174" s="4" cm="1">
        <f t="array" ref="K174">INDEX(GMWQ!$A$2:$NF$60,MATCH(1,(GMWQ!$NE$2:$NE$60=K$3)*(GMWQ!$ND$2:$ND$60=K$4)*(GMWQ!$NF$2:$NF$60=K$1),0),$G174-1966)</f>
        <v>833.07</v>
      </c>
      <c r="L174" s="4" cm="1">
        <f t="array" ref="L174">INDEX(GMWQ!$A$2:$NF$60,MATCH(1,(GMWQ!$NE$2:$NE$60=L$3)*(GMWQ!$ND$2:$ND$60=L$4)*(GMWQ!$NF$2:$NF$60=L$1),0),$G174-1966)</f>
        <v>581.91200000000003</v>
      </c>
      <c r="M174" s="4" cm="1">
        <f t="array" ref="M174">INDEX(GMWQ!$A$2:$NF$60,MATCH(1,(GMWQ!$NE$2:$NE$60=M$3)*(GMWQ!$ND$2:$ND$60=M$4)*(GMWQ!$NF$2:$NF$60=M$1),0),$G174-1966)</f>
        <v>436.03100000000001</v>
      </c>
      <c r="N174" s="4" cm="1">
        <f t="array" ref="N174">INDEX(GMWQ!$A$2:$NF$60,MATCH(1,(GMWQ!$NE$2:$NE$60=N$3)*(GMWQ!$ND$2:$ND$60=N$4)*(GMWQ!$NF$2:$NF$60=N$1),0),$G174-1966)</f>
        <v>516991.5</v>
      </c>
      <c r="O174" s="4" cm="1">
        <f t="array" ref="O174">INDEX(GMWQ!$A$2:$NF$60,MATCH(1,(GMWQ!$NE$2:$NE$60=O$3)*(GMWQ!$ND$2:$ND$60=O$4)*(GMWQ!$NF$2:$NF$60=O$1),0),$G174-1966)</f>
        <v>-32421</v>
      </c>
      <c r="P174" s="4" cm="1">
        <f t="array" ref="P174">INDEX(GMWQ!$A$2:$NF$60,MATCH(1,(GMWQ!$NE$2:$NE$60=P$3)*(GMWQ!$ND$2:$ND$60=P$4)*(GMWQ!$NF$2:$NF$60=P$1),0),$G174-1966)</f>
        <v>-234.85130000000001</v>
      </c>
      <c r="Q174" s="4" cm="1">
        <f t="array" ref="Q174">INDEX(GMWQ!$A$2:$NF$60,MATCH(1,(GMWQ!$NE$2:$NE$60=Q$3)*(GMWQ!$ND$2:$ND$60=Q$4)*(GMWQ!$NF$2:$NF$60=Q$1),0),$G174-1966)</f>
        <v>-5979.25</v>
      </c>
      <c r="R174" s="4" cm="1">
        <f t="array" ref="R174">INDEX(GMWQ!$A$2:$NF$60,MATCH(1,(GMWQ!$NE$2:$NE$60=R$3)*(GMWQ!$ND$2:$ND$60=R$4)*(GMWQ!$NF$2:$NF$60=R$1),0),$G174-1966)</f>
        <v>7.1909999999999998</v>
      </c>
      <c r="S174" s="4" cm="1">
        <f t="array" ref="S174">INDEX(GMWQ!$A$2:$NF$60,MATCH(1,(GMWQ!$NE$2:$NE$60=S$3)*(GMWQ!$ND$2:$ND$60=S$4)*(GMWQ!$NF$2:$NF$60=S$1),0),$G174-1966)</f>
        <v>-25.414999999999999</v>
      </c>
      <c r="T174" s="4" cm="1">
        <f t="array" ref="T174">INDEX(GMWQ!$A$2:$NF$60,MATCH(1,(GMWQ!$NE$2:$NE$60=T$3)*(GMWQ!$ND$2:$ND$60=T$4)*(GMWQ!$NF$2:$NF$60=T$1),0),$G174-1966)</f>
        <v>-11.137650000000001</v>
      </c>
      <c r="U174" s="4" cm="1">
        <f t="array" ref="U174">INDEX(GMWQ!$A$2:$NF$60,MATCH(1,(GMWQ!$NE$2:$NE$60=U$3)*(GMWQ!$ND$2:$ND$60=U$4)*(GMWQ!$NF$2:$NF$60=U$1),0),$G174-1966)</f>
        <v>1276</v>
      </c>
      <c r="V174" s="4" cm="1">
        <f t="array" ref="V174">INDEX(GMWQ!$A$2:$NF$60,MATCH(1,(GMWQ!$NE$2:$NE$60=V$3)*(GMWQ!$ND$2:$ND$60=V$4)*(GMWQ!$NF$2:$NF$60=V$1),0),$G174-1966)</f>
        <v>1622146</v>
      </c>
      <c r="W174" s="4" cm="1">
        <f t="array" ref="W174">INDEX(GMWQ!$A$2:$NF$60,MATCH(1,(GMWQ!$NE$2:$NE$60=W$3)*(GMWQ!$ND$2:$ND$60=W$4)*(GMWQ!$NF$2:$NF$60=W$1),0),$G174-1966)</f>
        <v>24051.35</v>
      </c>
      <c r="X174" s="4" cm="1">
        <f t="array" ref="X174">INDEX(GMWQ!$A$2:$NF$60,MATCH(1,(GMWQ!$NE$2:$NE$60=X$3)*(GMWQ!$ND$2:$ND$60=X$4)*(GMWQ!$NF$2:$NF$60=X$1),0),$G174-1966)</f>
        <v>1114183</v>
      </c>
      <c r="Y174" s="4" cm="1">
        <f t="array" ref="Y174">INDEX(GMWQ!$A$2:$NF$60,MATCH(1,(GMWQ!$NE$2:$NE$60=Y$3)*(GMWQ!$ND$2:$ND$60=Y$4)*(GMWQ!$NF$2:$NF$60=Y$1),0),$G174-1966)</f>
        <v>2043.9179999999999</v>
      </c>
      <c r="Z174" s="4" cm="1">
        <f t="array" ref="Z174">INDEX(GMWQ!$A$2:$NF$60,MATCH(1,(GMWQ!$NE$2:$NE$60=Z$3)*(GMWQ!$ND$2:$ND$60=Z$4)*(GMWQ!$NF$2:$NF$60=Z$1),0),$G174-1966)</f>
        <v>2725.884</v>
      </c>
      <c r="AA174" s="4" cm="1">
        <f t="array" ref="AA174">INDEX(GMWQ!$A$2:$NF$60,MATCH(1,(GMWQ!$NE$2:$NE$60=AA$3)*(GMWQ!$ND$2:$ND$60=AA$4)*(GMWQ!$NF$2:$NF$60=AA$1),0),$G174-1966)</f>
        <v>2573.5590000000002</v>
      </c>
      <c r="AB174" s="4" cm="1">
        <f t="array" ref="AB174">INDEX(GMWQ!$A$2:$NF$60,MATCH(1,(GMWQ!$NE$2:$NE$60=AB$3)*(GMWQ!$ND$2:$ND$60=AB$4)*(GMWQ!$NF$2:$NF$60=AB$1),0),$G174-1966)</f>
        <v>1858520</v>
      </c>
      <c r="AC174" s="4" cm="1">
        <f t="array" ref="AC174">INDEX(GMWQ!$A$2:$NF$60,MATCH(1,(GMWQ!$NE$2:$NE$60=AC$3)*(GMWQ!$ND$2:$ND$60=AC$4)*(GMWQ!$NF$2:$NF$60=AC$1),0),$G174-1966)</f>
        <v>1550800</v>
      </c>
      <c r="AD174" s="4" cm="1">
        <f t="array" ref="AD174">INDEX(GMWQ!$A$2:$NF$60,MATCH(1,(GMWQ!$NE$2:$NE$60=AD$3)*(GMWQ!$ND$2:$ND$60=AD$4)*(GMWQ!$NF$2:$NF$60=AD$1),0),$G174-1966)</f>
        <v>18938.59</v>
      </c>
      <c r="AE174" s="4" cm="1">
        <f t="array" ref="AE174">INDEX(GMWQ!$A$2:$NF$60,MATCH(1,(GMWQ!$NE$2:$NE$60=AE$3)*(GMWQ!$ND$2:$ND$60=AE$4)*(GMWQ!$NF$2:$NF$60=AE$1),0),$G174-1966)</f>
        <v>593071.6</v>
      </c>
      <c r="AF174" s="4" cm="1">
        <f t="array" ref="AF174">INDEX(GMWQ!$A$2:$NF$60,MATCH(1,(GMWQ!$NE$2:$NE$60=AF$3)*(GMWQ!$ND$2:$ND$60=AF$4)*(GMWQ!$NF$2:$NF$60=AF$1),0),$G174-1966)</f>
        <v>1328</v>
      </c>
      <c r="AG174" s="4" cm="1">
        <f t="array" ref="AG174">INDEX(GMWQ!$A$2:$NF$60,MATCH(1,(GMWQ!$NE$2:$NE$60=AG$3)*(GMWQ!$ND$2:$ND$60=AG$4)*(GMWQ!$NF$2:$NF$60=AG$1),0),$G174-1966)</f>
        <v>1621.6</v>
      </c>
      <c r="AH174" s="4" cm="1">
        <f t="array" ref="AH174">INDEX(GMWQ!$A$2:$NF$60,MATCH(1,(GMWQ!$NE$2:$NE$60=AH$3)*(GMWQ!$ND$2:$ND$60=AH$4)*(GMWQ!$NF$2:$NF$60=AH$1),0),$G174-1966)</f>
        <v>2116.3220000000001</v>
      </c>
      <c r="AI174" s="4" cm="1">
        <f t="array" ref="AI174">INDEX(GMWQ!$A$2:$NF$60,MATCH(1,(GMWQ!$NE$2:$NE$60=AI$3)*(GMWQ!$ND$2:$ND$60=AI$4)*(GMWQ!$NF$2:$NF$60=AI$1),0),$G174-1966)</f>
        <v>584797</v>
      </c>
      <c r="AJ174" s="4" cm="1">
        <f t="array" ref="AJ174">INDEX(GMWQ!$A$2:$NF$60,MATCH(1,(GMWQ!$NE$2:$NE$60=AJ$3)*(GMWQ!$ND$2:$ND$60=AJ$4)*(GMWQ!$NF$2:$NF$60=AJ$1),0),$G174-1966)</f>
        <v>475602</v>
      </c>
      <c r="AK174" s="4" cm="1">
        <f t="array" ref="AK174">INDEX(GMWQ!$A$2:$NF$60,MATCH(1,(GMWQ!$NE$2:$NE$60=AK$3)*(GMWQ!$ND$2:$ND$60=AK$4)*(GMWQ!$NF$2:$NF$60=AK$1),0),$G174-1966)</f>
        <v>4478.0249999999996</v>
      </c>
      <c r="AL174" s="4" cm="1">
        <f t="array" ref="AL174">INDEX(GMWQ!$A$2:$NF$60,MATCH(1,(GMWQ!$NE$2:$NE$60=AL$3)*(GMWQ!$ND$2:$ND$60=AL$4)*(GMWQ!$NF$2:$NF$60=AL$1),0),$G174-1966)</f>
        <v>133226.1</v>
      </c>
      <c r="AM174" s="4" cm="1">
        <f t="array" ref="AM174">INDEX(GMWQ!$A$2:$NF$60,MATCH(1,(GMWQ!$NE$2:$NE$60=AM$3)*(GMWQ!$ND$2:$ND$60=AM$4)*(GMWQ!$NF$2:$NF$60=AM$1),0),$G174-1966)</f>
        <v>757.61</v>
      </c>
      <c r="AN174" s="4" cm="1">
        <f t="array" ref="AN174">INDEX(GMWQ!$A$2:$NF$60,MATCH(1,(GMWQ!$NE$2:$NE$60=AN$3)*(GMWQ!$ND$2:$ND$60=AN$4)*(GMWQ!$NF$2:$NF$60=AN$1),0),$G174-1966)</f>
        <v>542.11</v>
      </c>
      <c r="AO174" s="4" cm="1">
        <f t="array" ref="AO174">INDEX(GMWQ!$A$2:$NF$60,MATCH(1,(GMWQ!$NE$2:$NE$60=AO$3)*(GMWQ!$ND$2:$ND$60=AO$4)*(GMWQ!$NF$2:$NF$60=AO$1),0),$G174-1966)</f>
        <v>410.79</v>
      </c>
      <c r="AP174" s="4" cm="1">
        <f t="array" ref="AP174">INDEX(GMWQ!$A$2:$NF$60,MATCH(1,(GMWQ!$NE$2:$NE$60=AP$3)*(GMWQ!$ND$2:$ND$60=AP$4)*(GMWQ!$NF$2:$NF$60=AP$1),0),$G174-1966)</f>
        <v>503486</v>
      </c>
      <c r="AQ174" s="4" cm="1">
        <f t="array" ref="AQ174">INDEX(GMWQ!$A$2:$NF$60,MATCH(1,(GMWQ!$NE$2:$NE$60=AQ$3)*(GMWQ!$ND$2:$ND$60=AQ$4)*(GMWQ!$NF$2:$NF$60=AQ$1),0),$G174-1966)</f>
        <v>1.2557270000000001E-2</v>
      </c>
      <c r="AR174" s="4" cm="1">
        <f t="array" ref="AR174">INDEX(GMWQ!$A$2:$NF$60,MATCH(1,(GMWQ!$NE$2:$NE$60=AR$3)*(GMWQ!$ND$2:$ND$60=AR$4)*(GMWQ!$NF$2:$NF$60=AR$1),0),$G174-1966)</f>
        <v>0.58338239999999997</v>
      </c>
      <c r="AS174" s="4" cm="1">
        <f t="array" ref="AS174">INDEX(GMWQ!$A$2:$NF$60,MATCH(1,(GMWQ!$NE$2:$NE$60=AS$3)*(GMWQ!$ND$2:$ND$60=AS$4)*(GMWQ!$NF$2:$NF$60=AS$1),0),$G174-1966)</f>
        <v>-0.62730439999999998</v>
      </c>
      <c r="AT174" s="4" cm="1">
        <f t="array" ref="AT174">INDEX(GMWQ!$A$2:$NF$60,MATCH(1,(GMWQ!$NE$2:$NE$60=AT$3)*(GMWQ!$ND$2:$ND$60=AT$4)*(GMWQ!$NF$2:$NF$60=AT$1),0),$G174-1966)</f>
        <v>-0.92035109999999998</v>
      </c>
      <c r="AU174" s="4" cm="1">
        <f t="array" ref="AU174">INDEX(GMWQ!$A$2:$NF$60,MATCH(1,(GMWQ!$NE$2:$NE$60=AU$3)*(GMWQ!$ND$2:$ND$60=AU$4)*(GMWQ!$NF$2:$NF$60=AU$1),0),$G174-1966)</f>
        <v>100.2</v>
      </c>
      <c r="AV174" s="4" cm="1">
        <f t="array" ref="AV174">INDEX(GMWQ!$A$2:$NF$60,MATCH(1,(GMWQ!$NE$2:$NE$60=AV$3)*(GMWQ!$ND$2:$ND$60=AV$4)*(GMWQ!$NF$2:$NF$60=AV$1),0),$G174-1966)</f>
        <v>236.88829999999999</v>
      </c>
      <c r="AW174" s="4" cm="1">
        <f t="array" ref="AW174">INDEX(GMWQ!$A$2:$NF$60,MATCH(1,(GMWQ!$NE$2:$NE$60=AW$3)*(GMWQ!$ND$2:$ND$60=AW$4)*(GMWQ!$NF$2:$NF$60=AW$1),0),$G174-1966)</f>
        <v>98</v>
      </c>
      <c r="AX174" s="4" cm="1">
        <f t="array" ref="AX174">INDEX(GMWQ!$A$2:$NF$60,MATCH(1,(GMWQ!$NE$2:$NE$60=AX$3)*(GMWQ!$ND$2:$ND$60=AX$4)*(GMWQ!$NF$2:$NF$60=AX$1),0),$G174-1966)</f>
        <v>94</v>
      </c>
      <c r="AY174" s="4" cm="1">
        <f t="array" ref="AY174">INDEX(GMWQ!$A$2:$NF$60,MATCH(1,(GMWQ!$NE$2:$NE$60=AY$3)*(GMWQ!$ND$2:$ND$60=AY$4)*(GMWQ!$NF$2:$NF$60=AY$1),0),$G174-1966)</f>
        <v>82.56</v>
      </c>
      <c r="AZ174" s="4" cm="1">
        <f t="array" ref="AZ174">INDEX(GMWQ!$A$2:$NF$60,MATCH(1,(GMWQ!$NE$2:$NE$60=AZ$3)*(GMWQ!$ND$2:$ND$60=AZ$4)*(GMWQ!$NF$2:$NF$60=AZ$1),0),$G174-1966)</f>
        <v>81.366669999999999</v>
      </c>
      <c r="BA174" s="4" cm="1">
        <f t="array" ref="BA174">INDEX(GMWQ!$A$2:$NF$60,MATCH(1,(GMWQ!$NE$2:$NE$60=BA$3)*(GMWQ!$ND$2:$ND$60=BA$4)*(GMWQ!$NF$2:$NF$60=BA$1),0),$G174-1966)</f>
        <v>125.7</v>
      </c>
    </row>
    <row r="175" spans="1:53" x14ac:dyDescent="0.25">
      <c r="A175" s="4">
        <v>2015</v>
      </c>
      <c r="B175" s="4">
        <f t="shared" si="218"/>
        <v>2015</v>
      </c>
      <c r="C175" s="4">
        <f t="shared" si="218"/>
        <v>2014</v>
      </c>
      <c r="D175" s="4">
        <f t="shared" ref="D175" si="223">+D171+1</f>
        <v>2014</v>
      </c>
      <c r="E175" s="4">
        <f t="shared" si="218"/>
        <v>2014</v>
      </c>
      <c r="G175" s="4">
        <f t="shared" si="141"/>
        <v>2141</v>
      </c>
      <c r="H175" s="4" cm="1">
        <f t="array" ref="H175">INDEX(GMWQ!$A$2:$NF$60,MATCH(1,(GMWQ!$NE$2:$NE$60=H$3)*(GMWQ!$ND$2:$ND$60=H$4)*(GMWQ!$NF$2:$NF$60=H$1),0),$G175-1966)</f>
        <v>613076</v>
      </c>
      <c r="I175" s="4" cm="1">
        <f t="array" ref="I175">INDEX(GMWQ!$A$2:$NF$60,MATCH(1,(GMWQ!$NE$2:$NE$60=I$3)*(GMWQ!$ND$2:$ND$60=I$4)*(GMWQ!$NF$2:$NF$60=I$1),0),$G175-1966)</f>
        <v>4666.6499999999996</v>
      </c>
      <c r="J175" s="4" cm="1">
        <f t="array" ref="J175">INDEX(GMWQ!$A$2:$NF$60,MATCH(1,(GMWQ!$NE$2:$NE$60=J$3)*(GMWQ!$ND$2:$ND$60=J$4)*(GMWQ!$NF$2:$NF$60=J$1),0),$G175-1966)</f>
        <v>140650</v>
      </c>
      <c r="K175" s="4" cm="1">
        <f t="array" ref="K175">INDEX(GMWQ!$A$2:$NF$60,MATCH(1,(GMWQ!$NE$2:$NE$60=K$3)*(GMWQ!$ND$2:$ND$60=K$4)*(GMWQ!$NF$2:$NF$60=K$1),0),$G175-1966)</f>
        <v>831.26</v>
      </c>
      <c r="L175" s="4" cm="1">
        <f t="array" ref="L175">INDEX(GMWQ!$A$2:$NF$60,MATCH(1,(GMWQ!$NE$2:$NE$60=L$3)*(GMWQ!$ND$2:$ND$60=L$4)*(GMWQ!$NF$2:$NF$60=L$1),0),$G175-1966)</f>
        <v>585.40099999999995</v>
      </c>
      <c r="M175" s="4" cm="1">
        <f t="array" ref="M175">INDEX(GMWQ!$A$2:$NF$60,MATCH(1,(GMWQ!$NE$2:$NE$60=M$3)*(GMWQ!$ND$2:$ND$60=M$4)*(GMWQ!$NF$2:$NF$60=M$1),0),$G175-1966)</f>
        <v>437.779</v>
      </c>
      <c r="N175" s="4" cm="1">
        <f t="array" ref="N175">INDEX(GMWQ!$A$2:$NF$60,MATCH(1,(GMWQ!$NE$2:$NE$60=N$3)*(GMWQ!$ND$2:$ND$60=N$4)*(GMWQ!$NF$2:$NF$60=N$1),0),$G175-1966)</f>
        <v>514113</v>
      </c>
      <c r="O175" s="4" cm="1">
        <f t="array" ref="O175">INDEX(GMWQ!$A$2:$NF$60,MATCH(1,(GMWQ!$NE$2:$NE$60=O$3)*(GMWQ!$ND$2:$ND$60=O$4)*(GMWQ!$NF$2:$NF$60=O$1),0),$G175-1966)</f>
        <v>-9466</v>
      </c>
      <c r="P175" s="4" cm="1">
        <f t="array" ref="P175">INDEX(GMWQ!$A$2:$NF$60,MATCH(1,(GMWQ!$NE$2:$NE$60=P$3)*(GMWQ!$ND$2:$ND$60=P$4)*(GMWQ!$NF$2:$NF$60=P$1),0),$G175-1966)</f>
        <v>-221.60730000000001</v>
      </c>
      <c r="Q175" s="4" cm="1">
        <f t="array" ref="Q175">INDEX(GMWQ!$A$2:$NF$60,MATCH(1,(GMWQ!$NE$2:$NE$60=Q$3)*(GMWQ!$ND$2:$ND$60=Q$4)*(GMWQ!$NF$2:$NF$60=Q$1),0),$G175-1966)</f>
        <v>-5162</v>
      </c>
      <c r="R175" s="4" cm="1">
        <f t="array" ref="R175">INDEX(GMWQ!$A$2:$NF$60,MATCH(1,(GMWQ!$NE$2:$NE$60=R$3)*(GMWQ!$ND$2:$ND$60=R$4)*(GMWQ!$NF$2:$NF$60=R$1),0),$G175-1966)</f>
        <v>5.75</v>
      </c>
      <c r="S175" s="4" cm="1">
        <f t="array" ref="S175">INDEX(GMWQ!$A$2:$NF$60,MATCH(1,(GMWQ!$NE$2:$NE$60=S$3)*(GMWQ!$ND$2:$ND$60=S$4)*(GMWQ!$NF$2:$NF$60=S$1),0),$G175-1966)</f>
        <v>-23.204999999999998</v>
      </c>
      <c r="T175" s="4" cm="1">
        <f t="array" ref="T175">INDEX(GMWQ!$A$2:$NF$60,MATCH(1,(GMWQ!$NE$2:$NE$60=T$3)*(GMWQ!$ND$2:$ND$60=T$4)*(GMWQ!$NF$2:$NF$60=T$1),0),$G175-1966)</f>
        <v>-10.60219</v>
      </c>
      <c r="U175" s="4" cm="1">
        <f t="array" ref="U175">INDEX(GMWQ!$A$2:$NF$60,MATCH(1,(GMWQ!$NE$2:$NE$60=U$3)*(GMWQ!$ND$2:$ND$60=U$4)*(GMWQ!$NF$2:$NF$60=U$1),0),$G175-1966)</f>
        <v>-1083</v>
      </c>
      <c r="V175" s="4" cm="1">
        <f t="array" ref="V175">INDEX(GMWQ!$A$2:$NF$60,MATCH(1,(GMWQ!$NE$2:$NE$60=V$3)*(GMWQ!$ND$2:$ND$60=V$4)*(GMWQ!$NF$2:$NF$60=V$1),0),$G175-1966)</f>
        <v>1621412</v>
      </c>
      <c r="W175" s="4" cm="1">
        <f t="array" ref="W175">INDEX(GMWQ!$A$2:$NF$60,MATCH(1,(GMWQ!$NE$2:$NE$60=W$3)*(GMWQ!$ND$2:$ND$60=W$4)*(GMWQ!$NF$2:$NF$60=W$1),0),$G175-1966)</f>
        <v>24237.18</v>
      </c>
      <c r="X175" s="4" cm="1">
        <f t="array" ref="X175">INDEX(GMWQ!$A$2:$NF$60,MATCH(1,(GMWQ!$NE$2:$NE$60=X$3)*(GMWQ!$ND$2:$ND$60=X$4)*(GMWQ!$NF$2:$NF$60=X$1),0),$G175-1966)</f>
        <v>1128395</v>
      </c>
      <c r="Y175" s="4" cm="1">
        <f t="array" ref="Y175">INDEX(GMWQ!$A$2:$NF$60,MATCH(1,(GMWQ!$NE$2:$NE$60=Y$3)*(GMWQ!$ND$2:$ND$60=Y$4)*(GMWQ!$NF$2:$NF$60=Y$1),0),$G175-1966)</f>
        <v>2038.115</v>
      </c>
      <c r="Z175" s="4" cm="1">
        <f t="array" ref="Z175">INDEX(GMWQ!$A$2:$NF$60,MATCH(1,(GMWQ!$NE$2:$NE$60=Z$3)*(GMWQ!$ND$2:$ND$60=Z$4)*(GMWQ!$NF$2:$NF$60=Z$1),0),$G175-1966)</f>
        <v>2876.875</v>
      </c>
      <c r="AA175" s="4" cm="1">
        <f t="array" ref="AA175">INDEX(GMWQ!$A$2:$NF$60,MATCH(1,(GMWQ!$NE$2:$NE$60=AA$3)*(GMWQ!$ND$2:$ND$60=AA$4)*(GMWQ!$NF$2:$NF$60=AA$1),0),$G175-1966)</f>
        <v>2586.2359999999999</v>
      </c>
      <c r="AB175" s="4" cm="1">
        <f t="array" ref="AB175">INDEX(GMWQ!$A$2:$NF$60,MATCH(1,(GMWQ!$NE$2:$NE$60=AB$3)*(GMWQ!$ND$2:$ND$60=AB$4)*(GMWQ!$NF$2:$NF$60=AB$1),0),$G175-1966)</f>
        <v>1942490</v>
      </c>
      <c r="AC175" s="4" cm="1">
        <f t="array" ref="AC175">INDEX(GMWQ!$A$2:$NF$60,MATCH(1,(GMWQ!$NE$2:$NE$60=AC$3)*(GMWQ!$ND$2:$ND$60=AC$4)*(GMWQ!$NF$2:$NF$60=AC$1),0),$G175-1966)</f>
        <v>1551900</v>
      </c>
      <c r="AD175" s="4" cm="1">
        <f t="array" ref="AD175">INDEX(GMWQ!$A$2:$NF$60,MATCH(1,(GMWQ!$NE$2:$NE$60=AD$3)*(GMWQ!$ND$2:$ND$60=AD$4)*(GMWQ!$NF$2:$NF$60=AD$1),0),$G175-1966)</f>
        <v>19090.52</v>
      </c>
      <c r="AE175" s="4" cm="1">
        <f t="array" ref="AE175">INDEX(GMWQ!$A$2:$NF$60,MATCH(1,(GMWQ!$NE$2:$NE$60=AE$3)*(GMWQ!$ND$2:$ND$60=AE$4)*(GMWQ!$NF$2:$NF$60=AE$1),0),$G175-1966)</f>
        <v>607415.6</v>
      </c>
      <c r="AF175" s="4" cm="1">
        <f t="array" ref="AF175">INDEX(GMWQ!$A$2:$NF$60,MATCH(1,(GMWQ!$NE$2:$NE$60=AF$3)*(GMWQ!$ND$2:$ND$60=AF$4)*(GMWQ!$NF$2:$NF$60=AF$1),0),$G175-1966)</f>
        <v>1336</v>
      </c>
      <c r="AG175" s="4" cm="1">
        <f t="array" ref="AG175">INDEX(GMWQ!$A$2:$NF$60,MATCH(1,(GMWQ!$NE$2:$NE$60=AG$3)*(GMWQ!$ND$2:$ND$60=AG$4)*(GMWQ!$NF$2:$NF$60=AG$1),0),$G175-1966)</f>
        <v>1635.356</v>
      </c>
      <c r="AH175" s="4" cm="1">
        <f t="array" ref="AH175">INDEX(GMWQ!$A$2:$NF$60,MATCH(1,(GMWQ!$NE$2:$NE$60=AH$3)*(GMWQ!$ND$2:$ND$60=AH$4)*(GMWQ!$NF$2:$NF$60=AH$1),0),$G175-1966)</f>
        <v>2129.973</v>
      </c>
      <c r="AI175" s="4" cm="1">
        <f t="array" ref="AI175">INDEX(GMWQ!$A$2:$NF$60,MATCH(1,(GMWQ!$NE$2:$NE$60=AI$3)*(GMWQ!$ND$2:$ND$60=AI$4)*(GMWQ!$NF$2:$NF$60=AI$1),0),$G175-1966)</f>
        <v>590466</v>
      </c>
      <c r="AJ175" s="4" cm="1">
        <f t="array" ref="AJ175">INDEX(GMWQ!$A$2:$NF$60,MATCH(1,(GMWQ!$NE$2:$NE$60=AJ$3)*(GMWQ!$ND$2:$ND$60=AJ$4)*(GMWQ!$NF$2:$NF$60=AJ$1),0),$G175-1966)</f>
        <v>478016</v>
      </c>
      <c r="AK175" s="4" cm="1">
        <f t="array" ref="AK175">INDEX(GMWQ!$A$2:$NF$60,MATCH(1,(GMWQ!$NE$2:$NE$60=AK$3)*(GMWQ!$ND$2:$ND$60=AK$4)*(GMWQ!$NF$2:$NF$60=AK$1),0),$G175-1966)</f>
        <v>4515.875</v>
      </c>
      <c r="AL175" s="4" cm="1">
        <f t="array" ref="AL175">INDEX(GMWQ!$A$2:$NF$60,MATCH(1,(GMWQ!$NE$2:$NE$60=AL$3)*(GMWQ!$ND$2:$ND$60=AL$4)*(GMWQ!$NF$2:$NF$60=AL$1),0),$G175-1966)</f>
        <v>136407.29999999999</v>
      </c>
      <c r="AM175" s="4" cm="1">
        <f t="array" ref="AM175">INDEX(GMWQ!$A$2:$NF$60,MATCH(1,(GMWQ!$NE$2:$NE$60=AM$3)*(GMWQ!$ND$2:$ND$60=AM$4)*(GMWQ!$NF$2:$NF$60=AM$1),0),$G175-1966)</f>
        <v>760.053</v>
      </c>
      <c r="AN175" s="4" cm="1">
        <f t="array" ref="AN175">INDEX(GMWQ!$A$2:$NF$60,MATCH(1,(GMWQ!$NE$2:$NE$60=AN$3)*(GMWQ!$ND$2:$ND$60=AN$4)*(GMWQ!$NF$2:$NF$60=AN$1),0),$G175-1966)</f>
        <v>546.87599999999998</v>
      </c>
      <c r="AO175" s="4" cm="1">
        <f t="array" ref="AO175">INDEX(GMWQ!$A$2:$NF$60,MATCH(1,(GMWQ!$NE$2:$NE$60=AO$3)*(GMWQ!$ND$2:$ND$60=AO$4)*(GMWQ!$NF$2:$NF$60=AO$1),0),$G175-1966)</f>
        <v>412.73599999999999</v>
      </c>
      <c r="AP175" s="4" cm="1">
        <f t="array" ref="AP175">INDEX(GMWQ!$A$2:$NF$60,MATCH(1,(GMWQ!$NE$2:$NE$60=AP$3)*(GMWQ!$ND$2:$ND$60=AP$4)*(GMWQ!$NF$2:$NF$60=AP$1),0),$G175-1966)</f>
        <v>496075</v>
      </c>
      <c r="AQ175" s="4" cm="1">
        <f t="array" ref="AQ175">INDEX(GMWQ!$A$2:$NF$60,MATCH(1,(GMWQ!$NE$2:$NE$60=AQ$3)*(GMWQ!$ND$2:$ND$60=AQ$4)*(GMWQ!$NF$2:$NF$60=AQ$1),0),$G175-1966)</f>
        <v>-0.23125850000000001</v>
      </c>
      <c r="AR175" s="4" cm="1">
        <f t="array" ref="AR175">INDEX(GMWQ!$A$2:$NF$60,MATCH(1,(GMWQ!$NE$2:$NE$60=AR$3)*(GMWQ!$ND$2:$ND$60=AR$4)*(GMWQ!$NF$2:$NF$60=AR$1),0),$G175-1966)</f>
        <v>0.37048449999999999</v>
      </c>
      <c r="AS175" s="4" cm="1">
        <f t="array" ref="AS175">INDEX(GMWQ!$A$2:$NF$60,MATCH(1,(GMWQ!$NE$2:$NE$60=AS$3)*(GMWQ!$ND$2:$ND$60=AS$4)*(GMWQ!$NF$2:$NF$60=AS$1),0),$G175-1966)</f>
        <v>-0.99761239999999995</v>
      </c>
      <c r="AT175" s="4" cm="1">
        <f t="array" ref="AT175">INDEX(GMWQ!$A$2:$NF$60,MATCH(1,(GMWQ!$NE$2:$NE$60=AT$3)*(GMWQ!$ND$2:$ND$60=AT$4)*(GMWQ!$NF$2:$NF$60=AT$1),0),$G175-1966)</f>
        <v>-1.193603</v>
      </c>
      <c r="AU175" s="4" cm="1">
        <f t="array" ref="AU175">INDEX(GMWQ!$A$2:$NF$60,MATCH(1,(GMWQ!$NE$2:$NE$60=AU$3)*(GMWQ!$ND$2:$ND$60=AU$4)*(GMWQ!$NF$2:$NF$60=AU$1),0),$G175-1966)</f>
        <v>99.5</v>
      </c>
      <c r="AV175" s="4" cm="1">
        <f t="array" ref="AV175">INDEX(GMWQ!$A$2:$NF$60,MATCH(1,(GMWQ!$NE$2:$NE$60=AV$3)*(GMWQ!$ND$2:$ND$60=AV$4)*(GMWQ!$NF$2:$NF$60=AV$1),0),$G175-1966)</f>
        <v>235.35499999999999</v>
      </c>
      <c r="AW175" s="4" cm="1">
        <f t="array" ref="AW175">INDEX(GMWQ!$A$2:$NF$60,MATCH(1,(GMWQ!$NE$2:$NE$60=AW$3)*(GMWQ!$ND$2:$ND$60=AW$4)*(GMWQ!$NF$2:$NF$60=AW$1),0),$G175-1966)</f>
        <v>97.766670000000005</v>
      </c>
      <c r="AX175" s="4" cm="1">
        <f t="array" ref="AX175">INDEX(GMWQ!$A$2:$NF$60,MATCH(1,(GMWQ!$NE$2:$NE$60=AX$3)*(GMWQ!$ND$2:$ND$60=AX$4)*(GMWQ!$NF$2:$NF$60=AX$1),0),$G175-1966)</f>
        <v>94.3</v>
      </c>
      <c r="AY175" s="4" cm="1">
        <f t="array" ref="AY175">INDEX(GMWQ!$A$2:$NF$60,MATCH(1,(GMWQ!$NE$2:$NE$60=AY$3)*(GMWQ!$ND$2:$ND$60=AY$4)*(GMWQ!$NF$2:$NF$60=AY$1),0),$G175-1966)</f>
        <v>82.28</v>
      </c>
      <c r="AZ175" s="4" cm="1">
        <f t="array" ref="AZ175">INDEX(GMWQ!$A$2:$NF$60,MATCH(1,(GMWQ!$NE$2:$NE$60=AZ$3)*(GMWQ!$ND$2:$ND$60=AZ$4)*(GMWQ!$NF$2:$NF$60=AZ$1),0),$G175-1966)</f>
        <v>81.233329999999995</v>
      </c>
      <c r="BA175" s="4" cm="1">
        <f t="array" ref="BA175">INDEX(GMWQ!$A$2:$NF$60,MATCH(1,(GMWQ!$NE$2:$NE$60=BA$3)*(GMWQ!$ND$2:$ND$60=BA$4)*(GMWQ!$NF$2:$NF$60=BA$1),0),$G175-1966)</f>
        <v>125.5667</v>
      </c>
    </row>
    <row r="176" spans="1:53" x14ac:dyDescent="0.25">
      <c r="B176" s="4">
        <f t="shared" si="218"/>
        <v>2015</v>
      </c>
      <c r="C176" s="4">
        <f t="shared" si="218"/>
        <v>2015</v>
      </c>
      <c r="D176" s="4">
        <f t="shared" ref="D176" si="224">+D172+1</f>
        <v>2014</v>
      </c>
      <c r="G176" s="4">
        <f t="shared" si="141"/>
        <v>2142</v>
      </c>
      <c r="H176" s="4" cm="1">
        <f t="array" ref="H176">INDEX(GMWQ!$A$2:$NF$60,MATCH(1,(GMWQ!$NE$2:$NE$60=H$3)*(GMWQ!$ND$2:$ND$60=H$4)*(GMWQ!$NF$2:$NF$60=H$1),0),$G176-1966)</f>
        <v>615875</v>
      </c>
      <c r="I176" s="4" cm="1">
        <f t="array" ref="I176">INDEX(GMWQ!$A$2:$NF$60,MATCH(1,(GMWQ!$NE$2:$NE$60=I$3)*(GMWQ!$ND$2:$ND$60=I$4)*(GMWQ!$NF$2:$NF$60=I$1),0),$G176-1966)</f>
        <v>4695.55</v>
      </c>
      <c r="J176" s="4" cm="1">
        <f t="array" ref="J176">INDEX(GMWQ!$A$2:$NF$60,MATCH(1,(GMWQ!$NE$2:$NE$60=J$3)*(GMWQ!$ND$2:$ND$60=J$4)*(GMWQ!$NF$2:$NF$60=J$1),0),$G176-1966)</f>
        <v>140738.70000000001</v>
      </c>
      <c r="K176" s="4" cm="1">
        <f t="array" ref="K176">INDEX(GMWQ!$A$2:$NF$60,MATCH(1,(GMWQ!$NE$2:$NE$60=K$3)*(GMWQ!$ND$2:$ND$60=K$4)*(GMWQ!$NF$2:$NF$60=K$1),0),$G176-1966)</f>
        <v>835.57</v>
      </c>
      <c r="L176" s="4" cm="1">
        <f t="array" ref="L176">INDEX(GMWQ!$A$2:$NF$60,MATCH(1,(GMWQ!$NE$2:$NE$60=L$3)*(GMWQ!$ND$2:$ND$60=L$4)*(GMWQ!$NF$2:$NF$60=L$1),0),$G176-1966)</f>
        <v>585.69799999999998</v>
      </c>
      <c r="M176" s="4" cm="1">
        <f t="array" ref="M176">INDEX(GMWQ!$A$2:$NF$60,MATCH(1,(GMWQ!$NE$2:$NE$60=M$3)*(GMWQ!$ND$2:$ND$60=M$4)*(GMWQ!$NF$2:$NF$60=M$1),0),$G176-1966)</f>
        <v>439.661</v>
      </c>
      <c r="N176" s="4" cm="1">
        <f t="array" ref="N176">INDEX(GMWQ!$A$2:$NF$60,MATCH(1,(GMWQ!$NE$2:$NE$60=N$3)*(GMWQ!$ND$2:$ND$60=N$4)*(GMWQ!$NF$2:$NF$60=N$1),0),$G176-1966)</f>
        <v>512709.5</v>
      </c>
      <c r="O176" s="4" cm="1">
        <f t="array" ref="O176">INDEX(GMWQ!$A$2:$NF$60,MATCH(1,(GMWQ!$NE$2:$NE$60=O$3)*(GMWQ!$ND$2:$ND$60=O$4)*(GMWQ!$NF$2:$NF$60=O$1),0),$G176-1966)</f>
        <v>-27136</v>
      </c>
      <c r="P176" s="4" cm="1">
        <f t="array" ref="P176">INDEX(GMWQ!$A$2:$NF$60,MATCH(1,(GMWQ!$NE$2:$NE$60=P$3)*(GMWQ!$ND$2:$ND$60=P$4)*(GMWQ!$NF$2:$NF$60=P$1),0),$G176-1966)</f>
        <v>-218.15029999999999</v>
      </c>
      <c r="Q176" s="4" cm="1">
        <f t="array" ref="Q176">INDEX(GMWQ!$A$2:$NF$60,MATCH(1,(GMWQ!$NE$2:$NE$60=Q$3)*(GMWQ!$ND$2:$ND$60=Q$4)*(GMWQ!$NF$2:$NF$60=Q$1),0),$G176-1966)</f>
        <v>-4703.75</v>
      </c>
      <c r="R176" s="4" cm="1">
        <f t="array" ref="R176">INDEX(GMWQ!$A$2:$NF$60,MATCH(1,(GMWQ!$NE$2:$NE$60=R$3)*(GMWQ!$ND$2:$ND$60=R$4)*(GMWQ!$NF$2:$NF$60=R$1),0),$G176-1966)</f>
        <v>5.35</v>
      </c>
      <c r="S176" s="4" cm="1">
        <f t="array" ref="S176">INDEX(GMWQ!$A$2:$NF$60,MATCH(1,(GMWQ!$NE$2:$NE$60=S$3)*(GMWQ!$ND$2:$ND$60=S$4)*(GMWQ!$NF$2:$NF$60=S$1),0),$G176-1966)</f>
        <v>-23.035</v>
      </c>
      <c r="T176" s="4" cm="1">
        <f t="array" ref="T176">INDEX(GMWQ!$A$2:$NF$60,MATCH(1,(GMWQ!$NE$2:$NE$60=T$3)*(GMWQ!$ND$2:$ND$60=T$4)*(GMWQ!$NF$2:$NF$60=T$1),0),$G176-1966)</f>
        <v>-10.16825</v>
      </c>
      <c r="U176" s="4" cm="1">
        <f t="array" ref="U176">INDEX(GMWQ!$A$2:$NF$60,MATCH(1,(GMWQ!$NE$2:$NE$60=U$3)*(GMWQ!$ND$2:$ND$60=U$4)*(GMWQ!$NF$2:$NF$60=U$1),0),$G176-1966)</f>
        <v>3988</v>
      </c>
      <c r="V176" s="4" cm="1">
        <f t="array" ref="V176">INDEX(GMWQ!$A$2:$NF$60,MATCH(1,(GMWQ!$NE$2:$NE$60=V$3)*(GMWQ!$ND$2:$ND$60=V$4)*(GMWQ!$NF$2:$NF$60=V$1),0),$G176-1966)</f>
        <v>1659357</v>
      </c>
      <c r="W176" s="4" cm="1">
        <f t="array" ref="W176">INDEX(GMWQ!$A$2:$NF$60,MATCH(1,(GMWQ!$NE$2:$NE$60=W$3)*(GMWQ!$ND$2:$ND$60=W$4)*(GMWQ!$NF$2:$NF$60=W$1),0),$G176-1966)</f>
        <v>24414.48</v>
      </c>
      <c r="X176" s="4" cm="1">
        <f t="array" ref="X176">INDEX(GMWQ!$A$2:$NF$60,MATCH(1,(GMWQ!$NE$2:$NE$60=X$3)*(GMWQ!$ND$2:$ND$60=X$4)*(GMWQ!$NF$2:$NF$60=X$1),0),$G176-1966)</f>
        <v>1142607</v>
      </c>
      <c r="Y176" s="4" cm="1">
        <f t="array" ref="Y176">INDEX(GMWQ!$A$2:$NF$60,MATCH(1,(GMWQ!$NE$2:$NE$60=Y$3)*(GMWQ!$ND$2:$ND$60=Y$4)*(GMWQ!$NF$2:$NF$60=Y$1),0),$G176-1966)</f>
        <v>2032.3109999999999</v>
      </c>
      <c r="Z176" s="4" cm="1">
        <f t="array" ref="Z176">INDEX(GMWQ!$A$2:$NF$60,MATCH(1,(GMWQ!$NE$2:$NE$60=Z$3)*(GMWQ!$ND$2:$ND$60=Z$4)*(GMWQ!$NF$2:$NF$60=Z$1),0),$G176-1966)</f>
        <v>2809.7750000000001</v>
      </c>
      <c r="AA176" s="4" cm="1">
        <f t="array" ref="AA176">INDEX(GMWQ!$A$2:$NF$60,MATCH(1,(GMWQ!$NE$2:$NE$60=AA$3)*(GMWQ!$ND$2:$ND$60=AA$4)*(GMWQ!$NF$2:$NF$60=AA$1),0),$G176-1966)</f>
        <v>2598.9119999999998</v>
      </c>
      <c r="AB176" s="4" cm="1">
        <f t="array" ref="AB176">INDEX(GMWQ!$A$2:$NF$60,MATCH(1,(GMWQ!$NE$2:$NE$60=AB$3)*(GMWQ!$ND$2:$ND$60=AB$4)*(GMWQ!$NF$2:$NF$60=AB$1),0),$G176-1966)</f>
        <v>1906135</v>
      </c>
      <c r="AC176" s="4" cm="1">
        <f t="array" ref="AC176">INDEX(GMWQ!$A$2:$NF$60,MATCH(1,(GMWQ!$NE$2:$NE$60=AC$3)*(GMWQ!$ND$2:$ND$60=AC$4)*(GMWQ!$NF$2:$NF$60=AC$1),0),$G176-1966)</f>
        <v>1577900</v>
      </c>
      <c r="AD176" s="4" cm="1">
        <f t="array" ref="AD176">INDEX(GMWQ!$A$2:$NF$60,MATCH(1,(GMWQ!$NE$2:$NE$60=AD$3)*(GMWQ!$ND$2:$ND$60=AD$4)*(GMWQ!$NF$2:$NF$60=AD$1),0),$G176-1966)</f>
        <v>19198.240000000002</v>
      </c>
      <c r="AE176" s="4" cm="1">
        <f t="array" ref="AE176">INDEX(GMWQ!$A$2:$NF$60,MATCH(1,(GMWQ!$NE$2:$NE$60=AE$3)*(GMWQ!$ND$2:$ND$60=AE$4)*(GMWQ!$NF$2:$NF$60=AE$1),0),$G176-1966)</f>
        <v>621759.6</v>
      </c>
      <c r="AF176" s="4" cm="1">
        <f t="array" ref="AF176">INDEX(GMWQ!$A$2:$NF$60,MATCH(1,(GMWQ!$NE$2:$NE$60=AF$3)*(GMWQ!$ND$2:$ND$60=AF$4)*(GMWQ!$NF$2:$NF$60=AF$1),0),$G176-1966)</f>
        <v>1266</v>
      </c>
      <c r="AG176" s="4" cm="1">
        <f t="array" ref="AG176">INDEX(GMWQ!$A$2:$NF$60,MATCH(1,(GMWQ!$NE$2:$NE$60=AG$3)*(GMWQ!$ND$2:$ND$60=AG$4)*(GMWQ!$NF$2:$NF$60=AG$1),0),$G176-1966)</f>
        <v>1649.1110000000001</v>
      </c>
      <c r="AH176" s="4" cm="1">
        <f t="array" ref="AH176">INDEX(GMWQ!$A$2:$NF$60,MATCH(1,(GMWQ!$NE$2:$NE$60=AH$3)*(GMWQ!$ND$2:$ND$60=AH$4)*(GMWQ!$NF$2:$NF$60=AH$1),0),$G176-1966)</f>
        <v>2143.625</v>
      </c>
      <c r="AI176" s="4" cm="1">
        <f t="array" ref="AI176">INDEX(GMWQ!$A$2:$NF$60,MATCH(1,(GMWQ!$NE$2:$NE$60=AI$3)*(GMWQ!$ND$2:$ND$60=AI$4)*(GMWQ!$NF$2:$NF$60=AI$1),0),$G176-1966)</f>
        <v>534292</v>
      </c>
      <c r="AJ176" s="4" cm="1">
        <f t="array" ref="AJ176">INDEX(GMWQ!$A$2:$NF$60,MATCH(1,(GMWQ!$NE$2:$NE$60=AJ$3)*(GMWQ!$ND$2:$ND$60=AJ$4)*(GMWQ!$NF$2:$NF$60=AJ$1),0),$G176-1966)</f>
        <v>479382</v>
      </c>
      <c r="AK176" s="4" cm="1">
        <f t="array" ref="AK176">INDEX(GMWQ!$A$2:$NF$60,MATCH(1,(GMWQ!$NE$2:$NE$60=AK$3)*(GMWQ!$ND$2:$ND$60=AK$4)*(GMWQ!$NF$2:$NF$60=AK$1),0),$G176-1966)</f>
        <v>4569.95</v>
      </c>
      <c r="AL176" s="4" cm="1">
        <f t="array" ref="AL176">INDEX(GMWQ!$A$2:$NF$60,MATCH(1,(GMWQ!$NE$2:$NE$60=AL$3)*(GMWQ!$ND$2:$ND$60=AL$4)*(GMWQ!$NF$2:$NF$60=AL$1),0),$G176-1966)</f>
        <v>137209.60000000001</v>
      </c>
      <c r="AM176" s="4" cm="1">
        <f t="array" ref="AM176">INDEX(GMWQ!$A$2:$NF$60,MATCH(1,(GMWQ!$NE$2:$NE$60=AM$3)*(GMWQ!$ND$2:$ND$60=AM$4)*(GMWQ!$NF$2:$NF$60=AM$1),0),$G176-1966)</f>
        <v>768.64700000000005</v>
      </c>
      <c r="AN176" s="4" cm="1">
        <f t="array" ref="AN176">INDEX(GMWQ!$A$2:$NF$60,MATCH(1,(GMWQ!$NE$2:$NE$60=AN$3)*(GMWQ!$ND$2:$ND$60=AN$4)*(GMWQ!$NF$2:$NF$60=AN$1),0),$G176-1966)</f>
        <v>548.72699999999998</v>
      </c>
      <c r="AO176" s="4" cm="1">
        <f t="array" ref="AO176">INDEX(GMWQ!$A$2:$NF$60,MATCH(1,(GMWQ!$NE$2:$NE$60=AO$3)*(GMWQ!$ND$2:$ND$60=AO$4)*(GMWQ!$NF$2:$NF$60=AO$1),0),$G176-1966)</f>
        <v>415.39800000000002</v>
      </c>
      <c r="AP176" s="4" cm="1">
        <f t="array" ref="AP176">INDEX(GMWQ!$A$2:$NF$60,MATCH(1,(GMWQ!$NE$2:$NE$60=AP$3)*(GMWQ!$ND$2:$ND$60=AP$4)*(GMWQ!$NF$2:$NF$60=AP$1),0),$G176-1966)</f>
        <v>496230</v>
      </c>
      <c r="AQ176" s="4" cm="1">
        <f t="array" ref="AQ176">INDEX(GMWQ!$A$2:$NF$60,MATCH(1,(GMWQ!$NE$2:$NE$60=AQ$3)*(GMWQ!$ND$2:$ND$60=AQ$4)*(GMWQ!$NF$2:$NF$60=AQ$1),0),$G176-1966)</f>
        <v>0.189196</v>
      </c>
      <c r="AR176" s="4" cm="1">
        <f t="array" ref="AR176">INDEX(GMWQ!$A$2:$NF$60,MATCH(1,(GMWQ!$NE$2:$NE$60=AR$3)*(GMWQ!$ND$2:$ND$60=AR$4)*(GMWQ!$NF$2:$NF$60=AR$1),0),$G176-1966)</f>
        <v>0.6462561</v>
      </c>
      <c r="AS176" s="4" cm="1">
        <f t="array" ref="AS176">INDEX(GMWQ!$A$2:$NF$60,MATCH(1,(GMWQ!$NE$2:$NE$60=AS$3)*(GMWQ!$ND$2:$ND$60=AS$4)*(GMWQ!$NF$2:$NF$60=AS$1),0),$G176-1966)</f>
        <v>-0.74192939999999996</v>
      </c>
      <c r="AT176" s="4" cm="1">
        <f t="array" ref="AT176">INDEX(GMWQ!$A$2:$NF$60,MATCH(1,(GMWQ!$NE$2:$NE$60=AT$3)*(GMWQ!$ND$2:$ND$60=AT$4)*(GMWQ!$NF$2:$NF$60=AT$1),0),$G176-1966)</f>
        <v>-1.1787939999999999</v>
      </c>
      <c r="AU176" s="4" cm="1">
        <f t="array" ref="AU176">INDEX(GMWQ!$A$2:$NF$60,MATCH(1,(GMWQ!$NE$2:$NE$60=AU$3)*(GMWQ!$ND$2:$ND$60=AU$4)*(GMWQ!$NF$2:$NF$60=AU$1),0),$G176-1966)</f>
        <v>100.0667</v>
      </c>
      <c r="AV176" s="4" cm="1">
        <f t="array" ref="AV176">INDEX(GMWQ!$A$2:$NF$60,MATCH(1,(GMWQ!$NE$2:$NE$60=AV$3)*(GMWQ!$ND$2:$ND$60=AV$4)*(GMWQ!$NF$2:$NF$60=AV$1),0),$G176-1966)</f>
        <v>236.96</v>
      </c>
      <c r="AW176" s="4" cm="1">
        <f t="array" ref="AW176">INDEX(GMWQ!$A$2:$NF$60,MATCH(1,(GMWQ!$NE$2:$NE$60=AW$3)*(GMWQ!$ND$2:$ND$60=AW$4)*(GMWQ!$NF$2:$NF$60=AW$1),0),$G176-1966)</f>
        <v>98.5</v>
      </c>
      <c r="AX176" s="4" cm="1">
        <f t="array" ref="AX176">INDEX(GMWQ!$A$2:$NF$60,MATCH(1,(GMWQ!$NE$2:$NE$60=AX$3)*(GMWQ!$ND$2:$ND$60=AX$4)*(GMWQ!$NF$2:$NF$60=AX$1),0),$G176-1966)</f>
        <v>94.7</v>
      </c>
      <c r="AY176" s="4" cm="1">
        <f t="array" ref="AY176">INDEX(GMWQ!$A$2:$NF$60,MATCH(1,(GMWQ!$NE$2:$NE$60=AY$3)*(GMWQ!$ND$2:$ND$60=AY$4)*(GMWQ!$NF$2:$NF$60=AY$1),0),$G176-1966)</f>
        <v>83.023330000000001</v>
      </c>
      <c r="AZ176" s="4" cm="1">
        <f t="array" ref="AZ176">INDEX(GMWQ!$A$2:$NF$60,MATCH(1,(GMWQ!$NE$2:$NE$60=AZ$3)*(GMWQ!$ND$2:$ND$60=AZ$4)*(GMWQ!$NF$2:$NF$60=AZ$1),0),$G176-1966)</f>
        <v>81.666659999999993</v>
      </c>
      <c r="BA176" s="4" cm="1">
        <f t="array" ref="BA176">INDEX(GMWQ!$A$2:$NF$60,MATCH(1,(GMWQ!$NE$2:$NE$60=BA$3)*(GMWQ!$ND$2:$ND$60=BA$4)*(GMWQ!$NF$2:$NF$60=BA$1),0),$G176-1966)</f>
        <v>126.3</v>
      </c>
    </row>
    <row r="177" spans="1:53" x14ac:dyDescent="0.25">
      <c r="B177" s="4">
        <f t="shared" si="218"/>
        <v>2015</v>
      </c>
      <c r="C177" s="4">
        <f t="shared" si="218"/>
        <v>2015</v>
      </c>
      <c r="D177" s="4">
        <f t="shared" ref="D177" si="225">+D173+1</f>
        <v>2015</v>
      </c>
      <c r="G177" s="4">
        <f t="shared" ref="G177:G240" si="226">+G176+1</f>
        <v>2143</v>
      </c>
      <c r="H177" s="4" cm="1">
        <f t="array" ref="H177">INDEX(GMWQ!$A$2:$NF$60,MATCH(1,(GMWQ!$NE$2:$NE$60=H$3)*(GMWQ!$ND$2:$ND$60=H$4)*(GMWQ!$NF$2:$NF$60=H$1),0),$G177-1966)</f>
        <v>618263</v>
      </c>
      <c r="I177" s="4" cm="1">
        <f t="array" ref="I177">INDEX(GMWQ!$A$2:$NF$60,MATCH(1,(GMWQ!$NE$2:$NE$60=I$3)*(GMWQ!$ND$2:$ND$60=I$4)*(GMWQ!$NF$2:$NF$60=I$1),0),$G177-1966)</f>
        <v>4714.3500000000004</v>
      </c>
      <c r="J177" s="4" cm="1">
        <f t="array" ref="J177">INDEX(GMWQ!$A$2:$NF$60,MATCH(1,(GMWQ!$NE$2:$NE$60=J$3)*(GMWQ!$ND$2:$ND$60=J$4)*(GMWQ!$NF$2:$NF$60=J$1),0),$G177-1966)</f>
        <v>140943.79999999999</v>
      </c>
      <c r="K177" s="4" cm="1">
        <f t="array" ref="K177">INDEX(GMWQ!$A$2:$NF$60,MATCH(1,(GMWQ!$NE$2:$NE$60=K$3)*(GMWQ!$ND$2:$ND$60=K$4)*(GMWQ!$NF$2:$NF$60=K$1),0),$G177-1966)</f>
        <v>840.06</v>
      </c>
      <c r="L177" s="4" cm="1">
        <f t="array" ref="L177">INDEX(GMWQ!$A$2:$NF$60,MATCH(1,(GMWQ!$NE$2:$NE$60=L$3)*(GMWQ!$ND$2:$ND$60=L$4)*(GMWQ!$NF$2:$NF$60=L$1),0),$G177-1966)</f>
        <v>587.39099999999996</v>
      </c>
      <c r="M177" s="4" cm="1">
        <f t="array" ref="M177">INDEX(GMWQ!$A$2:$NF$60,MATCH(1,(GMWQ!$NE$2:$NE$60=M$3)*(GMWQ!$ND$2:$ND$60=M$4)*(GMWQ!$NF$2:$NF$60=M$1),0),$G177-1966)</f>
        <v>439.80500000000001</v>
      </c>
      <c r="N177" s="4" cm="1">
        <f t="array" ref="N177">INDEX(GMWQ!$A$2:$NF$60,MATCH(1,(GMWQ!$NE$2:$NE$60=N$3)*(GMWQ!$ND$2:$ND$60=N$4)*(GMWQ!$NF$2:$NF$60=N$1),0),$G177-1966)</f>
        <v>514545.5</v>
      </c>
      <c r="O177" s="4" cm="1">
        <f t="array" ref="O177">INDEX(GMWQ!$A$2:$NF$60,MATCH(1,(GMWQ!$NE$2:$NE$60=O$3)*(GMWQ!$ND$2:$ND$60=O$4)*(GMWQ!$NF$2:$NF$60=O$1),0),$G177-1966)</f>
        <v>-22008</v>
      </c>
      <c r="P177" s="4" cm="1">
        <f t="array" ref="P177">INDEX(GMWQ!$A$2:$NF$60,MATCH(1,(GMWQ!$NE$2:$NE$60=P$3)*(GMWQ!$ND$2:$ND$60=P$4)*(GMWQ!$NF$2:$NF$60=P$1),0),$G177-1966)</f>
        <v>-228.59379999999999</v>
      </c>
      <c r="Q177" s="4" cm="1">
        <f t="array" ref="Q177">INDEX(GMWQ!$A$2:$NF$60,MATCH(1,(GMWQ!$NE$2:$NE$60=Q$3)*(GMWQ!$ND$2:$ND$60=Q$4)*(GMWQ!$NF$2:$NF$60=Q$1),0),$G177-1966)</f>
        <v>-4759.75</v>
      </c>
      <c r="R177" s="4" cm="1">
        <f t="array" ref="R177">INDEX(GMWQ!$A$2:$NF$60,MATCH(1,(GMWQ!$NE$2:$NE$60=R$3)*(GMWQ!$ND$2:$ND$60=R$4)*(GMWQ!$NF$2:$NF$60=R$1),0),$G177-1966)</f>
        <v>12.276999999999999</v>
      </c>
      <c r="S177" s="4" cm="1">
        <f t="array" ref="S177">INDEX(GMWQ!$A$2:$NF$60,MATCH(1,(GMWQ!$NE$2:$NE$60=S$3)*(GMWQ!$ND$2:$ND$60=S$4)*(GMWQ!$NF$2:$NF$60=S$1),0),$G177-1966)</f>
        <v>-20.38</v>
      </c>
      <c r="T177" s="4" cm="1">
        <f t="array" ref="T177">INDEX(GMWQ!$A$2:$NF$60,MATCH(1,(GMWQ!$NE$2:$NE$60=T$3)*(GMWQ!$ND$2:$ND$60=T$4)*(GMWQ!$NF$2:$NF$60=T$1),0),$G177-1966)</f>
        <v>-10.00853</v>
      </c>
      <c r="U177" s="4" cm="1">
        <f t="array" ref="U177">INDEX(GMWQ!$A$2:$NF$60,MATCH(1,(GMWQ!$NE$2:$NE$60=U$3)*(GMWQ!$ND$2:$ND$60=U$4)*(GMWQ!$NF$2:$NF$60=U$1),0),$G177-1966)</f>
        <v>-660</v>
      </c>
      <c r="V177" s="4" cm="1">
        <f t="array" ref="V177">INDEX(GMWQ!$A$2:$NF$60,MATCH(1,(GMWQ!$NE$2:$NE$60=V$3)*(GMWQ!$ND$2:$ND$60=V$4)*(GMWQ!$NF$2:$NF$60=V$1),0),$G177-1966)</f>
        <v>1659780</v>
      </c>
      <c r="W177" s="4" cm="1">
        <f t="array" ref="W177">INDEX(GMWQ!$A$2:$NF$60,MATCH(1,(GMWQ!$NE$2:$NE$60=W$3)*(GMWQ!$ND$2:$ND$60=W$4)*(GMWQ!$NF$2:$NF$60=W$1),0),$G177-1966)</f>
        <v>24840.35</v>
      </c>
      <c r="X177" s="4" cm="1">
        <f t="array" ref="X177">INDEX(GMWQ!$A$2:$NF$60,MATCH(1,(GMWQ!$NE$2:$NE$60=X$3)*(GMWQ!$ND$2:$ND$60=X$4)*(GMWQ!$NF$2:$NF$60=X$1),0),$G177-1966)</f>
        <v>1156819</v>
      </c>
      <c r="Y177" s="4" cm="1">
        <f t="array" ref="Y177">INDEX(GMWQ!$A$2:$NF$60,MATCH(1,(GMWQ!$NE$2:$NE$60=Y$3)*(GMWQ!$ND$2:$ND$60=Y$4)*(GMWQ!$NF$2:$NF$60=Y$1),0),$G177-1966)</f>
        <v>2026.5070000000001</v>
      </c>
      <c r="Z177" s="4" cm="1">
        <f t="array" ref="Z177">INDEX(GMWQ!$A$2:$NF$60,MATCH(1,(GMWQ!$NE$2:$NE$60=Z$3)*(GMWQ!$ND$2:$ND$60=Z$4)*(GMWQ!$NF$2:$NF$60=Z$1),0),$G177-1966)</f>
        <v>2848.51</v>
      </c>
      <c r="AA177" s="4" cm="1">
        <f t="array" ref="AA177">INDEX(GMWQ!$A$2:$NF$60,MATCH(1,(GMWQ!$NE$2:$NE$60=AA$3)*(GMWQ!$ND$2:$ND$60=AA$4)*(GMWQ!$NF$2:$NF$60=AA$1),0),$G177-1966)</f>
        <v>2611.5880000000002</v>
      </c>
      <c r="AB177" s="4" cm="1">
        <f t="array" ref="AB177">INDEX(GMWQ!$A$2:$NF$60,MATCH(1,(GMWQ!$NE$2:$NE$60=AB$3)*(GMWQ!$ND$2:$ND$60=AB$4)*(GMWQ!$NF$2:$NF$60=AB$1),0),$G177-1966)</f>
        <v>1927067</v>
      </c>
      <c r="AC177" s="4" cm="1">
        <f t="array" ref="AC177">INDEX(GMWQ!$A$2:$NF$60,MATCH(1,(GMWQ!$NE$2:$NE$60=AC$3)*(GMWQ!$ND$2:$ND$60=AC$4)*(GMWQ!$NF$2:$NF$60=AC$1),0),$G177-1966)</f>
        <v>1583500</v>
      </c>
      <c r="AD177" s="4" cm="1">
        <f t="array" ref="AD177">INDEX(GMWQ!$A$2:$NF$60,MATCH(1,(GMWQ!$NE$2:$NE$60=AD$3)*(GMWQ!$ND$2:$ND$60=AD$4)*(GMWQ!$NF$2:$NF$60=AD$1),0),$G177-1966)</f>
        <v>19718.38</v>
      </c>
      <c r="AE177" s="4" cm="1">
        <f t="array" ref="AE177">INDEX(GMWQ!$A$2:$NF$60,MATCH(1,(GMWQ!$NE$2:$NE$60=AE$3)*(GMWQ!$ND$2:$ND$60=AE$4)*(GMWQ!$NF$2:$NF$60=AE$1),0),$G177-1966)</f>
        <v>636103.6</v>
      </c>
      <c r="AF177" s="4" cm="1">
        <f t="array" ref="AF177">INDEX(GMWQ!$A$2:$NF$60,MATCH(1,(GMWQ!$NE$2:$NE$60=AF$3)*(GMWQ!$ND$2:$ND$60=AF$4)*(GMWQ!$NF$2:$NF$60=AF$1),0),$G177-1966)</f>
        <v>1275</v>
      </c>
      <c r="AG177" s="4" cm="1">
        <f t="array" ref="AG177">INDEX(GMWQ!$A$2:$NF$60,MATCH(1,(GMWQ!$NE$2:$NE$60=AG$3)*(GMWQ!$ND$2:$ND$60=AG$4)*(GMWQ!$NF$2:$NF$60=AG$1),0),$G177-1966)</f>
        <v>1662.867</v>
      </c>
      <c r="AH177" s="4" cm="1">
        <f t="array" ref="AH177">INDEX(GMWQ!$A$2:$NF$60,MATCH(1,(GMWQ!$NE$2:$NE$60=AH$3)*(GMWQ!$ND$2:$ND$60=AH$4)*(GMWQ!$NF$2:$NF$60=AH$1),0),$G177-1966)</f>
        <v>2157.2759999999998</v>
      </c>
      <c r="AI177" s="4" cm="1">
        <f t="array" ref="AI177">INDEX(GMWQ!$A$2:$NF$60,MATCH(1,(GMWQ!$NE$2:$NE$60=AI$3)*(GMWQ!$ND$2:$ND$60=AI$4)*(GMWQ!$NF$2:$NF$60=AI$1),0),$G177-1966)</f>
        <v>511865</v>
      </c>
      <c r="AJ177" s="4" cm="1">
        <f t="array" ref="AJ177">INDEX(GMWQ!$A$2:$NF$60,MATCH(1,(GMWQ!$NE$2:$NE$60=AJ$3)*(GMWQ!$ND$2:$ND$60=AJ$4)*(GMWQ!$NF$2:$NF$60=AJ$1),0),$G177-1966)</f>
        <v>482690</v>
      </c>
      <c r="AK177" s="4" cm="1">
        <f t="array" ref="AK177">INDEX(GMWQ!$A$2:$NF$60,MATCH(1,(GMWQ!$NE$2:$NE$60=AK$3)*(GMWQ!$ND$2:$ND$60=AK$4)*(GMWQ!$NF$2:$NF$60=AK$1),0),$G177-1966)</f>
        <v>4600.3999999999996</v>
      </c>
      <c r="AL177" s="4" cm="1">
        <f t="array" ref="AL177">INDEX(GMWQ!$A$2:$NF$60,MATCH(1,(GMWQ!$NE$2:$NE$60=AL$3)*(GMWQ!$ND$2:$ND$60=AL$4)*(GMWQ!$NF$2:$NF$60=AL$1),0),$G177-1966)</f>
        <v>137660.29999999999</v>
      </c>
      <c r="AM177" s="4" cm="1">
        <f t="array" ref="AM177">INDEX(GMWQ!$A$2:$NF$60,MATCH(1,(GMWQ!$NE$2:$NE$60=AM$3)*(GMWQ!$ND$2:$ND$60=AM$4)*(GMWQ!$NF$2:$NF$60=AM$1),0),$G177-1966)</f>
        <v>775.00300000000004</v>
      </c>
      <c r="AN177" s="4" cm="1">
        <f t="array" ref="AN177">INDEX(GMWQ!$A$2:$NF$60,MATCH(1,(GMWQ!$NE$2:$NE$60=AN$3)*(GMWQ!$ND$2:$ND$60=AN$4)*(GMWQ!$NF$2:$NF$60=AN$1),0),$G177-1966)</f>
        <v>552.55999999999995</v>
      </c>
      <c r="AO177" s="4" cm="1">
        <f t="array" ref="AO177">INDEX(GMWQ!$A$2:$NF$60,MATCH(1,(GMWQ!$NE$2:$NE$60=AO$3)*(GMWQ!$ND$2:$ND$60=AO$4)*(GMWQ!$NF$2:$NF$60=AO$1),0),$G177-1966)</f>
        <v>416.85</v>
      </c>
      <c r="AP177" s="4" cm="1">
        <f t="array" ref="AP177">INDEX(GMWQ!$A$2:$NF$60,MATCH(1,(GMWQ!$NE$2:$NE$60=AP$3)*(GMWQ!$ND$2:$ND$60=AP$4)*(GMWQ!$NF$2:$NF$60=AP$1),0),$G177-1966)</f>
        <v>500216</v>
      </c>
      <c r="AQ177" s="4" cm="1">
        <f t="array" ref="AQ177">INDEX(GMWQ!$A$2:$NF$60,MATCH(1,(GMWQ!$NE$2:$NE$60=AQ$3)*(GMWQ!$ND$2:$ND$60=AQ$4)*(GMWQ!$NF$2:$NF$60=AQ$1),0),$G177-1966)</f>
        <v>0.43963989999999997</v>
      </c>
      <c r="AR177" s="4" cm="1">
        <f t="array" ref="AR177">INDEX(GMWQ!$A$2:$NF$60,MATCH(1,(GMWQ!$NE$2:$NE$60=AR$3)*(GMWQ!$ND$2:$ND$60=AR$4)*(GMWQ!$NF$2:$NF$60=AR$1),0),$G177-1966)</f>
        <v>0.75986520000000002</v>
      </c>
      <c r="AS177" s="4" cm="1">
        <f t="array" ref="AS177">INDEX(GMWQ!$A$2:$NF$60,MATCH(1,(GMWQ!$NE$2:$NE$60=AS$3)*(GMWQ!$ND$2:$ND$60=AS$4)*(GMWQ!$NF$2:$NF$60=AS$1),0),$G177-1966)</f>
        <v>-0.49541770000000002</v>
      </c>
      <c r="AT177" s="4" cm="1">
        <f t="array" ref="AT177">INDEX(GMWQ!$A$2:$NF$60,MATCH(1,(GMWQ!$NE$2:$NE$60=AT$3)*(GMWQ!$ND$2:$ND$60=AT$4)*(GMWQ!$NF$2:$NF$60=AT$1),0),$G177-1966)</f>
        <v>-1.130201</v>
      </c>
      <c r="AU177" s="4" cm="1">
        <f t="array" ref="AU177">INDEX(GMWQ!$A$2:$NF$60,MATCH(1,(GMWQ!$NE$2:$NE$60=AU$3)*(GMWQ!$ND$2:$ND$60=AU$4)*(GMWQ!$NF$2:$NF$60=AU$1),0),$G177-1966)</f>
        <v>100.16670000000001</v>
      </c>
      <c r="AV177" s="4" cm="1">
        <f t="array" ref="AV177">INDEX(GMWQ!$A$2:$NF$60,MATCH(1,(GMWQ!$NE$2:$NE$60=AV$3)*(GMWQ!$ND$2:$ND$60=AV$4)*(GMWQ!$NF$2:$NF$60=AV$1),0),$G177-1966)</f>
        <v>237.85499999999999</v>
      </c>
      <c r="AW177" s="4" cm="1">
        <f t="array" ref="AW177">INDEX(GMWQ!$A$2:$NF$60,MATCH(1,(GMWQ!$NE$2:$NE$60=AW$3)*(GMWQ!$ND$2:$ND$60=AW$4)*(GMWQ!$NF$2:$NF$60=AW$1),0),$G177-1966)</f>
        <v>98.4</v>
      </c>
      <c r="AX177" s="4" cm="1">
        <f t="array" ref="AX177">INDEX(GMWQ!$A$2:$NF$60,MATCH(1,(GMWQ!$NE$2:$NE$60=AX$3)*(GMWQ!$ND$2:$ND$60=AX$4)*(GMWQ!$NF$2:$NF$60=AX$1),0),$G177-1966)</f>
        <v>94.533330000000007</v>
      </c>
      <c r="AY177" s="4" cm="1">
        <f t="array" ref="AY177">INDEX(GMWQ!$A$2:$NF$60,MATCH(1,(GMWQ!$NE$2:$NE$60=AY$3)*(GMWQ!$ND$2:$ND$60=AY$4)*(GMWQ!$NF$2:$NF$60=AY$1),0),$G177-1966)</f>
        <v>82.77</v>
      </c>
      <c r="AZ177" s="4" cm="1">
        <f t="array" ref="AZ177">INDEX(GMWQ!$A$2:$NF$60,MATCH(1,(GMWQ!$NE$2:$NE$60=AZ$3)*(GMWQ!$ND$2:$ND$60=AZ$4)*(GMWQ!$NF$2:$NF$60=AZ$1),0),$G177-1966)</f>
        <v>81.733329999999995</v>
      </c>
      <c r="BA177" s="4" cm="1">
        <f t="array" ref="BA177">INDEX(GMWQ!$A$2:$NF$60,MATCH(1,(GMWQ!$NE$2:$NE$60=BA$3)*(GMWQ!$ND$2:$ND$60=BA$4)*(GMWQ!$NF$2:$NF$60=BA$1),0),$G177-1966)</f>
        <v>127.0667</v>
      </c>
    </row>
    <row r="178" spans="1:53" x14ac:dyDescent="0.25">
      <c r="B178" s="4">
        <f t="shared" si="218"/>
        <v>2015</v>
      </c>
      <c r="C178" s="4">
        <f t="shared" si="218"/>
        <v>2015</v>
      </c>
      <c r="D178" s="4">
        <f t="shared" ref="D178" si="227">+D174+1</f>
        <v>2015</v>
      </c>
      <c r="F178" s="4">
        <f t="shared" ref="F178" si="228">+F174+1</f>
        <v>2015</v>
      </c>
      <c r="G178" s="4">
        <f t="shared" si="226"/>
        <v>2144</v>
      </c>
      <c r="H178" s="4" cm="1">
        <f t="array" ref="H178">INDEX(GMWQ!$A$2:$NF$60,MATCH(1,(GMWQ!$NE$2:$NE$60=H$3)*(GMWQ!$ND$2:$ND$60=H$4)*(GMWQ!$NF$2:$NF$60=H$1),0),$G178-1966)</f>
        <v>621968</v>
      </c>
      <c r="I178" s="4" cm="1">
        <f t="array" ref="I178">INDEX(GMWQ!$A$2:$NF$60,MATCH(1,(GMWQ!$NE$2:$NE$60=I$3)*(GMWQ!$ND$2:$ND$60=I$4)*(GMWQ!$NF$2:$NF$60=I$1),0),$G178-1966)</f>
        <v>4723.05</v>
      </c>
      <c r="J178" s="4" cm="1">
        <f t="array" ref="J178">INDEX(GMWQ!$A$2:$NF$60,MATCH(1,(GMWQ!$NE$2:$NE$60=J$3)*(GMWQ!$ND$2:$ND$60=J$4)*(GMWQ!$NF$2:$NF$60=J$1),0),$G178-1966)</f>
        <v>140675.29999999999</v>
      </c>
      <c r="K178" s="4" cm="1">
        <f t="array" ref="K178">INDEX(GMWQ!$A$2:$NF$60,MATCH(1,(GMWQ!$NE$2:$NE$60=K$3)*(GMWQ!$ND$2:$ND$60=K$4)*(GMWQ!$NF$2:$NF$60=K$1),0),$G178-1966)</f>
        <v>844.37</v>
      </c>
      <c r="L178" s="4" cm="1">
        <f t="array" ref="L178">INDEX(GMWQ!$A$2:$NF$60,MATCH(1,(GMWQ!$NE$2:$NE$60=L$3)*(GMWQ!$ND$2:$ND$60=L$4)*(GMWQ!$NF$2:$NF$60=L$1),0),$G178-1966)</f>
        <v>588.67499999999995</v>
      </c>
      <c r="M178" s="4" cm="1">
        <f t="array" ref="M178">INDEX(GMWQ!$A$2:$NF$60,MATCH(1,(GMWQ!$NE$2:$NE$60=M$3)*(GMWQ!$ND$2:$ND$60=M$4)*(GMWQ!$NF$2:$NF$60=M$1),0),$G178-1966)</f>
        <v>441.81900000000002</v>
      </c>
      <c r="N178" s="4" cm="1">
        <f t="array" ref="N178">INDEX(GMWQ!$A$2:$NF$60,MATCH(1,(GMWQ!$NE$2:$NE$60=N$3)*(GMWQ!$ND$2:$ND$60=N$4)*(GMWQ!$NF$2:$NF$60=N$1),0),$G178-1966)</f>
        <v>514886.5</v>
      </c>
      <c r="O178" s="4" cm="1">
        <f t="array" ref="O178">INDEX(GMWQ!$A$2:$NF$60,MATCH(1,(GMWQ!$NE$2:$NE$60=O$3)*(GMWQ!$ND$2:$ND$60=O$4)*(GMWQ!$NF$2:$NF$60=O$1),0),$G178-1966)</f>
        <v>-27010</v>
      </c>
      <c r="P178" s="4" cm="1">
        <f t="array" ref="P178">INDEX(GMWQ!$A$2:$NF$60,MATCH(1,(GMWQ!$NE$2:$NE$60=P$3)*(GMWQ!$ND$2:$ND$60=P$4)*(GMWQ!$NF$2:$NF$60=P$1),0),$G178-1966)</f>
        <v>-197.77780000000001</v>
      </c>
      <c r="Q178" s="4" cm="1">
        <f t="array" ref="Q178">INDEX(GMWQ!$A$2:$NF$60,MATCH(1,(GMWQ!$NE$2:$NE$60=Q$3)*(GMWQ!$ND$2:$ND$60=Q$4)*(GMWQ!$NF$2:$NF$60=Q$1),0),$G178-1966)</f>
        <v>-5162.5</v>
      </c>
      <c r="R178" s="4" cm="1">
        <f t="array" ref="R178">INDEX(GMWQ!$A$2:$NF$60,MATCH(1,(GMWQ!$NE$2:$NE$60=R$3)*(GMWQ!$ND$2:$ND$60=R$4)*(GMWQ!$NF$2:$NF$60=R$1),0),$G178-1966)</f>
        <v>4.8630000000000004</v>
      </c>
      <c r="S178" s="4" cm="1">
        <f t="array" ref="S178">INDEX(GMWQ!$A$2:$NF$60,MATCH(1,(GMWQ!$NE$2:$NE$60=S$3)*(GMWQ!$ND$2:$ND$60=S$4)*(GMWQ!$NF$2:$NF$60=S$1),0),$G178-1966)</f>
        <v>-19.128</v>
      </c>
      <c r="T178" s="4" cm="1">
        <f t="array" ref="T178">INDEX(GMWQ!$A$2:$NF$60,MATCH(1,(GMWQ!$NE$2:$NE$60=T$3)*(GMWQ!$ND$2:$ND$60=T$4)*(GMWQ!$NF$2:$NF$60=T$1),0),$G178-1966)</f>
        <v>-10.12303</v>
      </c>
      <c r="U178" s="4" cm="1">
        <f t="array" ref="U178">INDEX(GMWQ!$A$2:$NF$60,MATCH(1,(GMWQ!$NE$2:$NE$60=U$3)*(GMWQ!$ND$2:$ND$60=U$4)*(GMWQ!$NF$2:$NF$60=U$1),0),$G178-1966)</f>
        <v>3942</v>
      </c>
      <c r="V178" s="4" cm="1">
        <f t="array" ref="V178">INDEX(GMWQ!$A$2:$NF$60,MATCH(1,(GMWQ!$NE$2:$NE$60=V$3)*(GMWQ!$ND$2:$ND$60=V$4)*(GMWQ!$NF$2:$NF$60=V$1),0),$G178-1966)</f>
        <v>1683930</v>
      </c>
      <c r="W178" s="4" cm="1">
        <f t="array" ref="W178">INDEX(GMWQ!$A$2:$NF$60,MATCH(1,(GMWQ!$NE$2:$NE$60=W$3)*(GMWQ!$ND$2:$ND$60=W$4)*(GMWQ!$NF$2:$NF$60=W$1),0),$G178-1966)</f>
        <v>25240.81</v>
      </c>
      <c r="X178" s="4" cm="1">
        <f t="array" ref="X178">INDEX(GMWQ!$A$2:$NF$60,MATCH(1,(GMWQ!$NE$2:$NE$60=X$3)*(GMWQ!$ND$2:$ND$60=X$4)*(GMWQ!$NF$2:$NF$60=X$1),0),$G178-1966)</f>
        <v>1171031</v>
      </c>
      <c r="Y178" s="4" cm="1">
        <f t="array" ref="Y178">INDEX(GMWQ!$A$2:$NF$60,MATCH(1,(GMWQ!$NE$2:$NE$60=Y$3)*(GMWQ!$ND$2:$ND$60=Y$4)*(GMWQ!$NF$2:$NF$60=Y$1),0),$G178-1966)</f>
        <v>2020.704</v>
      </c>
      <c r="Z178" s="4" cm="1">
        <f t="array" ref="Z178">INDEX(GMWQ!$A$2:$NF$60,MATCH(1,(GMWQ!$NE$2:$NE$60=Z$3)*(GMWQ!$ND$2:$ND$60=Z$4)*(GMWQ!$NF$2:$NF$60=Z$1),0),$G178-1966)</f>
        <v>2804.6370000000002</v>
      </c>
      <c r="AA178" s="4" cm="1">
        <f t="array" ref="AA178">INDEX(GMWQ!$A$2:$NF$60,MATCH(1,(GMWQ!$NE$2:$NE$60=AA$3)*(GMWQ!$ND$2:$ND$60=AA$4)*(GMWQ!$NF$2:$NF$60=AA$1),0),$G178-1966)</f>
        <v>2624.2649999999999</v>
      </c>
      <c r="AB178" s="4" cm="1">
        <f t="array" ref="AB178">INDEX(GMWQ!$A$2:$NF$60,MATCH(1,(GMWQ!$NE$2:$NE$60=AB$3)*(GMWQ!$ND$2:$ND$60=AB$4)*(GMWQ!$NF$2:$NF$60=AB$1),0),$G178-1966)</f>
        <v>1983658</v>
      </c>
      <c r="AC178" s="4" cm="1">
        <f t="array" ref="AC178">INDEX(GMWQ!$A$2:$NF$60,MATCH(1,(GMWQ!$NE$2:$NE$60=AC$3)*(GMWQ!$ND$2:$ND$60=AC$4)*(GMWQ!$NF$2:$NF$60=AC$1),0),$G178-1966)</f>
        <v>1602900</v>
      </c>
      <c r="AD178" s="4" cm="1">
        <f t="array" ref="AD178">INDEX(GMWQ!$A$2:$NF$60,MATCH(1,(GMWQ!$NE$2:$NE$60=AD$3)*(GMWQ!$ND$2:$ND$60=AD$4)*(GMWQ!$NF$2:$NF$60=AD$1),0),$G178-1966)</f>
        <v>19907.63</v>
      </c>
      <c r="AE178" s="4" cm="1">
        <f t="array" ref="AE178">INDEX(GMWQ!$A$2:$NF$60,MATCH(1,(GMWQ!$NE$2:$NE$60=AE$3)*(GMWQ!$ND$2:$ND$60=AE$4)*(GMWQ!$NF$2:$NF$60=AE$1),0),$G178-1966)</f>
        <v>650447.6</v>
      </c>
      <c r="AF178" s="4" cm="1">
        <f t="array" ref="AF178">INDEX(GMWQ!$A$2:$NF$60,MATCH(1,(GMWQ!$NE$2:$NE$60=AF$3)*(GMWQ!$ND$2:$ND$60=AF$4)*(GMWQ!$NF$2:$NF$60=AF$1),0),$G178-1966)</f>
        <v>1254</v>
      </c>
      <c r="AG178" s="4" cm="1">
        <f t="array" ref="AG178">INDEX(GMWQ!$A$2:$NF$60,MATCH(1,(GMWQ!$NE$2:$NE$60=AG$3)*(GMWQ!$ND$2:$ND$60=AG$4)*(GMWQ!$NF$2:$NF$60=AG$1),0),$G178-1966)</f>
        <v>1676.623</v>
      </c>
      <c r="AH178" s="4" cm="1">
        <f t="array" ref="AH178">INDEX(GMWQ!$A$2:$NF$60,MATCH(1,(GMWQ!$NE$2:$NE$60=AH$3)*(GMWQ!$ND$2:$ND$60=AH$4)*(GMWQ!$NF$2:$NF$60=AH$1),0),$G178-1966)</f>
        <v>2170.9270000000001</v>
      </c>
      <c r="AI178" s="4" cm="1">
        <f t="array" ref="AI178">INDEX(GMWQ!$A$2:$NF$60,MATCH(1,(GMWQ!$NE$2:$NE$60=AI$3)*(GMWQ!$ND$2:$ND$60=AI$4)*(GMWQ!$NF$2:$NF$60=AI$1),0),$G178-1966)</f>
        <v>520812</v>
      </c>
      <c r="AJ178" s="4" cm="1">
        <f t="array" ref="AJ178">INDEX(GMWQ!$A$2:$NF$60,MATCH(1,(GMWQ!$NE$2:$NE$60=AJ$3)*(GMWQ!$ND$2:$ND$60=AJ$4)*(GMWQ!$NF$2:$NF$60=AJ$1),0),$G178-1966)</f>
        <v>487928</v>
      </c>
      <c r="AK178" s="4" cm="1">
        <f t="array" ref="AK178">INDEX(GMWQ!$A$2:$NF$60,MATCH(1,(GMWQ!$NE$2:$NE$60=AK$3)*(GMWQ!$ND$2:$ND$60=AK$4)*(GMWQ!$NF$2:$NF$60=AK$1),0),$G178-1966)</f>
        <v>4608.7749999999996</v>
      </c>
      <c r="AL178" s="4" cm="1">
        <f t="array" ref="AL178">INDEX(GMWQ!$A$2:$NF$60,MATCH(1,(GMWQ!$NE$2:$NE$60=AL$3)*(GMWQ!$ND$2:$ND$60=AL$4)*(GMWQ!$NF$2:$NF$60=AL$1),0),$G178-1966)</f>
        <v>137646.39999999999</v>
      </c>
      <c r="AM178" s="4" cm="1">
        <f t="array" ref="AM178">INDEX(GMWQ!$A$2:$NF$60,MATCH(1,(GMWQ!$NE$2:$NE$60=AM$3)*(GMWQ!$ND$2:$ND$60=AM$4)*(GMWQ!$NF$2:$NF$60=AM$1),0),$G178-1966)</f>
        <v>780.65499999999997</v>
      </c>
      <c r="AN178" s="4" cm="1">
        <f t="array" ref="AN178">INDEX(GMWQ!$A$2:$NF$60,MATCH(1,(GMWQ!$NE$2:$NE$60=AN$3)*(GMWQ!$ND$2:$ND$60=AN$4)*(GMWQ!$NF$2:$NF$60=AN$1),0),$G178-1966)</f>
        <v>554.61800000000005</v>
      </c>
      <c r="AO178" s="4" cm="1">
        <f t="array" ref="AO178">INDEX(GMWQ!$A$2:$NF$60,MATCH(1,(GMWQ!$NE$2:$NE$60=AO$3)*(GMWQ!$ND$2:$ND$60=AO$4)*(GMWQ!$NF$2:$NF$60=AO$1),0),$G178-1966)</f>
        <v>418.01499999999999</v>
      </c>
      <c r="AP178" s="4" cm="1">
        <f t="array" ref="AP178">INDEX(GMWQ!$A$2:$NF$60,MATCH(1,(GMWQ!$NE$2:$NE$60=AP$3)*(GMWQ!$ND$2:$ND$60=AP$4)*(GMWQ!$NF$2:$NF$60=AP$1),0),$G178-1966)</f>
        <v>497920</v>
      </c>
      <c r="AQ178" s="4" cm="1">
        <f t="array" ref="AQ178">INDEX(GMWQ!$A$2:$NF$60,MATCH(1,(GMWQ!$NE$2:$NE$60=AQ$3)*(GMWQ!$ND$2:$ND$60=AQ$4)*(GMWQ!$NF$2:$NF$60=AQ$1),0),$G178-1966)</f>
        <v>0.48032380000000002</v>
      </c>
      <c r="AR178" s="4" cm="1">
        <f t="array" ref="AR178">INDEX(GMWQ!$A$2:$NF$60,MATCH(1,(GMWQ!$NE$2:$NE$60=AR$3)*(GMWQ!$ND$2:$ND$60=AR$4)*(GMWQ!$NF$2:$NF$60=AR$1),0),$G178-1966)</f>
        <v>0.72376490000000004</v>
      </c>
      <c r="AS178" s="4" cm="1">
        <f t="array" ref="AS178">INDEX(GMWQ!$A$2:$NF$60,MATCH(1,(GMWQ!$NE$2:$NE$60=AS$3)*(GMWQ!$ND$2:$ND$60=AS$4)*(GMWQ!$NF$2:$NF$60=AS$1),0),$G178-1966)</f>
        <v>-0.52516689999999999</v>
      </c>
      <c r="AT178" s="4" cm="1">
        <f t="array" ref="AT178">INDEX(GMWQ!$A$2:$NF$60,MATCH(1,(GMWQ!$NE$2:$NE$60=AT$3)*(GMWQ!$ND$2:$ND$60=AT$4)*(GMWQ!$NF$2:$NF$60=AT$1),0),$G178-1966)</f>
        <v>-1.1340790000000001</v>
      </c>
      <c r="AU178" s="4" cm="1">
        <f t="array" ref="AU178">INDEX(GMWQ!$A$2:$NF$60,MATCH(1,(GMWQ!$NE$2:$NE$60=AU$3)*(GMWQ!$ND$2:$ND$60=AU$4)*(GMWQ!$NF$2:$NF$60=AU$1),0),$G178-1966)</f>
        <v>100.3</v>
      </c>
      <c r="AV178" s="4" cm="1">
        <f t="array" ref="AV178">INDEX(GMWQ!$A$2:$NF$60,MATCH(1,(GMWQ!$NE$2:$NE$60=AV$3)*(GMWQ!$ND$2:$ND$60=AV$4)*(GMWQ!$NF$2:$NF$60=AV$1),0),$G178-1966)</f>
        <v>237.83699999999999</v>
      </c>
      <c r="AW178" s="4" cm="1">
        <f t="array" ref="AW178">INDEX(GMWQ!$A$2:$NF$60,MATCH(1,(GMWQ!$NE$2:$NE$60=AW$3)*(GMWQ!$ND$2:$ND$60=AW$4)*(GMWQ!$NF$2:$NF$60=AW$1),0),$G178-1966)</f>
        <v>98.233329999999995</v>
      </c>
      <c r="AX178" s="4" cm="1">
        <f t="array" ref="AX178">INDEX(GMWQ!$A$2:$NF$60,MATCH(1,(GMWQ!$NE$2:$NE$60=AX$3)*(GMWQ!$ND$2:$ND$60=AX$4)*(GMWQ!$NF$2:$NF$60=AX$1),0),$G178-1966)</f>
        <v>94.7</v>
      </c>
      <c r="AY178" s="4" cm="1">
        <f t="array" ref="AY178">INDEX(GMWQ!$A$2:$NF$60,MATCH(1,(GMWQ!$NE$2:$NE$60=AY$3)*(GMWQ!$ND$2:$ND$60=AY$4)*(GMWQ!$NF$2:$NF$60=AY$1),0),$G178-1966)</f>
        <v>82.64</v>
      </c>
      <c r="AZ178" s="4" cm="1">
        <f t="array" ref="AZ178">INDEX(GMWQ!$A$2:$NF$60,MATCH(1,(GMWQ!$NE$2:$NE$60=AZ$3)*(GMWQ!$ND$2:$ND$60=AZ$4)*(GMWQ!$NF$2:$NF$60=AZ$1),0),$G178-1966)</f>
        <v>81.5</v>
      </c>
      <c r="BA178" s="4" cm="1">
        <f t="array" ref="BA178">INDEX(GMWQ!$A$2:$NF$60,MATCH(1,(GMWQ!$NE$2:$NE$60=BA$3)*(GMWQ!$ND$2:$ND$60=BA$4)*(GMWQ!$NF$2:$NF$60=BA$1),0),$G178-1966)</f>
        <v>127.3</v>
      </c>
    </row>
    <row r="179" spans="1:53" x14ac:dyDescent="0.25">
      <c r="A179" s="4">
        <v>2016</v>
      </c>
      <c r="B179" s="4">
        <f t="shared" si="218"/>
        <v>2016</v>
      </c>
      <c r="C179" s="4">
        <f t="shared" si="218"/>
        <v>2015</v>
      </c>
      <c r="D179" s="4">
        <f t="shared" ref="D179" si="229">+D175+1</f>
        <v>2015</v>
      </c>
      <c r="E179" s="4">
        <f t="shared" si="218"/>
        <v>2015</v>
      </c>
      <c r="G179" s="4">
        <f t="shared" si="226"/>
        <v>2145</v>
      </c>
      <c r="H179" s="4" cm="1">
        <f t="array" ref="H179">INDEX(GMWQ!$A$2:$NF$60,MATCH(1,(GMWQ!$NE$2:$NE$60=H$3)*(GMWQ!$ND$2:$ND$60=H$4)*(GMWQ!$NF$2:$NF$60=H$1),0),$G179-1966)</f>
        <v>625099</v>
      </c>
      <c r="I179" s="4" cm="1">
        <f t="array" ref="I179">INDEX(GMWQ!$A$2:$NF$60,MATCH(1,(GMWQ!$NE$2:$NE$60=I$3)*(GMWQ!$ND$2:$ND$60=I$4)*(GMWQ!$NF$2:$NF$60=I$1),0),$G179-1966)</f>
        <v>4750.4250000000002</v>
      </c>
      <c r="J179" s="4" cm="1">
        <f t="array" ref="J179">INDEX(GMWQ!$A$2:$NF$60,MATCH(1,(GMWQ!$NE$2:$NE$60=J$3)*(GMWQ!$ND$2:$ND$60=J$4)*(GMWQ!$NF$2:$NF$60=J$1),0),$G179-1966)</f>
        <v>141892.6</v>
      </c>
      <c r="K179" s="4" cm="1">
        <f t="array" ref="K179">INDEX(GMWQ!$A$2:$NF$60,MATCH(1,(GMWQ!$NE$2:$NE$60=K$3)*(GMWQ!$ND$2:$ND$60=K$4)*(GMWQ!$NF$2:$NF$60=K$1),0),$G179-1966)</f>
        <v>851.79</v>
      </c>
      <c r="L179" s="4" cm="1">
        <f t="array" ref="L179">INDEX(GMWQ!$A$2:$NF$60,MATCH(1,(GMWQ!$NE$2:$NE$60=L$3)*(GMWQ!$ND$2:$ND$60=L$4)*(GMWQ!$NF$2:$NF$60=L$1),0),$G179-1966)</f>
        <v>590.55799999999999</v>
      </c>
      <c r="M179" s="4" cm="1">
        <f t="array" ref="M179">INDEX(GMWQ!$A$2:$NF$60,MATCH(1,(GMWQ!$NE$2:$NE$60=M$3)*(GMWQ!$ND$2:$ND$60=M$4)*(GMWQ!$NF$2:$NF$60=M$1),0),$G179-1966)</f>
        <v>442.72899999999998</v>
      </c>
      <c r="N179" s="4" cm="1">
        <f t="array" ref="N179">INDEX(GMWQ!$A$2:$NF$60,MATCH(1,(GMWQ!$NE$2:$NE$60=N$3)*(GMWQ!$ND$2:$ND$60=N$4)*(GMWQ!$NF$2:$NF$60=N$1),0),$G179-1966)</f>
        <v>517933</v>
      </c>
      <c r="O179" s="4" cm="1">
        <f t="array" ref="O179">INDEX(GMWQ!$A$2:$NF$60,MATCH(1,(GMWQ!$NE$2:$NE$60=O$3)*(GMWQ!$ND$2:$ND$60=O$4)*(GMWQ!$NF$2:$NF$60=O$1),0),$G179-1966)</f>
        <v>-4539</v>
      </c>
      <c r="P179" s="4" cm="1">
        <f t="array" ref="P179">INDEX(GMWQ!$A$2:$NF$60,MATCH(1,(GMWQ!$NE$2:$NE$60=P$3)*(GMWQ!$ND$2:$ND$60=P$4)*(GMWQ!$NF$2:$NF$60=P$1),0),$G179-1966)</f>
        <v>-248.2165</v>
      </c>
      <c r="Q179" s="4" cm="1">
        <f t="array" ref="Q179">INDEX(GMWQ!$A$2:$NF$60,MATCH(1,(GMWQ!$NE$2:$NE$60=Q$3)*(GMWQ!$ND$2:$ND$60=Q$4)*(GMWQ!$NF$2:$NF$60=Q$1),0),$G179-1966)</f>
        <v>-5691.75</v>
      </c>
      <c r="R179" s="4" cm="1">
        <f t="array" ref="R179">INDEX(GMWQ!$A$2:$NF$60,MATCH(1,(GMWQ!$NE$2:$NE$60=R$3)*(GMWQ!$ND$2:$ND$60=R$4)*(GMWQ!$NF$2:$NF$60=R$1),0),$G179-1966)</f>
        <v>7.7370000000000001</v>
      </c>
      <c r="S179" s="4" cm="1">
        <f t="array" ref="S179">INDEX(GMWQ!$A$2:$NF$60,MATCH(1,(GMWQ!$NE$2:$NE$60=S$3)*(GMWQ!$ND$2:$ND$60=S$4)*(GMWQ!$NF$2:$NF$60=S$1),0),$G179-1966)</f>
        <v>-21.164000000000001</v>
      </c>
      <c r="T179" s="4" cm="1">
        <f t="array" ref="T179">INDEX(GMWQ!$A$2:$NF$60,MATCH(1,(GMWQ!$NE$2:$NE$60=T$3)*(GMWQ!$ND$2:$ND$60=T$4)*(GMWQ!$NF$2:$NF$60=T$1),0),$G179-1966)</f>
        <v>-10.18397</v>
      </c>
      <c r="U179" s="4" cm="1">
        <f t="array" ref="U179">INDEX(GMWQ!$A$2:$NF$60,MATCH(1,(GMWQ!$NE$2:$NE$60=U$3)*(GMWQ!$ND$2:$ND$60=U$4)*(GMWQ!$NF$2:$NF$60=U$1),0),$G179-1966)</f>
        <v>1514</v>
      </c>
      <c r="V179" s="4" cm="1">
        <f t="array" ref="V179">INDEX(GMWQ!$A$2:$NF$60,MATCH(1,(GMWQ!$NE$2:$NE$60=V$3)*(GMWQ!$ND$2:$ND$60=V$4)*(GMWQ!$NF$2:$NF$60=V$1),0),$G179-1966)</f>
        <v>1670245</v>
      </c>
      <c r="W179" s="4" cm="1">
        <f t="array" ref="W179">INDEX(GMWQ!$A$2:$NF$60,MATCH(1,(GMWQ!$NE$2:$NE$60=W$3)*(GMWQ!$ND$2:$ND$60=W$4)*(GMWQ!$NF$2:$NF$60=W$1),0),$G179-1966)</f>
        <v>25619.06</v>
      </c>
      <c r="X179" s="4" cm="1">
        <f t="array" ref="X179">INDEX(GMWQ!$A$2:$NF$60,MATCH(1,(GMWQ!$NE$2:$NE$60=X$3)*(GMWQ!$ND$2:$ND$60=X$4)*(GMWQ!$NF$2:$NF$60=X$1),0),$G179-1966)</f>
        <v>1176061</v>
      </c>
      <c r="Y179" s="4" cm="1">
        <f t="array" ref="Y179">INDEX(GMWQ!$A$2:$NF$60,MATCH(1,(GMWQ!$NE$2:$NE$60=Y$3)*(GMWQ!$ND$2:$ND$60=Y$4)*(GMWQ!$NF$2:$NF$60=Y$1),0),$G179-1966)</f>
        <v>2033.8140000000001</v>
      </c>
      <c r="Z179" s="4" cm="1">
        <f t="array" ref="Z179">INDEX(GMWQ!$A$2:$NF$60,MATCH(1,(GMWQ!$NE$2:$NE$60=Z$3)*(GMWQ!$ND$2:$ND$60=Z$4)*(GMWQ!$NF$2:$NF$60=Z$1),0),$G179-1966)</f>
        <v>2944.64</v>
      </c>
      <c r="AA179" s="4" cm="1">
        <f t="array" ref="AA179">INDEX(GMWQ!$A$2:$NF$60,MATCH(1,(GMWQ!$NE$2:$NE$60=AA$3)*(GMWQ!$ND$2:$ND$60=AA$4)*(GMWQ!$NF$2:$NF$60=AA$1),0),$G179-1966)</f>
        <v>2628.3910000000001</v>
      </c>
      <c r="AB179" s="4" cm="1">
        <f t="array" ref="AB179">INDEX(GMWQ!$A$2:$NF$60,MATCH(1,(GMWQ!$NE$2:$NE$60=AB$3)*(GMWQ!$ND$2:$ND$60=AB$4)*(GMWQ!$NF$2:$NF$60=AB$1),0),$G179-1966)</f>
        <v>1995346</v>
      </c>
      <c r="AC179" s="4" cm="1">
        <f t="array" ref="AC179">INDEX(GMWQ!$A$2:$NF$60,MATCH(1,(GMWQ!$NE$2:$NE$60=AC$3)*(GMWQ!$ND$2:$ND$60=AC$4)*(GMWQ!$NF$2:$NF$60=AC$1),0),$G179-1966)</f>
        <v>1595000</v>
      </c>
      <c r="AD179" s="4" cm="1">
        <f t="array" ref="AD179">INDEX(GMWQ!$A$2:$NF$60,MATCH(1,(GMWQ!$NE$2:$NE$60=AD$3)*(GMWQ!$ND$2:$ND$60=AD$4)*(GMWQ!$NF$2:$NF$60=AD$1),0),$G179-1966)</f>
        <v>20127.330000000002</v>
      </c>
      <c r="AE179" s="4" cm="1">
        <f t="array" ref="AE179">INDEX(GMWQ!$A$2:$NF$60,MATCH(1,(GMWQ!$NE$2:$NE$60=AE$3)*(GMWQ!$ND$2:$ND$60=AE$4)*(GMWQ!$NF$2:$NF$60=AE$1),0),$G179-1966)</f>
        <v>653741.30000000005</v>
      </c>
      <c r="AF179" s="4" cm="1">
        <f t="array" ref="AF179">INDEX(GMWQ!$A$2:$NF$60,MATCH(1,(GMWQ!$NE$2:$NE$60=AF$3)*(GMWQ!$ND$2:$ND$60=AF$4)*(GMWQ!$NF$2:$NF$60=AF$1),0),$G179-1966)</f>
        <v>1292</v>
      </c>
      <c r="AG179" s="4" cm="1">
        <f t="array" ref="AG179">INDEX(GMWQ!$A$2:$NF$60,MATCH(1,(GMWQ!$NE$2:$NE$60=AG$3)*(GMWQ!$ND$2:$ND$60=AG$4)*(GMWQ!$NF$2:$NF$60=AG$1),0),$G179-1966)</f>
        <v>1700.239</v>
      </c>
      <c r="AH179" s="4" cm="1">
        <f t="array" ref="AH179">INDEX(GMWQ!$A$2:$NF$60,MATCH(1,(GMWQ!$NE$2:$NE$60=AH$3)*(GMWQ!$ND$2:$ND$60=AH$4)*(GMWQ!$NF$2:$NF$60=AH$1),0),$G179-1966)</f>
        <v>2170.8519999999999</v>
      </c>
      <c r="AI179" s="4" cm="1">
        <f t="array" ref="AI179">INDEX(GMWQ!$A$2:$NF$60,MATCH(1,(GMWQ!$NE$2:$NE$60=AI$3)*(GMWQ!$ND$2:$ND$60=AI$4)*(GMWQ!$NF$2:$NF$60=AI$1),0),$G179-1966)</f>
        <v>557301</v>
      </c>
      <c r="AJ179" s="4" cm="1">
        <f t="array" ref="AJ179">INDEX(GMWQ!$A$2:$NF$60,MATCH(1,(GMWQ!$NE$2:$NE$60=AJ$3)*(GMWQ!$ND$2:$ND$60=AJ$4)*(GMWQ!$NF$2:$NF$60=AJ$1),0),$G179-1966)</f>
        <v>492644</v>
      </c>
      <c r="AK179" s="4" cm="1">
        <f t="array" ref="AK179">INDEX(GMWQ!$A$2:$NF$60,MATCH(1,(GMWQ!$NE$2:$NE$60=AK$3)*(GMWQ!$ND$2:$ND$60=AK$4)*(GMWQ!$NF$2:$NF$60=AK$1),0),$G179-1966)</f>
        <v>4631.4750000000004</v>
      </c>
      <c r="AL179" s="4" cm="1">
        <f t="array" ref="AL179">INDEX(GMWQ!$A$2:$NF$60,MATCH(1,(GMWQ!$NE$2:$NE$60=AL$3)*(GMWQ!$ND$2:$ND$60=AL$4)*(GMWQ!$NF$2:$NF$60=AL$1),0),$G179-1966)</f>
        <v>139359.5</v>
      </c>
      <c r="AM179" s="4" cm="1">
        <f t="array" ref="AM179">INDEX(GMWQ!$A$2:$NF$60,MATCH(1,(GMWQ!$NE$2:$NE$60=AM$3)*(GMWQ!$ND$2:$ND$60=AM$4)*(GMWQ!$NF$2:$NF$60=AM$1),0),$G179-1966)</f>
        <v>790.26499999999999</v>
      </c>
      <c r="AN179" s="4" cm="1">
        <f t="array" ref="AN179">INDEX(GMWQ!$A$2:$NF$60,MATCH(1,(GMWQ!$NE$2:$NE$60=AN$3)*(GMWQ!$ND$2:$ND$60=AN$4)*(GMWQ!$NF$2:$NF$60=AN$1),0),$G179-1966)</f>
        <v>557.40499999999997</v>
      </c>
      <c r="AO179" s="4" cm="1">
        <f t="array" ref="AO179">INDEX(GMWQ!$A$2:$NF$60,MATCH(1,(GMWQ!$NE$2:$NE$60=AO$3)*(GMWQ!$ND$2:$ND$60=AO$4)*(GMWQ!$NF$2:$NF$60=AO$1),0),$G179-1966)</f>
        <v>423.40499999999997</v>
      </c>
      <c r="AP179" s="4" cm="1">
        <f t="array" ref="AP179">INDEX(GMWQ!$A$2:$NF$60,MATCH(1,(GMWQ!$NE$2:$NE$60=AP$3)*(GMWQ!$ND$2:$ND$60=AP$4)*(GMWQ!$NF$2:$NF$60=AP$1),0),$G179-1966)</f>
        <v>499605</v>
      </c>
      <c r="AQ179" s="4" cm="1">
        <f t="array" ref="AQ179">INDEX(GMWQ!$A$2:$NF$60,MATCH(1,(GMWQ!$NE$2:$NE$60=AQ$3)*(GMWQ!$ND$2:$ND$60=AQ$4)*(GMWQ!$NF$2:$NF$60=AQ$1),0),$G179-1966)</f>
        <v>0.25464360000000003</v>
      </c>
      <c r="AR179" s="4" cm="1">
        <f t="array" ref="AR179">INDEX(GMWQ!$A$2:$NF$60,MATCH(1,(GMWQ!$NE$2:$NE$60=AR$3)*(GMWQ!$ND$2:$ND$60=AR$4)*(GMWQ!$NF$2:$NF$60=AR$1),0),$G179-1966)</f>
        <v>0.38685459999999999</v>
      </c>
      <c r="AS179" s="4" cm="1">
        <f t="array" ref="AS179">INDEX(GMWQ!$A$2:$NF$60,MATCH(1,(GMWQ!$NE$2:$NE$60=AS$3)*(GMWQ!$ND$2:$ND$60=AS$4)*(GMWQ!$NF$2:$NF$60=AS$1),0),$G179-1966)</f>
        <v>-0.64661740000000001</v>
      </c>
      <c r="AT179" s="4" cm="1">
        <f t="array" ref="AT179">INDEX(GMWQ!$A$2:$NF$60,MATCH(1,(GMWQ!$NE$2:$NE$60=AT$3)*(GMWQ!$ND$2:$ND$60=AT$4)*(GMWQ!$NF$2:$NF$60=AT$1),0),$G179-1966)</f>
        <v>-1.279763</v>
      </c>
      <c r="AU179" s="4" cm="1">
        <f t="array" ref="AU179">INDEX(GMWQ!$A$2:$NF$60,MATCH(1,(GMWQ!$NE$2:$NE$60=AU$3)*(GMWQ!$ND$2:$ND$60=AU$4)*(GMWQ!$NF$2:$NF$60=AU$1),0),$G179-1966)</f>
        <v>99.833340000000007</v>
      </c>
      <c r="AV179" s="4" cm="1">
        <f t="array" ref="AV179">INDEX(GMWQ!$A$2:$NF$60,MATCH(1,(GMWQ!$NE$2:$NE$60=AV$3)*(GMWQ!$ND$2:$ND$60=AV$4)*(GMWQ!$NF$2:$NF$60=AV$1),0),$G179-1966)</f>
        <v>237.6893</v>
      </c>
      <c r="AW179" s="4" cm="1">
        <f t="array" ref="AW179">INDEX(GMWQ!$A$2:$NF$60,MATCH(1,(GMWQ!$NE$2:$NE$60=AW$3)*(GMWQ!$ND$2:$ND$60=AW$4)*(GMWQ!$NF$2:$NF$60=AW$1),0),$G179-1966)</f>
        <v>97.8</v>
      </c>
      <c r="AX179" s="4" cm="1">
        <f t="array" ref="AX179">INDEX(GMWQ!$A$2:$NF$60,MATCH(1,(GMWQ!$NE$2:$NE$60=AX$3)*(GMWQ!$ND$2:$ND$60=AX$4)*(GMWQ!$NF$2:$NF$60=AX$1),0),$G179-1966)</f>
        <v>94.533330000000007</v>
      </c>
      <c r="AY179" s="4" cm="1">
        <f t="array" ref="AY179">INDEX(GMWQ!$A$2:$NF$60,MATCH(1,(GMWQ!$NE$2:$NE$60=AY$3)*(GMWQ!$ND$2:$ND$60=AY$4)*(GMWQ!$NF$2:$NF$60=AY$1),0),$G179-1966)</f>
        <v>82.25</v>
      </c>
      <c r="AZ179" s="4" cm="1">
        <f t="array" ref="AZ179">INDEX(GMWQ!$A$2:$NF$60,MATCH(1,(GMWQ!$NE$2:$NE$60=AZ$3)*(GMWQ!$ND$2:$ND$60=AZ$4)*(GMWQ!$NF$2:$NF$60=AZ$1),0),$G179-1966)</f>
        <v>81.166659999999993</v>
      </c>
      <c r="BA179" s="4" cm="1">
        <f t="array" ref="BA179">INDEX(GMWQ!$A$2:$NF$60,MATCH(1,(GMWQ!$NE$2:$NE$60=BA$3)*(GMWQ!$ND$2:$ND$60=BA$4)*(GMWQ!$NF$2:$NF$60=BA$1),0),$G179-1966)</f>
        <v>127.5</v>
      </c>
    </row>
    <row r="180" spans="1:53" x14ac:dyDescent="0.25">
      <c r="B180" s="4">
        <f t="shared" si="218"/>
        <v>2016</v>
      </c>
      <c r="C180" s="4">
        <f t="shared" si="218"/>
        <v>2016</v>
      </c>
      <c r="D180" s="4">
        <f t="shared" ref="D180" si="230">+D176+1</f>
        <v>2015</v>
      </c>
      <c r="G180" s="4">
        <f t="shared" si="226"/>
        <v>2146</v>
      </c>
      <c r="H180" s="4" cm="1">
        <f t="array" ref="H180">INDEX(GMWQ!$A$2:$NF$60,MATCH(1,(GMWQ!$NE$2:$NE$60=H$3)*(GMWQ!$ND$2:$ND$60=H$4)*(GMWQ!$NF$2:$NF$60=H$1),0),$G180-1966)</f>
        <v>629697</v>
      </c>
      <c r="I180" s="4" cm="1">
        <f t="array" ref="I180">INDEX(GMWQ!$A$2:$NF$60,MATCH(1,(GMWQ!$NE$2:$NE$60=I$3)*(GMWQ!$ND$2:$ND$60=I$4)*(GMWQ!$NF$2:$NF$60=I$1),0),$G180-1966)</f>
        <v>4765.6750000000002</v>
      </c>
      <c r="J180" s="4" cm="1">
        <f t="array" ref="J180">INDEX(GMWQ!$A$2:$NF$60,MATCH(1,(GMWQ!$NE$2:$NE$60=J$3)*(GMWQ!$ND$2:$ND$60=J$4)*(GMWQ!$NF$2:$NF$60=J$1),0),$G180-1966)</f>
        <v>141411.79999999999</v>
      </c>
      <c r="K180" s="4" cm="1">
        <f t="array" ref="K180">INDEX(GMWQ!$A$2:$NF$60,MATCH(1,(GMWQ!$NE$2:$NE$60=K$3)*(GMWQ!$ND$2:$ND$60=K$4)*(GMWQ!$NF$2:$NF$60=K$1),0),$G180-1966)</f>
        <v>853.69</v>
      </c>
      <c r="L180" s="4" cm="1">
        <f t="array" ref="L180">INDEX(GMWQ!$A$2:$NF$60,MATCH(1,(GMWQ!$NE$2:$NE$60=L$3)*(GMWQ!$ND$2:$ND$60=L$4)*(GMWQ!$NF$2:$NF$60=L$1),0),$G180-1966)</f>
        <v>589.38699999999994</v>
      </c>
      <c r="M180" s="4" cm="1">
        <f t="array" ref="M180">INDEX(GMWQ!$A$2:$NF$60,MATCH(1,(GMWQ!$NE$2:$NE$60=M$3)*(GMWQ!$ND$2:$ND$60=M$4)*(GMWQ!$NF$2:$NF$60=M$1),0),$G180-1966)</f>
        <v>444.16300000000001</v>
      </c>
      <c r="N180" s="4" cm="1">
        <f t="array" ref="N180">INDEX(GMWQ!$A$2:$NF$60,MATCH(1,(GMWQ!$NE$2:$NE$60=N$3)*(GMWQ!$ND$2:$ND$60=N$4)*(GMWQ!$NF$2:$NF$60=N$1),0),$G180-1966)</f>
        <v>515353</v>
      </c>
      <c r="O180" s="4" cm="1">
        <f t="array" ref="O180">INDEX(GMWQ!$A$2:$NF$60,MATCH(1,(GMWQ!$NE$2:$NE$60=O$3)*(GMWQ!$ND$2:$ND$60=O$4)*(GMWQ!$NF$2:$NF$60=O$1),0),$G180-1966)</f>
        <v>-24294</v>
      </c>
      <c r="P180" s="4" cm="1">
        <f t="array" ref="P180">INDEX(GMWQ!$A$2:$NF$60,MATCH(1,(GMWQ!$NE$2:$NE$60=P$3)*(GMWQ!$ND$2:$ND$60=P$4)*(GMWQ!$NF$2:$NF$60=P$1),0),$G180-1966)</f>
        <v>-253.43819999999999</v>
      </c>
      <c r="Q180" s="4" cm="1">
        <f t="array" ref="Q180">INDEX(GMWQ!$A$2:$NF$60,MATCH(1,(GMWQ!$NE$2:$NE$60=Q$3)*(GMWQ!$ND$2:$ND$60=Q$4)*(GMWQ!$NF$2:$NF$60=Q$1),0),$G180-1966)</f>
        <v>-4885.75</v>
      </c>
      <c r="R180" s="4" cm="1">
        <f t="array" ref="R180">INDEX(GMWQ!$A$2:$NF$60,MATCH(1,(GMWQ!$NE$2:$NE$60=R$3)*(GMWQ!$ND$2:$ND$60=R$4)*(GMWQ!$NF$2:$NF$60=R$1),0),$G180-1966)</f>
        <v>8.0730000000000004</v>
      </c>
      <c r="S180" s="4" cm="1">
        <f t="array" ref="S180">INDEX(GMWQ!$A$2:$NF$60,MATCH(1,(GMWQ!$NE$2:$NE$60=S$3)*(GMWQ!$ND$2:$ND$60=S$4)*(GMWQ!$NF$2:$NF$60=S$1),0),$G180-1966)</f>
        <v>-20.408000000000001</v>
      </c>
      <c r="T180" s="4" cm="1">
        <f t="array" ref="T180">INDEX(GMWQ!$A$2:$NF$60,MATCH(1,(GMWQ!$NE$2:$NE$60=T$3)*(GMWQ!$ND$2:$ND$60=T$4)*(GMWQ!$NF$2:$NF$60=T$1),0),$G180-1966)</f>
        <v>-10.134969999999999</v>
      </c>
      <c r="U180" s="4" cm="1">
        <f t="array" ref="U180">INDEX(GMWQ!$A$2:$NF$60,MATCH(1,(GMWQ!$NE$2:$NE$60=U$3)*(GMWQ!$ND$2:$ND$60=U$4)*(GMWQ!$NF$2:$NF$60=U$1),0),$G180-1966)</f>
        <v>661</v>
      </c>
      <c r="V180" s="4" cm="1">
        <f t="array" ref="V180">INDEX(GMWQ!$A$2:$NF$60,MATCH(1,(GMWQ!$NE$2:$NE$60=V$3)*(GMWQ!$ND$2:$ND$60=V$4)*(GMWQ!$NF$2:$NF$60=V$1),0),$G180-1966)</f>
        <v>1708544</v>
      </c>
      <c r="W180" s="4" cm="1">
        <f t="array" ref="W180">INDEX(GMWQ!$A$2:$NF$60,MATCH(1,(GMWQ!$NE$2:$NE$60=W$3)*(GMWQ!$ND$2:$ND$60=W$4)*(GMWQ!$NF$2:$NF$60=W$1),0),$G180-1966)</f>
        <v>25710.17</v>
      </c>
      <c r="X180" s="4" cm="1">
        <f t="array" ref="X180">INDEX(GMWQ!$A$2:$NF$60,MATCH(1,(GMWQ!$NE$2:$NE$60=X$3)*(GMWQ!$ND$2:$ND$60=X$4)*(GMWQ!$NF$2:$NF$60=X$1),0),$G180-1966)</f>
        <v>1181092</v>
      </c>
      <c r="Y180" s="4" cm="1">
        <f t="array" ref="Y180">INDEX(GMWQ!$A$2:$NF$60,MATCH(1,(GMWQ!$NE$2:$NE$60=Y$3)*(GMWQ!$ND$2:$ND$60=Y$4)*(GMWQ!$NF$2:$NF$60=Y$1),0),$G180-1966)</f>
        <v>2037.58</v>
      </c>
      <c r="Z180" s="4" cm="1">
        <f t="array" ref="Z180">INDEX(GMWQ!$A$2:$NF$60,MATCH(1,(GMWQ!$NE$2:$NE$60=Z$3)*(GMWQ!$ND$2:$ND$60=Z$4)*(GMWQ!$NF$2:$NF$60=Z$1),0),$G180-1966)</f>
        <v>3006.81</v>
      </c>
      <c r="AA180" s="4" cm="1">
        <f t="array" ref="AA180">INDEX(GMWQ!$A$2:$NF$60,MATCH(1,(GMWQ!$NE$2:$NE$60=AA$3)*(GMWQ!$ND$2:$ND$60=AA$4)*(GMWQ!$NF$2:$NF$60=AA$1),0),$G180-1966)</f>
        <v>2632.5169999999998</v>
      </c>
      <c r="AB180" s="4" cm="1">
        <f t="array" ref="AB180">INDEX(GMWQ!$A$2:$NF$60,MATCH(1,(GMWQ!$NE$2:$NE$60=AB$3)*(GMWQ!$ND$2:$ND$60=AB$4)*(GMWQ!$NF$2:$NF$60=AB$1),0),$G180-1966)</f>
        <v>2026896</v>
      </c>
      <c r="AC180" s="4" cm="1">
        <f t="array" ref="AC180">INDEX(GMWQ!$A$2:$NF$60,MATCH(1,(GMWQ!$NE$2:$NE$60=AC$3)*(GMWQ!$ND$2:$ND$60=AC$4)*(GMWQ!$NF$2:$NF$60=AC$1),0),$G180-1966)</f>
        <v>1620000</v>
      </c>
      <c r="AD180" s="4" cm="1">
        <f t="array" ref="AD180">INDEX(GMWQ!$A$2:$NF$60,MATCH(1,(GMWQ!$NE$2:$NE$60=AD$3)*(GMWQ!$ND$2:$ND$60=AD$4)*(GMWQ!$NF$2:$NF$60=AD$1),0),$G180-1966)</f>
        <v>20116.61</v>
      </c>
      <c r="AE180" s="4" cm="1">
        <f t="array" ref="AE180">INDEX(GMWQ!$A$2:$NF$60,MATCH(1,(GMWQ!$NE$2:$NE$60=AE$3)*(GMWQ!$ND$2:$ND$60=AE$4)*(GMWQ!$NF$2:$NF$60=AE$1),0),$G180-1966)</f>
        <v>657034.9</v>
      </c>
      <c r="AF180" s="4" cm="1">
        <f t="array" ref="AF180">INDEX(GMWQ!$A$2:$NF$60,MATCH(1,(GMWQ!$NE$2:$NE$60=AF$3)*(GMWQ!$ND$2:$ND$60=AF$4)*(GMWQ!$NF$2:$NF$60=AF$1),0),$G180-1966)</f>
        <v>1286</v>
      </c>
      <c r="AG180" s="4" cm="1">
        <f t="array" ref="AG180">INDEX(GMWQ!$A$2:$NF$60,MATCH(1,(GMWQ!$NE$2:$NE$60=AG$3)*(GMWQ!$ND$2:$ND$60=AG$4)*(GMWQ!$NF$2:$NF$60=AG$1),0),$G180-1966)</f>
        <v>1723.854</v>
      </c>
      <c r="AH180" s="4" cm="1">
        <f t="array" ref="AH180">INDEX(GMWQ!$A$2:$NF$60,MATCH(1,(GMWQ!$NE$2:$NE$60=AH$3)*(GMWQ!$ND$2:$ND$60=AH$4)*(GMWQ!$NF$2:$NF$60=AH$1),0),$G180-1966)</f>
        <v>2170.7759999999998</v>
      </c>
      <c r="AI180" s="4" cm="1">
        <f t="array" ref="AI180">INDEX(GMWQ!$A$2:$NF$60,MATCH(1,(GMWQ!$NE$2:$NE$60=AI$3)*(GMWQ!$ND$2:$ND$60=AI$4)*(GMWQ!$NF$2:$NF$60=AI$1),0),$G180-1966)</f>
        <v>566453</v>
      </c>
      <c r="AJ180" s="4" cm="1">
        <f t="array" ref="AJ180">INDEX(GMWQ!$A$2:$NF$60,MATCH(1,(GMWQ!$NE$2:$NE$60=AJ$3)*(GMWQ!$ND$2:$ND$60=AJ$4)*(GMWQ!$NF$2:$NF$60=AJ$1),0),$G180-1966)</f>
        <v>497056</v>
      </c>
      <c r="AK180" s="4" cm="1">
        <f t="array" ref="AK180">INDEX(GMWQ!$A$2:$NF$60,MATCH(1,(GMWQ!$NE$2:$NE$60=AK$3)*(GMWQ!$ND$2:$ND$60=AK$4)*(GMWQ!$NF$2:$NF$60=AK$1),0),$G180-1966)</f>
        <v>4677.9250000000002</v>
      </c>
      <c r="AL180" s="4" cm="1">
        <f t="array" ref="AL180">INDEX(GMWQ!$A$2:$NF$60,MATCH(1,(GMWQ!$NE$2:$NE$60=AL$3)*(GMWQ!$ND$2:$ND$60=AL$4)*(GMWQ!$NF$2:$NF$60=AL$1),0),$G180-1966)</f>
        <v>138664.79999999999</v>
      </c>
      <c r="AM180" s="4" cm="1">
        <f t="array" ref="AM180">INDEX(GMWQ!$A$2:$NF$60,MATCH(1,(GMWQ!$NE$2:$NE$60=AM$3)*(GMWQ!$ND$2:$ND$60=AM$4)*(GMWQ!$NF$2:$NF$60=AM$1),0),$G180-1966)</f>
        <v>794.80799999999999</v>
      </c>
      <c r="AN180" s="4" cm="1">
        <f t="array" ref="AN180">INDEX(GMWQ!$A$2:$NF$60,MATCH(1,(GMWQ!$NE$2:$NE$60=AN$3)*(GMWQ!$ND$2:$ND$60=AN$4)*(GMWQ!$NF$2:$NF$60=AN$1),0),$G180-1966)</f>
        <v>555.35699999999997</v>
      </c>
      <c r="AO180" s="4" cm="1">
        <f t="array" ref="AO180">INDEX(GMWQ!$A$2:$NF$60,MATCH(1,(GMWQ!$NE$2:$NE$60=AO$3)*(GMWQ!$ND$2:$ND$60=AO$4)*(GMWQ!$NF$2:$NF$60=AO$1),0),$G180-1966)</f>
        <v>424.70699999999999</v>
      </c>
      <c r="AP180" s="4" cm="1">
        <f t="array" ref="AP180">INDEX(GMWQ!$A$2:$NF$60,MATCH(1,(GMWQ!$NE$2:$NE$60=AP$3)*(GMWQ!$ND$2:$ND$60=AP$4)*(GMWQ!$NF$2:$NF$60=AP$1),0),$G180-1966)</f>
        <v>500538</v>
      </c>
      <c r="AQ180" s="4" cm="1">
        <f t="array" ref="AQ180">INDEX(GMWQ!$A$2:$NF$60,MATCH(1,(GMWQ!$NE$2:$NE$60=AQ$3)*(GMWQ!$ND$2:$ND$60=AQ$4)*(GMWQ!$NF$2:$NF$60=AQ$1),0),$G180-1966)</f>
        <v>0.16992560000000001</v>
      </c>
      <c r="AR180" s="4" cm="1">
        <f t="array" ref="AR180">INDEX(GMWQ!$A$2:$NF$60,MATCH(1,(GMWQ!$NE$2:$NE$60=AR$3)*(GMWQ!$ND$2:$ND$60=AR$4)*(GMWQ!$NF$2:$NF$60=AR$1),0),$G180-1966)</f>
        <v>0.2829853</v>
      </c>
      <c r="AS180" s="4" cm="1">
        <f t="array" ref="AS180">INDEX(GMWQ!$A$2:$NF$60,MATCH(1,(GMWQ!$NE$2:$NE$60=AS$3)*(GMWQ!$ND$2:$ND$60=AS$4)*(GMWQ!$NF$2:$NF$60=AS$1),0),$G180-1966)</f>
        <v>-0.80835360000000001</v>
      </c>
      <c r="AT180" s="4" cm="1">
        <f t="array" ref="AT180">INDEX(GMWQ!$A$2:$NF$60,MATCH(1,(GMWQ!$NE$2:$NE$60=AT$3)*(GMWQ!$ND$2:$ND$60=AT$4)*(GMWQ!$NF$2:$NF$60=AT$1),0),$G180-1966)</f>
        <v>-1.157845</v>
      </c>
      <c r="AU180" s="4" cm="1">
        <f t="array" ref="AU180">INDEX(GMWQ!$A$2:$NF$60,MATCH(1,(GMWQ!$NE$2:$NE$60=AU$3)*(GMWQ!$ND$2:$ND$60=AU$4)*(GMWQ!$NF$2:$NF$60=AU$1),0),$G180-1966)</f>
        <v>100.4</v>
      </c>
      <c r="AV180" s="4" cm="1">
        <f t="array" ref="AV180">INDEX(GMWQ!$A$2:$NF$60,MATCH(1,(GMWQ!$NE$2:$NE$60=AV$3)*(GMWQ!$ND$2:$ND$60=AV$4)*(GMWQ!$NF$2:$NF$60=AV$1),0),$G180-1966)</f>
        <v>239.59030000000001</v>
      </c>
      <c r="AW180" s="4" cm="1">
        <f t="array" ref="AW180">INDEX(GMWQ!$A$2:$NF$60,MATCH(1,(GMWQ!$NE$2:$NE$60=AW$3)*(GMWQ!$ND$2:$ND$60=AW$4)*(GMWQ!$NF$2:$NF$60=AW$1),0),$G180-1966)</f>
        <v>98.133330000000001</v>
      </c>
      <c r="AX180" s="4" cm="1">
        <f t="array" ref="AX180">INDEX(GMWQ!$A$2:$NF$60,MATCH(1,(GMWQ!$NE$2:$NE$60=AX$3)*(GMWQ!$ND$2:$ND$60=AX$4)*(GMWQ!$NF$2:$NF$60=AX$1),0),$G180-1966)</f>
        <v>94.9</v>
      </c>
      <c r="AY180" s="4" cm="1">
        <f t="array" ref="AY180">INDEX(GMWQ!$A$2:$NF$60,MATCH(1,(GMWQ!$NE$2:$NE$60=AY$3)*(GMWQ!$ND$2:$ND$60=AY$4)*(GMWQ!$NF$2:$NF$60=AY$1),0),$G180-1966)</f>
        <v>83.013339999999999</v>
      </c>
      <c r="AZ180" s="4" cm="1">
        <f t="array" ref="AZ180">INDEX(GMWQ!$A$2:$NF$60,MATCH(1,(GMWQ!$NE$2:$NE$60=AZ$3)*(GMWQ!$ND$2:$ND$60=AZ$4)*(GMWQ!$NF$2:$NF$60=AZ$1),0),$G180-1966)</f>
        <v>81.366669999999999</v>
      </c>
      <c r="BA180" s="4" cm="1">
        <f t="array" ref="BA180">INDEX(GMWQ!$A$2:$NF$60,MATCH(1,(GMWQ!$NE$2:$NE$60=BA$3)*(GMWQ!$ND$2:$ND$60=BA$4)*(GMWQ!$NF$2:$NF$60=BA$1),0),$G180-1966)</f>
        <v>128.26669999999999</v>
      </c>
    </row>
    <row r="181" spans="1:53" x14ac:dyDescent="0.25">
      <c r="B181" s="4">
        <f t="shared" si="218"/>
        <v>2016</v>
      </c>
      <c r="C181" s="4">
        <f t="shared" si="218"/>
        <v>2016</v>
      </c>
      <c r="D181" s="4">
        <f t="shared" ref="D181" si="231">+D177+1</f>
        <v>2016</v>
      </c>
      <c r="G181" s="4">
        <f t="shared" si="226"/>
        <v>2147</v>
      </c>
      <c r="H181" s="4" cm="1">
        <f t="array" ref="H181">INDEX(GMWQ!$A$2:$NF$60,MATCH(1,(GMWQ!$NE$2:$NE$60=H$3)*(GMWQ!$ND$2:$ND$60=H$4)*(GMWQ!$NF$2:$NF$60=H$1),0),$G181-1966)</f>
        <v>632477</v>
      </c>
      <c r="I181" s="4" cm="1">
        <f t="array" ref="I181">INDEX(GMWQ!$A$2:$NF$60,MATCH(1,(GMWQ!$NE$2:$NE$60=I$3)*(GMWQ!$ND$2:$ND$60=I$4)*(GMWQ!$NF$2:$NF$60=I$1),0),$G181-1966)</f>
        <v>4799.4750000000004</v>
      </c>
      <c r="J181" s="4" cm="1">
        <f t="array" ref="J181">INDEX(GMWQ!$A$2:$NF$60,MATCH(1,(GMWQ!$NE$2:$NE$60=J$3)*(GMWQ!$ND$2:$ND$60=J$4)*(GMWQ!$NF$2:$NF$60=J$1),0),$G181-1966)</f>
        <v>141728.20000000001</v>
      </c>
      <c r="K181" s="4" cm="1">
        <f t="array" ref="K181">INDEX(GMWQ!$A$2:$NF$60,MATCH(1,(GMWQ!$NE$2:$NE$60=K$3)*(GMWQ!$ND$2:$ND$60=K$4)*(GMWQ!$NF$2:$NF$60=K$1),0),$G181-1966)</f>
        <v>856.71</v>
      </c>
      <c r="L181" s="4" cm="1">
        <f t="array" ref="L181">INDEX(GMWQ!$A$2:$NF$60,MATCH(1,(GMWQ!$NE$2:$NE$60=L$3)*(GMWQ!$ND$2:$ND$60=L$4)*(GMWQ!$NF$2:$NF$60=L$1),0),$G181-1966)</f>
        <v>590.39200000000005</v>
      </c>
      <c r="M181" s="4" cm="1">
        <f t="array" ref="M181">INDEX(GMWQ!$A$2:$NF$60,MATCH(1,(GMWQ!$NE$2:$NE$60=M$3)*(GMWQ!$ND$2:$ND$60=M$4)*(GMWQ!$NF$2:$NF$60=M$1),0),$G181-1966)</f>
        <v>447.202</v>
      </c>
      <c r="N181" s="4" cm="1">
        <f t="array" ref="N181">INDEX(GMWQ!$A$2:$NF$60,MATCH(1,(GMWQ!$NE$2:$NE$60=N$3)*(GMWQ!$ND$2:$ND$60=N$4)*(GMWQ!$NF$2:$NF$60=N$1),0),$G181-1966)</f>
        <v>520701.3</v>
      </c>
      <c r="O181" s="4" cm="1">
        <f t="array" ref="O181">INDEX(GMWQ!$A$2:$NF$60,MATCH(1,(GMWQ!$NE$2:$NE$60=O$3)*(GMWQ!$ND$2:$ND$60=O$4)*(GMWQ!$NF$2:$NF$60=O$1),0),$G181-1966)</f>
        <v>-18778</v>
      </c>
      <c r="P181" s="4" cm="1">
        <f t="array" ref="P181">INDEX(GMWQ!$A$2:$NF$60,MATCH(1,(GMWQ!$NE$2:$NE$60=P$3)*(GMWQ!$ND$2:$ND$60=P$4)*(GMWQ!$NF$2:$NF$60=P$1),0),$G181-1966)</f>
        <v>-254.0847</v>
      </c>
      <c r="Q181" s="4" cm="1">
        <f t="array" ref="Q181">INDEX(GMWQ!$A$2:$NF$60,MATCH(1,(GMWQ!$NE$2:$NE$60=Q$3)*(GMWQ!$ND$2:$ND$60=Q$4)*(GMWQ!$NF$2:$NF$60=Q$1),0),$G181-1966)</f>
        <v>-4651.25</v>
      </c>
      <c r="R181" s="4" cm="1">
        <f t="array" ref="R181">INDEX(GMWQ!$A$2:$NF$60,MATCH(1,(GMWQ!$NE$2:$NE$60=R$3)*(GMWQ!$ND$2:$ND$60=R$4)*(GMWQ!$NF$2:$NF$60=R$1),0),$G181-1966)</f>
        <v>5.226</v>
      </c>
      <c r="S181" s="4" cm="1">
        <f t="array" ref="S181">INDEX(GMWQ!$A$2:$NF$60,MATCH(1,(GMWQ!$NE$2:$NE$60=S$3)*(GMWQ!$ND$2:$ND$60=S$4)*(GMWQ!$NF$2:$NF$60=S$1),0),$G181-1966)</f>
        <v>-22.279</v>
      </c>
      <c r="T181" s="4" cm="1">
        <f t="array" ref="T181">INDEX(GMWQ!$A$2:$NF$60,MATCH(1,(GMWQ!$NE$2:$NE$60=T$3)*(GMWQ!$ND$2:$ND$60=T$4)*(GMWQ!$NF$2:$NF$60=T$1),0),$G181-1966)</f>
        <v>-10.224500000000001</v>
      </c>
      <c r="U181" s="4" cm="1">
        <f t="array" ref="U181">INDEX(GMWQ!$A$2:$NF$60,MATCH(1,(GMWQ!$NE$2:$NE$60=U$3)*(GMWQ!$ND$2:$ND$60=U$4)*(GMWQ!$NF$2:$NF$60=U$1),0),$G181-1966)</f>
        <v>-1319</v>
      </c>
      <c r="V181" s="4" cm="1">
        <f t="array" ref="V181">INDEX(GMWQ!$A$2:$NF$60,MATCH(1,(GMWQ!$NE$2:$NE$60=V$3)*(GMWQ!$ND$2:$ND$60=V$4)*(GMWQ!$NF$2:$NF$60=V$1),0),$G181-1966)</f>
        <v>1709291</v>
      </c>
      <c r="W181" s="4" cm="1">
        <f t="array" ref="W181">INDEX(GMWQ!$A$2:$NF$60,MATCH(1,(GMWQ!$NE$2:$NE$60=W$3)*(GMWQ!$ND$2:$ND$60=W$4)*(GMWQ!$NF$2:$NF$60=W$1),0),$G181-1966)</f>
        <v>25959.599999999999</v>
      </c>
      <c r="X181" s="4" cm="1">
        <f t="array" ref="X181">INDEX(GMWQ!$A$2:$NF$60,MATCH(1,(GMWQ!$NE$2:$NE$60=X$3)*(GMWQ!$ND$2:$ND$60=X$4)*(GMWQ!$NF$2:$NF$60=X$1),0),$G181-1966)</f>
        <v>1186122</v>
      </c>
      <c r="Y181" s="4" cm="1">
        <f t="array" ref="Y181">INDEX(GMWQ!$A$2:$NF$60,MATCH(1,(GMWQ!$NE$2:$NE$60=Y$3)*(GMWQ!$ND$2:$ND$60=Y$4)*(GMWQ!$NF$2:$NF$60=Y$1),0),$G181-1966)</f>
        <v>2031.3389999999999</v>
      </c>
      <c r="Z181" s="4" cm="1">
        <f t="array" ref="Z181">INDEX(GMWQ!$A$2:$NF$60,MATCH(1,(GMWQ!$NE$2:$NE$60=Z$3)*(GMWQ!$ND$2:$ND$60=Z$4)*(GMWQ!$NF$2:$NF$60=Z$1),0),$G181-1966)</f>
        <v>3030.9459999999999</v>
      </c>
      <c r="AA181" s="4" cm="1">
        <f t="array" ref="AA181">INDEX(GMWQ!$A$2:$NF$60,MATCH(1,(GMWQ!$NE$2:$NE$60=AA$3)*(GMWQ!$ND$2:$ND$60=AA$4)*(GMWQ!$NF$2:$NF$60=AA$1),0),$G181-1966)</f>
        <v>2636.643</v>
      </c>
      <c r="AB181" s="4" cm="1">
        <f t="array" ref="AB181">INDEX(GMWQ!$A$2:$NF$60,MATCH(1,(GMWQ!$NE$2:$NE$60=AB$3)*(GMWQ!$ND$2:$ND$60=AB$4)*(GMWQ!$NF$2:$NF$60=AB$1),0),$G181-1966)</f>
        <v>2063237</v>
      </c>
      <c r="AC181" s="4" cm="1">
        <f t="array" ref="AC181">INDEX(GMWQ!$A$2:$NF$60,MATCH(1,(GMWQ!$NE$2:$NE$60=AC$3)*(GMWQ!$ND$2:$ND$60=AC$4)*(GMWQ!$NF$2:$NF$60=AC$1),0),$G181-1966)</f>
        <v>1628700</v>
      </c>
      <c r="AD181" s="4" cm="1">
        <f t="array" ref="AD181">INDEX(GMWQ!$A$2:$NF$60,MATCH(1,(GMWQ!$NE$2:$NE$60=AD$3)*(GMWQ!$ND$2:$ND$60=AD$4)*(GMWQ!$NF$2:$NF$60=AD$1),0),$G181-1966)</f>
        <v>20281.54</v>
      </c>
      <c r="AE181" s="4" cm="1">
        <f t="array" ref="AE181">INDEX(GMWQ!$A$2:$NF$60,MATCH(1,(GMWQ!$NE$2:$NE$60=AE$3)*(GMWQ!$ND$2:$ND$60=AE$4)*(GMWQ!$NF$2:$NF$60=AE$1),0),$G181-1966)</f>
        <v>660328.69999999995</v>
      </c>
      <c r="AF181" s="4" cm="1">
        <f t="array" ref="AF181">INDEX(GMWQ!$A$2:$NF$60,MATCH(1,(GMWQ!$NE$2:$NE$60=AF$3)*(GMWQ!$ND$2:$ND$60=AF$4)*(GMWQ!$NF$2:$NF$60=AF$1),0),$G181-1966)</f>
        <v>1269</v>
      </c>
      <c r="AG181" s="4" cm="1">
        <f t="array" ref="AG181">INDEX(GMWQ!$A$2:$NF$60,MATCH(1,(GMWQ!$NE$2:$NE$60=AG$3)*(GMWQ!$ND$2:$ND$60=AG$4)*(GMWQ!$NF$2:$NF$60=AG$1),0),$G181-1966)</f>
        <v>1747.4690000000001</v>
      </c>
      <c r="AH181" s="4" cm="1">
        <f t="array" ref="AH181">INDEX(GMWQ!$A$2:$NF$60,MATCH(1,(GMWQ!$NE$2:$NE$60=AH$3)*(GMWQ!$ND$2:$ND$60=AH$4)*(GMWQ!$NF$2:$NF$60=AH$1),0),$G181-1966)</f>
        <v>2170.6999999999998</v>
      </c>
      <c r="AI181" s="4" cm="1">
        <f t="array" ref="AI181">INDEX(GMWQ!$A$2:$NF$60,MATCH(1,(GMWQ!$NE$2:$NE$60=AI$3)*(GMWQ!$ND$2:$ND$60=AI$4)*(GMWQ!$NF$2:$NF$60=AI$1),0),$G181-1966)</f>
        <v>558160</v>
      </c>
      <c r="AJ181" s="4" cm="1">
        <f t="array" ref="AJ181">INDEX(GMWQ!$A$2:$NF$60,MATCH(1,(GMWQ!$NE$2:$NE$60=AJ$3)*(GMWQ!$ND$2:$ND$60=AJ$4)*(GMWQ!$NF$2:$NF$60=AJ$1),0),$G181-1966)</f>
        <v>504373</v>
      </c>
      <c r="AK181" s="4" cm="1">
        <f t="array" ref="AK181">INDEX(GMWQ!$A$2:$NF$60,MATCH(1,(GMWQ!$NE$2:$NE$60=AK$3)*(GMWQ!$ND$2:$ND$60=AK$4)*(GMWQ!$NF$2:$NF$60=AK$1),0),$G181-1966)</f>
        <v>4723.1499999999996</v>
      </c>
      <c r="AL181" s="4" cm="1">
        <f t="array" ref="AL181">INDEX(GMWQ!$A$2:$NF$60,MATCH(1,(GMWQ!$NE$2:$NE$60=AL$3)*(GMWQ!$ND$2:$ND$60=AL$4)*(GMWQ!$NF$2:$NF$60=AL$1),0),$G181-1966)</f>
        <v>138803.6</v>
      </c>
      <c r="AM181" s="4" cm="1">
        <f t="array" ref="AM181">INDEX(GMWQ!$A$2:$NF$60,MATCH(1,(GMWQ!$NE$2:$NE$60=AM$3)*(GMWQ!$ND$2:$ND$60=AM$4)*(GMWQ!$NF$2:$NF$60=AM$1),0),$G181-1966)</f>
        <v>799.14300000000003</v>
      </c>
      <c r="AN181" s="4" cm="1">
        <f t="array" ref="AN181">INDEX(GMWQ!$A$2:$NF$60,MATCH(1,(GMWQ!$NE$2:$NE$60=AN$3)*(GMWQ!$ND$2:$ND$60=AN$4)*(GMWQ!$NF$2:$NF$60=AN$1),0),$G181-1966)</f>
        <v>557.125</v>
      </c>
      <c r="AO181" s="4" cm="1">
        <f t="array" ref="AO181">INDEX(GMWQ!$A$2:$NF$60,MATCH(1,(GMWQ!$NE$2:$NE$60=AO$3)*(GMWQ!$ND$2:$ND$60=AO$4)*(GMWQ!$NF$2:$NF$60=AO$1),0),$G181-1966)</f>
        <v>428.226</v>
      </c>
      <c r="AP181" s="4" cm="1">
        <f t="array" ref="AP181">INDEX(GMWQ!$A$2:$NF$60,MATCH(1,(GMWQ!$NE$2:$NE$60=AP$3)*(GMWQ!$ND$2:$ND$60=AP$4)*(GMWQ!$NF$2:$NF$60=AP$1),0),$G181-1966)</f>
        <v>508855</v>
      </c>
      <c r="AQ181" s="4" cm="1">
        <f t="array" ref="AQ181">INDEX(GMWQ!$A$2:$NF$60,MATCH(1,(GMWQ!$NE$2:$NE$60=AQ$3)*(GMWQ!$ND$2:$ND$60=AQ$4)*(GMWQ!$NF$2:$NF$60=AQ$1),0),$G181-1966)</f>
        <v>-0.37631530000000002</v>
      </c>
      <c r="AR181" s="4" cm="1">
        <f t="array" ref="AR181">INDEX(GMWQ!$A$2:$NF$60,MATCH(1,(GMWQ!$NE$2:$NE$60=AR$3)*(GMWQ!$ND$2:$ND$60=AR$4)*(GMWQ!$NF$2:$NF$60=AR$1),0),$G181-1966)</f>
        <v>0.104046</v>
      </c>
      <c r="AS181" s="4" cm="1">
        <f t="array" ref="AS181">INDEX(GMWQ!$A$2:$NF$60,MATCH(1,(GMWQ!$NE$2:$NE$60=AS$3)*(GMWQ!$ND$2:$ND$60=AS$4)*(GMWQ!$NF$2:$NF$60=AS$1),0),$G181-1966)</f>
        <v>-0.95340670000000005</v>
      </c>
      <c r="AT181" s="4" cm="1">
        <f t="array" ref="AT181">INDEX(GMWQ!$A$2:$NF$60,MATCH(1,(GMWQ!$NE$2:$NE$60=AT$3)*(GMWQ!$ND$2:$ND$60=AT$4)*(GMWQ!$NF$2:$NF$60=AT$1),0),$G181-1966)</f>
        <v>-0.93813749999999996</v>
      </c>
      <c r="AU181" s="4" cm="1">
        <f t="array" ref="AU181">INDEX(GMWQ!$A$2:$NF$60,MATCH(1,(GMWQ!$NE$2:$NE$60=AU$3)*(GMWQ!$ND$2:$ND$60=AU$4)*(GMWQ!$NF$2:$NF$60=AU$1),0),$G181-1966)</f>
        <v>100.86669999999999</v>
      </c>
      <c r="AV181" s="4" cm="1">
        <f t="array" ref="AV181">INDEX(GMWQ!$A$2:$NF$60,MATCH(1,(GMWQ!$NE$2:$NE$60=AV$3)*(GMWQ!$ND$2:$ND$60=AV$4)*(GMWQ!$NF$2:$NF$60=AV$1),0),$G181-1966)</f>
        <v>240.60730000000001</v>
      </c>
      <c r="AW181" s="4" cm="1">
        <f t="array" ref="AW181">INDEX(GMWQ!$A$2:$NF$60,MATCH(1,(GMWQ!$NE$2:$NE$60=AW$3)*(GMWQ!$ND$2:$ND$60=AW$4)*(GMWQ!$NF$2:$NF$60=AW$1),0),$G181-1966)</f>
        <v>97.933329999999998</v>
      </c>
      <c r="AX181" s="4" cm="1">
        <f t="array" ref="AX181">INDEX(GMWQ!$A$2:$NF$60,MATCH(1,(GMWQ!$NE$2:$NE$60=AX$3)*(GMWQ!$ND$2:$ND$60=AX$4)*(GMWQ!$NF$2:$NF$60=AX$1),0),$G181-1966)</f>
        <v>95</v>
      </c>
      <c r="AY181" s="4" cm="1">
        <f t="array" ref="AY181">INDEX(GMWQ!$A$2:$NF$60,MATCH(1,(GMWQ!$NE$2:$NE$60=AY$3)*(GMWQ!$ND$2:$ND$60=AY$4)*(GMWQ!$NF$2:$NF$60=AY$1),0),$G181-1966)</f>
        <v>83.003330000000005</v>
      </c>
      <c r="AZ181" s="4" cm="1">
        <f t="array" ref="AZ181">INDEX(GMWQ!$A$2:$NF$60,MATCH(1,(GMWQ!$NE$2:$NE$60=AZ$3)*(GMWQ!$ND$2:$ND$60=AZ$4)*(GMWQ!$NF$2:$NF$60=AZ$1),0),$G181-1966)</f>
        <v>81.666659999999993</v>
      </c>
      <c r="BA181" s="4" cm="1">
        <f t="array" ref="BA181">INDEX(GMWQ!$A$2:$NF$60,MATCH(1,(GMWQ!$NE$2:$NE$60=BA$3)*(GMWQ!$ND$2:$ND$60=BA$4)*(GMWQ!$NF$2:$NF$60=BA$1),0),$G181-1966)</f>
        <v>128.63329999999999</v>
      </c>
    </row>
    <row r="182" spans="1:53" x14ac:dyDescent="0.25">
      <c r="B182" s="4">
        <f t="shared" si="218"/>
        <v>2016</v>
      </c>
      <c r="C182" s="4">
        <f t="shared" si="218"/>
        <v>2016</v>
      </c>
      <c r="D182" s="4">
        <f t="shared" ref="D182" si="232">+D178+1</f>
        <v>2016</v>
      </c>
      <c r="F182" s="4">
        <f t="shared" ref="F182" si="233">+F178+1</f>
        <v>2016</v>
      </c>
      <c r="G182" s="4">
        <f t="shared" si="226"/>
        <v>2148</v>
      </c>
      <c r="H182" s="4" cm="1">
        <f t="array" ref="H182">INDEX(GMWQ!$A$2:$NF$60,MATCH(1,(GMWQ!$NE$2:$NE$60=H$3)*(GMWQ!$ND$2:$ND$60=H$4)*(GMWQ!$NF$2:$NF$60=H$1),0),$G182-1966)</f>
        <v>636392</v>
      </c>
      <c r="I182" s="4" cm="1">
        <f t="array" ref="I182">INDEX(GMWQ!$A$2:$NF$60,MATCH(1,(GMWQ!$NE$2:$NE$60=I$3)*(GMWQ!$ND$2:$ND$60=I$4)*(GMWQ!$NF$2:$NF$60=I$1),0),$G182-1966)</f>
        <v>4826.1000000000004</v>
      </c>
      <c r="J182" s="4" cm="1">
        <f t="array" ref="J182">INDEX(GMWQ!$A$2:$NF$60,MATCH(1,(GMWQ!$NE$2:$NE$60=J$3)*(GMWQ!$ND$2:$ND$60=J$4)*(GMWQ!$NF$2:$NF$60=J$1),0),$G182-1966)</f>
        <v>141751.70000000001</v>
      </c>
      <c r="K182" s="4" cm="1">
        <f t="array" ref="K182">INDEX(GMWQ!$A$2:$NF$60,MATCH(1,(GMWQ!$NE$2:$NE$60=K$3)*(GMWQ!$ND$2:$ND$60=K$4)*(GMWQ!$NF$2:$NF$60=K$1),0),$G182-1966)</f>
        <v>860.67</v>
      </c>
      <c r="L182" s="4" cm="1">
        <f t="array" ref="L182">INDEX(GMWQ!$A$2:$NF$60,MATCH(1,(GMWQ!$NE$2:$NE$60=L$3)*(GMWQ!$ND$2:$ND$60=L$4)*(GMWQ!$NF$2:$NF$60=L$1),0),$G182-1966)</f>
        <v>594.00599999999997</v>
      </c>
      <c r="M182" s="4" cm="1">
        <f t="array" ref="M182">INDEX(GMWQ!$A$2:$NF$60,MATCH(1,(GMWQ!$NE$2:$NE$60=M$3)*(GMWQ!$ND$2:$ND$60=M$4)*(GMWQ!$NF$2:$NF$60=M$1),0),$G182-1966)</f>
        <v>448.79700000000003</v>
      </c>
      <c r="N182" s="4" cm="1">
        <f t="array" ref="N182">INDEX(GMWQ!$A$2:$NF$60,MATCH(1,(GMWQ!$NE$2:$NE$60=N$3)*(GMWQ!$ND$2:$ND$60=N$4)*(GMWQ!$NF$2:$NF$60=N$1),0),$G182-1966)</f>
        <v>523622.5</v>
      </c>
      <c r="O182" s="4" cm="1">
        <f t="array" ref="O182">INDEX(GMWQ!$A$2:$NF$60,MATCH(1,(GMWQ!$NE$2:$NE$60=O$3)*(GMWQ!$ND$2:$ND$60=O$4)*(GMWQ!$NF$2:$NF$60=O$1),0),$G182-1966)</f>
        <v>-20202</v>
      </c>
      <c r="P182" s="4" cm="1">
        <f t="array" ref="P182">INDEX(GMWQ!$A$2:$NF$60,MATCH(1,(GMWQ!$NE$2:$NE$60=P$3)*(GMWQ!$ND$2:$ND$60=P$4)*(GMWQ!$NF$2:$NF$60=P$1),0),$G182-1966)</f>
        <v>-256.91250000000002</v>
      </c>
      <c r="Q182" s="4" cm="1">
        <f t="array" ref="Q182">INDEX(GMWQ!$A$2:$NF$60,MATCH(1,(GMWQ!$NE$2:$NE$60=Q$3)*(GMWQ!$ND$2:$ND$60=Q$4)*(GMWQ!$NF$2:$NF$60=Q$1),0),$G182-1966)</f>
        <v>-4366</v>
      </c>
      <c r="R182" s="4" cm="1">
        <f t="array" ref="R182">INDEX(GMWQ!$A$2:$NF$60,MATCH(1,(GMWQ!$NE$2:$NE$60=R$3)*(GMWQ!$ND$2:$ND$60=R$4)*(GMWQ!$NF$2:$NF$60=R$1),0),$G182-1966)</f>
        <v>15.2</v>
      </c>
      <c r="S182" s="4" cm="1">
        <f t="array" ref="S182">INDEX(GMWQ!$A$2:$NF$60,MATCH(1,(GMWQ!$NE$2:$NE$60=S$3)*(GMWQ!$ND$2:$ND$60=S$4)*(GMWQ!$NF$2:$NF$60=S$1),0),$G182-1966)</f>
        <v>-20.210999999999999</v>
      </c>
      <c r="T182" s="4" cm="1">
        <f t="array" ref="T182">INDEX(GMWQ!$A$2:$NF$60,MATCH(1,(GMWQ!$NE$2:$NE$60=T$3)*(GMWQ!$ND$2:$ND$60=T$4)*(GMWQ!$NF$2:$NF$60=T$1),0),$G182-1966)</f>
        <v>-10.45256</v>
      </c>
      <c r="U182" s="4" cm="1">
        <f t="array" ref="U182">INDEX(GMWQ!$A$2:$NF$60,MATCH(1,(GMWQ!$NE$2:$NE$60=U$3)*(GMWQ!$ND$2:$ND$60=U$4)*(GMWQ!$NF$2:$NF$60=U$1),0),$G182-1966)</f>
        <v>-676</v>
      </c>
      <c r="V182" s="4" cm="1">
        <f t="array" ref="V182">INDEX(GMWQ!$A$2:$NF$60,MATCH(1,(GMWQ!$NE$2:$NE$60=V$3)*(GMWQ!$ND$2:$ND$60=V$4)*(GMWQ!$NF$2:$NF$60=V$1),0),$G182-1966)</f>
        <v>1749168</v>
      </c>
      <c r="W182" s="4" cm="1">
        <f t="array" ref="W182">INDEX(GMWQ!$A$2:$NF$60,MATCH(1,(GMWQ!$NE$2:$NE$60=W$3)*(GMWQ!$ND$2:$ND$60=W$4)*(GMWQ!$NF$2:$NF$60=W$1),0),$G182-1966)</f>
        <v>26334.1</v>
      </c>
      <c r="X182" s="4" cm="1">
        <f t="array" ref="X182">INDEX(GMWQ!$A$2:$NF$60,MATCH(1,(GMWQ!$NE$2:$NE$60=X$3)*(GMWQ!$ND$2:$ND$60=X$4)*(GMWQ!$NF$2:$NF$60=X$1),0),$G182-1966)</f>
        <v>1191152</v>
      </c>
      <c r="Y182" s="4" cm="1">
        <f t="array" ref="Y182">INDEX(GMWQ!$A$2:$NF$60,MATCH(1,(GMWQ!$NE$2:$NE$60=Y$3)*(GMWQ!$ND$2:$ND$60=Y$4)*(GMWQ!$NF$2:$NF$60=Y$1),0),$G182-1966)</f>
        <v>2006.8130000000001</v>
      </c>
      <c r="Z182" s="4" cm="1">
        <f t="array" ref="Z182">INDEX(GMWQ!$A$2:$NF$60,MATCH(1,(GMWQ!$NE$2:$NE$60=Z$3)*(GMWQ!$ND$2:$ND$60=Z$4)*(GMWQ!$NF$2:$NF$60=Z$1),0),$G182-1966)</f>
        <v>2898.7339999999999</v>
      </c>
      <c r="AA182" s="4" cm="1">
        <f t="array" ref="AA182">INDEX(GMWQ!$A$2:$NF$60,MATCH(1,(GMWQ!$NE$2:$NE$60=AA$3)*(GMWQ!$ND$2:$ND$60=AA$4)*(GMWQ!$NF$2:$NF$60=AA$1),0),$G182-1966)</f>
        <v>2640.7689999999998</v>
      </c>
      <c r="AB182" s="4" cm="1">
        <f t="array" ref="AB182">INDEX(GMWQ!$A$2:$NF$60,MATCH(1,(GMWQ!$NE$2:$NE$60=AB$3)*(GMWQ!$ND$2:$ND$60=AB$4)*(GMWQ!$NF$2:$NF$60=AB$1),0),$G182-1966)</f>
        <v>2014521</v>
      </c>
      <c r="AC182" s="4" cm="1">
        <f t="array" ref="AC182">INDEX(GMWQ!$A$2:$NF$60,MATCH(1,(GMWQ!$NE$2:$NE$60=AC$3)*(GMWQ!$ND$2:$ND$60=AC$4)*(GMWQ!$NF$2:$NF$60=AC$1),0),$G182-1966)</f>
        <v>1690600</v>
      </c>
      <c r="AD182" s="4" cm="1">
        <f t="array" ref="AD182">INDEX(GMWQ!$A$2:$NF$60,MATCH(1,(GMWQ!$NE$2:$NE$60=AD$3)*(GMWQ!$ND$2:$ND$60=AD$4)*(GMWQ!$NF$2:$NF$60=AD$1),0),$G182-1966)</f>
        <v>20629.04</v>
      </c>
      <c r="AE182" s="4" cm="1">
        <f t="array" ref="AE182">INDEX(GMWQ!$A$2:$NF$60,MATCH(1,(GMWQ!$NE$2:$NE$60=AE$3)*(GMWQ!$ND$2:$ND$60=AE$4)*(GMWQ!$NF$2:$NF$60=AE$1),0),$G182-1966)</f>
        <v>663622.40000000002</v>
      </c>
      <c r="AF182" s="4" cm="1">
        <f t="array" ref="AF182">INDEX(GMWQ!$A$2:$NF$60,MATCH(1,(GMWQ!$NE$2:$NE$60=AF$3)*(GMWQ!$ND$2:$ND$60=AF$4)*(GMWQ!$NF$2:$NF$60=AF$1),0),$G182-1966)</f>
        <v>1238</v>
      </c>
      <c r="AG182" s="4" cm="1">
        <f t="array" ref="AG182">INDEX(GMWQ!$A$2:$NF$60,MATCH(1,(GMWQ!$NE$2:$NE$60=AG$3)*(GMWQ!$ND$2:$ND$60=AG$4)*(GMWQ!$NF$2:$NF$60=AG$1),0),$G182-1966)</f>
        <v>1771.085</v>
      </c>
      <c r="AH182" s="4" cm="1">
        <f t="array" ref="AH182">INDEX(GMWQ!$A$2:$NF$60,MATCH(1,(GMWQ!$NE$2:$NE$60=AH$3)*(GMWQ!$ND$2:$ND$60=AH$4)*(GMWQ!$NF$2:$NF$60=AH$1),0),$G182-1966)</f>
        <v>2170.625</v>
      </c>
      <c r="AI182" s="4" cm="1">
        <f t="array" ref="AI182">INDEX(GMWQ!$A$2:$NF$60,MATCH(1,(GMWQ!$NE$2:$NE$60=AI$3)*(GMWQ!$ND$2:$ND$60=AI$4)*(GMWQ!$NF$2:$NF$60=AI$1),0),$G182-1966)</f>
        <v>507797</v>
      </c>
      <c r="AJ182" s="4" cm="1">
        <f t="array" ref="AJ182">INDEX(GMWQ!$A$2:$NF$60,MATCH(1,(GMWQ!$NE$2:$NE$60=AJ$3)*(GMWQ!$ND$2:$ND$60=AJ$4)*(GMWQ!$NF$2:$NF$60=AJ$1),0),$G182-1966)</f>
        <v>510682</v>
      </c>
      <c r="AK182" s="4" cm="1">
        <f t="array" ref="AK182">INDEX(GMWQ!$A$2:$NF$60,MATCH(1,(GMWQ!$NE$2:$NE$60=AK$3)*(GMWQ!$ND$2:$ND$60=AK$4)*(GMWQ!$NF$2:$NF$60=AK$1),0),$G182-1966)</f>
        <v>4772.3500000000004</v>
      </c>
      <c r="AL182" s="4" cm="1">
        <f t="array" ref="AL182">INDEX(GMWQ!$A$2:$NF$60,MATCH(1,(GMWQ!$NE$2:$NE$60=AL$3)*(GMWQ!$ND$2:$ND$60=AL$4)*(GMWQ!$NF$2:$NF$60=AL$1),0),$G182-1966)</f>
        <v>138944.29999999999</v>
      </c>
      <c r="AM182" s="4" cm="1">
        <f t="array" ref="AM182">INDEX(GMWQ!$A$2:$NF$60,MATCH(1,(GMWQ!$NE$2:$NE$60=AM$3)*(GMWQ!$ND$2:$ND$60=AM$4)*(GMWQ!$NF$2:$NF$60=AM$1),0),$G182-1966)</f>
        <v>805.76900000000001</v>
      </c>
      <c r="AN182" s="4" cm="1">
        <f t="array" ref="AN182">INDEX(GMWQ!$A$2:$NF$60,MATCH(1,(GMWQ!$NE$2:$NE$60=AN$3)*(GMWQ!$ND$2:$ND$60=AN$4)*(GMWQ!$NF$2:$NF$60=AN$1),0),$G182-1966)</f>
        <v>560.65599999999995</v>
      </c>
      <c r="AO182" s="4" cm="1">
        <f t="array" ref="AO182">INDEX(GMWQ!$A$2:$NF$60,MATCH(1,(GMWQ!$NE$2:$NE$60=AO$3)*(GMWQ!$ND$2:$ND$60=AO$4)*(GMWQ!$NF$2:$NF$60=AO$1),0),$G182-1966)</f>
        <v>430.24599999999998</v>
      </c>
      <c r="AP182" s="4" cm="1">
        <f t="array" ref="AP182">INDEX(GMWQ!$A$2:$NF$60,MATCH(1,(GMWQ!$NE$2:$NE$60=AP$3)*(GMWQ!$ND$2:$ND$60=AP$4)*(GMWQ!$NF$2:$NF$60=AP$1),0),$G182-1966)</f>
        <v>516537</v>
      </c>
      <c r="AQ182" s="4" cm="1">
        <f t="array" ref="AQ182">INDEX(GMWQ!$A$2:$NF$60,MATCH(1,(GMWQ!$NE$2:$NE$60=AQ$3)*(GMWQ!$ND$2:$ND$60=AQ$4)*(GMWQ!$NF$2:$NF$60=AQ$1),0),$G182-1966)</f>
        <v>0.2026008</v>
      </c>
      <c r="AR182" s="4" cm="1">
        <f t="array" ref="AR182">INDEX(GMWQ!$A$2:$NF$60,MATCH(1,(GMWQ!$NE$2:$NE$60=AR$3)*(GMWQ!$ND$2:$ND$60=AR$4)*(GMWQ!$NF$2:$NF$60=AR$1),0),$G182-1966)</f>
        <v>0.55700780000000005</v>
      </c>
      <c r="AS182" s="4" cm="1">
        <f t="array" ref="AS182">INDEX(GMWQ!$A$2:$NF$60,MATCH(1,(GMWQ!$NE$2:$NE$60=AS$3)*(GMWQ!$ND$2:$ND$60=AS$4)*(GMWQ!$NF$2:$NF$60=AS$1),0),$G182-1966)</f>
        <v>-0.62157150000000005</v>
      </c>
      <c r="AT182" s="4" cm="1">
        <f t="array" ref="AT182">INDEX(GMWQ!$A$2:$NF$60,MATCH(1,(GMWQ!$NE$2:$NE$60=AT$3)*(GMWQ!$ND$2:$ND$60=AT$4)*(GMWQ!$NF$2:$NF$60=AT$1),0),$G182-1966)</f>
        <v>-0.63078310000000004</v>
      </c>
      <c r="AU182" s="4" cm="1">
        <f t="array" ref="AU182">INDEX(GMWQ!$A$2:$NF$60,MATCH(1,(GMWQ!$NE$2:$NE$60=AU$3)*(GMWQ!$ND$2:$ND$60=AU$4)*(GMWQ!$NF$2:$NF$60=AU$1),0),$G182-1966)</f>
        <v>101.5</v>
      </c>
      <c r="AV182" s="4" cm="1">
        <f t="array" ref="AV182">INDEX(GMWQ!$A$2:$NF$60,MATCH(1,(GMWQ!$NE$2:$NE$60=AV$3)*(GMWQ!$ND$2:$ND$60=AV$4)*(GMWQ!$NF$2:$NF$60=AV$1),0),$G182-1966)</f>
        <v>242.13470000000001</v>
      </c>
      <c r="AW182" s="4" cm="1">
        <f t="array" ref="AW182">INDEX(GMWQ!$A$2:$NF$60,MATCH(1,(GMWQ!$NE$2:$NE$60=AW$3)*(GMWQ!$ND$2:$ND$60=AW$4)*(GMWQ!$NF$2:$NF$60=AW$1),0),$G182-1966)</f>
        <v>98.533330000000007</v>
      </c>
      <c r="AX182" s="4" cm="1">
        <f t="array" ref="AX182">INDEX(GMWQ!$A$2:$NF$60,MATCH(1,(GMWQ!$NE$2:$NE$60=AX$3)*(GMWQ!$ND$2:$ND$60=AX$4)*(GMWQ!$NF$2:$NF$60=AX$1),0),$G182-1966)</f>
        <v>95.533330000000007</v>
      </c>
      <c r="AY182" s="4" cm="1">
        <f t="array" ref="AY182">INDEX(GMWQ!$A$2:$NF$60,MATCH(1,(GMWQ!$NE$2:$NE$60=AY$3)*(GMWQ!$ND$2:$ND$60=AY$4)*(GMWQ!$NF$2:$NF$60=AY$1),0),$G182-1966)</f>
        <v>83.056659999999994</v>
      </c>
      <c r="AZ182" s="4" cm="1">
        <f t="array" ref="AZ182">INDEX(GMWQ!$A$2:$NF$60,MATCH(1,(GMWQ!$NE$2:$NE$60=AZ$3)*(GMWQ!$ND$2:$ND$60=AZ$4)*(GMWQ!$NF$2:$NF$60=AZ$1),0),$G182-1966)</f>
        <v>81.633330000000001</v>
      </c>
      <c r="BA182" s="4" cm="1">
        <f t="array" ref="BA182">INDEX(GMWQ!$A$2:$NF$60,MATCH(1,(GMWQ!$NE$2:$NE$60=BA$3)*(GMWQ!$ND$2:$ND$60=BA$4)*(GMWQ!$NF$2:$NF$60=BA$1),0),$G182-1966)</f>
        <v>129.1</v>
      </c>
    </row>
    <row r="183" spans="1:53" x14ac:dyDescent="0.25">
      <c r="A183" s="4">
        <v>2017</v>
      </c>
      <c r="B183" s="4">
        <f t="shared" si="218"/>
        <v>2017</v>
      </c>
      <c r="C183" s="4">
        <f t="shared" si="218"/>
        <v>2016</v>
      </c>
      <c r="D183" s="4">
        <f t="shared" ref="D183" si="234">+D179+1</f>
        <v>2016</v>
      </c>
      <c r="E183" s="4">
        <f t="shared" si="218"/>
        <v>2016</v>
      </c>
      <c r="G183" s="4">
        <f t="shared" si="226"/>
        <v>2149</v>
      </c>
      <c r="H183" s="4" cm="1">
        <f t="array" ref="H183">INDEX(GMWQ!$A$2:$NF$60,MATCH(1,(GMWQ!$NE$2:$NE$60=H$3)*(GMWQ!$ND$2:$ND$60=H$4)*(GMWQ!$NF$2:$NF$60=H$1),0),$G183-1966)</f>
        <v>642463</v>
      </c>
      <c r="I183" s="4" cm="1">
        <f t="array" ref="I183">INDEX(GMWQ!$A$2:$NF$60,MATCH(1,(GMWQ!$NE$2:$NE$60=I$3)*(GMWQ!$ND$2:$ND$60=I$4)*(GMWQ!$NF$2:$NF$60=I$1),0),$G183-1966)</f>
        <v>4849.5749999999998</v>
      </c>
      <c r="J183" s="4" cm="1">
        <f t="array" ref="J183">INDEX(GMWQ!$A$2:$NF$60,MATCH(1,(GMWQ!$NE$2:$NE$60=J$3)*(GMWQ!$ND$2:$ND$60=J$4)*(GMWQ!$NF$2:$NF$60=J$1),0),$G183-1966)</f>
        <v>142778.6</v>
      </c>
      <c r="K183" s="4" cm="1">
        <f t="array" ref="K183">INDEX(GMWQ!$A$2:$NF$60,MATCH(1,(GMWQ!$NE$2:$NE$60=K$3)*(GMWQ!$ND$2:$ND$60=K$4)*(GMWQ!$NF$2:$NF$60=K$1),0),$G183-1966)</f>
        <v>871.85</v>
      </c>
      <c r="L183" s="4" cm="1">
        <f t="array" ref="L183">INDEX(GMWQ!$A$2:$NF$60,MATCH(1,(GMWQ!$NE$2:$NE$60=L$3)*(GMWQ!$ND$2:$ND$60=L$4)*(GMWQ!$NF$2:$NF$60=L$1),0),$G183-1966)</f>
        <v>598.101</v>
      </c>
      <c r="M183" s="4" cm="1">
        <f t="array" ref="M183">INDEX(GMWQ!$A$2:$NF$60,MATCH(1,(GMWQ!$NE$2:$NE$60=M$3)*(GMWQ!$ND$2:$ND$60=M$4)*(GMWQ!$NF$2:$NF$60=M$1),0),$G183-1966)</f>
        <v>450.96899999999999</v>
      </c>
      <c r="N183" s="4" cm="1">
        <f t="array" ref="N183">INDEX(GMWQ!$A$2:$NF$60,MATCH(1,(GMWQ!$NE$2:$NE$60=N$3)*(GMWQ!$ND$2:$ND$60=N$4)*(GMWQ!$NF$2:$NF$60=N$1),0),$G183-1966)</f>
        <v>530210.80000000005</v>
      </c>
      <c r="O183" s="4" cm="1">
        <f t="array" ref="O183">INDEX(GMWQ!$A$2:$NF$60,MATCH(1,(GMWQ!$NE$2:$NE$60=O$3)*(GMWQ!$ND$2:$ND$60=O$4)*(GMWQ!$NF$2:$NF$60=O$1),0),$G183-1966)</f>
        <v>6110</v>
      </c>
      <c r="P183" s="4" cm="1">
        <f t="array" ref="P183">INDEX(GMWQ!$A$2:$NF$60,MATCH(1,(GMWQ!$NE$2:$NE$60=P$3)*(GMWQ!$ND$2:$ND$60=P$4)*(GMWQ!$NF$2:$NF$60=P$1),0),$G183-1966)</f>
        <v>-264.25749999999999</v>
      </c>
      <c r="Q183" s="4" cm="1">
        <f t="array" ref="Q183">INDEX(GMWQ!$A$2:$NF$60,MATCH(1,(GMWQ!$NE$2:$NE$60=Q$3)*(GMWQ!$ND$2:$ND$60=Q$4)*(GMWQ!$NF$2:$NF$60=Q$1),0),$G183-1966)</f>
        <v>-4249.25</v>
      </c>
      <c r="R183" s="4" cm="1">
        <f t="array" ref="R183">INDEX(GMWQ!$A$2:$NF$60,MATCH(1,(GMWQ!$NE$2:$NE$60=R$3)*(GMWQ!$ND$2:$ND$60=R$4)*(GMWQ!$NF$2:$NF$60=R$1),0),$G183-1966)</f>
        <v>12.353999999999999</v>
      </c>
      <c r="S183" s="4" cm="1">
        <f t="array" ref="S183">INDEX(GMWQ!$A$2:$NF$60,MATCH(1,(GMWQ!$NE$2:$NE$60=S$3)*(GMWQ!$ND$2:$ND$60=S$4)*(GMWQ!$NF$2:$NF$60=S$1),0),$G183-1966)</f>
        <v>-21.146000000000001</v>
      </c>
      <c r="T183" s="4" cm="1">
        <f t="array" ref="T183">INDEX(GMWQ!$A$2:$NF$60,MATCH(1,(GMWQ!$NE$2:$NE$60=T$3)*(GMWQ!$ND$2:$ND$60=T$4)*(GMWQ!$NF$2:$NF$60=T$1),0),$G183-1966)</f>
        <v>-10.84094</v>
      </c>
      <c r="U183" s="4" cm="1">
        <f t="array" ref="U183">INDEX(GMWQ!$A$2:$NF$60,MATCH(1,(GMWQ!$NE$2:$NE$60=U$3)*(GMWQ!$ND$2:$ND$60=U$4)*(GMWQ!$NF$2:$NF$60=U$1),0),$G183-1966)</f>
        <v>122</v>
      </c>
      <c r="V183" s="4" cm="1">
        <f t="array" ref="V183">INDEX(GMWQ!$A$2:$NF$60,MATCH(1,(GMWQ!$NE$2:$NE$60=V$3)*(GMWQ!$ND$2:$ND$60=V$4)*(GMWQ!$NF$2:$NF$60=V$1),0),$G183-1966)</f>
        <v>1737660</v>
      </c>
      <c r="W183" s="4" cm="1">
        <f t="array" ref="W183">INDEX(GMWQ!$A$2:$NF$60,MATCH(1,(GMWQ!$NE$2:$NE$60=W$3)*(GMWQ!$ND$2:$ND$60=W$4)*(GMWQ!$NF$2:$NF$60=W$1),0),$G183-1966)</f>
        <v>26333.83</v>
      </c>
      <c r="X183" s="4" cm="1">
        <f t="array" ref="X183">INDEX(GMWQ!$A$2:$NF$60,MATCH(1,(GMWQ!$NE$2:$NE$60=X$3)*(GMWQ!$ND$2:$ND$60=X$4)*(GMWQ!$NF$2:$NF$60=X$1),0),$G183-1966)</f>
        <v>1195545</v>
      </c>
      <c r="Y183" s="4" cm="1">
        <f t="array" ref="Y183">INDEX(GMWQ!$A$2:$NF$60,MATCH(1,(GMWQ!$NE$2:$NE$60=Y$3)*(GMWQ!$ND$2:$ND$60=Y$4)*(GMWQ!$NF$2:$NF$60=Y$1),0),$G183-1966)</f>
        <v>1988.9159999999999</v>
      </c>
      <c r="Z183" s="4" cm="1">
        <f t="array" ref="Z183">INDEX(GMWQ!$A$2:$NF$60,MATCH(1,(GMWQ!$NE$2:$NE$60=Z$3)*(GMWQ!$ND$2:$ND$60=Z$4)*(GMWQ!$NF$2:$NF$60=Z$1),0),$G183-1966)</f>
        <v>2979.3960000000002</v>
      </c>
      <c r="AA183" s="4" cm="1">
        <f t="array" ref="AA183">INDEX(GMWQ!$A$2:$NF$60,MATCH(1,(GMWQ!$NE$2:$NE$60=AA$3)*(GMWQ!$ND$2:$ND$60=AA$4)*(GMWQ!$NF$2:$NF$60=AA$1),0),$G183-1966)</f>
        <v>2643.42</v>
      </c>
      <c r="AB183" s="4" cm="1">
        <f t="array" ref="AB183">INDEX(GMWQ!$A$2:$NF$60,MATCH(1,(GMWQ!$NE$2:$NE$60=AB$3)*(GMWQ!$ND$2:$ND$60=AB$4)*(GMWQ!$NF$2:$NF$60=AB$1),0),$G183-1966)</f>
        <v>2008449</v>
      </c>
      <c r="AC183" s="4" cm="1">
        <f t="array" ref="AC183">INDEX(GMWQ!$A$2:$NF$60,MATCH(1,(GMWQ!$NE$2:$NE$60=AC$3)*(GMWQ!$ND$2:$ND$60=AC$4)*(GMWQ!$NF$2:$NF$60=AC$1),0),$G183-1966)</f>
        <v>1714500</v>
      </c>
      <c r="AD183" s="4" cm="1">
        <f t="array" ref="AD183">INDEX(GMWQ!$A$2:$NF$60,MATCH(1,(GMWQ!$NE$2:$NE$60=AD$3)*(GMWQ!$ND$2:$ND$60=AD$4)*(GMWQ!$NF$2:$NF$60=AD$1),0),$G183-1966)</f>
        <v>20795.400000000001</v>
      </c>
      <c r="AE183" s="4" cm="1">
        <f t="array" ref="AE183">INDEX(GMWQ!$A$2:$NF$60,MATCH(1,(GMWQ!$NE$2:$NE$60=AE$3)*(GMWQ!$ND$2:$ND$60=AE$4)*(GMWQ!$NF$2:$NF$60=AE$1),0),$G183-1966)</f>
        <v>663884.19999999995</v>
      </c>
      <c r="AF183" s="4" cm="1">
        <f t="array" ref="AF183">INDEX(GMWQ!$A$2:$NF$60,MATCH(1,(GMWQ!$NE$2:$NE$60=AF$3)*(GMWQ!$ND$2:$ND$60=AF$4)*(GMWQ!$NF$2:$NF$60=AF$1),0),$G183-1966)</f>
        <v>1220</v>
      </c>
      <c r="AG183" s="4" cm="1">
        <f t="array" ref="AG183">INDEX(GMWQ!$A$2:$NF$60,MATCH(1,(GMWQ!$NE$2:$NE$60=AG$3)*(GMWQ!$ND$2:$ND$60=AG$4)*(GMWQ!$NF$2:$NF$60=AG$1),0),$G183-1966)</f>
        <v>1773.2719999999999</v>
      </c>
      <c r="AH183" s="4" cm="1">
        <f t="array" ref="AH183">INDEX(GMWQ!$A$2:$NF$60,MATCH(1,(GMWQ!$NE$2:$NE$60=AH$3)*(GMWQ!$ND$2:$ND$60=AH$4)*(GMWQ!$NF$2:$NF$60=AH$1),0),$G183-1966)</f>
        <v>2171.1320000000001</v>
      </c>
      <c r="AI183" s="4" cm="1">
        <f t="array" ref="AI183">INDEX(GMWQ!$A$2:$NF$60,MATCH(1,(GMWQ!$NE$2:$NE$60=AI$3)*(GMWQ!$ND$2:$ND$60=AI$4)*(GMWQ!$NF$2:$NF$60=AI$1),0),$G183-1966)</f>
        <v>459006</v>
      </c>
      <c r="AJ183" s="4" cm="1">
        <f t="array" ref="AJ183">INDEX(GMWQ!$A$2:$NF$60,MATCH(1,(GMWQ!$NE$2:$NE$60=AJ$3)*(GMWQ!$ND$2:$ND$60=AJ$4)*(GMWQ!$NF$2:$NF$60=AJ$1),0),$G183-1966)</f>
        <v>517306</v>
      </c>
      <c r="AK183" s="4" cm="1">
        <f t="array" ref="AK183">INDEX(GMWQ!$A$2:$NF$60,MATCH(1,(GMWQ!$NE$2:$NE$60=AK$3)*(GMWQ!$ND$2:$ND$60=AK$4)*(GMWQ!$NF$2:$NF$60=AK$1),0),$G183-1966)</f>
        <v>4820.0249999999996</v>
      </c>
      <c r="AL183" s="4" cm="1">
        <f t="array" ref="AL183">INDEX(GMWQ!$A$2:$NF$60,MATCH(1,(GMWQ!$NE$2:$NE$60=AL$3)*(GMWQ!$ND$2:$ND$60=AL$4)*(GMWQ!$NF$2:$NF$60=AL$1),0),$G183-1966)</f>
        <v>139782.79999999999</v>
      </c>
      <c r="AM183" s="4" cm="1">
        <f t="array" ref="AM183">INDEX(GMWQ!$A$2:$NF$60,MATCH(1,(GMWQ!$NE$2:$NE$60=AM$3)*(GMWQ!$ND$2:$ND$60=AM$4)*(GMWQ!$NF$2:$NF$60=AM$1),0),$G183-1966)</f>
        <v>818.68899999999996</v>
      </c>
      <c r="AN183" s="4" cm="1">
        <f t="array" ref="AN183">INDEX(GMWQ!$A$2:$NF$60,MATCH(1,(GMWQ!$NE$2:$NE$60=AN$3)*(GMWQ!$ND$2:$ND$60=AN$4)*(GMWQ!$NF$2:$NF$60=AN$1),0),$G183-1966)</f>
        <v>566.00599999999997</v>
      </c>
      <c r="AO183" s="4" cm="1">
        <f t="array" ref="AO183">INDEX(GMWQ!$A$2:$NF$60,MATCH(1,(GMWQ!$NE$2:$NE$60=AO$3)*(GMWQ!$ND$2:$ND$60=AO$4)*(GMWQ!$NF$2:$NF$60=AO$1),0),$G183-1966)</f>
        <v>432.79399999999998</v>
      </c>
      <c r="AP183" s="4" cm="1">
        <f t="array" ref="AP183">INDEX(GMWQ!$A$2:$NF$60,MATCH(1,(GMWQ!$NE$2:$NE$60=AP$3)*(GMWQ!$ND$2:$ND$60=AP$4)*(GMWQ!$NF$2:$NF$60=AP$1),0),$G183-1966)</f>
        <v>526987</v>
      </c>
      <c r="AQ183" s="4" cm="1">
        <f t="array" ref="AQ183">INDEX(GMWQ!$A$2:$NF$60,MATCH(1,(GMWQ!$NE$2:$NE$60=AQ$3)*(GMWQ!$ND$2:$ND$60=AQ$4)*(GMWQ!$NF$2:$NF$60=AQ$1),0),$G183-1966)</f>
        <v>7.4223280000000003E-2</v>
      </c>
      <c r="AR183" s="4" cm="1">
        <f t="array" ref="AR183">INDEX(GMWQ!$A$2:$NF$60,MATCH(1,(GMWQ!$NE$2:$NE$60=AR$3)*(GMWQ!$ND$2:$ND$60=AR$4)*(GMWQ!$NF$2:$NF$60=AR$1),0),$G183-1966)</f>
        <v>0.61394459999999995</v>
      </c>
      <c r="AS183" s="4" cm="1">
        <f t="array" ref="AS183">INDEX(GMWQ!$A$2:$NF$60,MATCH(1,(GMWQ!$NE$2:$NE$60=AS$3)*(GMWQ!$ND$2:$ND$60=AS$4)*(GMWQ!$NF$2:$NF$60=AS$1),0),$G183-1966)</f>
        <v>-0.51817970000000002</v>
      </c>
      <c r="AT183" s="4" cm="1">
        <f t="array" ref="AT183">INDEX(GMWQ!$A$2:$NF$60,MATCH(1,(GMWQ!$NE$2:$NE$60=AT$3)*(GMWQ!$ND$2:$ND$60=AT$4)*(GMWQ!$NF$2:$NF$60=AT$1),0),$G183-1966)</f>
        <v>-0.3800963</v>
      </c>
      <c r="AU183" s="4" cm="1">
        <f t="array" ref="AU183">INDEX(GMWQ!$A$2:$NF$60,MATCH(1,(GMWQ!$NE$2:$NE$60=AU$3)*(GMWQ!$ND$2:$ND$60=AU$4)*(GMWQ!$NF$2:$NF$60=AU$1),0),$G183-1966)</f>
        <v>102</v>
      </c>
      <c r="AV183" s="4" cm="1">
        <f t="array" ref="AV183">INDEX(GMWQ!$A$2:$NF$60,MATCH(1,(GMWQ!$NE$2:$NE$60=AV$3)*(GMWQ!$ND$2:$ND$60=AV$4)*(GMWQ!$NF$2:$NF$60=AV$1),0),$G183-1966)</f>
        <v>243.83869999999999</v>
      </c>
      <c r="AW183" s="4" cm="1">
        <f t="array" ref="AW183">INDEX(GMWQ!$A$2:$NF$60,MATCH(1,(GMWQ!$NE$2:$NE$60=AW$3)*(GMWQ!$ND$2:$ND$60=AW$4)*(GMWQ!$NF$2:$NF$60=AW$1),0),$G183-1966)</f>
        <v>98.133330000000001</v>
      </c>
      <c r="AX183" s="4" cm="1">
        <f t="array" ref="AX183">INDEX(GMWQ!$A$2:$NF$60,MATCH(1,(GMWQ!$NE$2:$NE$60=AX$3)*(GMWQ!$ND$2:$ND$60=AX$4)*(GMWQ!$NF$2:$NF$60=AX$1),0),$G183-1966)</f>
        <v>96.033330000000007</v>
      </c>
      <c r="AY183" s="4" cm="1">
        <f t="array" ref="AY183">INDEX(GMWQ!$A$2:$NF$60,MATCH(1,(GMWQ!$NE$2:$NE$60=AY$3)*(GMWQ!$ND$2:$ND$60=AY$4)*(GMWQ!$NF$2:$NF$60=AY$1),0),$G183-1966)</f>
        <v>83.25667</v>
      </c>
      <c r="AZ183" s="4" cm="1">
        <f t="array" ref="AZ183">INDEX(GMWQ!$A$2:$NF$60,MATCH(1,(GMWQ!$NE$2:$NE$60=AZ$3)*(GMWQ!$ND$2:$ND$60=AZ$4)*(GMWQ!$NF$2:$NF$60=AZ$1),0),$G183-1966)</f>
        <v>82.3</v>
      </c>
      <c r="BA183" s="4" cm="1">
        <f t="array" ref="BA183">INDEX(GMWQ!$A$2:$NF$60,MATCH(1,(GMWQ!$NE$2:$NE$60=BA$3)*(GMWQ!$ND$2:$ND$60=BA$4)*(GMWQ!$NF$2:$NF$60=BA$1),0),$G183-1966)</f>
        <v>129.9</v>
      </c>
    </row>
    <row r="184" spans="1:53" x14ac:dyDescent="0.25">
      <c r="B184" s="4">
        <f t="shared" si="218"/>
        <v>2017</v>
      </c>
      <c r="C184" s="4">
        <f t="shared" si="218"/>
        <v>2017</v>
      </c>
      <c r="D184" s="4">
        <f t="shared" ref="D184" si="235">+D180+1</f>
        <v>2016</v>
      </c>
      <c r="G184" s="4">
        <f t="shared" si="226"/>
        <v>2150</v>
      </c>
      <c r="H184" s="4" cm="1">
        <f t="array" ref="H184">INDEX(GMWQ!$A$2:$NF$60,MATCH(1,(GMWQ!$NE$2:$NE$60=H$3)*(GMWQ!$ND$2:$ND$60=H$4)*(GMWQ!$NF$2:$NF$60=H$1),0),$G184-1966)</f>
        <v>647944</v>
      </c>
      <c r="I184" s="4" cm="1">
        <f t="array" ref="I184">INDEX(GMWQ!$A$2:$NF$60,MATCH(1,(GMWQ!$NE$2:$NE$60=I$3)*(GMWQ!$ND$2:$ND$60=I$4)*(GMWQ!$NF$2:$NF$60=I$1),0),$G184-1966)</f>
        <v>4876.7250000000004</v>
      </c>
      <c r="J184" s="4" cm="1">
        <f t="array" ref="J184">INDEX(GMWQ!$A$2:$NF$60,MATCH(1,(GMWQ!$NE$2:$NE$60=J$3)*(GMWQ!$ND$2:$ND$60=J$4)*(GMWQ!$NF$2:$NF$60=J$1),0),$G184-1966)</f>
        <v>143244.5</v>
      </c>
      <c r="K184" s="4" cm="1">
        <f t="array" ref="K184">INDEX(GMWQ!$A$2:$NF$60,MATCH(1,(GMWQ!$NE$2:$NE$60=K$3)*(GMWQ!$ND$2:$ND$60=K$4)*(GMWQ!$NF$2:$NF$60=K$1),0),$G184-1966)</f>
        <v>878.06</v>
      </c>
      <c r="L184" s="4" cm="1">
        <f t="array" ref="L184">INDEX(GMWQ!$A$2:$NF$60,MATCH(1,(GMWQ!$NE$2:$NE$60=L$3)*(GMWQ!$ND$2:$ND$60=L$4)*(GMWQ!$NF$2:$NF$60=L$1),0),$G184-1966)</f>
        <v>602.53099999999995</v>
      </c>
      <c r="M184" s="4" cm="1">
        <f t="array" ref="M184">INDEX(GMWQ!$A$2:$NF$60,MATCH(1,(GMWQ!$NE$2:$NE$60=M$3)*(GMWQ!$ND$2:$ND$60=M$4)*(GMWQ!$NF$2:$NF$60=M$1),0),$G184-1966)</f>
        <v>452.89800000000002</v>
      </c>
      <c r="N184" s="4" cm="1">
        <f t="array" ref="N184">INDEX(GMWQ!$A$2:$NF$60,MATCH(1,(GMWQ!$NE$2:$NE$60=N$3)*(GMWQ!$ND$2:$ND$60=N$4)*(GMWQ!$NF$2:$NF$60=N$1),0),$G184-1966)</f>
        <v>535791.5</v>
      </c>
      <c r="O184" s="4" cm="1">
        <f t="array" ref="O184">INDEX(GMWQ!$A$2:$NF$60,MATCH(1,(GMWQ!$NE$2:$NE$60=O$3)*(GMWQ!$ND$2:$ND$60=O$4)*(GMWQ!$NF$2:$NF$60=O$1),0),$G184-1966)</f>
        <v>-26228</v>
      </c>
      <c r="P184" s="4" cm="1">
        <f t="array" ref="P184">INDEX(GMWQ!$A$2:$NF$60,MATCH(1,(GMWQ!$NE$2:$NE$60=P$3)*(GMWQ!$ND$2:$ND$60=P$4)*(GMWQ!$NF$2:$NF$60=P$1),0),$G184-1966)</f>
        <v>-274.98750000000001</v>
      </c>
      <c r="Q184" s="4" cm="1">
        <f t="array" ref="Q184">INDEX(GMWQ!$A$2:$NF$60,MATCH(1,(GMWQ!$NE$2:$NE$60=Q$3)*(GMWQ!$ND$2:$ND$60=Q$4)*(GMWQ!$NF$2:$NF$60=Q$1),0),$G184-1966)</f>
        <v>-4230.5</v>
      </c>
      <c r="R184" s="4" cm="1">
        <f t="array" ref="R184">INDEX(GMWQ!$A$2:$NF$60,MATCH(1,(GMWQ!$NE$2:$NE$60=R$3)*(GMWQ!$ND$2:$ND$60=R$4)*(GMWQ!$NF$2:$NF$60=R$1),0),$G184-1966)</f>
        <v>4.1849999999999996</v>
      </c>
      <c r="S184" s="4" cm="1">
        <f t="array" ref="S184">INDEX(GMWQ!$A$2:$NF$60,MATCH(1,(GMWQ!$NE$2:$NE$60=S$3)*(GMWQ!$ND$2:$ND$60=S$4)*(GMWQ!$NF$2:$NF$60=S$1),0),$G184-1966)</f>
        <v>-18.327999999999999</v>
      </c>
      <c r="T184" s="4" cm="1">
        <f t="array" ref="T184">INDEX(GMWQ!$A$2:$NF$60,MATCH(1,(GMWQ!$NE$2:$NE$60=T$3)*(GMWQ!$ND$2:$ND$60=T$4)*(GMWQ!$NF$2:$NF$60=T$1),0),$G184-1966)</f>
        <v>-11.169309999999999</v>
      </c>
      <c r="U184" s="4" cm="1">
        <f t="array" ref="U184">INDEX(GMWQ!$A$2:$NF$60,MATCH(1,(GMWQ!$NE$2:$NE$60=U$3)*(GMWQ!$ND$2:$ND$60=U$4)*(GMWQ!$NF$2:$NF$60=U$1),0),$G184-1966)</f>
        <v>5392</v>
      </c>
      <c r="V184" s="4" cm="1">
        <f t="array" ref="V184">INDEX(GMWQ!$A$2:$NF$60,MATCH(1,(GMWQ!$NE$2:$NE$60=V$3)*(GMWQ!$ND$2:$ND$60=V$4)*(GMWQ!$NF$2:$NF$60=V$1),0),$G184-1966)</f>
        <v>1752875</v>
      </c>
      <c r="W184" s="4" cm="1">
        <f t="array" ref="W184">INDEX(GMWQ!$A$2:$NF$60,MATCH(1,(GMWQ!$NE$2:$NE$60=W$3)*(GMWQ!$ND$2:$ND$60=W$4)*(GMWQ!$NF$2:$NF$60=W$1),0),$G184-1966)</f>
        <v>26360.81</v>
      </c>
      <c r="X184" s="4" cm="1">
        <f t="array" ref="X184">INDEX(GMWQ!$A$2:$NF$60,MATCH(1,(GMWQ!$NE$2:$NE$60=X$3)*(GMWQ!$ND$2:$ND$60=X$4)*(GMWQ!$NF$2:$NF$60=X$1),0),$G184-1966)</f>
        <v>1199939</v>
      </c>
      <c r="Y184" s="4" cm="1">
        <f t="array" ref="Y184">INDEX(GMWQ!$A$2:$NF$60,MATCH(1,(GMWQ!$NE$2:$NE$60=Y$3)*(GMWQ!$ND$2:$ND$60=Y$4)*(GMWQ!$NF$2:$NF$60=Y$1),0),$G184-1966)</f>
        <v>1980.96</v>
      </c>
      <c r="Z184" s="4" cm="1">
        <f t="array" ref="Z184">INDEX(GMWQ!$A$2:$NF$60,MATCH(1,(GMWQ!$NE$2:$NE$60=Z$3)*(GMWQ!$ND$2:$ND$60=Z$4)*(GMWQ!$NF$2:$NF$60=Z$1),0),$G184-1966)</f>
        <v>3034.2060000000001</v>
      </c>
      <c r="AA184" s="4" cm="1">
        <f t="array" ref="AA184">INDEX(GMWQ!$A$2:$NF$60,MATCH(1,(GMWQ!$NE$2:$NE$60=AA$3)*(GMWQ!$ND$2:$ND$60=AA$4)*(GMWQ!$NF$2:$NF$60=AA$1),0),$G184-1966)</f>
        <v>2646.0709999999999</v>
      </c>
      <c r="AB184" s="4" cm="1">
        <f t="array" ref="AB184">INDEX(GMWQ!$A$2:$NF$60,MATCH(1,(GMWQ!$NE$2:$NE$60=AB$3)*(GMWQ!$ND$2:$ND$60=AB$4)*(GMWQ!$NF$2:$NF$60=AB$1),0),$G184-1966)</f>
        <v>2044242</v>
      </c>
      <c r="AC184" s="4" cm="1">
        <f t="array" ref="AC184">INDEX(GMWQ!$A$2:$NF$60,MATCH(1,(GMWQ!$NE$2:$NE$60=AC$3)*(GMWQ!$ND$2:$ND$60=AC$4)*(GMWQ!$NF$2:$NF$60=AC$1),0),$G184-1966)</f>
        <v>1750100</v>
      </c>
      <c r="AD184" s="4" cm="1">
        <f t="array" ref="AD184">INDEX(GMWQ!$A$2:$NF$60,MATCH(1,(GMWQ!$NE$2:$NE$60=AD$3)*(GMWQ!$ND$2:$ND$60=AD$4)*(GMWQ!$NF$2:$NF$60=AD$1),0),$G184-1966)</f>
        <v>20793.32</v>
      </c>
      <c r="AE184" s="4" cm="1">
        <f t="array" ref="AE184">INDEX(GMWQ!$A$2:$NF$60,MATCH(1,(GMWQ!$NE$2:$NE$60=AE$3)*(GMWQ!$ND$2:$ND$60=AE$4)*(GMWQ!$NF$2:$NF$60=AE$1),0),$G184-1966)</f>
        <v>664145.9</v>
      </c>
      <c r="AF184" s="4" cm="1">
        <f t="array" ref="AF184">INDEX(GMWQ!$A$2:$NF$60,MATCH(1,(GMWQ!$NE$2:$NE$60=AF$3)*(GMWQ!$ND$2:$ND$60=AF$4)*(GMWQ!$NF$2:$NF$60=AF$1),0),$G184-1966)</f>
        <v>1195</v>
      </c>
      <c r="AG184" s="4" cm="1">
        <f t="array" ref="AG184">INDEX(GMWQ!$A$2:$NF$60,MATCH(1,(GMWQ!$NE$2:$NE$60=AG$3)*(GMWQ!$ND$2:$ND$60=AG$4)*(GMWQ!$NF$2:$NF$60=AG$1),0),$G184-1966)</f>
        <v>1775.4590000000001</v>
      </c>
      <c r="AH184" s="4" cm="1">
        <f t="array" ref="AH184">INDEX(GMWQ!$A$2:$NF$60,MATCH(1,(GMWQ!$NE$2:$NE$60=AH$3)*(GMWQ!$ND$2:$ND$60=AH$4)*(GMWQ!$NF$2:$NF$60=AH$1),0),$G184-1966)</f>
        <v>2171.6390000000001</v>
      </c>
      <c r="AI184" s="4" cm="1">
        <f t="array" ref="AI184">INDEX(GMWQ!$A$2:$NF$60,MATCH(1,(GMWQ!$NE$2:$NE$60=AI$3)*(GMWQ!$ND$2:$ND$60=AI$4)*(GMWQ!$NF$2:$NF$60=AI$1),0),$G184-1966)</f>
        <v>442457</v>
      </c>
      <c r="AJ184" s="4" cm="1">
        <f t="array" ref="AJ184">INDEX(GMWQ!$A$2:$NF$60,MATCH(1,(GMWQ!$NE$2:$NE$60=AJ$3)*(GMWQ!$ND$2:$ND$60=AJ$4)*(GMWQ!$NF$2:$NF$60=AJ$1),0),$G184-1966)</f>
        <v>521616</v>
      </c>
      <c r="AK184" s="4" cm="1">
        <f t="array" ref="AK184">INDEX(GMWQ!$A$2:$NF$60,MATCH(1,(GMWQ!$NE$2:$NE$60=AK$3)*(GMWQ!$ND$2:$ND$60=AK$4)*(GMWQ!$NF$2:$NF$60=AK$1),0),$G184-1966)</f>
        <v>4859.6499999999996</v>
      </c>
      <c r="AL184" s="4" cm="1">
        <f t="array" ref="AL184">INDEX(GMWQ!$A$2:$NF$60,MATCH(1,(GMWQ!$NE$2:$NE$60=AL$3)*(GMWQ!$ND$2:$ND$60=AL$4)*(GMWQ!$NF$2:$NF$60=AL$1),0),$G184-1966)</f>
        <v>140381.20000000001</v>
      </c>
      <c r="AM184" s="4" cm="1">
        <f t="array" ref="AM184">INDEX(GMWQ!$A$2:$NF$60,MATCH(1,(GMWQ!$NE$2:$NE$60=AM$3)*(GMWQ!$ND$2:$ND$60=AM$4)*(GMWQ!$NF$2:$NF$60=AM$1),0),$G184-1966)</f>
        <v>828.33299999999997</v>
      </c>
      <c r="AN184" s="4" cm="1">
        <f t="array" ref="AN184">INDEX(GMWQ!$A$2:$NF$60,MATCH(1,(GMWQ!$NE$2:$NE$60=AN$3)*(GMWQ!$ND$2:$ND$60=AN$4)*(GMWQ!$NF$2:$NF$60=AN$1),0),$G184-1966)</f>
        <v>571.66499999999996</v>
      </c>
      <c r="AO184" s="4" cm="1">
        <f t="array" ref="AO184">INDEX(GMWQ!$A$2:$NF$60,MATCH(1,(GMWQ!$NE$2:$NE$60=AO$3)*(GMWQ!$ND$2:$ND$60=AO$4)*(GMWQ!$NF$2:$NF$60=AO$1),0),$G184-1966)</f>
        <v>435.89800000000002</v>
      </c>
      <c r="AP184" s="4" cm="1">
        <f t="array" ref="AP184">INDEX(GMWQ!$A$2:$NF$60,MATCH(1,(GMWQ!$NE$2:$NE$60=AP$3)*(GMWQ!$ND$2:$ND$60=AP$4)*(GMWQ!$NF$2:$NF$60=AP$1),0),$G184-1966)</f>
        <v>532505</v>
      </c>
      <c r="AQ184" s="4" cm="1">
        <f t="array" ref="AQ184">INDEX(GMWQ!$A$2:$NF$60,MATCH(1,(GMWQ!$NE$2:$NE$60=AQ$3)*(GMWQ!$ND$2:$ND$60=AQ$4)*(GMWQ!$NF$2:$NF$60=AQ$1),0),$G184-1966)</f>
        <v>-0.34594789999999997</v>
      </c>
      <c r="AR184" s="4" cm="1">
        <f t="array" ref="AR184">INDEX(GMWQ!$A$2:$NF$60,MATCH(1,(GMWQ!$NE$2:$NE$60=AR$3)*(GMWQ!$ND$2:$ND$60=AR$4)*(GMWQ!$NF$2:$NF$60=AR$1),0),$G184-1966)</f>
        <v>0.16670389999999999</v>
      </c>
      <c r="AS184" s="4" cm="1">
        <f t="array" ref="AS184">INDEX(GMWQ!$A$2:$NF$60,MATCH(1,(GMWQ!$NE$2:$NE$60=AS$3)*(GMWQ!$ND$2:$ND$60=AS$4)*(GMWQ!$NF$2:$NF$60=AS$1),0),$G184-1966)</f>
        <v>-0.52558349999999998</v>
      </c>
      <c r="AT184" s="4" cm="1">
        <f t="array" ref="AT184">INDEX(GMWQ!$A$2:$NF$60,MATCH(1,(GMWQ!$NE$2:$NE$60=AT$3)*(GMWQ!$ND$2:$ND$60=AT$4)*(GMWQ!$NF$2:$NF$60=AT$1),0),$G184-1966)</f>
        <v>-0.38417509999999999</v>
      </c>
      <c r="AU184" s="4" cm="1">
        <f t="array" ref="AU184">INDEX(GMWQ!$A$2:$NF$60,MATCH(1,(GMWQ!$NE$2:$NE$60=AU$3)*(GMWQ!$ND$2:$ND$60=AU$4)*(GMWQ!$NF$2:$NF$60=AU$1),0),$G184-1966)</f>
        <v>103.16670000000001</v>
      </c>
      <c r="AV184" s="4" cm="1">
        <f t="array" ref="AV184">INDEX(GMWQ!$A$2:$NF$60,MATCH(1,(GMWQ!$NE$2:$NE$60=AV$3)*(GMWQ!$ND$2:$ND$60=AV$4)*(GMWQ!$NF$2:$NF$60=AV$1),0),$G184-1966)</f>
        <v>244.12</v>
      </c>
      <c r="AW184" s="4" cm="1">
        <f t="array" ref="AW184">INDEX(GMWQ!$A$2:$NF$60,MATCH(1,(GMWQ!$NE$2:$NE$60=AW$3)*(GMWQ!$ND$2:$ND$60=AW$4)*(GMWQ!$NF$2:$NF$60=AW$1),0),$G184-1966)</f>
        <v>98.533330000000007</v>
      </c>
      <c r="AX184" s="4" cm="1">
        <f t="array" ref="AX184">INDEX(GMWQ!$A$2:$NF$60,MATCH(1,(GMWQ!$NE$2:$NE$60=AX$3)*(GMWQ!$ND$2:$ND$60=AX$4)*(GMWQ!$NF$2:$NF$60=AX$1),0),$G184-1966)</f>
        <v>96.133330000000001</v>
      </c>
      <c r="AY184" s="4" cm="1">
        <f t="array" ref="AY184">INDEX(GMWQ!$A$2:$NF$60,MATCH(1,(GMWQ!$NE$2:$NE$60=AY$3)*(GMWQ!$ND$2:$ND$60=AY$4)*(GMWQ!$NF$2:$NF$60=AY$1),0),$G184-1966)</f>
        <v>83.75</v>
      </c>
      <c r="AZ184" s="4" cm="1">
        <f t="array" ref="AZ184">INDEX(GMWQ!$A$2:$NF$60,MATCH(1,(GMWQ!$NE$2:$NE$60=AZ$3)*(GMWQ!$ND$2:$ND$60=AZ$4)*(GMWQ!$NF$2:$NF$60=AZ$1),0),$G184-1966)</f>
        <v>82.566670000000002</v>
      </c>
      <c r="BA184" s="4" cm="1">
        <f t="array" ref="BA184">INDEX(GMWQ!$A$2:$NF$60,MATCH(1,(GMWQ!$NE$2:$NE$60=BA$3)*(GMWQ!$ND$2:$ND$60=BA$4)*(GMWQ!$NF$2:$NF$60=BA$1),0),$G184-1966)</f>
        <v>129.9667</v>
      </c>
    </row>
    <row r="185" spans="1:53" x14ac:dyDescent="0.25">
      <c r="B185" s="4">
        <f t="shared" si="218"/>
        <v>2017</v>
      </c>
      <c r="C185" s="4">
        <f t="shared" si="218"/>
        <v>2017</v>
      </c>
      <c r="D185" s="4">
        <f t="shared" ref="D185" si="236">+D181+1</f>
        <v>2017</v>
      </c>
      <c r="G185" s="4">
        <f t="shared" si="226"/>
        <v>2151</v>
      </c>
      <c r="H185" s="4" cm="1">
        <f t="array" ref="H185">INDEX(GMWQ!$A$2:$NF$60,MATCH(1,(GMWQ!$NE$2:$NE$60=H$3)*(GMWQ!$ND$2:$ND$60=H$4)*(GMWQ!$NF$2:$NF$60=H$1),0),$G185-1966)</f>
        <v>652329</v>
      </c>
      <c r="I185" s="4" cm="1">
        <f t="array" ref="I185">INDEX(GMWQ!$A$2:$NF$60,MATCH(1,(GMWQ!$NE$2:$NE$60=I$3)*(GMWQ!$ND$2:$ND$60=I$4)*(GMWQ!$NF$2:$NF$60=I$1),0),$G185-1966)</f>
        <v>4915.2</v>
      </c>
      <c r="J185" s="4" cm="1">
        <f t="array" ref="J185">INDEX(GMWQ!$A$2:$NF$60,MATCH(1,(GMWQ!$NE$2:$NE$60=J$3)*(GMWQ!$ND$2:$ND$60=J$4)*(GMWQ!$NF$2:$NF$60=J$1),0),$G185-1966)</f>
        <v>144870.9</v>
      </c>
      <c r="K185" s="4" cm="1">
        <f t="array" ref="K185">INDEX(GMWQ!$A$2:$NF$60,MATCH(1,(GMWQ!$NE$2:$NE$60=K$3)*(GMWQ!$ND$2:$ND$60=K$4)*(GMWQ!$NF$2:$NF$60=K$1),0),$G185-1966)</f>
        <v>885.05</v>
      </c>
      <c r="L185" s="4" cm="1">
        <f t="array" ref="L185">INDEX(GMWQ!$A$2:$NF$60,MATCH(1,(GMWQ!$NE$2:$NE$60=L$3)*(GMWQ!$ND$2:$ND$60=L$4)*(GMWQ!$NF$2:$NF$60=L$1),0),$G185-1966)</f>
        <v>606.94200000000001</v>
      </c>
      <c r="M185" s="4" cm="1">
        <f t="array" ref="M185">INDEX(GMWQ!$A$2:$NF$60,MATCH(1,(GMWQ!$NE$2:$NE$60=M$3)*(GMWQ!$ND$2:$ND$60=M$4)*(GMWQ!$NF$2:$NF$60=M$1),0),$G185-1966)</f>
        <v>453.24799999999999</v>
      </c>
      <c r="N185" s="4" cm="1">
        <f t="array" ref="N185">INDEX(GMWQ!$A$2:$NF$60,MATCH(1,(GMWQ!$NE$2:$NE$60=N$3)*(GMWQ!$ND$2:$ND$60=N$4)*(GMWQ!$NF$2:$NF$60=N$1),0),$G185-1966)</f>
        <v>535959.80000000005</v>
      </c>
      <c r="O185" s="4" cm="1">
        <f t="array" ref="O185">INDEX(GMWQ!$A$2:$NF$60,MATCH(1,(GMWQ!$NE$2:$NE$60=O$3)*(GMWQ!$ND$2:$ND$60=O$4)*(GMWQ!$NF$2:$NF$60=O$1),0),$G185-1966)</f>
        <v>-15597</v>
      </c>
      <c r="P185" s="4" cm="1">
        <f t="array" ref="P185">INDEX(GMWQ!$A$2:$NF$60,MATCH(1,(GMWQ!$NE$2:$NE$60=P$3)*(GMWQ!$ND$2:$ND$60=P$4)*(GMWQ!$NF$2:$NF$60=P$1),0),$G185-1966)</f>
        <v>-280.18299999999999</v>
      </c>
      <c r="Q185" s="4" cm="1">
        <f t="array" ref="Q185">INDEX(GMWQ!$A$2:$NF$60,MATCH(1,(GMWQ!$NE$2:$NE$60=Q$3)*(GMWQ!$ND$2:$ND$60=Q$4)*(GMWQ!$NF$2:$NF$60=Q$1),0),$G185-1966)</f>
        <v>-4337</v>
      </c>
      <c r="R185" s="4" cm="1">
        <f t="array" ref="R185">INDEX(GMWQ!$A$2:$NF$60,MATCH(1,(GMWQ!$NE$2:$NE$60=R$3)*(GMWQ!$ND$2:$ND$60=R$4)*(GMWQ!$NF$2:$NF$60=R$1),0),$G185-1966)</f>
        <v>15.282</v>
      </c>
      <c r="S185" s="4" cm="1">
        <f t="array" ref="S185">INDEX(GMWQ!$A$2:$NF$60,MATCH(1,(GMWQ!$NE$2:$NE$60=S$3)*(GMWQ!$ND$2:$ND$60=S$4)*(GMWQ!$NF$2:$NF$60=S$1),0),$G185-1966)</f>
        <v>-21.652000000000001</v>
      </c>
      <c r="T185" s="4" cm="1">
        <f t="array" ref="T185">INDEX(GMWQ!$A$2:$NF$60,MATCH(1,(GMWQ!$NE$2:$NE$60=T$3)*(GMWQ!$ND$2:$ND$60=T$4)*(GMWQ!$NF$2:$NF$60=T$1),0),$G185-1966)</f>
        <v>-11.10594</v>
      </c>
      <c r="U185" s="4" cm="1">
        <f t="array" ref="U185">INDEX(GMWQ!$A$2:$NF$60,MATCH(1,(GMWQ!$NE$2:$NE$60=U$3)*(GMWQ!$ND$2:$ND$60=U$4)*(GMWQ!$NF$2:$NF$60=U$1),0),$G185-1966)</f>
        <v>2602</v>
      </c>
      <c r="V185" s="4" cm="1">
        <f t="array" ref="V185">INDEX(GMWQ!$A$2:$NF$60,MATCH(1,(GMWQ!$NE$2:$NE$60=V$3)*(GMWQ!$ND$2:$ND$60=V$4)*(GMWQ!$NF$2:$NF$60=V$1),0),$G185-1966)</f>
        <v>1763105</v>
      </c>
      <c r="W185" s="4" cm="1">
        <f t="array" ref="W185">INDEX(GMWQ!$A$2:$NF$60,MATCH(1,(GMWQ!$NE$2:$NE$60=W$3)*(GMWQ!$ND$2:$ND$60=W$4)*(GMWQ!$NF$2:$NF$60=W$1),0),$G185-1966)</f>
        <v>26494.9</v>
      </c>
      <c r="X185" s="4" cm="1">
        <f t="array" ref="X185">INDEX(GMWQ!$A$2:$NF$60,MATCH(1,(GMWQ!$NE$2:$NE$60=X$3)*(GMWQ!$ND$2:$ND$60=X$4)*(GMWQ!$NF$2:$NF$60=X$1),0),$G185-1966)</f>
        <v>1204332</v>
      </c>
      <c r="Y185" s="4" cm="1">
        <f t="array" ref="Y185">INDEX(GMWQ!$A$2:$NF$60,MATCH(1,(GMWQ!$NE$2:$NE$60=Y$3)*(GMWQ!$ND$2:$ND$60=Y$4)*(GMWQ!$NF$2:$NF$60=Y$1),0),$G185-1966)</f>
        <v>1974.8779999999999</v>
      </c>
      <c r="Z185" s="4" cm="1">
        <f t="array" ref="Z185">INDEX(GMWQ!$A$2:$NF$60,MATCH(1,(GMWQ!$NE$2:$NE$60=Z$3)*(GMWQ!$ND$2:$ND$60=Z$4)*(GMWQ!$NF$2:$NF$60=Z$1),0),$G185-1966)</f>
        <v>3044.3380000000002</v>
      </c>
      <c r="AA185" s="4" cm="1">
        <f t="array" ref="AA185">INDEX(GMWQ!$A$2:$NF$60,MATCH(1,(GMWQ!$NE$2:$NE$60=AA$3)*(GMWQ!$ND$2:$ND$60=AA$4)*(GMWQ!$NF$2:$NF$60=AA$1),0),$G185-1966)</f>
        <v>2648.7220000000002</v>
      </c>
      <c r="AB185" s="4" cm="1">
        <f t="array" ref="AB185">INDEX(GMWQ!$A$2:$NF$60,MATCH(1,(GMWQ!$NE$2:$NE$60=AB$3)*(GMWQ!$ND$2:$ND$60=AB$4)*(GMWQ!$NF$2:$NF$60=AB$1),0),$G185-1966)</f>
        <v>2003457</v>
      </c>
      <c r="AC185" s="4" cm="1">
        <f t="array" ref="AC185">INDEX(GMWQ!$A$2:$NF$60,MATCH(1,(GMWQ!$NE$2:$NE$60=AC$3)*(GMWQ!$ND$2:$ND$60=AC$4)*(GMWQ!$NF$2:$NF$60=AC$1),0),$G185-1966)</f>
        <v>1773500</v>
      </c>
      <c r="AD185" s="4" cm="1">
        <f t="array" ref="AD185">INDEX(GMWQ!$A$2:$NF$60,MATCH(1,(GMWQ!$NE$2:$NE$60=AD$3)*(GMWQ!$ND$2:$ND$60=AD$4)*(GMWQ!$NF$2:$NF$60=AD$1),0),$G185-1966)</f>
        <v>20840.13</v>
      </c>
      <c r="AE185" s="4" cm="1">
        <f t="array" ref="AE185">INDEX(GMWQ!$A$2:$NF$60,MATCH(1,(GMWQ!$NE$2:$NE$60=AE$3)*(GMWQ!$ND$2:$ND$60=AE$4)*(GMWQ!$NF$2:$NF$60=AE$1),0),$G185-1966)</f>
        <v>664407.80000000005</v>
      </c>
      <c r="AF185" s="4" cm="1">
        <f t="array" ref="AF185">INDEX(GMWQ!$A$2:$NF$60,MATCH(1,(GMWQ!$NE$2:$NE$60=AF$3)*(GMWQ!$ND$2:$ND$60=AF$4)*(GMWQ!$NF$2:$NF$60=AF$1),0),$G185-1966)</f>
        <v>1181</v>
      </c>
      <c r="AG185" s="4" cm="1">
        <f t="array" ref="AG185">INDEX(GMWQ!$A$2:$NF$60,MATCH(1,(GMWQ!$NE$2:$NE$60=AG$3)*(GMWQ!$ND$2:$ND$60=AG$4)*(GMWQ!$NF$2:$NF$60=AG$1),0),$G185-1966)</f>
        <v>1777.6469999999999</v>
      </c>
      <c r="AH185" s="4" cm="1">
        <f t="array" ref="AH185">INDEX(GMWQ!$A$2:$NF$60,MATCH(1,(GMWQ!$NE$2:$NE$60=AH$3)*(GMWQ!$ND$2:$ND$60=AH$4)*(GMWQ!$NF$2:$NF$60=AH$1),0),$G185-1966)</f>
        <v>2172.1460000000002</v>
      </c>
      <c r="AI185" s="4" cm="1">
        <f t="array" ref="AI185">INDEX(GMWQ!$A$2:$NF$60,MATCH(1,(GMWQ!$NE$2:$NE$60=AI$3)*(GMWQ!$ND$2:$ND$60=AI$4)*(GMWQ!$NF$2:$NF$60=AI$1),0),$G185-1966)</f>
        <v>367363</v>
      </c>
      <c r="AJ185" s="4" cm="1">
        <f t="array" ref="AJ185">INDEX(GMWQ!$A$2:$NF$60,MATCH(1,(GMWQ!$NE$2:$NE$60=AJ$3)*(GMWQ!$ND$2:$ND$60=AJ$4)*(GMWQ!$NF$2:$NF$60=AJ$1),0),$G185-1966)</f>
        <v>525161</v>
      </c>
      <c r="AK185" s="4" cm="1">
        <f t="array" ref="AK185">INDEX(GMWQ!$A$2:$NF$60,MATCH(1,(GMWQ!$NE$2:$NE$60=AK$3)*(GMWQ!$ND$2:$ND$60=AK$4)*(GMWQ!$NF$2:$NF$60=AK$1),0),$G185-1966)</f>
        <v>4923.1499999999996</v>
      </c>
      <c r="AL185" s="4" cm="1">
        <f t="array" ref="AL185">INDEX(GMWQ!$A$2:$NF$60,MATCH(1,(GMWQ!$NE$2:$NE$60=AL$3)*(GMWQ!$ND$2:$ND$60=AL$4)*(GMWQ!$NF$2:$NF$60=AL$1),0),$G185-1966)</f>
        <v>142461.5</v>
      </c>
      <c r="AM185" s="4" cm="1">
        <f t="array" ref="AM185">INDEX(GMWQ!$A$2:$NF$60,MATCH(1,(GMWQ!$NE$2:$NE$60=AM$3)*(GMWQ!$ND$2:$ND$60=AM$4)*(GMWQ!$NF$2:$NF$60=AM$1),0),$G185-1966)</f>
        <v>839.45699999999999</v>
      </c>
      <c r="AN185" s="4" cm="1">
        <f t="array" ref="AN185">INDEX(GMWQ!$A$2:$NF$60,MATCH(1,(GMWQ!$NE$2:$NE$60=AN$3)*(GMWQ!$ND$2:$ND$60=AN$4)*(GMWQ!$NF$2:$NF$60=AN$1),0),$G185-1966)</f>
        <v>576.00099999999998</v>
      </c>
      <c r="AO185" s="4" cm="1">
        <f t="array" ref="AO185">INDEX(GMWQ!$A$2:$NF$60,MATCH(1,(GMWQ!$NE$2:$NE$60=AO$3)*(GMWQ!$ND$2:$ND$60=AO$4)*(GMWQ!$NF$2:$NF$60=AO$1),0),$G185-1966)</f>
        <v>436.959</v>
      </c>
      <c r="AP185" s="4" cm="1">
        <f t="array" ref="AP185">INDEX(GMWQ!$A$2:$NF$60,MATCH(1,(GMWQ!$NE$2:$NE$60=AP$3)*(GMWQ!$ND$2:$ND$60=AP$4)*(GMWQ!$NF$2:$NF$60=AP$1),0),$G185-1966)</f>
        <v>535438</v>
      </c>
      <c r="AQ185" s="4" cm="1">
        <f t="array" ref="AQ185">INDEX(GMWQ!$A$2:$NF$60,MATCH(1,(GMWQ!$NE$2:$NE$60=AQ$3)*(GMWQ!$ND$2:$ND$60=AQ$4)*(GMWQ!$NF$2:$NF$60=AQ$1),0),$G185-1966)</f>
        <v>-0.42813180000000001</v>
      </c>
      <c r="AR185" s="4" cm="1">
        <f t="array" ref="AR185">INDEX(GMWQ!$A$2:$NF$60,MATCH(1,(GMWQ!$NE$2:$NE$60=AR$3)*(GMWQ!$ND$2:$ND$60=AR$4)*(GMWQ!$NF$2:$NF$60=AR$1),0),$G185-1966)</f>
        <v>-3.9631130000000001E-2</v>
      </c>
      <c r="AS185" s="4" cm="1">
        <f t="array" ref="AS185">INDEX(GMWQ!$A$2:$NF$60,MATCH(1,(GMWQ!$NE$2:$NE$60=AS$3)*(GMWQ!$ND$2:$ND$60=AS$4)*(GMWQ!$NF$2:$NF$60=AS$1),0),$G185-1966)</f>
        <v>-0.39818429999999999</v>
      </c>
      <c r="AT185" s="4" cm="1">
        <f t="array" ref="AT185">INDEX(GMWQ!$A$2:$NF$60,MATCH(1,(GMWQ!$NE$2:$NE$60=AT$3)*(GMWQ!$ND$2:$ND$60=AT$4)*(GMWQ!$NF$2:$NF$60=AT$1),0),$G185-1966)</f>
        <v>-0.29309780000000002</v>
      </c>
      <c r="AU185" s="4" cm="1">
        <f t="array" ref="AU185">INDEX(GMWQ!$A$2:$NF$60,MATCH(1,(GMWQ!$NE$2:$NE$60=AU$3)*(GMWQ!$ND$2:$ND$60=AU$4)*(GMWQ!$NF$2:$NF$60=AU$1),0),$G185-1966)</f>
        <v>103.7</v>
      </c>
      <c r="AV185" s="4" cm="1">
        <f t="array" ref="AV185">INDEX(GMWQ!$A$2:$NF$60,MATCH(1,(GMWQ!$NE$2:$NE$60=AV$3)*(GMWQ!$ND$2:$ND$60=AV$4)*(GMWQ!$NF$2:$NF$60=AV$1),0),$G185-1966)</f>
        <v>245.28700000000001</v>
      </c>
      <c r="AW185" s="4" cm="1">
        <f t="array" ref="AW185">INDEX(GMWQ!$A$2:$NF$60,MATCH(1,(GMWQ!$NE$2:$NE$60=AW$3)*(GMWQ!$ND$2:$ND$60=AW$4)*(GMWQ!$NF$2:$NF$60=AW$1),0),$G185-1966)</f>
        <v>98.533330000000007</v>
      </c>
      <c r="AX185" s="4" cm="1">
        <f t="array" ref="AX185">INDEX(GMWQ!$A$2:$NF$60,MATCH(1,(GMWQ!$NE$2:$NE$60=AX$3)*(GMWQ!$ND$2:$ND$60=AX$4)*(GMWQ!$NF$2:$NF$60=AX$1),0),$G185-1966)</f>
        <v>96.433329999999998</v>
      </c>
      <c r="AY185" s="4" cm="1">
        <f t="array" ref="AY185">INDEX(GMWQ!$A$2:$NF$60,MATCH(1,(GMWQ!$NE$2:$NE$60=AY$3)*(GMWQ!$ND$2:$ND$60=AY$4)*(GMWQ!$NF$2:$NF$60=AY$1),0),$G185-1966)</f>
        <v>83.723339999999993</v>
      </c>
      <c r="AZ185" s="4" cm="1">
        <f t="array" ref="AZ185">INDEX(GMWQ!$A$2:$NF$60,MATCH(1,(GMWQ!$NE$2:$NE$60=AZ$3)*(GMWQ!$ND$2:$ND$60=AZ$4)*(GMWQ!$NF$2:$NF$60=AZ$1),0),$G185-1966)</f>
        <v>82.6</v>
      </c>
      <c r="BA185" s="4" cm="1">
        <f t="array" ref="BA185">INDEX(GMWQ!$A$2:$NF$60,MATCH(1,(GMWQ!$NE$2:$NE$60=BA$3)*(GMWQ!$ND$2:$ND$60=BA$4)*(GMWQ!$NF$2:$NF$60=BA$1),0),$G185-1966)</f>
        <v>130.4</v>
      </c>
    </row>
    <row r="186" spans="1:53" x14ac:dyDescent="0.25">
      <c r="B186" s="4">
        <f t="shared" si="218"/>
        <v>2017</v>
      </c>
      <c r="C186" s="4">
        <f t="shared" si="218"/>
        <v>2017</v>
      </c>
      <c r="D186" s="4">
        <f t="shared" ref="D186" si="237">+D182+1</f>
        <v>2017</v>
      </c>
      <c r="F186" s="4">
        <f t="shared" ref="F186" si="238">+F182+1</f>
        <v>2017</v>
      </c>
      <c r="G186" s="4">
        <f t="shared" si="226"/>
        <v>2152</v>
      </c>
      <c r="H186" s="4" cm="1">
        <f t="array" ref="H186">INDEX(GMWQ!$A$2:$NF$60,MATCH(1,(GMWQ!$NE$2:$NE$60=H$3)*(GMWQ!$ND$2:$ND$60=H$4)*(GMWQ!$NF$2:$NF$60=H$1),0),$G186-1966)</f>
        <v>657225</v>
      </c>
      <c r="I186" s="4" cm="1">
        <f t="array" ref="I186">INDEX(GMWQ!$A$2:$NF$60,MATCH(1,(GMWQ!$NE$2:$NE$60=I$3)*(GMWQ!$ND$2:$ND$60=I$4)*(GMWQ!$NF$2:$NF$60=I$1),0),$G186-1966)</f>
        <v>4970.6000000000004</v>
      </c>
      <c r="J186" s="4" cm="1">
        <f t="array" ref="J186">INDEX(GMWQ!$A$2:$NF$60,MATCH(1,(GMWQ!$NE$2:$NE$60=J$3)*(GMWQ!$ND$2:$ND$60=J$4)*(GMWQ!$NF$2:$NF$60=J$1),0),$G186-1966)</f>
        <v>145099.29999999999</v>
      </c>
      <c r="K186" s="4" cm="1">
        <f t="array" ref="K186">INDEX(GMWQ!$A$2:$NF$60,MATCH(1,(GMWQ!$NE$2:$NE$60=K$3)*(GMWQ!$ND$2:$ND$60=K$4)*(GMWQ!$NF$2:$NF$60=K$1),0),$G186-1966)</f>
        <v>894.02</v>
      </c>
      <c r="L186" s="4" cm="1">
        <f t="array" ref="L186">INDEX(GMWQ!$A$2:$NF$60,MATCH(1,(GMWQ!$NE$2:$NE$60=L$3)*(GMWQ!$ND$2:$ND$60=L$4)*(GMWQ!$NF$2:$NF$60=L$1),0),$G186-1966)</f>
        <v>610.49300000000005</v>
      </c>
      <c r="M186" s="4" cm="1">
        <f t="array" ref="M186">INDEX(GMWQ!$A$2:$NF$60,MATCH(1,(GMWQ!$NE$2:$NE$60=M$3)*(GMWQ!$ND$2:$ND$60=M$4)*(GMWQ!$NF$2:$NF$60=M$1),0),$G186-1966)</f>
        <v>455.94099999999997</v>
      </c>
      <c r="N186" s="4" cm="1">
        <f t="array" ref="N186">INDEX(GMWQ!$A$2:$NF$60,MATCH(1,(GMWQ!$NE$2:$NE$60=N$3)*(GMWQ!$ND$2:$ND$60=N$4)*(GMWQ!$NF$2:$NF$60=N$1),0),$G186-1966)</f>
        <v>538679</v>
      </c>
      <c r="O186" s="4" cm="1">
        <f t="array" ref="O186">INDEX(GMWQ!$A$2:$NF$60,MATCH(1,(GMWQ!$NE$2:$NE$60=O$3)*(GMWQ!$ND$2:$ND$60=O$4)*(GMWQ!$NF$2:$NF$60=O$1),0),$G186-1966)</f>
        <v>-18906</v>
      </c>
      <c r="P186" s="4" cm="1">
        <f t="array" ref="P186">INDEX(GMWQ!$A$2:$NF$60,MATCH(1,(GMWQ!$NE$2:$NE$60=P$3)*(GMWQ!$ND$2:$ND$60=P$4)*(GMWQ!$NF$2:$NF$60=P$1),0),$G186-1966)</f>
        <v>-34.672750000000001</v>
      </c>
      <c r="Q186" s="4" cm="1">
        <f t="array" ref="Q186">INDEX(GMWQ!$A$2:$NF$60,MATCH(1,(GMWQ!$NE$2:$NE$60=Q$3)*(GMWQ!$ND$2:$ND$60=Q$4)*(GMWQ!$NF$2:$NF$60=Q$1),0),$G186-1966)</f>
        <v>-4321.5</v>
      </c>
      <c r="R186" s="4" cm="1">
        <f t="array" ref="R186">INDEX(GMWQ!$A$2:$NF$60,MATCH(1,(GMWQ!$NE$2:$NE$60=R$3)*(GMWQ!$ND$2:$ND$60=R$4)*(GMWQ!$NF$2:$NF$60=R$1),0),$G186-1966)</f>
        <v>12.752000000000001</v>
      </c>
      <c r="S186" s="4" cm="1">
        <f t="array" ref="S186">INDEX(GMWQ!$A$2:$NF$60,MATCH(1,(GMWQ!$NE$2:$NE$60=S$3)*(GMWQ!$ND$2:$ND$60=S$4)*(GMWQ!$NF$2:$NF$60=S$1),0),$G186-1966)</f>
        <v>-15.976000000000001</v>
      </c>
      <c r="T186" s="4" cm="1">
        <f t="array" ref="T186">INDEX(GMWQ!$A$2:$NF$60,MATCH(1,(GMWQ!$NE$2:$NE$60=T$3)*(GMWQ!$ND$2:$ND$60=T$4)*(GMWQ!$NF$2:$NF$60=T$1),0),$G186-1966)</f>
        <v>-10.65081</v>
      </c>
      <c r="U186" s="4" cm="1">
        <f t="array" ref="U186">INDEX(GMWQ!$A$2:$NF$60,MATCH(1,(GMWQ!$NE$2:$NE$60=U$3)*(GMWQ!$ND$2:$ND$60=U$4)*(GMWQ!$NF$2:$NF$60=U$1),0),$G186-1966)</f>
        <v>2525</v>
      </c>
      <c r="V186" s="4" cm="1">
        <f t="array" ref="V186">INDEX(GMWQ!$A$2:$NF$60,MATCH(1,(GMWQ!$NE$2:$NE$60=V$3)*(GMWQ!$ND$2:$ND$60=V$4)*(GMWQ!$NF$2:$NF$60=V$1),0),$G186-1966)</f>
        <v>1806064</v>
      </c>
      <c r="W186" s="4" cm="1">
        <f t="array" ref="W186">INDEX(GMWQ!$A$2:$NF$60,MATCH(1,(GMWQ!$NE$2:$NE$60=W$3)*(GMWQ!$ND$2:$ND$60=W$4)*(GMWQ!$NF$2:$NF$60=W$1),0),$G186-1966)</f>
        <v>26752.13</v>
      </c>
      <c r="X186" s="4" cm="1">
        <f t="array" ref="X186">INDEX(GMWQ!$A$2:$NF$60,MATCH(1,(GMWQ!$NE$2:$NE$60=X$3)*(GMWQ!$ND$2:$ND$60=X$4)*(GMWQ!$NF$2:$NF$60=X$1),0),$G186-1966)</f>
        <v>1208725</v>
      </c>
      <c r="Y186" s="4" cm="1">
        <f t="array" ref="Y186">INDEX(GMWQ!$A$2:$NF$60,MATCH(1,(GMWQ!$NE$2:$NE$60=Y$3)*(GMWQ!$ND$2:$ND$60=Y$4)*(GMWQ!$NF$2:$NF$60=Y$1),0),$G186-1966)</f>
        <v>1967.2650000000001</v>
      </c>
      <c r="Z186" s="4" cm="1">
        <f t="array" ref="Z186">INDEX(GMWQ!$A$2:$NF$60,MATCH(1,(GMWQ!$NE$2:$NE$60=Z$3)*(GMWQ!$ND$2:$ND$60=Z$4)*(GMWQ!$NF$2:$NF$60=Z$1),0),$G186-1966)</f>
        <v>2985.366</v>
      </c>
      <c r="AA186" s="4" cm="1">
        <f t="array" ref="AA186">INDEX(GMWQ!$A$2:$NF$60,MATCH(1,(GMWQ!$NE$2:$NE$60=AA$3)*(GMWQ!$ND$2:$ND$60=AA$4)*(GMWQ!$NF$2:$NF$60=AA$1),0),$G186-1966)</f>
        <v>2651.373</v>
      </c>
      <c r="AB186" s="4" cm="1">
        <f t="array" ref="AB186">INDEX(GMWQ!$A$2:$NF$60,MATCH(1,(GMWQ!$NE$2:$NE$60=AB$3)*(GMWQ!$ND$2:$ND$60=AB$4)*(GMWQ!$NF$2:$NF$60=AB$1),0),$G186-1966)</f>
        <v>2058193</v>
      </c>
      <c r="AC186" s="4" cm="1">
        <f t="array" ref="AC186">INDEX(GMWQ!$A$2:$NF$60,MATCH(1,(GMWQ!$NE$2:$NE$60=AC$3)*(GMWQ!$ND$2:$ND$60=AC$4)*(GMWQ!$NF$2:$NF$60=AC$1),0),$G186-1966)</f>
        <v>1744600</v>
      </c>
      <c r="AD186" s="4" cm="1">
        <f t="array" ref="AD186">INDEX(GMWQ!$A$2:$NF$60,MATCH(1,(GMWQ!$NE$2:$NE$60=AD$3)*(GMWQ!$ND$2:$ND$60=AD$4)*(GMWQ!$NF$2:$NF$60=AD$1),0),$G186-1966)</f>
        <v>20660.02</v>
      </c>
      <c r="AE186" s="4" cm="1">
        <f t="array" ref="AE186">INDEX(GMWQ!$A$2:$NF$60,MATCH(1,(GMWQ!$NE$2:$NE$60=AE$3)*(GMWQ!$ND$2:$ND$60=AE$4)*(GMWQ!$NF$2:$NF$60=AE$1),0),$G186-1966)</f>
        <v>664669.6</v>
      </c>
      <c r="AF186" s="4" cm="1">
        <f t="array" ref="AF186">INDEX(GMWQ!$A$2:$NF$60,MATCH(1,(GMWQ!$NE$2:$NE$60=AF$3)*(GMWQ!$ND$2:$ND$60=AF$4)*(GMWQ!$NF$2:$NF$60=AF$1),0),$G186-1966)</f>
        <v>1141</v>
      </c>
      <c r="AG186" s="4" cm="1">
        <f t="array" ref="AG186">INDEX(GMWQ!$A$2:$NF$60,MATCH(1,(GMWQ!$NE$2:$NE$60=AG$3)*(GMWQ!$ND$2:$ND$60=AG$4)*(GMWQ!$NF$2:$NF$60=AG$1),0),$G186-1966)</f>
        <v>1779.8340000000001</v>
      </c>
      <c r="AH186" s="4" cm="1">
        <f t="array" ref="AH186">INDEX(GMWQ!$A$2:$NF$60,MATCH(1,(GMWQ!$NE$2:$NE$60=AH$3)*(GMWQ!$ND$2:$ND$60=AH$4)*(GMWQ!$NF$2:$NF$60=AH$1),0),$G186-1966)</f>
        <v>2172.6529999999998</v>
      </c>
      <c r="AI186" s="4" cm="1">
        <f t="array" ref="AI186">INDEX(GMWQ!$A$2:$NF$60,MATCH(1,(GMWQ!$NE$2:$NE$60=AI$3)*(GMWQ!$ND$2:$ND$60=AI$4)*(GMWQ!$NF$2:$NF$60=AI$1),0),$G186-1966)</f>
        <v>382961</v>
      </c>
      <c r="AJ186" s="4" cm="1">
        <f t="array" ref="AJ186">INDEX(GMWQ!$A$2:$NF$60,MATCH(1,(GMWQ!$NE$2:$NE$60=AJ$3)*(GMWQ!$ND$2:$ND$60=AJ$4)*(GMWQ!$NF$2:$NF$60=AJ$1),0),$G186-1966)</f>
        <v>533139</v>
      </c>
      <c r="AK186" s="4" cm="1">
        <f t="array" ref="AK186">INDEX(GMWQ!$A$2:$NF$60,MATCH(1,(GMWQ!$NE$2:$NE$60=AK$3)*(GMWQ!$ND$2:$ND$60=AK$4)*(GMWQ!$NF$2:$NF$60=AK$1),0),$G186-1966)</f>
        <v>5009.2749999999996</v>
      </c>
      <c r="AL186" s="4" cm="1">
        <f t="array" ref="AL186">INDEX(GMWQ!$A$2:$NF$60,MATCH(1,(GMWQ!$NE$2:$NE$60=AL$3)*(GMWQ!$ND$2:$ND$60=AL$4)*(GMWQ!$NF$2:$NF$60=AL$1),0),$G186-1966)</f>
        <v>142417.1</v>
      </c>
      <c r="AM186" s="4" cm="1">
        <f t="array" ref="AM186">INDEX(GMWQ!$A$2:$NF$60,MATCH(1,(GMWQ!$NE$2:$NE$60=AM$3)*(GMWQ!$ND$2:$ND$60=AM$4)*(GMWQ!$NF$2:$NF$60=AM$1),0),$G186-1966)</f>
        <v>850.79200000000003</v>
      </c>
      <c r="AN186" s="4" cm="1">
        <f t="array" ref="AN186">INDEX(GMWQ!$A$2:$NF$60,MATCH(1,(GMWQ!$NE$2:$NE$60=AN$3)*(GMWQ!$ND$2:$ND$60=AN$4)*(GMWQ!$NF$2:$NF$60=AN$1),0),$G186-1966)</f>
        <v>580.72799999999995</v>
      </c>
      <c r="AO186" s="4" cm="1">
        <f t="array" ref="AO186">INDEX(GMWQ!$A$2:$NF$60,MATCH(1,(GMWQ!$NE$2:$NE$60=AO$3)*(GMWQ!$ND$2:$ND$60=AO$4)*(GMWQ!$NF$2:$NF$60=AO$1),0),$G186-1966)</f>
        <v>442.07</v>
      </c>
      <c r="AP186" s="4" cm="1">
        <f t="array" ref="AP186">INDEX(GMWQ!$A$2:$NF$60,MATCH(1,(GMWQ!$NE$2:$NE$60=AP$3)*(GMWQ!$ND$2:$ND$60=AP$4)*(GMWQ!$NF$2:$NF$60=AP$1),0),$G186-1966)</f>
        <v>545711</v>
      </c>
      <c r="AQ186" s="4" cm="1">
        <f t="array" ref="AQ186">INDEX(GMWQ!$A$2:$NF$60,MATCH(1,(GMWQ!$NE$2:$NE$60=AQ$3)*(GMWQ!$ND$2:$ND$60=AQ$4)*(GMWQ!$NF$2:$NF$60=AQ$1),0),$G186-1966)</f>
        <v>-0.51589019999999997</v>
      </c>
      <c r="AR186" s="4" cm="1">
        <f t="array" ref="AR186">INDEX(GMWQ!$A$2:$NF$60,MATCH(1,(GMWQ!$NE$2:$NE$60=AR$3)*(GMWQ!$ND$2:$ND$60=AR$4)*(GMWQ!$NF$2:$NF$60=AR$1),0),$G186-1966)</f>
        <v>-0.10112210000000001</v>
      </c>
      <c r="AS186" s="4" cm="1">
        <f t="array" ref="AS186">INDEX(GMWQ!$A$2:$NF$60,MATCH(1,(GMWQ!$NE$2:$NE$60=AS$3)*(GMWQ!$ND$2:$ND$60=AS$4)*(GMWQ!$NF$2:$NF$60=AS$1),0),$G186-1966)</f>
        <v>-0.54723489999999997</v>
      </c>
      <c r="AT186" s="4" cm="1">
        <f t="array" ref="AT186">INDEX(GMWQ!$A$2:$NF$60,MATCH(1,(GMWQ!$NE$2:$NE$60=AT$3)*(GMWQ!$ND$2:$ND$60=AT$4)*(GMWQ!$NF$2:$NF$60=AT$1),0),$G186-1966)</f>
        <v>-0.20100670000000001</v>
      </c>
      <c r="AU186" s="4" cm="1">
        <f t="array" ref="AU186">INDEX(GMWQ!$A$2:$NF$60,MATCH(1,(GMWQ!$NE$2:$NE$60=AU$3)*(GMWQ!$ND$2:$ND$60=AU$4)*(GMWQ!$NF$2:$NF$60=AU$1),0),$G186-1966)</f>
        <v>104.5667</v>
      </c>
      <c r="AV186" s="4" cm="1">
        <f t="array" ref="AV186">INDEX(GMWQ!$A$2:$NF$60,MATCH(1,(GMWQ!$NE$2:$NE$60=AV$3)*(GMWQ!$ND$2:$ND$60=AV$4)*(GMWQ!$NF$2:$NF$60=AV$1),0),$G186-1966)</f>
        <v>247.23830000000001</v>
      </c>
      <c r="AW186" s="4" cm="1">
        <f t="array" ref="AW186">INDEX(GMWQ!$A$2:$NF$60,MATCH(1,(GMWQ!$NE$2:$NE$60=AW$3)*(GMWQ!$ND$2:$ND$60=AW$4)*(GMWQ!$NF$2:$NF$60=AW$1),0),$G186-1966)</f>
        <v>99.1</v>
      </c>
      <c r="AX186" s="4" cm="1">
        <f t="array" ref="AX186">INDEX(GMWQ!$A$2:$NF$60,MATCH(1,(GMWQ!$NE$2:$NE$60=AX$3)*(GMWQ!$ND$2:$ND$60=AX$4)*(GMWQ!$NF$2:$NF$60=AX$1),0),$G186-1966)</f>
        <v>96.866669999999999</v>
      </c>
      <c r="AY186" s="4" cm="1">
        <f t="array" ref="AY186">INDEX(GMWQ!$A$2:$NF$60,MATCH(1,(GMWQ!$NE$2:$NE$60=AY$3)*(GMWQ!$ND$2:$ND$60=AY$4)*(GMWQ!$NF$2:$NF$60=AY$1),0),$G186-1966)</f>
        <v>84.003330000000005</v>
      </c>
      <c r="AZ186" s="4" cm="1">
        <f t="array" ref="AZ186">INDEX(GMWQ!$A$2:$NF$60,MATCH(1,(GMWQ!$NE$2:$NE$60=AZ$3)*(GMWQ!$ND$2:$ND$60=AZ$4)*(GMWQ!$NF$2:$NF$60=AZ$1),0),$G186-1966)</f>
        <v>82.366669999999999</v>
      </c>
      <c r="BA186" s="4" cm="1">
        <f t="array" ref="BA186">INDEX(GMWQ!$A$2:$NF$60,MATCH(1,(GMWQ!$NE$2:$NE$60=BA$3)*(GMWQ!$ND$2:$ND$60=BA$4)*(GMWQ!$NF$2:$NF$60=BA$1),0),$G186-1966)</f>
        <v>131.4667</v>
      </c>
    </row>
    <row r="187" spans="1:53" x14ac:dyDescent="0.25">
      <c r="A187" s="4">
        <v>2018</v>
      </c>
      <c r="B187" s="4">
        <f t="shared" si="218"/>
        <v>2018</v>
      </c>
      <c r="C187" s="4">
        <f t="shared" si="218"/>
        <v>2017</v>
      </c>
      <c r="D187" s="4">
        <f t="shared" ref="D187" si="239">+D183+1</f>
        <v>2017</v>
      </c>
      <c r="E187" s="4">
        <f t="shared" si="218"/>
        <v>2017</v>
      </c>
      <c r="G187" s="4">
        <f t="shared" si="226"/>
        <v>2153</v>
      </c>
      <c r="H187" s="4" cm="1">
        <f t="array" ref="H187">INDEX(GMWQ!$A$2:$NF$60,MATCH(1,(GMWQ!$NE$2:$NE$60=H$3)*(GMWQ!$ND$2:$ND$60=H$4)*(GMWQ!$NF$2:$NF$60=H$1),0),$G187-1966)</f>
        <v>657741</v>
      </c>
      <c r="I187" s="4" cm="1">
        <f t="array" ref="I187">INDEX(GMWQ!$A$2:$NF$60,MATCH(1,(GMWQ!$NE$2:$NE$60=I$3)*(GMWQ!$ND$2:$ND$60=I$4)*(GMWQ!$NF$2:$NF$60=I$1),0),$G187-1966)</f>
        <v>5011.0249999999996</v>
      </c>
      <c r="J187" s="4" cm="1">
        <f t="array" ref="J187">INDEX(GMWQ!$A$2:$NF$60,MATCH(1,(GMWQ!$NE$2:$NE$60=J$3)*(GMWQ!$ND$2:$ND$60=J$4)*(GMWQ!$NF$2:$NF$60=J$1),0),$G187-1966)</f>
        <v>144869.29999999999</v>
      </c>
      <c r="K187" s="4" cm="1">
        <f t="array" ref="K187">INDEX(GMWQ!$A$2:$NF$60,MATCH(1,(GMWQ!$NE$2:$NE$60=K$3)*(GMWQ!$ND$2:$ND$60=K$4)*(GMWQ!$NF$2:$NF$60=K$1),0),$G187-1966)</f>
        <v>889.08</v>
      </c>
      <c r="L187" s="4" cm="1">
        <f t="array" ref="L187">INDEX(GMWQ!$A$2:$NF$60,MATCH(1,(GMWQ!$NE$2:$NE$60=L$3)*(GMWQ!$ND$2:$ND$60=L$4)*(GMWQ!$NF$2:$NF$60=L$1),0),$G187-1966)</f>
        <v>610.37300000000005</v>
      </c>
      <c r="M187" s="4" cm="1">
        <f t="array" ref="M187">INDEX(GMWQ!$A$2:$NF$60,MATCH(1,(GMWQ!$NE$2:$NE$60=M$3)*(GMWQ!$ND$2:$ND$60=M$4)*(GMWQ!$NF$2:$NF$60=M$1),0),$G187-1966)</f>
        <v>455.28500000000003</v>
      </c>
      <c r="N187" s="4" cm="1">
        <f t="array" ref="N187">INDEX(GMWQ!$A$2:$NF$60,MATCH(1,(GMWQ!$NE$2:$NE$60=N$3)*(GMWQ!$ND$2:$ND$60=N$4)*(GMWQ!$NF$2:$NF$60=N$1),0),$G187-1966)</f>
        <v>544941.30000000005</v>
      </c>
      <c r="O187" s="4" cm="1">
        <f t="array" ref="O187">INDEX(GMWQ!$A$2:$NF$60,MATCH(1,(GMWQ!$NE$2:$NE$60=O$3)*(GMWQ!$ND$2:$ND$60=O$4)*(GMWQ!$NF$2:$NF$60=O$1),0),$G187-1966)</f>
        <v>1449</v>
      </c>
      <c r="P187" s="4" cm="1">
        <f t="array" ref="P187">INDEX(GMWQ!$A$2:$NF$60,MATCH(1,(GMWQ!$NE$2:$NE$60=P$3)*(GMWQ!$ND$2:$ND$60=P$4)*(GMWQ!$NF$2:$NF$60=P$1),0),$G187-1966)</f>
        <v>-294.99400000000003</v>
      </c>
      <c r="Q187" s="4" cm="1">
        <f t="array" ref="Q187">INDEX(GMWQ!$A$2:$NF$60,MATCH(1,(GMWQ!$NE$2:$NE$60=Q$3)*(GMWQ!$ND$2:$ND$60=Q$4)*(GMWQ!$NF$2:$NF$60=Q$1),0),$G187-1966)</f>
        <v>-4394.75</v>
      </c>
      <c r="R187" s="4" cm="1">
        <f t="array" ref="R187">INDEX(GMWQ!$A$2:$NF$60,MATCH(1,(GMWQ!$NE$2:$NE$60=R$3)*(GMWQ!$ND$2:$ND$60=R$4)*(GMWQ!$NF$2:$NF$60=R$1),0),$G187-1966)</f>
        <v>19.128</v>
      </c>
      <c r="S187" s="4" cm="1">
        <f t="array" ref="S187">INDEX(GMWQ!$A$2:$NF$60,MATCH(1,(GMWQ!$NE$2:$NE$60=S$3)*(GMWQ!$ND$2:$ND$60=S$4)*(GMWQ!$NF$2:$NF$60=S$1),0),$G187-1966)</f>
        <v>-14.289</v>
      </c>
      <c r="T187" s="4" cm="1">
        <f t="array" ref="T187">INDEX(GMWQ!$A$2:$NF$60,MATCH(1,(GMWQ!$NE$2:$NE$60=T$3)*(GMWQ!$ND$2:$ND$60=T$4)*(GMWQ!$NF$2:$NF$60=T$1),0),$G187-1966)</f>
        <v>-10.36007</v>
      </c>
      <c r="U187" s="4" cm="1">
        <f t="array" ref="U187">INDEX(GMWQ!$A$2:$NF$60,MATCH(1,(GMWQ!$NE$2:$NE$60=U$3)*(GMWQ!$ND$2:$ND$60=U$4)*(GMWQ!$NF$2:$NF$60=U$1),0),$G187-1966)</f>
        <v>4061</v>
      </c>
      <c r="V187" s="4" cm="1">
        <f t="array" ref="V187">INDEX(GMWQ!$A$2:$NF$60,MATCH(1,(GMWQ!$NE$2:$NE$60=V$3)*(GMWQ!$ND$2:$ND$60=V$4)*(GMWQ!$NF$2:$NF$60=V$1),0),$G187-1966)</f>
        <v>1784200</v>
      </c>
      <c r="W187" s="4" cm="1">
        <f t="array" ref="W187">INDEX(GMWQ!$A$2:$NF$60,MATCH(1,(GMWQ!$NE$2:$NE$60=W$3)*(GMWQ!$ND$2:$ND$60=W$4)*(GMWQ!$NF$2:$NF$60=W$1),0),$G187-1966)</f>
        <v>27337.23</v>
      </c>
      <c r="X187" s="4" cm="1">
        <f t="array" ref="X187">INDEX(GMWQ!$A$2:$NF$60,MATCH(1,(GMWQ!$NE$2:$NE$60=X$3)*(GMWQ!$ND$2:$ND$60=X$4)*(GMWQ!$NF$2:$NF$60=X$1),0),$G187-1966)</f>
        <v>1215203</v>
      </c>
      <c r="Y187" s="4" cm="1">
        <f t="array" ref="Y187">INDEX(GMWQ!$A$2:$NF$60,MATCH(1,(GMWQ!$NE$2:$NE$60=Y$3)*(GMWQ!$ND$2:$ND$60=Y$4)*(GMWQ!$NF$2:$NF$60=Y$1),0),$G187-1966)</f>
        <v>1949.1880000000001</v>
      </c>
      <c r="Z187" s="4" cm="1">
        <f t="array" ref="Z187">INDEX(GMWQ!$A$2:$NF$60,MATCH(1,(GMWQ!$NE$2:$NE$60=Z$3)*(GMWQ!$ND$2:$ND$60=Z$4)*(GMWQ!$NF$2:$NF$60=Z$1),0),$G187-1966)</f>
        <v>3052.8910000000001</v>
      </c>
      <c r="AA187" s="4" cm="1">
        <f t="array" ref="AA187">INDEX(GMWQ!$A$2:$NF$60,MATCH(1,(GMWQ!$NE$2:$NE$60=AA$3)*(GMWQ!$ND$2:$ND$60=AA$4)*(GMWQ!$NF$2:$NF$60=AA$1),0),$G187-1966)</f>
        <v>2642.027</v>
      </c>
      <c r="AB187" s="4" cm="1">
        <f t="array" ref="AB187">INDEX(GMWQ!$A$2:$NF$60,MATCH(1,(GMWQ!$NE$2:$NE$60=AB$3)*(GMWQ!$ND$2:$ND$60=AB$4)*(GMWQ!$NF$2:$NF$60=AB$1),0),$G187-1966)</f>
        <v>2083611</v>
      </c>
      <c r="AC187" s="4" cm="1">
        <f t="array" ref="AC187">INDEX(GMWQ!$A$2:$NF$60,MATCH(1,(GMWQ!$NE$2:$NE$60=AC$3)*(GMWQ!$ND$2:$ND$60=AC$4)*(GMWQ!$NF$2:$NF$60=AC$1),0),$G187-1966)</f>
        <v>1757800</v>
      </c>
      <c r="AD187" s="4" cm="1">
        <f t="array" ref="AD187">INDEX(GMWQ!$A$2:$NF$60,MATCH(1,(GMWQ!$NE$2:$NE$60=AD$3)*(GMWQ!$ND$2:$ND$60=AD$4)*(GMWQ!$NF$2:$NF$60=AD$1),0),$G187-1966)</f>
        <v>21152.28</v>
      </c>
      <c r="AE187" s="4" cm="1">
        <f t="array" ref="AE187">INDEX(GMWQ!$A$2:$NF$60,MATCH(1,(GMWQ!$NE$2:$NE$60=AE$3)*(GMWQ!$ND$2:$ND$60=AE$4)*(GMWQ!$NF$2:$NF$60=AE$1),0),$G187-1966)</f>
        <v>667191.9</v>
      </c>
      <c r="AF187" s="4" cm="1">
        <f t="array" ref="AF187">INDEX(GMWQ!$A$2:$NF$60,MATCH(1,(GMWQ!$NE$2:$NE$60=AF$3)*(GMWQ!$ND$2:$ND$60=AF$4)*(GMWQ!$NF$2:$NF$60=AF$1),0),$G187-1966)</f>
        <v>1124</v>
      </c>
      <c r="AG187" s="4" cm="1">
        <f t="array" ref="AG187">INDEX(GMWQ!$A$2:$NF$60,MATCH(1,(GMWQ!$NE$2:$NE$60=AG$3)*(GMWQ!$ND$2:$ND$60=AG$4)*(GMWQ!$NF$2:$NF$60=AG$1),0),$G187-1966)</f>
        <v>1786.4110000000001</v>
      </c>
      <c r="AH187" s="4" cm="1">
        <f t="array" ref="AH187">INDEX(GMWQ!$A$2:$NF$60,MATCH(1,(GMWQ!$NE$2:$NE$60=AH$3)*(GMWQ!$ND$2:$ND$60=AH$4)*(GMWQ!$NF$2:$NF$60=AH$1),0),$G187-1966)</f>
        <v>2162.3049999999998</v>
      </c>
      <c r="AI187" s="4" cm="1">
        <f t="array" ref="AI187">INDEX(GMWQ!$A$2:$NF$60,MATCH(1,(GMWQ!$NE$2:$NE$60=AI$3)*(GMWQ!$ND$2:$ND$60=AI$4)*(GMWQ!$NF$2:$NF$60=AI$1),0),$G187-1966)</f>
        <v>374380</v>
      </c>
      <c r="AJ187" s="4" cm="1">
        <f t="array" ref="AJ187">INDEX(GMWQ!$A$2:$NF$60,MATCH(1,(GMWQ!$NE$2:$NE$60=AJ$3)*(GMWQ!$ND$2:$ND$60=AJ$4)*(GMWQ!$NF$2:$NF$60=AJ$1),0),$G187-1966)</f>
        <v>535163</v>
      </c>
      <c r="AK187" s="4" cm="1">
        <f t="array" ref="AK187">INDEX(GMWQ!$A$2:$NF$60,MATCH(1,(GMWQ!$NE$2:$NE$60=AK$3)*(GMWQ!$ND$2:$ND$60=AK$4)*(GMWQ!$NF$2:$NF$60=AK$1),0),$G187-1966)</f>
        <v>5082.1499999999996</v>
      </c>
      <c r="AL187" s="4" cm="1">
        <f t="array" ref="AL187">INDEX(GMWQ!$A$2:$NF$60,MATCH(1,(GMWQ!$NE$2:$NE$60=AL$3)*(GMWQ!$ND$2:$ND$60=AL$4)*(GMWQ!$NF$2:$NF$60=AL$1),0),$G187-1966)</f>
        <v>142398.29999999999</v>
      </c>
      <c r="AM187" s="4" cm="1">
        <f t="array" ref="AM187">INDEX(GMWQ!$A$2:$NF$60,MATCH(1,(GMWQ!$NE$2:$NE$60=AM$3)*(GMWQ!$ND$2:$ND$60=AM$4)*(GMWQ!$NF$2:$NF$60=AM$1),0),$G187-1966)</f>
        <v>849.36599999999999</v>
      </c>
      <c r="AN187" s="4" cm="1">
        <f t="array" ref="AN187">INDEX(GMWQ!$A$2:$NF$60,MATCH(1,(GMWQ!$NE$2:$NE$60=AN$3)*(GMWQ!$ND$2:$ND$60=AN$4)*(GMWQ!$NF$2:$NF$60=AN$1),0),$G187-1966)</f>
        <v>582.91300000000001</v>
      </c>
      <c r="AO187" s="4" cm="1">
        <f t="array" ref="AO187">INDEX(GMWQ!$A$2:$NF$60,MATCH(1,(GMWQ!$NE$2:$NE$60=AO$3)*(GMWQ!$ND$2:$ND$60=AO$4)*(GMWQ!$NF$2:$NF$60=AO$1),0),$G187-1966)</f>
        <v>443.20400000000001</v>
      </c>
      <c r="AP187" s="4" cm="1">
        <f t="array" ref="AP187">INDEX(GMWQ!$A$2:$NF$60,MATCH(1,(GMWQ!$NE$2:$NE$60=AP$3)*(GMWQ!$ND$2:$ND$60=AP$4)*(GMWQ!$NF$2:$NF$60=AP$1),0),$G187-1966)</f>
        <v>551767</v>
      </c>
      <c r="AQ187" s="4" cm="1">
        <f t="array" ref="AQ187">INDEX(GMWQ!$A$2:$NF$60,MATCH(1,(GMWQ!$NE$2:$NE$60=AQ$3)*(GMWQ!$ND$2:$ND$60=AQ$4)*(GMWQ!$NF$2:$NF$60=AQ$1),0),$G187-1966)</f>
        <v>-0.47436309999999998</v>
      </c>
      <c r="AR187" s="4" cm="1">
        <f t="array" ref="AR187">INDEX(GMWQ!$A$2:$NF$60,MATCH(1,(GMWQ!$NE$2:$NE$60=AR$3)*(GMWQ!$ND$2:$ND$60=AR$4)*(GMWQ!$NF$2:$NF$60=AR$1),0),$G187-1966)</f>
        <v>3.6481619999999999E-2</v>
      </c>
      <c r="AS187" s="4" cm="1">
        <f t="array" ref="AS187">INDEX(GMWQ!$A$2:$NF$60,MATCH(1,(GMWQ!$NE$2:$NE$60=AS$3)*(GMWQ!$ND$2:$ND$60=AS$4)*(GMWQ!$NF$2:$NF$60=AS$1),0),$G187-1966)</f>
        <v>-0.36349670000000001</v>
      </c>
      <c r="AT187" s="4" cm="1">
        <f t="array" ref="AT187">INDEX(GMWQ!$A$2:$NF$60,MATCH(1,(GMWQ!$NE$2:$NE$60=AT$3)*(GMWQ!$ND$2:$ND$60=AT$4)*(GMWQ!$NF$2:$NF$60=AT$1),0),$G187-1966)</f>
        <v>-0.23655660000000001</v>
      </c>
      <c r="AU187" s="4" cm="1">
        <f t="array" ref="AU187">INDEX(GMWQ!$A$2:$NF$60,MATCH(1,(GMWQ!$NE$2:$NE$60=AU$3)*(GMWQ!$ND$2:$ND$60=AU$4)*(GMWQ!$NF$2:$NF$60=AU$1),0),$G187-1966)</f>
        <v>104.7667</v>
      </c>
      <c r="AV187" s="4" cm="1">
        <f t="array" ref="AV187">INDEX(GMWQ!$A$2:$NF$60,MATCH(1,(GMWQ!$NE$2:$NE$60=AV$3)*(GMWQ!$ND$2:$ND$60=AV$4)*(GMWQ!$NF$2:$NF$60=AV$1),0),$G187-1966)</f>
        <v>249.32169999999999</v>
      </c>
      <c r="AW187" s="4" cm="1">
        <f t="array" ref="AW187">INDEX(GMWQ!$A$2:$NF$60,MATCH(1,(GMWQ!$NE$2:$NE$60=AW$3)*(GMWQ!$ND$2:$ND$60=AW$4)*(GMWQ!$NF$2:$NF$60=AW$1),0),$G187-1966)</f>
        <v>99.4</v>
      </c>
      <c r="AX187" s="4" cm="1">
        <f t="array" ref="AX187">INDEX(GMWQ!$A$2:$NF$60,MATCH(1,(GMWQ!$NE$2:$NE$60=AX$3)*(GMWQ!$ND$2:$ND$60=AX$4)*(GMWQ!$NF$2:$NF$60=AX$1),0),$G187-1966)</f>
        <v>97.3</v>
      </c>
      <c r="AY187" s="4" cm="1">
        <f t="array" ref="AY187">INDEX(GMWQ!$A$2:$NF$60,MATCH(1,(GMWQ!$NE$2:$NE$60=AY$3)*(GMWQ!$ND$2:$ND$60=AY$4)*(GMWQ!$NF$2:$NF$60=AY$1),0),$G187-1966)</f>
        <v>84.393330000000006</v>
      </c>
      <c r="AZ187" s="4" cm="1">
        <f t="array" ref="AZ187">INDEX(GMWQ!$A$2:$NF$60,MATCH(1,(GMWQ!$NE$2:$NE$60=AZ$3)*(GMWQ!$ND$2:$ND$60=AZ$4)*(GMWQ!$NF$2:$NF$60=AZ$1),0),$G187-1966)</f>
        <v>82.866669999999999</v>
      </c>
      <c r="BA187" s="4" cm="1">
        <f t="array" ref="BA187">INDEX(GMWQ!$A$2:$NF$60,MATCH(1,(GMWQ!$NE$2:$NE$60=BA$3)*(GMWQ!$ND$2:$ND$60=BA$4)*(GMWQ!$NF$2:$NF$60=BA$1),0),$G187-1966)</f>
        <v>132.5333</v>
      </c>
    </row>
    <row r="188" spans="1:53" x14ac:dyDescent="0.25">
      <c r="B188" s="4">
        <f t="shared" ref="B188:E203" si="240">+B184+1</f>
        <v>2018</v>
      </c>
      <c r="C188" s="4">
        <f t="shared" si="240"/>
        <v>2018</v>
      </c>
      <c r="D188" s="4">
        <f t="shared" ref="D188" si="241">+D184+1</f>
        <v>2017</v>
      </c>
      <c r="G188" s="4">
        <f t="shared" si="226"/>
        <v>2154</v>
      </c>
      <c r="H188" s="4" cm="1">
        <f t="array" ref="H188">INDEX(GMWQ!$A$2:$NF$60,MATCH(1,(GMWQ!$NE$2:$NE$60=H$3)*(GMWQ!$ND$2:$ND$60=H$4)*(GMWQ!$NF$2:$NF$60=H$1),0),$G188-1966)</f>
        <v>659172</v>
      </c>
      <c r="I188" s="4" cm="1">
        <f t="array" ref="I188">INDEX(GMWQ!$A$2:$NF$60,MATCH(1,(GMWQ!$NE$2:$NE$60=I$3)*(GMWQ!$ND$2:$ND$60=I$4)*(GMWQ!$NF$2:$NF$60=I$1),0),$G188-1966)</f>
        <v>5037.625</v>
      </c>
      <c r="J188" s="4" cm="1">
        <f t="array" ref="J188">INDEX(GMWQ!$A$2:$NF$60,MATCH(1,(GMWQ!$NE$2:$NE$60=J$3)*(GMWQ!$ND$2:$ND$60=J$4)*(GMWQ!$NF$2:$NF$60=J$1),0),$G188-1966)</f>
        <v>145790.79999999999</v>
      </c>
      <c r="K188" s="4" cm="1">
        <f t="array" ref="K188">INDEX(GMWQ!$A$2:$NF$60,MATCH(1,(GMWQ!$NE$2:$NE$60=K$3)*(GMWQ!$ND$2:$ND$60=K$4)*(GMWQ!$NF$2:$NF$60=K$1),0),$G188-1966)</f>
        <v>896.07</v>
      </c>
      <c r="L188" s="4" cm="1">
        <f t="array" ref="L188">INDEX(GMWQ!$A$2:$NF$60,MATCH(1,(GMWQ!$NE$2:$NE$60=L$3)*(GMWQ!$ND$2:$ND$60=L$4)*(GMWQ!$NF$2:$NF$60=L$1),0),$G188-1966)</f>
        <v>611.74699999999996</v>
      </c>
      <c r="M188" s="4" cm="1">
        <f t="array" ref="M188">INDEX(GMWQ!$A$2:$NF$60,MATCH(1,(GMWQ!$NE$2:$NE$60=M$3)*(GMWQ!$ND$2:$ND$60=M$4)*(GMWQ!$NF$2:$NF$60=M$1),0),$G188-1966)</f>
        <v>456.55500000000001</v>
      </c>
      <c r="N188" s="4" cm="1">
        <f t="array" ref="N188">INDEX(GMWQ!$A$2:$NF$60,MATCH(1,(GMWQ!$NE$2:$NE$60=N$3)*(GMWQ!$ND$2:$ND$60=N$4)*(GMWQ!$NF$2:$NF$60=N$1),0),$G188-1966)</f>
        <v>549192</v>
      </c>
      <c r="O188" s="4" cm="1">
        <f t="array" ref="O188">INDEX(GMWQ!$A$2:$NF$60,MATCH(1,(GMWQ!$NE$2:$NE$60=O$3)*(GMWQ!$ND$2:$ND$60=O$4)*(GMWQ!$NF$2:$NF$60=O$1),0),$G188-1966)</f>
        <v>-18627</v>
      </c>
      <c r="P188" s="4" cm="1">
        <f t="array" ref="P188">INDEX(GMWQ!$A$2:$NF$60,MATCH(1,(GMWQ!$NE$2:$NE$60=P$3)*(GMWQ!$ND$2:$ND$60=P$4)*(GMWQ!$NF$2:$NF$60=P$1),0),$G188-1966)</f>
        <v>-314.57299999999998</v>
      </c>
      <c r="Q188" s="4" cm="1">
        <f t="array" ref="Q188">INDEX(GMWQ!$A$2:$NF$60,MATCH(1,(GMWQ!$NE$2:$NE$60=Q$3)*(GMWQ!$ND$2:$ND$60=Q$4)*(GMWQ!$NF$2:$NF$60=Q$1),0),$G188-1966)</f>
        <v>-3924</v>
      </c>
      <c r="R188" s="4" cm="1">
        <f t="array" ref="R188">INDEX(GMWQ!$A$2:$NF$60,MATCH(1,(GMWQ!$NE$2:$NE$60=R$3)*(GMWQ!$ND$2:$ND$60=R$4)*(GMWQ!$NF$2:$NF$60=R$1),0),$G188-1966)</f>
        <v>22.873999999999999</v>
      </c>
      <c r="S188" s="4" cm="1">
        <f t="array" ref="S188">INDEX(GMWQ!$A$2:$NF$60,MATCH(1,(GMWQ!$NE$2:$NE$60=S$3)*(GMWQ!$ND$2:$ND$60=S$4)*(GMWQ!$NF$2:$NF$60=S$1),0),$G188-1966)</f>
        <v>-13.544</v>
      </c>
      <c r="T188" s="4" cm="1">
        <f t="array" ref="T188">INDEX(GMWQ!$A$2:$NF$60,MATCH(1,(GMWQ!$NE$2:$NE$60=T$3)*(GMWQ!$ND$2:$ND$60=T$4)*(GMWQ!$NF$2:$NF$60=T$1),0),$G188-1966)</f>
        <v>-10.224299999999999</v>
      </c>
      <c r="U188" s="4" cm="1">
        <f t="array" ref="U188">INDEX(GMWQ!$A$2:$NF$60,MATCH(1,(GMWQ!$NE$2:$NE$60=U$3)*(GMWQ!$ND$2:$ND$60=U$4)*(GMWQ!$NF$2:$NF$60=U$1),0),$G188-1966)</f>
        <v>5601</v>
      </c>
      <c r="V188" s="4" cm="1">
        <f t="array" ref="V188">INDEX(GMWQ!$A$2:$NF$60,MATCH(1,(GMWQ!$NE$2:$NE$60=V$3)*(GMWQ!$ND$2:$ND$60=V$4)*(GMWQ!$NF$2:$NF$60=V$1),0),$G188-1966)</f>
        <v>1819058</v>
      </c>
      <c r="W188" s="4" cm="1">
        <f t="array" ref="W188">INDEX(GMWQ!$A$2:$NF$60,MATCH(1,(GMWQ!$NE$2:$NE$60=W$3)*(GMWQ!$ND$2:$ND$60=W$4)*(GMWQ!$NF$2:$NF$60=W$1),0),$G188-1966)</f>
        <v>27430.11</v>
      </c>
      <c r="X188" s="4" cm="1">
        <f t="array" ref="X188">INDEX(GMWQ!$A$2:$NF$60,MATCH(1,(GMWQ!$NE$2:$NE$60=X$3)*(GMWQ!$ND$2:$ND$60=X$4)*(GMWQ!$NF$2:$NF$60=X$1),0),$G188-1966)</f>
        <v>1221681</v>
      </c>
      <c r="Y188" s="4" cm="1">
        <f t="array" ref="Y188">INDEX(GMWQ!$A$2:$NF$60,MATCH(1,(GMWQ!$NE$2:$NE$60=Y$3)*(GMWQ!$ND$2:$ND$60=Y$4)*(GMWQ!$NF$2:$NF$60=Y$1),0),$G188-1966)</f>
        <v>1934.5329999999999</v>
      </c>
      <c r="Z188" s="4" cm="1">
        <f t="array" ref="Z188">INDEX(GMWQ!$A$2:$NF$60,MATCH(1,(GMWQ!$NE$2:$NE$60=Z$3)*(GMWQ!$ND$2:$ND$60=Z$4)*(GMWQ!$NF$2:$NF$60=Z$1),0),$G188-1966)</f>
        <v>3081.7080000000001</v>
      </c>
      <c r="AA188" s="4" cm="1">
        <f t="array" ref="AA188">INDEX(GMWQ!$A$2:$NF$60,MATCH(1,(GMWQ!$NE$2:$NE$60=AA$3)*(GMWQ!$ND$2:$ND$60=AA$4)*(GMWQ!$NF$2:$NF$60=AA$1),0),$G188-1966)</f>
        <v>2632.68</v>
      </c>
      <c r="AB188" s="4" cm="1">
        <f t="array" ref="AB188">INDEX(GMWQ!$A$2:$NF$60,MATCH(1,(GMWQ!$NE$2:$NE$60=AB$3)*(GMWQ!$ND$2:$ND$60=AB$4)*(GMWQ!$NF$2:$NF$60=AB$1),0),$G188-1966)</f>
        <v>2078705</v>
      </c>
      <c r="AC188" s="4" cm="1">
        <f t="array" ref="AC188">INDEX(GMWQ!$A$2:$NF$60,MATCH(1,(GMWQ!$NE$2:$NE$60=AC$3)*(GMWQ!$ND$2:$ND$60=AC$4)*(GMWQ!$NF$2:$NF$60=AC$1),0),$G188-1966)</f>
        <v>1779900</v>
      </c>
      <c r="AD188" s="4" cm="1">
        <f t="array" ref="AD188">INDEX(GMWQ!$A$2:$NF$60,MATCH(1,(GMWQ!$NE$2:$NE$60=AD$3)*(GMWQ!$ND$2:$ND$60=AD$4)*(GMWQ!$NF$2:$NF$60=AD$1),0),$G188-1966)</f>
        <v>21177.14</v>
      </c>
      <c r="AE188" s="4" cm="1">
        <f t="array" ref="AE188">INDEX(GMWQ!$A$2:$NF$60,MATCH(1,(GMWQ!$NE$2:$NE$60=AE$3)*(GMWQ!$ND$2:$ND$60=AE$4)*(GMWQ!$NF$2:$NF$60=AE$1),0),$G188-1966)</f>
        <v>669714.30000000005</v>
      </c>
      <c r="AF188" s="4" cm="1">
        <f t="array" ref="AF188">INDEX(GMWQ!$A$2:$NF$60,MATCH(1,(GMWQ!$NE$2:$NE$60=AF$3)*(GMWQ!$ND$2:$ND$60=AF$4)*(GMWQ!$NF$2:$NF$60=AF$1),0),$G188-1966)</f>
        <v>1051</v>
      </c>
      <c r="AG188" s="4" cm="1">
        <f t="array" ref="AG188">INDEX(GMWQ!$A$2:$NF$60,MATCH(1,(GMWQ!$NE$2:$NE$60=AG$3)*(GMWQ!$ND$2:$ND$60=AG$4)*(GMWQ!$NF$2:$NF$60=AG$1),0),$G188-1966)</f>
        <v>1792.9880000000001</v>
      </c>
      <c r="AH188" s="4" cm="1">
        <f t="array" ref="AH188">INDEX(GMWQ!$A$2:$NF$60,MATCH(1,(GMWQ!$NE$2:$NE$60=AH$3)*(GMWQ!$ND$2:$ND$60=AH$4)*(GMWQ!$NF$2:$NF$60=AH$1),0),$G188-1966)</f>
        <v>2151.9569999999999</v>
      </c>
      <c r="AI188" s="4" cm="1">
        <f t="array" ref="AI188">INDEX(GMWQ!$A$2:$NF$60,MATCH(1,(GMWQ!$NE$2:$NE$60=AI$3)*(GMWQ!$ND$2:$ND$60=AI$4)*(GMWQ!$NF$2:$NF$60=AI$1),0),$G188-1966)</f>
        <v>348236</v>
      </c>
      <c r="AJ188" s="4" cm="1">
        <f t="array" ref="AJ188">INDEX(GMWQ!$A$2:$NF$60,MATCH(1,(GMWQ!$NE$2:$NE$60=AJ$3)*(GMWQ!$ND$2:$ND$60=AJ$4)*(GMWQ!$NF$2:$NF$60=AJ$1),0),$G188-1966)</f>
        <v>540719</v>
      </c>
      <c r="AK188" s="4" cm="1">
        <f t="array" ref="AK188">INDEX(GMWQ!$A$2:$NF$60,MATCH(1,(GMWQ!$NE$2:$NE$60=AK$3)*(GMWQ!$ND$2:$ND$60=AK$4)*(GMWQ!$NF$2:$NF$60=AK$1),0),$G188-1966)</f>
        <v>5145.2250000000004</v>
      </c>
      <c r="AL188" s="4" cm="1">
        <f t="array" ref="AL188">INDEX(GMWQ!$A$2:$NF$60,MATCH(1,(GMWQ!$NE$2:$NE$60=AL$3)*(GMWQ!$ND$2:$ND$60=AL$4)*(GMWQ!$NF$2:$NF$60=AL$1),0),$G188-1966)</f>
        <v>142814.5</v>
      </c>
      <c r="AM188" s="4" cm="1">
        <f t="array" ref="AM188">INDEX(GMWQ!$A$2:$NF$60,MATCH(1,(GMWQ!$NE$2:$NE$60=AM$3)*(GMWQ!$ND$2:$ND$60=AM$4)*(GMWQ!$NF$2:$NF$60=AM$1),0),$G188-1966)</f>
        <v>859.28599999999994</v>
      </c>
      <c r="AN188" s="4" cm="1">
        <f t="array" ref="AN188">INDEX(GMWQ!$A$2:$NF$60,MATCH(1,(GMWQ!$NE$2:$NE$60=AN$3)*(GMWQ!$ND$2:$ND$60=AN$4)*(GMWQ!$NF$2:$NF$60=AN$1),0),$G188-1966)</f>
        <v>585.19200000000001</v>
      </c>
      <c r="AO188" s="4" cm="1">
        <f t="array" ref="AO188">INDEX(GMWQ!$A$2:$NF$60,MATCH(1,(GMWQ!$NE$2:$NE$60=AO$3)*(GMWQ!$ND$2:$ND$60=AO$4)*(GMWQ!$NF$2:$NF$60=AO$1),0),$G188-1966)</f>
        <v>444.28399999999999</v>
      </c>
      <c r="AP188" s="4" cm="1">
        <f t="array" ref="AP188">INDEX(GMWQ!$A$2:$NF$60,MATCH(1,(GMWQ!$NE$2:$NE$60=AP$3)*(GMWQ!$ND$2:$ND$60=AP$4)*(GMWQ!$NF$2:$NF$60=AP$1),0),$G188-1966)</f>
        <v>560017</v>
      </c>
      <c r="AQ188" s="4" cm="1">
        <f t="array" ref="AQ188">INDEX(GMWQ!$A$2:$NF$60,MATCH(1,(GMWQ!$NE$2:$NE$60=AQ$3)*(GMWQ!$ND$2:$ND$60=AQ$4)*(GMWQ!$NF$2:$NF$60=AQ$1),0),$G188-1966)</f>
        <v>-0.64954190000000001</v>
      </c>
      <c r="AR188" s="4" cm="1">
        <f t="array" ref="AR188">INDEX(GMWQ!$A$2:$NF$60,MATCH(1,(GMWQ!$NE$2:$NE$60=AR$3)*(GMWQ!$ND$2:$ND$60=AR$4)*(GMWQ!$NF$2:$NF$60=AR$1),0),$G188-1966)</f>
        <v>-4.4963360000000001E-2</v>
      </c>
      <c r="AS188" s="4" cm="1">
        <f t="array" ref="AS188">INDEX(GMWQ!$A$2:$NF$60,MATCH(1,(GMWQ!$NE$2:$NE$60=AS$3)*(GMWQ!$ND$2:$ND$60=AS$4)*(GMWQ!$NF$2:$NF$60=AS$1),0),$G188-1966)</f>
        <v>-0.64142840000000001</v>
      </c>
      <c r="AT188" s="4" cm="1">
        <f t="array" ref="AT188">INDEX(GMWQ!$A$2:$NF$60,MATCH(1,(GMWQ!$NE$2:$NE$60=AT$3)*(GMWQ!$ND$2:$ND$60=AT$4)*(GMWQ!$NF$2:$NF$60=AT$1),0),$G188-1966)</f>
        <v>-0.2990121</v>
      </c>
      <c r="AU188" s="4" cm="1">
        <f t="array" ref="AU188">INDEX(GMWQ!$A$2:$NF$60,MATCH(1,(GMWQ!$NE$2:$NE$60=AU$3)*(GMWQ!$ND$2:$ND$60=AU$4)*(GMWQ!$NF$2:$NF$60=AU$1),0),$G188-1966)</f>
        <v>105.66670000000001</v>
      </c>
      <c r="AV188" s="4" cm="1">
        <f t="array" ref="AV188">INDEX(GMWQ!$A$2:$NF$60,MATCH(1,(GMWQ!$NE$2:$NE$60=AV$3)*(GMWQ!$ND$2:$ND$60=AV$4)*(GMWQ!$NF$2:$NF$60=AV$1),0),$G188-1966)</f>
        <v>250.679</v>
      </c>
      <c r="AW188" s="4" cm="1">
        <f t="array" ref="AW188">INDEX(GMWQ!$A$2:$NF$60,MATCH(1,(GMWQ!$NE$2:$NE$60=AW$3)*(GMWQ!$ND$2:$ND$60=AW$4)*(GMWQ!$NF$2:$NF$60=AW$1),0),$G188-1966)</f>
        <v>99.2</v>
      </c>
      <c r="AX188" s="4" cm="1">
        <f t="array" ref="AX188">INDEX(GMWQ!$A$2:$NF$60,MATCH(1,(GMWQ!$NE$2:$NE$60=AX$3)*(GMWQ!$ND$2:$ND$60=AX$4)*(GMWQ!$NF$2:$NF$60=AX$1),0),$G188-1966)</f>
        <v>97.833340000000007</v>
      </c>
      <c r="AY188" s="4" cm="1">
        <f t="array" ref="AY188">INDEX(GMWQ!$A$2:$NF$60,MATCH(1,(GMWQ!$NE$2:$NE$60=AY$3)*(GMWQ!$ND$2:$ND$60=AY$4)*(GMWQ!$NF$2:$NF$60=AY$1),0),$G188-1966)</f>
        <v>85.34</v>
      </c>
      <c r="AZ188" s="4" cm="1">
        <f t="array" ref="AZ188">INDEX(GMWQ!$A$2:$NF$60,MATCH(1,(GMWQ!$NE$2:$NE$60=AZ$3)*(GMWQ!$ND$2:$ND$60=AZ$4)*(GMWQ!$NF$2:$NF$60=AZ$1),0),$G188-1966)</f>
        <v>83.333340000000007</v>
      </c>
      <c r="BA188" s="4" cm="1">
        <f t="array" ref="BA188">INDEX(GMWQ!$A$2:$NF$60,MATCH(1,(GMWQ!$NE$2:$NE$60=BA$3)*(GMWQ!$ND$2:$ND$60=BA$4)*(GMWQ!$NF$2:$NF$60=BA$1),0),$G188-1966)</f>
        <v>132.9333</v>
      </c>
    </row>
    <row r="189" spans="1:53" x14ac:dyDescent="0.25">
      <c r="B189" s="4">
        <f t="shared" si="240"/>
        <v>2018</v>
      </c>
      <c r="C189" s="4">
        <f t="shared" si="240"/>
        <v>2018</v>
      </c>
      <c r="D189" s="4">
        <f t="shared" ref="D189" si="242">+D185+1</f>
        <v>2018</v>
      </c>
      <c r="G189" s="4">
        <f t="shared" si="226"/>
        <v>2155</v>
      </c>
      <c r="H189" s="4" cm="1">
        <f t="array" ref="H189">INDEX(GMWQ!$A$2:$NF$60,MATCH(1,(GMWQ!$NE$2:$NE$60=H$3)*(GMWQ!$ND$2:$ND$60=H$4)*(GMWQ!$NF$2:$NF$60=H$1),0),$G189-1966)</f>
        <v>661262</v>
      </c>
      <c r="I189" s="4" cm="1">
        <f t="array" ref="I189">INDEX(GMWQ!$A$2:$NF$60,MATCH(1,(GMWQ!$NE$2:$NE$60=I$3)*(GMWQ!$ND$2:$ND$60=I$4)*(GMWQ!$NF$2:$NF$60=I$1),0),$G189-1966)</f>
        <v>5069.05</v>
      </c>
      <c r="J189" s="4" cm="1">
        <f t="array" ref="J189">INDEX(GMWQ!$A$2:$NF$60,MATCH(1,(GMWQ!$NE$2:$NE$60=J$3)*(GMWQ!$ND$2:$ND$60=J$4)*(GMWQ!$NF$2:$NF$60=J$1),0),$G189-1966)</f>
        <v>145071.6</v>
      </c>
      <c r="K189" s="4" cm="1">
        <f t="array" ref="K189">INDEX(GMWQ!$A$2:$NF$60,MATCH(1,(GMWQ!$NE$2:$NE$60=K$3)*(GMWQ!$ND$2:$ND$60=K$4)*(GMWQ!$NF$2:$NF$60=K$1),0),$G189-1966)</f>
        <v>890.2</v>
      </c>
      <c r="L189" s="4" cm="1">
        <f t="array" ref="L189">INDEX(GMWQ!$A$2:$NF$60,MATCH(1,(GMWQ!$NE$2:$NE$60=L$3)*(GMWQ!$ND$2:$ND$60=L$4)*(GMWQ!$NF$2:$NF$60=L$1),0),$G189-1966)</f>
        <v>614.91999999999996</v>
      </c>
      <c r="M189" s="4" cm="1">
        <f t="array" ref="M189">INDEX(GMWQ!$A$2:$NF$60,MATCH(1,(GMWQ!$NE$2:$NE$60=M$3)*(GMWQ!$ND$2:$ND$60=M$4)*(GMWQ!$NF$2:$NF$60=M$1),0),$G189-1966)</f>
        <v>456.15100000000001</v>
      </c>
      <c r="N189" s="4" cm="1">
        <f t="array" ref="N189">INDEX(GMWQ!$A$2:$NF$60,MATCH(1,(GMWQ!$NE$2:$NE$60=N$3)*(GMWQ!$ND$2:$ND$60=N$4)*(GMWQ!$NF$2:$NF$60=N$1),0),$G189-1966)</f>
        <v>551962.30000000005</v>
      </c>
      <c r="O189" s="4" cm="1">
        <f t="array" ref="O189">INDEX(GMWQ!$A$2:$NF$60,MATCH(1,(GMWQ!$NE$2:$NE$60=O$3)*(GMWQ!$ND$2:$ND$60=O$4)*(GMWQ!$NF$2:$NF$60=O$1),0),$G189-1966)</f>
        <v>-13368</v>
      </c>
      <c r="P189" s="4" cm="1">
        <f t="array" ref="P189">INDEX(GMWQ!$A$2:$NF$60,MATCH(1,(GMWQ!$NE$2:$NE$60=P$3)*(GMWQ!$ND$2:$ND$60=P$4)*(GMWQ!$NF$2:$NF$60=P$1),0),$G189-1966)</f>
        <v>-308.77249999999998</v>
      </c>
      <c r="Q189" s="4" cm="1">
        <f t="array" ref="Q189">INDEX(GMWQ!$A$2:$NF$60,MATCH(1,(GMWQ!$NE$2:$NE$60=Q$3)*(GMWQ!$ND$2:$ND$60=Q$4)*(GMWQ!$NF$2:$NF$60=Q$1),0),$G189-1966)</f>
        <v>-3055.25</v>
      </c>
      <c r="R189" s="4" cm="1">
        <f t="array" ref="R189">INDEX(GMWQ!$A$2:$NF$60,MATCH(1,(GMWQ!$NE$2:$NE$60=R$3)*(GMWQ!$ND$2:$ND$60=R$4)*(GMWQ!$NF$2:$NF$60=R$1),0),$G189-1966)</f>
        <v>16.195</v>
      </c>
      <c r="S189" s="4" cm="1">
        <f t="array" ref="S189">INDEX(GMWQ!$A$2:$NF$60,MATCH(1,(GMWQ!$NE$2:$NE$60=S$3)*(GMWQ!$ND$2:$ND$60=S$4)*(GMWQ!$NF$2:$NF$60=S$1),0),$G189-1966)</f>
        <v>-14.708</v>
      </c>
      <c r="T189" s="4" cm="1">
        <f t="array" ref="T189">INDEX(GMWQ!$A$2:$NF$60,MATCH(1,(GMWQ!$NE$2:$NE$60=T$3)*(GMWQ!$ND$2:$ND$60=T$4)*(GMWQ!$NF$2:$NF$60=T$1),0),$G189-1966)</f>
        <v>-9.6741130000000002</v>
      </c>
      <c r="U189" s="4" cm="1">
        <f t="array" ref="U189">INDEX(GMWQ!$A$2:$NF$60,MATCH(1,(GMWQ!$NE$2:$NE$60=U$3)*(GMWQ!$ND$2:$ND$60=U$4)*(GMWQ!$NF$2:$NF$60=U$1),0),$G189-1966)</f>
        <v>7920</v>
      </c>
      <c r="V189" s="4" cm="1">
        <f t="array" ref="V189">INDEX(GMWQ!$A$2:$NF$60,MATCH(1,(GMWQ!$NE$2:$NE$60=V$3)*(GMWQ!$ND$2:$ND$60=V$4)*(GMWQ!$NF$2:$NF$60=V$1),0),$G189-1966)</f>
        <v>1833023</v>
      </c>
      <c r="W189" s="4" cm="1">
        <f t="array" ref="W189">INDEX(GMWQ!$A$2:$NF$60,MATCH(1,(GMWQ!$NE$2:$NE$60=W$3)*(GMWQ!$ND$2:$ND$60=W$4)*(GMWQ!$NF$2:$NF$60=W$1),0),$G189-1966)</f>
        <v>27756.959999999999</v>
      </c>
      <c r="X189" s="4" cm="1">
        <f t="array" ref="X189">INDEX(GMWQ!$A$2:$NF$60,MATCH(1,(GMWQ!$NE$2:$NE$60=X$3)*(GMWQ!$ND$2:$ND$60=X$4)*(GMWQ!$NF$2:$NF$60=X$1),0),$G189-1966)</f>
        <v>1228158</v>
      </c>
      <c r="Y189" s="4" cm="1">
        <f t="array" ref="Y189">INDEX(GMWQ!$A$2:$NF$60,MATCH(1,(GMWQ!$NE$2:$NE$60=Y$3)*(GMWQ!$ND$2:$ND$60=Y$4)*(GMWQ!$NF$2:$NF$60=Y$1),0),$G189-1966)</f>
        <v>1928.616</v>
      </c>
      <c r="Z189" s="4" cm="1">
        <f t="array" ref="Z189">INDEX(GMWQ!$A$2:$NF$60,MATCH(1,(GMWQ!$NE$2:$NE$60=Z$3)*(GMWQ!$ND$2:$ND$60=Z$4)*(GMWQ!$NF$2:$NF$60=Z$1),0),$G189-1966)</f>
        <v>3086.491</v>
      </c>
      <c r="AA189" s="4" cm="1">
        <f t="array" ref="AA189">INDEX(GMWQ!$A$2:$NF$60,MATCH(1,(GMWQ!$NE$2:$NE$60=AA$3)*(GMWQ!$ND$2:$ND$60=AA$4)*(GMWQ!$NF$2:$NF$60=AA$1),0),$G189-1966)</f>
        <v>2623.3330000000001</v>
      </c>
      <c r="AB189" s="4" cm="1">
        <f t="array" ref="AB189">INDEX(GMWQ!$A$2:$NF$60,MATCH(1,(GMWQ!$NE$2:$NE$60=AB$3)*(GMWQ!$ND$2:$ND$60=AB$4)*(GMWQ!$NF$2:$NF$60=AB$1),0),$G189-1966)</f>
        <v>2071268</v>
      </c>
      <c r="AC189" s="4" cm="1">
        <f t="array" ref="AC189">INDEX(GMWQ!$A$2:$NF$60,MATCH(1,(GMWQ!$NE$2:$NE$60=AC$3)*(GMWQ!$ND$2:$ND$60=AC$4)*(GMWQ!$NF$2:$NF$60=AC$1),0),$G189-1966)</f>
        <v>1775700</v>
      </c>
      <c r="AD189" s="4" cm="1">
        <f t="array" ref="AD189">INDEX(GMWQ!$A$2:$NF$60,MATCH(1,(GMWQ!$NE$2:$NE$60=AD$3)*(GMWQ!$ND$2:$ND$60=AD$4)*(GMWQ!$NF$2:$NF$60=AD$1),0),$G189-1966)</f>
        <v>21338.43</v>
      </c>
      <c r="AE189" s="4" cm="1">
        <f t="array" ref="AE189">INDEX(GMWQ!$A$2:$NF$60,MATCH(1,(GMWQ!$NE$2:$NE$60=AE$3)*(GMWQ!$ND$2:$ND$60=AE$4)*(GMWQ!$NF$2:$NF$60=AE$1),0),$G189-1966)</f>
        <v>672236.6</v>
      </c>
      <c r="AF189" s="4" cm="1">
        <f t="array" ref="AF189">INDEX(GMWQ!$A$2:$NF$60,MATCH(1,(GMWQ!$NE$2:$NE$60=AF$3)*(GMWQ!$ND$2:$ND$60=AF$4)*(GMWQ!$NF$2:$NF$60=AF$1),0),$G189-1966)</f>
        <v>1056</v>
      </c>
      <c r="AG189" s="4" cm="1">
        <f t="array" ref="AG189">INDEX(GMWQ!$A$2:$NF$60,MATCH(1,(GMWQ!$NE$2:$NE$60=AG$3)*(GMWQ!$ND$2:$ND$60=AG$4)*(GMWQ!$NF$2:$NF$60=AG$1),0),$G189-1966)</f>
        <v>1799.5640000000001</v>
      </c>
      <c r="AH189" s="4" cm="1">
        <f t="array" ref="AH189">INDEX(GMWQ!$A$2:$NF$60,MATCH(1,(GMWQ!$NE$2:$NE$60=AH$3)*(GMWQ!$ND$2:$ND$60=AH$4)*(GMWQ!$NF$2:$NF$60=AH$1),0),$G189-1966)</f>
        <v>2141.6080000000002</v>
      </c>
      <c r="AI189" s="4" cm="1">
        <f t="array" ref="AI189">INDEX(GMWQ!$A$2:$NF$60,MATCH(1,(GMWQ!$NE$2:$NE$60=AI$3)*(GMWQ!$ND$2:$ND$60=AI$4)*(GMWQ!$NF$2:$NF$60=AI$1),0),$G189-1966)</f>
        <v>315546</v>
      </c>
      <c r="AJ189" s="4" cm="1">
        <f t="array" ref="AJ189">INDEX(GMWQ!$A$2:$NF$60,MATCH(1,(GMWQ!$NE$2:$NE$60=AJ$3)*(GMWQ!$ND$2:$ND$60=AJ$4)*(GMWQ!$NF$2:$NF$60=AJ$1),0),$G189-1966)</f>
        <v>545160</v>
      </c>
      <c r="AK189" s="4" cm="1">
        <f t="array" ref="AK189">INDEX(GMWQ!$A$2:$NF$60,MATCH(1,(GMWQ!$NE$2:$NE$60=AK$3)*(GMWQ!$ND$2:$ND$60=AK$4)*(GMWQ!$NF$2:$NF$60=AK$1),0),$G189-1966)</f>
        <v>5199.6750000000002</v>
      </c>
      <c r="AL189" s="4" cm="1">
        <f t="array" ref="AL189">INDEX(GMWQ!$A$2:$NF$60,MATCH(1,(GMWQ!$NE$2:$NE$60=AL$3)*(GMWQ!$ND$2:$ND$60=AL$4)*(GMWQ!$NF$2:$NF$60=AL$1),0),$G189-1966)</f>
        <v>141964.29999999999</v>
      </c>
      <c r="AM189" s="4" cm="1">
        <f t="array" ref="AM189">INDEX(GMWQ!$A$2:$NF$60,MATCH(1,(GMWQ!$NE$2:$NE$60=AM$3)*(GMWQ!$ND$2:$ND$60=AM$4)*(GMWQ!$NF$2:$NF$60=AM$1),0),$G189-1966)</f>
        <v>859.35900000000004</v>
      </c>
      <c r="AN189" s="4" cm="1">
        <f t="array" ref="AN189">INDEX(GMWQ!$A$2:$NF$60,MATCH(1,(GMWQ!$NE$2:$NE$60=AN$3)*(GMWQ!$ND$2:$ND$60=AN$4)*(GMWQ!$NF$2:$NF$60=AN$1),0),$G189-1966)</f>
        <v>591.423</v>
      </c>
      <c r="AO189" s="4" cm="1">
        <f t="array" ref="AO189">INDEX(GMWQ!$A$2:$NF$60,MATCH(1,(GMWQ!$NE$2:$NE$60=AO$3)*(GMWQ!$ND$2:$ND$60=AO$4)*(GMWQ!$NF$2:$NF$60=AO$1),0),$G189-1966)</f>
        <v>444.63299999999998</v>
      </c>
      <c r="AP189" s="4" cm="1">
        <f t="array" ref="AP189">INDEX(GMWQ!$A$2:$NF$60,MATCH(1,(GMWQ!$NE$2:$NE$60=AP$3)*(GMWQ!$ND$2:$ND$60=AP$4)*(GMWQ!$NF$2:$NF$60=AP$1),0),$G189-1966)</f>
        <v>564738</v>
      </c>
      <c r="AQ189" s="4" cm="1">
        <f t="array" ref="AQ189">INDEX(GMWQ!$A$2:$NF$60,MATCH(1,(GMWQ!$NE$2:$NE$60=AQ$3)*(GMWQ!$ND$2:$ND$60=AQ$4)*(GMWQ!$NF$2:$NF$60=AQ$1),0),$G189-1966)</f>
        <v>-0.89651250000000005</v>
      </c>
      <c r="AR189" s="4" cm="1">
        <f t="array" ref="AR189">INDEX(GMWQ!$A$2:$NF$60,MATCH(1,(GMWQ!$NE$2:$NE$60=AR$3)*(GMWQ!$ND$2:$ND$60=AR$4)*(GMWQ!$NF$2:$NF$60=AR$1),0),$G189-1966)</f>
        <v>-0.22628509999999999</v>
      </c>
      <c r="AS189" s="4" cm="1">
        <f t="array" ref="AS189">INDEX(GMWQ!$A$2:$NF$60,MATCH(1,(GMWQ!$NE$2:$NE$60=AS$3)*(GMWQ!$ND$2:$ND$60=AS$4)*(GMWQ!$NF$2:$NF$60=AS$1),0),$G189-1966)</f>
        <v>-0.8319455</v>
      </c>
      <c r="AT189" s="4" cm="1">
        <f t="array" ref="AT189">INDEX(GMWQ!$A$2:$NF$60,MATCH(1,(GMWQ!$NE$2:$NE$60=AT$3)*(GMWQ!$ND$2:$ND$60=AT$4)*(GMWQ!$NF$2:$NF$60=AT$1),0),$G189-1966)</f>
        <v>-0.33384130000000001</v>
      </c>
      <c r="AU189" s="4" cm="1">
        <f t="array" ref="AU189">INDEX(GMWQ!$A$2:$NF$60,MATCH(1,(GMWQ!$NE$2:$NE$60=AU$3)*(GMWQ!$ND$2:$ND$60=AU$4)*(GMWQ!$NF$2:$NF$60=AU$1),0),$G189-1966)</f>
        <v>106.3</v>
      </c>
      <c r="AV189" s="4" cm="1">
        <f t="array" ref="AV189">INDEX(GMWQ!$A$2:$NF$60,MATCH(1,(GMWQ!$NE$2:$NE$60=AV$3)*(GMWQ!$ND$2:$ND$60=AV$4)*(GMWQ!$NF$2:$NF$60=AV$1),0),$G189-1966)</f>
        <v>251.68629999999999</v>
      </c>
      <c r="AW189" s="4" cm="1">
        <f t="array" ref="AW189">INDEX(GMWQ!$A$2:$NF$60,MATCH(1,(GMWQ!$NE$2:$NE$60=AW$3)*(GMWQ!$ND$2:$ND$60=AW$4)*(GMWQ!$NF$2:$NF$60=AW$1),0),$G189-1966)</f>
        <v>99.633330000000001</v>
      </c>
      <c r="AX189" s="4" cm="1">
        <f t="array" ref="AX189">INDEX(GMWQ!$A$2:$NF$60,MATCH(1,(GMWQ!$NE$2:$NE$60=AX$3)*(GMWQ!$ND$2:$ND$60=AX$4)*(GMWQ!$NF$2:$NF$60=AX$1),0),$G189-1966)</f>
        <v>98.333340000000007</v>
      </c>
      <c r="AY189" s="4" cm="1">
        <f t="array" ref="AY189">INDEX(GMWQ!$A$2:$NF$60,MATCH(1,(GMWQ!$NE$2:$NE$60=AY$3)*(GMWQ!$ND$2:$ND$60=AY$4)*(GMWQ!$NF$2:$NF$60=AY$1),0),$G189-1966)</f>
        <v>85.60333</v>
      </c>
      <c r="AZ189" s="4" cm="1">
        <f t="array" ref="AZ189">INDEX(GMWQ!$A$2:$NF$60,MATCH(1,(GMWQ!$NE$2:$NE$60=AZ$3)*(GMWQ!$ND$2:$ND$60=AZ$4)*(GMWQ!$NF$2:$NF$60=AZ$1),0),$G189-1966)</f>
        <v>83.866669999999999</v>
      </c>
      <c r="BA189" s="4" cm="1">
        <f t="array" ref="BA189">INDEX(GMWQ!$A$2:$NF$60,MATCH(1,(GMWQ!$NE$2:$NE$60=BA$3)*(GMWQ!$ND$2:$ND$60=BA$4)*(GMWQ!$NF$2:$NF$60=BA$1),0),$G189-1966)</f>
        <v>133.80000000000001</v>
      </c>
    </row>
    <row r="190" spans="1:53" x14ac:dyDescent="0.25">
      <c r="B190" s="4">
        <f t="shared" si="240"/>
        <v>2018</v>
      </c>
      <c r="C190" s="4">
        <f t="shared" si="240"/>
        <v>2018</v>
      </c>
      <c r="D190" s="4">
        <f t="shared" ref="D190" si="243">+D186+1</f>
        <v>2018</v>
      </c>
      <c r="F190" s="4">
        <f t="shared" ref="F190" si="244">+F186+1</f>
        <v>2018</v>
      </c>
      <c r="G190" s="4">
        <f t="shared" si="226"/>
        <v>2156</v>
      </c>
      <c r="H190" s="4" cm="1">
        <f t="array" ref="H190">INDEX(GMWQ!$A$2:$NF$60,MATCH(1,(GMWQ!$NE$2:$NE$60=H$3)*(GMWQ!$ND$2:$ND$60=H$4)*(GMWQ!$NF$2:$NF$60=H$1),0),$G190-1966)</f>
        <v>662120</v>
      </c>
      <c r="I190" s="4" cm="1">
        <f t="array" ref="I190">INDEX(GMWQ!$A$2:$NF$60,MATCH(1,(GMWQ!$NE$2:$NE$60=I$3)*(GMWQ!$ND$2:$ND$60=I$4)*(GMWQ!$NF$2:$NF$60=I$1),0),$G190-1966)</f>
        <v>5076.2250000000004</v>
      </c>
      <c r="J190" s="4" cm="1">
        <f t="array" ref="J190">INDEX(GMWQ!$A$2:$NF$60,MATCH(1,(GMWQ!$NE$2:$NE$60=J$3)*(GMWQ!$ND$2:$ND$60=J$4)*(GMWQ!$NF$2:$NF$60=J$1),0),$G190-1966)</f>
        <v>145175.9</v>
      </c>
      <c r="K190" s="4" cm="1">
        <f t="array" ref="K190">INDEX(GMWQ!$A$2:$NF$60,MATCH(1,(GMWQ!$NE$2:$NE$60=K$3)*(GMWQ!$ND$2:$ND$60=K$4)*(GMWQ!$NF$2:$NF$60=K$1),0),$G190-1966)</f>
        <v>894.17</v>
      </c>
      <c r="L190" s="4" cm="1">
        <f t="array" ref="L190">INDEX(GMWQ!$A$2:$NF$60,MATCH(1,(GMWQ!$NE$2:$NE$60=L$3)*(GMWQ!$ND$2:$ND$60=L$4)*(GMWQ!$NF$2:$NF$60=L$1),0),$G190-1966)</f>
        <v>619.476</v>
      </c>
      <c r="M190" s="4" cm="1">
        <f t="array" ref="M190">INDEX(GMWQ!$A$2:$NF$60,MATCH(1,(GMWQ!$NE$2:$NE$60=M$3)*(GMWQ!$ND$2:$ND$60=M$4)*(GMWQ!$NF$2:$NF$60=M$1),0),$G190-1966)</f>
        <v>457.42099999999999</v>
      </c>
      <c r="N190" s="4" cm="1">
        <f t="array" ref="N190">INDEX(GMWQ!$A$2:$NF$60,MATCH(1,(GMWQ!$NE$2:$NE$60=N$3)*(GMWQ!$ND$2:$ND$60=N$4)*(GMWQ!$NF$2:$NF$60=N$1),0),$G190-1966)</f>
        <v>553262.5</v>
      </c>
      <c r="O190" s="4" cm="1">
        <f t="array" ref="O190">INDEX(GMWQ!$A$2:$NF$60,MATCH(1,(GMWQ!$NE$2:$NE$60=O$3)*(GMWQ!$ND$2:$ND$60=O$4)*(GMWQ!$NF$2:$NF$60=O$1),0),$G190-1966)</f>
        <v>-20480</v>
      </c>
      <c r="P190" s="4" cm="1">
        <f t="array" ref="P190">INDEX(GMWQ!$A$2:$NF$60,MATCH(1,(GMWQ!$NE$2:$NE$60=P$3)*(GMWQ!$ND$2:$ND$60=P$4)*(GMWQ!$NF$2:$NF$60=P$1),0),$G190-1966)</f>
        <v>-328.7355</v>
      </c>
      <c r="Q190" s="4" cm="1">
        <f t="array" ref="Q190">INDEX(GMWQ!$A$2:$NF$60,MATCH(1,(GMWQ!$NE$2:$NE$60=Q$3)*(GMWQ!$ND$2:$ND$60=Q$4)*(GMWQ!$NF$2:$NF$60=Q$1),0),$G190-1966)</f>
        <v>-2382.5</v>
      </c>
      <c r="R190" s="4" cm="1">
        <f t="array" ref="R190">INDEX(GMWQ!$A$2:$NF$60,MATCH(1,(GMWQ!$NE$2:$NE$60=R$3)*(GMWQ!$ND$2:$ND$60=R$4)*(GMWQ!$NF$2:$NF$60=R$1),0),$G190-1966)</f>
        <v>6.4690000000000003</v>
      </c>
      <c r="S190" s="4" cm="1">
        <f t="array" ref="S190">INDEX(GMWQ!$A$2:$NF$60,MATCH(1,(GMWQ!$NE$2:$NE$60=S$3)*(GMWQ!$ND$2:$ND$60=S$4)*(GMWQ!$NF$2:$NF$60=S$1),0),$G190-1966)</f>
        <v>-12.042999999999999</v>
      </c>
      <c r="T190" s="4" cm="1">
        <f t="array" ref="T190">INDEX(GMWQ!$A$2:$NF$60,MATCH(1,(GMWQ!$NE$2:$NE$60=T$3)*(GMWQ!$ND$2:$ND$60=T$4)*(GMWQ!$NF$2:$NF$60=T$1),0),$G190-1966)</f>
        <v>-8.7095120000000001</v>
      </c>
      <c r="U190" s="4" cm="1">
        <f t="array" ref="U190">INDEX(GMWQ!$A$2:$NF$60,MATCH(1,(GMWQ!$NE$2:$NE$60=U$3)*(GMWQ!$ND$2:$ND$60=U$4)*(GMWQ!$NF$2:$NF$60=U$1),0),$G190-1966)</f>
        <v>4831</v>
      </c>
      <c r="V190" s="4" cm="1">
        <f t="array" ref="V190">INDEX(GMWQ!$A$2:$NF$60,MATCH(1,(GMWQ!$NE$2:$NE$60=V$3)*(GMWQ!$ND$2:$ND$60=V$4)*(GMWQ!$NF$2:$NF$60=V$1),0),$G190-1966)</f>
        <v>1858505</v>
      </c>
      <c r="W190" s="4" cm="1">
        <f t="array" ref="W190">INDEX(GMWQ!$A$2:$NF$60,MATCH(1,(GMWQ!$NE$2:$NE$60=W$3)*(GMWQ!$ND$2:$ND$60=W$4)*(GMWQ!$NF$2:$NF$60=W$1),0),$G190-1966)</f>
        <v>28528.65</v>
      </c>
      <c r="X190" s="4" cm="1">
        <f t="array" ref="X190">INDEX(GMWQ!$A$2:$NF$60,MATCH(1,(GMWQ!$NE$2:$NE$60=X$3)*(GMWQ!$ND$2:$ND$60=X$4)*(GMWQ!$NF$2:$NF$60=X$1),0),$G190-1966)</f>
        <v>1234636</v>
      </c>
      <c r="Y190" s="4" cm="1">
        <f t="array" ref="Y190">INDEX(GMWQ!$A$2:$NF$60,MATCH(1,(GMWQ!$NE$2:$NE$60=Y$3)*(GMWQ!$ND$2:$ND$60=Y$4)*(GMWQ!$NF$2:$NF$60=Y$1),0),$G190-1966)</f>
        <v>1914.05</v>
      </c>
      <c r="Z190" s="4" cm="1">
        <f t="array" ref="Z190">INDEX(GMWQ!$A$2:$NF$60,MATCH(1,(GMWQ!$NE$2:$NE$60=Z$3)*(GMWQ!$ND$2:$ND$60=Z$4)*(GMWQ!$NF$2:$NF$60=Z$1),0),$G190-1966)</f>
        <v>3009.4389999999999</v>
      </c>
      <c r="AA190" s="4" cm="1">
        <f t="array" ref="AA190">INDEX(GMWQ!$A$2:$NF$60,MATCH(1,(GMWQ!$NE$2:$NE$60=AA$3)*(GMWQ!$ND$2:$ND$60=AA$4)*(GMWQ!$NF$2:$NF$60=AA$1),0),$G190-1966)</f>
        <v>2613.9870000000001</v>
      </c>
      <c r="AB190" s="4" cm="1">
        <f t="array" ref="AB190">INDEX(GMWQ!$A$2:$NF$60,MATCH(1,(GMWQ!$NE$2:$NE$60=AB$3)*(GMWQ!$ND$2:$ND$60=AB$4)*(GMWQ!$NF$2:$NF$60=AB$1),0),$G190-1966)</f>
        <v>2129521</v>
      </c>
      <c r="AC190" s="4" cm="1">
        <f t="array" ref="AC190">INDEX(GMWQ!$A$2:$NF$60,MATCH(1,(GMWQ!$NE$2:$NE$60=AC$3)*(GMWQ!$ND$2:$ND$60=AC$4)*(GMWQ!$NF$2:$NF$60=AC$1),0),$G190-1966)</f>
        <v>1798600</v>
      </c>
      <c r="AD190" s="4" cm="1">
        <f t="array" ref="AD190">INDEX(GMWQ!$A$2:$NF$60,MATCH(1,(GMWQ!$NE$2:$NE$60=AD$3)*(GMWQ!$ND$2:$ND$60=AD$4)*(GMWQ!$NF$2:$NF$60=AD$1),0),$G190-1966)</f>
        <v>22052.32</v>
      </c>
      <c r="AE190" s="4" cm="1">
        <f t="array" ref="AE190">INDEX(GMWQ!$A$2:$NF$60,MATCH(1,(GMWQ!$NE$2:$NE$60=AE$3)*(GMWQ!$ND$2:$ND$60=AE$4)*(GMWQ!$NF$2:$NF$60=AE$1),0),$G190-1966)</f>
        <v>674759</v>
      </c>
      <c r="AF190" s="4" cm="1">
        <f t="array" ref="AF190">INDEX(GMWQ!$A$2:$NF$60,MATCH(1,(GMWQ!$NE$2:$NE$60=AF$3)*(GMWQ!$ND$2:$ND$60=AF$4)*(GMWQ!$NF$2:$NF$60=AF$1),0),$G190-1966)</f>
        <v>1080</v>
      </c>
      <c r="AG190" s="4" cm="1">
        <f t="array" ref="AG190">INDEX(GMWQ!$A$2:$NF$60,MATCH(1,(GMWQ!$NE$2:$NE$60=AG$3)*(GMWQ!$ND$2:$ND$60=AG$4)*(GMWQ!$NF$2:$NF$60=AG$1),0),$G190-1966)</f>
        <v>1806.1410000000001</v>
      </c>
      <c r="AH190" s="4" cm="1">
        <f t="array" ref="AH190">INDEX(GMWQ!$A$2:$NF$60,MATCH(1,(GMWQ!$NE$2:$NE$60=AH$3)*(GMWQ!$ND$2:$ND$60=AH$4)*(GMWQ!$NF$2:$NF$60=AH$1),0),$G190-1966)</f>
        <v>2131.2600000000002</v>
      </c>
      <c r="AI190" s="4" cm="1">
        <f t="array" ref="AI190">INDEX(GMWQ!$A$2:$NF$60,MATCH(1,(GMWQ!$NE$2:$NE$60=AI$3)*(GMWQ!$ND$2:$ND$60=AI$4)*(GMWQ!$NF$2:$NF$60=AI$1),0),$G190-1966)</f>
        <v>362383</v>
      </c>
      <c r="AJ190" s="4" cm="1">
        <f t="array" ref="AJ190">INDEX(GMWQ!$A$2:$NF$60,MATCH(1,(GMWQ!$NE$2:$NE$60=AJ$3)*(GMWQ!$ND$2:$ND$60=AJ$4)*(GMWQ!$NF$2:$NF$60=AJ$1),0),$G190-1966)</f>
        <v>550517</v>
      </c>
      <c r="AK190" s="4" cm="1">
        <f t="array" ref="AK190">INDEX(GMWQ!$A$2:$NF$60,MATCH(1,(GMWQ!$NE$2:$NE$60=AK$3)*(GMWQ!$ND$2:$ND$60=AK$4)*(GMWQ!$NF$2:$NF$60=AK$1),0),$G190-1966)</f>
        <v>5229.4750000000004</v>
      </c>
      <c r="AL190" s="4" cm="1">
        <f t="array" ref="AL190">INDEX(GMWQ!$A$2:$NF$60,MATCH(1,(GMWQ!$NE$2:$NE$60=AL$3)*(GMWQ!$ND$2:$ND$60=AL$4)*(GMWQ!$NF$2:$NF$60=AL$1),0),$G190-1966)</f>
        <v>142016.29999999999</v>
      </c>
      <c r="AM190" s="4" cm="1">
        <f t="array" ref="AM190">INDEX(GMWQ!$A$2:$NF$60,MATCH(1,(GMWQ!$NE$2:$NE$60=AM$3)*(GMWQ!$ND$2:$ND$60=AM$4)*(GMWQ!$NF$2:$NF$60=AM$1),0),$G190-1966)</f>
        <v>870.79499999999996</v>
      </c>
      <c r="AN190" s="4" cm="1">
        <f t="array" ref="AN190">INDEX(GMWQ!$A$2:$NF$60,MATCH(1,(GMWQ!$NE$2:$NE$60=AN$3)*(GMWQ!$ND$2:$ND$60=AN$4)*(GMWQ!$NF$2:$NF$60=AN$1),0),$G190-1966)</f>
        <v>597.39499999999998</v>
      </c>
      <c r="AO190" s="4" cm="1">
        <f t="array" ref="AO190">INDEX(GMWQ!$A$2:$NF$60,MATCH(1,(GMWQ!$NE$2:$NE$60=AO$3)*(GMWQ!$ND$2:$ND$60=AO$4)*(GMWQ!$NF$2:$NF$60=AO$1),0),$G190-1966)</f>
        <v>446.35300000000001</v>
      </c>
      <c r="AP190" s="4" cm="1">
        <f t="array" ref="AP190">INDEX(GMWQ!$A$2:$NF$60,MATCH(1,(GMWQ!$NE$2:$NE$60=AP$3)*(GMWQ!$ND$2:$ND$60=AP$4)*(GMWQ!$NF$2:$NF$60=AP$1),0),$G190-1966)</f>
        <v>559153</v>
      </c>
      <c r="AQ190" s="4" cm="1">
        <f t="array" ref="AQ190">INDEX(GMWQ!$A$2:$NF$60,MATCH(1,(GMWQ!$NE$2:$NE$60=AQ$3)*(GMWQ!$ND$2:$ND$60=AQ$4)*(GMWQ!$NF$2:$NF$60=AQ$1),0),$G190-1966)</f>
        <v>-0.95616409999999996</v>
      </c>
      <c r="AR190" s="4" cm="1">
        <f t="array" ref="AR190">INDEX(GMWQ!$A$2:$NF$60,MATCH(1,(GMWQ!$NE$2:$NE$60=AR$3)*(GMWQ!$ND$2:$ND$60=AR$4)*(GMWQ!$NF$2:$NF$60=AR$1),0),$G190-1966)</f>
        <v>-0.28477839999999999</v>
      </c>
      <c r="AS190" s="4" cm="1">
        <f t="array" ref="AS190">INDEX(GMWQ!$A$2:$NF$60,MATCH(1,(GMWQ!$NE$2:$NE$60=AS$3)*(GMWQ!$ND$2:$ND$60=AS$4)*(GMWQ!$NF$2:$NF$60=AS$1),0),$G190-1966)</f>
        <v>-0.83768609999999999</v>
      </c>
      <c r="AT190" s="4" cm="1">
        <f t="array" ref="AT190">INDEX(GMWQ!$A$2:$NF$60,MATCH(1,(GMWQ!$NE$2:$NE$60=AT$3)*(GMWQ!$ND$2:$ND$60=AT$4)*(GMWQ!$NF$2:$NF$60=AT$1),0),$G190-1966)</f>
        <v>-0.2935064</v>
      </c>
      <c r="AU190" s="4" cm="1">
        <f t="array" ref="AU190">INDEX(GMWQ!$A$2:$NF$60,MATCH(1,(GMWQ!$NE$2:$NE$60=AU$3)*(GMWQ!$ND$2:$ND$60=AU$4)*(GMWQ!$NF$2:$NF$60=AU$1),0),$G190-1966)</f>
        <v>106.9333</v>
      </c>
      <c r="AV190" s="4" cm="1">
        <f t="array" ref="AV190">INDEX(GMWQ!$A$2:$NF$60,MATCH(1,(GMWQ!$NE$2:$NE$60=AV$3)*(GMWQ!$ND$2:$ND$60=AV$4)*(GMWQ!$NF$2:$NF$60=AV$1),0),$G190-1966)</f>
        <v>252.71100000000001</v>
      </c>
      <c r="AW190" s="4" cm="1">
        <f t="array" ref="AW190">INDEX(GMWQ!$A$2:$NF$60,MATCH(1,(GMWQ!$NE$2:$NE$60=AW$3)*(GMWQ!$ND$2:$ND$60=AW$4)*(GMWQ!$NF$2:$NF$60=AW$1),0),$G190-1966)</f>
        <v>99.966669999999993</v>
      </c>
      <c r="AX190" s="4" cm="1">
        <f t="array" ref="AX190">INDEX(GMWQ!$A$2:$NF$60,MATCH(1,(GMWQ!$NE$2:$NE$60=AX$3)*(GMWQ!$ND$2:$ND$60=AX$4)*(GMWQ!$NF$2:$NF$60=AX$1),0),$G190-1966)</f>
        <v>98.833340000000007</v>
      </c>
      <c r="AY190" s="4" cm="1">
        <f t="array" ref="AY190">INDEX(GMWQ!$A$2:$NF$60,MATCH(1,(GMWQ!$NE$2:$NE$60=AY$3)*(GMWQ!$ND$2:$ND$60=AY$4)*(GMWQ!$NF$2:$NF$60=AY$1),0),$G190-1966)</f>
        <v>85.59666</v>
      </c>
      <c r="AZ190" s="4" cm="1">
        <f t="array" ref="AZ190">INDEX(GMWQ!$A$2:$NF$60,MATCH(1,(GMWQ!$NE$2:$NE$60=AZ$3)*(GMWQ!$ND$2:$ND$60=AZ$4)*(GMWQ!$NF$2:$NF$60=AZ$1),0),$G190-1966)</f>
        <v>83.533330000000007</v>
      </c>
      <c r="BA190" s="4" cm="1">
        <f t="array" ref="BA190">INDEX(GMWQ!$A$2:$NF$60,MATCH(1,(GMWQ!$NE$2:$NE$60=BA$3)*(GMWQ!$ND$2:$ND$60=BA$4)*(GMWQ!$NF$2:$NF$60=BA$1),0),$G190-1966)</f>
        <v>134.16669999999999</v>
      </c>
    </row>
    <row r="191" spans="1:53" x14ac:dyDescent="0.25">
      <c r="A191" s="4">
        <v>2019</v>
      </c>
      <c r="B191" s="4">
        <f t="shared" si="240"/>
        <v>2019</v>
      </c>
      <c r="C191" s="4">
        <f t="shared" si="240"/>
        <v>2018</v>
      </c>
      <c r="D191" s="4">
        <f t="shared" ref="D191" si="245">+D187+1</f>
        <v>2018</v>
      </c>
      <c r="E191" s="4">
        <f t="shared" si="240"/>
        <v>2018</v>
      </c>
      <c r="G191" s="4">
        <f t="shared" si="226"/>
        <v>2157</v>
      </c>
      <c r="H191" s="4" cm="1">
        <f t="array" ref="H191">INDEX(GMWQ!$A$2:$NF$60,MATCH(1,(GMWQ!$NE$2:$NE$60=H$3)*(GMWQ!$ND$2:$ND$60=H$4)*(GMWQ!$NF$2:$NF$60=H$1),0),$G191-1966)</f>
        <v>665456</v>
      </c>
      <c r="I191" s="4" cm="1">
        <f t="array" ref="I191">INDEX(GMWQ!$A$2:$NF$60,MATCH(1,(GMWQ!$NE$2:$NE$60=I$3)*(GMWQ!$ND$2:$ND$60=I$4)*(GMWQ!$NF$2:$NF$60=I$1),0),$G191-1966)</f>
        <v>5107.8999999999996</v>
      </c>
      <c r="J191" s="4" cm="1">
        <f t="array" ref="J191">INDEX(GMWQ!$A$2:$NF$60,MATCH(1,(GMWQ!$NE$2:$NE$60=J$3)*(GMWQ!$ND$2:$ND$60=J$4)*(GMWQ!$NF$2:$NF$60=J$1),0),$G191-1966)</f>
        <v>145357</v>
      </c>
      <c r="K191" s="4" cm="1">
        <f t="array" ref="K191">INDEX(GMWQ!$A$2:$NF$60,MATCH(1,(GMWQ!$NE$2:$NE$60=K$3)*(GMWQ!$ND$2:$ND$60=K$4)*(GMWQ!$NF$2:$NF$60=K$1),0),$G191-1966)</f>
        <v>900.03</v>
      </c>
      <c r="L191" s="4" cm="1">
        <f t="array" ref="L191">INDEX(GMWQ!$A$2:$NF$60,MATCH(1,(GMWQ!$NE$2:$NE$60=L$3)*(GMWQ!$ND$2:$ND$60=L$4)*(GMWQ!$NF$2:$NF$60=L$1),0),$G191-1966)</f>
        <v>625.29200000000003</v>
      </c>
      <c r="M191" s="4" cm="1">
        <f t="array" ref="M191">INDEX(GMWQ!$A$2:$NF$60,MATCH(1,(GMWQ!$NE$2:$NE$60=M$3)*(GMWQ!$ND$2:$ND$60=M$4)*(GMWQ!$NF$2:$NF$60=M$1),0),$G191-1966)</f>
        <v>458.44799999999998</v>
      </c>
      <c r="N191" s="4" cm="1">
        <f t="array" ref="N191">INDEX(GMWQ!$A$2:$NF$60,MATCH(1,(GMWQ!$NE$2:$NE$60=N$3)*(GMWQ!$ND$2:$ND$60=N$4)*(GMWQ!$NF$2:$NF$60=N$1),0),$G191-1966)</f>
        <v>554594</v>
      </c>
      <c r="O191" s="4" cm="1">
        <f t="array" ref="O191">INDEX(GMWQ!$A$2:$NF$60,MATCH(1,(GMWQ!$NE$2:$NE$60=O$3)*(GMWQ!$ND$2:$ND$60=O$4)*(GMWQ!$NF$2:$NF$60=O$1),0),$G191-1966)</f>
        <v>8166</v>
      </c>
      <c r="P191" s="4" cm="1">
        <f t="array" ref="P191">INDEX(GMWQ!$A$2:$NF$60,MATCH(1,(GMWQ!$NE$2:$NE$60=P$3)*(GMWQ!$ND$2:$ND$60=P$4)*(GMWQ!$NF$2:$NF$60=P$1),0),$G191-1966)</f>
        <v>-350.31880000000001</v>
      </c>
      <c r="Q191" s="4" cm="1">
        <f t="array" ref="Q191">INDEX(GMWQ!$A$2:$NF$60,MATCH(1,(GMWQ!$NE$2:$NE$60=Q$3)*(GMWQ!$ND$2:$ND$60=Q$4)*(GMWQ!$NF$2:$NF$60=Q$1),0),$G191-1966)</f>
        <v>-2024.5</v>
      </c>
      <c r="R191" s="4" cm="1">
        <f t="array" ref="R191">INDEX(GMWQ!$A$2:$NF$60,MATCH(1,(GMWQ!$NE$2:$NE$60=R$3)*(GMWQ!$ND$2:$ND$60=R$4)*(GMWQ!$NF$2:$NF$60=R$1),0),$G191-1966)</f>
        <v>16.347000000000001</v>
      </c>
      <c r="S191" s="4" cm="1">
        <f t="array" ref="S191">INDEX(GMWQ!$A$2:$NF$60,MATCH(1,(GMWQ!$NE$2:$NE$60=S$3)*(GMWQ!$ND$2:$ND$60=S$4)*(GMWQ!$NF$2:$NF$60=S$1),0),$G191-1966)</f>
        <v>-13.573</v>
      </c>
      <c r="T191" s="4" cm="1">
        <f t="array" ref="T191">INDEX(GMWQ!$A$2:$NF$60,MATCH(1,(GMWQ!$NE$2:$NE$60=T$3)*(GMWQ!$ND$2:$ND$60=T$4)*(GMWQ!$NF$2:$NF$60=T$1),0),$G191-1966)</f>
        <v>-4.7321730000000004</v>
      </c>
      <c r="U191" s="4" cm="1">
        <f t="array" ref="U191">INDEX(GMWQ!$A$2:$NF$60,MATCH(1,(GMWQ!$NE$2:$NE$60=U$3)*(GMWQ!$ND$2:$ND$60=U$4)*(GMWQ!$NF$2:$NF$60=U$1),0),$G191-1966)</f>
        <v>3844</v>
      </c>
      <c r="V191" s="4" cm="1">
        <f t="array" ref="V191">INDEX(GMWQ!$A$2:$NF$60,MATCH(1,(GMWQ!$NE$2:$NE$60=V$3)*(GMWQ!$ND$2:$ND$60=V$4)*(GMWQ!$NF$2:$NF$60=V$1),0),$G191-1966)</f>
        <v>1842307</v>
      </c>
      <c r="W191" s="4" cm="1">
        <f t="array" ref="W191">INDEX(GMWQ!$A$2:$NF$60,MATCH(1,(GMWQ!$NE$2:$NE$60=W$3)*(GMWQ!$ND$2:$ND$60=W$4)*(GMWQ!$NF$2:$NF$60=W$1),0),$G191-1966)</f>
        <v>28739.279999999999</v>
      </c>
      <c r="X191" s="4" cm="1">
        <f t="array" ref="X191">INDEX(GMWQ!$A$2:$NF$60,MATCH(1,(GMWQ!$NE$2:$NE$60=X$3)*(GMWQ!$ND$2:$ND$60=X$4)*(GMWQ!$NF$2:$NF$60=X$1),0),$G191-1966)</f>
        <v>1238236</v>
      </c>
      <c r="Y191" s="4" cm="1">
        <f t="array" ref="Y191">INDEX(GMWQ!$A$2:$NF$60,MATCH(1,(GMWQ!$NE$2:$NE$60=Y$3)*(GMWQ!$ND$2:$ND$60=Y$4)*(GMWQ!$NF$2:$NF$60=Y$1),0),$G191-1966)</f>
        <v>1927.098</v>
      </c>
      <c r="Z191" s="4" cm="1">
        <f t="array" ref="Z191">INDEX(GMWQ!$A$2:$NF$60,MATCH(1,(GMWQ!$NE$2:$NE$60=Z$3)*(GMWQ!$ND$2:$ND$60=Z$4)*(GMWQ!$NF$2:$NF$60=Z$1),0),$G191-1966)</f>
        <v>3141.7779999999998</v>
      </c>
      <c r="AA191" s="4" cm="1">
        <f t="array" ref="AA191">INDEX(GMWQ!$A$2:$NF$60,MATCH(1,(GMWQ!$NE$2:$NE$60=AA$3)*(GMWQ!$ND$2:$ND$60=AA$4)*(GMWQ!$NF$2:$NF$60=AA$1),0),$G191-1966)</f>
        <v>2656.8539999999998</v>
      </c>
      <c r="AB191" s="4" cm="1">
        <f t="array" ref="AB191">INDEX(GMWQ!$A$2:$NF$60,MATCH(1,(GMWQ!$NE$2:$NE$60=AB$3)*(GMWQ!$ND$2:$ND$60=AB$4)*(GMWQ!$NF$2:$NF$60=AB$1),0),$G191-1966)</f>
        <v>2204683</v>
      </c>
      <c r="AC191" s="4" cm="1">
        <f t="array" ref="AC191">INDEX(GMWQ!$A$2:$NF$60,MATCH(1,(GMWQ!$NE$2:$NE$60=AC$3)*(GMWQ!$ND$2:$ND$60=AC$4)*(GMWQ!$NF$2:$NF$60=AC$1),0),$G191-1966)</f>
        <v>1776000</v>
      </c>
      <c r="AD191" s="4" cm="1">
        <f t="array" ref="AD191">INDEX(GMWQ!$A$2:$NF$60,MATCH(1,(GMWQ!$NE$2:$NE$60=AD$3)*(GMWQ!$ND$2:$ND$60=AD$4)*(GMWQ!$NF$2:$NF$60=AD$1),0),$G191-1966)</f>
        <v>22192.06</v>
      </c>
      <c r="AE191" s="4" cm="1">
        <f t="array" ref="AE191">INDEX(GMWQ!$A$2:$NF$60,MATCH(1,(GMWQ!$NE$2:$NE$60=AE$3)*(GMWQ!$ND$2:$ND$60=AE$4)*(GMWQ!$NF$2:$NF$60=AE$1),0),$G191-1966)</f>
        <v>678740.3</v>
      </c>
      <c r="AF191" s="4" cm="1">
        <f t="array" ref="AF191">INDEX(GMWQ!$A$2:$NF$60,MATCH(1,(GMWQ!$NE$2:$NE$60=AF$3)*(GMWQ!$ND$2:$ND$60=AF$4)*(GMWQ!$NF$2:$NF$60=AF$1),0),$G191-1966)</f>
        <v>1085</v>
      </c>
      <c r="AG191" s="4" cm="1">
        <f t="array" ref="AG191">INDEX(GMWQ!$A$2:$NF$60,MATCH(1,(GMWQ!$NE$2:$NE$60=AG$3)*(GMWQ!$ND$2:$ND$60=AG$4)*(GMWQ!$NF$2:$NF$60=AG$1),0),$G191-1966)</f>
        <v>1819.194</v>
      </c>
      <c r="AH191" s="4" cm="1">
        <f t="array" ref="AH191">INDEX(GMWQ!$A$2:$NF$60,MATCH(1,(GMWQ!$NE$2:$NE$60=AH$3)*(GMWQ!$ND$2:$ND$60=AH$4)*(GMWQ!$NF$2:$NF$60=AH$1),0),$G191-1966)</f>
        <v>2168.9650000000001</v>
      </c>
      <c r="AI191" s="4" cm="1">
        <f t="array" ref="AI191">INDEX(GMWQ!$A$2:$NF$60,MATCH(1,(GMWQ!$NE$2:$NE$60=AI$3)*(GMWQ!$ND$2:$ND$60=AI$4)*(GMWQ!$NF$2:$NF$60=AI$1),0),$G191-1966)</f>
        <v>382010</v>
      </c>
      <c r="AJ191" s="4" cm="1">
        <f t="array" ref="AJ191">INDEX(GMWQ!$A$2:$NF$60,MATCH(1,(GMWQ!$NE$2:$NE$60=AJ$3)*(GMWQ!$ND$2:$ND$60=AJ$4)*(GMWQ!$NF$2:$NF$60=AJ$1),0),$G191-1966)</f>
        <v>553984</v>
      </c>
      <c r="AK191" s="4" cm="1">
        <f t="array" ref="AK191">INDEX(GMWQ!$A$2:$NF$60,MATCH(1,(GMWQ!$NE$2:$NE$60=AK$3)*(GMWQ!$ND$2:$ND$60=AK$4)*(GMWQ!$NF$2:$NF$60=AK$1),0),$G191-1966)</f>
        <v>5277.9</v>
      </c>
      <c r="AL191" s="4" cm="1">
        <f t="array" ref="AL191">INDEX(GMWQ!$A$2:$NF$60,MATCH(1,(GMWQ!$NE$2:$NE$60=AL$3)*(GMWQ!$ND$2:$ND$60=AL$4)*(GMWQ!$NF$2:$NF$60=AL$1),0),$G191-1966)</f>
        <v>143167.9</v>
      </c>
      <c r="AM191" s="4" cm="1">
        <f t="array" ref="AM191">INDEX(GMWQ!$A$2:$NF$60,MATCH(1,(GMWQ!$NE$2:$NE$60=AM$3)*(GMWQ!$ND$2:$ND$60=AM$4)*(GMWQ!$NF$2:$NF$60=AM$1),0),$G191-1966)</f>
        <v>877.38099999999997</v>
      </c>
      <c r="AN191" s="4" cm="1">
        <f t="array" ref="AN191">INDEX(GMWQ!$A$2:$NF$60,MATCH(1,(GMWQ!$NE$2:$NE$60=AN$3)*(GMWQ!$ND$2:$ND$60=AN$4)*(GMWQ!$NF$2:$NF$60=AN$1),0),$G191-1966)</f>
        <v>604.25800000000004</v>
      </c>
      <c r="AO191" s="4" cm="1">
        <f t="array" ref="AO191">INDEX(GMWQ!$A$2:$NF$60,MATCH(1,(GMWQ!$NE$2:$NE$60=AO$3)*(GMWQ!$ND$2:$ND$60=AO$4)*(GMWQ!$NF$2:$NF$60=AO$1),0),$G191-1966)</f>
        <v>448.86700000000002</v>
      </c>
      <c r="AP191" s="4" cm="1">
        <f t="array" ref="AP191">INDEX(GMWQ!$A$2:$NF$60,MATCH(1,(GMWQ!$NE$2:$NE$60=AP$3)*(GMWQ!$ND$2:$ND$60=AP$4)*(GMWQ!$NF$2:$NF$60=AP$1),0),$G191-1966)</f>
        <v>567228</v>
      </c>
      <c r="AQ191" s="4" cm="1">
        <f t="array" ref="AQ191">INDEX(GMWQ!$A$2:$NF$60,MATCH(1,(GMWQ!$NE$2:$NE$60=AQ$3)*(GMWQ!$ND$2:$ND$60=AQ$4)*(GMWQ!$NF$2:$NF$60=AQ$1),0),$G191-1966)</f>
        <v>-1.1570100000000001</v>
      </c>
      <c r="AR191" s="4" cm="1">
        <f t="array" ref="AR191">INDEX(GMWQ!$A$2:$NF$60,MATCH(1,(GMWQ!$NE$2:$NE$60=AR$3)*(GMWQ!$ND$2:$ND$60=AR$4)*(GMWQ!$NF$2:$NF$60=AR$1),0),$G191-1966)</f>
        <v>-0.64925670000000002</v>
      </c>
      <c r="AS191" s="4" cm="1">
        <f t="array" ref="AS191">INDEX(GMWQ!$A$2:$NF$60,MATCH(1,(GMWQ!$NE$2:$NE$60=AS$3)*(GMWQ!$ND$2:$ND$60=AS$4)*(GMWQ!$NF$2:$NF$60=AS$1),0),$G191-1966)</f>
        <v>-1.092848</v>
      </c>
      <c r="AT191" s="4" cm="1">
        <f t="array" ref="AT191">INDEX(GMWQ!$A$2:$NF$60,MATCH(1,(GMWQ!$NE$2:$NE$60=AT$3)*(GMWQ!$ND$2:$ND$60=AT$4)*(GMWQ!$NF$2:$NF$60=AT$1),0),$G191-1966)</f>
        <v>-0.45845979999999997</v>
      </c>
      <c r="AU191" s="4" cm="1">
        <f t="array" ref="AU191">INDEX(GMWQ!$A$2:$NF$60,MATCH(1,(GMWQ!$NE$2:$NE$60=AU$3)*(GMWQ!$ND$2:$ND$60=AU$4)*(GMWQ!$NF$2:$NF$60=AU$1),0),$G191-1966)</f>
        <v>106.7</v>
      </c>
      <c r="AV191" s="4" cm="1">
        <f t="array" ref="AV191">INDEX(GMWQ!$A$2:$NF$60,MATCH(1,(GMWQ!$NE$2:$NE$60=AV$3)*(GMWQ!$ND$2:$ND$60=AV$4)*(GMWQ!$NF$2:$NF$60=AV$1),0),$G191-1966)</f>
        <v>253.38570000000001</v>
      </c>
      <c r="AW191" s="4" cm="1">
        <f t="array" ref="AW191">INDEX(GMWQ!$A$2:$NF$60,MATCH(1,(GMWQ!$NE$2:$NE$60=AW$3)*(GMWQ!$ND$2:$ND$60=AW$4)*(GMWQ!$NF$2:$NF$60=AW$1),0),$G191-1966)</f>
        <v>99.7</v>
      </c>
      <c r="AX191" s="4" cm="1">
        <f t="array" ref="AX191">INDEX(GMWQ!$A$2:$NF$60,MATCH(1,(GMWQ!$NE$2:$NE$60=AX$3)*(GMWQ!$ND$2:$ND$60=AX$4)*(GMWQ!$NF$2:$NF$60=AX$1),0),$G191-1966)</f>
        <v>98.733329999999995</v>
      </c>
      <c r="AY191" s="4" cm="1">
        <f t="array" ref="AY191">INDEX(GMWQ!$A$2:$NF$60,MATCH(1,(GMWQ!$NE$2:$NE$60=AY$3)*(GMWQ!$ND$2:$ND$60=AY$4)*(GMWQ!$NF$2:$NF$60=AY$1),0),$G191-1966)</f>
        <v>85.423330000000007</v>
      </c>
      <c r="AZ191" s="4" cm="1">
        <f t="array" ref="AZ191">INDEX(GMWQ!$A$2:$NF$60,MATCH(1,(GMWQ!$NE$2:$NE$60=AZ$3)*(GMWQ!$ND$2:$ND$60=AZ$4)*(GMWQ!$NF$2:$NF$60=AZ$1),0),$G191-1966)</f>
        <v>83.633330000000001</v>
      </c>
      <c r="BA191" s="4" cm="1">
        <f t="array" ref="BA191">INDEX(GMWQ!$A$2:$NF$60,MATCH(1,(GMWQ!$NE$2:$NE$60=BA$3)*(GMWQ!$ND$2:$ND$60=BA$4)*(GMWQ!$NF$2:$NF$60=BA$1),0),$G191-1966)</f>
        <v>134.73330000000001</v>
      </c>
    </row>
    <row r="192" spans="1:53" x14ac:dyDescent="0.25">
      <c r="B192" s="4">
        <f t="shared" si="240"/>
        <v>2019</v>
      </c>
      <c r="C192" s="4">
        <f t="shared" si="240"/>
        <v>2019</v>
      </c>
      <c r="D192" s="4">
        <f t="shared" ref="D192" si="246">+D188+1</f>
        <v>2018</v>
      </c>
      <c r="G192" s="4">
        <f t="shared" si="226"/>
        <v>2158</v>
      </c>
      <c r="H192" s="4" cm="1">
        <f t="array" ref="H192">INDEX(GMWQ!$A$2:$NF$60,MATCH(1,(GMWQ!$NE$2:$NE$60=H$3)*(GMWQ!$ND$2:$ND$60=H$4)*(GMWQ!$NF$2:$NF$60=H$1),0),$G192-1966)</f>
        <v>666875</v>
      </c>
      <c r="I192" s="4" cm="1">
        <f t="array" ref="I192">INDEX(GMWQ!$A$2:$NF$60,MATCH(1,(GMWQ!$NE$2:$NE$60=I$3)*(GMWQ!$ND$2:$ND$60=I$4)*(GMWQ!$NF$2:$NF$60=I$1),0),$G192-1966)</f>
        <v>5150.5749999999998</v>
      </c>
      <c r="J192" s="4" cm="1">
        <f t="array" ref="J192">INDEX(GMWQ!$A$2:$NF$60,MATCH(1,(GMWQ!$NE$2:$NE$60=J$3)*(GMWQ!$ND$2:$ND$60=J$4)*(GMWQ!$NF$2:$NF$60=J$1),0),$G192-1966)</f>
        <v>145937.1</v>
      </c>
      <c r="K192" s="4" cm="1">
        <f t="array" ref="K192">INDEX(GMWQ!$A$2:$NF$60,MATCH(1,(GMWQ!$NE$2:$NE$60=K$3)*(GMWQ!$ND$2:$ND$60=K$4)*(GMWQ!$NF$2:$NF$60=K$1),0),$G192-1966)</f>
        <v>900.55</v>
      </c>
      <c r="L192" s="4" cm="1">
        <f t="array" ref="L192">INDEX(GMWQ!$A$2:$NF$60,MATCH(1,(GMWQ!$NE$2:$NE$60=L$3)*(GMWQ!$ND$2:$ND$60=L$4)*(GMWQ!$NF$2:$NF$60=L$1),0),$G192-1966)</f>
        <v>628.63800000000003</v>
      </c>
      <c r="M192" s="4" cm="1">
        <f t="array" ref="M192">INDEX(GMWQ!$A$2:$NF$60,MATCH(1,(GMWQ!$NE$2:$NE$60=M$3)*(GMWQ!$ND$2:$ND$60=M$4)*(GMWQ!$NF$2:$NF$60=M$1),0),$G192-1966)</f>
        <v>460.26400000000001</v>
      </c>
      <c r="N192" s="4" cm="1">
        <f t="array" ref="N192">INDEX(GMWQ!$A$2:$NF$60,MATCH(1,(GMWQ!$NE$2:$NE$60=N$3)*(GMWQ!$ND$2:$ND$60=N$4)*(GMWQ!$NF$2:$NF$60=N$1),0),$G192-1966)</f>
        <v>560665.5</v>
      </c>
      <c r="O192" s="4" cm="1">
        <f t="array" ref="O192">INDEX(GMWQ!$A$2:$NF$60,MATCH(1,(GMWQ!$NE$2:$NE$60=O$3)*(GMWQ!$ND$2:$ND$60=O$4)*(GMWQ!$NF$2:$NF$60=O$1),0),$G192-1966)</f>
        <v>-22599</v>
      </c>
      <c r="P192" s="4" cm="1">
        <f t="array" ref="P192">INDEX(GMWQ!$A$2:$NF$60,MATCH(1,(GMWQ!$NE$2:$NE$60=P$3)*(GMWQ!$ND$2:$ND$60=P$4)*(GMWQ!$NF$2:$NF$60=P$1),0),$G192-1966)</f>
        <v>-343.44099999999997</v>
      </c>
      <c r="Q192" s="4" cm="1">
        <f t="array" ref="Q192">INDEX(GMWQ!$A$2:$NF$60,MATCH(1,(GMWQ!$NE$2:$NE$60=Q$3)*(GMWQ!$ND$2:$ND$60=Q$4)*(GMWQ!$NF$2:$NF$60=Q$1),0),$G192-1966)</f>
        <v>-3132.75</v>
      </c>
      <c r="R192" s="4" cm="1">
        <f t="array" ref="R192">INDEX(GMWQ!$A$2:$NF$60,MATCH(1,(GMWQ!$NE$2:$NE$60=R$3)*(GMWQ!$ND$2:$ND$60=R$4)*(GMWQ!$NF$2:$NF$60=R$1),0),$G192-1966)</f>
        <v>17.594999999999999</v>
      </c>
      <c r="S192" s="4" cm="1">
        <f t="array" ref="S192">INDEX(GMWQ!$A$2:$NF$60,MATCH(1,(GMWQ!$NE$2:$NE$60=S$3)*(GMWQ!$ND$2:$ND$60=S$4)*(GMWQ!$NF$2:$NF$60=S$1),0),$G192-1966)</f>
        <v>-14.372</v>
      </c>
      <c r="T192" s="4" cm="1">
        <f t="array" ref="T192">INDEX(GMWQ!$A$2:$NF$60,MATCH(1,(GMWQ!$NE$2:$NE$60=T$3)*(GMWQ!$ND$2:$ND$60=T$4)*(GMWQ!$NF$2:$NF$60=T$1),0),$G192-1966)</f>
        <v>-0.9946393</v>
      </c>
      <c r="U192" s="4" cm="1">
        <f t="array" ref="U192">INDEX(GMWQ!$A$2:$NF$60,MATCH(1,(GMWQ!$NE$2:$NE$60=U$3)*(GMWQ!$ND$2:$ND$60=U$4)*(GMWQ!$NF$2:$NF$60=U$1),0),$G192-1966)</f>
        <v>3336</v>
      </c>
      <c r="V192" s="4" cm="1">
        <f t="array" ref="V192">INDEX(GMWQ!$A$2:$NF$60,MATCH(1,(GMWQ!$NE$2:$NE$60=V$3)*(GMWQ!$ND$2:$ND$60=V$4)*(GMWQ!$NF$2:$NF$60=V$1),0),$G192-1966)</f>
        <v>1870970</v>
      </c>
      <c r="W192" s="4" cm="1">
        <f t="array" ref="W192">INDEX(GMWQ!$A$2:$NF$60,MATCH(1,(GMWQ!$NE$2:$NE$60=W$3)*(GMWQ!$ND$2:$ND$60=W$4)*(GMWQ!$NF$2:$NF$60=W$1),0),$G192-1966)</f>
        <v>28669.94</v>
      </c>
      <c r="X192" s="4" cm="1">
        <f t="array" ref="X192">INDEX(GMWQ!$A$2:$NF$60,MATCH(1,(GMWQ!$NE$2:$NE$60=X$3)*(GMWQ!$ND$2:$ND$60=X$4)*(GMWQ!$NF$2:$NF$60=X$1),0),$G192-1966)</f>
        <v>1241837</v>
      </c>
      <c r="Y192" s="4" cm="1">
        <f t="array" ref="Y192">INDEX(GMWQ!$A$2:$NF$60,MATCH(1,(GMWQ!$NE$2:$NE$60=Y$3)*(GMWQ!$ND$2:$ND$60=Y$4)*(GMWQ!$NF$2:$NF$60=Y$1),0),$G192-1966)</f>
        <v>1919.165</v>
      </c>
      <c r="Z192" s="4" cm="1">
        <f t="array" ref="Z192">INDEX(GMWQ!$A$2:$NF$60,MATCH(1,(GMWQ!$NE$2:$NE$60=Z$3)*(GMWQ!$ND$2:$ND$60=Z$4)*(GMWQ!$NF$2:$NF$60=Z$1),0),$G192-1966)</f>
        <v>3190.6779999999999</v>
      </c>
      <c r="AA192" s="4" cm="1">
        <f t="array" ref="AA192">INDEX(GMWQ!$A$2:$NF$60,MATCH(1,(GMWQ!$NE$2:$NE$60=AA$3)*(GMWQ!$ND$2:$ND$60=AA$4)*(GMWQ!$NF$2:$NF$60=AA$1),0),$G192-1966)</f>
        <v>2699.721</v>
      </c>
      <c r="AB192" s="4" cm="1">
        <f t="array" ref="AB192">INDEX(GMWQ!$A$2:$NF$60,MATCH(1,(GMWQ!$NE$2:$NE$60=AB$3)*(GMWQ!$ND$2:$ND$60=AB$4)*(GMWQ!$NF$2:$NF$60=AB$1),0),$G192-1966)</f>
        <v>2215338</v>
      </c>
      <c r="AC192" s="4" cm="1">
        <f t="array" ref="AC192">INDEX(GMWQ!$A$2:$NF$60,MATCH(1,(GMWQ!$NE$2:$NE$60=AC$3)*(GMWQ!$ND$2:$ND$60=AC$4)*(GMWQ!$NF$2:$NF$60=AC$1),0),$G192-1966)</f>
        <v>1808700</v>
      </c>
      <c r="AD192" s="4" cm="1">
        <f t="array" ref="AD192">INDEX(GMWQ!$A$2:$NF$60,MATCH(1,(GMWQ!$NE$2:$NE$60=AD$3)*(GMWQ!$ND$2:$ND$60=AD$4)*(GMWQ!$NF$2:$NF$60=AD$1),0),$G192-1966)</f>
        <v>22153.59</v>
      </c>
      <c r="AE192" s="4" cm="1">
        <f t="array" ref="AE192">INDEX(GMWQ!$A$2:$NF$60,MATCH(1,(GMWQ!$NE$2:$NE$60=AE$3)*(GMWQ!$ND$2:$ND$60=AE$4)*(GMWQ!$NF$2:$NF$60=AE$1),0),$G192-1966)</f>
        <v>682721.6</v>
      </c>
      <c r="AF192" s="4" cm="1">
        <f t="array" ref="AF192">INDEX(GMWQ!$A$2:$NF$60,MATCH(1,(GMWQ!$NE$2:$NE$60=AF$3)*(GMWQ!$ND$2:$ND$60=AF$4)*(GMWQ!$NF$2:$NF$60=AF$1),0),$G192-1966)</f>
        <v>1047</v>
      </c>
      <c r="AG192" s="4" cm="1">
        <f t="array" ref="AG192">INDEX(GMWQ!$A$2:$NF$60,MATCH(1,(GMWQ!$NE$2:$NE$60=AG$3)*(GMWQ!$ND$2:$ND$60=AG$4)*(GMWQ!$NF$2:$NF$60=AG$1),0),$G192-1966)</f>
        <v>1832.2470000000001</v>
      </c>
      <c r="AH192" s="4" cm="1">
        <f t="array" ref="AH192">INDEX(GMWQ!$A$2:$NF$60,MATCH(1,(GMWQ!$NE$2:$NE$60=AH$3)*(GMWQ!$ND$2:$ND$60=AH$4)*(GMWQ!$NF$2:$NF$60=AH$1),0),$G192-1966)</f>
        <v>2206.67</v>
      </c>
      <c r="AI192" s="4" cm="1">
        <f t="array" ref="AI192">INDEX(GMWQ!$A$2:$NF$60,MATCH(1,(GMWQ!$NE$2:$NE$60=AI$3)*(GMWQ!$ND$2:$ND$60=AI$4)*(GMWQ!$NF$2:$NF$60=AI$1),0),$G192-1966)</f>
        <v>386829</v>
      </c>
      <c r="AJ192" s="4" cm="1">
        <f t="array" ref="AJ192">INDEX(GMWQ!$A$2:$NF$60,MATCH(1,(GMWQ!$NE$2:$NE$60=AJ$3)*(GMWQ!$ND$2:$ND$60=AJ$4)*(GMWQ!$NF$2:$NF$60=AJ$1),0),$G192-1966)</f>
        <v>560995</v>
      </c>
      <c r="AK192" s="4" cm="1">
        <f t="array" ref="AK192">INDEX(GMWQ!$A$2:$NF$60,MATCH(1,(GMWQ!$NE$2:$NE$60=AK$3)*(GMWQ!$ND$2:$ND$60=AK$4)*(GMWQ!$NF$2:$NF$60=AK$1),0),$G192-1966)</f>
        <v>5349.4750000000004</v>
      </c>
      <c r="AL192" s="4" cm="1">
        <f t="array" ref="AL192">INDEX(GMWQ!$A$2:$NF$60,MATCH(1,(GMWQ!$NE$2:$NE$60=AL$3)*(GMWQ!$ND$2:$ND$60=AL$4)*(GMWQ!$NF$2:$NF$60=AL$1),0),$G192-1966)</f>
        <v>143697.29999999999</v>
      </c>
      <c r="AM192" s="4" cm="1">
        <f t="array" ref="AM192">INDEX(GMWQ!$A$2:$NF$60,MATCH(1,(GMWQ!$NE$2:$NE$60=AM$3)*(GMWQ!$ND$2:$ND$60=AM$4)*(GMWQ!$NF$2:$NF$60=AM$1),0),$G192-1966)</f>
        <v>881.57899999999995</v>
      </c>
      <c r="AN192" s="4" cm="1">
        <f t="array" ref="AN192">INDEX(GMWQ!$A$2:$NF$60,MATCH(1,(GMWQ!$NE$2:$NE$60=AN$3)*(GMWQ!$ND$2:$ND$60=AN$4)*(GMWQ!$NF$2:$NF$60=AN$1),0),$G192-1966)</f>
        <v>609.21699999999998</v>
      </c>
      <c r="AO192" s="4" cm="1">
        <f t="array" ref="AO192">INDEX(GMWQ!$A$2:$NF$60,MATCH(1,(GMWQ!$NE$2:$NE$60=AO$3)*(GMWQ!$ND$2:$ND$60=AO$4)*(GMWQ!$NF$2:$NF$60=AO$1),0),$G192-1966)</f>
        <v>451.21300000000002</v>
      </c>
      <c r="AP192" s="4" cm="1">
        <f t="array" ref="AP192">INDEX(GMWQ!$A$2:$NF$60,MATCH(1,(GMWQ!$NE$2:$NE$60=AP$3)*(GMWQ!$ND$2:$ND$60=AP$4)*(GMWQ!$NF$2:$NF$60=AP$1),0),$G192-1966)</f>
        <v>578170</v>
      </c>
      <c r="AQ192" s="4" cm="1">
        <f t="array" ref="AQ192">INDEX(GMWQ!$A$2:$NF$60,MATCH(1,(GMWQ!$NE$2:$NE$60=AQ$3)*(GMWQ!$ND$2:$ND$60=AQ$4)*(GMWQ!$NF$2:$NF$60=AQ$1),0),$G192-1966)</f>
        <v>-1.345437</v>
      </c>
      <c r="AR192" s="4" cm="1">
        <f t="array" ref="AR192">INDEX(GMWQ!$A$2:$NF$60,MATCH(1,(GMWQ!$NE$2:$NE$60=AR$3)*(GMWQ!$ND$2:$ND$60=AR$4)*(GMWQ!$NF$2:$NF$60=AR$1),0),$G192-1966)</f>
        <v>-0.92680870000000004</v>
      </c>
      <c r="AS192" s="4" cm="1">
        <f t="array" ref="AS192">INDEX(GMWQ!$A$2:$NF$60,MATCH(1,(GMWQ!$NE$2:$NE$60=AS$3)*(GMWQ!$ND$2:$ND$60=AS$4)*(GMWQ!$NF$2:$NF$60=AS$1),0),$G192-1966)</f>
        <v>-1.2662310000000001</v>
      </c>
      <c r="AT192" s="4" cm="1">
        <f t="array" ref="AT192">INDEX(GMWQ!$A$2:$NF$60,MATCH(1,(GMWQ!$NE$2:$NE$60=AT$3)*(GMWQ!$ND$2:$ND$60=AT$4)*(GMWQ!$NF$2:$NF$60=AT$1),0),$G192-1966)</f>
        <v>-0.58572069999999998</v>
      </c>
      <c r="AU192" s="4" cm="1">
        <f t="array" ref="AU192">INDEX(GMWQ!$A$2:$NF$60,MATCH(1,(GMWQ!$NE$2:$NE$60=AU$3)*(GMWQ!$ND$2:$ND$60=AU$4)*(GMWQ!$NF$2:$NF$60=AU$1),0),$G192-1966)</f>
        <v>107.8</v>
      </c>
      <c r="AV192" s="4" cm="1">
        <f t="array" ref="AV192">INDEX(GMWQ!$A$2:$NF$60,MATCH(1,(GMWQ!$NE$2:$NE$60=AV$3)*(GMWQ!$ND$2:$ND$60=AV$4)*(GMWQ!$NF$2:$NF$60=AV$1),0),$G192-1966)</f>
        <v>255.2473</v>
      </c>
      <c r="AW192" s="4" cm="1">
        <f t="array" ref="AW192">INDEX(GMWQ!$A$2:$NF$60,MATCH(1,(GMWQ!$NE$2:$NE$60=AW$3)*(GMWQ!$ND$2:$ND$60=AW$4)*(GMWQ!$NF$2:$NF$60=AW$1),0),$G192-1966)</f>
        <v>99.933329999999998</v>
      </c>
      <c r="AX192" s="4" cm="1">
        <f t="array" ref="AX192">INDEX(GMWQ!$A$2:$NF$60,MATCH(1,(GMWQ!$NE$2:$NE$60=AX$3)*(GMWQ!$ND$2:$ND$60=AX$4)*(GMWQ!$NF$2:$NF$60=AX$1),0),$G192-1966)</f>
        <v>99.433329999999998</v>
      </c>
      <c r="AY192" s="4" cm="1">
        <f t="array" ref="AY192">INDEX(GMWQ!$A$2:$NF$60,MATCH(1,(GMWQ!$NE$2:$NE$60=AY$3)*(GMWQ!$ND$2:$ND$60=AY$4)*(GMWQ!$NF$2:$NF$60=AY$1),0),$G192-1966)</f>
        <v>86.296670000000006</v>
      </c>
      <c r="AZ192" s="4" cm="1">
        <f t="array" ref="AZ192">INDEX(GMWQ!$A$2:$NF$60,MATCH(1,(GMWQ!$NE$2:$NE$60=AZ$3)*(GMWQ!$ND$2:$ND$60=AZ$4)*(GMWQ!$NF$2:$NF$60=AZ$1),0),$G192-1966)</f>
        <v>84.033330000000007</v>
      </c>
      <c r="BA192" s="4" cm="1">
        <f t="array" ref="BA192">INDEX(GMWQ!$A$2:$NF$60,MATCH(1,(GMWQ!$NE$2:$NE$60=BA$3)*(GMWQ!$ND$2:$ND$60=BA$4)*(GMWQ!$NF$2:$NF$60=BA$1),0),$G192-1966)</f>
        <v>135.83330000000001</v>
      </c>
    </row>
    <row r="193" spans="1:53" x14ac:dyDescent="0.25">
      <c r="B193" s="4">
        <f t="shared" si="240"/>
        <v>2019</v>
      </c>
      <c r="C193" s="4">
        <f t="shared" si="240"/>
        <v>2019</v>
      </c>
      <c r="D193" s="4">
        <f t="shared" ref="D193" si="247">+D189+1</f>
        <v>2019</v>
      </c>
      <c r="G193" s="4">
        <f t="shared" si="226"/>
        <v>2159</v>
      </c>
      <c r="H193" s="4" cm="1">
        <f t="array" ref="H193">INDEX(GMWQ!$A$2:$NF$60,MATCH(1,(GMWQ!$NE$2:$NE$60=H$3)*(GMWQ!$ND$2:$ND$60=H$4)*(GMWQ!$NF$2:$NF$60=H$1),0),$G193-1966)</f>
        <v>670547</v>
      </c>
      <c r="I193" s="4" cm="1">
        <f t="array" ref="I193">INDEX(GMWQ!$A$2:$NF$60,MATCH(1,(GMWQ!$NE$2:$NE$60=I$3)*(GMWQ!$ND$2:$ND$60=I$4)*(GMWQ!$NF$2:$NF$60=I$1),0),$G193-1966)</f>
        <v>5210.8249999999998</v>
      </c>
      <c r="J193" s="4" cm="1">
        <f t="array" ref="J193">INDEX(GMWQ!$A$2:$NF$60,MATCH(1,(GMWQ!$NE$2:$NE$60=J$3)*(GMWQ!$ND$2:$ND$60=J$4)*(GMWQ!$NF$2:$NF$60=J$1),0),$G193-1966)</f>
        <v>145999.29999999999</v>
      </c>
      <c r="K193" s="4" cm="1">
        <f t="array" ref="K193">INDEX(GMWQ!$A$2:$NF$60,MATCH(1,(GMWQ!$NE$2:$NE$60=K$3)*(GMWQ!$ND$2:$ND$60=K$4)*(GMWQ!$NF$2:$NF$60=K$1),0),$G193-1966)</f>
        <v>904</v>
      </c>
      <c r="L193" s="4" cm="1">
        <f t="array" ref="L193">INDEX(GMWQ!$A$2:$NF$60,MATCH(1,(GMWQ!$NE$2:$NE$60=L$3)*(GMWQ!$ND$2:$ND$60=L$4)*(GMWQ!$NF$2:$NF$60=L$1),0),$G193-1966)</f>
        <v>628.61300000000006</v>
      </c>
      <c r="M193" s="4" cm="1">
        <f t="array" ref="M193">INDEX(GMWQ!$A$2:$NF$60,MATCH(1,(GMWQ!$NE$2:$NE$60=M$3)*(GMWQ!$ND$2:$ND$60=M$4)*(GMWQ!$NF$2:$NF$60=M$1),0),$G193-1966)</f>
        <v>457.77100000000002</v>
      </c>
      <c r="N193" s="4" cm="1">
        <f t="array" ref="N193">INDEX(GMWQ!$A$2:$NF$60,MATCH(1,(GMWQ!$NE$2:$NE$60=N$3)*(GMWQ!$ND$2:$ND$60=N$4)*(GMWQ!$NF$2:$NF$60=N$1),0),$G193-1966)</f>
        <v>562233.30000000005</v>
      </c>
      <c r="O193" s="4" cm="1">
        <f t="array" ref="O193">INDEX(GMWQ!$A$2:$NF$60,MATCH(1,(GMWQ!$NE$2:$NE$60=O$3)*(GMWQ!$ND$2:$ND$60=O$4)*(GMWQ!$NF$2:$NF$60=O$1),0),$G193-1966)</f>
        <v>-12440</v>
      </c>
      <c r="P193" s="4" cm="1">
        <f t="array" ref="P193">INDEX(GMWQ!$A$2:$NF$60,MATCH(1,(GMWQ!$NE$2:$NE$60=P$3)*(GMWQ!$ND$2:$ND$60=P$4)*(GMWQ!$NF$2:$NF$60=P$1),0),$G193-1966)</f>
        <v>-362.81920000000002</v>
      </c>
      <c r="Q193" s="4" cm="1">
        <f t="array" ref="Q193">INDEX(GMWQ!$A$2:$NF$60,MATCH(1,(GMWQ!$NE$2:$NE$60=Q$3)*(GMWQ!$ND$2:$ND$60=Q$4)*(GMWQ!$NF$2:$NF$60=Q$1),0),$G193-1966)</f>
        <v>-4674.25</v>
      </c>
      <c r="R193" s="4" cm="1">
        <f t="array" ref="R193">INDEX(GMWQ!$A$2:$NF$60,MATCH(1,(GMWQ!$NE$2:$NE$60=R$3)*(GMWQ!$ND$2:$ND$60=R$4)*(GMWQ!$NF$2:$NF$60=R$1),0),$G193-1966)</f>
        <v>7.7549999999999999</v>
      </c>
      <c r="S193" s="4" cm="1">
        <f t="array" ref="S193">INDEX(GMWQ!$A$2:$NF$60,MATCH(1,(GMWQ!$NE$2:$NE$60=S$3)*(GMWQ!$ND$2:$ND$60=S$4)*(GMWQ!$NF$2:$NF$60=S$1),0),$G193-1966)</f>
        <v>-12.063000000000001</v>
      </c>
      <c r="T193" s="4" cm="1">
        <f t="array" ref="T193">INDEX(GMWQ!$A$2:$NF$60,MATCH(1,(GMWQ!$NE$2:$NE$60=T$3)*(GMWQ!$ND$2:$ND$60=T$4)*(GMWQ!$NF$2:$NF$60=T$1),0),$G193-1966)</f>
        <v>-4.6714830000000003</v>
      </c>
      <c r="U193" s="4" cm="1">
        <f t="array" ref="U193">INDEX(GMWQ!$A$2:$NF$60,MATCH(1,(GMWQ!$NE$2:$NE$60=U$3)*(GMWQ!$ND$2:$ND$60=U$4)*(GMWQ!$NF$2:$NF$60=U$1),0),$G193-1966)</f>
        <v>773</v>
      </c>
      <c r="V193" s="4" cm="1">
        <f t="array" ref="V193">INDEX(GMWQ!$A$2:$NF$60,MATCH(1,(GMWQ!$NE$2:$NE$60=V$3)*(GMWQ!$ND$2:$ND$60=V$4)*(GMWQ!$NF$2:$NF$60=V$1),0),$G193-1966)</f>
        <v>1870717</v>
      </c>
      <c r="W193" s="4" cm="1">
        <f t="array" ref="W193">INDEX(GMWQ!$A$2:$NF$60,MATCH(1,(GMWQ!$NE$2:$NE$60=W$3)*(GMWQ!$ND$2:$ND$60=W$4)*(GMWQ!$NF$2:$NF$60=W$1),0),$G193-1966)</f>
        <v>29187.759999999998</v>
      </c>
      <c r="X193" s="4" cm="1">
        <f t="array" ref="X193">INDEX(GMWQ!$A$2:$NF$60,MATCH(1,(GMWQ!$NE$2:$NE$60=X$3)*(GMWQ!$ND$2:$ND$60=X$4)*(GMWQ!$NF$2:$NF$60=X$1),0),$G193-1966)</f>
        <v>1245437</v>
      </c>
      <c r="Y193" s="4" cm="1">
        <f t="array" ref="Y193">INDEX(GMWQ!$A$2:$NF$60,MATCH(1,(GMWQ!$NE$2:$NE$60=Y$3)*(GMWQ!$ND$2:$ND$60=Y$4)*(GMWQ!$NF$2:$NF$60=Y$1),0),$G193-1966)</f>
        <v>1930.3520000000001</v>
      </c>
      <c r="Z193" s="4" cm="1">
        <f t="array" ref="Z193">INDEX(GMWQ!$A$2:$NF$60,MATCH(1,(GMWQ!$NE$2:$NE$60=Z$3)*(GMWQ!$ND$2:$ND$60=Z$4)*(GMWQ!$NF$2:$NF$60=Z$1),0),$G193-1966)</f>
        <v>3234.3910000000001</v>
      </c>
      <c r="AA193" s="4" cm="1">
        <f t="array" ref="AA193">INDEX(GMWQ!$A$2:$NF$60,MATCH(1,(GMWQ!$NE$2:$NE$60=AA$3)*(GMWQ!$ND$2:$ND$60=AA$4)*(GMWQ!$NF$2:$NF$60=AA$1),0),$G193-1966)</f>
        <v>2742.5880000000002</v>
      </c>
      <c r="AB193" s="4" cm="1">
        <f t="array" ref="AB193">INDEX(GMWQ!$A$2:$NF$60,MATCH(1,(GMWQ!$NE$2:$NE$60=AB$3)*(GMWQ!$ND$2:$ND$60=AB$4)*(GMWQ!$NF$2:$NF$60=AB$1),0),$G193-1966)</f>
        <v>2251059</v>
      </c>
      <c r="AC193" s="4" cm="1">
        <f t="array" ref="AC193">INDEX(GMWQ!$A$2:$NF$60,MATCH(1,(GMWQ!$NE$2:$NE$60=AC$3)*(GMWQ!$ND$2:$ND$60=AC$4)*(GMWQ!$NF$2:$NF$60=AC$1),0),$G193-1966)</f>
        <v>1808000</v>
      </c>
      <c r="AD193" s="4" cm="1">
        <f t="array" ref="AD193">INDEX(GMWQ!$A$2:$NF$60,MATCH(1,(GMWQ!$NE$2:$NE$60=AD$3)*(GMWQ!$ND$2:$ND$60=AD$4)*(GMWQ!$NF$2:$NF$60=AD$1),0),$G193-1966)</f>
        <v>22569.78</v>
      </c>
      <c r="AE193" s="4" cm="1">
        <f t="array" ref="AE193">INDEX(GMWQ!$A$2:$NF$60,MATCH(1,(GMWQ!$NE$2:$NE$60=AE$3)*(GMWQ!$ND$2:$ND$60=AE$4)*(GMWQ!$NF$2:$NF$60=AE$1),0),$G193-1966)</f>
        <v>686702.9</v>
      </c>
      <c r="AF193" s="4" cm="1">
        <f t="array" ref="AF193">INDEX(GMWQ!$A$2:$NF$60,MATCH(1,(GMWQ!$NE$2:$NE$60=AF$3)*(GMWQ!$ND$2:$ND$60=AF$4)*(GMWQ!$NF$2:$NF$60=AF$1),0),$G193-1966)</f>
        <v>1064</v>
      </c>
      <c r="AG193" s="4" cm="1">
        <f t="array" ref="AG193">INDEX(GMWQ!$A$2:$NF$60,MATCH(1,(GMWQ!$NE$2:$NE$60=AG$3)*(GMWQ!$ND$2:$ND$60=AG$4)*(GMWQ!$NF$2:$NF$60=AG$1),0),$G193-1966)</f>
        <v>1845.3</v>
      </c>
      <c r="AH193" s="4" cm="1">
        <f t="array" ref="AH193">INDEX(GMWQ!$A$2:$NF$60,MATCH(1,(GMWQ!$NE$2:$NE$60=AH$3)*(GMWQ!$ND$2:$ND$60=AH$4)*(GMWQ!$NF$2:$NF$60=AH$1),0),$G193-1966)</f>
        <v>2244.375</v>
      </c>
      <c r="AI193" s="4" cm="1">
        <f t="array" ref="AI193">INDEX(GMWQ!$A$2:$NF$60,MATCH(1,(GMWQ!$NE$2:$NE$60=AI$3)*(GMWQ!$ND$2:$ND$60=AI$4)*(GMWQ!$NF$2:$NF$60=AI$1),0),$G193-1966)</f>
        <v>385024</v>
      </c>
      <c r="AJ193" s="4" cm="1">
        <f t="array" ref="AJ193">INDEX(GMWQ!$A$2:$NF$60,MATCH(1,(GMWQ!$NE$2:$NE$60=AJ$3)*(GMWQ!$ND$2:$ND$60=AJ$4)*(GMWQ!$NF$2:$NF$60=AJ$1),0),$G193-1966)</f>
        <v>567451</v>
      </c>
      <c r="AK193" s="4" cm="1">
        <f t="array" ref="AK193">INDEX(GMWQ!$A$2:$NF$60,MATCH(1,(GMWQ!$NE$2:$NE$60=AK$3)*(GMWQ!$ND$2:$ND$60=AK$4)*(GMWQ!$NF$2:$NF$60=AK$1),0),$G193-1966)</f>
        <v>5429.3</v>
      </c>
      <c r="AL193" s="4" cm="1">
        <f t="array" ref="AL193">INDEX(GMWQ!$A$2:$NF$60,MATCH(1,(GMWQ!$NE$2:$NE$60=AL$3)*(GMWQ!$ND$2:$ND$60=AL$4)*(GMWQ!$NF$2:$NF$60=AL$1),0),$G193-1966)</f>
        <v>143842.70000000001</v>
      </c>
      <c r="AM193" s="4" cm="1">
        <f t="array" ref="AM193">INDEX(GMWQ!$A$2:$NF$60,MATCH(1,(GMWQ!$NE$2:$NE$60=AM$3)*(GMWQ!$ND$2:$ND$60=AM$4)*(GMWQ!$NF$2:$NF$60=AM$1),0),$G193-1966)</f>
        <v>890.61500000000001</v>
      </c>
      <c r="AN193" s="4" cm="1">
        <f t="array" ref="AN193">INDEX(GMWQ!$A$2:$NF$60,MATCH(1,(GMWQ!$NE$2:$NE$60=AN$3)*(GMWQ!$ND$2:$ND$60=AN$4)*(GMWQ!$NF$2:$NF$60=AN$1),0),$G193-1966)</f>
        <v>611.46299999999997</v>
      </c>
      <c r="AO193" s="4" cm="1">
        <f t="array" ref="AO193">INDEX(GMWQ!$A$2:$NF$60,MATCH(1,(GMWQ!$NE$2:$NE$60=AO$3)*(GMWQ!$ND$2:$ND$60=AO$4)*(GMWQ!$NF$2:$NF$60=AO$1),0),$G193-1966)</f>
        <v>451.75700000000001</v>
      </c>
      <c r="AP193" s="4" cm="1">
        <f t="array" ref="AP193">INDEX(GMWQ!$A$2:$NF$60,MATCH(1,(GMWQ!$NE$2:$NE$60=AP$3)*(GMWQ!$ND$2:$ND$60=AP$4)*(GMWQ!$NF$2:$NF$60=AP$1),0),$G193-1966)</f>
        <v>580619</v>
      </c>
      <c r="AQ193" s="4" cm="1">
        <f t="array" ref="AQ193">INDEX(GMWQ!$A$2:$NF$60,MATCH(1,(GMWQ!$NE$2:$NE$60=AQ$3)*(GMWQ!$ND$2:$ND$60=AQ$4)*(GMWQ!$NF$2:$NF$60=AQ$1),0),$G193-1966)</f>
        <v>-1.7017359999999999</v>
      </c>
      <c r="AR193" s="4" cm="1">
        <f t="array" ref="AR193">INDEX(GMWQ!$A$2:$NF$60,MATCH(1,(GMWQ!$NE$2:$NE$60=AR$3)*(GMWQ!$ND$2:$ND$60=AR$4)*(GMWQ!$NF$2:$NF$60=AR$1),0),$G193-1966)</f>
        <v>-1.2951280000000001</v>
      </c>
      <c r="AS193" s="4" cm="1">
        <f t="array" ref="AS193">INDEX(GMWQ!$A$2:$NF$60,MATCH(1,(GMWQ!$NE$2:$NE$60=AS$3)*(GMWQ!$ND$2:$ND$60=AS$4)*(GMWQ!$NF$2:$NF$60=AS$1),0),$G193-1966)</f>
        <v>-1.6045389999999999</v>
      </c>
      <c r="AT193" s="4" cm="1">
        <f t="array" ref="AT193">INDEX(GMWQ!$A$2:$NF$60,MATCH(1,(GMWQ!$NE$2:$NE$60=AT$3)*(GMWQ!$ND$2:$ND$60=AT$4)*(GMWQ!$NF$2:$NF$60=AT$1),0),$G193-1966)</f>
        <v>-0.72665550000000001</v>
      </c>
      <c r="AU193" s="4" cm="1">
        <f t="array" ref="AU193">INDEX(GMWQ!$A$2:$NF$60,MATCH(1,(GMWQ!$NE$2:$NE$60=AU$3)*(GMWQ!$ND$2:$ND$60=AU$4)*(GMWQ!$NF$2:$NF$60=AU$1),0),$G193-1966)</f>
        <v>108.2667</v>
      </c>
      <c r="AV193" s="4" cm="1">
        <f t="array" ref="AV193">INDEX(GMWQ!$A$2:$NF$60,MATCH(1,(GMWQ!$NE$2:$NE$60=AV$3)*(GMWQ!$ND$2:$ND$60=AV$4)*(GMWQ!$NF$2:$NF$60=AV$1),0),$G193-1966)</f>
        <v>256.08929999999998</v>
      </c>
      <c r="AW193" s="4" cm="1">
        <f t="array" ref="AW193">INDEX(GMWQ!$A$2:$NF$60,MATCH(1,(GMWQ!$NE$2:$NE$60=AW$3)*(GMWQ!$ND$2:$ND$60=AW$4)*(GMWQ!$NF$2:$NF$60=AW$1),0),$G193-1966)</f>
        <v>99.966669999999993</v>
      </c>
      <c r="AX193" s="4" cm="1">
        <f t="array" ref="AX193">INDEX(GMWQ!$A$2:$NF$60,MATCH(1,(GMWQ!$NE$2:$NE$60=AX$3)*(GMWQ!$ND$2:$ND$60=AX$4)*(GMWQ!$NF$2:$NF$60=AX$1),0),$G193-1966)</f>
        <v>99.666659999999993</v>
      </c>
      <c r="AY193" s="4" cm="1">
        <f t="array" ref="AY193">INDEX(GMWQ!$A$2:$NF$60,MATCH(1,(GMWQ!$NE$2:$NE$60=AY$3)*(GMWQ!$ND$2:$ND$60=AY$4)*(GMWQ!$NF$2:$NF$60=AY$1),0),$G193-1966)</f>
        <v>86.466669999999993</v>
      </c>
      <c r="AZ193" s="4" cm="1">
        <f t="array" ref="AZ193">INDEX(GMWQ!$A$2:$NF$60,MATCH(1,(GMWQ!$NE$2:$NE$60=AZ$3)*(GMWQ!$ND$2:$ND$60=AZ$4)*(GMWQ!$NF$2:$NF$60=AZ$1),0),$G193-1966)</f>
        <v>84.133330000000001</v>
      </c>
      <c r="BA193" s="4" cm="1">
        <f t="array" ref="BA193">INDEX(GMWQ!$A$2:$NF$60,MATCH(1,(GMWQ!$NE$2:$NE$60=BA$3)*(GMWQ!$ND$2:$ND$60=BA$4)*(GMWQ!$NF$2:$NF$60=BA$1),0),$G193-1966)</f>
        <v>136.36670000000001</v>
      </c>
    </row>
    <row r="194" spans="1:53" x14ac:dyDescent="0.25">
      <c r="B194" s="4">
        <f t="shared" si="240"/>
        <v>2019</v>
      </c>
      <c r="C194" s="4">
        <f t="shared" si="240"/>
        <v>2019</v>
      </c>
      <c r="D194" s="4">
        <f t="shared" ref="D194" si="248">+D190+1</f>
        <v>2019</v>
      </c>
      <c r="F194" s="4">
        <f t="shared" ref="F194" si="249">+F190+1</f>
        <v>2019</v>
      </c>
      <c r="G194" s="4">
        <f t="shared" si="226"/>
        <v>2160</v>
      </c>
      <c r="H194" s="4" cm="1">
        <f t="array" ref="H194">INDEX(GMWQ!$A$2:$NF$60,MATCH(1,(GMWQ!$NE$2:$NE$60=H$3)*(GMWQ!$ND$2:$ND$60=H$4)*(GMWQ!$NF$2:$NF$60=H$1),0),$G194-1966)</f>
        <v>670587</v>
      </c>
      <c r="I194" s="4" cm="1">
        <f t="array" ref="I194">INDEX(GMWQ!$A$2:$NF$60,MATCH(1,(GMWQ!$NE$2:$NE$60=I$3)*(GMWQ!$ND$2:$ND$60=I$4)*(GMWQ!$NF$2:$NF$60=I$1),0),$G194-1966)</f>
        <v>5246.35</v>
      </c>
      <c r="J194" s="4" cm="1">
        <f t="array" ref="J194">INDEX(GMWQ!$A$2:$NF$60,MATCH(1,(GMWQ!$NE$2:$NE$60=J$3)*(GMWQ!$ND$2:$ND$60=J$4)*(GMWQ!$NF$2:$NF$60=J$1),0),$G194-1966)</f>
        <v>141801.9</v>
      </c>
      <c r="K194" s="4" cm="1">
        <f t="array" ref="K194">INDEX(GMWQ!$A$2:$NF$60,MATCH(1,(GMWQ!$NE$2:$NE$60=K$3)*(GMWQ!$ND$2:$ND$60=K$4)*(GMWQ!$NF$2:$NF$60=K$1),0),$G194-1966)</f>
        <v>900.98</v>
      </c>
      <c r="L194" s="4" cm="1">
        <f t="array" ref="L194">INDEX(GMWQ!$A$2:$NF$60,MATCH(1,(GMWQ!$NE$2:$NE$60=L$3)*(GMWQ!$ND$2:$ND$60=L$4)*(GMWQ!$NF$2:$NF$60=L$1),0),$G194-1966)</f>
        <v>625.44100000000003</v>
      </c>
      <c r="M194" s="4" cm="1">
        <f t="array" ref="M194">INDEX(GMWQ!$A$2:$NF$60,MATCH(1,(GMWQ!$NE$2:$NE$60=M$3)*(GMWQ!$ND$2:$ND$60=M$4)*(GMWQ!$NF$2:$NF$60=M$1),0),$G194-1966)</f>
        <v>456.56599999999997</v>
      </c>
      <c r="N194" s="4" cm="1">
        <f t="array" ref="N194">INDEX(GMWQ!$A$2:$NF$60,MATCH(1,(GMWQ!$NE$2:$NE$60=N$3)*(GMWQ!$ND$2:$ND$60=N$4)*(GMWQ!$NF$2:$NF$60=N$1),0),$G194-1966)</f>
        <v>563838.5</v>
      </c>
      <c r="O194" s="4" cm="1">
        <f t="array" ref="O194">INDEX(GMWQ!$A$2:$NF$60,MATCH(1,(GMWQ!$NE$2:$NE$60=O$3)*(GMWQ!$ND$2:$ND$60=O$4)*(GMWQ!$NF$2:$NF$60=O$1),0),$G194-1966)</f>
        <v>-22745</v>
      </c>
      <c r="P194" s="4" cm="1">
        <f t="array" ref="P194">INDEX(GMWQ!$A$2:$NF$60,MATCH(1,(GMWQ!$NE$2:$NE$60=P$3)*(GMWQ!$ND$2:$ND$60=P$4)*(GMWQ!$NF$2:$NF$60=P$1),0),$G194-1966)</f>
        <v>-371.0598</v>
      </c>
      <c r="Q194" s="4" cm="1">
        <f t="array" ref="Q194">INDEX(GMWQ!$A$2:$NF$60,MATCH(1,(GMWQ!$NE$2:$NE$60=Q$3)*(GMWQ!$ND$2:$ND$60=Q$4)*(GMWQ!$NF$2:$NF$60=Q$1),0),$G194-1966)</f>
        <v>-7154.75</v>
      </c>
      <c r="R194" s="4" cm="1">
        <f t="array" ref="R194">INDEX(GMWQ!$A$2:$NF$60,MATCH(1,(GMWQ!$NE$2:$NE$60=R$3)*(GMWQ!$ND$2:$ND$60=R$4)*(GMWQ!$NF$2:$NF$60=R$1),0),$G194-1966)</f>
        <v>5.2519999999999998</v>
      </c>
      <c r="S194" s="4" cm="1">
        <f t="array" ref="S194">INDEX(GMWQ!$A$2:$NF$60,MATCH(1,(GMWQ!$NE$2:$NE$60=S$3)*(GMWQ!$ND$2:$ND$60=S$4)*(GMWQ!$NF$2:$NF$60=S$1),0),$G194-1966)</f>
        <v>-18.327000000000002</v>
      </c>
      <c r="T194" s="4" cm="1">
        <f t="array" ref="T194">INDEX(GMWQ!$A$2:$NF$60,MATCH(1,(GMWQ!$NE$2:$NE$60=T$3)*(GMWQ!$ND$2:$ND$60=T$4)*(GMWQ!$NF$2:$NF$60=T$1),0),$G194-1966)</f>
        <v>-15.762700000000001</v>
      </c>
      <c r="U194" s="4" cm="1">
        <f t="array" ref="U194">INDEX(GMWQ!$A$2:$NF$60,MATCH(1,(GMWQ!$NE$2:$NE$60=U$3)*(GMWQ!$ND$2:$ND$60=U$4)*(GMWQ!$NF$2:$NF$60=U$1),0),$G194-1966)</f>
        <v>-949</v>
      </c>
      <c r="V194" s="4" cm="1">
        <f t="array" ref="V194">INDEX(GMWQ!$A$2:$NF$60,MATCH(1,(GMWQ!$NE$2:$NE$60=V$3)*(GMWQ!$ND$2:$ND$60=V$4)*(GMWQ!$NF$2:$NF$60=V$1),0),$G194-1966)</f>
        <v>1913591</v>
      </c>
      <c r="W194" s="4" cm="1">
        <f t="array" ref="W194">INDEX(GMWQ!$A$2:$NF$60,MATCH(1,(GMWQ!$NE$2:$NE$60=W$3)*(GMWQ!$ND$2:$ND$60=W$4)*(GMWQ!$NF$2:$NF$60=W$1),0),$G194-1966)</f>
        <v>29456.37</v>
      </c>
      <c r="X194" s="4" cm="1">
        <f t="array" ref="X194">INDEX(GMWQ!$A$2:$NF$60,MATCH(1,(GMWQ!$NE$2:$NE$60=X$3)*(GMWQ!$ND$2:$ND$60=X$4)*(GMWQ!$NF$2:$NF$60=X$1),0),$G194-1966)</f>
        <v>1249037</v>
      </c>
      <c r="Y194" s="4" cm="1">
        <f t="array" ref="Y194">INDEX(GMWQ!$A$2:$NF$60,MATCH(1,(GMWQ!$NE$2:$NE$60=Y$3)*(GMWQ!$ND$2:$ND$60=Y$4)*(GMWQ!$NF$2:$NF$60=Y$1),0),$G194-1966)</f>
        <v>1899.1679999999999</v>
      </c>
      <c r="Z194" s="4" cm="1">
        <f t="array" ref="Z194">INDEX(GMWQ!$A$2:$NF$60,MATCH(1,(GMWQ!$NE$2:$NE$60=Z$3)*(GMWQ!$ND$2:$ND$60=Z$4)*(GMWQ!$NF$2:$NF$60=Z$1),0),$G194-1966)</f>
        <v>3092.223</v>
      </c>
      <c r="AA194" s="4" cm="1">
        <f t="array" ref="AA194">INDEX(GMWQ!$A$2:$NF$60,MATCH(1,(GMWQ!$NE$2:$NE$60=AA$3)*(GMWQ!$ND$2:$ND$60=AA$4)*(GMWQ!$NF$2:$NF$60=AA$1),0),$G194-1966)</f>
        <v>2785.4549999999999</v>
      </c>
      <c r="AB194" s="4" cm="1">
        <f t="array" ref="AB194">INDEX(GMWQ!$A$2:$NF$60,MATCH(1,(GMWQ!$NE$2:$NE$60=AB$3)*(GMWQ!$ND$2:$ND$60=AB$4)*(GMWQ!$NF$2:$NF$60=AB$1),0),$G194-1966)</f>
        <v>2237183</v>
      </c>
      <c r="AC194" s="4" cm="1">
        <f t="array" ref="AC194">INDEX(GMWQ!$A$2:$NF$60,MATCH(1,(GMWQ!$NE$2:$NE$60=AC$3)*(GMWQ!$ND$2:$ND$60=AC$4)*(GMWQ!$NF$2:$NF$60=AC$1),0),$G194-1966)</f>
        <v>1837500</v>
      </c>
      <c r="AD194" s="4" cm="1">
        <f t="array" ref="AD194">INDEX(GMWQ!$A$2:$NF$60,MATCH(1,(GMWQ!$NE$2:$NE$60=AD$3)*(GMWQ!$ND$2:$ND$60=AD$4)*(GMWQ!$NF$2:$NF$60=AD$1),0),$G194-1966)</f>
        <v>22777.24</v>
      </c>
      <c r="AE194" s="4" cm="1">
        <f t="array" ref="AE194">INDEX(GMWQ!$A$2:$NF$60,MATCH(1,(GMWQ!$NE$2:$NE$60=AE$3)*(GMWQ!$ND$2:$ND$60=AE$4)*(GMWQ!$NF$2:$NF$60=AE$1),0),$G194-1966)</f>
        <v>690684.2</v>
      </c>
      <c r="AF194" s="4" cm="1">
        <f t="array" ref="AF194">INDEX(GMWQ!$A$2:$NF$60,MATCH(1,(GMWQ!$NE$2:$NE$60=AF$3)*(GMWQ!$ND$2:$ND$60=AF$4)*(GMWQ!$NF$2:$NF$60=AF$1),0),$G194-1966)</f>
        <v>1025</v>
      </c>
      <c r="AG194" s="4" cm="1">
        <f t="array" ref="AG194">INDEX(GMWQ!$A$2:$NF$60,MATCH(1,(GMWQ!$NE$2:$NE$60=AG$3)*(GMWQ!$ND$2:$ND$60=AG$4)*(GMWQ!$NF$2:$NF$60=AG$1),0),$G194-1966)</f>
        <v>1858.3530000000001</v>
      </c>
      <c r="AH194" s="4" cm="1">
        <f t="array" ref="AH194">INDEX(GMWQ!$A$2:$NF$60,MATCH(1,(GMWQ!$NE$2:$NE$60=AH$3)*(GMWQ!$ND$2:$ND$60=AH$4)*(GMWQ!$NF$2:$NF$60=AH$1),0),$G194-1966)</f>
        <v>2282.08</v>
      </c>
      <c r="AI194" s="4" cm="1">
        <f t="array" ref="AI194">INDEX(GMWQ!$A$2:$NF$60,MATCH(1,(GMWQ!$NE$2:$NE$60=AI$3)*(GMWQ!$ND$2:$ND$60=AI$4)*(GMWQ!$NF$2:$NF$60=AI$1),0),$G194-1966)</f>
        <v>351076</v>
      </c>
      <c r="AJ194" s="4" cm="1">
        <f t="array" ref="AJ194">INDEX(GMWQ!$A$2:$NF$60,MATCH(1,(GMWQ!$NE$2:$NE$60=AJ$3)*(GMWQ!$ND$2:$ND$60=AJ$4)*(GMWQ!$NF$2:$NF$60=AJ$1),0),$G194-1966)</f>
        <v>570531</v>
      </c>
      <c r="AK194" s="4" cm="1">
        <f t="array" ref="AK194">INDEX(GMWQ!$A$2:$NF$60,MATCH(1,(GMWQ!$NE$2:$NE$60=AK$3)*(GMWQ!$ND$2:$ND$60=AK$4)*(GMWQ!$NF$2:$NF$60=AK$1),0),$G194-1966)</f>
        <v>5483.3</v>
      </c>
      <c r="AL194" s="4" cm="1">
        <f t="array" ref="AL194">INDEX(GMWQ!$A$2:$NF$60,MATCH(1,(GMWQ!$NE$2:$NE$60=AL$3)*(GMWQ!$ND$2:$ND$60=AL$4)*(GMWQ!$NF$2:$NF$60=AL$1),0),$G194-1966)</f>
        <v>141135</v>
      </c>
      <c r="AM194" s="4" cm="1">
        <f t="array" ref="AM194">INDEX(GMWQ!$A$2:$NF$60,MATCH(1,(GMWQ!$NE$2:$NE$60=AM$3)*(GMWQ!$ND$2:$ND$60=AM$4)*(GMWQ!$NF$2:$NF$60=AM$1),0),$G194-1966)</f>
        <v>893.91</v>
      </c>
      <c r="AN194" s="4" cm="1">
        <f t="array" ref="AN194">INDEX(GMWQ!$A$2:$NF$60,MATCH(1,(GMWQ!$NE$2:$NE$60=AN$3)*(GMWQ!$ND$2:$ND$60=AN$4)*(GMWQ!$NF$2:$NF$60=AN$1),0),$G194-1966)</f>
        <v>610.46400000000006</v>
      </c>
      <c r="AO194" s="4" cm="1">
        <f t="array" ref="AO194">INDEX(GMWQ!$A$2:$NF$60,MATCH(1,(GMWQ!$NE$2:$NE$60=AO$3)*(GMWQ!$ND$2:$ND$60=AO$4)*(GMWQ!$NF$2:$NF$60=AO$1),0),$G194-1966)</f>
        <v>452.77199999999999</v>
      </c>
      <c r="AP194" s="4" cm="1">
        <f t="array" ref="AP194">INDEX(GMWQ!$A$2:$NF$60,MATCH(1,(GMWQ!$NE$2:$NE$60=AP$3)*(GMWQ!$ND$2:$ND$60=AP$4)*(GMWQ!$NF$2:$NF$60=AP$1),0),$G194-1966)</f>
        <v>587546</v>
      </c>
      <c r="AQ194" s="4" cm="1">
        <f t="array" ref="AQ194">INDEX(GMWQ!$A$2:$NF$60,MATCH(1,(GMWQ!$NE$2:$NE$60=AQ$3)*(GMWQ!$ND$2:$ND$60=AQ$4)*(GMWQ!$NF$2:$NF$60=AQ$1),0),$G194-1966)</f>
        <v>-1.4957180000000001</v>
      </c>
      <c r="AR194" s="4" cm="1">
        <f t="array" ref="AR194">INDEX(GMWQ!$A$2:$NF$60,MATCH(1,(GMWQ!$NE$2:$NE$60=AR$3)*(GMWQ!$ND$2:$ND$60=AR$4)*(GMWQ!$NF$2:$NF$60=AR$1),0),$G194-1966)</f>
        <v>-1.0937490000000001</v>
      </c>
      <c r="AS194" s="4" cm="1">
        <f t="array" ref="AS194">INDEX(GMWQ!$A$2:$NF$60,MATCH(1,(GMWQ!$NE$2:$NE$60=AS$3)*(GMWQ!$ND$2:$ND$60=AS$4)*(GMWQ!$NF$2:$NF$60=AS$1),0),$G194-1966)</f>
        <v>-1.4061090000000001</v>
      </c>
      <c r="AT194" s="4" cm="1">
        <f t="array" ref="AT194">INDEX(GMWQ!$A$2:$NF$60,MATCH(1,(GMWQ!$NE$2:$NE$60=AT$3)*(GMWQ!$ND$2:$ND$60=AT$4)*(GMWQ!$NF$2:$NF$60=AT$1),0),$G194-1966)</f>
        <v>-0.57816029999999996</v>
      </c>
      <c r="AU194" s="4" cm="1">
        <f t="array" ref="AU194">INDEX(GMWQ!$A$2:$NF$60,MATCH(1,(GMWQ!$NE$2:$NE$60=AU$3)*(GMWQ!$ND$2:$ND$60=AU$4)*(GMWQ!$NF$2:$NF$60=AU$1),0),$G194-1966)</f>
        <v>108.4333</v>
      </c>
      <c r="AV194" s="4" cm="1">
        <f t="array" ref="AV194">INDEX(GMWQ!$A$2:$NF$60,MATCH(1,(GMWQ!$NE$2:$NE$60=AV$3)*(GMWQ!$ND$2:$ND$60=AV$4)*(GMWQ!$NF$2:$NF$60=AV$1),0),$G194-1966)</f>
        <v>257.88799999999998</v>
      </c>
      <c r="AW194" s="4" cm="1">
        <f t="array" ref="AW194">INDEX(GMWQ!$A$2:$NF$60,MATCH(1,(GMWQ!$NE$2:$NE$60=AW$3)*(GMWQ!$ND$2:$ND$60=AW$4)*(GMWQ!$NF$2:$NF$60=AW$1),0),$G194-1966)</f>
        <v>100.4667</v>
      </c>
      <c r="AX194" s="4" cm="1">
        <f t="array" ref="AX194">INDEX(GMWQ!$A$2:$NF$60,MATCH(1,(GMWQ!$NE$2:$NE$60=AX$3)*(GMWQ!$ND$2:$ND$60=AX$4)*(GMWQ!$NF$2:$NF$60=AX$1),0),$G194-1966)</f>
        <v>100</v>
      </c>
      <c r="AY194" s="4" cm="1">
        <f t="array" ref="AY194">INDEX(GMWQ!$A$2:$NF$60,MATCH(1,(GMWQ!$NE$2:$NE$60=AY$3)*(GMWQ!$ND$2:$ND$60=AY$4)*(GMWQ!$NF$2:$NF$60=AY$1),0),$G194-1966)</f>
        <v>86.52</v>
      </c>
      <c r="AZ194" s="4" cm="1">
        <f t="array" ref="AZ194">INDEX(GMWQ!$A$2:$NF$60,MATCH(1,(GMWQ!$NE$2:$NE$60=AZ$3)*(GMWQ!$ND$2:$ND$60=AZ$4)*(GMWQ!$NF$2:$NF$60=AZ$1),0),$G194-1966)</f>
        <v>83.766670000000005</v>
      </c>
      <c r="BA194" s="4" cm="1">
        <f t="array" ref="BA194">INDEX(GMWQ!$A$2:$NF$60,MATCH(1,(GMWQ!$NE$2:$NE$60=BA$3)*(GMWQ!$ND$2:$ND$60=BA$4)*(GMWQ!$NF$2:$NF$60=BA$1),0),$G194-1966)</f>
        <v>136.9333</v>
      </c>
    </row>
    <row r="195" spans="1:53" x14ac:dyDescent="0.25">
      <c r="A195" s="4">
        <v>2020</v>
      </c>
      <c r="B195" s="4">
        <f t="shared" si="240"/>
        <v>2020</v>
      </c>
      <c r="C195" s="4">
        <f t="shared" si="240"/>
        <v>2019</v>
      </c>
      <c r="D195" s="4">
        <f t="shared" ref="D195" si="250">+D191+1</f>
        <v>2019</v>
      </c>
      <c r="E195" s="4">
        <f t="shared" si="240"/>
        <v>2019</v>
      </c>
      <c r="G195" s="4">
        <f t="shared" si="226"/>
        <v>2161</v>
      </c>
      <c r="H195" s="4" cm="1">
        <f t="array" ref="H195">INDEX(GMWQ!$A$2:$NF$60,MATCH(1,(GMWQ!$NE$2:$NE$60=H$3)*(GMWQ!$ND$2:$ND$60=H$4)*(GMWQ!$NF$2:$NF$60=H$1),0),$G195-1966)</f>
        <v>652180</v>
      </c>
      <c r="I195" s="4" cm="1">
        <f t="array" ref="I195">INDEX(GMWQ!$A$2:$NF$60,MATCH(1,(GMWQ!$NE$2:$NE$60=I$3)*(GMWQ!$ND$2:$ND$60=I$4)*(GMWQ!$NF$2:$NF$60=I$1),0),$G195-1966)</f>
        <v>5177.3</v>
      </c>
      <c r="J195" s="4" cm="1">
        <f t="array" ref="J195">INDEX(GMWQ!$A$2:$NF$60,MATCH(1,(GMWQ!$NE$2:$NE$60=J$3)*(GMWQ!$ND$2:$ND$60=J$4)*(GMWQ!$NF$2:$NF$60=J$1),0),$G195-1966)</f>
        <v>142347.6</v>
      </c>
      <c r="K195" s="4" cm="1">
        <f t="array" ref="K195">INDEX(GMWQ!$A$2:$NF$60,MATCH(1,(GMWQ!$NE$2:$NE$60=K$3)*(GMWQ!$ND$2:$ND$60=K$4)*(GMWQ!$NF$2:$NF$60=K$1),0),$G195-1966)</f>
        <v>882.69</v>
      </c>
      <c r="L195" s="4" cm="1">
        <f t="array" ref="L195">INDEX(GMWQ!$A$2:$NF$60,MATCH(1,(GMWQ!$NE$2:$NE$60=L$3)*(GMWQ!$ND$2:$ND$60=L$4)*(GMWQ!$NF$2:$NF$60=L$1),0),$G195-1966)</f>
        <v>593.77599999999995</v>
      </c>
      <c r="M195" s="4" cm="1">
        <f t="array" ref="M195">INDEX(GMWQ!$A$2:$NF$60,MATCH(1,(GMWQ!$NE$2:$NE$60=M$3)*(GMWQ!$ND$2:$ND$60=M$4)*(GMWQ!$NF$2:$NF$60=M$1),0),$G195-1966)</f>
        <v>430.56099999999998</v>
      </c>
      <c r="N195" s="4" cm="1">
        <f t="array" ref="N195">INDEX(GMWQ!$A$2:$NF$60,MATCH(1,(GMWQ!$NE$2:$NE$60=N$3)*(GMWQ!$ND$2:$ND$60=N$4)*(GMWQ!$NF$2:$NF$60=N$1),0),$G195-1966)</f>
        <v>552844</v>
      </c>
      <c r="O195" s="4" cm="1">
        <f t="array" ref="O195">INDEX(GMWQ!$A$2:$NF$60,MATCH(1,(GMWQ!$NE$2:$NE$60=O$3)*(GMWQ!$ND$2:$ND$60=O$4)*(GMWQ!$NF$2:$NF$60=O$1),0),$G195-1966)</f>
        <v>-586</v>
      </c>
      <c r="P195" s="4" cm="1">
        <f t="array" ref="P195">INDEX(GMWQ!$A$2:$NF$60,MATCH(1,(GMWQ!$NE$2:$NE$60=P$3)*(GMWQ!$ND$2:$ND$60=P$4)*(GMWQ!$NF$2:$NF$60=P$1),0),$G195-1966)</f>
        <v>-381.137</v>
      </c>
      <c r="Q195" s="4" cm="1">
        <f t="array" ref="Q195">INDEX(GMWQ!$A$2:$NF$60,MATCH(1,(GMWQ!$NE$2:$NE$60=Q$3)*(GMWQ!$ND$2:$ND$60=Q$4)*(GMWQ!$NF$2:$NF$60=Q$1),0),$G195-1966)</f>
        <v>-10341.5</v>
      </c>
      <c r="R195" s="4" cm="1">
        <f t="array" ref="R195">INDEX(GMWQ!$A$2:$NF$60,MATCH(1,(GMWQ!$NE$2:$NE$60=R$3)*(GMWQ!$ND$2:$ND$60=R$4)*(GMWQ!$NF$2:$NF$60=R$1),0),$G195-1966)</f>
        <v>1.966</v>
      </c>
      <c r="S195" s="4" cm="1">
        <f t="array" ref="S195">INDEX(GMWQ!$A$2:$NF$60,MATCH(1,(GMWQ!$NE$2:$NE$60=S$3)*(GMWQ!$ND$2:$ND$60=S$4)*(GMWQ!$NF$2:$NF$60=S$1),0),$G195-1966)</f>
        <v>-35.747999999999998</v>
      </c>
      <c r="T195" s="4" cm="1">
        <f t="array" ref="T195">INDEX(GMWQ!$A$2:$NF$60,MATCH(1,(GMWQ!$NE$2:$NE$60=T$3)*(GMWQ!$ND$2:$ND$60=T$4)*(GMWQ!$NF$2:$NF$60=T$1),0),$G195-1966)</f>
        <v>-29.52028</v>
      </c>
      <c r="U195" s="4" cm="1">
        <f t="array" ref="U195">INDEX(GMWQ!$A$2:$NF$60,MATCH(1,(GMWQ!$NE$2:$NE$60=U$3)*(GMWQ!$ND$2:$ND$60=U$4)*(GMWQ!$NF$2:$NF$60=U$1),0),$G195-1966)</f>
        <v>-16576</v>
      </c>
      <c r="V195" s="4" cm="1">
        <f t="array" ref="V195">INDEX(GMWQ!$A$2:$NF$60,MATCH(1,(GMWQ!$NE$2:$NE$60=V$3)*(GMWQ!$ND$2:$ND$60=V$4)*(GMWQ!$NF$2:$NF$60=V$1),0),$G195-1966)</f>
        <v>1898952</v>
      </c>
      <c r="W195" s="4" cm="1">
        <f t="array" ref="W195">INDEX(GMWQ!$A$2:$NF$60,MATCH(1,(GMWQ!$NE$2:$NE$60=W$3)*(GMWQ!$ND$2:$ND$60=W$4)*(GMWQ!$NF$2:$NF$60=W$1),0),$G195-1966)</f>
        <v>30589.88</v>
      </c>
      <c r="X195" s="4" cm="1">
        <f t="array" ref="X195">INDEX(GMWQ!$A$2:$NF$60,MATCH(1,(GMWQ!$NE$2:$NE$60=X$3)*(GMWQ!$ND$2:$ND$60=X$4)*(GMWQ!$NF$2:$NF$60=X$1),0),$G195-1966)</f>
        <v>1261188</v>
      </c>
      <c r="Y195" s="4" cm="1">
        <f t="array" ref="Y195">INDEX(GMWQ!$A$2:$NF$60,MATCH(1,(GMWQ!$NE$2:$NE$60=Y$3)*(GMWQ!$ND$2:$ND$60=Y$4)*(GMWQ!$NF$2:$NF$60=Y$1),0),$G195-1966)</f>
        <v>1955.3789999999999</v>
      </c>
      <c r="Z195" s="4" cm="1">
        <f t="array" ref="Z195">INDEX(GMWQ!$A$2:$NF$60,MATCH(1,(GMWQ!$NE$2:$NE$60=Z$3)*(GMWQ!$ND$2:$ND$60=Z$4)*(GMWQ!$NF$2:$NF$60=Z$1),0),$G195-1966)</f>
        <v>3261.4690000000001</v>
      </c>
      <c r="AA195" s="4" cm="1">
        <f t="array" ref="AA195">INDEX(GMWQ!$A$2:$NF$60,MATCH(1,(GMWQ!$NE$2:$NE$60=AA$3)*(GMWQ!$ND$2:$ND$60=AA$4)*(GMWQ!$NF$2:$NF$60=AA$1),0),$G195-1966)</f>
        <v>2854.8739999999998</v>
      </c>
      <c r="AB195" s="4" cm="1">
        <f t="array" ref="AB195">INDEX(GMWQ!$A$2:$NF$60,MATCH(1,(GMWQ!$NE$2:$NE$60=AB$3)*(GMWQ!$ND$2:$ND$60=AB$4)*(GMWQ!$NF$2:$NF$60=AB$1),0),$G195-1966)</f>
        <v>2396115</v>
      </c>
      <c r="AC195" s="4" cm="1">
        <f t="array" ref="AC195">INDEX(GMWQ!$A$2:$NF$60,MATCH(1,(GMWQ!$NE$2:$NE$60=AC$3)*(GMWQ!$ND$2:$ND$60=AC$4)*(GMWQ!$NF$2:$NF$60=AC$1),0),$G195-1966)</f>
        <v>1815800</v>
      </c>
      <c r="AD195" s="4" cm="1">
        <f t="array" ref="AD195">INDEX(GMWQ!$A$2:$NF$60,MATCH(1,(GMWQ!$NE$2:$NE$60=AD$3)*(GMWQ!$ND$2:$ND$60=AD$4)*(GMWQ!$NF$2:$NF$60=AD$1),0),$G195-1966)</f>
        <v>23729.68</v>
      </c>
      <c r="AE195" s="4" cm="1">
        <f t="array" ref="AE195">INDEX(GMWQ!$A$2:$NF$60,MATCH(1,(GMWQ!$NE$2:$NE$60=AE$3)*(GMWQ!$ND$2:$ND$60=AE$4)*(GMWQ!$NF$2:$NF$60=AE$1),0),$G195-1966)</f>
        <v>688666.7</v>
      </c>
      <c r="AF195" s="4" cm="1">
        <f t="array" ref="AF195">INDEX(GMWQ!$A$2:$NF$60,MATCH(1,(GMWQ!$NE$2:$NE$60=AF$3)*(GMWQ!$ND$2:$ND$60=AF$4)*(GMWQ!$NF$2:$NF$60=AF$1),0),$G195-1966)</f>
        <v>1074</v>
      </c>
      <c r="AG195" s="4" cm="1">
        <f t="array" ref="AG195">INDEX(GMWQ!$A$2:$NF$60,MATCH(1,(GMWQ!$NE$2:$NE$60=AG$3)*(GMWQ!$ND$2:$ND$60=AG$4)*(GMWQ!$NF$2:$NF$60=AG$1),0),$G195-1966)</f>
        <v>1918.4079999999999</v>
      </c>
      <c r="AH195" s="4" cm="1">
        <f t="array" ref="AH195">INDEX(GMWQ!$A$2:$NF$60,MATCH(1,(GMWQ!$NE$2:$NE$60=AH$3)*(GMWQ!$ND$2:$ND$60=AH$4)*(GMWQ!$NF$2:$NF$60=AH$1),0),$G195-1966)</f>
        <v>2344.8870000000002</v>
      </c>
      <c r="AI195" s="4" cm="1">
        <f t="array" ref="AI195">INDEX(GMWQ!$A$2:$NF$60,MATCH(1,(GMWQ!$NE$2:$NE$60=AI$3)*(GMWQ!$ND$2:$ND$60=AI$4)*(GMWQ!$NF$2:$NF$60=AI$1),0),$G195-1966)</f>
        <v>457980</v>
      </c>
      <c r="AJ195" s="4" cm="1">
        <f t="array" ref="AJ195">INDEX(GMWQ!$A$2:$NF$60,MATCH(1,(GMWQ!$NE$2:$NE$60=AJ$3)*(GMWQ!$ND$2:$ND$60=AJ$4)*(GMWQ!$NF$2:$NF$60=AJ$1),0),$G195-1966)</f>
        <v>559365</v>
      </c>
      <c r="AK195" s="4" cm="1">
        <f t="array" ref="AK195">INDEX(GMWQ!$A$2:$NF$60,MATCH(1,(GMWQ!$NE$2:$NE$60=AK$3)*(GMWQ!$ND$2:$ND$60=AK$4)*(GMWQ!$NF$2:$NF$60=AK$1),0),$G195-1966)</f>
        <v>5437.8</v>
      </c>
      <c r="AL195" s="4" cm="1">
        <f t="array" ref="AL195">INDEX(GMWQ!$A$2:$NF$60,MATCH(1,(GMWQ!$NE$2:$NE$60=AL$3)*(GMWQ!$ND$2:$ND$60=AL$4)*(GMWQ!$NF$2:$NF$60=AL$1),0),$G195-1966)</f>
        <v>141952.29999999999</v>
      </c>
      <c r="AM195" s="4" cm="1">
        <f t="array" ref="AM195">INDEX(GMWQ!$A$2:$NF$60,MATCH(1,(GMWQ!$NE$2:$NE$60=AM$3)*(GMWQ!$ND$2:$ND$60=AM$4)*(GMWQ!$NF$2:$NF$60=AM$1),0),$G195-1966)</f>
        <v>881.55700000000002</v>
      </c>
      <c r="AN195" s="4" cm="1">
        <f t="array" ref="AN195">INDEX(GMWQ!$A$2:$NF$60,MATCH(1,(GMWQ!$NE$2:$NE$60=AN$3)*(GMWQ!$ND$2:$ND$60=AN$4)*(GMWQ!$NF$2:$NF$60=AN$1),0),$G195-1966)</f>
        <v>586.98699999999997</v>
      </c>
      <c r="AO195" s="4" cm="1">
        <f t="array" ref="AO195">INDEX(GMWQ!$A$2:$NF$60,MATCH(1,(GMWQ!$NE$2:$NE$60=AO$3)*(GMWQ!$ND$2:$ND$60=AO$4)*(GMWQ!$NF$2:$NF$60=AO$1),0),$G195-1966)</f>
        <v>426.22500000000002</v>
      </c>
      <c r="AP195" s="4" cm="1">
        <f t="array" ref="AP195">INDEX(GMWQ!$A$2:$NF$60,MATCH(1,(GMWQ!$NE$2:$NE$60=AP$3)*(GMWQ!$ND$2:$ND$60=AP$4)*(GMWQ!$NF$2:$NF$60=AP$1),0),$G195-1966)</f>
        <v>572004</v>
      </c>
      <c r="AQ195" s="4" cm="1">
        <f t="array" ref="AQ195">INDEX(GMWQ!$A$2:$NF$60,MATCH(1,(GMWQ!$NE$2:$NE$60=AQ$3)*(GMWQ!$ND$2:$ND$60=AQ$4)*(GMWQ!$NF$2:$NF$60=AQ$1),0),$G195-1966)</f>
        <v>-1.4002030000000001</v>
      </c>
      <c r="AR195" s="4" cm="1">
        <f t="array" ref="AR195">INDEX(GMWQ!$A$2:$NF$60,MATCH(1,(GMWQ!$NE$2:$NE$60=AR$3)*(GMWQ!$ND$2:$ND$60=AR$4)*(GMWQ!$NF$2:$NF$60=AR$1),0),$G195-1966)</f>
        <v>-1.270818</v>
      </c>
      <c r="AS195" s="4" cm="1">
        <f t="array" ref="AS195">INDEX(GMWQ!$A$2:$NF$60,MATCH(1,(GMWQ!$NE$2:$NE$60=AS$3)*(GMWQ!$ND$2:$ND$60=AS$4)*(GMWQ!$NF$2:$NF$60=AS$1),0),$G195-1966)</f>
        <v>-1.554241</v>
      </c>
      <c r="AT195" s="4" cm="1">
        <f t="array" ref="AT195">INDEX(GMWQ!$A$2:$NF$60,MATCH(1,(GMWQ!$NE$2:$NE$60=AT$3)*(GMWQ!$ND$2:$ND$60=AT$4)*(GMWQ!$NF$2:$NF$60=AT$1),0),$G195-1966)</f>
        <v>-0.45892670000000002</v>
      </c>
      <c r="AU195" s="4" cm="1">
        <f t="array" ref="AU195">INDEX(GMWQ!$A$2:$NF$60,MATCH(1,(GMWQ!$NE$2:$NE$60=AU$3)*(GMWQ!$ND$2:$ND$60=AU$4)*(GMWQ!$NF$2:$NF$60=AU$1),0),$G195-1966)</f>
        <v>108.4667</v>
      </c>
      <c r="AV195" s="4" cm="1">
        <f t="array" ref="AV195">INDEX(GMWQ!$A$2:$NF$60,MATCH(1,(GMWQ!$NE$2:$NE$60=AV$3)*(GMWQ!$ND$2:$ND$60=AV$4)*(GMWQ!$NF$2:$NF$60=AV$1),0),$G195-1966)</f>
        <v>258.8177</v>
      </c>
      <c r="AW195" s="4" cm="1">
        <f t="array" ref="AW195">INDEX(GMWQ!$A$2:$NF$60,MATCH(1,(GMWQ!$NE$2:$NE$60=AW$3)*(GMWQ!$ND$2:$ND$60=AW$4)*(GMWQ!$NF$2:$NF$60=AW$1),0),$G195-1966)</f>
        <v>100.36669999999999</v>
      </c>
      <c r="AX195" s="4" cm="1">
        <f t="array" ref="AX195">INDEX(GMWQ!$A$2:$NF$60,MATCH(1,(GMWQ!$NE$2:$NE$60=AX$3)*(GMWQ!$ND$2:$ND$60=AX$4)*(GMWQ!$NF$2:$NF$60=AX$1),0),$G195-1966)</f>
        <v>100.2333</v>
      </c>
      <c r="AY195" s="4" cm="1">
        <f t="array" ref="AY195">INDEX(GMWQ!$A$2:$NF$60,MATCH(1,(GMWQ!$NE$2:$NE$60=AY$3)*(GMWQ!$ND$2:$ND$60=AY$4)*(GMWQ!$NF$2:$NF$60=AY$1),0),$G195-1966)</f>
        <v>86.443340000000006</v>
      </c>
      <c r="AZ195" s="4" cm="1">
        <f t="array" ref="AZ195">INDEX(GMWQ!$A$2:$NF$60,MATCH(1,(GMWQ!$NE$2:$NE$60=AZ$3)*(GMWQ!$ND$2:$ND$60=AZ$4)*(GMWQ!$NF$2:$NF$60=AZ$1),0),$G195-1966)</f>
        <v>83.866669999999999</v>
      </c>
      <c r="BA195" s="4" cm="1">
        <f t="array" ref="BA195">INDEX(GMWQ!$A$2:$NF$60,MATCH(1,(GMWQ!$NE$2:$NE$60=BA$3)*(GMWQ!$ND$2:$ND$60=BA$4)*(GMWQ!$NF$2:$NF$60=BA$1),0),$G195-1966)</f>
        <v>137.16669999999999</v>
      </c>
    </row>
    <row r="196" spans="1:53" x14ac:dyDescent="0.25">
      <c r="B196" s="4">
        <f t="shared" si="240"/>
        <v>2020</v>
      </c>
      <c r="C196" s="4">
        <f t="shared" si="240"/>
        <v>2020</v>
      </c>
      <c r="D196" s="4">
        <f t="shared" ref="D196" si="251">+D192+1</f>
        <v>2019</v>
      </c>
      <c r="G196" s="4">
        <f t="shared" si="226"/>
        <v>2162</v>
      </c>
      <c r="H196" s="4" cm="1">
        <f t="array" ref="H196">INDEX(GMWQ!$A$2:$NF$60,MATCH(1,(GMWQ!$NE$2:$NE$60=H$3)*(GMWQ!$ND$2:$ND$60=H$4)*(GMWQ!$NF$2:$NF$60=H$1),0),$G196-1966)</f>
        <v>522356</v>
      </c>
      <c r="I196" s="4" cm="1">
        <f t="array" ref="I196">INDEX(GMWQ!$A$2:$NF$60,MATCH(1,(GMWQ!$NE$2:$NE$60=I$3)*(GMWQ!$ND$2:$ND$60=I$4)*(GMWQ!$NF$2:$NF$60=I$1),0),$G196-1966)</f>
        <v>4769.5</v>
      </c>
      <c r="J196" s="4" cm="1">
        <f t="array" ref="J196">INDEX(GMWQ!$A$2:$NF$60,MATCH(1,(GMWQ!$NE$2:$NE$60=J$3)*(GMWQ!$ND$2:$ND$60=J$4)*(GMWQ!$NF$2:$NF$60=J$1),0),$G196-1966)</f>
        <v>132071.5</v>
      </c>
      <c r="K196" s="4" cm="1">
        <f t="array" ref="K196">INDEX(GMWQ!$A$2:$NF$60,MATCH(1,(GMWQ!$NE$2:$NE$60=K$3)*(GMWQ!$ND$2:$ND$60=K$4)*(GMWQ!$NF$2:$NF$60=K$1),0),$G196-1966)</f>
        <v>804.36</v>
      </c>
      <c r="L196" s="4" cm="1">
        <f t="array" ref="L196">INDEX(GMWQ!$A$2:$NF$60,MATCH(1,(GMWQ!$NE$2:$NE$60=L$3)*(GMWQ!$ND$2:$ND$60=L$4)*(GMWQ!$NF$2:$NF$60=L$1),0),$G196-1966)</f>
        <v>521.47699999999998</v>
      </c>
      <c r="M196" s="4" cm="1">
        <f t="array" ref="M196">INDEX(GMWQ!$A$2:$NF$60,MATCH(1,(GMWQ!$NE$2:$NE$60=M$3)*(GMWQ!$ND$2:$ND$60=M$4)*(GMWQ!$NF$2:$NF$60=M$1),0),$G196-1966)</f>
        <v>376.798</v>
      </c>
      <c r="N196" s="4" cm="1">
        <f t="array" ref="N196">INDEX(GMWQ!$A$2:$NF$60,MATCH(1,(GMWQ!$NE$2:$NE$60=N$3)*(GMWQ!$ND$2:$ND$60=N$4)*(GMWQ!$NF$2:$NF$60=N$1),0),$G196-1966)</f>
        <v>492031.5</v>
      </c>
      <c r="O196" s="4" cm="1">
        <f t="array" ref="O196">INDEX(GMWQ!$A$2:$NF$60,MATCH(1,(GMWQ!$NE$2:$NE$60=O$3)*(GMWQ!$ND$2:$ND$60=O$4)*(GMWQ!$NF$2:$NF$60=O$1),0),$G196-1966)</f>
        <v>-132297</v>
      </c>
      <c r="P196" s="4" cm="1">
        <f t="array" ref="P196">INDEX(GMWQ!$A$2:$NF$60,MATCH(1,(GMWQ!$NE$2:$NE$60=P$3)*(GMWQ!$ND$2:$ND$60=P$4)*(GMWQ!$NF$2:$NF$60=P$1),0),$G196-1966)</f>
        <v>-1289.202</v>
      </c>
      <c r="Q196" s="4" cm="1">
        <f t="array" ref="Q196">INDEX(GMWQ!$A$2:$NF$60,MATCH(1,(GMWQ!$NE$2:$NE$60=Q$3)*(GMWQ!$ND$2:$ND$60=Q$4)*(GMWQ!$NF$2:$NF$60=Q$1),0),$G196-1966)</f>
        <v>-12301.75</v>
      </c>
      <c r="R196" s="4" cm="1">
        <f t="array" ref="R196">INDEX(GMWQ!$A$2:$NF$60,MATCH(1,(GMWQ!$NE$2:$NE$60=R$3)*(GMWQ!$ND$2:$ND$60=R$4)*(GMWQ!$NF$2:$NF$60=R$1),0),$G196-1966)</f>
        <v>-65.748000000000005</v>
      </c>
      <c r="S196" s="4" cm="1">
        <f t="array" ref="S196">INDEX(GMWQ!$A$2:$NF$60,MATCH(1,(GMWQ!$NE$2:$NE$60=S$3)*(GMWQ!$ND$2:$ND$60=S$4)*(GMWQ!$NF$2:$NF$60=S$1),0),$G196-1966)</f>
        <v>-77.444999999999993</v>
      </c>
      <c r="T196" s="4" cm="1">
        <f t="array" ref="T196">INDEX(GMWQ!$A$2:$NF$60,MATCH(1,(GMWQ!$NE$2:$NE$60=T$3)*(GMWQ!$ND$2:$ND$60=T$4)*(GMWQ!$NF$2:$NF$60=T$1),0),$G196-1966)</f>
        <v>-40.207340000000002</v>
      </c>
      <c r="U196" s="4" cm="1">
        <f t="array" ref="U196">INDEX(GMWQ!$A$2:$NF$60,MATCH(1,(GMWQ!$NE$2:$NE$60=U$3)*(GMWQ!$ND$2:$ND$60=U$4)*(GMWQ!$NF$2:$NF$60=U$1),0),$G196-1966)</f>
        <v>-108158</v>
      </c>
      <c r="V196" s="4" cm="1">
        <f t="array" ref="V196">INDEX(GMWQ!$A$2:$NF$60,MATCH(1,(GMWQ!$NE$2:$NE$60=V$3)*(GMWQ!$ND$2:$ND$60=V$4)*(GMWQ!$NF$2:$NF$60=V$1),0),$G196-1966)</f>
        <v>2091312</v>
      </c>
      <c r="W196" s="4" cm="1">
        <f t="array" ref="W196">INDEX(GMWQ!$A$2:$NF$60,MATCH(1,(GMWQ!$NE$2:$NE$60=W$3)*(GMWQ!$ND$2:$ND$60=W$4)*(GMWQ!$NF$2:$NF$60=W$1),0),$G196-1966)</f>
        <v>33211.75</v>
      </c>
      <c r="X196" s="4" cm="1">
        <f t="array" ref="X196">INDEX(GMWQ!$A$2:$NF$60,MATCH(1,(GMWQ!$NE$2:$NE$60=X$3)*(GMWQ!$ND$2:$ND$60=X$4)*(GMWQ!$NF$2:$NF$60=X$1),0),$G196-1966)</f>
        <v>1273338</v>
      </c>
      <c r="Y196" s="4" cm="1">
        <f t="array" ref="Y196">INDEX(GMWQ!$A$2:$NF$60,MATCH(1,(GMWQ!$NE$2:$NE$60=Y$3)*(GMWQ!$ND$2:$ND$60=Y$4)*(GMWQ!$NF$2:$NF$60=Y$1),0),$G196-1966)</f>
        <v>2109.1889999999999</v>
      </c>
      <c r="Z196" s="4" cm="1">
        <f t="array" ref="Z196">INDEX(GMWQ!$A$2:$NF$60,MATCH(1,(GMWQ!$NE$2:$NE$60=Z$3)*(GMWQ!$ND$2:$ND$60=Z$4)*(GMWQ!$NF$2:$NF$60=Z$1),0),$G196-1966)</f>
        <v>3537.777</v>
      </c>
      <c r="AA196" s="4" cm="1">
        <f t="array" ref="AA196">INDEX(GMWQ!$A$2:$NF$60,MATCH(1,(GMWQ!$NE$2:$NE$60=AA$3)*(GMWQ!$ND$2:$ND$60=AA$4)*(GMWQ!$NF$2:$NF$60=AA$1),0),$G196-1966)</f>
        <v>2924.2930000000001</v>
      </c>
      <c r="AB196" s="4" cm="1">
        <f t="array" ref="AB196">INDEX(GMWQ!$A$2:$NF$60,MATCH(1,(GMWQ!$NE$2:$NE$60=AB$3)*(GMWQ!$ND$2:$ND$60=AB$4)*(GMWQ!$NF$2:$NF$60=AB$1),0),$G196-1966)</f>
        <v>2767211</v>
      </c>
      <c r="AC196" s="4" cm="1">
        <f t="array" ref="AC196">INDEX(GMWQ!$A$2:$NF$60,MATCH(1,(GMWQ!$NE$2:$NE$60=AC$3)*(GMWQ!$ND$2:$ND$60=AC$4)*(GMWQ!$NF$2:$NF$60=AC$1),0),$G196-1966)</f>
        <v>2024400</v>
      </c>
      <c r="AD196" s="4" cm="1">
        <f t="array" ref="AD196">INDEX(GMWQ!$A$2:$NF$60,MATCH(1,(GMWQ!$NE$2:$NE$60=AD$3)*(GMWQ!$ND$2:$ND$60=AD$4)*(GMWQ!$NF$2:$NF$60=AD$1),0),$G196-1966)</f>
        <v>24603.119999999999</v>
      </c>
      <c r="AE196" s="4" cm="1">
        <f t="array" ref="AE196">INDEX(GMWQ!$A$2:$NF$60,MATCH(1,(GMWQ!$NE$2:$NE$60=AE$3)*(GMWQ!$ND$2:$ND$60=AE$4)*(GMWQ!$NF$2:$NF$60=AE$1),0),$G196-1966)</f>
        <v>686649.2</v>
      </c>
      <c r="AF196" s="4" cm="1">
        <f t="array" ref="AF196">INDEX(GMWQ!$A$2:$NF$60,MATCH(1,(GMWQ!$NE$2:$NE$60=AF$3)*(GMWQ!$ND$2:$ND$60=AF$4)*(GMWQ!$NF$2:$NF$60=AF$1),0),$G196-1966)</f>
        <v>1156</v>
      </c>
      <c r="AG196" s="4" cm="1">
        <f t="array" ref="AG196">INDEX(GMWQ!$A$2:$NF$60,MATCH(1,(GMWQ!$NE$2:$NE$60=AG$3)*(GMWQ!$ND$2:$ND$60=AG$4)*(GMWQ!$NF$2:$NF$60=AG$1),0),$G196-1966)</f>
        <v>1978.4639999999999</v>
      </c>
      <c r="AH196" s="4" cm="1">
        <f t="array" ref="AH196">INDEX(GMWQ!$A$2:$NF$60,MATCH(1,(GMWQ!$NE$2:$NE$60=AH$3)*(GMWQ!$ND$2:$ND$60=AH$4)*(GMWQ!$NF$2:$NF$60=AH$1),0),$G196-1966)</f>
        <v>2407.694</v>
      </c>
      <c r="AI196" s="4" cm="1">
        <f t="array" ref="AI196">INDEX(GMWQ!$A$2:$NF$60,MATCH(1,(GMWQ!$NE$2:$NE$60=AI$3)*(GMWQ!$ND$2:$ND$60=AI$4)*(GMWQ!$NF$2:$NF$60=AI$1),0),$G196-1966)</f>
        <v>578226</v>
      </c>
      <c r="AJ196" s="4" cm="1">
        <f t="array" ref="AJ196">INDEX(GMWQ!$A$2:$NF$60,MATCH(1,(GMWQ!$NE$2:$NE$60=AJ$3)*(GMWQ!$ND$2:$ND$60=AJ$4)*(GMWQ!$NF$2:$NF$60=AJ$1),0),$G196-1966)</f>
        <v>481227</v>
      </c>
      <c r="AK196" s="4" cm="1">
        <f t="array" ref="AK196">INDEX(GMWQ!$A$2:$NF$60,MATCH(1,(GMWQ!$NE$2:$NE$60=AK$3)*(GMWQ!$ND$2:$ND$60=AK$4)*(GMWQ!$NF$2:$NF$60=AK$1),0),$G196-1966)</f>
        <v>4989.5749999999998</v>
      </c>
      <c r="AL196" s="4" cm="1">
        <f t="array" ref="AL196">INDEX(GMWQ!$A$2:$NF$60,MATCH(1,(GMWQ!$NE$2:$NE$60=AL$3)*(GMWQ!$ND$2:$ND$60=AL$4)*(GMWQ!$NF$2:$NF$60=AL$1),0),$G196-1966)</f>
        <v>132195.70000000001</v>
      </c>
      <c r="AM196" s="4" cm="1">
        <f t="array" ref="AM196">INDEX(GMWQ!$A$2:$NF$60,MATCH(1,(GMWQ!$NE$2:$NE$60=AM$3)*(GMWQ!$ND$2:$ND$60=AM$4)*(GMWQ!$NF$2:$NF$60=AM$1),0),$G196-1966)</f>
        <v>809.94100000000003</v>
      </c>
      <c r="AN196" s="4" cm="1">
        <f t="array" ref="AN196">INDEX(GMWQ!$A$2:$NF$60,MATCH(1,(GMWQ!$NE$2:$NE$60=AN$3)*(GMWQ!$ND$2:$ND$60=AN$4)*(GMWQ!$NF$2:$NF$60=AN$1),0),$G196-1966)</f>
        <v>533.30899999999997</v>
      </c>
      <c r="AO196" s="4" cm="1">
        <f t="array" ref="AO196">INDEX(GMWQ!$A$2:$NF$60,MATCH(1,(GMWQ!$NE$2:$NE$60=AO$3)*(GMWQ!$ND$2:$ND$60=AO$4)*(GMWQ!$NF$2:$NF$60=AO$1),0),$G196-1966)</f>
        <v>378.91300000000001</v>
      </c>
      <c r="AP196" s="4" cm="1">
        <f t="array" ref="AP196">INDEX(GMWQ!$A$2:$NF$60,MATCH(1,(GMWQ!$NE$2:$NE$60=AP$3)*(GMWQ!$ND$2:$ND$60=AP$4)*(GMWQ!$NF$2:$NF$60=AP$1),0),$G196-1966)</f>
        <v>503983</v>
      </c>
      <c r="AQ196" s="4" cm="1">
        <f t="array" ref="AQ196">INDEX(GMWQ!$A$2:$NF$60,MATCH(1,(GMWQ!$NE$2:$NE$60=AQ$3)*(GMWQ!$ND$2:$ND$60=AQ$4)*(GMWQ!$NF$2:$NF$60=AQ$1),0),$G196-1966)</f>
        <v>-0.47420250000000003</v>
      </c>
      <c r="AR196" s="4" cm="1">
        <f t="array" ref="AR196">INDEX(GMWQ!$A$2:$NF$60,MATCH(1,(GMWQ!$NE$2:$NE$60=AR$3)*(GMWQ!$ND$2:$ND$60=AR$4)*(GMWQ!$NF$2:$NF$60=AR$1),0),$G196-1966)</f>
        <v>-1.3284210000000001</v>
      </c>
      <c r="AS196" s="4" cm="1">
        <f t="array" ref="AS196">INDEX(GMWQ!$A$2:$NF$60,MATCH(1,(GMWQ!$NE$2:$NE$60=AS$3)*(GMWQ!$ND$2:$ND$60=AS$4)*(GMWQ!$NF$2:$NF$60=AS$1),0),$G196-1966)</f>
        <v>-1.170631</v>
      </c>
      <c r="AT196" s="4" cm="1">
        <f t="array" ref="AT196">INDEX(GMWQ!$A$2:$NF$60,MATCH(1,(GMWQ!$NE$2:$NE$60=AT$3)*(GMWQ!$ND$2:$ND$60=AT$4)*(GMWQ!$NF$2:$NF$60=AT$1),0),$G196-1966)</f>
        <v>-0.3453717</v>
      </c>
      <c r="AU196" s="4" cm="1">
        <f t="array" ref="AU196">INDEX(GMWQ!$A$2:$NF$60,MATCH(1,(GMWQ!$NE$2:$NE$60=AU$3)*(GMWQ!$ND$2:$ND$60=AU$4)*(GMWQ!$NF$2:$NF$60=AU$1),0),$G196-1966)</f>
        <v>108.5333</v>
      </c>
      <c r="AV196" s="4" cm="1">
        <f t="array" ref="AV196">INDEX(GMWQ!$A$2:$NF$60,MATCH(1,(GMWQ!$NE$2:$NE$60=AV$3)*(GMWQ!$ND$2:$ND$60=AV$4)*(GMWQ!$NF$2:$NF$60=AV$1),0),$G196-1966)</f>
        <v>256.29199999999997</v>
      </c>
      <c r="AW196" s="4" cm="1">
        <f t="array" ref="AW196">INDEX(GMWQ!$A$2:$NF$60,MATCH(1,(GMWQ!$NE$2:$NE$60=AW$3)*(GMWQ!$ND$2:$ND$60=AW$4)*(GMWQ!$NF$2:$NF$60=AW$1),0),$G196-1966)</f>
        <v>100.0667</v>
      </c>
      <c r="AX196" s="4" cm="1">
        <f t="array" ref="AX196">INDEX(GMWQ!$A$2:$NF$60,MATCH(1,(GMWQ!$NE$2:$NE$60=AX$3)*(GMWQ!$ND$2:$ND$60=AX$4)*(GMWQ!$NF$2:$NF$60=AX$1),0),$G196-1966)</f>
        <v>100.2667</v>
      </c>
      <c r="AY196" s="4" cm="1">
        <f t="array" ref="AY196">INDEX(GMWQ!$A$2:$NF$60,MATCH(1,(GMWQ!$NE$2:$NE$60=AY$3)*(GMWQ!$ND$2:$ND$60=AY$4)*(GMWQ!$NF$2:$NF$60=AY$1),0),$G196-1966)</f>
        <v>86.55</v>
      </c>
      <c r="AZ196" s="4" cm="1">
        <f t="array" ref="AZ196">INDEX(GMWQ!$A$2:$NF$60,MATCH(1,(GMWQ!$NE$2:$NE$60=AZ$3)*(GMWQ!$ND$2:$ND$60=AZ$4)*(GMWQ!$NF$2:$NF$60=AZ$1),0),$G196-1966)</f>
        <v>83.9</v>
      </c>
      <c r="BA196" s="4" cm="1">
        <f t="array" ref="BA196">INDEX(GMWQ!$A$2:$NF$60,MATCH(1,(GMWQ!$NE$2:$NE$60=BA$3)*(GMWQ!$ND$2:$ND$60=BA$4)*(GMWQ!$NF$2:$NF$60=BA$1),0),$G196-1966)</f>
        <v>135.83330000000001</v>
      </c>
    </row>
    <row r="197" spans="1:53" x14ac:dyDescent="0.25">
      <c r="B197" s="4">
        <f t="shared" si="240"/>
        <v>2020</v>
      </c>
      <c r="C197" s="4">
        <f t="shared" si="240"/>
        <v>2020</v>
      </c>
      <c r="D197" s="4">
        <f t="shared" ref="D197" si="252">+D193+1</f>
        <v>2020</v>
      </c>
      <c r="G197" s="4">
        <f t="shared" si="226"/>
        <v>2163</v>
      </c>
      <c r="H197" s="4" cm="1">
        <f t="array" ref="H197">INDEX(GMWQ!$A$2:$NF$60,MATCH(1,(GMWQ!$NE$2:$NE$60=H$3)*(GMWQ!$ND$2:$ND$60=H$4)*(GMWQ!$NF$2:$NF$60=H$1),0),$G197-1966)</f>
        <v>610972</v>
      </c>
      <c r="I197" s="4" cm="1">
        <f t="array" ref="I197">INDEX(GMWQ!$A$2:$NF$60,MATCH(1,(GMWQ!$NE$2:$NE$60=I$3)*(GMWQ!$ND$2:$ND$60=I$4)*(GMWQ!$NF$2:$NF$60=I$1),0),$G197-1966)</f>
        <v>5139.7250000000004</v>
      </c>
      <c r="J197" s="4" cm="1">
        <f t="array" ref="J197">INDEX(GMWQ!$A$2:$NF$60,MATCH(1,(GMWQ!$NE$2:$NE$60=J$3)*(GMWQ!$ND$2:$ND$60=J$4)*(GMWQ!$NF$2:$NF$60=J$1),0),$G197-1966)</f>
        <v>138639.79999999999</v>
      </c>
      <c r="K197" s="4" cm="1">
        <f t="array" ref="K197">INDEX(GMWQ!$A$2:$NF$60,MATCH(1,(GMWQ!$NE$2:$NE$60=K$3)*(GMWQ!$ND$2:$ND$60=K$4)*(GMWQ!$NF$2:$NF$60=K$1),0),$G197-1966)</f>
        <v>874.15</v>
      </c>
      <c r="L197" s="4" cm="1">
        <f t="array" ref="L197">INDEX(GMWQ!$A$2:$NF$60,MATCH(1,(GMWQ!$NE$2:$NE$60=L$3)*(GMWQ!$ND$2:$ND$60=L$4)*(GMWQ!$NF$2:$NF$60=L$1),0),$G197-1966)</f>
        <v>601.25199999999995</v>
      </c>
      <c r="M197" s="4" cm="1">
        <f t="array" ref="M197">INDEX(GMWQ!$A$2:$NF$60,MATCH(1,(GMWQ!$NE$2:$NE$60=M$3)*(GMWQ!$ND$2:$ND$60=M$4)*(GMWQ!$NF$2:$NF$60=M$1),0),$G197-1966)</f>
        <v>430.20800000000003</v>
      </c>
      <c r="N197" s="4" cm="1">
        <f t="array" ref="N197">INDEX(GMWQ!$A$2:$NF$60,MATCH(1,(GMWQ!$NE$2:$NE$60=N$3)*(GMWQ!$ND$2:$ND$60=N$4)*(GMWQ!$NF$2:$NF$60=N$1),0),$G197-1966)</f>
        <v>536725.30000000005</v>
      </c>
      <c r="O197" s="4" cm="1">
        <f t="array" ref="O197">INDEX(GMWQ!$A$2:$NF$60,MATCH(1,(GMWQ!$NE$2:$NE$60=O$3)*(GMWQ!$ND$2:$ND$60=O$4)*(GMWQ!$NF$2:$NF$60=O$1),0),$G197-1966)</f>
        <v>-73848</v>
      </c>
      <c r="P197" s="4" cm="1">
        <f t="array" ref="P197">INDEX(GMWQ!$A$2:$NF$60,MATCH(1,(GMWQ!$NE$2:$NE$60=P$3)*(GMWQ!$ND$2:$ND$60=P$4)*(GMWQ!$NF$2:$NF$60=P$1),0),$G197-1966)</f>
        <v>-937.2319</v>
      </c>
      <c r="Q197" s="4" cm="1">
        <f t="array" ref="Q197">INDEX(GMWQ!$A$2:$NF$60,MATCH(1,(GMWQ!$NE$2:$NE$60=Q$3)*(GMWQ!$ND$2:$ND$60=Q$4)*(GMWQ!$NF$2:$NF$60=Q$1),0),$G197-1966)</f>
        <v>-13365</v>
      </c>
      <c r="R197" s="4" cm="1">
        <f t="array" ref="R197">INDEX(GMWQ!$A$2:$NF$60,MATCH(1,(GMWQ!$NE$2:$NE$60=R$3)*(GMWQ!$ND$2:$ND$60=R$4)*(GMWQ!$NF$2:$NF$60=R$1),0),$G197-1966)</f>
        <v>-48.048999999999999</v>
      </c>
      <c r="S197" s="4" cm="1">
        <f t="array" ref="S197">INDEX(GMWQ!$A$2:$NF$60,MATCH(1,(GMWQ!$NE$2:$NE$60=S$3)*(GMWQ!$ND$2:$ND$60=S$4)*(GMWQ!$NF$2:$NF$60=S$1),0),$G197-1966)</f>
        <v>-32.844999999999999</v>
      </c>
      <c r="T197" s="4" cm="1">
        <f t="array" ref="T197">INDEX(GMWQ!$A$2:$NF$60,MATCH(1,(GMWQ!$NE$2:$NE$60=T$3)*(GMWQ!$ND$2:$ND$60=T$4)*(GMWQ!$NF$2:$NF$60=T$1),0),$G197-1966)</f>
        <v>-44.500279999999997</v>
      </c>
      <c r="U197" s="4" cm="1">
        <f t="array" ref="U197">INDEX(GMWQ!$A$2:$NF$60,MATCH(1,(GMWQ!$NE$2:$NE$60=U$3)*(GMWQ!$ND$2:$ND$60=U$4)*(GMWQ!$NF$2:$NF$60=U$1),0),$G197-1966)</f>
        <v>-65596.009999999995</v>
      </c>
      <c r="V197" s="4" cm="1">
        <f t="array" ref="V197">INDEX(GMWQ!$A$2:$NF$60,MATCH(1,(GMWQ!$NE$2:$NE$60=V$3)*(GMWQ!$ND$2:$ND$60=V$4)*(GMWQ!$NF$2:$NF$60=V$1),0),$G197-1966)</f>
        <v>2160837</v>
      </c>
      <c r="W197" s="4" cm="1">
        <f t="array" ref="W197">INDEX(GMWQ!$A$2:$NF$60,MATCH(1,(GMWQ!$NE$2:$NE$60=W$3)*(GMWQ!$ND$2:$ND$60=W$4)*(GMWQ!$NF$2:$NF$60=W$1),0),$G197-1966)</f>
        <v>33881.61</v>
      </c>
      <c r="X197" s="4" cm="1">
        <f t="array" ref="X197">INDEX(GMWQ!$A$2:$NF$60,MATCH(1,(GMWQ!$NE$2:$NE$60=X$3)*(GMWQ!$ND$2:$ND$60=X$4)*(GMWQ!$NF$2:$NF$60=X$1),0),$G197-1966)</f>
        <v>1285488</v>
      </c>
      <c r="Y197" s="4" cm="1">
        <f t="array" ref="Y197">INDEX(GMWQ!$A$2:$NF$60,MATCH(1,(GMWQ!$NE$2:$NE$60=Y$3)*(GMWQ!$ND$2:$ND$60=Y$4)*(GMWQ!$NF$2:$NF$60=Y$1),0),$G197-1966)</f>
        <v>2194.433</v>
      </c>
      <c r="Z197" s="4" cm="1">
        <f t="array" ref="Z197">INDEX(GMWQ!$A$2:$NF$60,MATCH(1,(GMWQ!$NE$2:$NE$60=Z$3)*(GMWQ!$ND$2:$ND$60=Z$4)*(GMWQ!$NF$2:$NF$60=Z$1),0),$G197-1966)</f>
        <v>3549.5390000000002</v>
      </c>
      <c r="AA197" s="4" cm="1">
        <f t="array" ref="AA197">INDEX(GMWQ!$A$2:$NF$60,MATCH(1,(GMWQ!$NE$2:$NE$60=AA$3)*(GMWQ!$ND$2:$ND$60=AA$4)*(GMWQ!$NF$2:$NF$60=AA$1),0),$G197-1966)</f>
        <v>2993.7130000000002</v>
      </c>
      <c r="AB197" s="4" cm="1">
        <f t="array" ref="AB197">INDEX(GMWQ!$A$2:$NF$60,MATCH(1,(GMWQ!$NE$2:$NE$60=AB$3)*(GMWQ!$ND$2:$ND$60=AB$4)*(GMWQ!$NF$2:$NF$60=AB$1),0),$G197-1966)</f>
        <v>2790496</v>
      </c>
      <c r="AC197" s="4" cm="1">
        <f t="array" ref="AC197">INDEX(GMWQ!$A$2:$NF$60,MATCH(1,(GMWQ!$NE$2:$NE$60=AC$3)*(GMWQ!$ND$2:$ND$60=AC$4)*(GMWQ!$NF$2:$NF$60=AC$1),0),$G197-1966)</f>
        <v>2069000</v>
      </c>
      <c r="AD197" s="4" cm="1">
        <f t="array" ref="AD197">INDEX(GMWQ!$A$2:$NF$60,MATCH(1,(GMWQ!$NE$2:$NE$60=AD$3)*(GMWQ!$ND$2:$ND$60=AD$4)*(GMWQ!$NF$2:$NF$60=AD$1),0),$G197-1966)</f>
        <v>25012.09</v>
      </c>
      <c r="AE197" s="4" cm="1">
        <f t="array" ref="AE197">INDEX(GMWQ!$A$2:$NF$60,MATCH(1,(GMWQ!$NE$2:$NE$60=AE$3)*(GMWQ!$ND$2:$ND$60=AE$4)*(GMWQ!$NF$2:$NF$60=AE$1),0),$G197-1966)</f>
        <v>684631.7</v>
      </c>
      <c r="AF197" s="4" cm="1">
        <f t="array" ref="AF197">INDEX(GMWQ!$A$2:$NF$60,MATCH(1,(GMWQ!$NE$2:$NE$60=AF$3)*(GMWQ!$ND$2:$ND$60=AF$4)*(GMWQ!$NF$2:$NF$60=AF$1),0),$G197-1966)</f>
        <v>1202</v>
      </c>
      <c r="AG197" s="4" cm="1">
        <f t="array" ref="AG197">INDEX(GMWQ!$A$2:$NF$60,MATCH(1,(GMWQ!$NE$2:$NE$60=AG$3)*(GMWQ!$ND$2:$ND$60=AG$4)*(GMWQ!$NF$2:$NF$60=AG$1),0),$G197-1966)</f>
        <v>2038.519</v>
      </c>
      <c r="AH197" s="4" cm="1">
        <f t="array" ref="AH197">INDEX(GMWQ!$A$2:$NF$60,MATCH(1,(GMWQ!$NE$2:$NE$60=AH$3)*(GMWQ!$ND$2:$ND$60=AH$4)*(GMWQ!$NF$2:$NF$60=AH$1),0),$G197-1966)</f>
        <v>2470.5</v>
      </c>
      <c r="AI197" s="4" cm="1">
        <f t="array" ref="AI197">INDEX(GMWQ!$A$2:$NF$60,MATCH(1,(GMWQ!$NE$2:$NE$60=AI$3)*(GMWQ!$ND$2:$ND$60=AI$4)*(GMWQ!$NF$2:$NF$60=AI$1),0),$G197-1966)</f>
        <v>586680</v>
      </c>
      <c r="AJ197" s="4" cm="1">
        <f t="array" ref="AJ197">INDEX(GMWQ!$A$2:$NF$60,MATCH(1,(GMWQ!$NE$2:$NE$60=AJ$3)*(GMWQ!$ND$2:$ND$60=AJ$4)*(GMWQ!$NF$2:$NF$60=AJ$1),0),$G197-1966)</f>
        <v>540319</v>
      </c>
      <c r="AK197" s="4" cm="1">
        <f t="array" ref="AK197">INDEX(GMWQ!$A$2:$NF$60,MATCH(1,(GMWQ!$NE$2:$NE$60=AK$3)*(GMWQ!$ND$2:$ND$60=AK$4)*(GMWQ!$NF$2:$NF$60=AK$1),0),$G197-1966)</f>
        <v>5426.1</v>
      </c>
      <c r="AL197" s="4" cm="1">
        <f t="array" ref="AL197">INDEX(GMWQ!$A$2:$NF$60,MATCH(1,(GMWQ!$NE$2:$NE$60=AL$3)*(GMWQ!$ND$2:$ND$60=AL$4)*(GMWQ!$NF$2:$NF$60=AL$1),0),$G197-1966)</f>
        <v>138669.20000000001</v>
      </c>
      <c r="AM197" s="4" cm="1">
        <f t="array" ref="AM197">INDEX(GMWQ!$A$2:$NF$60,MATCH(1,(GMWQ!$NE$2:$NE$60=AM$3)*(GMWQ!$ND$2:$ND$60=AM$4)*(GMWQ!$NF$2:$NF$60=AM$1),0),$G197-1966)</f>
        <v>868.89099999999996</v>
      </c>
      <c r="AN197" s="4" cm="1">
        <f t="array" ref="AN197">INDEX(GMWQ!$A$2:$NF$60,MATCH(1,(GMWQ!$NE$2:$NE$60=AN$3)*(GMWQ!$ND$2:$ND$60=AN$4)*(GMWQ!$NF$2:$NF$60=AN$1),0),$G197-1966)</f>
        <v>595.94600000000003</v>
      </c>
      <c r="AO197" s="4" cm="1">
        <f t="array" ref="AO197">INDEX(GMWQ!$A$2:$NF$60,MATCH(1,(GMWQ!$NE$2:$NE$60=AO$3)*(GMWQ!$ND$2:$ND$60=AO$4)*(GMWQ!$NF$2:$NF$60=AO$1),0),$G197-1966)</f>
        <v>430.09300000000002</v>
      </c>
      <c r="AP197" s="4" cm="1">
        <f t="array" ref="AP197">INDEX(GMWQ!$A$2:$NF$60,MATCH(1,(GMWQ!$NE$2:$NE$60=AP$3)*(GMWQ!$ND$2:$ND$60=AP$4)*(GMWQ!$NF$2:$NF$60=AP$1),0),$G197-1966)</f>
        <v>561621</v>
      </c>
      <c r="AQ197" s="4" cm="1">
        <f t="array" ref="AQ197">INDEX(GMWQ!$A$2:$NF$60,MATCH(1,(GMWQ!$NE$2:$NE$60=AQ$3)*(GMWQ!$ND$2:$ND$60=AQ$4)*(GMWQ!$NF$2:$NF$60=AQ$1),0),$G197-1966)</f>
        <v>0.24802469999999999</v>
      </c>
      <c r="AR197" s="4" cm="1">
        <f t="array" ref="AR197">INDEX(GMWQ!$A$2:$NF$60,MATCH(1,(GMWQ!$NE$2:$NE$60=AR$3)*(GMWQ!$ND$2:$ND$60=AR$4)*(GMWQ!$NF$2:$NF$60=AR$1),0),$G197-1966)</f>
        <v>-1.259258</v>
      </c>
      <c r="AS197" s="4" cm="1">
        <f t="array" ref="AS197">INDEX(GMWQ!$A$2:$NF$60,MATCH(1,(GMWQ!$NE$2:$NE$60=AS$3)*(GMWQ!$ND$2:$ND$60=AS$4)*(GMWQ!$NF$2:$NF$60=AS$1),0),$G197-1966)</f>
        <v>-1.1465780000000001</v>
      </c>
      <c r="AT197" s="4" cm="1">
        <f t="array" ref="AT197">INDEX(GMWQ!$A$2:$NF$60,MATCH(1,(GMWQ!$NE$2:$NE$60=AT$3)*(GMWQ!$ND$2:$ND$60=AT$4)*(GMWQ!$NF$2:$NF$60=AT$1),0),$G197-1966)</f>
        <v>-0.20553099999999999</v>
      </c>
      <c r="AU197" s="4" cm="1">
        <f t="array" ref="AU197">INDEX(GMWQ!$A$2:$NF$60,MATCH(1,(GMWQ!$NE$2:$NE$60=AU$3)*(GMWQ!$ND$2:$ND$60=AU$4)*(GMWQ!$NF$2:$NF$60=AU$1),0),$G197-1966)</f>
        <v>108.9333</v>
      </c>
      <c r="AV197" s="4" cm="1">
        <f t="array" ref="AV197">INDEX(GMWQ!$A$2:$NF$60,MATCH(1,(GMWQ!$NE$2:$NE$60=AV$3)*(GMWQ!$ND$2:$ND$60=AV$4)*(GMWQ!$NF$2:$NF$60=AV$1),0),$G197-1966)</f>
        <v>259.2217</v>
      </c>
      <c r="AW197" s="4" cm="1">
        <f t="array" ref="AW197">INDEX(GMWQ!$A$2:$NF$60,MATCH(1,(GMWQ!$NE$2:$NE$60=AW$3)*(GMWQ!$ND$2:$ND$60=AW$4)*(GMWQ!$NF$2:$NF$60=AW$1),0),$G197-1966)</f>
        <v>100</v>
      </c>
      <c r="AX197" s="4" cm="1">
        <f t="array" ref="AX197">INDEX(GMWQ!$A$2:$NF$60,MATCH(1,(GMWQ!$NE$2:$NE$60=AX$3)*(GMWQ!$ND$2:$ND$60=AX$4)*(GMWQ!$NF$2:$NF$60=AX$1),0),$G197-1966)</f>
        <v>99.633330000000001</v>
      </c>
      <c r="AY197" s="4" cm="1">
        <f t="array" ref="AY197">INDEX(GMWQ!$A$2:$NF$60,MATCH(1,(GMWQ!$NE$2:$NE$60=AY$3)*(GMWQ!$ND$2:$ND$60=AY$4)*(GMWQ!$NF$2:$NF$60=AY$1),0),$G197-1966)</f>
        <v>86.766670000000005</v>
      </c>
      <c r="AZ197" s="4" cm="1">
        <f t="array" ref="AZ197">INDEX(GMWQ!$A$2:$NF$60,MATCH(1,(GMWQ!$NE$2:$NE$60=AZ$3)*(GMWQ!$ND$2:$ND$60=AZ$4)*(GMWQ!$NF$2:$NF$60=AZ$1),0),$G197-1966)</f>
        <v>83.733329999999995</v>
      </c>
      <c r="BA197" s="4" cm="1">
        <f t="array" ref="BA197">INDEX(GMWQ!$A$2:$NF$60,MATCH(1,(GMWQ!$NE$2:$NE$60=BA$3)*(GMWQ!$ND$2:$ND$60=BA$4)*(GMWQ!$NF$2:$NF$60=BA$1),0),$G197-1966)</f>
        <v>136.80000000000001</v>
      </c>
    </row>
    <row r="198" spans="1:53" x14ac:dyDescent="0.25">
      <c r="B198" s="4">
        <f t="shared" si="240"/>
        <v>2020</v>
      </c>
      <c r="C198" s="4">
        <f t="shared" si="240"/>
        <v>2020</v>
      </c>
      <c r="D198" s="4">
        <f t="shared" ref="D198" si="253">+D194+1</f>
        <v>2020</v>
      </c>
      <c r="F198" s="4">
        <f t="shared" ref="F198" si="254">+F194+1</f>
        <v>2020</v>
      </c>
      <c r="G198" s="4">
        <f t="shared" si="226"/>
        <v>2164</v>
      </c>
      <c r="H198" s="4" cm="1">
        <f t="array" ref="H198">INDEX(GMWQ!$A$2:$NF$60,MATCH(1,(GMWQ!$NE$2:$NE$60=H$3)*(GMWQ!$ND$2:$ND$60=H$4)*(GMWQ!$NF$2:$NF$60=H$1),0),$G198-1966)</f>
        <v>619330</v>
      </c>
      <c r="I198" s="4" cm="1">
        <f t="array" ref="I198">INDEX(GMWQ!$A$2:$NF$60,MATCH(1,(GMWQ!$NE$2:$NE$60=I$3)*(GMWQ!$ND$2:$ND$60=I$4)*(GMWQ!$NF$2:$NF$60=I$1),0),$G198-1966)</f>
        <v>5197.9750000000004</v>
      </c>
      <c r="J198" s="4" cm="1">
        <f t="array" ref="J198">INDEX(GMWQ!$A$2:$NF$60,MATCH(1,(GMWQ!$NE$2:$NE$60=J$3)*(GMWQ!$ND$2:$ND$60=J$4)*(GMWQ!$NF$2:$NF$60=J$1),0),$G198-1966)</f>
        <v>140958.79999999999</v>
      </c>
      <c r="K198" s="4" cm="1">
        <f t="array" ref="K198">INDEX(GMWQ!$A$2:$NF$60,MATCH(1,(GMWQ!$NE$2:$NE$60=K$3)*(GMWQ!$ND$2:$ND$60=K$4)*(GMWQ!$NF$2:$NF$60=K$1),0),$G198-1966)</f>
        <v>882.61</v>
      </c>
      <c r="L198" s="4" cm="1">
        <f t="array" ref="L198">INDEX(GMWQ!$A$2:$NF$60,MATCH(1,(GMWQ!$NE$2:$NE$60=L$3)*(GMWQ!$ND$2:$ND$60=L$4)*(GMWQ!$NF$2:$NF$60=L$1),0),$G198-1966)</f>
        <v>600.67399999999998</v>
      </c>
      <c r="M198" s="4" cm="1">
        <f t="array" ref="M198">INDEX(GMWQ!$A$2:$NF$60,MATCH(1,(GMWQ!$NE$2:$NE$60=M$3)*(GMWQ!$ND$2:$ND$60=M$4)*(GMWQ!$NF$2:$NF$60=M$1),0),$G198-1966)</f>
        <v>431.38600000000002</v>
      </c>
      <c r="N198" s="4" cm="1">
        <f t="array" ref="N198">INDEX(GMWQ!$A$2:$NF$60,MATCH(1,(GMWQ!$NE$2:$NE$60=N$3)*(GMWQ!$ND$2:$ND$60=N$4)*(GMWQ!$NF$2:$NF$60=N$1),0),$G198-1966)</f>
        <v>546807</v>
      </c>
      <c r="O198" s="4" cm="1">
        <f t="array" ref="O198">INDEX(GMWQ!$A$2:$NF$60,MATCH(1,(GMWQ!$NE$2:$NE$60=O$3)*(GMWQ!$ND$2:$ND$60=O$4)*(GMWQ!$NF$2:$NF$60=O$1),0),$G198-1966)</f>
        <v>-63260</v>
      </c>
      <c r="P198" s="4" cm="1">
        <f t="array" ref="P198">INDEX(GMWQ!$A$2:$NF$60,MATCH(1,(GMWQ!$NE$2:$NE$60=P$3)*(GMWQ!$ND$2:$ND$60=P$4)*(GMWQ!$NF$2:$NF$60=P$1),0),$G198-1966)</f>
        <v>-575.89779999999996</v>
      </c>
      <c r="Q198" s="4" cm="1">
        <f t="array" ref="Q198">INDEX(GMWQ!$A$2:$NF$60,MATCH(1,(GMWQ!$NE$2:$NE$60=Q$3)*(GMWQ!$ND$2:$ND$60=Q$4)*(GMWQ!$NF$2:$NF$60=Q$1),0),$G198-1966)</f>
        <v>-12965.5</v>
      </c>
      <c r="R198" s="4" cm="1">
        <f t="array" ref="R198">INDEX(GMWQ!$A$2:$NF$60,MATCH(1,(GMWQ!$NE$2:$NE$60=R$3)*(GMWQ!$ND$2:$ND$60=R$4)*(GMWQ!$NF$2:$NF$60=R$1),0),$G198-1966)</f>
        <v>-39.299999999999997</v>
      </c>
      <c r="S198" s="4" cm="1">
        <f t="array" ref="S198">INDEX(GMWQ!$A$2:$NF$60,MATCH(1,(GMWQ!$NE$2:$NE$60=S$3)*(GMWQ!$ND$2:$ND$60=S$4)*(GMWQ!$NF$2:$NF$60=S$1),0),$G198-1966)</f>
        <v>-61.039000000000001</v>
      </c>
      <c r="T198" s="4" cm="1">
        <f t="array" ref="T198">INDEX(GMWQ!$A$2:$NF$60,MATCH(1,(GMWQ!$NE$2:$NE$60=T$3)*(GMWQ!$ND$2:$ND$60=T$4)*(GMWQ!$NF$2:$NF$60=T$1),0),$G198-1966)</f>
        <v>-42.399090000000001</v>
      </c>
      <c r="U198" s="4" cm="1">
        <f t="array" ref="U198">INDEX(GMWQ!$A$2:$NF$60,MATCH(1,(GMWQ!$NE$2:$NE$60=U$3)*(GMWQ!$ND$2:$ND$60=U$4)*(GMWQ!$NF$2:$NF$60=U$1),0),$G198-1966)</f>
        <v>-41497</v>
      </c>
      <c r="V198" s="4" cm="1">
        <f t="array" ref="V198">INDEX(GMWQ!$A$2:$NF$60,MATCH(1,(GMWQ!$NE$2:$NE$60=V$3)*(GMWQ!$ND$2:$ND$60=V$4)*(GMWQ!$NF$2:$NF$60=V$1),0),$G198-1966)</f>
        <v>2226431</v>
      </c>
      <c r="W198" s="4" cm="1">
        <f t="array" ref="W198">INDEX(GMWQ!$A$2:$NF$60,MATCH(1,(GMWQ!$NE$2:$NE$60=W$3)*(GMWQ!$ND$2:$ND$60=W$4)*(GMWQ!$NF$2:$NF$60=W$1),0),$G198-1966)</f>
        <v>34143.89</v>
      </c>
      <c r="X198" s="4" cm="1">
        <f t="array" ref="X198">INDEX(GMWQ!$A$2:$NF$60,MATCH(1,(GMWQ!$NE$2:$NE$60=X$3)*(GMWQ!$ND$2:$ND$60=X$4)*(GMWQ!$NF$2:$NF$60=X$1),0),$G198-1966)</f>
        <v>1297639</v>
      </c>
      <c r="Y198" s="4" cm="1">
        <f t="array" ref="Y198">INDEX(GMWQ!$A$2:$NF$60,MATCH(1,(GMWQ!$NE$2:$NE$60=Y$3)*(GMWQ!$ND$2:$ND$60=Y$4)*(GMWQ!$NF$2:$NF$60=Y$1),0),$G198-1966)</f>
        <v>2171.7979999999998</v>
      </c>
      <c r="Z198" s="4" cm="1">
        <f t="array" ref="Z198">INDEX(GMWQ!$A$2:$NF$60,MATCH(1,(GMWQ!$NE$2:$NE$60=Z$3)*(GMWQ!$ND$2:$ND$60=Z$4)*(GMWQ!$NF$2:$NF$60=Z$1),0),$G198-1966)</f>
        <v>3530.5149999999999</v>
      </c>
      <c r="AA198" s="4" cm="1">
        <f t="array" ref="AA198">INDEX(GMWQ!$A$2:$NF$60,MATCH(1,(GMWQ!$NE$2:$NE$60=AA$3)*(GMWQ!$ND$2:$ND$60=AA$4)*(GMWQ!$NF$2:$NF$60=AA$1),0),$G198-1966)</f>
        <v>3063.1320000000001</v>
      </c>
      <c r="AB198" s="4" cm="1">
        <f t="array" ref="AB198">INDEX(GMWQ!$A$2:$NF$60,MATCH(1,(GMWQ!$NE$2:$NE$60=AB$3)*(GMWQ!$ND$2:$ND$60=AB$4)*(GMWQ!$NF$2:$NF$60=AB$1),0),$G198-1966)</f>
        <v>2855359</v>
      </c>
      <c r="AC198" s="4" cm="1">
        <f t="array" ref="AC198">INDEX(GMWQ!$A$2:$NF$60,MATCH(1,(GMWQ!$NE$2:$NE$60=AC$3)*(GMWQ!$ND$2:$ND$60=AC$4)*(GMWQ!$NF$2:$NF$60=AC$1),0),$G198-1966)</f>
        <v>2152500</v>
      </c>
      <c r="AD198" s="4" cm="1">
        <f t="array" ref="AD198">INDEX(GMWQ!$A$2:$NF$60,MATCH(1,(GMWQ!$NE$2:$NE$60=AD$3)*(GMWQ!$ND$2:$ND$60=AD$4)*(GMWQ!$NF$2:$NF$60=AD$1),0),$G198-1966)</f>
        <v>25183.06</v>
      </c>
      <c r="AE198" s="4" cm="1">
        <f t="array" ref="AE198">INDEX(GMWQ!$A$2:$NF$60,MATCH(1,(GMWQ!$NE$2:$NE$60=AE$3)*(GMWQ!$ND$2:$ND$60=AE$4)*(GMWQ!$NF$2:$NF$60=AE$1),0),$G198-1966)</f>
        <v>682614.1</v>
      </c>
      <c r="AF198" s="4" cm="1">
        <f t="array" ref="AF198">INDEX(GMWQ!$A$2:$NF$60,MATCH(1,(GMWQ!$NE$2:$NE$60=AF$3)*(GMWQ!$ND$2:$ND$60=AF$4)*(GMWQ!$NF$2:$NF$60=AF$1),0),$G198-1966)</f>
        <v>1254</v>
      </c>
      <c r="AG198" s="4" cm="1">
        <f t="array" ref="AG198">INDEX(GMWQ!$A$2:$NF$60,MATCH(1,(GMWQ!$NE$2:$NE$60=AG$3)*(GMWQ!$ND$2:$ND$60=AG$4)*(GMWQ!$NF$2:$NF$60=AG$1),0),$G198-1966)</f>
        <v>2098.5740000000001</v>
      </c>
      <c r="AH198" s="4" cm="1">
        <f t="array" ref="AH198">INDEX(GMWQ!$A$2:$NF$60,MATCH(1,(GMWQ!$NE$2:$NE$60=AH$3)*(GMWQ!$ND$2:$ND$60=AH$4)*(GMWQ!$NF$2:$NF$60=AH$1),0),$G198-1966)</f>
        <v>2533.3069999999998</v>
      </c>
      <c r="AI198" s="4" cm="1">
        <f t="array" ref="AI198">INDEX(GMWQ!$A$2:$NF$60,MATCH(1,(GMWQ!$NE$2:$NE$60=AI$3)*(GMWQ!$ND$2:$ND$60=AI$4)*(GMWQ!$NF$2:$NF$60=AI$1),0),$G198-1966)</f>
        <v>595224</v>
      </c>
      <c r="AJ198" s="4" cm="1">
        <f t="array" ref="AJ198">INDEX(GMWQ!$A$2:$NF$60,MATCH(1,(GMWQ!$NE$2:$NE$60=AJ$3)*(GMWQ!$ND$2:$ND$60=AJ$4)*(GMWQ!$NF$2:$NF$60=AJ$1),0),$G198-1966)</f>
        <v>543809</v>
      </c>
      <c r="AK198" s="4" cm="1">
        <f t="array" ref="AK198">INDEX(GMWQ!$A$2:$NF$60,MATCH(1,(GMWQ!$NE$2:$NE$60=AK$3)*(GMWQ!$ND$2:$ND$60=AK$4)*(GMWQ!$NF$2:$NF$60=AK$1),0),$G198-1966)</f>
        <v>5521.8</v>
      </c>
      <c r="AL198" s="4" cm="1">
        <f t="array" ref="AL198">INDEX(GMWQ!$A$2:$NF$60,MATCH(1,(GMWQ!$NE$2:$NE$60=AL$3)*(GMWQ!$ND$2:$ND$60=AL$4)*(GMWQ!$NF$2:$NF$60=AL$1),0),$G198-1966)</f>
        <v>141000.20000000001</v>
      </c>
      <c r="AM198" s="4" cm="1">
        <f t="array" ref="AM198">INDEX(GMWQ!$A$2:$NF$60,MATCH(1,(GMWQ!$NE$2:$NE$60=AM$3)*(GMWQ!$ND$2:$ND$60=AM$4)*(GMWQ!$NF$2:$NF$60=AM$1),0),$G198-1966)</f>
        <v>883.44200000000001</v>
      </c>
      <c r="AN198" s="4" cm="1">
        <f t="array" ref="AN198">INDEX(GMWQ!$A$2:$NF$60,MATCH(1,(GMWQ!$NE$2:$NE$60=AN$3)*(GMWQ!$ND$2:$ND$60=AN$4)*(GMWQ!$NF$2:$NF$60=AN$1),0),$G198-1966)</f>
        <v>600.98699999999997</v>
      </c>
      <c r="AO198" s="4" cm="1">
        <f t="array" ref="AO198">INDEX(GMWQ!$A$2:$NF$60,MATCH(1,(GMWQ!$NE$2:$NE$60=AO$3)*(GMWQ!$ND$2:$ND$60=AO$4)*(GMWQ!$NF$2:$NF$60=AO$1),0),$G198-1966)</f>
        <v>433.72199999999998</v>
      </c>
      <c r="AP198" s="4" cm="1">
        <f t="array" ref="AP198">INDEX(GMWQ!$A$2:$NF$60,MATCH(1,(GMWQ!$NE$2:$NE$60=AP$3)*(GMWQ!$ND$2:$ND$60=AP$4)*(GMWQ!$NF$2:$NF$60=AP$1),0),$G198-1966)</f>
        <v>582919</v>
      </c>
      <c r="AQ198" s="4" cm="1">
        <f t="array" ref="AQ198">INDEX(GMWQ!$A$2:$NF$60,MATCH(1,(GMWQ!$NE$2:$NE$60=AQ$3)*(GMWQ!$ND$2:$ND$60=AQ$4)*(GMWQ!$NF$2:$NF$60=AQ$1),0),$G198-1966)</f>
        <v>0.79011520000000002</v>
      </c>
      <c r="AR198" s="4" cm="1">
        <f t="array" ref="AR198">INDEX(GMWQ!$A$2:$NF$60,MATCH(1,(GMWQ!$NE$2:$NE$60=AR$3)*(GMWQ!$ND$2:$ND$60=AR$4)*(GMWQ!$NF$2:$NF$60=AR$1),0),$G198-1966)</f>
        <v>-0.96560420000000002</v>
      </c>
      <c r="AS198" s="4" cm="1">
        <f t="array" ref="AS198">INDEX(GMWQ!$A$2:$NF$60,MATCH(1,(GMWQ!$NE$2:$NE$60=AS$3)*(GMWQ!$ND$2:$ND$60=AS$4)*(GMWQ!$NF$2:$NF$60=AS$1),0),$G198-1966)</f>
        <v>-1.1261680000000001</v>
      </c>
      <c r="AT198" s="4" cm="1">
        <f t="array" ref="AT198">INDEX(GMWQ!$A$2:$NF$60,MATCH(1,(GMWQ!$NE$2:$NE$60=AT$3)*(GMWQ!$ND$2:$ND$60=AT$4)*(GMWQ!$NF$2:$NF$60=AT$1),0),$G198-1966)</f>
        <v>-6.359368E-2</v>
      </c>
      <c r="AU198" s="4" cm="1">
        <f t="array" ref="AU198">INDEX(GMWQ!$A$2:$NF$60,MATCH(1,(GMWQ!$NE$2:$NE$60=AU$3)*(GMWQ!$ND$2:$ND$60=AU$4)*(GMWQ!$NF$2:$NF$60=AU$1),0),$G198-1966)</f>
        <v>109.0667</v>
      </c>
      <c r="AV198" s="4" cm="1">
        <f t="array" ref="AV198">INDEX(GMWQ!$A$2:$NF$60,MATCH(1,(GMWQ!$NE$2:$NE$60=AV$3)*(GMWQ!$ND$2:$ND$60=AV$4)*(GMWQ!$NF$2:$NF$60=AV$1),0),$G198-1966)</f>
        <v>261.0917</v>
      </c>
      <c r="AW198" s="4" cm="1">
        <f t="array" ref="AW198">INDEX(GMWQ!$A$2:$NF$60,MATCH(1,(GMWQ!$NE$2:$NE$60=AW$3)*(GMWQ!$ND$2:$ND$60=AW$4)*(GMWQ!$NF$2:$NF$60=AW$1),0),$G198-1966)</f>
        <v>99.533330000000007</v>
      </c>
      <c r="AX198" s="4" cm="1">
        <f t="array" ref="AX198">INDEX(GMWQ!$A$2:$NF$60,MATCH(1,(GMWQ!$NE$2:$NE$60=AX$3)*(GMWQ!$ND$2:$ND$60=AX$4)*(GMWQ!$NF$2:$NF$60=AX$1),0),$G198-1966)</f>
        <v>99.9</v>
      </c>
      <c r="AY198" s="4" cm="1">
        <f t="array" ref="AY198">INDEX(GMWQ!$A$2:$NF$60,MATCH(1,(GMWQ!$NE$2:$NE$60=AY$3)*(GMWQ!$ND$2:$ND$60=AY$4)*(GMWQ!$NF$2:$NF$60=AY$1),0),$G198-1966)</f>
        <v>86.593329999999995</v>
      </c>
      <c r="AZ198" s="4" cm="1">
        <f t="array" ref="AZ198">INDEX(GMWQ!$A$2:$NF$60,MATCH(1,(GMWQ!$NE$2:$NE$60=AZ$3)*(GMWQ!$ND$2:$ND$60=AZ$4)*(GMWQ!$NF$2:$NF$60=AZ$1),0),$G198-1966)</f>
        <v>83.6</v>
      </c>
      <c r="BA198" s="4" cm="1">
        <f t="array" ref="BA198">INDEX(GMWQ!$A$2:$NF$60,MATCH(1,(GMWQ!$NE$2:$NE$60=BA$3)*(GMWQ!$ND$2:$ND$60=BA$4)*(GMWQ!$NF$2:$NF$60=BA$1),0),$G198-1966)</f>
        <v>138</v>
      </c>
    </row>
    <row r="199" spans="1:53" x14ac:dyDescent="0.25">
      <c r="A199" s="4">
        <v>2021</v>
      </c>
      <c r="B199" s="4">
        <f t="shared" si="240"/>
        <v>2021</v>
      </c>
      <c r="C199" s="4">
        <f t="shared" si="240"/>
        <v>2020</v>
      </c>
      <c r="D199" s="4">
        <f t="shared" ref="D199" si="255">+D195+1</f>
        <v>2020</v>
      </c>
      <c r="E199" s="4">
        <f t="shared" si="240"/>
        <v>2020</v>
      </c>
      <c r="G199" s="4">
        <f t="shared" si="226"/>
        <v>2165</v>
      </c>
      <c r="H199" s="4" cm="1">
        <f t="array" ref="H199">INDEX(GMWQ!$A$2:$NF$60,MATCH(1,(GMWQ!$NE$2:$NE$60=H$3)*(GMWQ!$ND$2:$ND$60=H$4)*(GMWQ!$NF$2:$NF$60=H$1),0),$G199-1966)</f>
        <v>612665</v>
      </c>
      <c r="I199" s="4" cm="1">
        <f t="array" ref="I199">INDEX(GMWQ!$A$2:$NF$60,MATCH(1,(GMWQ!$NE$2:$NE$60=I$3)*(GMWQ!$ND$2:$ND$60=I$4)*(GMWQ!$NF$2:$NF$60=I$1),0),$G199-1966)</f>
        <v>5270.5249999999996</v>
      </c>
      <c r="J199" s="4" cm="1">
        <f t="array" ref="J199">INDEX(GMWQ!$A$2:$NF$60,MATCH(1,(GMWQ!$NE$2:$NE$60=J$3)*(GMWQ!$ND$2:$ND$60=J$4)*(GMWQ!$NF$2:$NF$60=J$1),0),$G199-1966)</f>
        <v>142478.79999999999</v>
      </c>
      <c r="K199" s="4" cm="1">
        <f t="array" ref="K199">INDEX(GMWQ!$A$2:$NF$60,MATCH(1,(GMWQ!$NE$2:$NE$60=K$3)*(GMWQ!$ND$2:$ND$60=K$4)*(GMWQ!$NF$2:$NF$60=K$1),0),$G199-1966)</f>
        <v>877.17</v>
      </c>
      <c r="L199" s="4" cm="1">
        <f t="array" ref="L199">INDEX(GMWQ!$A$2:$NF$60,MATCH(1,(GMWQ!$NE$2:$NE$60=L$3)*(GMWQ!$ND$2:$ND$60=L$4)*(GMWQ!$NF$2:$NF$60=L$1),0),$G199-1966)</f>
        <v>603.20699999999999</v>
      </c>
      <c r="M199" s="4" cm="1">
        <f t="array" ref="M199">INDEX(GMWQ!$A$2:$NF$60,MATCH(1,(GMWQ!$NE$2:$NE$60=M$3)*(GMWQ!$ND$2:$ND$60=M$4)*(GMWQ!$NF$2:$NF$60=M$1),0),$G199-1966)</f>
        <v>438.50599999999997</v>
      </c>
      <c r="N199" s="4" cm="1">
        <f t="array" ref="N199">INDEX(GMWQ!$A$2:$NF$60,MATCH(1,(GMWQ!$NE$2:$NE$60=N$3)*(GMWQ!$ND$2:$ND$60=N$4)*(GMWQ!$NF$2:$NF$60=N$1),0),$G199-1966)</f>
        <v>556122.30000000005</v>
      </c>
      <c r="O199" s="4" cm="1">
        <f t="array" ref="O199">INDEX(GMWQ!$A$2:$NF$60,MATCH(1,(GMWQ!$NE$2:$NE$60=O$3)*(GMWQ!$ND$2:$ND$60=O$4)*(GMWQ!$NF$2:$NF$60=O$1),0),$G199-1966)</f>
        <v>-41569</v>
      </c>
      <c r="P199" s="4" cm="1">
        <f t="array" ref="P199">INDEX(GMWQ!$A$2:$NF$60,MATCH(1,(GMWQ!$NE$2:$NE$60=P$3)*(GMWQ!$ND$2:$ND$60=P$4)*(GMWQ!$NF$2:$NF$60=P$1),0),$G199-1966)</f>
        <v>-1183.5640000000001</v>
      </c>
      <c r="Q199" s="4" cm="1">
        <f t="array" ref="Q199">INDEX(GMWQ!$A$2:$NF$60,MATCH(1,(GMWQ!$NE$2:$NE$60=Q$3)*(GMWQ!$ND$2:$ND$60=Q$4)*(GMWQ!$NF$2:$NF$60=Q$1),0),$G199-1966)</f>
        <v>-10556.5</v>
      </c>
      <c r="R199" s="4" cm="1">
        <f t="array" ref="R199">INDEX(GMWQ!$A$2:$NF$60,MATCH(1,(GMWQ!$NE$2:$NE$60=R$3)*(GMWQ!$ND$2:$ND$60=R$4)*(GMWQ!$NF$2:$NF$60=R$1),0),$G199-1966)</f>
        <v>-38.405000000000001</v>
      </c>
      <c r="S199" s="4" cm="1">
        <f t="array" ref="S199">INDEX(GMWQ!$A$2:$NF$60,MATCH(1,(GMWQ!$NE$2:$NE$60=S$3)*(GMWQ!$ND$2:$ND$60=S$4)*(GMWQ!$NF$2:$NF$60=S$1),0),$G199-1966)</f>
        <v>-55.142000000000003</v>
      </c>
      <c r="T199" s="4" cm="1">
        <f t="array" ref="T199">INDEX(GMWQ!$A$2:$NF$60,MATCH(1,(GMWQ!$NE$2:$NE$60=T$3)*(GMWQ!$ND$2:$ND$60=T$4)*(GMWQ!$NF$2:$NF$60=T$1),0),$G199-1966)</f>
        <v>-40.416179999999997</v>
      </c>
      <c r="U199" s="4" cm="1">
        <f t="array" ref="U199">INDEX(GMWQ!$A$2:$NF$60,MATCH(1,(GMWQ!$NE$2:$NE$60=U$3)*(GMWQ!$ND$2:$ND$60=U$4)*(GMWQ!$NF$2:$NF$60=U$1),0),$G199-1966)</f>
        <v>-34636</v>
      </c>
      <c r="V199" s="4" cm="1">
        <f t="array" ref="V199">INDEX(GMWQ!$A$2:$NF$60,MATCH(1,(GMWQ!$NE$2:$NE$60=V$3)*(GMWQ!$ND$2:$ND$60=V$4)*(GMWQ!$NF$2:$NF$60=V$1),0),$G199-1966)</f>
        <v>2244454</v>
      </c>
      <c r="W199" s="4" cm="1">
        <f t="array" ref="W199">INDEX(GMWQ!$A$2:$NF$60,MATCH(1,(GMWQ!$NE$2:$NE$60=W$3)*(GMWQ!$ND$2:$ND$60=W$4)*(GMWQ!$NF$2:$NF$60=W$1),0),$G199-1966)</f>
        <v>34476.79</v>
      </c>
      <c r="X199" s="4" cm="1">
        <f t="array" ref="X199">INDEX(GMWQ!$A$2:$NF$60,MATCH(1,(GMWQ!$NE$2:$NE$60=X$3)*(GMWQ!$ND$2:$ND$60=X$4)*(GMWQ!$NF$2:$NF$60=X$1),0),$G199-1966)</f>
        <v>1306121</v>
      </c>
      <c r="Y199" s="4" cm="1">
        <f t="array" ref="Y199">INDEX(GMWQ!$A$2:$NF$60,MATCH(1,(GMWQ!$NE$2:$NE$60=Y$3)*(GMWQ!$ND$2:$ND$60=Y$4)*(GMWQ!$NF$2:$NF$60=Y$1),0),$G199-1966)</f>
        <v>2205.4929999999999</v>
      </c>
      <c r="Z199" s="4" cm="1">
        <f t="array" ref="Z199">INDEX(GMWQ!$A$2:$NF$60,MATCH(1,(GMWQ!$NE$2:$NE$60=Z$3)*(GMWQ!$ND$2:$ND$60=Z$4)*(GMWQ!$NF$2:$NF$60=Z$1),0),$G199-1966)</f>
        <v>3631.6790000000001</v>
      </c>
      <c r="AA199" s="4" cm="1">
        <f t="array" ref="AA199">INDEX(GMWQ!$A$2:$NF$60,MATCH(1,(GMWQ!$NE$2:$NE$60=AA$3)*(GMWQ!$ND$2:$ND$60=AA$4)*(GMWQ!$NF$2:$NF$60=AA$1),0),$G199-1966)</f>
        <v>3082.0349999999999</v>
      </c>
      <c r="AB199" s="4" cm="1">
        <f t="array" ref="AB199">INDEX(GMWQ!$A$2:$NF$60,MATCH(1,(GMWQ!$NE$2:$NE$60=AB$3)*(GMWQ!$ND$2:$ND$60=AB$4)*(GMWQ!$NF$2:$NF$60=AB$1),0),$G199-1966)</f>
        <v>2757077</v>
      </c>
      <c r="AC199" s="4" cm="1">
        <f t="array" ref="AC199">INDEX(GMWQ!$A$2:$NF$60,MATCH(1,(GMWQ!$NE$2:$NE$60=AC$3)*(GMWQ!$ND$2:$ND$60=AC$4)*(GMWQ!$NF$2:$NF$60=AC$1),0),$G199-1966)</f>
        <v>2155100</v>
      </c>
      <c r="AD199" s="4" cm="1">
        <f t="array" ref="AD199">INDEX(GMWQ!$A$2:$NF$60,MATCH(1,(GMWQ!$NE$2:$NE$60=AD$3)*(GMWQ!$ND$2:$ND$60=AD$4)*(GMWQ!$NF$2:$NF$60=AD$1),0),$G199-1966)</f>
        <v>26122.39</v>
      </c>
      <c r="AE199" s="4" cm="1">
        <f t="array" ref="AE199">INDEX(GMWQ!$A$2:$NF$60,MATCH(1,(GMWQ!$NE$2:$NE$60=AE$3)*(GMWQ!$ND$2:$ND$60=AE$4)*(GMWQ!$NF$2:$NF$60=AE$1),0),$G199-1966)</f>
        <v>680587.4</v>
      </c>
      <c r="AF199" s="4" cm="1">
        <f t="array" ref="AF199">INDEX(GMWQ!$A$2:$NF$60,MATCH(1,(GMWQ!$NE$2:$NE$60=AF$3)*(GMWQ!$ND$2:$ND$60=AF$4)*(GMWQ!$NF$2:$NF$60=AF$1),0),$G199-1966)</f>
        <v>1252</v>
      </c>
      <c r="AG199" s="4" cm="1">
        <f t="array" ref="AG199">INDEX(GMWQ!$A$2:$NF$60,MATCH(1,(GMWQ!$NE$2:$NE$60=AG$3)*(GMWQ!$ND$2:$ND$60=AG$4)*(GMWQ!$NF$2:$NF$60=AG$1),0),$G199-1966)</f>
        <v>2090.7379999999998</v>
      </c>
      <c r="AH199" s="4" cm="1">
        <f t="array" ref="AH199">INDEX(GMWQ!$A$2:$NF$60,MATCH(1,(GMWQ!$NE$2:$NE$60=AH$3)*(GMWQ!$ND$2:$ND$60=AH$4)*(GMWQ!$NF$2:$NF$60=AH$1),0),$G199-1966)</f>
        <v>2548.672</v>
      </c>
      <c r="AI199" s="4" cm="1">
        <f t="array" ref="AI199">INDEX(GMWQ!$A$2:$NF$60,MATCH(1,(GMWQ!$NE$2:$NE$60=AI$3)*(GMWQ!$ND$2:$ND$60=AI$4)*(GMWQ!$NF$2:$NF$60=AI$1),0),$G199-1966)</f>
        <v>493862</v>
      </c>
      <c r="AJ199" s="4" cm="1">
        <f t="array" ref="AJ199">INDEX(GMWQ!$A$2:$NF$60,MATCH(1,(GMWQ!$NE$2:$NE$60=AJ$3)*(GMWQ!$ND$2:$ND$60=AJ$4)*(GMWQ!$NF$2:$NF$60=AJ$1),0),$G199-1966)</f>
        <v>545116</v>
      </c>
      <c r="AK199" s="4" cm="1">
        <f t="array" ref="AK199">INDEX(GMWQ!$A$2:$NF$60,MATCH(1,(GMWQ!$NE$2:$NE$60=AK$3)*(GMWQ!$ND$2:$ND$60=AK$4)*(GMWQ!$NF$2:$NF$60=AK$1),0),$G199-1966)</f>
        <v>5670.1750000000002</v>
      </c>
      <c r="AL199" s="4" cm="1">
        <f t="array" ref="AL199">INDEX(GMWQ!$A$2:$NF$60,MATCH(1,(GMWQ!$NE$2:$NE$60=AL$3)*(GMWQ!$ND$2:$ND$60=AL$4)*(GMWQ!$NF$2:$NF$60=AL$1),0),$G199-1966)</f>
        <v>142202.70000000001</v>
      </c>
      <c r="AM199" s="4" cm="1">
        <f t="array" ref="AM199">INDEX(GMWQ!$A$2:$NF$60,MATCH(1,(GMWQ!$NE$2:$NE$60=AM$3)*(GMWQ!$ND$2:$ND$60=AM$4)*(GMWQ!$NF$2:$NF$60=AM$1),0),$G199-1966)</f>
        <v>888.81399999999996</v>
      </c>
      <c r="AN199" s="4" cm="1">
        <f t="array" ref="AN199">INDEX(GMWQ!$A$2:$NF$60,MATCH(1,(GMWQ!$NE$2:$NE$60=AN$3)*(GMWQ!$ND$2:$ND$60=AN$4)*(GMWQ!$NF$2:$NF$60=AN$1),0),$G199-1966)</f>
        <v>607.05700000000002</v>
      </c>
      <c r="AO199" s="4" cm="1">
        <f t="array" ref="AO199">INDEX(GMWQ!$A$2:$NF$60,MATCH(1,(GMWQ!$NE$2:$NE$60=AO$3)*(GMWQ!$ND$2:$ND$60=AO$4)*(GMWQ!$NF$2:$NF$60=AO$1),0),$G199-1966)</f>
        <v>440.178</v>
      </c>
      <c r="AP199" s="4" cm="1">
        <f t="array" ref="AP199">INDEX(GMWQ!$A$2:$NF$60,MATCH(1,(GMWQ!$NE$2:$NE$60=AP$3)*(GMWQ!$ND$2:$ND$60=AP$4)*(GMWQ!$NF$2:$NF$60=AP$1),0),$G199-1966)</f>
        <v>607847</v>
      </c>
      <c r="AQ199" s="4" cm="1">
        <f t="array" ref="AQ199">INDEX(GMWQ!$A$2:$NF$60,MATCH(1,(GMWQ!$NE$2:$NE$60=AQ$3)*(GMWQ!$ND$2:$ND$60=AQ$4)*(GMWQ!$NF$2:$NF$60=AQ$1),0),$G199-1966)</f>
        <v>1.5411619999999999</v>
      </c>
      <c r="AR199" s="4" cm="1">
        <f t="array" ref="AR199">INDEX(GMWQ!$A$2:$NF$60,MATCH(1,(GMWQ!$NE$2:$NE$60=AR$3)*(GMWQ!$ND$2:$ND$60=AR$4)*(GMWQ!$NF$2:$NF$60=AR$1),0),$G199-1966)</f>
        <v>-0.49464059999999999</v>
      </c>
      <c r="AS199" s="4" cm="1">
        <f t="array" ref="AS199">INDEX(GMWQ!$A$2:$NF$60,MATCH(1,(GMWQ!$NE$2:$NE$60=AS$3)*(GMWQ!$ND$2:$ND$60=AS$4)*(GMWQ!$NF$2:$NF$60=AS$1),0),$G199-1966)</f>
        <v>-0.85289380000000004</v>
      </c>
      <c r="AT199" s="4" cm="1">
        <f t="array" ref="AT199">INDEX(GMWQ!$A$2:$NF$60,MATCH(1,(GMWQ!$NE$2:$NE$60=AT$3)*(GMWQ!$ND$2:$ND$60=AT$4)*(GMWQ!$NF$2:$NF$60=AT$1),0),$G199-1966)</f>
        <v>-2.1517279999999999E-4</v>
      </c>
      <c r="AU199" s="4" cm="1">
        <f t="array" ref="AU199">INDEX(GMWQ!$A$2:$NF$60,MATCH(1,(GMWQ!$NE$2:$NE$60=AU$3)*(GMWQ!$ND$2:$ND$60=AU$4)*(GMWQ!$NF$2:$NF$60=AU$1),0),$G199-1966)</f>
        <v>109.16670000000001</v>
      </c>
      <c r="AV199" s="4" cm="1">
        <f t="array" ref="AV199">INDEX(GMWQ!$A$2:$NF$60,MATCH(1,(GMWQ!$NE$2:$NE$60=AV$3)*(GMWQ!$ND$2:$ND$60=AV$4)*(GMWQ!$NF$2:$NF$60=AV$1),0),$G199-1966)</f>
        <v>263.7423</v>
      </c>
      <c r="AW199" s="4" cm="1">
        <f t="array" ref="AW199">INDEX(GMWQ!$A$2:$NF$60,MATCH(1,(GMWQ!$NE$2:$NE$60=AW$3)*(GMWQ!$ND$2:$ND$60=AW$4)*(GMWQ!$NF$2:$NF$60=AW$1),0),$G199-1966)</f>
        <v>99.833340000000007</v>
      </c>
      <c r="AX199" s="4" cm="1">
        <f t="array" ref="AX199">INDEX(GMWQ!$A$2:$NF$60,MATCH(1,(GMWQ!$NE$2:$NE$60=AX$3)*(GMWQ!$ND$2:$ND$60=AX$4)*(GMWQ!$NF$2:$NF$60=AX$1),0),$G199-1966)</f>
        <v>101.7667</v>
      </c>
      <c r="AY199" s="4" cm="1">
        <f t="array" ref="AY199">INDEX(GMWQ!$A$2:$NF$60,MATCH(1,(GMWQ!$NE$2:$NE$60=AY$3)*(GMWQ!$ND$2:$ND$60=AY$4)*(GMWQ!$NF$2:$NF$60=AY$1),0),$G199-1966)</f>
        <v>87.083340000000007</v>
      </c>
      <c r="AZ199" s="4" cm="1">
        <f t="array" ref="AZ199">INDEX(GMWQ!$A$2:$NF$60,MATCH(1,(GMWQ!$NE$2:$NE$60=AZ$3)*(GMWQ!$ND$2:$ND$60=AZ$4)*(GMWQ!$NF$2:$NF$60=AZ$1),0),$G199-1966)</f>
        <v>84.4</v>
      </c>
      <c r="BA199" s="4" cm="1">
        <f t="array" ref="BA199">INDEX(GMWQ!$A$2:$NF$60,MATCH(1,(GMWQ!$NE$2:$NE$60=BA$3)*(GMWQ!$ND$2:$ND$60=BA$4)*(GMWQ!$NF$2:$NF$60=BA$1),0),$G199-1966)</f>
        <v>139.33330000000001</v>
      </c>
    </row>
    <row r="200" spans="1:53" x14ac:dyDescent="0.25">
      <c r="B200" s="4">
        <f t="shared" si="240"/>
        <v>2021</v>
      </c>
      <c r="C200" s="4">
        <f t="shared" si="240"/>
        <v>2021</v>
      </c>
      <c r="D200" s="4">
        <f t="shared" ref="D200" si="256">+D196+1</f>
        <v>2020</v>
      </c>
      <c r="G200" s="4">
        <f t="shared" si="226"/>
        <v>2166</v>
      </c>
      <c r="H200" s="4" cm="1">
        <f t="array" ref="H200">INDEX(GMWQ!$A$2:$NF$60,MATCH(1,(GMWQ!$NE$2:$NE$60=H$3)*(GMWQ!$ND$2:$ND$60=H$4)*(GMWQ!$NF$2:$NF$60=H$1),0),$G200-1966)</f>
        <v>655443</v>
      </c>
      <c r="I200" s="4" cm="1">
        <f t="array" ref="I200">INDEX(GMWQ!$A$2:$NF$60,MATCH(1,(GMWQ!$NE$2:$NE$60=I$3)*(GMWQ!$ND$2:$ND$60=I$4)*(GMWQ!$NF$2:$NF$60=I$1),0),$G200-1966)</f>
        <v>5360.2250000000004</v>
      </c>
      <c r="J200" s="4" cm="1">
        <f t="array" ref="J200">INDEX(GMWQ!$A$2:$NF$60,MATCH(1,(GMWQ!$NE$2:$NE$60=J$3)*(GMWQ!$ND$2:$ND$60=J$4)*(GMWQ!$NF$2:$NF$60=J$1),0),$G200-1966)</f>
        <v>143519.1</v>
      </c>
      <c r="K200" s="4" cm="1">
        <f t="array" ref="K200">INDEX(GMWQ!$A$2:$NF$60,MATCH(1,(GMWQ!$NE$2:$NE$60=K$3)*(GMWQ!$ND$2:$ND$60=K$4)*(GMWQ!$NF$2:$NF$60=K$1),0),$G200-1966)</f>
        <v>897.79</v>
      </c>
      <c r="L200" s="4" cm="1">
        <f t="array" ref="L200">INDEX(GMWQ!$A$2:$NF$60,MATCH(1,(GMWQ!$NE$2:$NE$60=L$3)*(GMWQ!$ND$2:$ND$60=L$4)*(GMWQ!$NF$2:$NF$60=L$1),0),$G200-1966)</f>
        <v>610.44299999999998</v>
      </c>
      <c r="M200" s="4" cm="1">
        <f t="array" ref="M200">INDEX(GMWQ!$A$2:$NF$60,MATCH(1,(GMWQ!$NE$2:$NE$60=M$3)*(GMWQ!$ND$2:$ND$60=M$4)*(GMWQ!$NF$2:$NF$60=M$1),0),$G200-1966)</f>
        <v>449.59</v>
      </c>
      <c r="N200" s="4" cm="1">
        <f t="array" ref="N200">INDEX(GMWQ!$A$2:$NF$60,MATCH(1,(GMWQ!$NE$2:$NE$60=N$3)*(GMWQ!$ND$2:$ND$60=N$4)*(GMWQ!$NF$2:$NF$60=N$1),0),$G200-1966)</f>
        <v>555470.5</v>
      </c>
      <c r="O200" s="4" cm="1">
        <f t="array" ref="O200">INDEX(GMWQ!$A$2:$NF$60,MATCH(1,(GMWQ!$NE$2:$NE$60=O$3)*(GMWQ!$ND$2:$ND$60=O$4)*(GMWQ!$NF$2:$NF$60=O$1),0),$G200-1966)</f>
        <v>-59368</v>
      </c>
      <c r="P200" s="4" cm="1">
        <f t="array" ref="P200">INDEX(GMWQ!$A$2:$NF$60,MATCH(1,(GMWQ!$NE$2:$NE$60=P$3)*(GMWQ!$ND$2:$ND$60=P$4)*(GMWQ!$NF$2:$NF$60=P$1),0),$G200-1966)</f>
        <v>-693.26369999999997</v>
      </c>
      <c r="Q200" s="4" cm="1">
        <f t="array" ref="Q200">INDEX(GMWQ!$A$2:$NF$60,MATCH(1,(GMWQ!$NE$2:$NE$60=Q$3)*(GMWQ!$ND$2:$ND$60=Q$4)*(GMWQ!$NF$2:$NF$60=Q$1),0),$G200-1966)</f>
        <v>-9338.2489999999998</v>
      </c>
      <c r="R200" s="4" cm="1">
        <f t="array" ref="R200">INDEX(GMWQ!$A$2:$NF$60,MATCH(1,(GMWQ!$NE$2:$NE$60=R$3)*(GMWQ!$ND$2:$ND$60=R$4)*(GMWQ!$NF$2:$NF$60=R$1),0),$G200-1966)</f>
        <v>-44.789000000000001</v>
      </c>
      <c r="S200" s="4" cm="1">
        <f t="array" ref="S200">INDEX(GMWQ!$A$2:$NF$60,MATCH(1,(GMWQ!$NE$2:$NE$60=S$3)*(GMWQ!$ND$2:$ND$60=S$4)*(GMWQ!$NF$2:$NF$60=S$1),0),$G200-1966)</f>
        <v>-50.415999999999997</v>
      </c>
      <c r="T200" s="4" cm="1">
        <f t="array" ref="T200">INDEX(GMWQ!$A$2:$NF$60,MATCH(1,(GMWQ!$NE$2:$NE$60=T$3)*(GMWQ!$ND$2:$ND$60=T$4)*(GMWQ!$NF$2:$NF$60=T$1),0),$G200-1966)</f>
        <v>-41.023699999999998</v>
      </c>
      <c r="U200" s="4" cm="1">
        <f t="array" ref="U200">INDEX(GMWQ!$A$2:$NF$60,MATCH(1,(GMWQ!$NE$2:$NE$60=U$3)*(GMWQ!$ND$2:$ND$60=U$4)*(GMWQ!$NF$2:$NF$60=U$1),0),$G200-1966)</f>
        <v>-33678</v>
      </c>
      <c r="V200" s="4" cm="1">
        <f t="array" ref="V200">INDEX(GMWQ!$A$2:$NF$60,MATCH(1,(GMWQ!$NE$2:$NE$60=V$3)*(GMWQ!$ND$2:$ND$60=V$4)*(GMWQ!$NF$2:$NF$60=V$1),0),$G200-1966)</f>
        <v>2316627</v>
      </c>
      <c r="W200" s="4" cm="1">
        <f t="array" ref="W200">INDEX(GMWQ!$A$2:$NF$60,MATCH(1,(GMWQ!$NE$2:$NE$60=W$3)*(GMWQ!$ND$2:$ND$60=W$4)*(GMWQ!$NF$2:$NF$60=W$1),0),$G200-1966)</f>
        <v>34366.22</v>
      </c>
      <c r="X200" s="4" cm="1">
        <f t="array" ref="X200">INDEX(GMWQ!$A$2:$NF$60,MATCH(1,(GMWQ!$NE$2:$NE$60=X$3)*(GMWQ!$ND$2:$ND$60=X$4)*(GMWQ!$NF$2:$NF$60=X$1),0),$G200-1966)</f>
        <v>1314604</v>
      </c>
      <c r="Y200" s="4" cm="1">
        <f t="array" ref="Y200">INDEX(GMWQ!$A$2:$NF$60,MATCH(1,(GMWQ!$NE$2:$NE$60=Y$3)*(GMWQ!$ND$2:$ND$60=Y$4)*(GMWQ!$NF$2:$NF$60=Y$1),0),$G200-1966)</f>
        <v>2251.8429999999998</v>
      </c>
      <c r="Z200" s="4" cm="1">
        <f t="array" ref="Z200">INDEX(GMWQ!$A$2:$NF$60,MATCH(1,(GMWQ!$NE$2:$NE$60=Z$3)*(GMWQ!$ND$2:$ND$60=Z$4)*(GMWQ!$NF$2:$NF$60=Z$1),0),$G200-1966)</f>
        <v>3606.1219999999998</v>
      </c>
      <c r="AA200" s="4" cm="1">
        <f t="array" ref="AA200">INDEX(GMWQ!$A$2:$NF$60,MATCH(1,(GMWQ!$NE$2:$NE$60=AA$3)*(GMWQ!$ND$2:$ND$60=AA$4)*(GMWQ!$NF$2:$NF$60=AA$1),0),$G200-1966)</f>
        <v>3100.9380000000001</v>
      </c>
      <c r="AB200" s="4" cm="1">
        <f t="array" ref="AB200">INDEX(GMWQ!$A$2:$NF$60,MATCH(1,(GMWQ!$NE$2:$NE$60=AB$3)*(GMWQ!$ND$2:$ND$60=AB$4)*(GMWQ!$NF$2:$NF$60=AB$1),0),$G200-1966)</f>
        <v>2869798</v>
      </c>
      <c r="AC200" s="4" cm="1">
        <f t="array" ref="AC200">INDEX(GMWQ!$A$2:$NF$60,MATCH(1,(GMWQ!$NE$2:$NE$60=AC$3)*(GMWQ!$ND$2:$ND$60=AC$4)*(GMWQ!$NF$2:$NF$60=AC$1),0),$G200-1966)</f>
        <v>2225400</v>
      </c>
      <c r="AD200" s="4" cm="1">
        <f t="array" ref="AD200">INDEX(GMWQ!$A$2:$NF$60,MATCH(1,(GMWQ!$NE$2:$NE$60=AD$3)*(GMWQ!$ND$2:$ND$60=AD$4)*(GMWQ!$NF$2:$NF$60=AD$1),0),$G200-1966)</f>
        <v>25979.8</v>
      </c>
      <c r="AE200" s="4" cm="1">
        <f t="array" ref="AE200">INDEX(GMWQ!$A$2:$NF$60,MATCH(1,(GMWQ!$NE$2:$NE$60=AE$3)*(GMWQ!$ND$2:$ND$60=AE$4)*(GMWQ!$NF$2:$NF$60=AE$1),0),$G200-1966)</f>
        <v>678560.7</v>
      </c>
      <c r="AF200" s="4" cm="1">
        <f t="array" ref="AF200">INDEX(GMWQ!$A$2:$NF$60,MATCH(1,(GMWQ!$NE$2:$NE$60=AF$3)*(GMWQ!$ND$2:$ND$60=AF$4)*(GMWQ!$NF$2:$NF$60=AF$1),0),$G200-1966)</f>
        <v>1245</v>
      </c>
      <c r="AG200" s="4" cm="1">
        <f t="array" ref="AG200">INDEX(GMWQ!$A$2:$NF$60,MATCH(1,(GMWQ!$NE$2:$NE$60=AG$3)*(GMWQ!$ND$2:$ND$60=AG$4)*(GMWQ!$NF$2:$NF$60=AG$1),0),$G200-1966)</f>
        <v>2082.902</v>
      </c>
      <c r="AH200" s="4" cm="1">
        <f t="array" ref="AH200">INDEX(GMWQ!$A$2:$NF$60,MATCH(1,(GMWQ!$NE$2:$NE$60=AH$3)*(GMWQ!$ND$2:$ND$60=AH$4)*(GMWQ!$NF$2:$NF$60=AH$1),0),$G200-1966)</f>
        <v>2564.0369999999998</v>
      </c>
      <c r="AI200" s="4" cm="1">
        <f t="array" ref="AI200">INDEX(GMWQ!$A$2:$NF$60,MATCH(1,(GMWQ!$NE$2:$NE$60=AI$3)*(GMWQ!$ND$2:$ND$60=AI$4)*(GMWQ!$NF$2:$NF$60=AI$1),0),$G200-1966)</f>
        <v>542850</v>
      </c>
      <c r="AJ200" s="4" cm="1">
        <f t="array" ref="AJ200">INDEX(GMWQ!$A$2:$NF$60,MATCH(1,(GMWQ!$NE$2:$NE$60=AJ$3)*(GMWQ!$ND$2:$ND$60=AJ$4)*(GMWQ!$NF$2:$NF$60=AJ$1),0),$G200-1966)</f>
        <v>576525</v>
      </c>
      <c r="AK200" s="4" cm="1">
        <f t="array" ref="AK200">INDEX(GMWQ!$A$2:$NF$60,MATCH(1,(GMWQ!$NE$2:$NE$60=AK$3)*(GMWQ!$ND$2:$ND$60=AK$4)*(GMWQ!$NF$2:$NF$60=AK$1),0),$G200-1966)</f>
        <v>5856.4750000000004</v>
      </c>
      <c r="AL200" s="4" cm="1">
        <f t="array" ref="AL200">INDEX(GMWQ!$A$2:$NF$60,MATCH(1,(GMWQ!$NE$2:$NE$60=AL$3)*(GMWQ!$ND$2:$ND$60=AL$4)*(GMWQ!$NF$2:$NF$60=AL$1),0),$G200-1966)</f>
        <v>143325.29999999999</v>
      </c>
      <c r="AM200" s="4" cm="1">
        <f t="array" ref="AM200">INDEX(GMWQ!$A$2:$NF$60,MATCH(1,(GMWQ!$NE$2:$NE$60=AM$3)*(GMWQ!$ND$2:$ND$60=AM$4)*(GMWQ!$NF$2:$NF$60=AM$1),0),$G200-1966)</f>
        <v>909.20399999999995</v>
      </c>
      <c r="AN200" s="4" cm="1">
        <f t="array" ref="AN200">INDEX(GMWQ!$A$2:$NF$60,MATCH(1,(GMWQ!$NE$2:$NE$60=AN$3)*(GMWQ!$ND$2:$ND$60=AN$4)*(GMWQ!$NF$2:$NF$60=AN$1),0),$G200-1966)</f>
        <v>617.17600000000004</v>
      </c>
      <c r="AO200" s="4" cm="1">
        <f t="array" ref="AO200">INDEX(GMWQ!$A$2:$NF$60,MATCH(1,(GMWQ!$NE$2:$NE$60=AO$3)*(GMWQ!$ND$2:$ND$60=AO$4)*(GMWQ!$NF$2:$NF$60=AO$1),0),$G200-1966)</f>
        <v>454.084</v>
      </c>
      <c r="AP200" s="4" cm="1">
        <f t="array" ref="AP200">INDEX(GMWQ!$A$2:$NF$60,MATCH(1,(GMWQ!$NE$2:$NE$60=AP$3)*(GMWQ!$ND$2:$ND$60=AP$4)*(GMWQ!$NF$2:$NF$60=AP$1),0),$G200-1966)</f>
        <v>622004</v>
      </c>
      <c r="AQ200" s="4" cm="1">
        <f t="array" ref="AQ200">INDEX(GMWQ!$A$2:$NF$60,MATCH(1,(GMWQ!$NE$2:$NE$60=AQ$3)*(GMWQ!$ND$2:$ND$60=AQ$4)*(GMWQ!$NF$2:$NF$60=AQ$1),0),$G200-1966)</f>
        <v>1.185967</v>
      </c>
      <c r="AR200" s="4" cm="1">
        <f t="array" ref="AR200">INDEX(GMWQ!$A$2:$NF$60,MATCH(1,(GMWQ!$NE$2:$NE$60=AR$3)*(GMWQ!$ND$2:$ND$60=AR$4)*(GMWQ!$NF$2:$NF$60=AR$1),0),$G200-1966)</f>
        <v>-0.37688890000000003</v>
      </c>
      <c r="AS200" s="4" cm="1">
        <f t="array" ref="AS200">INDEX(GMWQ!$A$2:$NF$60,MATCH(1,(GMWQ!$NE$2:$NE$60=AS$3)*(GMWQ!$ND$2:$ND$60=AS$4)*(GMWQ!$NF$2:$NF$60=AS$1),0),$G200-1966)</f>
        <v>-1.156042</v>
      </c>
      <c r="AT200" s="4" cm="1">
        <f t="array" ref="AT200">INDEX(GMWQ!$A$2:$NF$60,MATCH(1,(GMWQ!$NE$2:$NE$60=AT$3)*(GMWQ!$ND$2:$ND$60=AT$4)*(GMWQ!$NF$2:$NF$60=AT$1),0),$G200-1966)</f>
        <v>2.4030949999999999E-2</v>
      </c>
      <c r="AU200" s="4" cm="1">
        <f t="array" ref="AU200">INDEX(GMWQ!$A$2:$NF$60,MATCH(1,(GMWQ!$NE$2:$NE$60=AU$3)*(GMWQ!$ND$2:$ND$60=AU$4)*(GMWQ!$NF$2:$NF$60=AU$1),0),$G200-1966)</f>
        <v>110.7333</v>
      </c>
      <c r="AV200" s="4" cm="1">
        <f t="array" ref="AV200">INDEX(GMWQ!$A$2:$NF$60,MATCH(1,(GMWQ!$NE$2:$NE$60=AV$3)*(GMWQ!$ND$2:$ND$60=AV$4)*(GMWQ!$NF$2:$NF$60=AV$1),0),$G200-1966)</f>
        <v>268.55029999999999</v>
      </c>
      <c r="AW200" s="4" cm="1">
        <f t="array" ref="AW200">INDEX(GMWQ!$A$2:$NF$60,MATCH(1,(GMWQ!$NE$2:$NE$60=AW$3)*(GMWQ!$ND$2:$ND$60=AW$4)*(GMWQ!$NF$2:$NF$60=AW$1),0),$G200-1966)</f>
        <v>99.333340000000007</v>
      </c>
      <c r="AX200" s="4" cm="1">
        <f t="array" ref="AX200">INDEX(GMWQ!$A$2:$NF$60,MATCH(1,(GMWQ!$NE$2:$NE$60=AX$3)*(GMWQ!$ND$2:$ND$60=AX$4)*(GMWQ!$NF$2:$NF$60=AX$1),0),$G200-1966)</f>
        <v>102.4667</v>
      </c>
      <c r="AY200" s="4" cm="1">
        <f t="array" ref="AY200">INDEX(GMWQ!$A$2:$NF$60,MATCH(1,(GMWQ!$NE$2:$NE$60=AY$3)*(GMWQ!$ND$2:$ND$60=AY$4)*(GMWQ!$NF$2:$NF$60=AY$1),0),$G200-1966)</f>
        <v>87.746669999999995</v>
      </c>
      <c r="AZ200" s="4" cm="1">
        <f t="array" ref="AZ200">INDEX(GMWQ!$A$2:$NF$60,MATCH(1,(GMWQ!$NE$2:$NE$60=AZ$3)*(GMWQ!$ND$2:$ND$60=AZ$4)*(GMWQ!$NF$2:$NF$60=AZ$1),0),$G200-1966)</f>
        <v>84.933329999999998</v>
      </c>
      <c r="BA200" s="4" cm="1">
        <f t="array" ref="BA200">INDEX(GMWQ!$A$2:$NF$60,MATCH(1,(GMWQ!$NE$2:$NE$60=BA$3)*(GMWQ!$ND$2:$ND$60=BA$4)*(GMWQ!$NF$2:$NF$60=BA$1),0),$G200-1966)</f>
        <v>140.30000000000001</v>
      </c>
    </row>
    <row r="201" spans="1:53" x14ac:dyDescent="0.25">
      <c r="B201" s="4">
        <f t="shared" si="240"/>
        <v>2021</v>
      </c>
      <c r="C201" s="4">
        <f t="shared" si="240"/>
        <v>2021</v>
      </c>
      <c r="D201" s="4">
        <f t="shared" ref="D201" si="257">+D197+1</f>
        <v>2021</v>
      </c>
      <c r="G201" s="4">
        <f t="shared" si="226"/>
        <v>2167</v>
      </c>
      <c r="H201" s="4" cm="1">
        <f t="array" ref="H201">INDEX(GMWQ!$A$2:$NF$60,MATCH(1,(GMWQ!$NE$2:$NE$60=H$3)*(GMWQ!$ND$2:$ND$60=H$4)*(GMWQ!$NF$2:$NF$60=H$1),0),$G201-1966)</f>
        <v>666498</v>
      </c>
      <c r="I201" s="4" cm="1">
        <f t="array" ref="I201">INDEX(GMWQ!$A$2:$NF$60,MATCH(1,(GMWQ!$NE$2:$NE$60=I$3)*(GMWQ!$ND$2:$ND$60=I$4)*(GMWQ!$NF$2:$NF$60=I$1),0),$G201-1966)</f>
        <v>5404.45</v>
      </c>
      <c r="J201" s="4" cm="1">
        <f t="array" ref="J201">INDEX(GMWQ!$A$2:$NF$60,MATCH(1,(GMWQ!$NE$2:$NE$60=J$3)*(GMWQ!$ND$2:$ND$60=J$4)*(GMWQ!$NF$2:$NF$60=J$1),0),$G201-1966)</f>
        <v>143274.20000000001</v>
      </c>
      <c r="K201" s="4" cm="1">
        <f t="array" ref="K201">INDEX(GMWQ!$A$2:$NF$60,MATCH(1,(GMWQ!$NE$2:$NE$60=K$3)*(GMWQ!$ND$2:$ND$60=K$4)*(GMWQ!$NF$2:$NF$60=K$1),0),$G201-1966)</f>
        <v>898.57</v>
      </c>
      <c r="L201" s="4" cm="1">
        <f t="array" ref="L201">INDEX(GMWQ!$A$2:$NF$60,MATCH(1,(GMWQ!$NE$2:$NE$60=L$3)*(GMWQ!$ND$2:$ND$60=L$4)*(GMWQ!$NF$2:$NF$60=L$1),0),$G201-1966)</f>
        <v>628.798</v>
      </c>
      <c r="M201" s="4" cm="1">
        <f t="array" ref="M201">INDEX(GMWQ!$A$2:$NF$60,MATCH(1,(GMWQ!$NE$2:$NE$60=M$3)*(GMWQ!$ND$2:$ND$60=M$4)*(GMWQ!$NF$2:$NF$60=M$1),0),$G201-1966)</f>
        <v>460.16500000000002</v>
      </c>
      <c r="N201" s="4" cm="1">
        <f t="array" ref="N201">INDEX(GMWQ!$A$2:$NF$60,MATCH(1,(GMWQ!$NE$2:$NE$60=N$3)*(GMWQ!$ND$2:$ND$60=N$4)*(GMWQ!$NF$2:$NF$60=N$1),0),$G201-1966)</f>
        <v>566660.5</v>
      </c>
      <c r="O201" s="4" cm="1">
        <f t="array" ref="O201">INDEX(GMWQ!$A$2:$NF$60,MATCH(1,(GMWQ!$NE$2:$NE$60=O$3)*(GMWQ!$ND$2:$ND$60=O$4)*(GMWQ!$NF$2:$NF$60=O$1),0),$G201-1966)</f>
        <v>-34977</v>
      </c>
      <c r="P201" s="4" cm="1">
        <f t="array" ref="P201">INDEX(GMWQ!$A$2:$NF$60,MATCH(1,(GMWQ!$NE$2:$NE$60=P$3)*(GMWQ!$ND$2:$ND$60=P$4)*(GMWQ!$NF$2:$NF$60=P$1),0),$G201-1966)</f>
        <v>-559.42550000000006</v>
      </c>
      <c r="Q201" s="4" cm="1">
        <f t="array" ref="Q201">INDEX(GMWQ!$A$2:$NF$60,MATCH(1,(GMWQ!$NE$2:$NE$60=Q$3)*(GMWQ!$ND$2:$ND$60=Q$4)*(GMWQ!$NF$2:$NF$60=Q$1),0),$G201-1966)</f>
        <v>-7851</v>
      </c>
      <c r="R201" s="4" cm="1">
        <f t="array" ref="R201">INDEX(GMWQ!$A$2:$NF$60,MATCH(1,(GMWQ!$NE$2:$NE$60=R$3)*(GMWQ!$ND$2:$ND$60=R$4)*(GMWQ!$NF$2:$NF$60=R$1),0),$G201-1966)</f>
        <v>-17.725999999999999</v>
      </c>
      <c r="S201" s="4" cm="1">
        <f t="array" ref="S201">INDEX(GMWQ!$A$2:$NF$60,MATCH(1,(GMWQ!$NE$2:$NE$60=S$3)*(GMWQ!$ND$2:$ND$60=S$4)*(GMWQ!$NF$2:$NF$60=S$1),0),$G201-1966)</f>
        <v>-31.536000000000001</v>
      </c>
      <c r="T201" s="4" cm="1">
        <f t="array" ref="T201">INDEX(GMWQ!$A$2:$NF$60,MATCH(1,(GMWQ!$NE$2:$NE$60=T$3)*(GMWQ!$ND$2:$ND$60=T$4)*(GMWQ!$NF$2:$NF$60=T$1),0),$G201-1966)</f>
        <v>-41.187519999999999</v>
      </c>
      <c r="U201" s="4" cm="1">
        <f t="array" ref="U201">INDEX(GMWQ!$A$2:$NF$60,MATCH(1,(GMWQ!$NE$2:$NE$60=U$3)*(GMWQ!$ND$2:$ND$60=U$4)*(GMWQ!$NF$2:$NF$60=U$1),0),$G201-1966)</f>
        <v>-11351</v>
      </c>
      <c r="V201" s="4" cm="1">
        <f t="array" ref="V201">INDEX(GMWQ!$A$2:$NF$60,MATCH(1,(GMWQ!$NE$2:$NE$60=V$3)*(GMWQ!$ND$2:$ND$60=V$4)*(GMWQ!$NF$2:$NF$60=V$1),0),$G201-1966)</f>
        <v>2353045</v>
      </c>
      <c r="W201" s="4" cm="1">
        <f t="array" ref="W201">INDEX(GMWQ!$A$2:$NF$60,MATCH(1,(GMWQ!$NE$2:$NE$60=W$3)*(GMWQ!$ND$2:$ND$60=W$4)*(GMWQ!$NF$2:$NF$60=W$1),0),$G201-1966)</f>
        <v>34671.769999999997</v>
      </c>
      <c r="X201" s="4" cm="1">
        <f t="array" ref="X201">INDEX(GMWQ!$A$2:$NF$60,MATCH(1,(GMWQ!$NE$2:$NE$60=X$3)*(GMWQ!$ND$2:$ND$60=X$4)*(GMWQ!$NF$2:$NF$60=X$1),0),$G201-1966)</f>
        <v>1323087</v>
      </c>
      <c r="Y201" s="4" cm="1">
        <f t="array" ref="Y201">INDEX(GMWQ!$A$2:$NF$60,MATCH(1,(GMWQ!$NE$2:$NE$60=Y$3)*(GMWQ!$ND$2:$ND$60=Y$4)*(GMWQ!$NF$2:$NF$60=Y$1),0),$G201-1966)</f>
        <v>2284.049</v>
      </c>
      <c r="Z201" s="4" cm="1">
        <f t="array" ref="Z201">INDEX(GMWQ!$A$2:$NF$60,MATCH(1,(GMWQ!$NE$2:$NE$60=Z$3)*(GMWQ!$ND$2:$ND$60=Z$4)*(GMWQ!$NF$2:$NF$60=Z$1),0),$G201-1966)</f>
        <v>3687.8490000000002</v>
      </c>
      <c r="AA201" s="4" cm="1">
        <f t="array" ref="AA201">INDEX(GMWQ!$A$2:$NF$60,MATCH(1,(GMWQ!$NE$2:$NE$60=AA$3)*(GMWQ!$ND$2:$ND$60=AA$4)*(GMWQ!$NF$2:$NF$60=AA$1),0),$G201-1966)</f>
        <v>3119.84</v>
      </c>
      <c r="AB201" s="4" cm="1">
        <f t="array" ref="AB201">INDEX(GMWQ!$A$2:$NF$60,MATCH(1,(GMWQ!$NE$2:$NE$60=AB$3)*(GMWQ!$ND$2:$ND$60=AB$4)*(GMWQ!$NF$2:$NF$60=AB$1),0),$G201-1966)</f>
        <v>2921900</v>
      </c>
      <c r="AC201" s="4" cm="1">
        <f t="array" ref="AC201">INDEX(GMWQ!$A$2:$NF$60,MATCH(1,(GMWQ!$NE$2:$NE$60=AC$3)*(GMWQ!$ND$2:$ND$60=AC$4)*(GMWQ!$NF$2:$NF$60=AC$1),0),$G201-1966)</f>
        <v>2236600</v>
      </c>
      <c r="AD201" s="4" cm="1">
        <f t="array" ref="AD201">INDEX(GMWQ!$A$2:$NF$60,MATCH(1,(GMWQ!$NE$2:$NE$60=AD$3)*(GMWQ!$ND$2:$ND$60=AD$4)*(GMWQ!$NF$2:$NF$60=AD$1),0),$G201-1966)</f>
        <v>26454.2</v>
      </c>
      <c r="AE201" s="4" cm="1">
        <f t="array" ref="AE201">INDEX(GMWQ!$A$2:$NF$60,MATCH(1,(GMWQ!$NE$2:$NE$60=AE$3)*(GMWQ!$ND$2:$ND$60=AE$4)*(GMWQ!$NF$2:$NF$60=AE$1),0),$G201-1966)</f>
        <v>676533.9</v>
      </c>
      <c r="AF201" s="4" cm="1">
        <f t="array" ref="AF201">INDEX(GMWQ!$A$2:$NF$60,MATCH(1,(GMWQ!$NE$2:$NE$60=AF$3)*(GMWQ!$ND$2:$ND$60=AF$4)*(GMWQ!$NF$2:$NF$60=AF$1),0),$G201-1966)</f>
        <v>1263</v>
      </c>
      <c r="AG201" s="4" cm="1">
        <f t="array" ref="AG201">INDEX(GMWQ!$A$2:$NF$60,MATCH(1,(GMWQ!$NE$2:$NE$60=AG$3)*(GMWQ!$ND$2:$ND$60=AG$4)*(GMWQ!$NF$2:$NF$60=AG$1),0),$G201-1966)</f>
        <v>2075.0659999999998</v>
      </c>
      <c r="AH201" s="4" cm="1">
        <f t="array" ref="AH201">INDEX(GMWQ!$A$2:$NF$60,MATCH(1,(GMWQ!$NE$2:$NE$60=AH$3)*(GMWQ!$ND$2:$ND$60=AH$4)*(GMWQ!$NF$2:$NF$60=AH$1),0),$G201-1966)</f>
        <v>2579.402</v>
      </c>
      <c r="AI201" s="4" cm="1">
        <f t="array" ref="AI201">INDEX(GMWQ!$A$2:$NF$60,MATCH(1,(GMWQ!$NE$2:$NE$60=AI$3)*(GMWQ!$ND$2:$ND$60=AI$4)*(GMWQ!$NF$2:$NF$60=AI$1),0),$G201-1966)</f>
        <v>500467</v>
      </c>
      <c r="AJ201" s="4" cm="1">
        <f t="array" ref="AJ201">INDEX(GMWQ!$A$2:$NF$60,MATCH(1,(GMWQ!$NE$2:$NE$60=AJ$3)*(GMWQ!$ND$2:$ND$60=AJ$4)*(GMWQ!$NF$2:$NF$60=AJ$1),0),$G201-1966)</f>
        <v>592707</v>
      </c>
      <c r="AK201" s="4" cm="1">
        <f t="array" ref="AK201">INDEX(GMWQ!$A$2:$NF$60,MATCH(1,(GMWQ!$NE$2:$NE$60=AK$3)*(GMWQ!$ND$2:$ND$60=AK$4)*(GMWQ!$NF$2:$NF$60=AK$1),0),$G201-1966)</f>
        <v>5995.6</v>
      </c>
      <c r="AL201" s="4" cm="1">
        <f t="array" ref="AL201">INDEX(GMWQ!$A$2:$NF$60,MATCH(1,(GMWQ!$NE$2:$NE$60=AL$3)*(GMWQ!$ND$2:$ND$60=AL$4)*(GMWQ!$NF$2:$NF$60=AL$1),0),$G201-1966)</f>
        <v>143295.29999999999</v>
      </c>
      <c r="AM201" s="4" cm="1">
        <f t="array" ref="AM201">INDEX(GMWQ!$A$2:$NF$60,MATCH(1,(GMWQ!$NE$2:$NE$60=AM$3)*(GMWQ!$ND$2:$ND$60=AM$4)*(GMWQ!$NF$2:$NF$60=AM$1),0),$G201-1966)</f>
        <v>930.35199999999998</v>
      </c>
      <c r="AN201" s="4" cm="1">
        <f t="array" ref="AN201">INDEX(GMWQ!$A$2:$NF$60,MATCH(1,(GMWQ!$NE$2:$NE$60=AN$3)*(GMWQ!$ND$2:$ND$60=AN$4)*(GMWQ!$NF$2:$NF$60=AN$1),0),$G201-1966)</f>
        <v>637.21600000000001</v>
      </c>
      <c r="AO201" s="4" cm="1">
        <f t="array" ref="AO201">INDEX(GMWQ!$A$2:$NF$60,MATCH(1,(GMWQ!$NE$2:$NE$60=AO$3)*(GMWQ!$ND$2:$ND$60=AO$4)*(GMWQ!$NF$2:$NF$60=AO$1),0),$G201-1966)</f>
        <v>468.2</v>
      </c>
      <c r="AP201" s="4" cm="1">
        <f t="array" ref="AP201">INDEX(GMWQ!$A$2:$NF$60,MATCH(1,(GMWQ!$NE$2:$NE$60=AP$3)*(GMWQ!$ND$2:$ND$60=AP$4)*(GMWQ!$NF$2:$NF$60=AP$1),0),$G201-1966)</f>
        <v>640826</v>
      </c>
      <c r="AQ201" s="4" cm="1">
        <f t="array" ref="AQ201">INDEX(GMWQ!$A$2:$NF$60,MATCH(1,(GMWQ!$NE$2:$NE$60=AQ$3)*(GMWQ!$ND$2:$ND$60=AQ$4)*(GMWQ!$NF$2:$NF$60=AQ$1),0),$G201-1966)</f>
        <v>0.57803020000000005</v>
      </c>
      <c r="AR201" s="4" cm="1">
        <f t="array" ref="AR201">INDEX(GMWQ!$A$2:$NF$60,MATCH(1,(GMWQ!$NE$2:$NE$60=AR$3)*(GMWQ!$ND$2:$ND$60=AR$4)*(GMWQ!$NF$2:$NF$60=AR$1),0),$G201-1966)</f>
        <v>-0.86519520000000005</v>
      </c>
      <c r="AS201" s="4" cm="1">
        <f t="array" ref="AS201">INDEX(GMWQ!$A$2:$NF$60,MATCH(1,(GMWQ!$NE$2:$NE$60=AS$3)*(GMWQ!$ND$2:$ND$60=AS$4)*(GMWQ!$NF$2:$NF$60=AS$1),0),$G201-1966)</f>
        <v>-1.2597670000000001</v>
      </c>
      <c r="AT201" s="4" cm="1">
        <f t="array" ref="AT201">INDEX(GMWQ!$A$2:$NF$60,MATCH(1,(GMWQ!$NE$2:$NE$60=AT$3)*(GMWQ!$ND$2:$ND$60=AT$4)*(GMWQ!$NF$2:$NF$60=AT$1),0),$G201-1966)</f>
        <v>-7.5228349999999999E-2</v>
      </c>
      <c r="AU201" s="4" cm="1">
        <f t="array" ref="AU201">INDEX(GMWQ!$A$2:$NF$60,MATCH(1,(GMWQ!$NE$2:$NE$60=AU$3)*(GMWQ!$ND$2:$ND$60=AU$4)*(GMWQ!$NF$2:$NF$60=AU$1),0),$G201-1966)</f>
        <v>111.9333</v>
      </c>
      <c r="AV201" s="4" cm="1">
        <f t="array" ref="AV201">INDEX(GMWQ!$A$2:$NF$60,MATCH(1,(GMWQ!$NE$2:$NE$60=AV$3)*(GMWQ!$ND$2:$ND$60=AV$4)*(GMWQ!$NF$2:$NF$60=AV$1),0),$G201-1966)</f>
        <v>272.8297</v>
      </c>
      <c r="AW201" s="4" cm="1">
        <f t="array" ref="AW201">INDEX(GMWQ!$A$2:$NF$60,MATCH(1,(GMWQ!$NE$2:$NE$60=AW$3)*(GMWQ!$ND$2:$ND$60=AW$4)*(GMWQ!$NF$2:$NF$60=AW$1),0),$G201-1966)</f>
        <v>99.833340000000007</v>
      </c>
      <c r="AX201" s="4" cm="1">
        <f t="array" ref="AX201">INDEX(GMWQ!$A$2:$NF$60,MATCH(1,(GMWQ!$NE$2:$NE$60=AX$3)*(GMWQ!$ND$2:$ND$60=AX$4)*(GMWQ!$NF$2:$NF$60=AX$1),0),$G201-1966)</f>
        <v>103.4667</v>
      </c>
      <c r="AY201" s="4" cm="1">
        <f t="array" ref="AY201">INDEX(GMWQ!$A$2:$NF$60,MATCH(1,(GMWQ!$NE$2:$NE$60=AY$3)*(GMWQ!$ND$2:$ND$60=AY$4)*(GMWQ!$NF$2:$NF$60=AY$1),0),$G201-1966)</f>
        <v>88.26</v>
      </c>
      <c r="AZ201" s="4" cm="1">
        <f t="array" ref="AZ201">INDEX(GMWQ!$A$2:$NF$60,MATCH(1,(GMWQ!$NE$2:$NE$60=AZ$3)*(GMWQ!$ND$2:$ND$60=AZ$4)*(GMWQ!$NF$2:$NF$60=AZ$1),0),$G201-1966)</f>
        <v>85.566670000000002</v>
      </c>
      <c r="BA201" s="4" cm="1">
        <f t="array" ref="BA201">INDEX(GMWQ!$A$2:$NF$60,MATCH(1,(GMWQ!$NE$2:$NE$60=BA$3)*(GMWQ!$ND$2:$ND$60=BA$4)*(GMWQ!$NF$2:$NF$60=BA$1),0),$G201-1966)</f>
        <v>142.26669999999999</v>
      </c>
    </row>
    <row r="202" spans="1:53" x14ac:dyDescent="0.25">
      <c r="B202" s="4">
        <f t="shared" si="240"/>
        <v>2021</v>
      </c>
      <c r="C202" s="4">
        <f t="shared" si="240"/>
        <v>2021</v>
      </c>
      <c r="D202" s="4">
        <f t="shared" ref="D202" si="258">+D198+1</f>
        <v>2021</v>
      </c>
      <c r="F202" s="4">
        <f t="shared" ref="F202" si="259">+F198+1</f>
        <v>2021</v>
      </c>
      <c r="G202" s="4">
        <f t="shared" si="226"/>
        <v>2168</v>
      </c>
      <c r="H202" s="4" cm="1">
        <f t="array" ref="H202">INDEX(GMWQ!$A$2:$NF$60,MATCH(1,(GMWQ!$NE$2:$NE$60=H$3)*(GMWQ!$ND$2:$ND$60=H$4)*(GMWQ!$NF$2:$NF$60=H$1),0),$G202-1966)</f>
        <v>675680</v>
      </c>
      <c r="I202" s="4" cm="1">
        <f t="array" ref="I202">INDEX(GMWQ!$A$2:$NF$60,MATCH(1,(GMWQ!$NE$2:$NE$60=I$3)*(GMWQ!$ND$2:$ND$60=I$4)*(GMWQ!$NF$2:$NF$60=I$1),0),$G202-1966)</f>
        <v>5497.1750000000002</v>
      </c>
      <c r="J202" s="4" cm="1">
        <f t="array" ref="J202">INDEX(GMWQ!$A$2:$NF$60,MATCH(1,(GMWQ!$NE$2:$NE$60=J$3)*(GMWQ!$ND$2:$ND$60=J$4)*(GMWQ!$NF$2:$NF$60=J$1),0),$G202-1966)</f>
        <v>145000</v>
      </c>
      <c r="K202" s="4" cm="1">
        <f t="array" ref="K202">INDEX(GMWQ!$A$2:$NF$60,MATCH(1,(GMWQ!$NE$2:$NE$60=K$3)*(GMWQ!$ND$2:$ND$60=K$4)*(GMWQ!$NF$2:$NF$60=K$1),0),$G202-1966)</f>
        <v>903.4</v>
      </c>
      <c r="L202" s="4" cm="1">
        <f t="array" ref="L202">INDEX(GMWQ!$A$2:$NF$60,MATCH(1,(GMWQ!$NE$2:$NE$60=L$3)*(GMWQ!$ND$2:$ND$60=L$4)*(GMWQ!$NF$2:$NF$60=L$1),0),$G202-1966)</f>
        <v>632.27599999999995</v>
      </c>
      <c r="M202" s="4" cm="1">
        <f t="array" ref="M202">INDEX(GMWQ!$A$2:$NF$60,MATCH(1,(GMWQ!$NE$2:$NE$60=M$3)*(GMWQ!$ND$2:$ND$60=M$4)*(GMWQ!$NF$2:$NF$60=M$1),0),$G202-1966)</f>
        <v>467.61399999999998</v>
      </c>
      <c r="N202" s="4" cm="1">
        <f t="array" ref="N202">INDEX(GMWQ!$A$2:$NF$60,MATCH(1,(GMWQ!$NE$2:$NE$60=N$3)*(GMWQ!$ND$2:$ND$60=N$4)*(GMWQ!$NF$2:$NF$60=N$1),0),$G202-1966)</f>
        <v>576806</v>
      </c>
      <c r="O202" s="4" cm="1">
        <f t="array" ref="O202">INDEX(GMWQ!$A$2:$NF$60,MATCH(1,(GMWQ!$NE$2:$NE$60=O$3)*(GMWQ!$ND$2:$ND$60=O$4)*(GMWQ!$NF$2:$NF$60=O$1),0),$G202-1966)</f>
        <v>-25202</v>
      </c>
      <c r="P202" s="4" cm="1">
        <f t="array" ref="P202">INDEX(GMWQ!$A$2:$NF$60,MATCH(1,(GMWQ!$NE$2:$NE$60=P$3)*(GMWQ!$ND$2:$ND$60=P$4)*(GMWQ!$NF$2:$NF$60=P$1),0),$G202-1966)</f>
        <v>-387.16129999999998</v>
      </c>
      <c r="Q202" s="4" cm="1">
        <f t="array" ref="Q202">INDEX(GMWQ!$A$2:$NF$60,MATCH(1,(GMWQ!$NE$2:$NE$60=Q$3)*(GMWQ!$ND$2:$ND$60=Q$4)*(GMWQ!$NF$2:$NF$60=Q$1),0),$G202-1966)</f>
        <v>-6145</v>
      </c>
      <c r="R202" s="4" cm="1">
        <f t="array" ref="R202">INDEX(GMWQ!$A$2:$NF$60,MATCH(1,(GMWQ!$NE$2:$NE$60=R$3)*(GMWQ!$ND$2:$ND$60=R$4)*(GMWQ!$NF$2:$NF$60=R$1),0),$G202-1966)</f>
        <v>-15.709</v>
      </c>
      <c r="S202" s="4" cm="1">
        <f t="array" ref="S202">INDEX(GMWQ!$A$2:$NF$60,MATCH(1,(GMWQ!$NE$2:$NE$60=S$3)*(GMWQ!$ND$2:$ND$60=S$4)*(GMWQ!$NF$2:$NF$60=S$1),0),$G202-1966)</f>
        <v>-28.013999999999999</v>
      </c>
      <c r="T202" s="4" cm="1">
        <f t="array" ref="T202">INDEX(GMWQ!$A$2:$NF$60,MATCH(1,(GMWQ!$NE$2:$NE$60=T$3)*(GMWQ!$ND$2:$ND$60=T$4)*(GMWQ!$NF$2:$NF$60=T$1),0),$G202-1966)</f>
        <v>-40.907620000000001</v>
      </c>
      <c r="U202" s="4" cm="1">
        <f t="array" ref="U202">INDEX(GMWQ!$A$2:$NF$60,MATCH(1,(GMWQ!$NE$2:$NE$60=U$3)*(GMWQ!$ND$2:$ND$60=U$4)*(GMWQ!$NF$2:$NF$60=U$1),0),$G202-1966)</f>
        <v>6057</v>
      </c>
      <c r="V202" s="4" cm="1">
        <f t="array" ref="V202">INDEX(GMWQ!$A$2:$NF$60,MATCH(1,(GMWQ!$NE$2:$NE$60=V$3)*(GMWQ!$ND$2:$ND$60=V$4)*(GMWQ!$NF$2:$NF$60=V$1),0),$G202-1966)</f>
        <v>2402710</v>
      </c>
      <c r="W202" s="4" cm="1">
        <f t="array" ref="W202">INDEX(GMWQ!$A$2:$NF$60,MATCH(1,(GMWQ!$NE$2:$NE$60=W$3)*(GMWQ!$ND$2:$ND$60=W$4)*(GMWQ!$NF$2:$NF$60=W$1),0),$G202-1966)</f>
        <v>35010.54</v>
      </c>
      <c r="X202" s="4" cm="1">
        <f t="array" ref="X202">INDEX(GMWQ!$A$2:$NF$60,MATCH(1,(GMWQ!$NE$2:$NE$60=X$3)*(GMWQ!$ND$2:$ND$60=X$4)*(GMWQ!$NF$2:$NF$60=X$1),0),$G202-1966)</f>
        <v>1331569</v>
      </c>
      <c r="Y202" s="4" cm="1">
        <f t="array" ref="Y202">INDEX(GMWQ!$A$2:$NF$60,MATCH(1,(GMWQ!$NE$2:$NE$60=Y$3)*(GMWQ!$ND$2:$ND$60=Y$4)*(GMWQ!$NF$2:$NF$60=Y$1),0),$G202-1966)</f>
        <v>2319.9110000000001</v>
      </c>
      <c r="Z202" s="4" cm="1">
        <f t="array" ref="Z202">INDEX(GMWQ!$A$2:$NF$60,MATCH(1,(GMWQ!$NE$2:$NE$60=Z$3)*(GMWQ!$ND$2:$ND$60=Z$4)*(GMWQ!$NF$2:$NF$60=Z$1),0),$G202-1966)</f>
        <v>3613.7190000000001</v>
      </c>
      <c r="AA202" s="4" cm="1">
        <f t="array" ref="AA202">INDEX(GMWQ!$A$2:$NF$60,MATCH(1,(GMWQ!$NE$2:$NE$60=AA$3)*(GMWQ!$ND$2:$ND$60=AA$4)*(GMWQ!$NF$2:$NF$60=AA$1),0),$G202-1966)</f>
        <v>3138.7429999999999</v>
      </c>
      <c r="AB202" s="4" cm="1">
        <f t="array" ref="AB202">INDEX(GMWQ!$A$2:$NF$60,MATCH(1,(GMWQ!$NE$2:$NE$60=AB$3)*(GMWQ!$ND$2:$ND$60=AB$4)*(GMWQ!$NF$2:$NF$60=AB$1),0),$G202-1966)</f>
        <v>2987687</v>
      </c>
      <c r="AC202" s="4" cm="1">
        <f t="array" ref="AC202">INDEX(GMWQ!$A$2:$NF$60,MATCH(1,(GMWQ!$NE$2:$NE$60=AC$3)*(GMWQ!$ND$2:$ND$60=AC$4)*(GMWQ!$NF$2:$NF$60=AC$1),0),$G202-1966)</f>
        <v>2364700</v>
      </c>
      <c r="AD202" s="4" cm="1">
        <f t="array" ref="AD202">INDEX(GMWQ!$A$2:$NF$60,MATCH(1,(GMWQ!$NE$2:$NE$60=AD$3)*(GMWQ!$ND$2:$ND$60=AD$4)*(GMWQ!$NF$2:$NF$60=AD$1),0),$G202-1966)</f>
        <v>26461.94</v>
      </c>
      <c r="AE202" s="4" cm="1">
        <f t="array" ref="AE202">INDEX(GMWQ!$A$2:$NF$60,MATCH(1,(GMWQ!$NE$2:$NE$60=AE$3)*(GMWQ!$ND$2:$ND$60=AE$4)*(GMWQ!$NF$2:$NF$60=AE$1),0),$G202-1966)</f>
        <v>674507.2</v>
      </c>
      <c r="AF202" s="4" cm="1">
        <f t="array" ref="AF202">INDEX(GMWQ!$A$2:$NF$60,MATCH(1,(GMWQ!$NE$2:$NE$60=AF$3)*(GMWQ!$ND$2:$ND$60=AF$4)*(GMWQ!$NF$2:$NF$60=AF$1),0),$G202-1966)</f>
        <v>1249</v>
      </c>
      <c r="AG202" s="4" cm="1">
        <f t="array" ref="AG202">INDEX(GMWQ!$A$2:$NF$60,MATCH(1,(GMWQ!$NE$2:$NE$60=AG$3)*(GMWQ!$ND$2:$ND$60=AG$4)*(GMWQ!$NF$2:$NF$60=AG$1),0),$G202-1966)</f>
        <v>2067.23</v>
      </c>
      <c r="AH202" s="4" cm="1">
        <f t="array" ref="AH202">INDEX(GMWQ!$A$2:$NF$60,MATCH(1,(GMWQ!$NE$2:$NE$60=AH$3)*(GMWQ!$ND$2:$ND$60=AH$4)*(GMWQ!$NF$2:$NF$60=AH$1),0),$G202-1966)</f>
        <v>2594.7669999999998</v>
      </c>
      <c r="AI202" s="4" cm="1">
        <f t="array" ref="AI202">INDEX(GMWQ!$A$2:$NF$60,MATCH(1,(GMWQ!$NE$2:$NE$60=AI$3)*(GMWQ!$ND$2:$ND$60=AI$4)*(GMWQ!$NF$2:$NF$60=AI$1),0),$G202-1966)</f>
        <v>491255</v>
      </c>
      <c r="AJ202" s="4" cm="1">
        <f t="array" ref="AJ202">INDEX(GMWQ!$A$2:$NF$60,MATCH(1,(GMWQ!$NE$2:$NE$60=AJ$3)*(GMWQ!$ND$2:$ND$60=AJ$4)*(GMWQ!$NF$2:$NF$60=AJ$1),0),$G202-1966)</f>
        <v>608304</v>
      </c>
      <c r="AK202" s="4" cm="1">
        <f t="array" ref="AK202">INDEX(GMWQ!$A$2:$NF$60,MATCH(1,(GMWQ!$NE$2:$NE$60=AK$3)*(GMWQ!$ND$2:$ND$60=AK$4)*(GMWQ!$NF$2:$NF$60=AK$1),0),$G202-1966)</f>
        <v>6203.4</v>
      </c>
      <c r="AL202" s="4" cm="1">
        <f t="array" ref="AL202">INDEX(GMWQ!$A$2:$NF$60,MATCH(1,(GMWQ!$NE$2:$NE$60=AL$3)*(GMWQ!$ND$2:$ND$60=AL$4)*(GMWQ!$NF$2:$NF$60=AL$1),0),$G202-1966)</f>
        <v>144886.70000000001</v>
      </c>
      <c r="AM202" s="4" cm="1">
        <f t="array" ref="AM202">INDEX(GMWQ!$A$2:$NF$60,MATCH(1,(GMWQ!$NE$2:$NE$60=AM$3)*(GMWQ!$ND$2:$ND$60=AM$4)*(GMWQ!$NF$2:$NF$60=AM$1),0),$G202-1966)</f>
        <v>944.82500000000005</v>
      </c>
      <c r="AN202" s="4" cm="1">
        <f t="array" ref="AN202">INDEX(GMWQ!$A$2:$NF$60,MATCH(1,(GMWQ!$NE$2:$NE$60=AN$3)*(GMWQ!$ND$2:$ND$60=AN$4)*(GMWQ!$NF$2:$NF$60=AN$1),0),$G202-1966)</f>
        <v>643.47500000000002</v>
      </c>
      <c r="AO202" s="4" cm="1">
        <f t="array" ref="AO202">INDEX(GMWQ!$A$2:$NF$60,MATCH(1,(GMWQ!$NE$2:$NE$60=AO$3)*(GMWQ!$ND$2:$ND$60=AO$4)*(GMWQ!$NF$2:$NF$60=AO$1),0),$G202-1966)</f>
        <v>476.738</v>
      </c>
      <c r="AP202" s="4" cm="1">
        <f t="array" ref="AP202">INDEX(GMWQ!$A$2:$NF$60,MATCH(1,(GMWQ!$NE$2:$NE$60=AP$3)*(GMWQ!$ND$2:$ND$60=AP$4)*(GMWQ!$NF$2:$NF$60=AP$1),0),$G202-1966)</f>
        <v>665141</v>
      </c>
      <c r="AQ202" s="4" cm="1">
        <f t="array" ref="AQ202">INDEX(GMWQ!$A$2:$NF$60,MATCH(1,(GMWQ!$NE$2:$NE$60=AQ$3)*(GMWQ!$ND$2:$ND$60=AQ$4)*(GMWQ!$NF$2:$NF$60=AQ$1),0),$G202-1966)</f>
        <v>0.43622440000000001</v>
      </c>
      <c r="AR202" s="4" cm="1">
        <f t="array" ref="AR202">INDEX(GMWQ!$A$2:$NF$60,MATCH(1,(GMWQ!$NE$2:$NE$60=AR$3)*(GMWQ!$ND$2:$ND$60=AR$4)*(GMWQ!$NF$2:$NF$60=AR$1),0),$G202-1966)</f>
        <v>-0.94557270000000004</v>
      </c>
      <c r="AS202" s="4" cm="1">
        <f t="array" ref="AS202">INDEX(GMWQ!$A$2:$NF$60,MATCH(1,(GMWQ!$NE$2:$NE$60=AS$3)*(GMWQ!$ND$2:$ND$60=AS$4)*(GMWQ!$NF$2:$NF$60=AS$1),0),$G202-1966)</f>
        <v>-1.106633</v>
      </c>
      <c r="AT202" s="4" cm="1">
        <f t="array" ref="AT202">INDEX(GMWQ!$A$2:$NF$60,MATCH(1,(GMWQ!$NE$2:$NE$60=AT$3)*(GMWQ!$ND$2:$ND$60=AT$4)*(GMWQ!$NF$2:$NF$60=AT$1),0),$G202-1966)</f>
        <v>-0.1353906</v>
      </c>
      <c r="AU202" s="4" cm="1">
        <f t="array" ref="AU202">INDEX(GMWQ!$A$2:$NF$60,MATCH(1,(GMWQ!$NE$2:$NE$60=AU$3)*(GMWQ!$ND$2:$ND$60=AU$4)*(GMWQ!$NF$2:$NF$60=AU$1),0),$G202-1966)</f>
        <v>114.4</v>
      </c>
      <c r="AV202" s="4" cm="1">
        <f t="array" ref="AV202">INDEX(GMWQ!$A$2:$NF$60,MATCH(1,(GMWQ!$NE$2:$NE$60=AV$3)*(GMWQ!$ND$2:$ND$60=AV$4)*(GMWQ!$NF$2:$NF$60=AV$1),0),$G202-1966)</f>
        <v>278.7713</v>
      </c>
      <c r="AW202" s="4" cm="1">
        <f t="array" ref="AW202">INDEX(GMWQ!$A$2:$NF$60,MATCH(1,(GMWQ!$NE$2:$NE$60=AW$3)*(GMWQ!$ND$2:$ND$60=AW$4)*(GMWQ!$NF$2:$NF$60=AW$1),0),$G202-1966)</f>
        <v>100.0333</v>
      </c>
      <c r="AX202" s="4" cm="1">
        <f t="array" ref="AX202">INDEX(GMWQ!$A$2:$NF$60,MATCH(1,(GMWQ!$NE$2:$NE$60=AX$3)*(GMWQ!$ND$2:$ND$60=AX$4)*(GMWQ!$NF$2:$NF$60=AX$1),0),$G202-1966)</f>
        <v>104.6</v>
      </c>
      <c r="AY202" s="4" cm="1">
        <f t="array" ref="AY202">INDEX(GMWQ!$A$2:$NF$60,MATCH(1,(GMWQ!$NE$2:$NE$60=AY$3)*(GMWQ!$ND$2:$ND$60=AY$4)*(GMWQ!$NF$2:$NF$60=AY$1),0),$G202-1966)</f>
        <v>88.946659999999994</v>
      </c>
      <c r="AZ202" s="4" cm="1">
        <f t="array" ref="AZ202">INDEX(GMWQ!$A$2:$NF$60,MATCH(1,(GMWQ!$NE$2:$NE$60=AZ$3)*(GMWQ!$ND$2:$ND$60=AZ$4)*(GMWQ!$NF$2:$NF$60=AZ$1),0),$G202-1966)</f>
        <v>86.533330000000007</v>
      </c>
      <c r="BA202" s="4" cm="1">
        <f t="array" ref="BA202">INDEX(GMWQ!$A$2:$NF$60,MATCH(1,(GMWQ!$NE$2:$NE$60=BA$3)*(GMWQ!$ND$2:$ND$60=BA$4)*(GMWQ!$NF$2:$NF$60=BA$1),0),$G202-1966)</f>
        <v>144.5333</v>
      </c>
    </row>
    <row r="203" spans="1:53" x14ac:dyDescent="0.25">
      <c r="A203" s="4">
        <v>2022</v>
      </c>
      <c r="B203" s="4">
        <f t="shared" si="240"/>
        <v>2022</v>
      </c>
      <c r="C203" s="4">
        <f t="shared" si="240"/>
        <v>2021</v>
      </c>
      <c r="D203" s="4">
        <f t="shared" ref="D203" si="260">+D199+1</f>
        <v>2021</v>
      </c>
      <c r="E203" s="4">
        <f t="shared" si="240"/>
        <v>2021</v>
      </c>
      <c r="G203" s="4">
        <f t="shared" si="226"/>
        <v>2169</v>
      </c>
      <c r="H203" s="4" cm="1">
        <f t="array" ref="H203">INDEX(GMWQ!$A$2:$NF$60,MATCH(1,(GMWQ!$NE$2:$NE$60=H$3)*(GMWQ!$ND$2:$ND$60=H$4)*(GMWQ!$NF$2:$NF$60=H$1),0),$G203-1966)</f>
        <v>682527</v>
      </c>
      <c r="I203" s="4" cm="1">
        <f t="array" ref="I203">INDEX(GMWQ!$A$2:$NF$60,MATCH(1,(GMWQ!$NE$2:$NE$60=I$3)*(GMWQ!$ND$2:$ND$60=I$4)*(GMWQ!$NF$2:$NF$60=I$1),0),$G203-1966)</f>
        <v>5483.1750000000002</v>
      </c>
      <c r="J203" s="4" cm="1">
        <f t="array" ref="J203">INDEX(GMWQ!$A$2:$NF$60,MATCH(1,(GMWQ!$NE$2:$NE$60=J$3)*(GMWQ!$ND$2:$ND$60=J$4)*(GMWQ!$NF$2:$NF$60=J$1),0),$G203-1966)</f>
        <v>144491.70000000001</v>
      </c>
      <c r="K203" s="4" cm="1">
        <f t="array" ref="K203">INDEX(GMWQ!$A$2:$NF$60,MATCH(1,(GMWQ!$NE$2:$NE$60=K$3)*(GMWQ!$ND$2:$ND$60=K$4)*(GMWQ!$NF$2:$NF$60=K$1),0),$G203-1966)</f>
        <v>909.52</v>
      </c>
      <c r="L203" s="4" cm="1">
        <f t="array" ref="L203">INDEX(GMWQ!$A$2:$NF$60,MATCH(1,(GMWQ!$NE$2:$NE$60=L$3)*(GMWQ!$ND$2:$ND$60=L$4)*(GMWQ!$NF$2:$NF$60=L$1),0),$G203-1966)</f>
        <v>631.72500000000002</v>
      </c>
      <c r="M203" s="4" cm="1">
        <f t="array" ref="M203">INDEX(GMWQ!$A$2:$NF$60,MATCH(1,(GMWQ!$NE$2:$NE$60=M$3)*(GMWQ!$ND$2:$ND$60=M$4)*(GMWQ!$NF$2:$NF$60=M$1),0),$G203-1966)</f>
        <v>470.91699999999997</v>
      </c>
      <c r="N203" s="4" cm="1">
        <f t="array" ref="N203">INDEX(GMWQ!$A$2:$NF$60,MATCH(1,(GMWQ!$NE$2:$NE$60=N$3)*(GMWQ!$ND$2:$ND$60=N$4)*(GMWQ!$NF$2:$NF$60=N$1),0),$G203-1966)</f>
        <v>582786.5</v>
      </c>
      <c r="O203" s="4" cm="1">
        <f t="array" ref="O203">INDEX(GMWQ!$A$2:$NF$60,MATCH(1,(GMWQ!$NE$2:$NE$60=O$3)*(GMWQ!$ND$2:$ND$60=O$4)*(GMWQ!$NF$2:$NF$60=O$1),0),$G203-1966)</f>
        <v>-673</v>
      </c>
      <c r="P203" s="4" cm="1">
        <f t="array" ref="P203">INDEX(GMWQ!$A$2:$NF$60,MATCH(1,(GMWQ!$NE$2:$NE$60=P$3)*(GMWQ!$ND$2:$ND$60=P$4)*(GMWQ!$NF$2:$NF$60=P$1),0),$G203-1966)</f>
        <v>-220.35849999999999</v>
      </c>
      <c r="Q203" s="4" cm="1">
        <f t="array" ref="Q203">INDEX(GMWQ!$A$2:$NF$60,MATCH(1,(GMWQ!$NE$2:$NE$60=Q$3)*(GMWQ!$ND$2:$ND$60=Q$4)*(GMWQ!$NF$2:$NF$60=Q$1),0),$G203-1966)</f>
        <v>-5952.25</v>
      </c>
      <c r="R203" s="4" cm="1">
        <f t="array" ref="R203">INDEX(GMWQ!$A$2:$NF$60,MATCH(1,(GMWQ!$NE$2:$NE$60=R$3)*(GMWQ!$ND$2:$ND$60=R$4)*(GMWQ!$NF$2:$NF$60=R$1),0),$G203-1966)</f>
        <v>-2.3639999999999999</v>
      </c>
      <c r="S203" s="4" cm="1">
        <f t="array" ref="S203">INDEX(GMWQ!$A$2:$NF$60,MATCH(1,(GMWQ!$NE$2:$NE$60=S$3)*(GMWQ!$ND$2:$ND$60=S$4)*(GMWQ!$NF$2:$NF$60=S$1),0),$G203-1966)</f>
        <v>-31.914999999999999</v>
      </c>
      <c r="T203" s="4" cm="1">
        <f t="array" ref="T203">INDEX(GMWQ!$A$2:$NF$60,MATCH(1,(GMWQ!$NE$2:$NE$60=T$3)*(GMWQ!$ND$2:$ND$60=T$4)*(GMWQ!$NF$2:$NF$60=T$1),0),$G203-1966)</f>
        <v>-40.77749</v>
      </c>
      <c r="U203" s="4" cm="1">
        <f t="array" ref="U203">INDEX(GMWQ!$A$2:$NF$60,MATCH(1,(GMWQ!$NE$2:$NE$60=U$3)*(GMWQ!$ND$2:$ND$60=U$4)*(GMWQ!$NF$2:$NF$60=U$1),0),$G203-1966)</f>
        <v>4489</v>
      </c>
      <c r="V203" s="4" cm="1">
        <f t="array" ref="V203">INDEX(GMWQ!$A$2:$NF$60,MATCH(1,(GMWQ!$NE$2:$NE$60=V$3)*(GMWQ!$ND$2:$ND$60=V$4)*(GMWQ!$NF$2:$NF$60=V$1),0),$G203-1966)</f>
        <v>2385352</v>
      </c>
      <c r="W203" s="4" cm="1">
        <f t="array" ref="W203">INDEX(GMWQ!$A$2:$NF$60,MATCH(1,(GMWQ!$NE$2:$NE$60=W$3)*(GMWQ!$ND$2:$ND$60=W$4)*(GMWQ!$NF$2:$NF$60=W$1),0),$G203-1966)</f>
        <v>35647.07</v>
      </c>
      <c r="X203" s="4" cm="1">
        <f t="array" ref="X203">INDEX(GMWQ!$A$2:$NF$60,MATCH(1,(GMWQ!$NE$2:$NE$60=X$3)*(GMWQ!$ND$2:$ND$60=X$4)*(GMWQ!$NF$2:$NF$60=X$1),0),$G203-1966)</f>
        <v>1335043</v>
      </c>
      <c r="Y203" s="4" cm="1">
        <f t="array" ref="Y203">INDEX(GMWQ!$A$2:$NF$60,MATCH(1,(GMWQ!$NE$2:$NE$60=Y$3)*(GMWQ!$ND$2:$ND$60=Y$4)*(GMWQ!$NF$2:$NF$60=Y$1),0),$G203-1966)</f>
        <v>2319.009</v>
      </c>
      <c r="Z203" s="4" cm="1">
        <f t="array" ref="Z203">INDEX(GMWQ!$A$2:$NF$60,MATCH(1,(GMWQ!$NE$2:$NE$60=Z$3)*(GMWQ!$ND$2:$ND$60=Z$4)*(GMWQ!$NF$2:$NF$60=Z$1),0),$G203-1966)</f>
        <v>3662.8449999999998</v>
      </c>
      <c r="AA203" s="4" cm="1">
        <f t="array" ref="AA203">INDEX(GMWQ!$A$2:$NF$60,MATCH(1,(GMWQ!$NE$2:$NE$60=AA$3)*(GMWQ!$ND$2:$ND$60=AA$4)*(GMWQ!$NF$2:$NF$60=AA$1),0),$G203-1966)</f>
        <v>3079.1750000000002</v>
      </c>
      <c r="AB203" s="4" cm="1">
        <f t="array" ref="AB203">INDEX(GMWQ!$A$2:$NF$60,MATCH(1,(GMWQ!$NE$2:$NE$60=AB$3)*(GMWQ!$ND$2:$ND$60=AB$4)*(GMWQ!$NF$2:$NF$60=AB$1),0),$G203-1966)</f>
        <v>2958998</v>
      </c>
      <c r="AC203" s="4" cm="1">
        <f t="array" ref="AC203">INDEX(GMWQ!$A$2:$NF$60,MATCH(1,(GMWQ!$NE$2:$NE$60=AC$3)*(GMWQ!$ND$2:$ND$60=AC$4)*(GMWQ!$NF$2:$NF$60=AC$1),0),$G203-1966)</f>
        <v>2380800</v>
      </c>
      <c r="AD203" s="4" cm="1">
        <f t="array" ref="AD203">INDEX(GMWQ!$A$2:$NF$60,MATCH(1,(GMWQ!$NE$2:$NE$60=AD$3)*(GMWQ!$ND$2:$ND$60=AD$4)*(GMWQ!$NF$2:$NF$60=AD$1),0),$G203-1966)</f>
        <v>26724.59</v>
      </c>
      <c r="AE203" s="4" cm="1">
        <f t="array" ref="AE203">INDEX(GMWQ!$A$2:$NF$60,MATCH(1,(GMWQ!$NE$2:$NE$60=AE$3)*(GMWQ!$ND$2:$ND$60=AE$4)*(GMWQ!$NF$2:$NF$60=AE$1),0),$G203-1966)</f>
        <v>670907.80000000005</v>
      </c>
      <c r="AF203" s="4" cm="1">
        <f t="array" ref="AF203">INDEX(GMWQ!$A$2:$NF$60,MATCH(1,(GMWQ!$NE$2:$NE$60=AF$3)*(GMWQ!$ND$2:$ND$60=AF$4)*(GMWQ!$NF$2:$NF$60=AF$1),0),$G203-1966)</f>
        <v>1163</v>
      </c>
      <c r="AG203" s="4" cm="1">
        <f t="array" ref="AG203">INDEX(GMWQ!$A$2:$NF$60,MATCH(1,(GMWQ!$NE$2:$NE$60=AG$3)*(GMWQ!$ND$2:$ND$60=AG$4)*(GMWQ!$NF$2:$NF$60=AG$1),0),$G203-1966)</f>
        <v>2023.4580000000001</v>
      </c>
      <c r="AH203" s="4" cm="1">
        <f t="array" ref="AH203">INDEX(GMWQ!$A$2:$NF$60,MATCH(1,(GMWQ!$NE$2:$NE$60=AH$3)*(GMWQ!$ND$2:$ND$60=AH$4)*(GMWQ!$NF$2:$NF$60=AH$1),0),$G203-1966)</f>
        <v>2537.1039999999998</v>
      </c>
      <c r="AI203" s="4" cm="1">
        <f t="array" ref="AI203">INDEX(GMWQ!$A$2:$NF$60,MATCH(1,(GMWQ!$NE$2:$NE$60=AI$3)*(GMWQ!$ND$2:$ND$60=AI$4)*(GMWQ!$NF$2:$NF$60=AI$1),0),$G203-1966)</f>
        <v>372839</v>
      </c>
      <c r="AJ203" s="4" cm="1">
        <f t="array" ref="AJ203">INDEX(GMWQ!$A$2:$NF$60,MATCH(1,(GMWQ!$NE$2:$NE$60=AJ$3)*(GMWQ!$ND$2:$ND$60=AJ$4)*(GMWQ!$NF$2:$NF$60=AJ$1),0),$G203-1966)</f>
        <v>623014</v>
      </c>
      <c r="AK203" s="4" cm="1">
        <f t="array" ref="AK203">INDEX(GMWQ!$A$2:$NF$60,MATCH(1,(GMWQ!$NE$2:$NE$60=AK$3)*(GMWQ!$ND$2:$ND$60=AK$4)*(GMWQ!$NF$2:$NF$60=AK$1),0),$G203-1966)</f>
        <v>6312.5749999999998</v>
      </c>
      <c r="AL203" s="4" cm="1">
        <f t="array" ref="AL203">INDEX(GMWQ!$A$2:$NF$60,MATCH(1,(GMWQ!$NE$2:$NE$60=AL$3)*(GMWQ!$ND$2:$ND$60=AL$4)*(GMWQ!$NF$2:$NF$60=AL$1),0),$G203-1966)</f>
        <v>145071</v>
      </c>
      <c r="AM203" s="4" cm="1">
        <f t="array" ref="AM203">INDEX(GMWQ!$A$2:$NF$60,MATCH(1,(GMWQ!$NE$2:$NE$60=AM$3)*(GMWQ!$ND$2:$ND$60=AM$4)*(GMWQ!$NF$2:$NF$60=AM$1),0),$G203-1966)</f>
        <v>971.76700000000005</v>
      </c>
      <c r="AN203" s="4" cm="1">
        <f t="array" ref="AN203">INDEX(GMWQ!$A$2:$NF$60,MATCH(1,(GMWQ!$NE$2:$NE$60=AN$3)*(GMWQ!$ND$2:$ND$60=AN$4)*(GMWQ!$NF$2:$NF$60=AN$1),0),$G203-1966)</f>
        <v>648.92700000000002</v>
      </c>
      <c r="AO203" s="4" cm="1">
        <f t="array" ref="AO203">INDEX(GMWQ!$A$2:$NF$60,MATCH(1,(GMWQ!$NE$2:$NE$60=AO$3)*(GMWQ!$ND$2:$ND$60=AO$4)*(GMWQ!$NF$2:$NF$60=AO$1),0),$G203-1966)</f>
        <v>485.60300000000001</v>
      </c>
      <c r="AP203" s="4" cm="1">
        <f t="array" ref="AP203">INDEX(GMWQ!$A$2:$NF$60,MATCH(1,(GMWQ!$NE$2:$NE$60=AP$3)*(GMWQ!$ND$2:$ND$60=AP$4)*(GMWQ!$NF$2:$NF$60=AP$1),0),$G203-1966)</f>
        <v>694460</v>
      </c>
      <c r="AQ203" s="4" cm="1">
        <f t="array" ref="AQ203">INDEX(GMWQ!$A$2:$NF$60,MATCH(1,(GMWQ!$NE$2:$NE$60=AQ$3)*(GMWQ!$ND$2:$ND$60=AQ$4)*(GMWQ!$NF$2:$NF$60=AQ$1),0),$G203-1966)</f>
        <v>-5.793571E-3</v>
      </c>
      <c r="AR203" s="4" cm="1">
        <f t="array" ref="AR203">INDEX(GMWQ!$A$2:$NF$60,MATCH(1,(GMWQ!$NE$2:$NE$60=AR$3)*(GMWQ!$ND$2:$ND$60=AR$4)*(GMWQ!$NF$2:$NF$60=AR$1),0),$G203-1966)</f>
        <v>-1.0355319999999999</v>
      </c>
      <c r="AS203" s="4" cm="1">
        <f t="array" ref="AS203">INDEX(GMWQ!$A$2:$NF$60,MATCH(1,(GMWQ!$NE$2:$NE$60=AS$3)*(GMWQ!$ND$2:$ND$60=AS$4)*(GMWQ!$NF$2:$NF$60=AS$1),0),$G203-1966)</f>
        <v>-0.92487589999999997</v>
      </c>
      <c r="AT203" s="4" cm="1">
        <f t="array" ref="AT203">INDEX(GMWQ!$A$2:$NF$60,MATCH(1,(GMWQ!$NE$2:$NE$60=AT$3)*(GMWQ!$ND$2:$ND$60=AT$4)*(GMWQ!$NF$2:$NF$60=AT$1),0),$G203-1966)</f>
        <v>-0.1517915</v>
      </c>
      <c r="AU203" s="4" cm="1">
        <f t="array" ref="AU203">INDEX(GMWQ!$A$2:$NF$60,MATCH(1,(GMWQ!$NE$2:$NE$60=AU$3)*(GMWQ!$ND$2:$ND$60=AU$4)*(GMWQ!$NF$2:$NF$60=AU$1),0),$G203-1966)</f>
        <v>115.9333</v>
      </c>
      <c r="AV203" s="4" cm="1">
        <f t="array" ref="AV203">INDEX(GMWQ!$A$2:$NF$60,MATCH(1,(GMWQ!$NE$2:$NE$60=AV$3)*(GMWQ!$ND$2:$ND$60=AV$4)*(GMWQ!$NF$2:$NF$60=AV$1),0),$G203-1966)</f>
        <v>284.90570000000002</v>
      </c>
      <c r="AW203" s="4" cm="1">
        <f t="array" ref="AW203">INDEX(GMWQ!$A$2:$NF$60,MATCH(1,(GMWQ!$NE$2:$NE$60=AW$3)*(GMWQ!$ND$2:$ND$60=AW$4)*(GMWQ!$NF$2:$NF$60=AW$1),0),$G203-1966)</f>
        <v>100.7</v>
      </c>
      <c r="AX203" s="4" cm="1">
        <f t="array" ref="AX203">INDEX(GMWQ!$A$2:$NF$60,MATCH(1,(GMWQ!$NE$2:$NE$60=AX$3)*(GMWQ!$ND$2:$ND$60=AX$4)*(GMWQ!$NF$2:$NF$60=AX$1),0),$G203-1966)</f>
        <v>106.63330000000001</v>
      </c>
      <c r="AY203" s="4" cm="1">
        <f t="array" ref="AY203">INDEX(GMWQ!$A$2:$NF$60,MATCH(1,(GMWQ!$NE$2:$NE$60=AY$3)*(GMWQ!$ND$2:$ND$60=AY$4)*(GMWQ!$NF$2:$NF$60=AY$1),0),$G203-1966)</f>
        <v>90.27</v>
      </c>
      <c r="AZ203" s="4" cm="1">
        <f t="array" ref="AZ203">INDEX(GMWQ!$A$2:$NF$60,MATCH(1,(GMWQ!$NE$2:$NE$60=AZ$3)*(GMWQ!$ND$2:$ND$60=AZ$4)*(GMWQ!$NF$2:$NF$60=AZ$1),0),$G203-1966)</f>
        <v>89.166659999999993</v>
      </c>
      <c r="BA203" s="4" cm="1">
        <f t="array" ref="BA203">INDEX(GMWQ!$A$2:$NF$60,MATCH(1,(GMWQ!$NE$2:$NE$60=BA$3)*(GMWQ!$ND$2:$ND$60=BA$4)*(GMWQ!$NF$2:$NF$60=BA$1),0),$G203-1966)</f>
        <v>147.5</v>
      </c>
    </row>
    <row r="204" spans="1:53" x14ac:dyDescent="0.25">
      <c r="B204" s="4">
        <f t="shared" ref="B204:E219" si="261">+B200+1</f>
        <v>2022</v>
      </c>
      <c r="C204" s="4">
        <f t="shared" si="261"/>
        <v>2022</v>
      </c>
      <c r="D204" s="4">
        <f t="shared" ref="D204" si="262">+D200+1</f>
        <v>2021</v>
      </c>
      <c r="G204" s="4">
        <f t="shared" si="226"/>
        <v>2170</v>
      </c>
      <c r="H204" s="4" cm="1">
        <f t="array" ref="H204">INDEX(GMWQ!$A$2:$NF$60,MATCH(1,(GMWQ!$NE$2:$NE$60=H$3)*(GMWQ!$ND$2:$ND$60=H$4)*(GMWQ!$NF$2:$NF$60=H$1),0),$G204-1966)</f>
        <v>686335</v>
      </c>
      <c r="I204" s="4" cm="1">
        <f t="array" ref="I204">INDEX(GMWQ!$A$2:$NF$60,MATCH(1,(GMWQ!$NE$2:$NE$60=I$3)*(GMWQ!$ND$2:$ND$60=I$4)*(GMWQ!$NF$2:$NF$60=I$1),0),$G204-1966)</f>
        <v>5491.75</v>
      </c>
      <c r="J204" s="4" cm="1">
        <f t="array" ref="J204">INDEX(GMWQ!$A$2:$NF$60,MATCH(1,(GMWQ!$NE$2:$NE$60=J$3)*(GMWQ!$ND$2:$ND$60=J$4)*(GMWQ!$NF$2:$NF$60=J$1),0),$G204-1966)</f>
        <v>145891.9</v>
      </c>
      <c r="K204" s="4" cm="1">
        <f t="array" ref="K204">INDEX(GMWQ!$A$2:$NF$60,MATCH(1,(GMWQ!$NE$2:$NE$60=K$3)*(GMWQ!$ND$2:$ND$60=K$4)*(GMWQ!$NF$2:$NF$60=K$1),0),$G204-1966)</f>
        <v>910.9</v>
      </c>
      <c r="L204" s="4" cm="1">
        <f t="array" ref="L204">INDEX(GMWQ!$A$2:$NF$60,MATCH(1,(GMWQ!$NE$2:$NE$60=L$3)*(GMWQ!$ND$2:$ND$60=L$4)*(GMWQ!$NF$2:$NF$60=L$1),0),$G204-1966)</f>
        <v>634.30600000000004</v>
      </c>
      <c r="M204" s="4" cm="1">
        <f t="array" ref="M204">INDEX(GMWQ!$A$2:$NF$60,MATCH(1,(GMWQ!$NE$2:$NE$60=M$3)*(GMWQ!$ND$2:$ND$60=M$4)*(GMWQ!$NF$2:$NF$60=M$1),0),$G204-1966)</f>
        <v>478.37299999999999</v>
      </c>
      <c r="N204" s="4" cm="1">
        <f t="array" ref="N204">INDEX(GMWQ!$A$2:$NF$60,MATCH(1,(GMWQ!$NE$2:$NE$60=N$3)*(GMWQ!$ND$2:$ND$60=N$4)*(GMWQ!$NF$2:$NF$60=N$1),0),$G204-1966)</f>
        <v>589416.5</v>
      </c>
      <c r="O204" s="4" cm="1">
        <f t="array" ref="O204">INDEX(GMWQ!$A$2:$NF$60,MATCH(1,(GMWQ!$NE$2:$NE$60=O$3)*(GMWQ!$ND$2:$ND$60=O$4)*(GMWQ!$NF$2:$NF$60=O$1),0),$G204-1966)</f>
        <v>-41027</v>
      </c>
      <c r="P204" s="4" cm="1">
        <f t="array" ref="P204">INDEX(GMWQ!$A$2:$NF$60,MATCH(1,(GMWQ!$NE$2:$NE$60=P$3)*(GMWQ!$ND$2:$ND$60=P$4)*(GMWQ!$NF$2:$NF$60=P$1),0),$G204-1966)</f>
        <v>-209.42429999999999</v>
      </c>
      <c r="Q204" s="4" cm="1">
        <f t="array" ref="Q204">INDEX(GMWQ!$A$2:$NF$60,MATCH(1,(GMWQ!$NE$2:$NE$60=Q$3)*(GMWQ!$ND$2:$ND$60=Q$4)*(GMWQ!$NF$2:$NF$60=Q$1),0),$G204-1966)</f>
        <v>-5652.75</v>
      </c>
      <c r="R204" s="4" cm="1">
        <f t="array" ref="R204">INDEX(GMWQ!$A$2:$NF$60,MATCH(1,(GMWQ!$NE$2:$NE$60=R$3)*(GMWQ!$ND$2:$ND$60=R$4)*(GMWQ!$NF$2:$NF$60=R$1),0),$G204-1966)</f>
        <v>-6.6139999999999999</v>
      </c>
      <c r="S204" s="4" cm="1">
        <f t="array" ref="S204">INDEX(GMWQ!$A$2:$NF$60,MATCH(1,(GMWQ!$NE$2:$NE$60=S$3)*(GMWQ!$ND$2:$ND$60=S$4)*(GMWQ!$NF$2:$NF$60=S$1),0),$G204-1966)</f>
        <v>-23.529</v>
      </c>
      <c r="T204" s="4" cm="1">
        <f t="array" ref="T204">INDEX(GMWQ!$A$2:$NF$60,MATCH(1,(GMWQ!$NE$2:$NE$60=T$3)*(GMWQ!$ND$2:$ND$60=T$4)*(GMWQ!$NF$2:$NF$60=T$1),0),$G204-1966)</f>
        <v>-40.82376</v>
      </c>
      <c r="U204" s="4" cm="1">
        <f t="array" ref="U204">INDEX(GMWQ!$A$2:$NF$60,MATCH(1,(GMWQ!$NE$2:$NE$60=U$3)*(GMWQ!$ND$2:$ND$60=U$4)*(GMWQ!$NF$2:$NF$60=U$1),0),$G204-1966)</f>
        <v>12881</v>
      </c>
      <c r="V204" s="4" cm="1">
        <f t="array" ref="V204">INDEX(GMWQ!$A$2:$NF$60,MATCH(1,(GMWQ!$NE$2:$NE$60=V$3)*(GMWQ!$ND$2:$ND$60=V$4)*(GMWQ!$NF$2:$NF$60=V$1),0),$G204-1966)</f>
        <v>2434834</v>
      </c>
      <c r="W204" s="4" cm="1">
        <f t="array" ref="W204">INDEX(GMWQ!$A$2:$NF$60,MATCH(1,(GMWQ!$NE$2:$NE$60=W$3)*(GMWQ!$ND$2:$ND$60=W$4)*(GMWQ!$NF$2:$NF$60=W$1),0),$G204-1966)</f>
        <v>35766.800000000003</v>
      </c>
      <c r="X204" s="4" cm="1">
        <f t="array" ref="X204">INDEX(GMWQ!$A$2:$NF$60,MATCH(1,(GMWQ!$NE$2:$NE$60=X$3)*(GMWQ!$ND$2:$ND$60=X$4)*(GMWQ!$NF$2:$NF$60=X$1),0),$G204-1966)</f>
        <v>1338516</v>
      </c>
      <c r="Y204" s="4" cm="1">
        <f t="array" ref="Y204">INDEX(GMWQ!$A$2:$NF$60,MATCH(1,(GMWQ!$NE$2:$NE$60=Y$3)*(GMWQ!$ND$2:$ND$60=Y$4)*(GMWQ!$NF$2:$NF$60=Y$1),0),$G204-1966)</f>
        <v>2343.9650000000001</v>
      </c>
      <c r="Z204" s="4" cm="1">
        <f t="array" ref="Z204">INDEX(GMWQ!$A$2:$NF$60,MATCH(1,(GMWQ!$NE$2:$NE$60=Z$3)*(GMWQ!$ND$2:$ND$60=Z$4)*(GMWQ!$NF$2:$NF$60=Z$1),0),$G204-1966)</f>
        <v>3457.8409999999999</v>
      </c>
      <c r="AA204" s="4" cm="1">
        <f t="array" ref="AA204">INDEX(GMWQ!$A$2:$NF$60,MATCH(1,(GMWQ!$NE$2:$NE$60=AA$3)*(GMWQ!$ND$2:$ND$60=AA$4)*(GMWQ!$NF$2:$NF$60=AA$1),0),$G204-1966)</f>
        <v>3019.6060000000002</v>
      </c>
      <c r="AB204" s="4" cm="1">
        <f t="array" ref="AB204">INDEX(GMWQ!$A$2:$NF$60,MATCH(1,(GMWQ!$NE$2:$NE$60=AB$3)*(GMWQ!$ND$2:$ND$60=AB$4)*(GMWQ!$NF$2:$NF$60=AB$1),0),$G204-1966)</f>
        <v>2822795</v>
      </c>
      <c r="AC204" s="4" cm="1">
        <f t="array" ref="AC204">INDEX(GMWQ!$A$2:$NF$60,MATCH(1,(GMWQ!$NE$2:$NE$60=AC$3)*(GMWQ!$ND$2:$ND$60=AC$4)*(GMWQ!$NF$2:$NF$60=AC$1),0),$G204-1966)</f>
        <v>2425900</v>
      </c>
      <c r="AD204" s="4" cm="1">
        <f t="array" ref="AD204">INDEX(GMWQ!$A$2:$NF$60,MATCH(1,(GMWQ!$NE$2:$NE$60=AD$3)*(GMWQ!$ND$2:$ND$60=AD$4)*(GMWQ!$NF$2:$NF$60=AD$1),0),$G204-1966)</f>
        <v>26695.51</v>
      </c>
      <c r="AE204" s="4" cm="1">
        <f t="array" ref="AE204">INDEX(GMWQ!$A$2:$NF$60,MATCH(1,(GMWQ!$NE$2:$NE$60=AE$3)*(GMWQ!$ND$2:$ND$60=AE$4)*(GMWQ!$NF$2:$NF$60=AE$1),0),$G204-1966)</f>
        <v>667308.30000000005</v>
      </c>
      <c r="AF204" s="4" cm="1">
        <f t="array" ref="AF204">INDEX(GMWQ!$A$2:$NF$60,MATCH(1,(GMWQ!$NE$2:$NE$60=AF$3)*(GMWQ!$ND$2:$ND$60=AF$4)*(GMWQ!$NF$2:$NF$60=AF$1),0),$G204-1966)</f>
        <v>1050</v>
      </c>
      <c r="AG204" s="4" cm="1">
        <f t="array" ref="AG204">INDEX(GMWQ!$A$2:$NF$60,MATCH(1,(GMWQ!$NE$2:$NE$60=AG$3)*(GMWQ!$ND$2:$ND$60=AG$4)*(GMWQ!$NF$2:$NF$60=AG$1),0),$G204-1966)</f>
        <v>1979.6849999999999</v>
      </c>
      <c r="AH204" s="4" cm="1">
        <f t="array" ref="AH204">INDEX(GMWQ!$A$2:$NF$60,MATCH(1,(GMWQ!$NE$2:$NE$60=AH$3)*(GMWQ!$ND$2:$ND$60=AH$4)*(GMWQ!$NF$2:$NF$60=AH$1),0),$G204-1966)</f>
        <v>2479.44</v>
      </c>
      <c r="AI204" s="4" cm="1">
        <f t="array" ref="AI204">INDEX(GMWQ!$A$2:$NF$60,MATCH(1,(GMWQ!$NE$2:$NE$60=AI$3)*(GMWQ!$ND$2:$ND$60=AI$4)*(GMWQ!$NF$2:$NF$60=AI$1),0),$G204-1966)</f>
        <v>268933</v>
      </c>
      <c r="AJ204" s="4" cm="1">
        <f t="array" ref="AJ204">INDEX(GMWQ!$A$2:$NF$60,MATCH(1,(GMWQ!$NE$2:$NE$60=AJ$3)*(GMWQ!$ND$2:$ND$60=AJ$4)*(GMWQ!$NF$2:$NF$60=AJ$1),0),$G204-1966)</f>
        <v>639293</v>
      </c>
      <c r="AK204" s="4" cm="1">
        <f t="array" ref="AK204">INDEX(GMWQ!$A$2:$NF$60,MATCH(1,(GMWQ!$NE$2:$NE$60=AK$3)*(GMWQ!$ND$2:$ND$60=AK$4)*(GMWQ!$NF$2:$NF$60=AK$1),0),$G204-1966)</f>
        <v>6465.3249999999998</v>
      </c>
      <c r="AL204" s="4" cm="1">
        <f t="array" ref="AL204">INDEX(GMWQ!$A$2:$NF$60,MATCH(1,(GMWQ!$NE$2:$NE$60=AL$3)*(GMWQ!$ND$2:$ND$60=AL$4)*(GMWQ!$NF$2:$NF$60=AL$1),0),$G204-1966)</f>
        <v>145967.5</v>
      </c>
      <c r="AM204" s="4" cm="1">
        <f t="array" ref="AM204">INDEX(GMWQ!$A$2:$NF$60,MATCH(1,(GMWQ!$NE$2:$NE$60=AM$3)*(GMWQ!$ND$2:$ND$60=AM$4)*(GMWQ!$NF$2:$NF$60=AM$1),0),$G204-1966)</f>
        <v>989.27300000000002</v>
      </c>
      <c r="AN204" s="4" cm="1">
        <f t="array" ref="AN204">INDEX(GMWQ!$A$2:$NF$60,MATCH(1,(GMWQ!$NE$2:$NE$60=AN$3)*(GMWQ!$ND$2:$ND$60=AN$4)*(GMWQ!$NF$2:$NF$60=AN$1),0),$G204-1966)</f>
        <v>655.255</v>
      </c>
      <c r="AO204" s="4" cm="1">
        <f t="array" ref="AO204">INDEX(GMWQ!$A$2:$NF$60,MATCH(1,(GMWQ!$NE$2:$NE$60=AO$3)*(GMWQ!$ND$2:$ND$60=AO$4)*(GMWQ!$NF$2:$NF$60=AO$1),0),$G204-1966)</f>
        <v>499.06599999999997</v>
      </c>
      <c r="AP204" s="4" cm="1">
        <f t="array" ref="AP204">INDEX(GMWQ!$A$2:$NF$60,MATCH(1,(GMWQ!$NE$2:$NE$60=AP$3)*(GMWQ!$ND$2:$ND$60=AP$4)*(GMWQ!$NF$2:$NF$60=AP$1),0),$G204-1966)</f>
        <v>724571</v>
      </c>
      <c r="AQ204" s="4" cm="1">
        <f t="array" ref="AQ204">INDEX(GMWQ!$A$2:$NF$60,MATCH(1,(GMWQ!$NE$2:$NE$60=AQ$3)*(GMWQ!$ND$2:$ND$60=AQ$4)*(GMWQ!$NF$2:$NF$60=AQ$1),0),$G204-1966)</f>
        <v>-1.116444</v>
      </c>
      <c r="AR204" s="4" cm="1">
        <f t="array" ref="AR204">INDEX(GMWQ!$A$2:$NF$60,MATCH(1,(GMWQ!$NE$2:$NE$60=AR$3)*(GMWQ!$ND$2:$ND$60=AR$4)*(GMWQ!$NF$2:$NF$60=AR$1),0),$G204-1966)</f>
        <v>-0.95443889999999998</v>
      </c>
      <c r="AS204" s="4" cm="1">
        <f t="array" ref="AS204">INDEX(GMWQ!$A$2:$NF$60,MATCH(1,(GMWQ!$NE$2:$NE$60=AS$3)*(GMWQ!$ND$2:$ND$60=AS$4)*(GMWQ!$NF$2:$NF$60=AS$1),0),$G204-1966)</f>
        <v>-0.75415160000000003</v>
      </c>
      <c r="AT204" s="4" cm="1">
        <f t="array" ref="AT204">INDEX(GMWQ!$A$2:$NF$60,MATCH(1,(GMWQ!$NE$2:$NE$60=AT$3)*(GMWQ!$ND$2:$ND$60=AT$4)*(GMWQ!$NF$2:$NF$60=AT$1),0),$G204-1966)</f>
        <v>-0.3281502</v>
      </c>
      <c r="AU204" s="4" cm="1">
        <f t="array" ref="AU204">INDEX(GMWQ!$A$2:$NF$60,MATCH(1,(GMWQ!$NE$2:$NE$60=AU$3)*(GMWQ!$ND$2:$ND$60=AU$4)*(GMWQ!$NF$2:$NF$60=AU$1),0),$G204-1966)</f>
        <v>120.86669999999999</v>
      </c>
      <c r="AV204" s="4" cm="1">
        <f t="array" ref="AV204">INDEX(GMWQ!$A$2:$NF$60,MATCH(1,(GMWQ!$NE$2:$NE$60=AV$3)*(GMWQ!$ND$2:$ND$60=AV$4)*(GMWQ!$NF$2:$NF$60=AV$1),0),$G204-1966)</f>
        <v>291.6053</v>
      </c>
      <c r="AW204" s="4" cm="1">
        <f t="array" ref="AW204">INDEX(GMWQ!$A$2:$NF$60,MATCH(1,(GMWQ!$NE$2:$NE$60=AW$3)*(GMWQ!$ND$2:$ND$60=AW$4)*(GMWQ!$NF$2:$NF$60=AW$1),0),$G204-1966)</f>
        <v>101.7</v>
      </c>
      <c r="AX204" s="4" cm="1">
        <f t="array" ref="AX204">INDEX(GMWQ!$A$2:$NF$60,MATCH(1,(GMWQ!$NE$2:$NE$60=AX$3)*(GMWQ!$ND$2:$ND$60=AX$4)*(GMWQ!$NF$2:$NF$60=AX$1),0),$G204-1966)</f>
        <v>109.2667</v>
      </c>
      <c r="AY204" s="4" cm="1">
        <f t="array" ref="AY204">INDEX(GMWQ!$A$2:$NF$60,MATCH(1,(GMWQ!$NE$2:$NE$60=AY$3)*(GMWQ!$ND$2:$ND$60=AY$4)*(GMWQ!$NF$2:$NF$60=AY$1),0),$G204-1966)</f>
        <v>92.39</v>
      </c>
      <c r="AZ204" s="4" cm="1">
        <f t="array" ref="AZ204">INDEX(GMWQ!$A$2:$NF$60,MATCH(1,(GMWQ!$NE$2:$NE$60=AZ$3)*(GMWQ!$ND$2:$ND$60=AZ$4)*(GMWQ!$NF$2:$NF$60=AZ$1),0),$G204-1966)</f>
        <v>90.833340000000007</v>
      </c>
      <c r="BA204" s="4" cm="1">
        <f t="array" ref="BA204">INDEX(GMWQ!$A$2:$NF$60,MATCH(1,(GMWQ!$NE$2:$NE$60=BA$3)*(GMWQ!$ND$2:$ND$60=BA$4)*(GMWQ!$NF$2:$NF$60=BA$1),0),$G204-1966)</f>
        <v>150.9</v>
      </c>
    </row>
    <row r="205" spans="1:53" x14ac:dyDescent="0.25">
      <c r="B205" s="4">
        <f t="shared" si="261"/>
        <v>2022</v>
      </c>
      <c r="C205" s="4">
        <f t="shared" si="261"/>
        <v>2022</v>
      </c>
      <c r="D205" s="4">
        <f t="shared" ref="D205" si="263">+D201+1</f>
        <v>2022</v>
      </c>
      <c r="G205" s="4">
        <f t="shared" si="226"/>
        <v>2171</v>
      </c>
      <c r="H205" s="4" cm="1">
        <f t="array" ref="H205">INDEX(GMWQ!$A$2:$NF$60,MATCH(1,(GMWQ!$NE$2:$NE$60=H$3)*(GMWQ!$ND$2:$ND$60=H$4)*(GMWQ!$NF$2:$NF$60=H$1),0),$G205-1966)</f>
        <v>687029</v>
      </c>
      <c r="I205" s="4" cm="1">
        <f t="array" ref="I205">INDEX(GMWQ!$A$2:$NF$60,MATCH(1,(GMWQ!$NE$2:$NE$60=I$3)*(GMWQ!$ND$2:$ND$60=I$4)*(GMWQ!$NF$2:$NF$60=I$1),0),$G205-1966)</f>
        <v>5531.4</v>
      </c>
      <c r="J205" s="4" cm="1">
        <f t="array" ref="J205">INDEX(GMWQ!$A$2:$NF$60,MATCH(1,(GMWQ!$NE$2:$NE$60=J$3)*(GMWQ!$ND$2:$ND$60=J$4)*(GMWQ!$NF$2:$NF$60=J$1),0),$G205-1966)</f>
        <v>145318</v>
      </c>
      <c r="K205" s="4" cm="1">
        <f t="array" ref="K205">INDEX(GMWQ!$A$2:$NF$60,MATCH(1,(GMWQ!$NE$2:$NE$60=K$3)*(GMWQ!$ND$2:$ND$60=K$4)*(GMWQ!$NF$2:$NF$60=K$1),0),$G205-1966)</f>
        <v>913.58</v>
      </c>
      <c r="L205" s="4" cm="1">
        <f t="array" ref="L205">INDEX(GMWQ!$A$2:$NF$60,MATCH(1,(GMWQ!$NE$2:$NE$60=L$3)*(GMWQ!$ND$2:$ND$60=L$4)*(GMWQ!$NF$2:$NF$60=L$1),0),$G205-1966)</f>
        <v>637.875</v>
      </c>
      <c r="M205" s="4" cm="1">
        <f t="array" ref="M205">INDEX(GMWQ!$A$2:$NF$60,MATCH(1,(GMWQ!$NE$2:$NE$60=M$3)*(GMWQ!$ND$2:$ND$60=M$4)*(GMWQ!$NF$2:$NF$60=M$1),0),$G205-1966)</f>
        <v>479.041</v>
      </c>
      <c r="N205" s="4" cm="1">
        <f t="array" ref="N205">INDEX(GMWQ!$A$2:$NF$60,MATCH(1,(GMWQ!$NE$2:$NE$60=N$3)*(GMWQ!$ND$2:$ND$60=N$4)*(GMWQ!$NF$2:$NF$60=N$1),0),$G205-1966)</f>
        <v>594183.5</v>
      </c>
      <c r="O205" s="4" cm="1">
        <f t="array" ref="O205">INDEX(GMWQ!$A$2:$NF$60,MATCH(1,(GMWQ!$NE$2:$NE$60=O$3)*(GMWQ!$ND$2:$ND$60=O$4)*(GMWQ!$NF$2:$NF$60=O$1),0),$G205-1966)</f>
        <v>-23821</v>
      </c>
      <c r="P205" s="4" cm="1">
        <f t="array" ref="P205">INDEX(GMWQ!$A$2:$NF$60,MATCH(1,(GMWQ!$NE$2:$NE$60=P$3)*(GMWQ!$ND$2:$ND$60=P$4)*(GMWQ!$NF$2:$NF$60=P$1),0),$G205-1966)</f>
        <v>-289.72449999999998</v>
      </c>
      <c r="Q205" s="4" cm="1">
        <f t="array" ref="Q205">INDEX(GMWQ!$A$2:$NF$60,MATCH(1,(GMWQ!$NE$2:$NE$60=Q$3)*(GMWQ!$ND$2:$ND$60=Q$4)*(GMWQ!$NF$2:$NF$60=Q$1),0),$G205-1966)</f>
        <v>-6000.75</v>
      </c>
      <c r="R205" s="4" cm="1">
        <f t="array" ref="R205">INDEX(GMWQ!$A$2:$NF$60,MATCH(1,(GMWQ!$NE$2:$NE$60=R$3)*(GMWQ!$ND$2:$ND$60=R$4)*(GMWQ!$NF$2:$NF$60=R$1),0),$G205-1966)</f>
        <v>-24.64</v>
      </c>
      <c r="S205" s="4" cm="1">
        <f t="array" ref="S205">INDEX(GMWQ!$A$2:$NF$60,MATCH(1,(GMWQ!$NE$2:$NE$60=S$3)*(GMWQ!$ND$2:$ND$60=S$4)*(GMWQ!$NF$2:$NF$60=S$1),0),$G205-1966)</f>
        <v>-32.247</v>
      </c>
      <c r="T205" s="4" cm="1">
        <f t="array" ref="T205">INDEX(GMWQ!$A$2:$NF$60,MATCH(1,(GMWQ!$NE$2:$NE$60=T$3)*(GMWQ!$ND$2:$ND$60=T$4)*(GMWQ!$NF$2:$NF$60=T$1),0),$G205-1966)</f>
        <v>-40.490380000000002</v>
      </c>
      <c r="U205" s="4" cm="1">
        <f t="array" ref="U205">INDEX(GMWQ!$A$2:$NF$60,MATCH(1,(GMWQ!$NE$2:$NE$60=U$3)*(GMWQ!$ND$2:$ND$60=U$4)*(GMWQ!$NF$2:$NF$60=U$1),0),$G205-1966)</f>
        <v>10954</v>
      </c>
      <c r="V205" s="4" cm="1">
        <f t="array" ref="V205">INDEX(GMWQ!$A$2:$NF$60,MATCH(1,(GMWQ!$NE$2:$NE$60=V$3)*(GMWQ!$ND$2:$ND$60=V$4)*(GMWQ!$NF$2:$NF$60=V$1),0),$G205-1966)</f>
        <v>2443717</v>
      </c>
      <c r="W205" s="4" cm="1">
        <f t="array" ref="W205">INDEX(GMWQ!$A$2:$NF$60,MATCH(1,(GMWQ!$NE$2:$NE$60=W$3)*(GMWQ!$ND$2:$ND$60=W$4)*(GMWQ!$NF$2:$NF$60=W$1),0),$G205-1966)</f>
        <v>36143.83</v>
      </c>
      <c r="X205" s="4" cm="1">
        <f t="array" ref="X205">INDEX(GMWQ!$A$2:$NF$60,MATCH(1,(GMWQ!$NE$2:$NE$60=X$3)*(GMWQ!$ND$2:$ND$60=X$4)*(GMWQ!$NF$2:$NF$60=X$1),0),$G205-1966)</f>
        <v>1341989</v>
      </c>
      <c r="Y205" s="4" cm="1">
        <f t="array" ref="Y205">INDEX(GMWQ!$A$2:$NF$60,MATCH(1,(GMWQ!$NE$2:$NE$60=Y$3)*(GMWQ!$ND$2:$ND$60=Y$4)*(GMWQ!$NF$2:$NF$60=Y$1),0),$G205-1966)</f>
        <v>2325.357</v>
      </c>
      <c r="Z205" s="4" cm="1">
        <f t="array" ref="Z205">INDEX(GMWQ!$A$2:$NF$60,MATCH(1,(GMWQ!$NE$2:$NE$60=Z$3)*(GMWQ!$ND$2:$ND$60=Z$4)*(GMWQ!$NF$2:$NF$60=Z$1),0),$G205-1966)</f>
        <v>3382.7420000000002</v>
      </c>
      <c r="AA205" s="4" cm="1">
        <f t="array" ref="AA205">INDEX(GMWQ!$A$2:$NF$60,MATCH(1,(GMWQ!$NE$2:$NE$60=AA$3)*(GMWQ!$ND$2:$ND$60=AA$4)*(GMWQ!$NF$2:$NF$60=AA$1),0),$G205-1966)</f>
        <v>2960.038</v>
      </c>
      <c r="AB205" s="4" cm="1">
        <f t="array" ref="AB205">INDEX(GMWQ!$A$2:$NF$60,MATCH(1,(GMWQ!$NE$2:$NE$60=AB$3)*(GMWQ!$ND$2:$ND$60=AB$4)*(GMWQ!$NF$2:$NF$60=AB$1),0),$G205-1966)</f>
        <v>2814180</v>
      </c>
      <c r="AC205" s="4" cm="1">
        <f t="array" ref="AC205">INDEX(GMWQ!$A$2:$NF$60,MATCH(1,(GMWQ!$NE$2:$NE$60=AC$3)*(GMWQ!$ND$2:$ND$60=AC$4)*(GMWQ!$NF$2:$NF$60=AC$1),0),$G205-1966)</f>
        <v>2443800</v>
      </c>
      <c r="AD205" s="4" cm="1">
        <f t="array" ref="AD205">INDEX(GMWQ!$A$2:$NF$60,MATCH(1,(GMWQ!$NE$2:$NE$60=AD$3)*(GMWQ!$ND$2:$ND$60=AD$4)*(GMWQ!$NF$2:$NF$60=AD$1),0),$G205-1966)</f>
        <v>27275.97</v>
      </c>
      <c r="AE205" s="4" cm="1">
        <f t="array" ref="AE205">INDEX(GMWQ!$A$2:$NF$60,MATCH(1,(GMWQ!$NE$2:$NE$60=AE$3)*(GMWQ!$ND$2:$ND$60=AE$4)*(GMWQ!$NF$2:$NF$60=AE$1),0),$G205-1966)</f>
        <v>663708.80000000005</v>
      </c>
      <c r="AF205" s="4" cm="1">
        <f t="array" ref="AF205">INDEX(GMWQ!$A$2:$NF$60,MATCH(1,(GMWQ!$NE$2:$NE$60=AF$3)*(GMWQ!$ND$2:$ND$60=AF$4)*(GMWQ!$NF$2:$NF$60=AF$1),0),$G205-1966)</f>
        <v>1045</v>
      </c>
      <c r="AG205" s="4" cm="1">
        <f t="array" ref="AG205">INDEX(GMWQ!$A$2:$NF$60,MATCH(1,(GMWQ!$NE$2:$NE$60=AG$3)*(GMWQ!$ND$2:$ND$60=AG$4)*(GMWQ!$NF$2:$NF$60=AG$1),0),$G205-1966)</f>
        <v>1935.912</v>
      </c>
      <c r="AH205" s="4" cm="1">
        <f t="array" ref="AH205">INDEX(GMWQ!$A$2:$NF$60,MATCH(1,(GMWQ!$NE$2:$NE$60=AH$3)*(GMWQ!$ND$2:$ND$60=AH$4)*(GMWQ!$NF$2:$NF$60=AH$1),0),$G205-1966)</f>
        <v>2421.777</v>
      </c>
      <c r="AI205" s="4" cm="1">
        <f t="array" ref="AI205">INDEX(GMWQ!$A$2:$NF$60,MATCH(1,(GMWQ!$NE$2:$NE$60=AI$3)*(GMWQ!$ND$2:$ND$60=AI$4)*(GMWQ!$NF$2:$NF$60=AI$1),0),$G205-1966)</f>
        <v>221081</v>
      </c>
      <c r="AJ205" s="4" cm="1">
        <f t="array" ref="AJ205">INDEX(GMWQ!$A$2:$NF$60,MATCH(1,(GMWQ!$NE$2:$NE$60=AJ$3)*(GMWQ!$ND$2:$ND$60=AJ$4)*(GMWQ!$NF$2:$NF$60=AJ$1),0),$G205-1966)</f>
        <v>650233</v>
      </c>
      <c r="AK205" s="4" cm="1">
        <f t="array" ref="AK205">INDEX(GMWQ!$A$2:$NF$60,MATCH(1,(GMWQ!$NE$2:$NE$60=AK$3)*(GMWQ!$ND$2:$ND$60=AK$4)*(GMWQ!$NF$2:$NF$60=AK$1),0),$G205-1966)</f>
        <v>6584.0749999999998</v>
      </c>
      <c r="AL205" s="4" cm="1">
        <f t="array" ref="AL205">INDEX(GMWQ!$A$2:$NF$60,MATCH(1,(GMWQ!$NE$2:$NE$60=AL$3)*(GMWQ!$ND$2:$ND$60=AL$4)*(GMWQ!$NF$2:$NF$60=AL$1),0),$G205-1966)</f>
        <v>145525.29999999999</v>
      </c>
      <c r="AM205" s="4" cm="1">
        <f t="array" ref="AM205">INDEX(GMWQ!$A$2:$NF$60,MATCH(1,(GMWQ!$NE$2:$NE$60=AM$3)*(GMWQ!$ND$2:$ND$60=AM$4)*(GMWQ!$NF$2:$NF$60=AM$1),0),$G205-1966)</f>
        <v>1001.691</v>
      </c>
      <c r="AN205" s="4" cm="1">
        <f t="array" ref="AN205">INDEX(GMWQ!$A$2:$NF$60,MATCH(1,(GMWQ!$NE$2:$NE$60=AN$3)*(GMWQ!$ND$2:$ND$60=AN$4)*(GMWQ!$NF$2:$NF$60=AN$1),0),$G205-1966)</f>
        <v>668.04100000000005</v>
      </c>
      <c r="AO205" s="4" cm="1">
        <f t="array" ref="AO205">INDEX(GMWQ!$A$2:$NF$60,MATCH(1,(GMWQ!$NE$2:$NE$60=AO$3)*(GMWQ!$ND$2:$ND$60=AO$4)*(GMWQ!$NF$2:$NF$60=AO$1),0),$G205-1966)</f>
        <v>502.14100000000002</v>
      </c>
      <c r="AP205" s="4" cm="1">
        <f t="array" ref="AP205">INDEX(GMWQ!$A$2:$NF$60,MATCH(1,(GMWQ!$NE$2:$NE$60=AP$3)*(GMWQ!$ND$2:$ND$60=AP$4)*(GMWQ!$NF$2:$NF$60=AP$1),0),$G205-1966)</f>
        <v>722188</v>
      </c>
      <c r="AQ205" s="4" cm="1">
        <f t="array" ref="AQ205">INDEX(GMWQ!$A$2:$NF$60,MATCH(1,(GMWQ!$NE$2:$NE$60=AQ$3)*(GMWQ!$ND$2:$ND$60=AQ$4)*(GMWQ!$NF$2:$NF$60=AQ$1),0),$G205-1966)</f>
        <v>-2.2620110000000002</v>
      </c>
      <c r="AR205" s="4" cm="1">
        <f t="array" ref="AR205">INDEX(GMWQ!$A$2:$NF$60,MATCH(1,(GMWQ!$NE$2:$NE$60=AR$3)*(GMWQ!$ND$2:$ND$60=AR$4)*(GMWQ!$NF$2:$NF$60=AR$1),0),$G205-1966)</f>
        <v>-2.0504739999999999</v>
      </c>
      <c r="AS205" s="4" cm="1">
        <f t="array" ref="AS205">INDEX(GMWQ!$A$2:$NF$60,MATCH(1,(GMWQ!$NE$2:$NE$60=AS$3)*(GMWQ!$ND$2:$ND$60=AS$4)*(GMWQ!$NF$2:$NF$60=AS$1),0),$G205-1966)</f>
        <v>-1.08056</v>
      </c>
      <c r="AT205" s="4" cm="1">
        <f t="array" ref="AT205">INDEX(GMWQ!$A$2:$NF$60,MATCH(1,(GMWQ!$NE$2:$NE$60=AT$3)*(GMWQ!$ND$2:$ND$60=AT$4)*(GMWQ!$NF$2:$NF$60=AT$1),0),$G205-1966)</f>
        <v>-0.60691620000000002</v>
      </c>
      <c r="AU205" s="4" cm="1">
        <f t="array" ref="AU205">INDEX(GMWQ!$A$2:$NF$60,MATCH(1,(GMWQ!$NE$2:$NE$60=AU$3)*(GMWQ!$ND$2:$ND$60=AU$4)*(GMWQ!$NF$2:$NF$60=AU$1),0),$G205-1966)</f>
        <v>123.13330000000001</v>
      </c>
      <c r="AV205" s="4" cm="1">
        <f t="array" ref="AV205">INDEX(GMWQ!$A$2:$NF$60,MATCH(1,(GMWQ!$NE$2:$NE$60=AV$3)*(GMWQ!$ND$2:$ND$60=AV$4)*(GMWQ!$NF$2:$NF$60=AV$1),0),$G205-1966)</f>
        <v>295.45299999999997</v>
      </c>
      <c r="AW205" s="4" cm="1">
        <f t="array" ref="AW205">INDEX(GMWQ!$A$2:$NF$60,MATCH(1,(GMWQ!$NE$2:$NE$60=AW$3)*(GMWQ!$ND$2:$ND$60=AW$4)*(GMWQ!$NF$2:$NF$60=AW$1),0),$G205-1966)</f>
        <v>102.7</v>
      </c>
      <c r="AX205" s="4" cm="1">
        <f t="array" ref="AX205">INDEX(GMWQ!$A$2:$NF$60,MATCH(1,(GMWQ!$NE$2:$NE$60=AX$3)*(GMWQ!$ND$2:$ND$60=AX$4)*(GMWQ!$NF$2:$NF$60=AX$1),0),$G205-1966)</f>
        <v>111.1</v>
      </c>
      <c r="AY205" s="4" cm="1">
        <f t="array" ref="AY205">INDEX(GMWQ!$A$2:$NF$60,MATCH(1,(GMWQ!$NE$2:$NE$60=AY$3)*(GMWQ!$ND$2:$ND$60=AY$4)*(GMWQ!$NF$2:$NF$60=AY$1),0),$G205-1966)</f>
        <v>93.423330000000007</v>
      </c>
      <c r="AZ205" s="4" cm="1">
        <f t="array" ref="AZ205">INDEX(GMWQ!$A$2:$NF$60,MATCH(1,(GMWQ!$NE$2:$NE$60=AZ$3)*(GMWQ!$ND$2:$ND$60=AZ$4)*(GMWQ!$NF$2:$NF$60=AZ$1),0),$G205-1966)</f>
        <v>92.733329999999995</v>
      </c>
      <c r="BA205" s="4" cm="1">
        <f t="array" ref="BA205">INDEX(GMWQ!$A$2:$NF$60,MATCH(1,(GMWQ!$NE$2:$NE$60=BA$3)*(GMWQ!$ND$2:$ND$60=BA$4)*(GMWQ!$NF$2:$NF$60=BA$1),0),$G205-1966)</f>
        <v>152.36670000000001</v>
      </c>
    </row>
    <row r="206" spans="1:53" x14ac:dyDescent="0.25">
      <c r="B206" s="4">
        <f t="shared" si="261"/>
        <v>2022</v>
      </c>
      <c r="C206" s="4">
        <f t="shared" si="261"/>
        <v>2022</v>
      </c>
      <c r="D206" s="4">
        <f t="shared" ref="D206" si="264">+D202+1</f>
        <v>2022</v>
      </c>
      <c r="F206" s="4">
        <f t="shared" ref="F206" si="265">+F202+1</f>
        <v>2022</v>
      </c>
      <c r="G206" s="4">
        <f t="shared" si="226"/>
        <v>2172</v>
      </c>
      <c r="H206" s="4" cm="1">
        <f t="array" ref="H206">INDEX(GMWQ!$A$2:$NF$60,MATCH(1,(GMWQ!$NE$2:$NE$60=H$3)*(GMWQ!$ND$2:$ND$60=H$4)*(GMWQ!$NF$2:$NF$60=H$1),0),$G206-1966)</f>
        <v>688817</v>
      </c>
      <c r="I206" s="4" cm="1">
        <f t="array" ref="I206">INDEX(GMWQ!$A$2:$NF$60,MATCH(1,(GMWQ!$NE$2:$NE$60=I$3)*(GMWQ!$ND$2:$ND$60=I$4)*(GMWQ!$NF$2:$NF$60=I$1),0),$G206-1966)</f>
        <v>5569.5749999999998</v>
      </c>
      <c r="J206" s="4" cm="1">
        <f t="array" ref="J206">INDEX(GMWQ!$A$2:$NF$60,MATCH(1,(GMWQ!$NE$2:$NE$60=J$3)*(GMWQ!$ND$2:$ND$60=J$4)*(GMWQ!$NF$2:$NF$60=J$1),0),$G206-1966)</f>
        <v>145983.6</v>
      </c>
      <c r="K206" s="4" cm="1">
        <f t="array" ref="K206">INDEX(GMWQ!$A$2:$NF$60,MATCH(1,(GMWQ!$NE$2:$NE$60=K$3)*(GMWQ!$ND$2:$ND$60=K$4)*(GMWQ!$NF$2:$NF$60=K$1),0),$G206-1966)</f>
        <v>910.39</v>
      </c>
      <c r="L206" s="4" cm="1">
        <f t="array" ref="L206">INDEX(GMWQ!$A$2:$NF$60,MATCH(1,(GMWQ!$NE$2:$NE$60=L$3)*(GMWQ!$ND$2:$ND$60=L$4)*(GMWQ!$NF$2:$NF$60=L$1),0),$G206-1966)</f>
        <v>640.04</v>
      </c>
      <c r="M206" s="4" cm="1">
        <f t="array" ref="M206">INDEX(GMWQ!$A$2:$NF$60,MATCH(1,(GMWQ!$NE$2:$NE$60=M$3)*(GMWQ!$ND$2:$ND$60=M$4)*(GMWQ!$NF$2:$NF$60=M$1),0),$G206-1966)</f>
        <v>477.87299999999999</v>
      </c>
      <c r="N206" s="4" cm="1">
        <f t="array" ref="N206">INDEX(GMWQ!$A$2:$NF$60,MATCH(1,(GMWQ!$NE$2:$NE$60=N$3)*(GMWQ!$ND$2:$ND$60=N$4)*(GMWQ!$NF$2:$NF$60=N$1),0),$G206-1966)</f>
        <v>594557.30000000005</v>
      </c>
      <c r="O206" s="4" cm="1">
        <f t="array" ref="O206">INDEX(GMWQ!$A$2:$NF$60,MATCH(1,(GMWQ!$NE$2:$NE$60=O$3)*(GMWQ!$ND$2:$ND$60=O$4)*(GMWQ!$NF$2:$NF$60=O$1),0),$G206-1966)</f>
        <v>-42597</v>
      </c>
      <c r="P206" s="4" cm="1">
        <f t="array" ref="P206">INDEX(GMWQ!$A$2:$NF$60,MATCH(1,(GMWQ!$NE$2:$NE$60=P$3)*(GMWQ!$ND$2:$ND$60=P$4)*(GMWQ!$NF$2:$NF$60=P$1),0),$G206-1966)</f>
        <v>-336.91300000000001</v>
      </c>
      <c r="Q206" s="4" cm="1">
        <f t="array" ref="Q206">INDEX(GMWQ!$A$2:$NF$60,MATCH(1,(GMWQ!$NE$2:$NE$60=Q$3)*(GMWQ!$ND$2:$ND$60=Q$4)*(GMWQ!$NF$2:$NF$60=Q$1),0),$G206-1966)</f>
        <v>-5981.5</v>
      </c>
      <c r="R206" s="4" cm="1">
        <f t="array" ref="R206">INDEX(GMWQ!$A$2:$NF$60,MATCH(1,(GMWQ!$NE$2:$NE$60=R$3)*(GMWQ!$ND$2:$ND$60=R$4)*(GMWQ!$NF$2:$NF$60=R$1),0),$G206-1966)</f>
        <v>-42.521000000000001</v>
      </c>
      <c r="S206" s="4" cm="1">
        <f t="array" ref="S206">INDEX(GMWQ!$A$2:$NF$60,MATCH(1,(GMWQ!$NE$2:$NE$60=S$3)*(GMWQ!$ND$2:$ND$60=S$4)*(GMWQ!$NF$2:$NF$60=S$1),0),$G206-1966)</f>
        <v>-38.350999999999999</v>
      </c>
      <c r="T206" s="4" cm="1">
        <f t="array" ref="T206">INDEX(GMWQ!$A$2:$NF$60,MATCH(1,(GMWQ!$NE$2:$NE$60=T$3)*(GMWQ!$ND$2:$ND$60=T$4)*(GMWQ!$NF$2:$NF$60=T$1),0),$G206-1966)</f>
        <v>-39.777369999999998</v>
      </c>
      <c r="U206" s="4" cm="1">
        <f t="array" ref="U206">INDEX(GMWQ!$A$2:$NF$60,MATCH(1,(GMWQ!$NE$2:$NE$60=U$3)*(GMWQ!$ND$2:$ND$60=U$4)*(GMWQ!$NF$2:$NF$60=U$1),0),$G206-1966)</f>
        <v>1018</v>
      </c>
      <c r="V206" s="4" cm="1">
        <f t="array" ref="V206">INDEX(GMWQ!$A$2:$NF$60,MATCH(1,(GMWQ!$NE$2:$NE$60=V$3)*(GMWQ!$ND$2:$ND$60=V$4)*(GMWQ!$NF$2:$NF$60=V$1),0),$G206-1966)</f>
        <v>2516235</v>
      </c>
      <c r="W206" s="4" cm="1">
        <f t="array" ref="W206">INDEX(GMWQ!$A$2:$NF$60,MATCH(1,(GMWQ!$NE$2:$NE$60=W$3)*(GMWQ!$ND$2:$ND$60=W$4)*(GMWQ!$NF$2:$NF$60=W$1),0),$G206-1966)</f>
        <v>35949.129999999997</v>
      </c>
      <c r="X206" s="4" cm="1">
        <f t="array" ref="X206">INDEX(GMWQ!$A$2:$NF$60,MATCH(1,(GMWQ!$NE$2:$NE$60=X$3)*(GMWQ!$ND$2:$ND$60=X$4)*(GMWQ!$NF$2:$NF$60=X$1),0),$G206-1966)</f>
        <v>1345463</v>
      </c>
      <c r="Y206" s="4" cm="1">
        <f t="array" ref="Y206">INDEX(GMWQ!$A$2:$NF$60,MATCH(1,(GMWQ!$NE$2:$NE$60=Y$3)*(GMWQ!$ND$2:$ND$60=Y$4)*(GMWQ!$NF$2:$NF$60=Y$1),0),$G206-1966)</f>
        <v>2367.6869999999999</v>
      </c>
      <c r="Z206" s="4" cm="1">
        <f t="array" ref="Z206">INDEX(GMWQ!$A$2:$NF$60,MATCH(1,(GMWQ!$NE$2:$NE$60=Z$3)*(GMWQ!$ND$2:$ND$60=Z$4)*(GMWQ!$NF$2:$NF$60=Z$1),0),$G206-1966)</f>
        <v>3249.9319999999998</v>
      </c>
      <c r="AA206" s="4" cm="1">
        <f t="array" ref="AA206">INDEX(GMWQ!$A$2:$NF$60,MATCH(1,(GMWQ!$NE$2:$NE$60=AA$3)*(GMWQ!$ND$2:$ND$60=AA$4)*(GMWQ!$NF$2:$NF$60=AA$1),0),$G206-1966)</f>
        <v>2900.47</v>
      </c>
      <c r="AB206" s="4" cm="1">
        <f t="array" ref="AB206">INDEX(GMWQ!$A$2:$NF$60,MATCH(1,(GMWQ!$NE$2:$NE$60=AB$3)*(GMWQ!$ND$2:$ND$60=AB$4)*(GMWQ!$NF$2:$NF$60=AB$1),0),$G206-1966)</f>
        <v>2816866</v>
      </c>
      <c r="AC206" s="4" cm="1">
        <f t="array" ref="AC206">INDEX(GMWQ!$A$2:$NF$60,MATCH(1,(GMWQ!$NE$2:$NE$60=AC$3)*(GMWQ!$ND$2:$ND$60=AC$4)*(GMWQ!$NF$2:$NF$60=AC$1),0),$G206-1966)</f>
        <v>2501300</v>
      </c>
      <c r="AD206" s="4" cm="1">
        <f t="array" ref="AD206">INDEX(GMWQ!$A$2:$NF$60,MATCH(1,(GMWQ!$NE$2:$NE$60=AD$3)*(GMWQ!$ND$2:$ND$60=AD$4)*(GMWQ!$NF$2:$NF$60=AD$1),0),$G206-1966)</f>
        <v>27109.45</v>
      </c>
      <c r="AE206" s="4" cm="1">
        <f t="array" ref="AE206">INDEX(GMWQ!$A$2:$NF$60,MATCH(1,(GMWQ!$NE$2:$NE$60=AE$3)*(GMWQ!$ND$2:$ND$60=AE$4)*(GMWQ!$NF$2:$NF$60=AE$1),0),$G206-1966)</f>
        <v>660109.30000000005</v>
      </c>
      <c r="AF206" s="4" cm="1">
        <f t="array" ref="AF206">INDEX(GMWQ!$A$2:$NF$60,MATCH(1,(GMWQ!$NE$2:$NE$60=AF$3)*(GMWQ!$ND$2:$ND$60=AF$4)*(GMWQ!$NF$2:$NF$60=AF$1),0),$G206-1966)</f>
        <v>1030</v>
      </c>
      <c r="AG206" s="4" cm="1">
        <f t="array" ref="AG206">INDEX(GMWQ!$A$2:$NF$60,MATCH(1,(GMWQ!$NE$2:$NE$60=AG$3)*(GMWQ!$ND$2:$ND$60=AG$4)*(GMWQ!$NF$2:$NF$60=AG$1),0),$G206-1966)</f>
        <v>1892.14</v>
      </c>
      <c r="AH206" s="4" cm="1">
        <f t="array" ref="AH206">INDEX(GMWQ!$A$2:$NF$60,MATCH(1,(GMWQ!$NE$2:$NE$60=AH$3)*(GMWQ!$ND$2:$ND$60=AH$4)*(GMWQ!$NF$2:$NF$60=AH$1),0),$G206-1966)</f>
        <v>2364.1129999999998</v>
      </c>
      <c r="AI206" s="4" cm="1">
        <f t="array" ref="AI206">INDEX(GMWQ!$A$2:$NF$60,MATCH(1,(GMWQ!$NE$2:$NE$60=AI$3)*(GMWQ!$ND$2:$ND$60=AI$4)*(GMWQ!$NF$2:$NF$60=AI$1),0),$G206-1966)</f>
        <v>234260</v>
      </c>
      <c r="AJ206" s="4" cm="1">
        <f t="array" ref="AJ206">INDEX(GMWQ!$A$2:$NF$60,MATCH(1,(GMWQ!$NE$2:$NE$60=AJ$3)*(GMWQ!$ND$2:$ND$60=AJ$4)*(GMWQ!$NF$2:$NF$60=AJ$1),0),$G206-1966)</f>
        <v>668409</v>
      </c>
      <c r="AK206" s="4" cm="1">
        <f t="array" ref="AK206">INDEX(GMWQ!$A$2:$NF$60,MATCH(1,(GMWQ!$NE$2:$NE$60=AK$3)*(GMWQ!$ND$2:$ND$60=AK$4)*(GMWQ!$NF$2:$NF$60=AK$1),0),$G206-1966)</f>
        <v>6692.625</v>
      </c>
      <c r="AL206" s="4" cm="1">
        <f t="array" ref="AL206">INDEX(GMWQ!$A$2:$NF$60,MATCH(1,(GMWQ!$NE$2:$NE$60=AL$3)*(GMWQ!$ND$2:$ND$60=AL$4)*(GMWQ!$NF$2:$NF$60=AL$1),0),$G206-1966)</f>
        <v>148411.4</v>
      </c>
      <c r="AM206" s="4" cm="1">
        <f t="array" ref="AM206">INDEX(GMWQ!$A$2:$NF$60,MATCH(1,(GMWQ!$NE$2:$NE$60=AM$3)*(GMWQ!$ND$2:$ND$60=AM$4)*(GMWQ!$NF$2:$NF$60=AM$1),0),$G206-1966)</f>
        <v>1020.051</v>
      </c>
      <c r="AN206" s="4" cm="1">
        <f t="array" ref="AN206">INDEX(GMWQ!$A$2:$NF$60,MATCH(1,(GMWQ!$NE$2:$NE$60=AN$3)*(GMWQ!$ND$2:$ND$60=AN$4)*(GMWQ!$NF$2:$NF$60=AN$1),0),$G206-1966)</f>
        <v>680.53800000000001</v>
      </c>
      <c r="AO206" s="4" cm="1">
        <f t="array" ref="AO206">INDEX(GMWQ!$A$2:$NF$60,MATCH(1,(GMWQ!$NE$2:$NE$60=AO$3)*(GMWQ!$ND$2:$ND$60=AO$4)*(GMWQ!$NF$2:$NF$60=AO$1),0),$G206-1966)</f>
        <v>510.54599999999999</v>
      </c>
      <c r="AP206" s="4" cm="1">
        <f t="array" ref="AP206">INDEX(GMWQ!$A$2:$NF$60,MATCH(1,(GMWQ!$NE$2:$NE$60=AP$3)*(GMWQ!$ND$2:$ND$60=AP$4)*(GMWQ!$NF$2:$NF$60=AP$1),0),$G206-1966)</f>
        <v>722940</v>
      </c>
      <c r="AQ206" s="4" cm="1">
        <f t="array" ref="AQ206">INDEX(GMWQ!$A$2:$NF$60,MATCH(1,(GMWQ!$NE$2:$NE$60=AQ$3)*(GMWQ!$ND$2:$ND$60=AQ$4)*(GMWQ!$NF$2:$NF$60=AQ$1),0),$G206-1966)</f>
        <v>-2.7482859999999998</v>
      </c>
      <c r="AR206" s="4" cm="1">
        <f t="array" ref="AR206">INDEX(GMWQ!$A$2:$NF$60,MATCH(1,(GMWQ!$NE$2:$NE$60=AR$3)*(GMWQ!$ND$2:$ND$60=AR$4)*(GMWQ!$NF$2:$NF$60=AR$1),0),$G206-1966)</f>
        <v>-2.42089</v>
      </c>
      <c r="AS206" s="4" cm="1">
        <f t="array" ref="AS206">INDEX(GMWQ!$A$2:$NF$60,MATCH(1,(GMWQ!$NE$2:$NE$60=AS$3)*(GMWQ!$ND$2:$ND$60=AS$4)*(GMWQ!$NF$2:$NF$60=AS$1),0),$G206-1966)</f>
        <v>-1.370171</v>
      </c>
      <c r="AT206" s="4" cm="1">
        <f t="array" ref="AT206">INDEX(GMWQ!$A$2:$NF$60,MATCH(1,(GMWQ!$NE$2:$NE$60=AT$3)*(GMWQ!$ND$2:$ND$60=AT$4)*(GMWQ!$NF$2:$NF$60=AT$1),0),$G206-1966)</f>
        <v>-0.87051259999999997</v>
      </c>
      <c r="AU206" s="4" cm="1">
        <f t="array" ref="AU206">INDEX(GMWQ!$A$2:$NF$60,MATCH(1,(GMWQ!$NE$2:$NE$60=AU$3)*(GMWQ!$ND$2:$ND$60=AU$4)*(GMWQ!$NF$2:$NF$60=AU$1),0),$G206-1966)</f>
        <v>126.7</v>
      </c>
      <c r="AV206" s="4" cm="1">
        <f t="array" ref="AV206">INDEX(GMWQ!$A$2:$NF$60,MATCH(1,(GMWQ!$NE$2:$NE$60=AV$3)*(GMWQ!$ND$2:$ND$60=AV$4)*(GMWQ!$NF$2:$NF$60=AV$1),0),$G206-1966)</f>
        <v>298.54169999999999</v>
      </c>
      <c r="AW206" s="4" cm="1">
        <f t="array" ref="AW206">INDEX(GMWQ!$A$2:$NF$60,MATCH(1,(GMWQ!$NE$2:$NE$60=AW$3)*(GMWQ!$ND$2:$ND$60=AW$4)*(GMWQ!$NF$2:$NF$60=AW$1),0),$G206-1966)</f>
        <v>103.9</v>
      </c>
      <c r="AX206" s="4" cm="1">
        <f t="array" ref="AX206">INDEX(GMWQ!$A$2:$NF$60,MATCH(1,(GMWQ!$NE$2:$NE$60=AX$3)*(GMWQ!$ND$2:$ND$60=AX$4)*(GMWQ!$NF$2:$NF$60=AX$1),0),$G206-1966)</f>
        <v>113.6</v>
      </c>
      <c r="AY206" s="4" cm="1">
        <f t="array" ref="AY206">INDEX(GMWQ!$A$2:$NF$60,MATCH(1,(GMWQ!$NE$2:$NE$60=AY$3)*(GMWQ!$ND$2:$ND$60=AY$4)*(GMWQ!$NF$2:$NF$60=AY$1),0),$G206-1966)</f>
        <v>94.34</v>
      </c>
      <c r="AZ206" s="4" cm="1">
        <f t="array" ref="AZ206">INDEX(GMWQ!$A$2:$NF$60,MATCH(1,(GMWQ!$NE$2:$NE$60=AZ$3)*(GMWQ!$ND$2:$ND$60=AZ$4)*(GMWQ!$NF$2:$NF$60=AZ$1),0),$G206-1966)</f>
        <v>96.733329999999995</v>
      </c>
      <c r="BA206" s="4" cm="1">
        <f t="array" ref="BA206">INDEX(GMWQ!$A$2:$NF$60,MATCH(1,(GMWQ!$NE$2:$NE$60=BA$3)*(GMWQ!$ND$2:$ND$60=BA$4)*(GMWQ!$NF$2:$NF$60=BA$1),0),$G206-1966)</f>
        <v>154.0667</v>
      </c>
    </row>
    <row r="207" spans="1:53" x14ac:dyDescent="0.25">
      <c r="A207" s="4">
        <v>2023</v>
      </c>
      <c r="B207" s="4">
        <f t="shared" si="261"/>
        <v>2023</v>
      </c>
      <c r="C207" s="4">
        <f t="shared" si="261"/>
        <v>2022</v>
      </c>
      <c r="D207" s="4">
        <f t="shared" ref="D207" si="266">+D203+1</f>
        <v>2022</v>
      </c>
      <c r="E207" s="4">
        <f t="shared" si="261"/>
        <v>2022</v>
      </c>
      <c r="G207" s="4">
        <f t="shared" si="226"/>
        <v>2173</v>
      </c>
      <c r="H207" s="4" cm="1">
        <f t="array" ref="H207">INDEX(GMWQ!$A$2:$NF$60,MATCH(1,(GMWQ!$NE$2:$NE$60=H$3)*(GMWQ!$ND$2:$ND$60=H$4)*(GMWQ!$NF$2:$NF$60=H$1),0),$G207-1966)</f>
        <v>689206</v>
      </c>
      <c r="I207" s="4" cm="1">
        <f t="array" ref="I207">INDEX(GMWQ!$A$2:$NF$60,MATCH(1,(GMWQ!$NE$2:$NE$60=I$3)*(GMWQ!$ND$2:$ND$60=I$4)*(GMWQ!$NF$2:$NF$60=I$1),0),$G207-1966)</f>
        <v>5609.9</v>
      </c>
      <c r="J207" s="4" cm="1">
        <f t="array" ref="J207">INDEX(GMWQ!$A$2:$NF$60,MATCH(1,(GMWQ!$NE$2:$NE$60=J$3)*(GMWQ!$ND$2:$ND$60=J$4)*(GMWQ!$NF$2:$NF$60=J$1),0),$G207-1966)</f>
        <v>147091.79999999999</v>
      </c>
      <c r="K207" s="4" cm="1">
        <f t="array" ref="K207">INDEX(GMWQ!$A$2:$NF$60,MATCH(1,(GMWQ!$NE$2:$NE$60=K$3)*(GMWQ!$ND$2:$ND$60=K$4)*(GMWQ!$NF$2:$NF$60=K$1),0),$G207-1966)</f>
        <v>906.09</v>
      </c>
      <c r="L207" s="4" cm="1">
        <f t="array" ref="L207">INDEX(GMWQ!$A$2:$NF$60,MATCH(1,(GMWQ!$NE$2:$NE$60=L$3)*(GMWQ!$ND$2:$ND$60=L$4)*(GMWQ!$NF$2:$NF$60=L$1),0),$G207-1966)</f>
        <v>640.63300000000004</v>
      </c>
      <c r="M207" s="4" cm="1">
        <f t="array" ref="M207">INDEX(GMWQ!$A$2:$NF$60,MATCH(1,(GMWQ!$NE$2:$NE$60=M$3)*(GMWQ!$ND$2:$ND$60=M$4)*(GMWQ!$NF$2:$NF$60=M$1),0),$G207-1966)</f>
        <v>480.62</v>
      </c>
      <c r="N207" s="4" cm="1">
        <f t="array" ref="N207">INDEX(GMWQ!$A$2:$NF$60,MATCH(1,(GMWQ!$NE$2:$NE$60=N$3)*(GMWQ!$ND$2:$ND$60=N$4)*(GMWQ!$NF$2:$NF$60=N$1),0),$G207-1966)</f>
        <v>600816</v>
      </c>
      <c r="O207" s="4" cm="1">
        <f t="array" ref="O207">INDEX(GMWQ!$A$2:$NF$60,MATCH(1,(GMWQ!$NE$2:$NE$60=O$3)*(GMWQ!$ND$2:$ND$60=O$4)*(GMWQ!$NF$2:$NF$60=O$1),0),$G207-1966)</f>
        <v>-19915</v>
      </c>
      <c r="P207" s="4" cm="1">
        <f t="array" ref="P207">INDEX(GMWQ!$A$2:$NF$60,MATCH(1,(GMWQ!$NE$2:$NE$60=P$3)*(GMWQ!$ND$2:$ND$60=P$4)*(GMWQ!$NF$2:$NF$60=P$1),0),$G207-1966)</f>
        <v>-513.54830000000004</v>
      </c>
      <c r="Q207" s="4" cm="1">
        <f t="array" ref="Q207">INDEX(GMWQ!$A$2:$NF$60,MATCH(1,(GMWQ!$NE$2:$NE$60=Q$3)*(GMWQ!$ND$2:$ND$60=Q$4)*(GMWQ!$NF$2:$NF$60=Q$1),0),$G207-1966)</f>
        <v>-5601.5</v>
      </c>
      <c r="R207" s="4" cm="1">
        <f t="array" ref="R207">INDEX(GMWQ!$A$2:$NF$60,MATCH(1,(GMWQ!$NE$2:$NE$60=R$3)*(GMWQ!$ND$2:$ND$60=R$4)*(GMWQ!$NF$2:$NF$60=R$1),0),$G207-1966)</f>
        <v>-26.991</v>
      </c>
      <c r="S207" s="4" cm="1">
        <f t="array" ref="S207">INDEX(GMWQ!$A$2:$NF$60,MATCH(1,(GMWQ!$NE$2:$NE$60=S$3)*(GMWQ!$ND$2:$ND$60=S$4)*(GMWQ!$NF$2:$NF$60=S$1),0),$G207-1966)</f>
        <v>-35.167999999999999</v>
      </c>
      <c r="T207" s="4" cm="1">
        <f t="array" ref="T207">INDEX(GMWQ!$A$2:$NF$60,MATCH(1,(GMWQ!$NE$2:$NE$60=T$3)*(GMWQ!$ND$2:$ND$60=T$4)*(GMWQ!$NF$2:$NF$60=T$1),0),$G207-1966)</f>
        <v>-40.532490000000003</v>
      </c>
      <c r="U207" s="4" cm="1">
        <f t="array" ref="U207">INDEX(GMWQ!$A$2:$NF$60,MATCH(1,(GMWQ!$NE$2:$NE$60=U$3)*(GMWQ!$ND$2:$ND$60=U$4)*(GMWQ!$NF$2:$NF$60=U$1),0),$G207-1966)</f>
        <v>10020</v>
      </c>
      <c r="V207" s="4" cm="1">
        <f t="array" ref="V207">INDEX(GMWQ!$A$2:$NF$60,MATCH(1,(GMWQ!$NE$2:$NE$60=V$3)*(GMWQ!$ND$2:$ND$60=V$4)*(GMWQ!$NF$2:$NF$60=V$1),0),$G207-1966)</f>
        <v>2537823</v>
      </c>
      <c r="W207" s="4" cm="1">
        <f t="array" ref="W207">INDEX(GMWQ!$A$2:$NF$60,MATCH(1,(GMWQ!$NE$2:$NE$60=W$3)*(GMWQ!$ND$2:$ND$60=W$4)*(GMWQ!$NF$2:$NF$60=W$1),0),$G207-1966)</f>
        <v>36422.269999999997</v>
      </c>
      <c r="X207" s="4" cm="1">
        <f t="array" ref="X207">INDEX(GMWQ!$A$2:$NF$60,MATCH(1,(GMWQ!$NE$2:$NE$60=X$3)*(GMWQ!$ND$2:$ND$60=X$4)*(GMWQ!$NF$2:$NF$60=X$1),0),$G207-1966)</f>
        <v>1344354</v>
      </c>
      <c r="Y207" s="4" cm="1">
        <f t="array" ref="Y207">INDEX(GMWQ!$A$2:$NF$60,MATCH(1,(GMWQ!$NE$2:$NE$60=Y$3)*(GMWQ!$ND$2:$ND$60=Y$4)*(GMWQ!$NF$2:$NF$60=Y$1),0),$G207-1966)</f>
        <v>2406.6489999999999</v>
      </c>
      <c r="Z207" s="4" cm="1">
        <f t="array" ref="Z207">INDEX(GMWQ!$A$2:$NF$60,MATCH(1,(GMWQ!$NE$2:$NE$60=Z$3)*(GMWQ!$ND$2:$ND$60=Z$4)*(GMWQ!$NF$2:$NF$60=Z$1),0),$G207-1966)</f>
        <v>3371.011</v>
      </c>
      <c r="AA207" s="4" cm="1">
        <f t="array" ref="AA207">INDEX(GMWQ!$A$2:$NF$60,MATCH(1,(GMWQ!$NE$2:$NE$60=AA$3)*(GMWQ!$ND$2:$ND$60=AA$4)*(GMWQ!$NF$2:$NF$60=AA$1),0),$G207-1966)</f>
        <v>2965.63</v>
      </c>
      <c r="AB207" s="4" cm="1">
        <f t="array" ref="AB207">INDEX(GMWQ!$A$2:$NF$60,MATCH(1,(GMWQ!$NE$2:$NE$60=AB$3)*(GMWQ!$ND$2:$ND$60=AB$4)*(GMWQ!$NF$2:$NF$60=AB$1),0),$G207-1966)</f>
        <v>2900260</v>
      </c>
      <c r="AC207" s="4" cm="1">
        <f t="array" ref="AC207">INDEX(GMWQ!$A$2:$NF$60,MATCH(1,(GMWQ!$NE$2:$NE$60=AC$3)*(GMWQ!$ND$2:$ND$60=AC$4)*(GMWQ!$NF$2:$NF$60=AC$1),0),$G207-1966)</f>
        <v>2545500</v>
      </c>
      <c r="AD207" s="4" cm="1">
        <f t="array" ref="AD207">INDEX(GMWQ!$A$2:$NF$60,MATCH(1,(GMWQ!$NE$2:$NE$60=AD$3)*(GMWQ!$ND$2:$ND$60=AD$4)*(GMWQ!$NF$2:$NF$60=AD$1),0),$G207-1966)</f>
        <v>27561.1</v>
      </c>
      <c r="AE207" s="4" cm="1">
        <f t="array" ref="AE207">INDEX(GMWQ!$A$2:$NF$60,MATCH(1,(GMWQ!$NE$2:$NE$60=AE$3)*(GMWQ!$ND$2:$ND$60=AE$4)*(GMWQ!$NF$2:$NF$60=AE$1),0),$G207-1966)</f>
        <v>640225.80000000005</v>
      </c>
      <c r="AF207" s="4" cm="1">
        <f t="array" ref="AF207">INDEX(GMWQ!$A$2:$NF$60,MATCH(1,(GMWQ!$NE$2:$NE$60=AF$3)*(GMWQ!$ND$2:$ND$60=AF$4)*(GMWQ!$NF$2:$NF$60=AF$1),0),$G207-1966)</f>
        <v>1051</v>
      </c>
      <c r="AG207" s="4" cm="1">
        <f t="array" ref="AG207">INDEX(GMWQ!$A$2:$NF$60,MATCH(1,(GMWQ!$NE$2:$NE$60=AG$3)*(GMWQ!$ND$2:$ND$60=AG$4)*(GMWQ!$NF$2:$NF$60=AG$1),0),$G207-1966)</f>
        <v>1936.1559999999999</v>
      </c>
      <c r="AH207" s="4" cm="1">
        <f t="array" ref="AH207">INDEX(GMWQ!$A$2:$NF$60,MATCH(1,(GMWQ!$NE$2:$NE$60=AH$3)*(GMWQ!$ND$2:$ND$60=AH$4)*(GMWQ!$NF$2:$NF$60=AH$1),0),$G207-1966)</f>
        <v>2425.9560000000001</v>
      </c>
      <c r="AI207" s="4" cm="1">
        <f t="array" ref="AI207">INDEX(GMWQ!$A$2:$NF$60,MATCH(1,(GMWQ!$NE$2:$NE$60=AI$3)*(GMWQ!$ND$2:$ND$60=AI$4)*(GMWQ!$NF$2:$NF$60=AI$1),0),$G207-1966)</f>
        <v>258653</v>
      </c>
      <c r="AJ207" s="4" cm="1">
        <f t="array" ref="AJ207">INDEX(GMWQ!$A$2:$NF$60,MATCH(1,(GMWQ!$NE$2:$NE$60=AJ$3)*(GMWQ!$ND$2:$ND$60=AJ$4)*(GMWQ!$NF$2:$NF$60=AJ$1),0),$G207-1966)</f>
        <v>679194</v>
      </c>
      <c r="AK207" s="4" cm="1">
        <f t="array" ref="AK207">INDEX(GMWQ!$A$2:$NF$60,MATCH(1,(GMWQ!$NE$2:$NE$60=AK$3)*(GMWQ!$ND$2:$ND$60=AK$4)*(GMWQ!$NF$2:$NF$60=AK$1),0),$G207-1966)</f>
        <v>6804.1</v>
      </c>
      <c r="AL207" s="4" cm="1">
        <f t="array" ref="AL207">INDEX(GMWQ!$A$2:$NF$60,MATCH(1,(GMWQ!$NE$2:$NE$60=AL$3)*(GMWQ!$ND$2:$ND$60=AL$4)*(GMWQ!$NF$2:$NF$60=AL$1),0),$G207-1966)</f>
        <v>151486.29999999999</v>
      </c>
      <c r="AM207" s="4" cm="1">
        <f t="array" ref="AM207">INDEX(GMWQ!$A$2:$NF$60,MATCH(1,(GMWQ!$NE$2:$NE$60=AM$3)*(GMWQ!$ND$2:$ND$60=AM$4)*(GMWQ!$NF$2:$NF$60=AM$1),0),$G207-1966)</f>
        <v>1038.961</v>
      </c>
      <c r="AN207" s="4" cm="1">
        <f t="array" ref="AN207">INDEX(GMWQ!$A$2:$NF$60,MATCH(1,(GMWQ!$NE$2:$NE$60=AN$3)*(GMWQ!$ND$2:$ND$60=AN$4)*(GMWQ!$NF$2:$NF$60=AN$1),0),$G207-1966)</f>
        <v>691.24699999999996</v>
      </c>
      <c r="AO207" s="4" cm="1">
        <f t="array" ref="AO207">INDEX(GMWQ!$A$2:$NF$60,MATCH(1,(GMWQ!$NE$2:$NE$60=AO$3)*(GMWQ!$ND$2:$ND$60=AO$4)*(GMWQ!$NF$2:$NF$60=AO$1),0),$G207-1966)</f>
        <v>527.34</v>
      </c>
      <c r="AP207" s="4" cm="1">
        <f t="array" ref="AP207">INDEX(GMWQ!$A$2:$NF$60,MATCH(1,(GMWQ!$NE$2:$NE$60=AP$3)*(GMWQ!$ND$2:$ND$60=AP$4)*(GMWQ!$NF$2:$NF$60=AP$1),0),$G207-1966)</f>
        <v>728107</v>
      </c>
      <c r="AQ207" s="4" cm="1">
        <f t="array" ref="AQ207">INDEX(GMWQ!$A$2:$NF$60,MATCH(1,(GMWQ!$NE$2:$NE$60=AQ$3)*(GMWQ!$ND$2:$ND$60=AQ$4)*(GMWQ!$NF$2:$NF$60=AQ$1),0),$G207-1966)</f>
        <v>-4.1983050000000004</v>
      </c>
      <c r="AR207" s="4" cm="1">
        <f t="array" ref="AR207">INDEX(GMWQ!$A$2:$NF$60,MATCH(1,(GMWQ!$NE$2:$NE$60=AR$3)*(GMWQ!$ND$2:$ND$60=AR$4)*(GMWQ!$NF$2:$NF$60=AR$1),0),$G207-1966)</f>
        <v>-3.155869</v>
      </c>
      <c r="AS207" s="4" cm="1">
        <f t="array" ref="AS207">INDEX(GMWQ!$A$2:$NF$60,MATCH(1,(GMWQ!$NE$2:$NE$60=AS$3)*(GMWQ!$ND$2:$ND$60=AS$4)*(GMWQ!$NF$2:$NF$60=AS$1),0),$G207-1966)</f>
        <v>-2.2905549999999999</v>
      </c>
      <c r="AT207" s="4" cm="1">
        <f t="array" ref="AT207">INDEX(GMWQ!$A$2:$NF$60,MATCH(1,(GMWQ!$NE$2:$NE$60=AT$3)*(GMWQ!$ND$2:$ND$60=AT$4)*(GMWQ!$NF$2:$NF$60=AT$1),0),$G207-1966)</f>
        <v>-0.87425949999999997</v>
      </c>
      <c r="AU207" s="4" cm="1">
        <f t="array" ref="AU207">INDEX(GMWQ!$A$2:$NF$60,MATCH(1,(GMWQ!$NE$2:$NE$60=AU$3)*(GMWQ!$ND$2:$ND$60=AU$4)*(GMWQ!$NF$2:$NF$60=AU$1),0),$G207-1966)</f>
        <v>127.7333</v>
      </c>
      <c r="AV207" s="4" cm="1">
        <f t="array" ref="AV207">INDEX(GMWQ!$A$2:$NF$60,MATCH(1,(GMWQ!$NE$2:$NE$60=AV$3)*(GMWQ!$ND$2:$ND$60=AV$4)*(GMWQ!$NF$2:$NF$60=AV$1),0),$G207-1966)</f>
        <v>301.2303</v>
      </c>
      <c r="AW207" s="4" cm="1">
        <f t="array" ref="AW207">INDEX(GMWQ!$A$2:$NF$60,MATCH(1,(GMWQ!$NE$2:$NE$60=AW$3)*(GMWQ!$ND$2:$ND$60=AW$4)*(GMWQ!$NF$2:$NF$60=AW$1),0),$G207-1966)</f>
        <v>104.36669999999999</v>
      </c>
      <c r="AX207" s="4" cm="1">
        <f t="array" ref="AX207">INDEX(GMWQ!$A$2:$NF$60,MATCH(1,(GMWQ!$NE$2:$NE$60=AX$3)*(GMWQ!$ND$2:$ND$60=AX$4)*(GMWQ!$NF$2:$NF$60=AX$1),0),$G207-1966)</f>
        <v>115.4</v>
      </c>
      <c r="AY207" s="4" cm="1">
        <f t="array" ref="AY207">INDEX(GMWQ!$A$2:$NF$60,MATCH(1,(GMWQ!$NE$2:$NE$60=AY$3)*(GMWQ!$ND$2:$ND$60=AY$4)*(GMWQ!$NF$2:$NF$60=AY$1),0),$G207-1966)</f>
        <v>95.68</v>
      </c>
      <c r="AZ207" s="4" cm="1">
        <f t="array" ref="AZ207">INDEX(GMWQ!$A$2:$NF$60,MATCH(1,(GMWQ!$NE$2:$NE$60=AZ$3)*(GMWQ!$ND$2:$ND$60=AZ$4)*(GMWQ!$NF$2:$NF$60=AZ$1),0),$G207-1966)</f>
        <v>97.1</v>
      </c>
      <c r="BA207" s="4" cm="1">
        <f t="array" ref="BA207">INDEX(GMWQ!$A$2:$NF$60,MATCH(1,(GMWQ!$NE$2:$NE$60=BA$3)*(GMWQ!$ND$2:$ND$60=BA$4)*(GMWQ!$NF$2:$NF$60=BA$1),0),$G207-1966)</f>
        <v>155.1</v>
      </c>
    </row>
    <row r="208" spans="1:53" x14ac:dyDescent="0.25">
      <c r="B208" s="4">
        <f t="shared" si="261"/>
        <v>2023</v>
      </c>
      <c r="C208" s="4">
        <f t="shared" si="261"/>
        <v>2023</v>
      </c>
      <c r="D208" s="4">
        <f t="shared" ref="D208" si="267">+D204+1</f>
        <v>2022</v>
      </c>
      <c r="G208" s="4">
        <f t="shared" si="226"/>
        <v>2174</v>
      </c>
      <c r="H208" s="4" cm="1">
        <f t="array" ref="H208">INDEX(GMWQ!$A$2:$NF$60,MATCH(1,(GMWQ!$NE$2:$NE$60=H$3)*(GMWQ!$ND$2:$ND$60=H$4)*(GMWQ!$NF$2:$NF$60=H$1),0),$G208-1966)</f>
        <v>689491</v>
      </c>
      <c r="I208" s="4" cm="1">
        <f t="array" ref="I208">INDEX(GMWQ!$A$2:$NF$60,MATCH(1,(GMWQ!$NE$2:$NE$60=I$3)*(GMWQ!$ND$2:$ND$60=I$4)*(GMWQ!$NF$2:$NF$60=I$1),0),$G208-1966)</f>
        <v>5645.125</v>
      </c>
      <c r="J208" s="4" cm="1">
        <f t="array" ref="J208">INDEX(GMWQ!$A$2:$NF$60,MATCH(1,(GMWQ!$NE$2:$NE$60=J$3)*(GMWQ!$ND$2:$ND$60=J$4)*(GMWQ!$NF$2:$NF$60=J$1),0),$G208-1966)</f>
        <v>147381.5</v>
      </c>
      <c r="K208" s="4" cm="1">
        <f t="array" ref="K208">INDEX(GMWQ!$A$2:$NF$60,MATCH(1,(GMWQ!$NE$2:$NE$60=K$3)*(GMWQ!$ND$2:$ND$60=K$4)*(GMWQ!$NF$2:$NF$60=K$1),0),$G208-1966)</f>
        <v>905.4</v>
      </c>
      <c r="L208" s="4" cm="1">
        <f t="array" ref="L208">INDEX(GMWQ!$A$2:$NF$60,MATCH(1,(GMWQ!$NE$2:$NE$60=L$3)*(GMWQ!$ND$2:$ND$60=L$4)*(GMWQ!$NF$2:$NF$60=L$1),0),$G208-1966)</f>
        <v>646.27200000000005</v>
      </c>
      <c r="M208" s="4" cm="1">
        <f t="array" ref="M208">INDEX(GMWQ!$A$2:$NF$60,MATCH(1,(GMWQ!$NE$2:$NE$60=M$3)*(GMWQ!$ND$2:$ND$60=M$4)*(GMWQ!$NF$2:$NF$60=M$1),0),$G208-1966)</f>
        <v>480.875</v>
      </c>
      <c r="N208" s="4" cm="1">
        <f t="array" ref="N208">INDEX(GMWQ!$A$2:$NF$60,MATCH(1,(GMWQ!$NE$2:$NE$60=N$3)*(GMWQ!$ND$2:$ND$60=N$4)*(GMWQ!$NF$2:$NF$60=N$1),0),$G208-1966)</f>
        <v>601774.80000000005</v>
      </c>
      <c r="O208" s="4" cm="1">
        <f t="array" ref="O208">INDEX(GMWQ!$A$2:$NF$60,MATCH(1,(GMWQ!$NE$2:$NE$60=O$3)*(GMWQ!$ND$2:$ND$60=O$4)*(GMWQ!$NF$2:$NF$60=O$1),0),$G208-1966)</f>
        <v>-54440</v>
      </c>
      <c r="P208" s="4" cm="1">
        <f t="array" ref="P208">INDEX(GMWQ!$A$2:$NF$60,MATCH(1,(GMWQ!$NE$2:$NE$60=P$3)*(GMWQ!$ND$2:$ND$60=P$4)*(GMWQ!$NF$2:$NF$60=P$1),0),$G208-1966)</f>
        <v>-572.22749999999996</v>
      </c>
      <c r="Q208" s="4" cm="1">
        <f t="array" ref="Q208">INDEX(GMWQ!$A$2:$NF$60,MATCH(1,(GMWQ!$NE$2:$NE$60=Q$3)*(GMWQ!$ND$2:$ND$60=Q$4)*(GMWQ!$NF$2:$NF$60=Q$1),0),$G208-1966)</f>
        <v>-3557.75</v>
      </c>
      <c r="R208" s="4" cm="1">
        <f t="array" ref="R208">INDEX(GMWQ!$A$2:$NF$60,MATCH(1,(GMWQ!$NE$2:$NE$60=R$3)*(GMWQ!$ND$2:$ND$60=R$4)*(GMWQ!$NF$2:$NF$60=R$1),0),$G208-1966)</f>
        <v>-23.123000000000001</v>
      </c>
      <c r="S208" s="4" cm="1">
        <f t="array" ref="S208">INDEX(GMWQ!$A$2:$NF$60,MATCH(1,(GMWQ!$NE$2:$NE$60=S$3)*(GMWQ!$ND$2:$ND$60=S$4)*(GMWQ!$NF$2:$NF$60=S$1),0),$G208-1966)</f>
        <v>-36.195</v>
      </c>
      <c r="T208" s="4" cm="1">
        <f t="array" ref="T208">INDEX(GMWQ!$A$2:$NF$60,MATCH(1,(GMWQ!$NE$2:$NE$60=T$3)*(GMWQ!$ND$2:$ND$60=T$4)*(GMWQ!$NF$2:$NF$60=T$1),0),$G208-1966)</f>
        <v>-41.40663</v>
      </c>
      <c r="U208" s="4" cm="1">
        <f t="array" ref="U208">INDEX(GMWQ!$A$2:$NF$60,MATCH(1,(GMWQ!$NE$2:$NE$60=U$3)*(GMWQ!$ND$2:$ND$60=U$4)*(GMWQ!$NF$2:$NF$60=U$1),0),$G208-1966)</f>
        <v>7146</v>
      </c>
      <c r="V208" s="4" cm="1">
        <f t="array" ref="V208">INDEX(GMWQ!$A$2:$NF$60,MATCH(1,(GMWQ!$NE$2:$NE$60=V$3)*(GMWQ!$ND$2:$ND$60=V$4)*(GMWQ!$NF$2:$NF$60=V$1),0),$G208-1966)</f>
        <v>2636004</v>
      </c>
      <c r="W208" s="4" cm="1">
        <f t="array" ref="W208">INDEX(GMWQ!$A$2:$NF$60,MATCH(1,(GMWQ!$NE$2:$NE$60=W$3)*(GMWQ!$ND$2:$ND$60=W$4)*(GMWQ!$NF$2:$NF$60=W$1),0),$G208-1966)</f>
        <v>36939.160000000003</v>
      </c>
      <c r="X208" s="4" cm="1">
        <f t="array" ref="X208">INDEX(GMWQ!$A$2:$NF$60,MATCH(1,(GMWQ!$NE$2:$NE$60=X$3)*(GMWQ!$ND$2:$ND$60=X$4)*(GMWQ!$NF$2:$NF$60=X$1),0),$G208-1966)</f>
        <v>1343245</v>
      </c>
      <c r="Y208" s="4" cm="1">
        <f t="array" ref="Y208">INDEX(GMWQ!$A$2:$NF$60,MATCH(1,(GMWQ!$NE$2:$NE$60=Y$3)*(GMWQ!$ND$2:$ND$60=Y$4)*(GMWQ!$NF$2:$NF$60=Y$1),0),$G208-1966)</f>
        <v>2417.4929999999999</v>
      </c>
      <c r="Z208" s="4" cm="1">
        <f t="array" ref="Z208">INDEX(GMWQ!$A$2:$NF$60,MATCH(1,(GMWQ!$NE$2:$NE$60=Z$3)*(GMWQ!$ND$2:$ND$60=Z$4)*(GMWQ!$NF$2:$NF$60=Z$1),0),$G208-1966)</f>
        <v>3366.1469999999999</v>
      </c>
      <c r="AA208" s="4" cm="1">
        <f t="array" ref="AA208">INDEX(GMWQ!$A$2:$NF$60,MATCH(1,(GMWQ!$NE$2:$NE$60=AA$3)*(GMWQ!$ND$2:$ND$60=AA$4)*(GMWQ!$NF$2:$NF$60=AA$1),0),$G208-1966)</f>
        <v>3030.7910000000002</v>
      </c>
      <c r="AB208" s="4" cm="1">
        <f t="array" ref="AB208">INDEX(GMWQ!$A$2:$NF$60,MATCH(1,(GMWQ!$NE$2:$NE$60=AB$3)*(GMWQ!$ND$2:$ND$60=AB$4)*(GMWQ!$NF$2:$NF$60=AB$1),0),$G208-1966)</f>
        <v>2881860</v>
      </c>
      <c r="AC208" s="4" cm="1">
        <f t="array" ref="AC208">INDEX(GMWQ!$A$2:$NF$60,MATCH(1,(GMWQ!$NE$2:$NE$60=AC$3)*(GMWQ!$ND$2:$ND$60=AC$4)*(GMWQ!$NF$2:$NF$60=AC$1),0),$G208-1966)</f>
        <v>2610400</v>
      </c>
      <c r="AD208" s="4" cm="1">
        <f t="array" ref="AD208">INDEX(GMWQ!$A$2:$NF$60,MATCH(1,(GMWQ!$NE$2:$NE$60=AD$3)*(GMWQ!$ND$2:$ND$60=AD$4)*(GMWQ!$NF$2:$NF$60=AD$1),0),$G208-1966)</f>
        <v>28011.93</v>
      </c>
      <c r="AE208" s="4" cm="1">
        <f t="array" ref="AE208">INDEX(GMWQ!$A$2:$NF$60,MATCH(1,(GMWQ!$NE$2:$NE$60=AE$3)*(GMWQ!$ND$2:$ND$60=AE$4)*(GMWQ!$NF$2:$NF$60=AE$1),0),$G208-1966)</f>
        <v>620342.30000000005</v>
      </c>
      <c r="AF208" s="4" cm="1">
        <f t="array" ref="AF208">INDEX(GMWQ!$A$2:$NF$60,MATCH(1,(GMWQ!$NE$2:$NE$60=AF$3)*(GMWQ!$ND$2:$ND$60=AF$4)*(GMWQ!$NF$2:$NF$60=AF$1),0),$G208-1966)</f>
        <v>1026</v>
      </c>
      <c r="AG208" s="4" cm="1">
        <f t="array" ref="AG208">INDEX(GMWQ!$A$2:$NF$60,MATCH(1,(GMWQ!$NE$2:$NE$60=AG$3)*(GMWQ!$ND$2:$ND$60=AG$4)*(GMWQ!$NF$2:$NF$60=AG$1),0),$G208-1966)</f>
        <v>1980.171</v>
      </c>
      <c r="AH208" s="4" cm="1">
        <f t="array" ref="AH208">INDEX(GMWQ!$A$2:$NF$60,MATCH(1,(GMWQ!$NE$2:$NE$60=AH$3)*(GMWQ!$ND$2:$ND$60=AH$4)*(GMWQ!$NF$2:$NF$60=AH$1),0),$G208-1966)</f>
        <v>2487.8000000000002</v>
      </c>
      <c r="AI208" s="4" cm="1">
        <f t="array" ref="AI208">INDEX(GMWQ!$A$2:$NF$60,MATCH(1,(GMWQ!$NE$2:$NE$60=AI$3)*(GMWQ!$ND$2:$ND$60=AI$4)*(GMWQ!$NF$2:$NF$60=AI$1),0),$G208-1966)</f>
        <v>219216</v>
      </c>
      <c r="AJ208" s="4" cm="1">
        <f t="array" ref="AJ208">INDEX(GMWQ!$A$2:$NF$60,MATCH(1,(GMWQ!$NE$2:$NE$60=AJ$3)*(GMWQ!$ND$2:$ND$60=AJ$4)*(GMWQ!$NF$2:$NF$60=AJ$1),0),$G208-1966)</f>
        <v>689618</v>
      </c>
      <c r="AK208" s="4" cm="1">
        <f t="array" ref="AK208">INDEX(GMWQ!$A$2:$NF$60,MATCH(1,(GMWQ!$NE$2:$NE$60=AK$3)*(GMWQ!$ND$2:$ND$60=AK$4)*(GMWQ!$NF$2:$NF$60=AK$1),0),$G208-1966)</f>
        <v>6882.5249999999996</v>
      </c>
      <c r="AL208" s="4" cm="1">
        <f t="array" ref="AL208">INDEX(GMWQ!$A$2:$NF$60,MATCH(1,(GMWQ!$NE$2:$NE$60=AL$3)*(GMWQ!$ND$2:$ND$60=AL$4)*(GMWQ!$NF$2:$NF$60=AL$1),0),$G208-1966)</f>
        <v>154400.79999999999</v>
      </c>
      <c r="AM208" s="4" cm="1">
        <f t="array" ref="AM208">INDEX(GMWQ!$A$2:$NF$60,MATCH(1,(GMWQ!$NE$2:$NE$60=AM$3)*(GMWQ!$ND$2:$ND$60=AM$4)*(GMWQ!$NF$2:$NF$60=AM$1),0),$G208-1966)</f>
        <v>1050.287</v>
      </c>
      <c r="AN208" s="4" cm="1">
        <f t="array" ref="AN208">INDEX(GMWQ!$A$2:$NF$60,MATCH(1,(GMWQ!$NE$2:$NE$60=AN$3)*(GMWQ!$ND$2:$ND$60=AN$4)*(GMWQ!$NF$2:$NF$60=AN$1),0),$G208-1966)</f>
        <v>706.70399999999995</v>
      </c>
      <c r="AO208" s="4" cm="1">
        <f t="array" ref="AO208">INDEX(GMWQ!$A$2:$NF$60,MATCH(1,(GMWQ!$NE$2:$NE$60=AO$3)*(GMWQ!$ND$2:$ND$60=AO$4)*(GMWQ!$NF$2:$NF$60=AO$1),0),$G208-1966)</f>
        <v>535.41999999999996</v>
      </c>
      <c r="AP208" s="4" cm="1">
        <f t="array" ref="AP208">INDEX(GMWQ!$A$2:$NF$60,MATCH(1,(GMWQ!$NE$2:$NE$60=AP$3)*(GMWQ!$ND$2:$ND$60=AP$4)*(GMWQ!$NF$2:$NF$60=AP$1),0),$G208-1966)</f>
        <v>733800</v>
      </c>
      <c r="AQ208" s="4" cm="1">
        <f t="array" ref="AQ208">INDEX(GMWQ!$A$2:$NF$60,MATCH(1,(GMWQ!$NE$2:$NE$60=AQ$3)*(GMWQ!$ND$2:$ND$60=AQ$4)*(GMWQ!$NF$2:$NF$60=AQ$1),0),$G208-1966)</f>
        <v>-3.7591589999999999</v>
      </c>
      <c r="AR208" s="4" cm="1">
        <f t="array" ref="AR208">INDEX(GMWQ!$A$2:$NF$60,MATCH(1,(GMWQ!$NE$2:$NE$60=AR$3)*(GMWQ!$ND$2:$ND$60=AR$4)*(GMWQ!$NF$2:$NF$60=AR$1),0),$G208-1966)</f>
        <v>-3.4330980000000002</v>
      </c>
      <c r="AS208" s="4" cm="1">
        <f t="array" ref="AS208">INDEX(GMWQ!$A$2:$NF$60,MATCH(1,(GMWQ!$NE$2:$NE$60=AS$3)*(GMWQ!$ND$2:$ND$60=AS$4)*(GMWQ!$NF$2:$NF$60=AS$1),0),$G208-1966)</f>
        <v>-2.4618389999999999</v>
      </c>
      <c r="AT208" s="4" cm="1">
        <f t="array" ref="AT208">INDEX(GMWQ!$A$2:$NF$60,MATCH(1,(GMWQ!$NE$2:$NE$60=AT$3)*(GMWQ!$ND$2:$ND$60=AT$4)*(GMWQ!$NF$2:$NF$60=AT$1),0),$G208-1966)</f>
        <v>-1.0289900000000001</v>
      </c>
      <c r="AU208" s="4" cm="1">
        <f t="array" ref="AU208">INDEX(GMWQ!$A$2:$NF$60,MATCH(1,(GMWQ!$NE$2:$NE$60=AU$3)*(GMWQ!$ND$2:$ND$60=AU$4)*(GMWQ!$NF$2:$NF$60=AU$1),0),$G208-1966)</f>
        <v>131.0667</v>
      </c>
      <c r="AV208" s="4" cm="1">
        <f t="array" ref="AV208">INDEX(GMWQ!$A$2:$NF$60,MATCH(1,(GMWQ!$NE$2:$NE$60=AV$3)*(GMWQ!$ND$2:$ND$60=AV$4)*(GMWQ!$NF$2:$NF$60=AV$1),0),$G208-1966)</f>
        <v>303.39769999999999</v>
      </c>
      <c r="AW208" s="4" cm="1">
        <f t="array" ref="AW208">INDEX(GMWQ!$A$2:$NF$60,MATCH(1,(GMWQ!$NE$2:$NE$60=AW$3)*(GMWQ!$ND$2:$ND$60=AW$4)*(GMWQ!$NF$2:$NF$60=AW$1),0),$G208-1966)</f>
        <v>105.13330000000001</v>
      </c>
      <c r="AX208" s="4" cm="1">
        <f t="array" ref="AX208">INDEX(GMWQ!$A$2:$NF$60,MATCH(1,(GMWQ!$NE$2:$NE$60=AX$3)*(GMWQ!$ND$2:$ND$60=AX$4)*(GMWQ!$NF$2:$NF$60=AX$1),0),$G208-1966)</f>
        <v>116.4333</v>
      </c>
      <c r="AY208" s="4" cm="1">
        <f t="array" ref="AY208">INDEX(GMWQ!$A$2:$NF$60,MATCH(1,(GMWQ!$NE$2:$NE$60=AY$3)*(GMWQ!$ND$2:$ND$60=AY$4)*(GMWQ!$NF$2:$NF$60=AY$1),0),$G208-1966)</f>
        <v>97.173330000000007</v>
      </c>
      <c r="AZ208" s="4" cm="1">
        <f t="array" ref="AZ208">INDEX(GMWQ!$A$2:$NF$60,MATCH(1,(GMWQ!$NE$2:$NE$60=AZ$3)*(GMWQ!$ND$2:$ND$60=AZ$4)*(GMWQ!$NF$2:$NF$60=AZ$1),0),$G208-1966)</f>
        <v>97.5</v>
      </c>
      <c r="BA208" s="4" cm="1">
        <f t="array" ref="BA208">INDEX(GMWQ!$A$2:$NF$60,MATCH(1,(GMWQ!$NE$2:$NE$60=BA$3)*(GMWQ!$ND$2:$ND$60=BA$4)*(GMWQ!$NF$2:$NF$60=BA$1),0),$G208-1966)</f>
        <v>156.30000000000001</v>
      </c>
    </row>
    <row r="209" spans="1:53" x14ac:dyDescent="0.25">
      <c r="B209" s="4">
        <f t="shared" si="261"/>
        <v>2023</v>
      </c>
      <c r="C209" s="4">
        <f t="shared" si="261"/>
        <v>2023</v>
      </c>
      <c r="D209" s="4">
        <f t="shared" ref="D209" si="268">+D205+1</f>
        <v>2023</v>
      </c>
      <c r="G209" s="4">
        <f t="shared" si="226"/>
        <v>2175</v>
      </c>
      <c r="H209" s="4" cm="1">
        <f t="array" ref="H209">INDEX(GMWQ!$A$2:$NF$60,MATCH(1,(GMWQ!$NE$2:$NE$60=H$3)*(GMWQ!$ND$2:$ND$60=H$4)*(GMWQ!$NF$2:$NF$60=H$1),0),$G209-1966)</f>
        <v>687839</v>
      </c>
      <c r="I209" s="4" cm="1">
        <f t="array" ref="I209">INDEX(GMWQ!$A$2:$NF$60,MATCH(1,(GMWQ!$NE$2:$NE$60=I$3)*(GMWQ!$ND$2:$ND$60=I$4)*(GMWQ!$NF$2:$NF$60=I$1),0),$G209-1966)</f>
        <v>5710.25</v>
      </c>
      <c r="J209" s="4" cm="1">
        <f t="array" ref="J209">INDEX(GMWQ!$A$2:$NF$60,MATCH(1,(GMWQ!$NE$2:$NE$60=J$3)*(GMWQ!$ND$2:$ND$60=J$4)*(GMWQ!$NF$2:$NF$60=J$1),0),$G209-1966)</f>
        <v>145312.4</v>
      </c>
      <c r="K209" s="4" cm="1">
        <f t="array" ref="K209">INDEX(GMWQ!$A$2:$NF$60,MATCH(1,(GMWQ!$NE$2:$NE$60=K$3)*(GMWQ!$ND$2:$ND$60=K$4)*(GMWQ!$NF$2:$NF$60=K$1),0),$G209-1966)</f>
        <v>905.4</v>
      </c>
      <c r="L209" s="4" cm="1">
        <f t="array" ref="L209">INDEX(GMWQ!$A$2:$NF$60,MATCH(1,(GMWQ!$NE$2:$NE$60=L$3)*(GMWQ!$ND$2:$ND$60=L$4)*(GMWQ!$NF$2:$NF$60=L$1),0),$G209-1966)</f>
        <v>647.84799999999996</v>
      </c>
      <c r="M209" s="4" cm="1">
        <f t="array" ref="M209">INDEX(GMWQ!$A$2:$NF$60,MATCH(1,(GMWQ!$NE$2:$NE$60=M$3)*(GMWQ!$ND$2:$ND$60=M$4)*(GMWQ!$NF$2:$NF$60=M$1),0),$G209-1966)</f>
        <v>481.24599999999998</v>
      </c>
      <c r="N209" s="4" cm="1">
        <f t="array" ref="N209">INDEX(GMWQ!$A$2:$NF$60,MATCH(1,(GMWQ!$NE$2:$NE$60=N$3)*(GMWQ!$ND$2:$ND$60=N$4)*(GMWQ!$NF$2:$NF$60=N$1),0),$G209-1966)</f>
        <v>602076.5</v>
      </c>
      <c r="O209" s="4" cm="1">
        <f t="array" ref="O209">INDEX(GMWQ!$A$2:$NF$60,MATCH(1,(GMWQ!$NE$2:$NE$60=O$3)*(GMWQ!$ND$2:$ND$60=O$4)*(GMWQ!$NF$2:$NF$60=O$1),0),$G209-1966)</f>
        <v>-29615</v>
      </c>
      <c r="P209" s="4" cm="1">
        <f t="array" ref="P209">INDEX(GMWQ!$A$2:$NF$60,MATCH(1,(GMWQ!$NE$2:$NE$60=P$3)*(GMWQ!$ND$2:$ND$60=P$4)*(GMWQ!$NF$2:$NF$60=P$1),0),$G209-1966)</f>
        <v>-580.72580000000005</v>
      </c>
      <c r="Q209" s="4" cm="1">
        <f t="array" ref="Q209">INDEX(GMWQ!$A$2:$NF$60,MATCH(1,(GMWQ!$NE$2:$NE$60=Q$3)*(GMWQ!$ND$2:$ND$60=Q$4)*(GMWQ!$NF$2:$NF$60=Q$1),0),$G209-1966)</f>
        <v>-2481.5</v>
      </c>
      <c r="R209" s="4" cm="1">
        <f t="array" ref="R209">INDEX(GMWQ!$A$2:$NF$60,MATCH(1,(GMWQ!$NE$2:$NE$60=R$3)*(GMWQ!$ND$2:$ND$60=R$4)*(GMWQ!$NF$2:$NF$60=R$1),0),$G209-1966)</f>
        <v>-24.146000000000001</v>
      </c>
      <c r="S209" s="4" cm="1">
        <f t="array" ref="S209">INDEX(GMWQ!$A$2:$NF$60,MATCH(1,(GMWQ!$NE$2:$NE$60=S$3)*(GMWQ!$ND$2:$ND$60=S$4)*(GMWQ!$NF$2:$NF$60=S$1),0),$G209-1966)</f>
        <v>-39.790999999999997</v>
      </c>
      <c r="T209" s="4" cm="1">
        <f t="array" ref="T209">INDEX(GMWQ!$A$2:$NF$60,MATCH(1,(GMWQ!$NE$2:$NE$60=T$3)*(GMWQ!$ND$2:$ND$60=T$4)*(GMWQ!$NF$2:$NF$60=T$1),0),$G209-1966)</f>
        <v>-38.653820000000003</v>
      </c>
      <c r="U209" s="4" cm="1">
        <f t="array" ref="U209">INDEX(GMWQ!$A$2:$NF$60,MATCH(1,(GMWQ!$NE$2:$NE$60=U$3)*(GMWQ!$ND$2:$ND$60=U$4)*(GMWQ!$NF$2:$NF$60=U$1),0),$G209-1966)</f>
        <v>-1866</v>
      </c>
      <c r="V209" s="4" cm="1">
        <f t="array" ref="V209">INDEX(GMWQ!$A$2:$NF$60,MATCH(1,(GMWQ!$NE$2:$NE$60=V$3)*(GMWQ!$ND$2:$ND$60=V$4)*(GMWQ!$NF$2:$NF$60=V$1),0),$G209-1966)</f>
        <v>2653688</v>
      </c>
      <c r="W209" s="4" cm="1">
        <f t="array" ref="W209">INDEX(GMWQ!$A$2:$NF$60,MATCH(1,(GMWQ!$NE$2:$NE$60=W$3)*(GMWQ!$ND$2:$ND$60=W$4)*(GMWQ!$NF$2:$NF$60=W$1),0),$G209-1966)</f>
        <v>38063.71</v>
      </c>
      <c r="X209" s="4" cm="1">
        <f t="array" ref="X209">INDEX(GMWQ!$A$2:$NF$60,MATCH(1,(GMWQ!$NE$2:$NE$60=X$3)*(GMWQ!$ND$2:$ND$60=X$4)*(GMWQ!$NF$2:$NF$60=X$1),0),$G209-1966)</f>
        <v>1342136</v>
      </c>
      <c r="Y209" s="4" cm="1">
        <f t="array" ref="Y209">INDEX(GMWQ!$A$2:$NF$60,MATCH(1,(GMWQ!$NE$2:$NE$60=Y$3)*(GMWQ!$ND$2:$ND$60=Y$4)*(GMWQ!$NF$2:$NF$60=Y$1),0),$G209-1966)</f>
        <v>2453.788</v>
      </c>
      <c r="Z209" s="4" cm="1">
        <f t="array" ref="Z209">INDEX(GMWQ!$A$2:$NF$60,MATCH(1,(GMWQ!$NE$2:$NE$60=Z$3)*(GMWQ!$ND$2:$ND$60=Z$4)*(GMWQ!$NF$2:$NF$60=Z$1),0),$G209-1966)</f>
        <v>3350.337</v>
      </c>
      <c r="AA209" s="4" cm="1">
        <f t="array" ref="AA209">INDEX(GMWQ!$A$2:$NF$60,MATCH(1,(GMWQ!$NE$2:$NE$60=AA$3)*(GMWQ!$ND$2:$ND$60=AA$4)*(GMWQ!$NF$2:$NF$60=AA$1),0),$G209-1966)</f>
        <v>3095.951</v>
      </c>
      <c r="AB209" s="4" cm="1">
        <f t="array" ref="AB209">INDEX(GMWQ!$A$2:$NF$60,MATCH(1,(GMWQ!$NE$2:$NE$60=AB$3)*(GMWQ!$ND$2:$ND$60=AB$4)*(GMWQ!$NF$2:$NF$60=AB$1),0),$G209-1966)</f>
        <v>2855522</v>
      </c>
      <c r="AC209" s="4" cm="1">
        <f t="array" ref="AC209">INDEX(GMWQ!$A$2:$NF$60,MATCH(1,(GMWQ!$NE$2:$NE$60=AC$3)*(GMWQ!$ND$2:$ND$60=AC$4)*(GMWQ!$NF$2:$NF$60=AC$1),0),$G209-1966)</f>
        <v>2609700</v>
      </c>
      <c r="AD209" s="4" cm="1">
        <f t="array" ref="AD209">INDEX(GMWQ!$A$2:$NF$60,MATCH(1,(GMWQ!$NE$2:$NE$60=AD$3)*(GMWQ!$ND$2:$ND$60=AD$4)*(GMWQ!$NF$2:$NF$60=AD$1),0),$G209-1966)</f>
        <v>29028.84</v>
      </c>
      <c r="AE209" s="4" cm="1">
        <f t="array" ref="AE209">INDEX(GMWQ!$A$2:$NF$60,MATCH(1,(GMWQ!$NE$2:$NE$60=AE$3)*(GMWQ!$ND$2:$ND$60=AE$4)*(GMWQ!$NF$2:$NF$60=AE$1),0),$G209-1966)</f>
        <v>600458.69999999995</v>
      </c>
      <c r="AF209" s="4" cm="1">
        <f t="array" ref="AF209">INDEX(GMWQ!$A$2:$NF$60,MATCH(1,(GMWQ!$NE$2:$NE$60=AF$3)*(GMWQ!$ND$2:$ND$60=AF$4)*(GMWQ!$NF$2:$NF$60=AF$1),0),$G209-1966)</f>
        <v>1022</v>
      </c>
      <c r="AG209" s="4" cm="1">
        <f t="array" ref="AG209">INDEX(GMWQ!$A$2:$NF$60,MATCH(1,(GMWQ!$NE$2:$NE$60=AG$3)*(GMWQ!$ND$2:$ND$60=AG$4)*(GMWQ!$NF$2:$NF$60=AG$1),0),$G209-1966)</f>
        <v>2024.1869999999999</v>
      </c>
      <c r="AH209" s="4" cm="1">
        <f t="array" ref="AH209">INDEX(GMWQ!$A$2:$NF$60,MATCH(1,(GMWQ!$NE$2:$NE$60=AH$3)*(GMWQ!$ND$2:$ND$60=AH$4)*(GMWQ!$NF$2:$NF$60=AH$1),0),$G209-1966)</f>
        <v>2549.643</v>
      </c>
      <c r="AI209" s="4" cm="1">
        <f t="array" ref="AI209">INDEX(GMWQ!$A$2:$NF$60,MATCH(1,(GMWQ!$NE$2:$NE$60=AI$3)*(GMWQ!$ND$2:$ND$60=AI$4)*(GMWQ!$NF$2:$NF$60=AI$1),0),$G209-1966)</f>
        <v>162244</v>
      </c>
      <c r="AJ209" s="4" cm="1">
        <f t="array" ref="AJ209">INDEX(GMWQ!$A$2:$NF$60,MATCH(1,(GMWQ!$NE$2:$NE$60=AJ$3)*(GMWQ!$ND$2:$ND$60=AJ$4)*(GMWQ!$NF$2:$NF$60=AJ$1),0),$G209-1966)</f>
        <v>692982</v>
      </c>
      <c r="AK209" s="4" cm="1">
        <f t="array" ref="AK209">INDEX(GMWQ!$A$2:$NF$60,MATCH(1,(GMWQ!$NE$2:$NE$60=AK$3)*(GMWQ!$ND$2:$ND$60=AK$4)*(GMWQ!$NF$2:$NF$60=AK$1),0),$G209-1966)</f>
        <v>7018.7</v>
      </c>
      <c r="AL209" s="4" cm="1">
        <f t="array" ref="AL209">INDEX(GMWQ!$A$2:$NF$60,MATCH(1,(GMWQ!$NE$2:$NE$60=AL$3)*(GMWQ!$ND$2:$ND$60=AL$4)*(GMWQ!$NF$2:$NF$60=AL$1),0),$G209-1966)</f>
        <v>154316.20000000001</v>
      </c>
      <c r="AM209" s="4" cm="1">
        <f t="array" ref="AM209">INDEX(GMWQ!$A$2:$NF$60,MATCH(1,(GMWQ!$NE$2:$NE$60=AM$3)*(GMWQ!$ND$2:$ND$60=AM$4)*(GMWQ!$NF$2:$NF$60=AM$1),0),$G209-1966)</f>
        <v>1060.2159999999999</v>
      </c>
      <c r="AN209" s="4" cm="1">
        <f t="array" ref="AN209">INDEX(GMWQ!$A$2:$NF$60,MATCH(1,(GMWQ!$NE$2:$NE$60=AN$3)*(GMWQ!$ND$2:$ND$60=AN$4)*(GMWQ!$NF$2:$NF$60=AN$1),0),$G209-1966)</f>
        <v>711.56200000000001</v>
      </c>
      <c r="AO209" s="4" cm="1">
        <f t="array" ref="AO209">INDEX(GMWQ!$A$2:$NF$60,MATCH(1,(GMWQ!$NE$2:$NE$60=AO$3)*(GMWQ!$ND$2:$ND$60=AO$4)*(GMWQ!$NF$2:$NF$60=AO$1),0),$G209-1966)</f>
        <v>538.851</v>
      </c>
      <c r="AP209" s="4" cm="1">
        <f t="array" ref="AP209">INDEX(GMWQ!$A$2:$NF$60,MATCH(1,(GMWQ!$NE$2:$NE$60=AP$3)*(GMWQ!$ND$2:$ND$60=AP$4)*(GMWQ!$NF$2:$NF$60=AP$1),0),$G209-1966)</f>
        <v>749416</v>
      </c>
      <c r="AQ209" s="4" cm="1">
        <f t="array" ref="AQ209">INDEX(GMWQ!$A$2:$NF$60,MATCH(1,(GMWQ!$NE$2:$NE$60=AQ$3)*(GMWQ!$ND$2:$ND$60=AQ$4)*(GMWQ!$NF$2:$NF$60=AQ$1),0),$G209-1966)</f>
        <v>-3.5158100000000001</v>
      </c>
      <c r="AR209" s="4" cm="1">
        <f t="array" ref="AR209">INDEX(GMWQ!$A$2:$NF$60,MATCH(1,(GMWQ!$NE$2:$NE$60=AR$3)*(GMWQ!$ND$2:$ND$60=AR$4)*(GMWQ!$NF$2:$NF$60=AR$1),0),$G209-1966)</f>
        <v>-2.936102</v>
      </c>
      <c r="AS209" s="4" cm="1">
        <f t="array" ref="AS209">INDEX(GMWQ!$A$2:$NF$60,MATCH(1,(GMWQ!$NE$2:$NE$60=AS$3)*(GMWQ!$ND$2:$ND$60=AS$4)*(GMWQ!$NF$2:$NF$60=AS$1),0),$G209-1966)</f>
        <v>-2.7276030000000002</v>
      </c>
      <c r="AT209" s="4" cm="1">
        <f t="array" ref="AT209">INDEX(GMWQ!$A$2:$NF$60,MATCH(1,(GMWQ!$NE$2:$NE$60=AT$3)*(GMWQ!$ND$2:$ND$60=AT$4)*(GMWQ!$NF$2:$NF$60=AT$1),0),$G209-1966)</f>
        <v>-0.92818710000000004</v>
      </c>
      <c r="AU209" s="4" cm="1">
        <f t="array" ref="AU209">INDEX(GMWQ!$A$2:$NF$60,MATCH(1,(GMWQ!$NE$2:$NE$60=AU$3)*(GMWQ!$ND$2:$ND$60=AU$4)*(GMWQ!$NF$2:$NF$60=AU$1),0),$G209-1966)</f>
        <v>131.4</v>
      </c>
      <c r="AV209" s="4" cm="1">
        <f t="array" ref="AV209">INDEX(GMWQ!$A$2:$NF$60,MATCH(1,(GMWQ!$NE$2:$NE$60=AV$3)*(GMWQ!$ND$2:$ND$60=AV$4)*(GMWQ!$NF$2:$NF$60=AV$1),0),$G209-1966)</f>
        <v>305.98899999999998</v>
      </c>
      <c r="AW209" s="4" cm="1">
        <f t="array" ref="AW209">INDEX(GMWQ!$A$2:$NF$60,MATCH(1,(GMWQ!$NE$2:$NE$60=AW$3)*(GMWQ!$ND$2:$ND$60=AW$4)*(GMWQ!$NF$2:$NF$60=AW$1),0),$G209-1966)</f>
        <v>105.9333</v>
      </c>
      <c r="AX209" s="4" cm="1">
        <f t="array" ref="AX209">INDEX(GMWQ!$A$2:$NF$60,MATCH(1,(GMWQ!$NE$2:$NE$60=AX$3)*(GMWQ!$ND$2:$ND$60=AX$4)*(GMWQ!$NF$2:$NF$60=AX$1),0),$G209-1966)</f>
        <v>117.3</v>
      </c>
      <c r="AY209" s="4" cm="1">
        <f t="array" ref="AY209">INDEX(GMWQ!$A$2:$NF$60,MATCH(1,(GMWQ!$NE$2:$NE$60=AY$3)*(GMWQ!$ND$2:$ND$60=AY$4)*(GMWQ!$NF$2:$NF$60=AY$1),0),$G209-1966)</f>
        <v>97.796670000000006</v>
      </c>
      <c r="AZ209" s="4" cm="1">
        <f t="array" ref="AZ209">INDEX(GMWQ!$A$2:$NF$60,MATCH(1,(GMWQ!$NE$2:$NE$60=AZ$3)*(GMWQ!$ND$2:$ND$60=AZ$4)*(GMWQ!$NF$2:$NF$60=AZ$1),0),$G209-1966)</f>
        <v>97.9</v>
      </c>
      <c r="BA209" s="4" cm="1">
        <f t="array" ref="BA209">INDEX(GMWQ!$A$2:$NF$60,MATCH(1,(GMWQ!$NE$2:$NE$60=BA$3)*(GMWQ!$ND$2:$ND$60=BA$4)*(GMWQ!$NF$2:$NF$60=BA$1),0),$G209-1966)</f>
        <v>158.0333</v>
      </c>
    </row>
    <row r="210" spans="1:53" x14ac:dyDescent="0.25">
      <c r="B210" s="4">
        <f t="shared" si="261"/>
        <v>2023</v>
      </c>
      <c r="C210" s="4">
        <f t="shared" si="261"/>
        <v>2023</v>
      </c>
      <c r="D210" s="4">
        <f t="shared" ref="D210" si="269">+D206+1</f>
        <v>2023</v>
      </c>
      <c r="F210" s="4">
        <f t="shared" ref="F210" si="270">+F206+1</f>
        <v>2023</v>
      </c>
      <c r="G210" s="4">
        <f t="shared" si="226"/>
        <v>2176</v>
      </c>
      <c r="H210" s="4" cm="1">
        <f t="array" ref="H210">INDEX(GMWQ!$A$2:$NF$60,MATCH(1,(GMWQ!$NE$2:$NE$60=H$3)*(GMWQ!$ND$2:$ND$60=H$4)*(GMWQ!$NF$2:$NF$60=H$1),0),$G210-1966)</f>
        <v>685628</v>
      </c>
      <c r="I210" s="4" cm="1">
        <f t="array" ref="I210">INDEX(GMWQ!$A$2:$NF$60,MATCH(1,(GMWQ!$NE$2:$NE$60=I$3)*(GMWQ!$ND$2:$ND$60=I$4)*(GMWQ!$NF$2:$NF$60=I$1),0),$G210-1966)</f>
        <v>5758.45</v>
      </c>
      <c r="J210" s="4" cm="1">
        <f t="array" ref="J210">INDEX(GMWQ!$A$2:$NF$60,MATCH(1,(GMWQ!$NE$2:$NE$60=J$3)*(GMWQ!$ND$2:$ND$60=J$4)*(GMWQ!$NF$2:$NF$60=J$1),0),$G210-1966)</f>
        <v>146067.70000000001</v>
      </c>
      <c r="K210" s="4" cm="1">
        <f t="array" ref="K210">INDEX(GMWQ!$A$2:$NF$60,MATCH(1,(GMWQ!$NE$2:$NE$60=K$3)*(GMWQ!$ND$2:$ND$60=K$4)*(GMWQ!$NF$2:$NF$60=K$1),0),$G210-1966)</f>
        <v>902.9</v>
      </c>
      <c r="L210" s="4" cm="1">
        <f t="array" ref="L210">INDEX(GMWQ!$A$2:$NF$60,MATCH(1,(GMWQ!$NE$2:$NE$60=L$3)*(GMWQ!$ND$2:$ND$60=L$4)*(GMWQ!$NF$2:$NF$60=L$1),0),$G210-1966)</f>
        <v>650.428</v>
      </c>
      <c r="M210" s="4" cm="1">
        <f t="array" ref="M210">INDEX(GMWQ!$A$2:$NF$60,MATCH(1,(GMWQ!$NE$2:$NE$60=M$3)*(GMWQ!$ND$2:$ND$60=M$4)*(GMWQ!$NF$2:$NF$60=M$1),0),$G210-1966)</f>
        <v>482.89400000000001</v>
      </c>
      <c r="N210" s="4" cm="1">
        <f t="array" ref="N210">INDEX(GMWQ!$A$2:$NF$60,MATCH(1,(GMWQ!$NE$2:$NE$60=N$3)*(GMWQ!$ND$2:$ND$60=N$4)*(GMWQ!$NF$2:$NF$60=N$1),0),$G210-1966)</f>
        <v>602387.80000000005</v>
      </c>
      <c r="O210" s="4" cm="1">
        <f t="array" ref="O210">INDEX(GMWQ!$A$2:$NF$60,MATCH(1,(GMWQ!$NE$2:$NE$60=O$3)*(GMWQ!$ND$2:$ND$60=O$4)*(GMWQ!$NF$2:$NF$60=O$1),0),$G210-1966)</f>
        <v>-39590</v>
      </c>
      <c r="P210" s="4" cm="1">
        <f t="array" ref="P210">INDEX(GMWQ!$A$2:$NF$60,MATCH(1,(GMWQ!$NE$2:$NE$60=P$3)*(GMWQ!$ND$2:$ND$60=P$4)*(GMWQ!$NF$2:$NF$60=P$1),0),$G210-1966)</f>
        <v>-535.95529999999997</v>
      </c>
      <c r="Q210" s="4" cm="1">
        <f t="array" ref="Q210">INDEX(GMWQ!$A$2:$NF$60,MATCH(1,(GMWQ!$NE$2:$NE$60=Q$3)*(GMWQ!$ND$2:$ND$60=Q$4)*(GMWQ!$NF$2:$NF$60=Q$1),0),$G210-1966)</f>
        <v>-1705.25</v>
      </c>
      <c r="R210" s="4" cm="1">
        <f t="array" ref="R210">INDEX(GMWQ!$A$2:$NF$60,MATCH(1,(GMWQ!$NE$2:$NE$60=R$3)*(GMWQ!$ND$2:$ND$60=R$4)*(GMWQ!$NF$2:$NF$60=R$1),0),$G210-1966)</f>
        <v>-30.988</v>
      </c>
      <c r="S210" s="4" cm="1">
        <f t="array" ref="S210">INDEX(GMWQ!$A$2:$NF$60,MATCH(1,(GMWQ!$NE$2:$NE$60=S$3)*(GMWQ!$ND$2:$ND$60=S$4)*(GMWQ!$NF$2:$NF$60=S$1),0),$G210-1966)</f>
        <v>-40.866</v>
      </c>
      <c r="T210" s="4" cm="1">
        <f t="array" ref="T210">INDEX(GMWQ!$A$2:$NF$60,MATCH(1,(GMWQ!$NE$2:$NE$60=T$3)*(GMWQ!$ND$2:$ND$60=T$4)*(GMWQ!$NF$2:$NF$60=T$1),0),$G210-1966)</f>
        <v>-32.274059999999999</v>
      </c>
      <c r="U210" s="4" cm="1">
        <f t="array" ref="U210">INDEX(GMWQ!$A$2:$NF$60,MATCH(1,(GMWQ!$NE$2:$NE$60=U$3)*(GMWQ!$ND$2:$ND$60=U$4)*(GMWQ!$NF$2:$NF$60=U$1),0),$G210-1966)</f>
        <v>-6172</v>
      </c>
      <c r="V210" s="4" cm="1">
        <f t="array" ref="V210">INDEX(GMWQ!$A$2:$NF$60,MATCH(1,(GMWQ!$NE$2:$NE$60=V$3)*(GMWQ!$ND$2:$ND$60=V$4)*(GMWQ!$NF$2:$NF$60=V$1),0),$G210-1966)</f>
        <v>2720318</v>
      </c>
      <c r="W210" s="4" cm="1">
        <f t="array" ref="W210">INDEX(GMWQ!$A$2:$NF$60,MATCH(1,(GMWQ!$NE$2:$NE$60=W$3)*(GMWQ!$ND$2:$ND$60=W$4)*(GMWQ!$NF$2:$NF$60=W$1),0),$G210-1966)</f>
        <v>38451.96</v>
      </c>
      <c r="X210" s="4" cm="1">
        <f t="array" ref="X210">INDEX(GMWQ!$A$2:$NF$60,MATCH(1,(GMWQ!$NE$2:$NE$60=X$3)*(GMWQ!$ND$2:$ND$60=X$4)*(GMWQ!$NF$2:$NF$60=X$1),0),$G210-1966)</f>
        <v>1341028</v>
      </c>
      <c r="Y210" s="4" cm="1">
        <f t="array" ref="Y210">INDEX(GMWQ!$A$2:$NF$60,MATCH(1,(GMWQ!$NE$2:$NE$60=Y$3)*(GMWQ!$ND$2:$ND$60=Y$4)*(GMWQ!$NF$2:$NF$60=Y$1),0),$G210-1966)</f>
        <v>2445.6909999999998</v>
      </c>
      <c r="Z210" s="4" cm="1">
        <f t="array" ref="Z210">INDEX(GMWQ!$A$2:$NF$60,MATCH(1,(GMWQ!$NE$2:$NE$60=Z$3)*(GMWQ!$ND$2:$ND$60=Z$4)*(GMWQ!$NF$2:$NF$60=Z$1),0),$G210-1966)</f>
        <v>3469.3220000000001</v>
      </c>
      <c r="AA210" s="4" cm="1">
        <f t="array" ref="AA210">INDEX(GMWQ!$A$2:$NF$60,MATCH(1,(GMWQ!$NE$2:$NE$60=AA$3)*(GMWQ!$ND$2:$ND$60=AA$4)*(GMWQ!$NF$2:$NF$60=AA$1),0),$G210-1966)</f>
        <v>3161.1109999999999</v>
      </c>
      <c r="AB210" s="4" cm="1">
        <f t="array" ref="AB210">INDEX(GMWQ!$A$2:$NF$60,MATCH(1,(GMWQ!$NE$2:$NE$60=AB$3)*(GMWQ!$ND$2:$ND$60=AB$4)*(GMWQ!$NF$2:$NF$60=AB$1),0),$G210-1966)</f>
        <v>3052045</v>
      </c>
      <c r="AC210" s="4" cm="1">
        <f t="array" ref="AC210">INDEX(GMWQ!$A$2:$NF$60,MATCH(1,(GMWQ!$NE$2:$NE$60=AC$3)*(GMWQ!$ND$2:$ND$60=AC$4)*(GMWQ!$NF$2:$NF$60=AC$1),0),$G210-1966)</f>
        <v>2695700</v>
      </c>
      <c r="AD210" s="4" cm="1">
        <f t="array" ref="AD210">INDEX(GMWQ!$A$2:$NF$60,MATCH(1,(GMWQ!$NE$2:$NE$60=AD$3)*(GMWQ!$ND$2:$ND$60=AD$4)*(GMWQ!$NF$2:$NF$60=AD$1),0),$G210-1966)</f>
        <v>29136.6</v>
      </c>
      <c r="AE210" s="4" cm="1">
        <f t="array" ref="AE210">INDEX(GMWQ!$A$2:$NF$60,MATCH(1,(GMWQ!$NE$2:$NE$60=AE$3)*(GMWQ!$ND$2:$ND$60=AE$4)*(GMWQ!$NF$2:$NF$60=AE$1),0),$G210-1966)</f>
        <v>580575.19999999995</v>
      </c>
      <c r="AF210" s="4" cm="1">
        <f t="array" ref="AF210">INDEX(GMWQ!$A$2:$NF$60,MATCH(1,(GMWQ!$NE$2:$NE$60=AF$3)*(GMWQ!$ND$2:$ND$60=AF$4)*(GMWQ!$NF$2:$NF$60=AF$1),0),$G210-1966)</f>
        <v>1090</v>
      </c>
      <c r="AG210" s="4" cm="1">
        <f t="array" ref="AG210">INDEX(GMWQ!$A$2:$NF$60,MATCH(1,(GMWQ!$NE$2:$NE$60=AG$3)*(GMWQ!$ND$2:$ND$60=AG$4)*(GMWQ!$NF$2:$NF$60=AG$1),0),$G210-1966)</f>
        <v>2068.2020000000002</v>
      </c>
      <c r="AH210" s="4" cm="1">
        <f t="array" ref="AH210">INDEX(GMWQ!$A$2:$NF$60,MATCH(1,(GMWQ!$NE$2:$NE$60=AH$3)*(GMWQ!$ND$2:$ND$60=AH$4)*(GMWQ!$NF$2:$NF$60=AH$1),0),$G210-1966)</f>
        <v>2611.4859999999999</v>
      </c>
      <c r="AI210" s="4" cm="1">
        <f t="array" ref="AI210">INDEX(GMWQ!$A$2:$NF$60,MATCH(1,(GMWQ!$NE$2:$NE$60=AI$3)*(GMWQ!$ND$2:$ND$60=AI$4)*(GMWQ!$NF$2:$NF$60=AI$1),0),$G210-1966)</f>
        <v>315699</v>
      </c>
      <c r="AJ210" s="4" cm="1">
        <f t="array" ref="AJ210">INDEX(GMWQ!$A$2:$NF$60,MATCH(1,(GMWQ!$NE$2:$NE$60=AJ$3)*(GMWQ!$ND$2:$ND$60=AJ$4)*(GMWQ!$NF$2:$NF$60=AJ$1),0),$G210-1966)</f>
        <v>690370</v>
      </c>
      <c r="AK210" s="4" cm="1">
        <f t="array" ref="AK210">INDEX(GMWQ!$A$2:$NF$60,MATCH(1,(GMWQ!$NE$2:$NE$60=AK$3)*(GMWQ!$ND$2:$ND$60=AK$4)*(GMWQ!$NF$2:$NF$60=AK$1),0),$G210-1966)</f>
        <v>7106.1750000000002</v>
      </c>
      <c r="AL210" s="4" cm="1">
        <f t="array" ref="AL210">INDEX(GMWQ!$A$2:$NF$60,MATCH(1,(GMWQ!$NE$2:$NE$60=AL$3)*(GMWQ!$ND$2:$ND$60=AL$4)*(GMWQ!$NF$2:$NF$60=AL$1),0),$G210-1966)</f>
        <v>155810.79999999999</v>
      </c>
      <c r="AM210" s="4" cm="1">
        <f t="array" ref="AM210">INDEX(GMWQ!$A$2:$NF$60,MATCH(1,(GMWQ!$NE$2:$NE$60=AM$3)*(GMWQ!$ND$2:$ND$60=AM$4)*(GMWQ!$NF$2:$NF$60=AM$1),0),$G210-1966)</f>
        <v>1071.317</v>
      </c>
      <c r="AN210" s="4" cm="1">
        <f t="array" ref="AN210">INDEX(GMWQ!$A$2:$NF$60,MATCH(1,(GMWQ!$NE$2:$NE$60=AN$3)*(GMWQ!$ND$2:$ND$60=AN$4)*(GMWQ!$NF$2:$NF$60=AN$1),0),$G210-1966)</f>
        <v>720.72900000000004</v>
      </c>
      <c r="AO210" s="4" cm="1">
        <f t="array" ref="AO210">INDEX(GMWQ!$A$2:$NF$60,MATCH(1,(GMWQ!$NE$2:$NE$60=AO$3)*(GMWQ!$ND$2:$ND$60=AO$4)*(GMWQ!$NF$2:$NF$60=AO$1),0),$G210-1966)</f>
        <v>542.41700000000003</v>
      </c>
      <c r="AP210" s="4" cm="1">
        <f t="array" ref="AP210">INDEX(GMWQ!$A$2:$NF$60,MATCH(1,(GMWQ!$NE$2:$NE$60=AP$3)*(GMWQ!$ND$2:$ND$60=AP$4)*(GMWQ!$NF$2:$NF$60=AP$1),0),$G210-1966)</f>
        <v>753878</v>
      </c>
      <c r="AQ210" s="4" cm="1">
        <f t="array" ref="AQ210">INDEX(GMWQ!$A$2:$NF$60,MATCH(1,(GMWQ!$NE$2:$NE$60=AQ$3)*(GMWQ!$ND$2:$ND$60=AQ$4)*(GMWQ!$NF$2:$NF$60=AQ$1),0),$G210-1966)</f>
        <v>-3.4605739999999998</v>
      </c>
      <c r="AR210" s="4" cm="1">
        <f t="array" ref="AR210">INDEX(GMWQ!$A$2:$NF$60,MATCH(1,(GMWQ!$NE$2:$NE$60=AR$3)*(GMWQ!$ND$2:$ND$60=AR$4)*(GMWQ!$NF$2:$NF$60=AR$1),0),$G210-1966)</f>
        <v>-2.4574880000000001</v>
      </c>
      <c r="AS210" s="4" cm="1">
        <f t="array" ref="AS210">INDEX(GMWQ!$A$2:$NF$60,MATCH(1,(GMWQ!$NE$2:$NE$60=AS$3)*(GMWQ!$ND$2:$ND$60=AS$4)*(GMWQ!$NF$2:$NF$60=AS$1),0),$G210-1966)</f>
        <v>-2.9158110000000002</v>
      </c>
      <c r="AT210" s="4" cm="1">
        <f t="array" ref="AT210">INDEX(GMWQ!$A$2:$NF$60,MATCH(1,(GMWQ!$NE$2:$NE$60=AT$3)*(GMWQ!$ND$2:$ND$60=AT$4)*(GMWQ!$NF$2:$NF$60=AT$1),0),$G210-1966)</f>
        <v>-0.75059549999999997</v>
      </c>
      <c r="AU210" s="4" cm="1">
        <f t="array" ref="AU210">INDEX(GMWQ!$A$2:$NF$60,MATCH(1,(GMWQ!$NE$2:$NE$60=AU$3)*(GMWQ!$ND$2:$ND$60=AU$4)*(GMWQ!$NF$2:$NF$60=AU$1),0),$G210-1966)</f>
        <v>131.9667</v>
      </c>
      <c r="AV210" s="4" cm="1">
        <f t="array" ref="AV210">INDEX(GMWQ!$A$2:$NF$60,MATCH(1,(GMWQ!$NE$2:$NE$60=AV$3)*(GMWQ!$ND$2:$ND$60=AV$4)*(GMWQ!$NF$2:$NF$60=AV$1),0),$G210-1966)</f>
        <v>308.19499999999999</v>
      </c>
      <c r="AW210" s="4" cm="1">
        <f t="array" ref="AW210">INDEX(GMWQ!$A$2:$NF$60,MATCH(1,(GMWQ!$NE$2:$NE$60=AW$3)*(GMWQ!$ND$2:$ND$60=AW$4)*(GMWQ!$NF$2:$NF$60=AW$1),0),$G210-1966)</f>
        <v>106.9333</v>
      </c>
      <c r="AX210" s="4" cm="1">
        <f t="array" ref="AX210">INDEX(GMWQ!$A$2:$NF$60,MATCH(1,(GMWQ!$NE$2:$NE$60=AX$3)*(GMWQ!$ND$2:$ND$60=AX$4)*(GMWQ!$NF$2:$NF$60=AX$1),0),$G210-1966)</f>
        <v>117.6</v>
      </c>
      <c r="AY210" s="4" cm="1">
        <f t="array" ref="AY210">INDEX(GMWQ!$A$2:$NF$60,MATCH(1,(GMWQ!$NE$2:$NE$60=AY$3)*(GMWQ!$ND$2:$ND$60=AY$4)*(GMWQ!$NF$2:$NF$60=AY$1),0),$G210-1966)</f>
        <v>97.85</v>
      </c>
      <c r="AZ210" s="4" cm="1">
        <f t="array" ref="AZ210">INDEX(GMWQ!$A$2:$NF$60,MATCH(1,(GMWQ!$NE$2:$NE$60=AZ$3)*(GMWQ!$ND$2:$ND$60=AZ$4)*(GMWQ!$NF$2:$NF$60=AZ$1),0),$G210-1966)</f>
        <v>97.7</v>
      </c>
      <c r="BA210" s="4" cm="1">
        <f t="array" ref="BA210">INDEX(GMWQ!$A$2:$NF$60,MATCH(1,(GMWQ!$NE$2:$NE$60=BA$3)*(GMWQ!$ND$2:$ND$60=BA$4)*(GMWQ!$NF$2:$NF$60=BA$1),0),$G210-1966)</f>
        <v>158.9667</v>
      </c>
    </row>
    <row r="211" spans="1:53" x14ac:dyDescent="0.25">
      <c r="A211" s="4">
        <v>2024</v>
      </c>
      <c r="B211" s="4">
        <f t="shared" si="261"/>
        <v>2024</v>
      </c>
      <c r="C211" s="4">
        <f t="shared" si="261"/>
        <v>2023</v>
      </c>
      <c r="D211" s="4">
        <f t="shared" ref="D211" si="271">+D207+1</f>
        <v>2023</v>
      </c>
      <c r="E211" s="4">
        <f t="shared" si="261"/>
        <v>2023</v>
      </c>
      <c r="G211" s="4">
        <f t="shared" si="226"/>
        <v>2177</v>
      </c>
      <c r="H211" s="4" cm="1">
        <f t="array" ref="H211">INDEX(GMWQ!$A$2:$NF$60,MATCH(1,(GMWQ!$NE$2:$NE$60=H$3)*(GMWQ!$ND$2:$ND$60=H$4)*(GMWQ!$NF$2:$NF$60=H$1),0),$G211-1966)</f>
        <v>690605</v>
      </c>
      <c r="I211" s="4" cm="1">
        <f t="array" ref="I211">INDEX(GMWQ!$A$2:$NF$60,MATCH(1,(GMWQ!$NE$2:$NE$60=I$3)*(GMWQ!$ND$2:$ND$60=I$4)*(GMWQ!$NF$2:$NF$60=I$1),0),$G211-1966)</f>
        <v>5770.5249999999996</v>
      </c>
      <c r="J211" s="4" cm="1">
        <f t="array" ref="J211">INDEX(GMWQ!$A$2:$NF$60,MATCH(1,(GMWQ!$NE$2:$NE$60=J$3)*(GMWQ!$ND$2:$ND$60=J$4)*(GMWQ!$NF$2:$NF$60=J$1),0),$G211-1966)</f>
        <v>145279.29999999999</v>
      </c>
      <c r="K211" s="4" cm="1">
        <f t="array" ref="K211">INDEX(GMWQ!$A$2:$NF$60,MATCH(1,(GMWQ!$NE$2:$NE$60=K$3)*(GMWQ!$ND$2:$ND$60=K$4)*(GMWQ!$NF$2:$NF$60=K$1),0),$G211-1966)</f>
        <v>901.93</v>
      </c>
      <c r="L211" s="4" cm="1">
        <f t="array" ref="L211">INDEX(GMWQ!$A$2:$NF$60,MATCH(1,(GMWQ!$NE$2:$NE$60=L$3)*(GMWQ!$ND$2:$ND$60=L$4)*(GMWQ!$NF$2:$NF$60=L$1),0),$G211-1966)</f>
        <v>651.50199999999995</v>
      </c>
      <c r="M211" s="4" cm="1">
        <f t="array" ref="M211">INDEX(GMWQ!$A$2:$NF$60,MATCH(1,(GMWQ!$NE$2:$NE$60=M$3)*(GMWQ!$ND$2:$ND$60=M$4)*(GMWQ!$NF$2:$NF$60=M$1),0),$G211-1966)</f>
        <v>483.28100000000001</v>
      </c>
      <c r="N211" s="4" cm="1">
        <f t="array" ref="N211">INDEX(GMWQ!$A$2:$NF$60,MATCH(1,(GMWQ!$NE$2:$NE$60=N$3)*(GMWQ!$ND$2:$ND$60=N$4)*(GMWQ!$NF$2:$NF$60=N$1),0),$G211-1966)</f>
        <v>606777</v>
      </c>
      <c r="O211" s="4" cm="1">
        <f t="array" ref="O211">INDEX(GMWQ!$A$2:$NF$60,MATCH(1,(GMWQ!$NE$2:$NE$60=O$3)*(GMWQ!$ND$2:$ND$60=O$4)*(GMWQ!$NF$2:$NF$60=O$1),0),$G211-1966)</f>
        <v>-11334</v>
      </c>
      <c r="P211" s="4" cm="1">
        <f t="array" ref="P211">INDEX(GMWQ!$A$2:$NF$60,MATCH(1,(GMWQ!$NE$2:$NE$60=P$3)*(GMWQ!$ND$2:$ND$60=P$4)*(GMWQ!$NF$2:$NF$60=P$1),0),$G211-1966)</f>
        <v>-557.22799999999995</v>
      </c>
      <c r="Q211" s="4" cm="1">
        <f t="array" ref="Q211">INDEX(GMWQ!$A$2:$NF$60,MATCH(1,(GMWQ!$NE$2:$NE$60=Q$3)*(GMWQ!$ND$2:$ND$60=Q$4)*(GMWQ!$NF$2:$NF$60=Q$1),0),$G211-1966)</f>
        <v>-4598.25</v>
      </c>
      <c r="R211" s="4" cm="1">
        <f t="array" ref="R211">INDEX(GMWQ!$A$2:$NF$60,MATCH(1,(GMWQ!$NE$2:$NE$60=R$3)*(GMWQ!$ND$2:$ND$60=R$4)*(GMWQ!$NF$2:$NF$60=R$1),0),$G211-1966)</f>
        <v>-33.360999999999997</v>
      </c>
      <c r="S211" s="4" cm="1">
        <f t="array" ref="S211">INDEX(GMWQ!$A$2:$NF$60,MATCH(1,(GMWQ!$NE$2:$NE$60=S$3)*(GMWQ!$ND$2:$ND$60=S$4)*(GMWQ!$NF$2:$NF$60=S$1),0),$G211-1966)</f>
        <v>-40.914999999999999</v>
      </c>
      <c r="T211" s="4" cm="1">
        <f t="array" ref="T211">INDEX(GMWQ!$A$2:$NF$60,MATCH(1,(GMWQ!$NE$2:$NE$60=T$3)*(GMWQ!$ND$2:$ND$60=T$4)*(GMWQ!$NF$2:$NF$60=T$1),0),$G211-1966)</f>
        <v>-24.290759999999999</v>
      </c>
      <c r="U211" s="4" cm="1">
        <f t="array" ref="U211">INDEX(GMWQ!$A$2:$NF$60,MATCH(1,(GMWQ!$NE$2:$NE$60=U$3)*(GMWQ!$ND$2:$ND$60=U$4)*(GMWQ!$NF$2:$NF$60=U$1),0),$G211-1966)</f>
        <v>-26828</v>
      </c>
      <c r="V211" s="4" cm="1">
        <f t="array" ref="V211">INDEX(GMWQ!$A$2:$NF$60,MATCH(1,(GMWQ!$NE$2:$NE$60=V$3)*(GMWQ!$ND$2:$ND$60=V$4)*(GMWQ!$NF$2:$NF$60=V$1),0),$G211-1966)</f>
        <v>2735770</v>
      </c>
      <c r="W211" s="4" cm="1">
        <f t="array" ref="W211">INDEX(GMWQ!$A$2:$NF$60,MATCH(1,(GMWQ!$NE$2:$NE$60=W$3)*(GMWQ!$ND$2:$ND$60=W$4)*(GMWQ!$NF$2:$NF$60=W$1),0),$G211-1966)</f>
        <v>38899.370000000003</v>
      </c>
      <c r="X211" s="4" cm="1">
        <f t="array" ref="X211">INDEX(GMWQ!$A$2:$NF$60,MATCH(1,(GMWQ!$NE$2:$NE$60=X$3)*(GMWQ!$ND$2:$ND$60=X$4)*(GMWQ!$NF$2:$NF$60=X$1),0),$G211-1966)</f>
        <v>1345626</v>
      </c>
      <c r="Y211" s="4" cm="1">
        <f t="array" ref="Y211">INDEX(GMWQ!$A$2:$NF$60,MATCH(1,(GMWQ!$NE$2:$NE$60=Y$3)*(GMWQ!$ND$2:$ND$60=Y$4)*(GMWQ!$NF$2:$NF$60=Y$1),0),$G211-1966)</f>
        <v>2461.471</v>
      </c>
      <c r="Z211" s="4" cm="1">
        <f t="array" ref="Z211">INDEX(GMWQ!$A$2:$NF$60,MATCH(1,(GMWQ!$NE$2:$NE$60=Z$3)*(GMWQ!$ND$2:$ND$60=Z$4)*(GMWQ!$NF$2:$NF$60=Z$1),0),$G211-1966)</f>
        <v>3530.674</v>
      </c>
      <c r="AA211" s="4" cm="1">
        <f t="array" ref="AA211">INDEX(GMWQ!$A$2:$NF$60,MATCH(1,(GMWQ!$NE$2:$NE$60=AA$3)*(GMWQ!$ND$2:$ND$60=AA$4)*(GMWQ!$NF$2:$NF$60=AA$1),0),$G211-1966)</f>
        <v>3185.19</v>
      </c>
      <c r="AB211" s="4" cm="1">
        <f t="array" ref="AB211">INDEX(GMWQ!$A$2:$NF$60,MATCH(1,(GMWQ!$NE$2:$NE$60=AB$3)*(GMWQ!$ND$2:$ND$60=AB$4)*(GMWQ!$NF$2:$NF$60=AB$1),0),$G211-1966)</f>
        <v>3114378</v>
      </c>
      <c r="AC211" s="4" cm="1">
        <f t="array" ref="AC211">INDEX(GMWQ!$A$2:$NF$60,MATCH(1,(GMWQ!$NE$2:$NE$60=AC$3)*(GMWQ!$ND$2:$ND$60=AC$4)*(GMWQ!$NF$2:$NF$60=AC$1),0),$G211-1966)</f>
        <v>2685600</v>
      </c>
      <c r="AD211" s="4" cm="1">
        <f t="array" ref="AD211">INDEX(GMWQ!$A$2:$NF$60,MATCH(1,(GMWQ!$NE$2:$NE$60=AD$3)*(GMWQ!$ND$2:$ND$60=AD$4)*(GMWQ!$NF$2:$NF$60=AD$1),0),$G211-1966)</f>
        <v>29394.720000000001</v>
      </c>
      <c r="AE211" s="4" cm="1">
        <f t="array" ref="AE211">INDEX(GMWQ!$A$2:$NF$60,MATCH(1,(GMWQ!$NE$2:$NE$60=AE$3)*(GMWQ!$ND$2:$ND$60=AE$4)*(GMWQ!$NF$2:$NF$60=AE$1),0),$G211-1966)</f>
        <v>581289.19999999995</v>
      </c>
      <c r="AF211" s="4" cm="1">
        <f t="array" ref="AF211">INDEX(GMWQ!$A$2:$NF$60,MATCH(1,(GMWQ!$NE$2:$NE$60=AF$3)*(GMWQ!$ND$2:$ND$60=AF$4)*(GMWQ!$NF$2:$NF$60=AF$1),0),$G211-1966)</f>
        <v>1045</v>
      </c>
      <c r="AG211" s="4" cm="1">
        <f t="array" ref="AG211">INDEX(GMWQ!$A$2:$NF$60,MATCH(1,(GMWQ!$NE$2:$NE$60=AG$3)*(GMWQ!$ND$2:$ND$60=AG$4)*(GMWQ!$NF$2:$NF$60=AG$1),0),$G211-1966)</f>
        <v>2084.0349999999999</v>
      </c>
      <c r="AH211" s="4" cm="1">
        <f t="array" ref="AH211">INDEX(GMWQ!$A$2:$NF$60,MATCH(1,(GMWQ!$NE$2:$NE$60=AH$3)*(GMWQ!$ND$2:$ND$60=AH$4)*(GMWQ!$NF$2:$NF$60=AH$1),0),$G211-1966)</f>
        <v>2637.123</v>
      </c>
      <c r="AI211" s="4" cm="1">
        <f t="array" ref="AI211">INDEX(GMWQ!$A$2:$NF$60,MATCH(1,(GMWQ!$NE$2:$NE$60=AI$3)*(GMWQ!$ND$2:$ND$60=AI$4)*(GMWQ!$NF$2:$NF$60=AI$1),0),$G211-1966)</f>
        <v>233735</v>
      </c>
      <c r="AJ211" s="4" cm="1">
        <f t="array" ref="AJ211">INDEX(GMWQ!$A$2:$NF$60,MATCH(1,(GMWQ!$NE$2:$NE$60=AJ$3)*(GMWQ!$ND$2:$ND$60=AJ$4)*(GMWQ!$NF$2:$NF$60=AJ$1),0),$G211-1966)</f>
        <v>705164</v>
      </c>
      <c r="AK211" s="4" cm="1">
        <f t="array" ref="AK211">INDEX(GMWQ!$A$2:$NF$60,MATCH(1,(GMWQ!$NE$2:$NE$60=AK$3)*(GMWQ!$ND$2:$ND$60=AK$4)*(GMWQ!$NF$2:$NF$60=AK$1),0),$G211-1966)</f>
        <v>7177.05</v>
      </c>
      <c r="AL211" s="4" cm="1">
        <f t="array" ref="AL211">INDEX(GMWQ!$A$2:$NF$60,MATCH(1,(GMWQ!$NE$2:$NE$60=AL$3)*(GMWQ!$ND$2:$ND$60=AL$4)*(GMWQ!$NF$2:$NF$60=AL$1),0),$G211-1966)</f>
        <v>154796.4</v>
      </c>
      <c r="AM211" s="4" cm="1">
        <f t="array" ref="AM211">INDEX(GMWQ!$A$2:$NF$60,MATCH(1,(GMWQ!$NE$2:$NE$60=AM$3)*(GMWQ!$ND$2:$ND$60=AM$4)*(GMWQ!$NF$2:$NF$60=AM$1),0),$G211-1966)</f>
        <v>1074.528</v>
      </c>
      <c r="AN211" s="4" cm="1">
        <f t="array" ref="AN211">INDEX(GMWQ!$A$2:$NF$60,MATCH(1,(GMWQ!$NE$2:$NE$60=AN$3)*(GMWQ!$ND$2:$ND$60=AN$4)*(GMWQ!$NF$2:$NF$60=AN$1),0),$G211-1966)</f>
        <v>724.94500000000005</v>
      </c>
      <c r="AO211" s="4" cm="1">
        <f t="array" ref="AO211">INDEX(GMWQ!$A$2:$NF$60,MATCH(1,(GMWQ!$NE$2:$NE$60=AO$3)*(GMWQ!$ND$2:$ND$60=AO$4)*(GMWQ!$NF$2:$NF$60=AO$1),0),$G211-1966)</f>
        <v>546.64200000000005</v>
      </c>
      <c r="AP211" s="4" cm="1">
        <f t="array" ref="AP211">INDEX(GMWQ!$A$2:$NF$60,MATCH(1,(GMWQ!$NE$2:$NE$60=AP$3)*(GMWQ!$ND$2:$ND$60=AP$4)*(GMWQ!$NF$2:$NF$60=AP$1),0),$G211-1966)</f>
        <v>759077</v>
      </c>
      <c r="AQ211" s="4" cm="1">
        <f t="array" ref="AQ211">INDEX(GMWQ!$A$2:$NF$60,MATCH(1,(GMWQ!$NE$2:$NE$60=AQ$3)*(GMWQ!$ND$2:$ND$60=AQ$4)*(GMWQ!$NF$2:$NF$60=AQ$1),0),$G211-1966)</f>
        <v>-3.2336320000000001</v>
      </c>
      <c r="AR211" s="4" cm="1">
        <f t="array" ref="AR211">INDEX(GMWQ!$A$2:$NF$60,MATCH(1,(GMWQ!$NE$2:$NE$60=AR$3)*(GMWQ!$ND$2:$ND$60=AR$4)*(GMWQ!$NF$2:$NF$60=AR$1),0),$G211-1966)</f>
        <v>-2.455854</v>
      </c>
      <c r="AS211" s="4" cm="1">
        <f t="array" ref="AS211">INDEX(GMWQ!$A$2:$NF$60,MATCH(1,(GMWQ!$NE$2:$NE$60=AS$3)*(GMWQ!$ND$2:$ND$60=AS$4)*(GMWQ!$NF$2:$NF$60=AS$1),0),$G211-1966)</f>
        <v>-2.9686900000000001</v>
      </c>
      <c r="AT211" s="4" cm="1">
        <f t="array" ref="AT211">INDEX(GMWQ!$A$2:$NF$60,MATCH(1,(GMWQ!$NE$2:$NE$60=AT$3)*(GMWQ!$ND$2:$ND$60=AT$4)*(GMWQ!$NF$2:$NF$60=AT$1),0),$G211-1966)</f>
        <v>-0.89638379999999995</v>
      </c>
      <c r="AU211" s="4" cm="1">
        <f t="array" ref="AU211">INDEX(GMWQ!$A$2:$NF$60,MATCH(1,(GMWQ!$NE$2:$NE$60=AU$3)*(GMWQ!$ND$2:$ND$60=AU$4)*(GMWQ!$NF$2:$NF$60=AU$1),0),$G211-1966)</f>
        <v>132.26669999999999</v>
      </c>
      <c r="AV211" s="4" cm="1">
        <f t="array" ref="AV211">INDEX(GMWQ!$A$2:$NF$60,MATCH(1,(GMWQ!$NE$2:$NE$60=AV$3)*(GMWQ!$ND$2:$ND$60=AV$4)*(GMWQ!$NF$2:$NF$60=AV$1),0),$G211-1966)</f>
        <v>311.00330000000002</v>
      </c>
      <c r="AW211" s="4" cm="1">
        <f t="array" ref="AW211">INDEX(GMWQ!$A$2:$NF$60,MATCH(1,(GMWQ!$NE$2:$NE$60=AW$3)*(GMWQ!$ND$2:$ND$60=AW$4)*(GMWQ!$NF$2:$NF$60=AW$1),0),$G211-1966)</f>
        <v>107</v>
      </c>
      <c r="AX211" s="4" cm="1">
        <f t="array" ref="AX211">INDEX(GMWQ!$A$2:$NF$60,MATCH(1,(GMWQ!$NE$2:$NE$60=AX$3)*(GMWQ!$ND$2:$ND$60=AX$4)*(GMWQ!$NF$2:$NF$60=AX$1),0),$G211-1966)</f>
        <v>118.33329999999999</v>
      </c>
      <c r="AY211" s="4" cm="1">
        <f t="array" ref="AY211">INDEX(GMWQ!$A$2:$NF$60,MATCH(1,(GMWQ!$NE$2:$NE$60=AY$3)*(GMWQ!$ND$2:$ND$60=AY$4)*(GMWQ!$NF$2:$NF$60=AY$1),0),$G211-1966)</f>
        <v>98.35</v>
      </c>
      <c r="AZ211" s="4" cm="1">
        <f t="array" ref="AZ211">INDEX(GMWQ!$A$2:$NF$60,MATCH(1,(GMWQ!$NE$2:$NE$60=AZ$3)*(GMWQ!$ND$2:$ND$60=AZ$4)*(GMWQ!$NF$2:$NF$60=AZ$1),0),$G211-1966)</f>
        <v>98</v>
      </c>
      <c r="BA211" s="4" cm="1">
        <f t="array" ref="BA211">INDEX(GMWQ!$A$2:$NF$60,MATCH(1,(GMWQ!$NE$2:$NE$60=BA$3)*(GMWQ!$ND$2:$ND$60=BA$4)*(GMWQ!$NF$2:$NF$60=BA$1),0),$G211-1966)</f>
        <v>159.5333</v>
      </c>
    </row>
    <row r="212" spans="1:53" x14ac:dyDescent="0.25">
      <c r="B212" s="4">
        <f t="shared" si="261"/>
        <v>2024</v>
      </c>
      <c r="C212" s="4">
        <f t="shared" si="261"/>
        <v>2024</v>
      </c>
      <c r="D212" s="4">
        <f t="shared" ref="D212" si="272">+D208+1</f>
        <v>2023</v>
      </c>
      <c r="G212" s="4">
        <f t="shared" si="226"/>
        <v>2178</v>
      </c>
      <c r="H212" s="4" cm="1">
        <f t="array" ref="H212">INDEX(GMWQ!$A$2:$NF$60,MATCH(1,(GMWQ!$NE$2:$NE$60=H$3)*(GMWQ!$ND$2:$ND$60=H$4)*(GMWQ!$NF$2:$NF$60=H$1),0),$G212-1966)</f>
        <v>694810</v>
      </c>
      <c r="I212" s="4" cm="1">
        <f t="array" ref="I212">INDEX(GMWQ!$A$2:$NF$60,MATCH(1,(GMWQ!$NE$2:$NE$60=I$3)*(GMWQ!$ND$2:$ND$60=I$4)*(GMWQ!$NF$2:$NF$60=I$1),0),$G212-1966)</f>
        <v>5821.625</v>
      </c>
      <c r="J212" s="4" cm="1">
        <f t="array" ref="J212">INDEX(GMWQ!$A$2:$NF$60,MATCH(1,(GMWQ!$NE$2:$NE$60=J$3)*(GMWQ!$ND$2:$ND$60=J$4)*(GMWQ!$NF$2:$NF$60=J$1),0),$G212-1966)</f>
        <v>145543.70000000001</v>
      </c>
      <c r="K212" s="4" cm="1">
        <f t="array" ref="K212">INDEX(GMWQ!$A$2:$NF$60,MATCH(1,(GMWQ!$NE$2:$NE$60=K$3)*(GMWQ!$ND$2:$ND$60=K$4)*(GMWQ!$NF$2:$NF$60=K$1),0),$G212-1966)</f>
        <v>899.6</v>
      </c>
      <c r="L212" s="4" cm="1">
        <f t="array" ref="L212">INDEX(GMWQ!$A$2:$NF$60,MATCH(1,(GMWQ!$NE$2:$NE$60=L$3)*(GMWQ!$ND$2:$ND$60=L$4)*(GMWQ!$NF$2:$NF$60=L$1),0),$G212-1966)</f>
        <v>652.81399999999996</v>
      </c>
      <c r="M212" s="4" cm="1">
        <f t="array" ref="M212">INDEX(GMWQ!$A$2:$NF$60,MATCH(1,(GMWQ!$NE$2:$NE$60=M$3)*(GMWQ!$ND$2:$ND$60=M$4)*(GMWQ!$NF$2:$NF$60=M$1),0),$G212-1966)</f>
        <v>484.42200000000003</v>
      </c>
      <c r="N212" s="4" cm="1">
        <f t="array" ref="N212">INDEX(GMWQ!$A$2:$NF$60,MATCH(1,(GMWQ!$NE$2:$NE$60=N$3)*(GMWQ!$ND$2:$ND$60=N$4)*(GMWQ!$NF$2:$NF$60=N$1),0),$G212-1966)</f>
        <v>611728.30000000005</v>
      </c>
      <c r="O212" s="4" cm="1">
        <f t="array" ref="O212">INDEX(GMWQ!$A$2:$NF$60,MATCH(1,(GMWQ!$NE$2:$NE$60=O$3)*(GMWQ!$ND$2:$ND$60=O$4)*(GMWQ!$NF$2:$NF$60=O$1),0),$G212-1966)</f>
        <v>-51408</v>
      </c>
      <c r="P212" s="4" cm="1">
        <f t="array" ref="P212">INDEX(GMWQ!$A$2:$NF$60,MATCH(1,(GMWQ!$NE$2:$NE$60=P$3)*(GMWQ!$ND$2:$ND$60=P$4)*(GMWQ!$NF$2:$NF$60=P$1),0),$G212-1966)</f>
        <v>-571.57479999999998</v>
      </c>
      <c r="Q212" s="4" cm="1">
        <f t="array" ref="Q212">INDEX(GMWQ!$A$2:$NF$60,MATCH(1,(GMWQ!$NE$2:$NE$60=Q$3)*(GMWQ!$ND$2:$ND$60=Q$4)*(GMWQ!$NF$2:$NF$60=Q$1),0),$G212-1966)</f>
        <v>-1568.75</v>
      </c>
      <c r="R212" s="4" cm="1">
        <f t="array" ref="R212">INDEX(GMWQ!$A$2:$NF$60,MATCH(1,(GMWQ!$NE$2:$NE$60=R$3)*(GMWQ!$ND$2:$ND$60=R$4)*(GMWQ!$NF$2:$NF$60=R$1),0),$G212-1966)</f>
        <v>-28.73</v>
      </c>
      <c r="S212" s="4" cm="1">
        <f t="array" ref="S212">INDEX(GMWQ!$A$2:$NF$60,MATCH(1,(GMWQ!$NE$2:$NE$60=S$3)*(GMWQ!$ND$2:$ND$60=S$4)*(GMWQ!$NF$2:$NF$60=S$1),0),$G212-1966)</f>
        <v>-40.497999999999998</v>
      </c>
      <c r="T212" s="4" cm="1">
        <f t="array" ref="T212">INDEX(GMWQ!$A$2:$NF$60,MATCH(1,(GMWQ!$NE$2:$NE$60=T$3)*(GMWQ!$ND$2:$ND$60=T$4)*(GMWQ!$NF$2:$NF$60=T$1),0),$G212-1966)</f>
        <v>-17.816610000000001</v>
      </c>
      <c r="U212" s="4" cm="1">
        <f t="array" ref="U212">INDEX(GMWQ!$A$2:$NF$60,MATCH(1,(GMWQ!$NE$2:$NE$60=U$3)*(GMWQ!$ND$2:$ND$60=U$4)*(GMWQ!$NF$2:$NF$60=U$1),0),$G212-1966)</f>
        <v>-1453</v>
      </c>
      <c r="V212" s="4" cm="1">
        <f t="array" ref="V212">INDEX(GMWQ!$A$2:$NF$60,MATCH(1,(GMWQ!$NE$2:$NE$60=V$3)*(GMWQ!$ND$2:$ND$60=V$4)*(GMWQ!$NF$2:$NF$60=V$1),0),$G212-1966)</f>
        <v>2803745</v>
      </c>
      <c r="W212" s="4" cm="1">
        <f t="array" ref="W212">INDEX(GMWQ!$A$2:$NF$60,MATCH(1,(GMWQ!$NE$2:$NE$60=W$3)*(GMWQ!$ND$2:$ND$60=W$4)*(GMWQ!$NF$2:$NF$60=W$1),0),$G212-1966)</f>
        <v>39067.980000000003</v>
      </c>
      <c r="X212" s="4" cm="1">
        <f t="array" ref="X212">INDEX(GMWQ!$A$2:$NF$60,MATCH(1,(GMWQ!$NE$2:$NE$60=X$3)*(GMWQ!$ND$2:$ND$60=X$4)*(GMWQ!$NF$2:$NF$60=X$1),0),$G212-1966)</f>
        <v>1347195</v>
      </c>
      <c r="Y212" s="4" cm="1">
        <f t="array" ref="Y212">INDEX(GMWQ!$A$2:$NF$60,MATCH(1,(GMWQ!$NE$2:$NE$60=Y$3)*(GMWQ!$ND$2:$ND$60=Y$4)*(GMWQ!$NF$2:$NF$60=Y$1),0),$G212-1966)</f>
        <v>2460.0700000000002</v>
      </c>
      <c r="Z212" s="4" cm="1">
        <f t="array" ref="Z212">INDEX(GMWQ!$A$2:$NF$60,MATCH(1,(GMWQ!$NE$2:$NE$60=Z$3)*(GMWQ!$ND$2:$ND$60=Z$4)*(GMWQ!$NF$2:$NF$60=Z$1),0),$G212-1966)</f>
        <v>3521.0120000000002</v>
      </c>
      <c r="AA212" s="4" cm="1">
        <f t="array" ref="AA212">INDEX(GMWQ!$A$2:$NF$60,MATCH(1,(GMWQ!$NE$2:$NE$60=AA$3)*(GMWQ!$ND$2:$ND$60=AA$4)*(GMWQ!$NF$2:$NF$60=AA$1),0),$G212-1966)</f>
        <v>3209.27</v>
      </c>
      <c r="AB212" s="4" cm="1">
        <f t="array" ref="AB212">INDEX(GMWQ!$A$2:$NF$60,MATCH(1,(GMWQ!$NE$2:$NE$60=AB$3)*(GMWQ!$ND$2:$ND$60=AB$4)*(GMWQ!$NF$2:$NF$60=AB$1),0),$G212-1966)</f>
        <v>3141072</v>
      </c>
      <c r="AC212" s="4" cm="1">
        <f t="array" ref="AC212">INDEX(GMWQ!$A$2:$NF$60,MATCH(1,(GMWQ!$NE$2:$NE$60=AC$3)*(GMWQ!$ND$2:$ND$60=AC$4)*(GMWQ!$NF$2:$NF$60=AC$1),0),$G212-1966)</f>
        <v>2730900</v>
      </c>
      <c r="AD212" s="4" cm="1">
        <f t="array" ref="AD212">INDEX(GMWQ!$A$2:$NF$60,MATCH(1,(GMWQ!$NE$2:$NE$60=AD$3)*(GMWQ!$ND$2:$ND$60=AD$4)*(GMWQ!$NF$2:$NF$60=AD$1),0),$G212-1966)</f>
        <v>29539.16</v>
      </c>
      <c r="AE212" s="4" cm="1">
        <f t="array" ref="AE212">INDEX(GMWQ!$A$2:$NF$60,MATCH(1,(GMWQ!$NE$2:$NE$60=AE$3)*(GMWQ!$ND$2:$ND$60=AE$4)*(GMWQ!$NF$2:$NF$60=AE$1),0),$G212-1966)</f>
        <v>578498.1</v>
      </c>
      <c r="AF212" s="4" cm="1">
        <f t="array" ref="AF212">INDEX(GMWQ!$A$2:$NF$60,MATCH(1,(GMWQ!$NE$2:$NE$60=AF$3)*(GMWQ!$ND$2:$ND$60=AF$4)*(GMWQ!$NF$2:$NF$60=AF$1),0),$G212-1966)</f>
        <v>1029</v>
      </c>
      <c r="AG212" s="4" cm="1">
        <f t="array" ref="AG212">INDEX(GMWQ!$A$2:$NF$60,MATCH(1,(GMWQ!$NE$2:$NE$60=AG$3)*(GMWQ!$ND$2:$ND$60=AG$4)*(GMWQ!$NF$2:$NF$60=AG$1),0),$G212-1966)</f>
        <v>2099.8670000000002</v>
      </c>
      <c r="AH212" s="4" cm="1">
        <f t="array" ref="AH212">INDEX(GMWQ!$A$2:$NF$60,MATCH(1,(GMWQ!$NE$2:$NE$60=AH$3)*(GMWQ!$ND$2:$ND$60=AH$4)*(GMWQ!$NF$2:$NF$60=AH$1),0),$G212-1966)</f>
        <v>2662.76</v>
      </c>
      <c r="AI212" s="4" cm="1">
        <f t="array" ref="AI212">INDEX(GMWQ!$A$2:$NF$60,MATCH(1,(GMWQ!$NE$2:$NE$60=AI$3)*(GMWQ!$ND$2:$ND$60=AI$4)*(GMWQ!$NF$2:$NF$60=AI$1),0),$G212-1966)</f>
        <v>239878</v>
      </c>
      <c r="AJ212" s="4" cm="1">
        <f t="array" ref="AJ212">INDEX(GMWQ!$A$2:$NF$60,MATCH(1,(GMWQ!$NE$2:$NE$60=AJ$3)*(GMWQ!$ND$2:$ND$60=AJ$4)*(GMWQ!$NF$2:$NF$60=AJ$1),0),$G212-1966)</f>
        <v>717685</v>
      </c>
      <c r="AK212" s="4" cm="1">
        <f t="array" ref="AK212">INDEX(GMWQ!$A$2:$NF$60,MATCH(1,(GMWQ!$NE$2:$NE$60=AK$3)*(GMWQ!$ND$2:$ND$60=AK$4)*(GMWQ!$NF$2:$NF$60=AK$1),0),$G212-1966)</f>
        <v>7286.75</v>
      </c>
      <c r="AL212" s="4" cm="1">
        <f t="array" ref="AL212">INDEX(GMWQ!$A$2:$NF$60,MATCH(1,(GMWQ!$NE$2:$NE$60=AL$3)*(GMWQ!$ND$2:$ND$60=AL$4)*(GMWQ!$NF$2:$NF$60=AL$1),0),$G212-1966)</f>
        <v>158024.29999999999</v>
      </c>
      <c r="AM212" s="4" cm="1">
        <f t="array" ref="AM212">INDEX(GMWQ!$A$2:$NF$60,MATCH(1,(GMWQ!$NE$2:$NE$60=AM$3)*(GMWQ!$ND$2:$ND$60=AM$4)*(GMWQ!$NF$2:$NF$60=AM$1),0),$G212-1966)</f>
        <v>1078.2139999999999</v>
      </c>
      <c r="AN212" s="4" cm="1">
        <f t="array" ref="AN212">INDEX(GMWQ!$A$2:$NF$60,MATCH(1,(GMWQ!$NE$2:$NE$60=AN$3)*(GMWQ!$ND$2:$ND$60=AN$4)*(GMWQ!$NF$2:$NF$60=AN$1),0),$G212-1966)</f>
        <v>725.61800000000005</v>
      </c>
      <c r="AO212" s="4" cm="1">
        <f t="array" ref="AO212">INDEX(GMWQ!$A$2:$NF$60,MATCH(1,(GMWQ!$NE$2:$NE$60=AO$3)*(GMWQ!$ND$2:$ND$60=AO$4)*(GMWQ!$NF$2:$NF$60=AO$1),0),$G212-1966)</f>
        <v>547.28200000000004</v>
      </c>
      <c r="AP212" s="4" cm="1">
        <f t="array" ref="AP212">INDEX(GMWQ!$A$2:$NF$60,MATCH(1,(GMWQ!$NE$2:$NE$60=AP$3)*(GMWQ!$ND$2:$ND$60=AP$4)*(GMWQ!$NF$2:$NF$60=AP$1),0),$G212-1966)</f>
        <v>772227</v>
      </c>
      <c r="AQ212" s="4" cm="1">
        <f t="array" ref="AQ212">INDEX(GMWQ!$A$2:$NF$60,MATCH(1,(GMWQ!$NE$2:$NE$60=AQ$3)*(GMWQ!$ND$2:$ND$60=AQ$4)*(GMWQ!$NF$2:$NF$60=AQ$1),0),$G212-1966)</f>
        <v>-2.5507979999999999</v>
      </c>
      <c r="AR212" s="4" cm="1">
        <f t="array" ref="AR212">INDEX(GMWQ!$A$2:$NF$60,MATCH(1,(GMWQ!$NE$2:$NE$60=AR$3)*(GMWQ!$ND$2:$ND$60=AR$4)*(GMWQ!$NF$2:$NF$60=AR$1),0),$G212-1966)</f>
        <v>-1.896409</v>
      </c>
      <c r="AS212" s="4" cm="1">
        <f t="array" ref="AS212">INDEX(GMWQ!$A$2:$NF$60,MATCH(1,(GMWQ!$NE$2:$NE$60=AS$3)*(GMWQ!$ND$2:$ND$60=AS$4)*(GMWQ!$NF$2:$NF$60=AS$1),0),$G212-1966)</f>
        <v>-2.4696739999999999</v>
      </c>
      <c r="AT212" s="4" cm="1">
        <f t="array" ref="AT212">INDEX(GMWQ!$A$2:$NF$60,MATCH(1,(GMWQ!$NE$2:$NE$60=AT$3)*(GMWQ!$ND$2:$ND$60=AT$4)*(GMWQ!$NF$2:$NF$60=AT$1),0),$G212-1966)</f>
        <v>-0.72808700000000004</v>
      </c>
      <c r="AU212" s="4" cm="1">
        <f t="array" ref="AU212">INDEX(GMWQ!$A$2:$NF$60,MATCH(1,(GMWQ!$NE$2:$NE$60=AU$3)*(GMWQ!$ND$2:$ND$60=AU$4)*(GMWQ!$NF$2:$NF$60=AU$1),0),$G212-1966)</f>
        <v>133.83330000000001</v>
      </c>
      <c r="AV212" s="4" cm="1">
        <f t="array" ref="AV212">INDEX(GMWQ!$A$2:$NF$60,MATCH(1,(GMWQ!$NE$2:$NE$60=AV$3)*(GMWQ!$ND$2:$ND$60=AV$4)*(GMWQ!$NF$2:$NF$60=AV$1),0),$G212-1966)</f>
        <v>313.08069999999998</v>
      </c>
      <c r="AW212" s="4" cm="1">
        <f t="array" ref="AW212">INDEX(GMWQ!$A$2:$NF$60,MATCH(1,(GMWQ!$NE$2:$NE$60=AW$3)*(GMWQ!$ND$2:$ND$60=AW$4)*(GMWQ!$NF$2:$NF$60=AW$1),0),$G212-1966)</f>
        <v>108</v>
      </c>
      <c r="AX212" s="4" cm="1">
        <f t="array" ref="AX212">INDEX(GMWQ!$A$2:$NF$60,MATCH(1,(GMWQ!$NE$2:$NE$60=AX$3)*(GMWQ!$ND$2:$ND$60=AX$4)*(GMWQ!$NF$2:$NF$60=AX$1),0),$G212-1966)</f>
        <v>119.0333</v>
      </c>
      <c r="AY212" s="4" cm="1">
        <f t="array" ref="AY212">INDEX(GMWQ!$A$2:$NF$60,MATCH(1,(GMWQ!$NE$2:$NE$60=AY$3)*(GMWQ!$ND$2:$ND$60=AY$4)*(GMWQ!$NF$2:$NF$60=AY$1),0),$G212-1966)</f>
        <v>99.316670000000002</v>
      </c>
      <c r="AZ212" s="4" cm="1">
        <f t="array" ref="AZ212">INDEX(GMWQ!$A$2:$NF$60,MATCH(1,(GMWQ!$NE$2:$NE$60=AZ$3)*(GMWQ!$ND$2:$ND$60=AZ$4)*(GMWQ!$NF$2:$NF$60=AZ$1),0),$G212-1966)</f>
        <v>98.333340000000007</v>
      </c>
      <c r="BA212" s="4" cm="1">
        <f t="array" ref="BA212">INDEX(GMWQ!$A$2:$NF$60,MATCH(1,(GMWQ!$NE$2:$NE$60=BA$3)*(GMWQ!$ND$2:$ND$60=BA$4)*(GMWQ!$NF$2:$NF$60=BA$1),0),$G212-1966)</f>
        <v>160.6</v>
      </c>
    </row>
    <row r="213" spans="1:53" x14ac:dyDescent="0.25">
      <c r="B213" s="4">
        <f t="shared" si="261"/>
        <v>2024</v>
      </c>
      <c r="C213" s="4">
        <f t="shared" si="261"/>
        <v>2024</v>
      </c>
      <c r="D213" s="4">
        <f t="shared" ref="D213" si="273">+D209+1</f>
        <v>2024</v>
      </c>
      <c r="G213" s="4">
        <f t="shared" si="226"/>
        <v>2179</v>
      </c>
      <c r="H213" s="4" cm="1">
        <f t="array" ref="H213">INDEX(GMWQ!$A$2:$NF$60,MATCH(1,(GMWQ!$NE$2:$NE$60=H$3)*(GMWQ!$ND$2:$ND$60=H$4)*(GMWQ!$NF$2:$NF$60=H$1),0),$G213-1966)</f>
        <v>696183</v>
      </c>
      <c r="I213" s="4" cm="1">
        <f t="array" ref="I213">INDEX(GMWQ!$A$2:$NF$60,MATCH(1,(GMWQ!$NE$2:$NE$60=I$3)*(GMWQ!$ND$2:$ND$60=I$4)*(GMWQ!$NF$2:$NF$60=I$1),0),$G213-1966)</f>
        <v>5869.65</v>
      </c>
      <c r="J213" s="4" cm="1">
        <f t="array" ref="J213">INDEX(GMWQ!$A$2:$NF$60,MATCH(1,(GMWQ!$NE$2:$NE$60=J$3)*(GMWQ!$ND$2:$ND$60=J$4)*(GMWQ!$NF$2:$NF$60=J$1),0),$G213-1966)</f>
        <v>146495.20000000001</v>
      </c>
      <c r="K213" s="4" cm="1">
        <f t="array" ref="K213">INDEX(GMWQ!$A$2:$NF$60,MATCH(1,(GMWQ!$NE$2:$NE$60=K$3)*(GMWQ!$ND$2:$ND$60=K$4)*(GMWQ!$NF$2:$NF$60=K$1),0),$G213-1966)</f>
        <v>899.78</v>
      </c>
      <c r="L213" s="4" cm="1">
        <f t="array" ref="L213">INDEX(GMWQ!$A$2:$NF$60,MATCH(1,(GMWQ!$NE$2:$NE$60=L$3)*(GMWQ!$ND$2:$ND$60=L$4)*(GMWQ!$NF$2:$NF$60=L$1),0),$G213-1966)</f>
        <v>654.93600000000004</v>
      </c>
      <c r="M213" s="4" cm="1">
        <f t="array" ref="M213">INDEX(GMWQ!$A$2:$NF$60,MATCH(1,(GMWQ!$NE$2:$NE$60=M$3)*(GMWQ!$ND$2:$ND$60=M$4)*(GMWQ!$NF$2:$NF$60=M$1),0),$G213-1966)</f>
        <v>484.31599999999997</v>
      </c>
      <c r="N213" s="4" cm="1">
        <f t="array" ref="N213">INDEX(GMWQ!$A$2:$NF$60,MATCH(1,(GMWQ!$NE$2:$NE$60=N$3)*(GMWQ!$ND$2:$ND$60=N$4)*(GMWQ!$NF$2:$NF$60=N$1),0),$G213-1966)</f>
        <v>616739.30000000005</v>
      </c>
      <c r="O213" s="4" cm="1">
        <f t="array" ref="O213">INDEX(GMWQ!$A$2:$NF$60,MATCH(1,(GMWQ!$NE$2:$NE$60=O$3)*(GMWQ!$ND$2:$ND$60=O$4)*(GMWQ!$NF$2:$NF$60=O$1),0),$G213-1966)</f>
        <v>-37392</v>
      </c>
      <c r="P213" s="4" cm="1">
        <f t="array" ref="P213">INDEX(GMWQ!$A$2:$NF$60,MATCH(1,(GMWQ!$NE$2:$NE$60=P$3)*(GMWQ!$ND$2:$ND$60=P$4)*(GMWQ!$NF$2:$NF$60=P$1),0),$G213-1966)</f>
        <v>-617.68150000000003</v>
      </c>
      <c r="Q213" s="4" cm="1">
        <f t="array" ref="Q213">INDEX(GMWQ!$A$2:$NF$60,MATCH(1,(GMWQ!$NE$2:$NE$60=Q$3)*(GMWQ!$ND$2:$ND$60=Q$4)*(GMWQ!$NF$2:$NF$60=Q$1),0),$G213-1966)</f>
        <v>-1413.75</v>
      </c>
      <c r="R213" s="4" cm="1">
        <f t="array" ref="R213">INDEX(GMWQ!$A$2:$NF$60,MATCH(1,(GMWQ!$NE$2:$NE$60=R$3)*(GMWQ!$ND$2:$ND$60=R$4)*(GMWQ!$NF$2:$NF$60=R$1),0),$G213-1966)</f>
        <v>-27.754999999999999</v>
      </c>
      <c r="S213" s="4" cm="1">
        <f t="array" ref="S213">INDEX(GMWQ!$A$2:$NF$60,MATCH(1,(GMWQ!$NE$2:$NE$60=S$3)*(GMWQ!$ND$2:$ND$60=S$4)*(GMWQ!$NF$2:$NF$60=S$1),0),$G213-1966)</f>
        <v>-43.853999999999999</v>
      </c>
      <c r="T213" s="4" cm="1">
        <f t="array" ref="T213">INDEX(GMWQ!$A$2:$NF$60,MATCH(1,(GMWQ!$NE$2:$NE$60=T$3)*(GMWQ!$ND$2:$ND$60=T$4)*(GMWQ!$NF$2:$NF$60=T$1),0),$G213-1966)</f>
        <v>-15.20768</v>
      </c>
      <c r="U213" s="4" cm="1">
        <f t="array" ref="U213">INDEX(GMWQ!$A$2:$NF$60,MATCH(1,(GMWQ!$NE$2:$NE$60=U$3)*(GMWQ!$ND$2:$ND$60=U$4)*(GMWQ!$NF$2:$NF$60=U$1),0),$G213-1966)</f>
        <v>-7934</v>
      </c>
      <c r="V213" s="4" cm="1">
        <f t="array" ref="V213">INDEX(GMWQ!$A$2:$NF$60,MATCH(1,(GMWQ!$NE$2:$NE$60=V$3)*(GMWQ!$ND$2:$ND$60=V$4)*(GMWQ!$NF$2:$NF$60=V$1),0),$G213-1966)</f>
        <v>2843758</v>
      </c>
      <c r="W213" s="4" cm="1">
        <f t="array" ref="W213">INDEX(GMWQ!$A$2:$NF$60,MATCH(1,(GMWQ!$NE$2:$NE$60=W$3)*(GMWQ!$ND$2:$ND$60=W$4)*(GMWQ!$NF$2:$NF$60=W$1),0),$G213-1966)</f>
        <v>39613.699999999997</v>
      </c>
      <c r="X213" s="4" cm="1">
        <f t="array" ref="X213">INDEX(GMWQ!$A$2:$NF$60,MATCH(1,(GMWQ!$NE$2:$NE$60=X$3)*(GMWQ!$ND$2:$ND$60=X$4)*(GMWQ!$NF$2:$NF$60=X$1),0),$G213-1966)</f>
        <v>1348608</v>
      </c>
      <c r="Y213" s="4" cm="1">
        <f t="array" ref="Y213">INDEX(GMWQ!$A$2:$NF$60,MATCH(1,(GMWQ!$NE$2:$NE$60=Y$3)*(GMWQ!$ND$2:$ND$60=Y$4)*(GMWQ!$NF$2:$NF$60=Y$1),0),$G213-1966)</f>
        <v>2488.5479999999998</v>
      </c>
      <c r="Z213" s="4" cm="1">
        <f t="array" ref="Z213">INDEX(GMWQ!$A$2:$NF$60,MATCH(1,(GMWQ!$NE$2:$NE$60=Z$3)*(GMWQ!$ND$2:$ND$60=Z$4)*(GMWQ!$NF$2:$NF$60=Z$1),0),$G213-1966)</f>
        <v>3651.2280000000001</v>
      </c>
      <c r="AA213" s="4" cm="1">
        <f t="array" ref="AA213">INDEX(GMWQ!$A$2:$NF$60,MATCH(1,(GMWQ!$NE$2:$NE$60=AA$3)*(GMWQ!$ND$2:$ND$60=AA$4)*(GMWQ!$NF$2:$NF$60=AA$1),0),$G213-1966)</f>
        <v>3233.3490000000002</v>
      </c>
      <c r="AB213" s="4" cm="1">
        <f t="array" ref="AB213">INDEX(GMWQ!$A$2:$NF$60,MATCH(1,(GMWQ!$NE$2:$NE$60=AB$3)*(GMWQ!$ND$2:$ND$60=AB$4)*(GMWQ!$NF$2:$NF$60=AB$1),0),$G213-1966)</f>
        <v>3258669</v>
      </c>
      <c r="AC213" s="4" cm="1">
        <f t="array" ref="AC213">INDEX(GMWQ!$A$2:$NF$60,MATCH(1,(GMWQ!$NE$2:$NE$60=AC$3)*(GMWQ!$ND$2:$ND$60=AC$4)*(GMWQ!$NF$2:$NF$60=AC$1),0),$G213-1966)</f>
        <v>2757800</v>
      </c>
      <c r="AD213" s="4" cm="1">
        <f t="array" ref="AD213">INDEX(GMWQ!$A$2:$NF$60,MATCH(1,(GMWQ!$NE$2:$NE$60=AD$3)*(GMWQ!$ND$2:$ND$60=AD$4)*(GMWQ!$NF$2:$NF$60=AD$1),0),$G213-1966)</f>
        <v>29651.3</v>
      </c>
      <c r="AE213" s="4" cm="1">
        <f t="array" ref="AE213">INDEX(GMWQ!$A$2:$NF$60,MATCH(1,(GMWQ!$NE$2:$NE$60=AE$3)*(GMWQ!$ND$2:$ND$60=AE$4)*(GMWQ!$NF$2:$NF$60=AE$1),0),$G213-1966)</f>
        <v>573924.80000000005</v>
      </c>
      <c r="AF213" s="4" cm="1">
        <f t="array" ref="AF213">INDEX(GMWQ!$A$2:$NF$60,MATCH(1,(GMWQ!$NE$2:$NE$60=AF$3)*(GMWQ!$ND$2:$ND$60=AF$4)*(GMWQ!$NF$2:$NF$60=AF$1),0),$G213-1966)</f>
        <v>1068</v>
      </c>
      <c r="AG213" s="4" cm="1">
        <f t="array" ref="AG213">INDEX(GMWQ!$A$2:$NF$60,MATCH(1,(GMWQ!$NE$2:$NE$60=AG$3)*(GMWQ!$ND$2:$ND$60=AG$4)*(GMWQ!$NF$2:$NF$60=AG$1),0),$G213-1966)</f>
        <v>2115.6999999999998</v>
      </c>
      <c r="AH213" s="4" cm="1">
        <f t="array" ref="AH213">INDEX(GMWQ!$A$2:$NF$60,MATCH(1,(GMWQ!$NE$2:$NE$60=AH$3)*(GMWQ!$ND$2:$ND$60=AH$4)*(GMWQ!$NF$2:$NF$60=AH$1),0),$G213-1966)</f>
        <v>2688.3969999999999</v>
      </c>
      <c r="AI213" s="4" cm="1">
        <f t="array" ref="AI213">INDEX(GMWQ!$A$2:$NF$60,MATCH(1,(GMWQ!$NE$2:$NE$60=AI$3)*(GMWQ!$ND$2:$ND$60=AI$4)*(GMWQ!$NF$2:$NF$60=AI$1),0),$G213-1966)</f>
        <v>269144</v>
      </c>
      <c r="AJ213" s="4" cm="1">
        <f t="array" ref="AJ213">INDEX(GMWQ!$A$2:$NF$60,MATCH(1,(GMWQ!$NE$2:$NE$60=AJ$3)*(GMWQ!$ND$2:$ND$60=AJ$4)*(GMWQ!$NF$2:$NF$60=AJ$1),0),$G213-1966)</f>
        <v>729908</v>
      </c>
      <c r="AK213" s="4" cm="1">
        <f t="array" ref="AK213">INDEX(GMWQ!$A$2:$NF$60,MATCH(1,(GMWQ!$NE$2:$NE$60=AK$3)*(GMWQ!$ND$2:$ND$60=AK$4)*(GMWQ!$NF$2:$NF$60=AK$1),0),$G213-1966)</f>
        <v>7377.9250000000002</v>
      </c>
      <c r="AL213" s="4" cm="1">
        <f t="array" ref="AL213">INDEX(GMWQ!$A$2:$NF$60,MATCH(1,(GMWQ!$NE$2:$NE$60=AL$3)*(GMWQ!$ND$2:$ND$60=AL$4)*(GMWQ!$NF$2:$NF$60=AL$1),0),$G213-1966)</f>
        <v>159779.70000000001</v>
      </c>
      <c r="AM213" s="4" cm="1">
        <f t="array" ref="AM213">INDEX(GMWQ!$A$2:$NF$60,MATCH(1,(GMWQ!$NE$2:$NE$60=AM$3)*(GMWQ!$ND$2:$ND$60=AM$4)*(GMWQ!$NF$2:$NF$60=AM$1),0),$G213-1966)</f>
        <v>1083.8969999999999</v>
      </c>
      <c r="AN213" s="4" cm="1">
        <f t="array" ref="AN213">INDEX(GMWQ!$A$2:$NF$60,MATCH(1,(GMWQ!$NE$2:$NE$60=AN$3)*(GMWQ!$ND$2:$ND$60=AN$4)*(GMWQ!$NF$2:$NF$60=AN$1),0),$G213-1966)</f>
        <v>735.60400000000004</v>
      </c>
      <c r="AO213" s="4" cm="1">
        <f t="array" ref="AO213">INDEX(GMWQ!$A$2:$NF$60,MATCH(1,(GMWQ!$NE$2:$NE$60=AO$3)*(GMWQ!$ND$2:$ND$60=AO$4)*(GMWQ!$NF$2:$NF$60=AO$1),0),$G213-1966)</f>
        <v>550.43100000000004</v>
      </c>
      <c r="AP213" s="4" cm="1">
        <f t="array" ref="AP213">INDEX(GMWQ!$A$2:$NF$60,MATCH(1,(GMWQ!$NE$2:$NE$60=AP$3)*(GMWQ!$ND$2:$ND$60=AP$4)*(GMWQ!$NF$2:$NF$60=AP$1),0),$G213-1966)</f>
        <v>783013</v>
      </c>
      <c r="AQ213" s="4" cm="1">
        <f t="array" ref="AQ213">INDEX(GMWQ!$A$2:$NF$60,MATCH(1,(GMWQ!$NE$2:$NE$60=AQ$3)*(GMWQ!$ND$2:$ND$60=AQ$4)*(GMWQ!$NF$2:$NF$60=AQ$1),0),$G213-1966)</f>
        <v>-2.3043610000000001</v>
      </c>
      <c r="AR213" s="4" cm="1">
        <f t="array" ref="AR213">INDEX(GMWQ!$A$2:$NF$60,MATCH(1,(GMWQ!$NE$2:$NE$60=AR$3)*(GMWQ!$ND$2:$ND$60=AR$4)*(GMWQ!$NF$2:$NF$60=AR$1),0),$G213-1966)</f>
        <v>-1.9632480000000001</v>
      </c>
      <c r="AS213" s="4" cm="1">
        <f t="array" ref="AS213">INDEX(GMWQ!$A$2:$NF$60,MATCH(1,(GMWQ!$NE$2:$NE$60=AS$3)*(GMWQ!$ND$2:$ND$60=AS$4)*(GMWQ!$NF$2:$NF$60=AS$1),0),$G213-1966)</f>
        <v>-2.1719020000000002</v>
      </c>
      <c r="AT213" s="4" cm="1">
        <f t="array" ref="AT213">INDEX(GMWQ!$A$2:$NF$60,MATCH(1,(GMWQ!$NE$2:$NE$60=AT$3)*(GMWQ!$ND$2:$ND$60=AT$4)*(GMWQ!$NF$2:$NF$60=AT$1),0),$G213-1966)</f>
        <v>-0.71114509999999997</v>
      </c>
      <c r="AU213" s="4" cm="1">
        <f t="array" ref="AU213">INDEX(GMWQ!$A$2:$NF$60,MATCH(1,(GMWQ!$NE$2:$NE$60=AU$3)*(GMWQ!$ND$2:$ND$60=AU$4)*(GMWQ!$NF$2:$NF$60=AU$1),0),$G213-1966)</f>
        <v>134.1</v>
      </c>
      <c r="AV213" s="4" cm="1">
        <f t="array" ref="AV213">INDEX(GMWQ!$A$2:$NF$60,MATCH(1,(GMWQ!$NE$2:$NE$60=AV$3)*(GMWQ!$ND$2:$ND$60=AV$4)*(GMWQ!$NF$2:$NF$60=AV$1),0),$G213-1966)</f>
        <v>314.12099999999998</v>
      </c>
      <c r="AW213" s="4" cm="1">
        <f t="array" ref="AW213">INDEX(GMWQ!$A$2:$NF$60,MATCH(1,(GMWQ!$NE$2:$NE$60=AW$3)*(GMWQ!$ND$2:$ND$60=AW$4)*(GMWQ!$NF$2:$NF$60=AW$1),0),$G213-1966)</f>
        <v>108.86669999999999</v>
      </c>
      <c r="AX213" s="4" cm="1">
        <f t="array" ref="AX213">INDEX(GMWQ!$A$2:$NF$60,MATCH(1,(GMWQ!$NE$2:$NE$60=AX$3)*(GMWQ!$ND$2:$ND$60=AX$4)*(GMWQ!$NF$2:$NF$60=AX$1),0),$G213-1966)</f>
        <v>119.5667</v>
      </c>
      <c r="AY213" s="4" cm="1">
        <f t="array" ref="AY213">INDEX(GMWQ!$A$2:$NF$60,MATCH(1,(GMWQ!$NE$2:$NE$60=AY$3)*(GMWQ!$ND$2:$ND$60=AY$4)*(GMWQ!$NF$2:$NF$60=AY$1),0),$G213-1966)</f>
        <v>99.5</v>
      </c>
      <c r="AZ213" s="4" cm="1">
        <f t="array" ref="AZ213">INDEX(GMWQ!$A$2:$NF$60,MATCH(1,(GMWQ!$NE$2:$NE$60=AZ$3)*(GMWQ!$ND$2:$ND$60=AZ$4)*(GMWQ!$NF$2:$NF$60=AZ$1),0),$G213-1966)</f>
        <v>98.933329999999998</v>
      </c>
      <c r="BA213" s="4" cm="1">
        <f t="array" ref="BA213">INDEX(GMWQ!$A$2:$NF$60,MATCH(1,(GMWQ!$NE$2:$NE$60=BA$3)*(GMWQ!$ND$2:$ND$60=BA$4)*(GMWQ!$NF$2:$NF$60=BA$1),0),$G213-1966)</f>
        <v>161.23330000000001</v>
      </c>
    </row>
    <row r="214" spans="1:53" x14ac:dyDescent="0.25">
      <c r="B214" s="4">
        <f t="shared" si="261"/>
        <v>2024</v>
      </c>
      <c r="C214" s="4">
        <f t="shared" si="261"/>
        <v>2024</v>
      </c>
      <c r="D214" s="4">
        <f t="shared" ref="D214" si="274">+D210+1</f>
        <v>2024</v>
      </c>
      <c r="F214" s="4">
        <f t="shared" ref="F214" si="275">+F210+1</f>
        <v>2024</v>
      </c>
      <c r="G214" s="4">
        <f t="shared" si="226"/>
        <v>2180</v>
      </c>
      <c r="H214" s="4" cm="1">
        <f t="array" ref="H214">INDEX(GMWQ!$A$2:$NF$60,MATCH(1,(GMWQ!$NE$2:$NE$60=H$3)*(GMWQ!$ND$2:$ND$60=H$4)*(GMWQ!$NF$2:$NF$60=H$1),0),$G214-1966)</f>
        <v>699177</v>
      </c>
      <c r="I214" s="4" cm="1">
        <f t="array" ref="I214">INDEX(GMWQ!$A$2:$NF$60,MATCH(1,(GMWQ!$NE$2:$NE$60=I$3)*(GMWQ!$ND$2:$ND$60=I$4)*(GMWQ!$NF$2:$NF$60=I$1),0),$G214-1966)</f>
        <v>5896.625</v>
      </c>
      <c r="J214" s="4" cm="1">
        <f t="array" ref="J214">INDEX(GMWQ!$A$2:$NF$60,MATCH(1,(GMWQ!$NE$2:$NE$60=J$3)*(GMWQ!$ND$2:$ND$60=J$4)*(GMWQ!$NF$2:$NF$60=J$1),0),$G214-1966)</f>
        <v>147171.1</v>
      </c>
      <c r="K214" s="4" cm="1">
        <f t="array" ref="K214">INDEX(GMWQ!$A$2:$NF$60,MATCH(1,(GMWQ!$NE$2:$NE$60=K$3)*(GMWQ!$ND$2:$ND$60=K$4)*(GMWQ!$NF$2:$NF$60=K$1),0),$G214-1966)</f>
        <v>901.41</v>
      </c>
      <c r="L214" s="4" cm="1">
        <f t="array" ref="L214">INDEX(GMWQ!$A$2:$NF$60,MATCH(1,(GMWQ!$NE$2:$NE$60=L$3)*(GMWQ!$ND$2:$ND$60=L$4)*(GMWQ!$NF$2:$NF$60=L$1),0),$G214-1966)</f>
        <v>654.48500000000001</v>
      </c>
      <c r="M214" s="4" cm="1">
        <f t="array" ref="M214">INDEX(GMWQ!$A$2:$NF$60,MATCH(1,(GMWQ!$NE$2:$NE$60=M$3)*(GMWQ!$ND$2:$ND$60=M$4)*(GMWQ!$NF$2:$NF$60=M$1),0),$G214-1966)</f>
        <v>484.90800000000002</v>
      </c>
      <c r="N214" s="4" cm="1">
        <f t="array" ref="N214">INDEX(GMWQ!$A$2:$NF$60,MATCH(1,(GMWQ!$NE$2:$NE$60=N$3)*(GMWQ!$ND$2:$ND$60=N$4)*(GMWQ!$NF$2:$NF$60=N$1),0),$G214-1966)</f>
        <v>621065.30000000005</v>
      </c>
      <c r="O214" s="4" cm="1">
        <f t="array" ref="O214">INDEX(GMWQ!$A$2:$NF$60,MATCH(1,(GMWQ!$NE$2:$NE$60=O$3)*(GMWQ!$ND$2:$ND$60=O$4)*(GMWQ!$NF$2:$NF$60=O$1),0),$G214-1966)</f>
        <v>-51335.99</v>
      </c>
      <c r="P214" s="4" cm="1">
        <f t="array" ref="P214">INDEX(GMWQ!$A$2:$NF$60,MATCH(1,(GMWQ!$NE$2:$NE$60=P$3)*(GMWQ!$ND$2:$ND$60=P$4)*(GMWQ!$NF$2:$NF$60=P$1),0),$G214-1966)</f>
        <v>-598.26729999999998</v>
      </c>
      <c r="Q214" s="4" cm="1">
        <f t="array" ref="Q214">INDEX(GMWQ!$A$2:$NF$60,MATCH(1,(GMWQ!$NE$2:$NE$60=Q$3)*(GMWQ!$ND$2:$ND$60=Q$4)*(GMWQ!$NF$2:$NF$60=Q$1),0),$G214-1966)</f>
        <v>-1070</v>
      </c>
      <c r="R214" s="4" cm="1">
        <f t="array" ref="R214">INDEX(GMWQ!$A$2:$NF$60,MATCH(1,(GMWQ!$NE$2:$NE$60=R$3)*(GMWQ!$ND$2:$ND$60=R$4)*(GMWQ!$NF$2:$NF$60=R$1),0),$G214-1966)</f>
        <v>-25.448</v>
      </c>
      <c r="S214" s="4" cm="1">
        <f t="array" ref="S214">INDEX(GMWQ!$A$2:$NF$60,MATCH(1,(GMWQ!$NE$2:$NE$60=S$3)*(GMWQ!$ND$2:$ND$60=S$4)*(GMWQ!$NF$2:$NF$60=S$1),0),$G214-1966)</f>
        <v>-43.902000000000001</v>
      </c>
      <c r="T214" s="4" cm="1">
        <f t="array" ref="T214">INDEX(GMWQ!$A$2:$NF$60,MATCH(1,(GMWQ!$NE$2:$NE$60=T$3)*(GMWQ!$ND$2:$ND$60=T$4)*(GMWQ!$NF$2:$NF$60=T$1),0),$G214-1966)</f>
        <v>-16.463950000000001</v>
      </c>
      <c r="U214" s="4" cm="1">
        <f t="array" ref="U214">INDEX(GMWQ!$A$2:$NF$60,MATCH(1,(GMWQ!$NE$2:$NE$60=U$3)*(GMWQ!$ND$2:$ND$60=U$4)*(GMWQ!$NF$2:$NF$60=U$1),0),$G214-1966)</f>
        <v>-7525</v>
      </c>
      <c r="V214" s="4" cm="1">
        <f t="array" ref="V214">INDEX(GMWQ!$A$2:$NF$60,MATCH(1,(GMWQ!$NE$2:$NE$60=V$3)*(GMWQ!$ND$2:$ND$60=V$4)*(GMWQ!$NF$2:$NF$60=V$1),0),$G214-1966)</f>
        <v>2887047</v>
      </c>
      <c r="W214" s="4" cm="1">
        <f t="array" ref="W214">INDEX(GMWQ!$A$2:$NF$60,MATCH(1,(GMWQ!$NE$2:$NE$60=W$3)*(GMWQ!$ND$2:$ND$60=W$4)*(GMWQ!$NF$2:$NF$60=W$1),0),$G214-1966)</f>
        <v>40399.57</v>
      </c>
      <c r="X214" s="4" cm="1">
        <f t="array" ref="X214">INDEX(GMWQ!$A$2:$NF$60,MATCH(1,(GMWQ!$NE$2:$NE$60=X$3)*(GMWQ!$ND$2:$ND$60=X$4)*(GMWQ!$NF$2:$NF$60=X$1),0),$G214-1966)</f>
        <v>1349678</v>
      </c>
      <c r="Y214" s="4" cm="1">
        <f t="array" ref="Y214">INDEX(GMWQ!$A$2:$NF$60,MATCH(1,(GMWQ!$NE$2:$NE$60=Y$3)*(GMWQ!$ND$2:$ND$60=Y$4)*(GMWQ!$NF$2:$NF$60=Y$1),0),$G214-1966)</f>
        <v>2508.9850000000001</v>
      </c>
      <c r="Z214" s="4" cm="1">
        <f t="array" ref="Z214">INDEX(GMWQ!$A$2:$NF$60,MATCH(1,(GMWQ!$NE$2:$NE$60=Z$3)*(GMWQ!$ND$2:$ND$60=Z$4)*(GMWQ!$NF$2:$NF$60=Z$1),0),$G214-1966)</f>
        <v>3566.116</v>
      </c>
      <c r="AA214" s="4" cm="1">
        <f t="array" ref="AA214">INDEX(GMWQ!$A$2:$NF$60,MATCH(1,(GMWQ!$NE$2:$NE$60=AA$3)*(GMWQ!$ND$2:$ND$60=AA$4)*(GMWQ!$NF$2:$NF$60=AA$1),0),$G214-1966)</f>
        <v>3257.4279999999999</v>
      </c>
      <c r="AB214" s="4" cm="1">
        <f t="array" ref="AB214">INDEX(GMWQ!$A$2:$NF$60,MATCH(1,(GMWQ!$NE$2:$NE$60=AB$3)*(GMWQ!$ND$2:$ND$60=AB$4)*(GMWQ!$NF$2:$NF$60=AB$1),0),$G214-1966)</f>
        <v>3312928</v>
      </c>
      <c r="AC214" s="4" cm="1">
        <f t="array" ref="AC214">INDEX(GMWQ!$A$2:$NF$60,MATCH(1,(GMWQ!$NE$2:$NE$60=AC$3)*(GMWQ!$ND$2:$ND$60=AC$4)*(GMWQ!$NF$2:$NF$60=AC$1),0),$G214-1966)</f>
        <v>2815400</v>
      </c>
      <c r="AD214" s="4" cm="1">
        <f t="array" ref="AD214">INDEX(GMWQ!$A$2:$NF$60,MATCH(1,(GMWQ!$NE$2:$NE$60=AD$3)*(GMWQ!$ND$2:$ND$60=AD$4)*(GMWQ!$NF$2:$NF$60=AD$1),0),$G214-1966)</f>
        <v>30601.02</v>
      </c>
      <c r="AE214" s="4" cm="1">
        <f t="array" ref="AE214">INDEX(GMWQ!$A$2:$NF$60,MATCH(1,(GMWQ!$NE$2:$NE$60=AE$3)*(GMWQ!$ND$2:$ND$60=AE$4)*(GMWQ!$NF$2:$NF$60=AE$1),0),$G214-1966)</f>
        <v>567105.5</v>
      </c>
      <c r="AF214" s="4" cm="1">
        <f t="array" ref="AF214">INDEX(GMWQ!$A$2:$NF$60,MATCH(1,(GMWQ!$NE$2:$NE$60=AF$3)*(GMWQ!$ND$2:$ND$60=AF$4)*(GMWQ!$NF$2:$NF$60=AF$1),0),$G214-1966)</f>
        <v>1074</v>
      </c>
      <c r="AG214" s="4" cm="1">
        <f t="array" ref="AG214">INDEX(GMWQ!$A$2:$NF$60,MATCH(1,(GMWQ!$NE$2:$NE$60=AG$3)*(GMWQ!$ND$2:$ND$60=AG$4)*(GMWQ!$NF$2:$NF$60=AG$1),0),$G214-1966)</f>
        <v>2131.5329999999999</v>
      </c>
      <c r="AH214" s="4" cm="1">
        <f t="array" ref="AH214">INDEX(GMWQ!$A$2:$NF$60,MATCH(1,(GMWQ!$NE$2:$NE$60=AH$3)*(GMWQ!$ND$2:$ND$60=AH$4)*(GMWQ!$NF$2:$NF$60=AH$1),0),$G214-1966)</f>
        <v>2714.0340000000001</v>
      </c>
      <c r="AI214" s="4" cm="1">
        <f t="array" ref="AI214">INDEX(GMWQ!$A$2:$NF$60,MATCH(1,(GMWQ!$NE$2:$NE$60=AI$3)*(GMWQ!$ND$2:$ND$60=AI$4)*(GMWQ!$NF$2:$NF$60=AI$1),0),$G214-1966)</f>
        <v>276996</v>
      </c>
      <c r="AJ214" s="4" cm="1">
        <f t="array" ref="AJ214">INDEX(GMWQ!$A$2:$NF$60,MATCH(1,(GMWQ!$NE$2:$NE$60=AJ$3)*(GMWQ!$ND$2:$ND$60=AJ$4)*(GMWQ!$NF$2:$NF$60=AJ$1),0),$G214-1966)</f>
        <v>737959</v>
      </c>
      <c r="AK214" s="4" cm="1">
        <f t="array" ref="AK214">INDEX(GMWQ!$A$2:$NF$60,MATCH(1,(GMWQ!$NE$2:$NE$60=AK$3)*(GMWQ!$ND$2:$ND$60=AK$4)*(GMWQ!$NF$2:$NF$60=AK$1),0),$G214-1966)</f>
        <v>7456.3</v>
      </c>
      <c r="AL214" s="4" cm="1">
        <f t="array" ref="AL214">INDEX(GMWQ!$A$2:$NF$60,MATCH(1,(GMWQ!$NE$2:$NE$60=AL$3)*(GMWQ!$ND$2:$ND$60=AL$4)*(GMWQ!$NF$2:$NF$60=AL$1),0),$G214-1966)</f>
        <v>161531.1</v>
      </c>
      <c r="AM214" s="4" cm="1">
        <f t="array" ref="AM214">INDEX(GMWQ!$A$2:$NF$60,MATCH(1,(GMWQ!$NE$2:$NE$60=AM$3)*(GMWQ!$ND$2:$ND$60=AM$4)*(GMWQ!$NF$2:$NF$60=AM$1),0),$G214-1966)</f>
        <v>1094.78</v>
      </c>
      <c r="AN214" s="4" cm="1">
        <f t="array" ref="AN214">INDEX(GMWQ!$A$2:$NF$60,MATCH(1,(GMWQ!$NE$2:$NE$60=AN$3)*(GMWQ!$ND$2:$ND$60=AN$4)*(GMWQ!$NF$2:$NF$60=AN$1),0),$G214-1966)</f>
        <v>735.12099999999998</v>
      </c>
      <c r="AO214" s="4" cm="1">
        <f t="array" ref="AO214">INDEX(GMWQ!$A$2:$NF$60,MATCH(1,(GMWQ!$NE$2:$NE$60=AO$3)*(GMWQ!$ND$2:$ND$60=AO$4)*(GMWQ!$NF$2:$NF$60=AO$1),0),$G214-1966)</f>
        <v>554.75</v>
      </c>
      <c r="AP214" s="4" cm="1">
        <f t="array" ref="AP214">INDEX(GMWQ!$A$2:$NF$60,MATCH(1,(GMWQ!$NE$2:$NE$60=AP$3)*(GMWQ!$ND$2:$ND$60=AP$4)*(GMWQ!$NF$2:$NF$60=AP$1),0),$G214-1966)</f>
        <v>794234</v>
      </c>
      <c r="AQ214" s="4" cm="1">
        <f t="array" ref="AQ214">INDEX(GMWQ!$A$2:$NF$60,MATCH(1,(GMWQ!$NE$2:$NE$60=AQ$3)*(GMWQ!$ND$2:$ND$60=AQ$4)*(GMWQ!$NF$2:$NF$60=AQ$1),0),$G214-1966)</f>
        <v>-1.3801829999999999</v>
      </c>
      <c r="AR214" s="4" cm="1">
        <f t="array" ref="AR214">INDEX(GMWQ!$A$2:$NF$60,MATCH(1,(GMWQ!$NE$2:$NE$60=AR$3)*(GMWQ!$ND$2:$ND$60=AR$4)*(GMWQ!$NF$2:$NF$60=AR$1),0),$G214-1966)</f>
        <v>-1.0717300000000001</v>
      </c>
      <c r="AS214" s="4" cm="1">
        <f t="array" ref="AS214">INDEX(GMWQ!$A$2:$NF$60,MATCH(1,(GMWQ!$NE$2:$NE$60=AS$3)*(GMWQ!$ND$2:$ND$60=AS$4)*(GMWQ!$NF$2:$NF$60=AS$1),0),$G214-1966)</f>
        <v>-1.6080570000000001</v>
      </c>
      <c r="AT214" s="4" cm="1">
        <f t="array" ref="AT214">INDEX(GMWQ!$A$2:$NF$60,MATCH(1,(GMWQ!$NE$2:$NE$60=AT$3)*(GMWQ!$ND$2:$ND$60=AT$4)*(GMWQ!$NF$2:$NF$60=AT$1),0),$G214-1966)</f>
        <v>-0.59109250000000002</v>
      </c>
      <c r="AU214" s="4" cm="1">
        <f t="array" ref="AU214">INDEX(GMWQ!$A$2:$NF$60,MATCH(1,(GMWQ!$NE$2:$NE$60=AU$3)*(GMWQ!$ND$2:$ND$60=AU$4)*(GMWQ!$NF$2:$NF$60=AU$1),0),$G214-1966)</f>
        <v>135.23330000000001</v>
      </c>
      <c r="AV214" s="4" cm="1">
        <f t="array" ref="AV214">INDEX(GMWQ!$A$2:$NF$60,MATCH(1,(GMWQ!$NE$2:$NE$60=AV$3)*(GMWQ!$ND$2:$ND$60=AV$4)*(GMWQ!$NF$2:$NF$60=AV$1),0),$G214-1966)</f>
        <v>316.58769999999998</v>
      </c>
      <c r="AW214" s="4" cm="1">
        <f t="array" ref="AW214">INDEX(GMWQ!$A$2:$NF$60,MATCH(1,(GMWQ!$NE$2:$NE$60=AW$3)*(GMWQ!$ND$2:$ND$60=AW$4)*(GMWQ!$NF$2:$NF$60=AW$1),0),$G214-1966)</f>
        <v>110.0667</v>
      </c>
      <c r="AX214" s="4" cm="1">
        <f t="array" ref="AX214">INDEX(GMWQ!$A$2:$NF$60,MATCH(1,(GMWQ!$NE$2:$NE$60=AX$3)*(GMWQ!$ND$2:$ND$60=AX$4)*(GMWQ!$NF$2:$NF$60=AX$1),0),$G214-1966)</f>
        <v>120.33329999999999</v>
      </c>
      <c r="AY214" s="4" cm="1">
        <f t="array" ref="AY214">INDEX(GMWQ!$A$2:$NF$60,MATCH(1,(GMWQ!$NE$2:$NE$60=AY$3)*(GMWQ!$ND$2:$ND$60=AY$4)*(GMWQ!$NF$2:$NF$60=AY$1),0),$G214-1966)</f>
        <v>99.093329999999995</v>
      </c>
      <c r="AZ214" s="4" cm="1">
        <f t="array" ref="AZ214">INDEX(GMWQ!$A$2:$NF$60,MATCH(1,(GMWQ!$NE$2:$NE$60=AZ$3)*(GMWQ!$ND$2:$ND$60=AZ$4)*(GMWQ!$NF$2:$NF$60=AZ$1),0),$G214-1966)</f>
        <v>98.866669999999999</v>
      </c>
      <c r="BA214" s="4" cm="1">
        <f t="array" ref="BA214">INDEX(GMWQ!$A$2:$NF$60,MATCH(1,(GMWQ!$NE$2:$NE$60=BA$3)*(GMWQ!$ND$2:$ND$60=BA$4)*(GMWQ!$NF$2:$NF$60=BA$1),0),$G214-1966)</f>
        <v>162</v>
      </c>
    </row>
    <row r="215" spans="1:53" x14ac:dyDescent="0.25">
      <c r="A215" s="4">
        <v>2025</v>
      </c>
      <c r="B215" s="4">
        <f t="shared" si="261"/>
        <v>2025</v>
      </c>
      <c r="C215" s="4">
        <f t="shared" si="261"/>
        <v>2024</v>
      </c>
      <c r="D215" s="4">
        <f t="shared" ref="D215" si="276">+D211+1</f>
        <v>2024</v>
      </c>
      <c r="E215" s="4">
        <f t="shared" si="261"/>
        <v>2024</v>
      </c>
      <c r="G215" s="4">
        <f t="shared" si="226"/>
        <v>2181</v>
      </c>
      <c r="H215" s="4" cm="1">
        <f t="array" ref="H215">INDEX(GMWQ!$A$2:$NF$60,MATCH(1,(GMWQ!$NE$2:$NE$60=H$3)*(GMWQ!$ND$2:$ND$60=H$4)*(GMWQ!$NF$2:$NF$60=H$1),0),$G215-1966)</f>
        <v>703218</v>
      </c>
      <c r="I215" s="4" cm="1">
        <f t="array" ref="I215">INDEX(GMWQ!$A$2:$NF$60,MATCH(1,(GMWQ!$NE$2:$NE$60=I$3)*(GMWQ!$ND$2:$ND$60=I$4)*(GMWQ!$NF$2:$NF$60=I$1),0),$G215-1966)</f>
        <v>5887.05</v>
      </c>
      <c r="J215" s="4" cm="1">
        <f t="array" ref="J215">INDEX(GMWQ!$A$2:$NF$60,MATCH(1,(GMWQ!$NE$2:$NE$60=J$3)*(GMWQ!$ND$2:$ND$60=J$4)*(GMWQ!$NF$2:$NF$60=J$1),0),$G215-1966)</f>
        <v>147565.20000000001</v>
      </c>
      <c r="K215" s="4" cm="1">
        <f t="array" ref="K215">INDEX(GMWQ!$A$2:$NF$60,MATCH(1,(GMWQ!$NE$2:$NE$60=K$3)*(GMWQ!$ND$2:$ND$60=K$4)*(GMWQ!$NF$2:$NF$60=K$1),0),$G215-1966)</f>
        <v>904.78</v>
      </c>
      <c r="L215" s="4" cm="1">
        <f t="array" ref="L215">INDEX(GMWQ!$A$2:$NF$60,MATCH(1,(GMWQ!$NE$2:$NE$60=L$3)*(GMWQ!$ND$2:$ND$60=L$4)*(GMWQ!$NF$2:$NF$60=L$1),0),$G215-1966)</f>
        <v>655.67600000000004</v>
      </c>
      <c r="M215" s="4" cm="1">
        <f t="array" ref="M215">INDEX(GMWQ!$A$2:$NF$60,MATCH(1,(GMWQ!$NE$2:$NE$60=M$3)*(GMWQ!$ND$2:$ND$60=M$4)*(GMWQ!$NF$2:$NF$60=M$1),0),$G215-1966)</f>
        <v>486.39499999999998</v>
      </c>
      <c r="N215" s="4" cm="1">
        <f t="array" ref="N215">INDEX(GMWQ!$A$2:$NF$60,MATCH(1,(GMWQ!$NE$2:$NE$60=N$3)*(GMWQ!$ND$2:$ND$60=N$4)*(GMWQ!$NF$2:$NF$60=N$1),0),$G215-1966)</f>
        <v>625509.5</v>
      </c>
      <c r="O215" s="4" cm="1">
        <f t="array" ref="O215">INDEX(GMWQ!$A$2:$NF$60,MATCH(1,(GMWQ!$NE$2:$NE$60=O$3)*(GMWQ!$ND$2:$ND$60=O$4)*(GMWQ!$NF$2:$NF$60=O$1),0),$G215-1966)</f>
        <v>-11718</v>
      </c>
      <c r="P215" s="4" cm="1">
        <f t="array" ref="P215">INDEX(GMWQ!$A$2:$NF$60,MATCH(1,(GMWQ!$NE$2:$NE$60=P$3)*(GMWQ!$ND$2:$ND$60=P$4)*(GMWQ!$NF$2:$NF$60=P$1),0),$G215-1966)</f>
        <v>-592.45280000000002</v>
      </c>
      <c r="Q215" s="4" cm="1">
        <f t="array" ref="Q215">INDEX(GMWQ!$A$2:$NF$60,MATCH(1,(GMWQ!$NE$2:$NE$60=Q$3)*(GMWQ!$ND$2:$ND$60=Q$4)*(GMWQ!$NF$2:$NF$60=Q$1),0),$G215-1966)</f>
        <v>-2975.25</v>
      </c>
      <c r="R215" s="4" cm="1">
        <f t="array" ref="R215">INDEX(GMWQ!$A$2:$NF$60,MATCH(1,(GMWQ!$NE$2:$NE$60=R$3)*(GMWQ!$ND$2:$ND$60=R$4)*(GMWQ!$NF$2:$NF$60=R$1),0),$G215-1966)</f>
        <v>-23.288</v>
      </c>
      <c r="S215" s="4" cm="1">
        <f t="array" ref="S215">INDEX(GMWQ!$A$2:$NF$60,MATCH(1,(GMWQ!$NE$2:$NE$60=S$3)*(GMWQ!$ND$2:$ND$60=S$4)*(GMWQ!$NF$2:$NF$60=S$1),0),$G215-1966)</f>
        <v>-39.087000000000003</v>
      </c>
      <c r="T215" s="4" cm="1">
        <f t="array" ref="T215">INDEX(GMWQ!$A$2:$NF$60,MATCH(1,(GMWQ!$NE$2:$NE$60=T$3)*(GMWQ!$ND$2:$ND$60=T$4)*(GMWQ!$NF$2:$NF$60=T$1),0),$G215-1966)</f>
        <v>-17.76886</v>
      </c>
      <c r="U215" s="4" cm="1">
        <f t="array" ref="U215">INDEX(GMWQ!$A$2:$NF$60,MATCH(1,(GMWQ!$NE$2:$NE$60=U$3)*(GMWQ!$ND$2:$ND$60=U$4)*(GMWQ!$NF$2:$NF$60=U$1),0),$G215-1966)</f>
        <v>-6677</v>
      </c>
      <c r="V215" s="4" cm="1">
        <f t="array" ref="V215">INDEX(GMWQ!$A$2:$NF$60,MATCH(1,(GMWQ!$NE$2:$NE$60=V$3)*(GMWQ!$ND$2:$ND$60=V$4)*(GMWQ!$NF$2:$NF$60=V$1),0),$G215-1966)</f>
        <v>2924430</v>
      </c>
      <c r="W215" s="4" cm="1">
        <f t="array" ref="W215">INDEX(GMWQ!$A$2:$NF$60,MATCH(1,(GMWQ!$NE$2:$NE$60=W$3)*(GMWQ!$ND$2:$ND$60=W$4)*(GMWQ!$NF$2:$NF$60=W$1),0),$G215-1966)</f>
        <v>40884.86</v>
      </c>
      <c r="X215" s="4" cm="1">
        <f t="array" ref="X215">INDEX(GMWQ!$A$2:$NF$60,MATCH(1,(GMWQ!$NE$2:$NE$60=X$3)*(GMWQ!$ND$2:$ND$60=X$4)*(GMWQ!$NF$2:$NF$60=X$1),0),$G215-1966)</f>
        <v>1352653</v>
      </c>
      <c r="Y215" s="4" cm="1">
        <f t="array" ref="Y215">INDEX(GMWQ!$A$2:$NF$60,MATCH(1,(GMWQ!$NE$2:$NE$60=Y$3)*(GMWQ!$ND$2:$ND$60=Y$4)*(GMWQ!$NF$2:$NF$60=Y$1),0),$G215-1966)</f>
        <v>2523.3420000000001</v>
      </c>
      <c r="Z215" s="4" cm="1">
        <f t="array" ref="Z215">INDEX(GMWQ!$A$2:$NF$60,MATCH(1,(GMWQ!$NE$2:$NE$60=Z$3)*(GMWQ!$ND$2:$ND$60=Z$4)*(GMWQ!$NF$2:$NF$60=Z$1),0),$G215-1966)</f>
        <v>3641.36</v>
      </c>
      <c r="AA215" s="4" cm="1">
        <f t="array" ref="AA215">INDEX(GMWQ!$A$2:$NF$60,MATCH(1,(GMWQ!$NE$2:$NE$60=AA$3)*(GMWQ!$ND$2:$ND$60=AA$4)*(GMWQ!$NF$2:$NF$60=AA$1),0),$G215-1966)</f>
        <v>3286.1439999999998</v>
      </c>
      <c r="AB215" s="4" cm="1">
        <f t="array" ref="AB215">INDEX(GMWQ!$A$2:$NF$60,MATCH(1,(GMWQ!$NE$2:$NE$60=AB$3)*(GMWQ!$ND$2:$ND$60=AB$4)*(GMWQ!$NF$2:$NF$60=AB$1),0),$G215-1966)</f>
        <v>3414061</v>
      </c>
      <c r="AC215" s="4" cm="1">
        <f t="array" ref="AC215">INDEX(GMWQ!$A$2:$NF$60,MATCH(1,(GMWQ!$NE$2:$NE$60=AC$3)*(GMWQ!$ND$2:$ND$60=AC$4)*(GMWQ!$NF$2:$NF$60=AC$1),0),$G215-1966)</f>
        <v>2804800</v>
      </c>
      <c r="AD215" s="4" cm="1">
        <f t="array" ref="AD215">INDEX(GMWQ!$A$2:$NF$60,MATCH(1,(GMWQ!$NE$2:$NE$60=AD$3)*(GMWQ!$ND$2:$ND$60=AD$4)*(GMWQ!$NF$2:$NF$60=AD$1),0),$G215-1966)</f>
        <v>30999.89</v>
      </c>
      <c r="AE215" s="4" cm="1">
        <f t="array" ref="AE215">INDEX(GMWQ!$A$2:$NF$60,MATCH(1,(GMWQ!$NE$2:$NE$60=AE$3)*(GMWQ!$ND$2:$ND$60=AE$4)*(GMWQ!$NF$2:$NF$60=AE$1),0),$G215-1966)</f>
        <v>570080.80000000005</v>
      </c>
      <c r="AF215" s="4" cm="1">
        <f t="array" ref="AF215">INDEX(GMWQ!$A$2:$NF$60,MATCH(1,(GMWQ!$NE$2:$NE$60=AF$3)*(GMWQ!$ND$2:$ND$60=AF$4)*(GMWQ!$NF$2:$NF$60=AF$1),0),$G215-1966)</f>
        <v>1000</v>
      </c>
      <c r="AG215" s="4" cm="1">
        <f t="array" ref="AG215">INDEX(GMWQ!$A$2:$NF$60,MATCH(1,(GMWQ!$NE$2:$NE$60=AG$3)*(GMWQ!$ND$2:$ND$60=AG$4)*(GMWQ!$NF$2:$NF$60=AG$1),0),$G215-1966)</f>
        <v>2168.3850000000002</v>
      </c>
      <c r="AH215" s="4" cm="1">
        <f t="array" ref="AH215">INDEX(GMWQ!$A$2:$NF$60,MATCH(1,(GMWQ!$NE$2:$NE$60=AH$3)*(GMWQ!$ND$2:$ND$60=AH$4)*(GMWQ!$NF$2:$NF$60=AH$1),0),$G215-1966)</f>
        <v>2739.2350000000001</v>
      </c>
      <c r="AI215" s="4" cm="1">
        <f t="array" ref="AI215">INDEX(GMWQ!$A$2:$NF$60,MATCH(1,(GMWQ!$NE$2:$NE$60=AI$3)*(GMWQ!$ND$2:$ND$60=AI$4)*(GMWQ!$NF$2:$NF$60=AI$1),0),$G215-1966)</f>
        <v>280075</v>
      </c>
      <c r="AJ215" s="4" cm="1">
        <f t="array" ref="AJ215">INDEX(GMWQ!$A$2:$NF$60,MATCH(1,(GMWQ!$NE$2:$NE$60=AJ$3)*(GMWQ!$ND$2:$ND$60=AJ$4)*(GMWQ!$NF$2:$NF$60=AJ$1),0),$G215-1966)</f>
        <v>747244</v>
      </c>
      <c r="AK215" s="4" cm="1">
        <f t="array" ref="AK215">INDEX(GMWQ!$A$2:$NF$60,MATCH(1,(GMWQ!$NE$2:$NE$60=AK$3)*(GMWQ!$ND$2:$ND$60=AK$4)*(GMWQ!$NF$2:$NF$60=AK$1),0),$G215-1966)</f>
        <v>7510.5249999999996</v>
      </c>
      <c r="AL215" s="4" cm="1">
        <f t="array" ref="AL215">INDEX(GMWQ!$A$2:$NF$60,MATCH(1,(GMWQ!$NE$2:$NE$60=AL$3)*(GMWQ!$ND$2:$ND$60=AL$4)*(GMWQ!$NF$2:$NF$60=AL$1),0),$G215-1966)</f>
        <v>162944.20000000001</v>
      </c>
      <c r="AM215" s="4" cm="1">
        <f t="array" ref="AM215">INDEX(GMWQ!$A$2:$NF$60,MATCH(1,(GMWQ!$NE$2:$NE$60=AM$3)*(GMWQ!$ND$2:$ND$60=AM$4)*(GMWQ!$NF$2:$NF$60=AM$1),0),$G215-1966)</f>
        <v>1107.7170000000001</v>
      </c>
      <c r="AN215" s="4" cm="1">
        <f t="array" ref="AN215">INDEX(GMWQ!$A$2:$NF$60,MATCH(1,(GMWQ!$NE$2:$NE$60=AN$3)*(GMWQ!$ND$2:$ND$60=AN$4)*(GMWQ!$NF$2:$NF$60=AN$1),0),$G215-1966)</f>
        <v>739.4</v>
      </c>
      <c r="AO215" s="4" cm="1">
        <f t="array" ref="AO215">INDEX(GMWQ!$A$2:$NF$60,MATCH(1,(GMWQ!$NE$2:$NE$60=AO$3)*(GMWQ!$ND$2:$ND$60=AO$4)*(GMWQ!$NF$2:$NF$60=AO$1),0),$G215-1966)</f>
        <v>558.16800000000001</v>
      </c>
      <c r="AP215" s="4" cm="1">
        <f t="array" ref="AP215">INDEX(GMWQ!$A$2:$NF$60,MATCH(1,(GMWQ!$NE$2:$NE$60=AP$3)*(GMWQ!$ND$2:$ND$60=AP$4)*(GMWQ!$NF$2:$NF$60=AP$1),0),$G215-1966)</f>
        <v>806113</v>
      </c>
      <c r="AQ215" s="4" cm="1">
        <f t="array" ref="AQ215">INDEX(GMWQ!$A$2:$NF$60,MATCH(1,(GMWQ!$NE$2:$NE$60=AQ$3)*(GMWQ!$ND$2:$ND$60=AQ$4)*(GMWQ!$NF$2:$NF$60=AQ$1),0),$G215-1966)</f>
        <v>-0.55200199999999999</v>
      </c>
      <c r="AR215" s="4" cm="1">
        <f t="array" ref="AR215">INDEX(GMWQ!$A$2:$NF$60,MATCH(1,(GMWQ!$NE$2:$NE$60=AR$3)*(GMWQ!$ND$2:$ND$60=AR$4)*(GMWQ!$NF$2:$NF$60=AR$1),0),$G215-1966)</f>
        <v>-0.61834219999999995</v>
      </c>
      <c r="AS215" s="4" cm="1">
        <f t="array" ref="AS215">INDEX(GMWQ!$A$2:$NF$60,MATCH(1,(GMWQ!$NE$2:$NE$60=AS$3)*(GMWQ!$ND$2:$ND$60=AS$4)*(GMWQ!$NF$2:$NF$60=AS$1),0),$G215-1966)</f>
        <v>-0.74036060000000004</v>
      </c>
      <c r="AT215" s="4" cm="1">
        <f t="array" ref="AT215">INDEX(GMWQ!$A$2:$NF$60,MATCH(1,(GMWQ!$NE$2:$NE$60=AT$3)*(GMWQ!$ND$2:$ND$60=AT$4)*(GMWQ!$NF$2:$NF$60=AT$1),0),$G215-1966)</f>
        <v>-0.37662879999999999</v>
      </c>
      <c r="AU215" s="4" cm="1">
        <f t="array" ref="AU215">INDEX(GMWQ!$A$2:$NF$60,MATCH(1,(GMWQ!$NE$2:$NE$60=AU$3)*(GMWQ!$ND$2:$ND$60=AU$4)*(GMWQ!$NF$2:$NF$60=AU$1),0),$G215-1966)</f>
        <v>135.9667</v>
      </c>
      <c r="AV215" s="4" cm="1">
        <f t="array" ref="AV215">INDEX(GMWQ!$A$2:$NF$60,MATCH(1,(GMWQ!$NE$2:$NE$60=AV$3)*(GMWQ!$ND$2:$ND$60=AV$4)*(GMWQ!$NF$2:$NF$60=AV$1),0),$G215-1966)</f>
        <v>319.47500000000002</v>
      </c>
      <c r="AW215" s="4" cm="1">
        <f t="array" ref="AW215">INDEX(GMWQ!$A$2:$NF$60,MATCH(1,(GMWQ!$NE$2:$NE$60=AW$3)*(GMWQ!$ND$2:$ND$60=AW$4)*(GMWQ!$NF$2:$NF$60=AW$1),0),$G215-1966)</f>
        <v>111.0333</v>
      </c>
      <c r="AX215" s="4" cm="1">
        <f t="array" ref="AX215">INDEX(GMWQ!$A$2:$NF$60,MATCH(1,(GMWQ!$NE$2:$NE$60=AX$3)*(GMWQ!$ND$2:$ND$60=AX$4)*(GMWQ!$NF$2:$NF$60=AX$1),0),$G215-1966)</f>
        <v>121</v>
      </c>
      <c r="AY215" s="4" cm="1">
        <f t="array" ref="AY215">INDEX(GMWQ!$A$2:$NF$60,MATCH(1,(GMWQ!$NE$2:$NE$60=AY$3)*(GMWQ!$ND$2:$ND$60=AY$4)*(GMWQ!$NF$2:$NF$60=AY$1),0),$G215-1966)</f>
        <v>99.40334</v>
      </c>
      <c r="AZ215" s="4" cm="1">
        <f t="array" ref="AZ215">INDEX(GMWQ!$A$2:$NF$60,MATCH(1,(GMWQ!$NE$2:$NE$60=AZ$3)*(GMWQ!$ND$2:$ND$60=AZ$4)*(GMWQ!$NF$2:$NF$60=AZ$1),0),$G215-1966)</f>
        <v>99.633330000000001</v>
      </c>
      <c r="BA215" s="4" cm="1">
        <f t="array" ref="BA215">INDEX(GMWQ!$A$2:$NF$60,MATCH(1,(GMWQ!$NE$2:$NE$60=BA$3)*(GMWQ!$ND$2:$ND$60=BA$4)*(GMWQ!$NF$2:$NF$60=BA$1),0),$G215-1966)</f>
        <v>163.16669999999999</v>
      </c>
    </row>
    <row r="216" spans="1:53" x14ac:dyDescent="0.25">
      <c r="B216" s="4">
        <f t="shared" si="261"/>
        <v>2025</v>
      </c>
      <c r="C216" s="4">
        <f t="shared" si="261"/>
        <v>2025</v>
      </c>
      <c r="D216" s="4">
        <f t="shared" ref="D216" si="277">+D212+1</f>
        <v>2024</v>
      </c>
      <c r="G216" s="4">
        <f t="shared" si="226"/>
        <v>2182</v>
      </c>
      <c r="H216" s="4" cm="1">
        <f t="array" ref="H216">INDEX(GMWQ!$A$2:$NF$60,MATCH(1,(GMWQ!$NE$2:$NE$60=H$3)*(GMWQ!$ND$2:$ND$60=H$4)*(GMWQ!$NF$2:$NF$60=H$1),0),$G216-1966)</f>
        <v>704206</v>
      </c>
      <c r="I216" s="4" cm="1">
        <f t="array" ref="I216">INDEX(GMWQ!$A$2:$NF$60,MATCH(1,(GMWQ!$NE$2:$NE$60=I$3)*(GMWQ!$ND$2:$ND$60=I$4)*(GMWQ!$NF$2:$NF$60=I$1),0),$G216-1966)</f>
        <v>5942.75</v>
      </c>
      <c r="J216" s="4" cm="1">
        <f t="array" ref="J216">INDEX(GMWQ!$A$2:$NF$60,MATCH(1,(GMWQ!$NE$2:$NE$60=J$3)*(GMWQ!$ND$2:$ND$60=J$4)*(GMWQ!$NF$2:$NF$60=J$1),0),$G216-1966)</f>
        <v>148450</v>
      </c>
      <c r="K216" s="4" cm="1">
        <f t="array" ref="K216">INDEX(GMWQ!$A$2:$NF$60,MATCH(1,(GMWQ!$NE$2:$NE$60=K$3)*(GMWQ!$ND$2:$ND$60=K$4)*(GMWQ!$NF$2:$NF$60=K$1),0),$G216-1966)</f>
        <v>902.97</v>
      </c>
      <c r="L216" s="4" cm="1">
        <f t="array" ref="L216">INDEX(GMWQ!$A$2:$NF$60,MATCH(1,(GMWQ!$NE$2:$NE$60=L$3)*(GMWQ!$ND$2:$ND$60=L$4)*(GMWQ!$NF$2:$NF$60=L$1),0),$G216-1966)</f>
        <v>657.97699999999998</v>
      </c>
      <c r="M216" s="4" cm="1">
        <f t="array" ref="M216">INDEX(GMWQ!$A$2:$NF$60,MATCH(1,(GMWQ!$NE$2:$NE$60=M$3)*(GMWQ!$ND$2:$ND$60=M$4)*(GMWQ!$NF$2:$NF$60=M$1),0),$G216-1966)</f>
        <v>486.54899999999998</v>
      </c>
      <c r="N216" s="4" cm="1">
        <f t="array" ref="N216">INDEX(GMWQ!$A$2:$NF$60,MATCH(1,(GMWQ!$NE$2:$NE$60=N$3)*(GMWQ!$ND$2:$ND$60=N$4)*(GMWQ!$NF$2:$NF$60=N$1),0),$G216-1966)</f>
        <v>623993.80000000005</v>
      </c>
      <c r="O216" s="4" cm="1">
        <f t="array" ref="O216">INDEX(GMWQ!$A$2:$NF$60,MATCH(1,(GMWQ!$NE$2:$NE$60=O$3)*(GMWQ!$ND$2:$ND$60=O$4)*(GMWQ!$NF$2:$NF$60=O$1),0),$G216-1966)</f>
        <v>-62387</v>
      </c>
      <c r="P216" s="4" cm="1">
        <f t="array" ref="P216">INDEX(GMWQ!$A$2:$NF$60,MATCH(1,(GMWQ!$NE$2:$NE$60=P$3)*(GMWQ!$ND$2:$ND$60=P$4)*(GMWQ!$NF$2:$NF$60=P$1),0),$G216-1966)</f>
        <v>-581.55179999999996</v>
      </c>
      <c r="Q216" s="4" cm="1">
        <f t="array" ref="Q216">INDEX(GMWQ!$A$2:$NF$60,MATCH(1,(GMWQ!$NE$2:$NE$60=Q$3)*(GMWQ!$ND$2:$ND$60=Q$4)*(GMWQ!$NF$2:$NF$60=Q$1),0),$G216-1966)</f>
        <v>-3057.3910000000001</v>
      </c>
      <c r="R216" s="4" cm="1">
        <f t="array" ref="R216">INDEX(GMWQ!$A$2:$NF$60,MATCH(1,(GMWQ!$NE$2:$NE$60=R$3)*(GMWQ!$ND$2:$ND$60=R$4)*(GMWQ!$NF$2:$NF$60=R$1),0),$G216-1966)</f>
        <v>-22.527999999999999</v>
      </c>
      <c r="S216" s="4" cm="1">
        <f t="array" ref="S216">INDEX(GMWQ!$A$2:$NF$60,MATCH(1,(GMWQ!$NE$2:$NE$60=S$3)*(GMWQ!$ND$2:$ND$60=S$4)*(GMWQ!$NF$2:$NF$60=S$1),0),$G216-1966)</f>
        <v>-41.390999999999998</v>
      </c>
      <c r="T216" s="4" cm="1">
        <f t="array" ref="T216">INDEX(GMWQ!$A$2:$NF$60,MATCH(1,(GMWQ!$NE$2:$NE$60=T$3)*(GMWQ!$ND$2:$ND$60=T$4)*(GMWQ!$NF$2:$NF$60=T$1),0),$G216-1966)</f>
        <v>-17.505009999999999</v>
      </c>
      <c r="U216" s="4" cm="1">
        <f t="array" ref="U216">INDEX(GMWQ!$A$2:$NF$60,MATCH(1,(GMWQ!$NE$2:$NE$60=U$3)*(GMWQ!$ND$2:$ND$60=U$4)*(GMWQ!$NF$2:$NF$60=U$1),0),$G216-1966)</f>
        <v>-6594</v>
      </c>
      <c r="V216" s="4" cm="1">
        <f t="array" ref="V216">INDEX(GMWQ!$A$2:$NF$60,MATCH(1,(GMWQ!$NE$2:$NE$60=V$3)*(GMWQ!$ND$2:$ND$60=V$4)*(GMWQ!$NF$2:$NF$60=V$1),0),$G216-1966)</f>
        <v>2996747</v>
      </c>
      <c r="W216" s="4" cm="1">
        <f t="array" ref="W216">INDEX(GMWQ!$A$2:$NF$60,MATCH(1,(GMWQ!$NE$2:$NE$60=W$3)*(GMWQ!$ND$2:$ND$60=W$4)*(GMWQ!$NF$2:$NF$60=W$1),0),$G216-1966)</f>
        <v>40802.04</v>
      </c>
      <c r="X216" s="4" cm="1">
        <f t="array" ref="X216">INDEX(GMWQ!$A$2:$NF$60,MATCH(1,(GMWQ!$NE$2:$NE$60=X$3)*(GMWQ!$ND$2:$ND$60=X$4)*(GMWQ!$NF$2:$NF$60=X$1),0),$G216-1966)</f>
        <v>1355711</v>
      </c>
      <c r="Y216" s="4" cm="1">
        <f t="array" ref="Y216">INDEX(GMWQ!$A$2:$NF$60,MATCH(1,(GMWQ!$NE$2:$NE$60=Y$3)*(GMWQ!$ND$2:$ND$60=Y$4)*(GMWQ!$NF$2:$NF$60=Y$1),0),$G216-1966)</f>
        <v>2553.9760000000001</v>
      </c>
      <c r="Z216" s="4" cm="1">
        <f t="array" ref="Z216">INDEX(GMWQ!$A$2:$NF$60,MATCH(1,(GMWQ!$NE$2:$NE$60=Z$3)*(GMWQ!$ND$2:$ND$60=Z$4)*(GMWQ!$NF$2:$NF$60=Z$1),0),$G216-1966)</f>
        <v>3758.0720000000001</v>
      </c>
      <c r="AA216" s="4" cm="1">
        <f t="array" ref="AA216">INDEX(GMWQ!$A$2:$NF$60,MATCH(1,(GMWQ!$NE$2:$NE$60=AA$3)*(GMWQ!$ND$2:$ND$60=AA$4)*(GMWQ!$NF$2:$NF$60=AA$1),0),$G216-1966)</f>
        <v>3314.86</v>
      </c>
      <c r="AB216" s="4" cm="1">
        <f t="array" ref="AB216">INDEX(GMWQ!$A$2:$NF$60,MATCH(1,(GMWQ!$NE$2:$NE$60=AB$3)*(GMWQ!$ND$2:$ND$60=AB$4)*(GMWQ!$NF$2:$NF$60=AB$1),0),$G216-1966)</f>
        <v>3430921</v>
      </c>
      <c r="AC216" s="4" cm="1">
        <f t="array" ref="AC216">INDEX(GMWQ!$A$2:$NF$60,MATCH(1,(GMWQ!$NE$2:$NE$60=AC$3)*(GMWQ!$ND$2:$ND$60=AC$4)*(GMWQ!$NF$2:$NF$60=AC$1),0),$G216-1966)</f>
        <v>2867700</v>
      </c>
      <c r="AD216" s="4" cm="1">
        <f t="array" ref="AD216">INDEX(GMWQ!$A$2:$NF$60,MATCH(1,(GMWQ!$NE$2:$NE$60=AD$3)*(GMWQ!$ND$2:$ND$60=AD$4)*(GMWQ!$NF$2:$NF$60=AD$1),0),$G216-1966)</f>
        <v>30890.720000000001</v>
      </c>
      <c r="AE216" s="4" cm="1">
        <f t="array" ref="AE216">INDEX(GMWQ!$A$2:$NF$60,MATCH(1,(GMWQ!$NE$2:$NE$60=AE$3)*(GMWQ!$ND$2:$ND$60=AE$4)*(GMWQ!$NF$2:$NF$60=AE$1),0),$G216-1966)</f>
        <v>573138.1</v>
      </c>
      <c r="AF216" s="4" cm="1">
        <f t="array" ref="AF216">INDEX(GMWQ!$A$2:$NF$60,MATCH(1,(GMWQ!$NE$2:$NE$60=AF$3)*(GMWQ!$ND$2:$ND$60=AF$4)*(GMWQ!$NF$2:$NF$60=AF$1),0),$G216-1966)</f>
        <v>1016</v>
      </c>
      <c r="AG216" s="4" cm="1">
        <f t="array" ref="AG216">INDEX(GMWQ!$A$2:$NF$60,MATCH(1,(GMWQ!$NE$2:$NE$60=AG$3)*(GMWQ!$ND$2:$ND$60=AG$4)*(GMWQ!$NF$2:$NF$60=AG$1),0),$G216-1966)</f>
        <v>2205.2359999999999</v>
      </c>
      <c r="AH216" s="4" cm="1">
        <f t="array" ref="AH216">INDEX(GMWQ!$A$2:$NF$60,MATCH(1,(GMWQ!$NE$2:$NE$60=AH$3)*(GMWQ!$ND$2:$ND$60=AH$4)*(GMWQ!$NF$2:$NF$60=AH$1),0),$G216-1966)</f>
        <v>2764.4360000000001</v>
      </c>
      <c r="AI216" s="4" cm="1">
        <f t="array" ref="AI216">INDEX(GMWQ!$A$2:$NF$60,MATCH(1,(GMWQ!$NE$2:$NE$60=AI$3)*(GMWQ!$ND$2:$ND$60=AI$4)*(GMWQ!$NF$2:$NF$60=AI$1),0),$G216-1966)</f>
        <v>252830</v>
      </c>
      <c r="AJ216" s="4" cm="1">
        <f t="array" ref="AJ216">INDEX(GMWQ!$A$2:$NF$60,MATCH(1,(GMWQ!$NE$2:$NE$60=AJ$3)*(GMWQ!$ND$2:$ND$60=AJ$4)*(GMWQ!$NF$2:$NF$60=AJ$1),0),$G216-1966)</f>
        <v>756400</v>
      </c>
      <c r="AK216" s="4" cm="1">
        <f t="array" ref="AK216">INDEX(GMWQ!$A$2:$NF$60,MATCH(1,(GMWQ!$NE$2:$NE$60=AK$3)*(GMWQ!$ND$2:$ND$60=AK$4)*(GMWQ!$NF$2:$NF$60=AK$1),0),$G216-1966)</f>
        <v>7621.4250000000002</v>
      </c>
      <c r="AL216" s="4" cm="1">
        <f t="array" ref="AL216">INDEX(GMWQ!$A$2:$NF$60,MATCH(1,(GMWQ!$NE$2:$NE$60=AL$3)*(GMWQ!$ND$2:$ND$60=AL$4)*(GMWQ!$NF$2:$NF$60=AL$1),0),$G216-1966)</f>
        <v>166495</v>
      </c>
      <c r="AM216" s="4" cm="1">
        <f t="array" ref="AM216">INDEX(GMWQ!$A$2:$NF$60,MATCH(1,(GMWQ!$NE$2:$NE$60=AM$3)*(GMWQ!$ND$2:$ND$60=AM$4)*(GMWQ!$NF$2:$NF$60=AM$1),0),$G216-1966)</f>
        <v>1114.664</v>
      </c>
      <c r="AN216" s="4" cm="1">
        <f t="array" ref="AN216">INDEX(GMWQ!$A$2:$NF$60,MATCH(1,(GMWQ!$NE$2:$NE$60=AN$3)*(GMWQ!$ND$2:$ND$60=AN$4)*(GMWQ!$NF$2:$NF$60=AN$1),0),$G216-1966)</f>
        <v>742.39499999999998</v>
      </c>
      <c r="AO216" s="4" cm="1">
        <f t="array" ref="AO216">INDEX(GMWQ!$A$2:$NF$60,MATCH(1,(GMWQ!$NE$2:$NE$60=AO$3)*(GMWQ!$ND$2:$ND$60=AO$4)*(GMWQ!$NF$2:$NF$60=AO$1),0),$G216-1966)</f>
        <v>562.43700000000001</v>
      </c>
      <c r="AP216" s="4" cm="1">
        <f t="array" ref="AP216">INDEX(GMWQ!$A$2:$NF$60,MATCH(1,(GMWQ!$NE$2:$NE$60=AP$3)*(GMWQ!$ND$2:$ND$60=AP$4)*(GMWQ!$NF$2:$NF$60=AP$1),0),$G216-1966)</f>
        <v>802815</v>
      </c>
      <c r="AQ216" s="4" cm="1">
        <f t="array" ref="AQ216">INDEX(GMWQ!$A$2:$NF$60,MATCH(1,(GMWQ!$NE$2:$NE$60=AQ$3)*(GMWQ!$ND$2:$ND$60=AQ$4)*(GMWQ!$NF$2:$NF$60=AQ$1),0),$G216-1966)</f>
        <v>-0.2413776</v>
      </c>
      <c r="AR216" s="4" cm="1">
        <f t="array" ref="AR216">INDEX(GMWQ!$A$2:$NF$60,MATCH(1,(GMWQ!$NE$2:$NE$60=AR$3)*(GMWQ!$ND$2:$ND$60=AR$4)*(GMWQ!$NF$2:$NF$60=AR$1),0),$G216-1966)</f>
        <v>-0.63845180000000001</v>
      </c>
      <c r="AS216" s="4" cm="1">
        <f t="array" ref="AS216">INDEX(GMWQ!$A$2:$NF$60,MATCH(1,(GMWQ!$NE$2:$NE$60=AS$3)*(GMWQ!$ND$2:$ND$60=AS$4)*(GMWQ!$NF$2:$NF$60=AS$1),0),$G216-1966)</f>
        <v>-0.26940049999999999</v>
      </c>
      <c r="AT216" s="4" cm="1">
        <f t="array" ref="AT216">INDEX(GMWQ!$A$2:$NF$60,MATCH(1,(GMWQ!$NE$2:$NE$60=AT$3)*(GMWQ!$ND$2:$ND$60=AT$4)*(GMWQ!$NF$2:$NF$60=AT$1),0),$G216-1966)</f>
        <v>-0.38597880000000001</v>
      </c>
      <c r="AU216" s="4" cm="1">
        <f t="array" ref="AU216">INDEX(GMWQ!$A$2:$NF$60,MATCH(1,(GMWQ!$NE$2:$NE$60=AU$3)*(GMWQ!$ND$2:$ND$60=AU$4)*(GMWQ!$NF$2:$NF$60=AU$1),0),$G216-1966)</f>
        <v>138.5</v>
      </c>
      <c r="AV216" s="4" cm="1">
        <f t="array" ref="AV216">INDEX(GMWQ!$A$2:$NF$60,MATCH(1,(GMWQ!$NE$2:$NE$60=AV$3)*(GMWQ!$ND$2:$ND$60=AV$4)*(GMWQ!$NF$2:$NF$60=AV$1),0),$G216-1966)</f>
        <v>320.78570000000002</v>
      </c>
      <c r="AW216" s="4" cm="1">
        <f t="array" ref="AW216">INDEX(GMWQ!$A$2:$NF$60,MATCH(1,(GMWQ!$NE$2:$NE$60=AW$3)*(GMWQ!$ND$2:$ND$60=AW$4)*(GMWQ!$NF$2:$NF$60=AW$1),0),$G216-1966)</f>
        <v>111.66670000000001</v>
      </c>
      <c r="AX216" s="4" cm="1">
        <f t="array" ref="AX216">INDEX(GMWQ!$A$2:$NF$60,MATCH(1,(GMWQ!$NE$2:$NE$60=AX$3)*(GMWQ!$ND$2:$ND$60=AX$4)*(GMWQ!$NF$2:$NF$60=AX$1),0),$G216-1966)</f>
        <v>121.5333</v>
      </c>
      <c r="AY216" s="4" cm="1">
        <f t="array" ref="AY216">INDEX(GMWQ!$A$2:$NF$60,MATCH(1,(GMWQ!$NE$2:$NE$60=AY$3)*(GMWQ!$ND$2:$ND$60=AY$4)*(GMWQ!$NF$2:$NF$60=AY$1),0),$G216-1966)</f>
        <v>100.13</v>
      </c>
      <c r="AZ216" s="4" cm="1">
        <f t="array" ref="AZ216">INDEX(GMWQ!$A$2:$NF$60,MATCH(1,(GMWQ!$NE$2:$NE$60=AZ$3)*(GMWQ!$ND$2:$ND$60=AZ$4)*(GMWQ!$NF$2:$NF$60=AZ$1),0),$G216-1966)</f>
        <v>100</v>
      </c>
      <c r="BA216" s="4" cm="1">
        <f t="array" ref="BA216">INDEX(GMWQ!$A$2:$NF$60,MATCH(1,(GMWQ!$NE$2:$NE$60=BA$3)*(GMWQ!$ND$2:$ND$60=BA$4)*(GMWQ!$NF$2:$NF$60=BA$1),0),$G216-1966)</f>
        <v>163.5</v>
      </c>
    </row>
    <row r="217" spans="1:53" x14ac:dyDescent="0.25">
      <c r="B217" s="4">
        <f t="shared" si="261"/>
        <v>2025</v>
      </c>
      <c r="C217" s="4">
        <f t="shared" si="261"/>
        <v>2025</v>
      </c>
      <c r="D217" s="4">
        <f t="shared" ref="D217" si="278">+D213+1</f>
        <v>2025</v>
      </c>
      <c r="G217" s="4">
        <f t="shared" si="226"/>
        <v>2183</v>
      </c>
      <c r="H217" s="4" cm="1">
        <f t="array" ref="H217">INDEX(GMWQ!$A$2:$NF$60,MATCH(1,(GMWQ!$NE$2:$NE$60=H$3)*(GMWQ!$ND$2:$ND$60=H$4)*(GMWQ!$NF$2:$NF$60=H$1),0),$G217-1966)</f>
        <v>705348</v>
      </c>
      <c r="I217" s="4" cm="1">
        <f t="array" ref="I217">INDEX(GMWQ!$A$2:$NF$60,MATCH(1,(GMWQ!$NE$2:$NE$60=I$3)*(GMWQ!$ND$2:$ND$60=I$4)*(GMWQ!$NF$2:$NF$60=I$1),0),$G217-1966)</f>
        <v>6006.7</v>
      </c>
      <c r="J217" s="4" cm="1">
        <f t="array" ref="J217">INDEX(GMWQ!$A$2:$NF$60,MATCH(1,(GMWQ!$NE$2:$NE$60=J$3)*(GMWQ!$ND$2:$ND$60=J$4)*(GMWQ!$NF$2:$NF$60=J$1),0),$G217-1966)</f>
        <v>147482.6</v>
      </c>
      <c r="K217" s="4" cm="1">
        <f t="array" ref="K217">INDEX(GMWQ!$A$2:$NF$60,MATCH(1,(GMWQ!$NE$2:$NE$60=K$3)*(GMWQ!$ND$2:$ND$60=K$4)*(GMWQ!$NF$2:$NF$60=K$1),0),$G217-1966)</f>
        <v>902.62</v>
      </c>
      <c r="L217" s="4" cm="1">
        <f t="array" ref="L217">INDEX(GMWQ!$A$2:$NF$60,MATCH(1,(GMWQ!$NE$2:$NE$60=L$3)*(GMWQ!$ND$2:$ND$60=L$4)*(GMWQ!$NF$2:$NF$60=L$1),0),$G217-1966)</f>
        <v>661.62300000000005</v>
      </c>
      <c r="M217" s="4" cm="1">
        <f t="array" ref="M217">INDEX(GMWQ!$A$2:$NF$60,MATCH(1,(GMWQ!$NE$2:$NE$60=M$3)*(GMWQ!$ND$2:$ND$60=M$4)*(GMWQ!$NF$2:$NF$60=M$1),0),$G217-1966)</f>
        <v>487.62</v>
      </c>
      <c r="N217" s="4" cm="1">
        <f t="array" ref="N217">INDEX(GMWQ!$A$2:$NF$60,MATCH(1,(GMWQ!$NE$2:$NE$60=N$3)*(GMWQ!$ND$2:$ND$60=N$4)*(GMWQ!$NF$2:$NF$60=N$1),0),$G217-1966)</f>
        <v>626938.5</v>
      </c>
      <c r="O217" s="4" cm="1">
        <f t="array" ref="O217">INDEX(GMWQ!$A$2:$NF$60,MATCH(1,(GMWQ!$NE$2:$NE$60=O$3)*(GMWQ!$ND$2:$ND$60=O$4)*(GMWQ!$NF$2:$NF$60=O$1),0),$G217-1966)</f>
        <v>-38557</v>
      </c>
      <c r="P217" s="4" cm="1">
        <f t="array" ref="P217">INDEX(GMWQ!$A$2:$NF$60,MATCH(1,(GMWQ!$NE$2:$NE$60=P$3)*(GMWQ!$ND$2:$ND$60=P$4)*(GMWQ!$NF$2:$NF$60=P$1),0),$G217-1966)</f>
        <v>-567.17949999999996</v>
      </c>
      <c r="Q217" s="4" cm="1">
        <f t="array" ref="Q217">INDEX(GMWQ!$A$2:$NF$60,MATCH(1,(GMWQ!$NE$2:$NE$60=Q$3)*(GMWQ!$ND$2:$ND$60=Q$4)*(GMWQ!$NF$2:$NF$60=Q$1),0),$G217-1966)</f>
        <v>-3051.672</v>
      </c>
      <c r="R217" s="4" cm="1">
        <f t="array" ref="R217">INDEX(GMWQ!$A$2:$NF$60,MATCH(1,(GMWQ!$NE$2:$NE$60=R$3)*(GMWQ!$ND$2:$ND$60=R$4)*(GMWQ!$NF$2:$NF$60=R$1),0),$G217-1966)</f>
        <v>-29.748000000000001</v>
      </c>
      <c r="S217" s="4" cm="1">
        <f t="array" ref="S217">INDEX(GMWQ!$A$2:$NF$60,MATCH(1,(GMWQ!$NE$2:$NE$60=S$3)*(GMWQ!$ND$2:$ND$60=S$4)*(GMWQ!$NF$2:$NF$60=S$1),0),$G217-1966)</f>
        <v>-41.36</v>
      </c>
      <c r="T217" s="4" cm="1">
        <f t="array" ref="T217">INDEX(GMWQ!$A$2:$NF$60,MATCH(1,(GMWQ!$NE$2:$NE$60=T$3)*(GMWQ!$ND$2:$ND$60=T$4)*(GMWQ!$NF$2:$NF$60=T$1),0),$G217-1966)</f>
        <v>-17.213329999999999</v>
      </c>
      <c r="U217" s="4" cm="1">
        <f t="array" ref="U217">INDEX(GMWQ!$A$2:$NF$60,MATCH(1,(GMWQ!$NE$2:$NE$60=U$3)*(GMWQ!$ND$2:$ND$60=U$4)*(GMWQ!$NF$2:$NF$60=U$1),0),$G217-1966)</f>
        <v>3766</v>
      </c>
      <c r="V217" s="4" cm="1">
        <f t="array" ref="V217">INDEX(GMWQ!$A$2:$NF$60,MATCH(1,(GMWQ!$NE$2:$NE$60=V$3)*(GMWQ!$ND$2:$ND$60=V$4)*(GMWQ!$NF$2:$NF$60=V$1),0),$G217-1966)</f>
        <v>3057626</v>
      </c>
      <c r="W217" s="4" cm="1">
        <f t="array" ref="W217">INDEX(GMWQ!$A$2:$NF$60,MATCH(1,(GMWQ!$NE$2:$NE$60=W$3)*(GMWQ!$ND$2:$ND$60=W$4)*(GMWQ!$NF$2:$NF$60=W$1),0),$G217-1966)</f>
        <v>41685.32</v>
      </c>
      <c r="X217" s="4" cm="1">
        <f t="array" ref="X217">INDEX(GMWQ!$A$2:$NF$60,MATCH(1,(GMWQ!$NE$2:$NE$60=X$3)*(GMWQ!$ND$2:$ND$60=X$4)*(GMWQ!$NF$2:$NF$60=X$1),0),$G217-1966)</f>
        <v>1358762</v>
      </c>
      <c r="Y217" s="4" cm="1">
        <f t="array" ref="Y217">INDEX(GMWQ!$A$2:$NF$60,MATCH(1,(GMWQ!$NE$2:$NE$60=Y$3)*(GMWQ!$ND$2:$ND$60=Y$4)*(GMWQ!$NF$2:$NF$60=Y$1),0),$G217-1966)</f>
        <v>2610.7930000000001</v>
      </c>
      <c r="Z217" s="4" cm="1">
        <f t="array" ref="Z217">INDEX(GMWQ!$A$2:$NF$60,MATCH(1,(GMWQ!$NE$2:$NE$60=Z$3)*(GMWQ!$ND$2:$ND$60=Z$4)*(GMWQ!$NF$2:$NF$60=Z$1),0),$G217-1966)</f>
        <v>3796.096</v>
      </c>
      <c r="AA217" s="4" cm="1">
        <f t="array" ref="AA217">INDEX(GMWQ!$A$2:$NF$60,MATCH(1,(GMWQ!$NE$2:$NE$60=AA$3)*(GMWQ!$ND$2:$ND$60=AA$4)*(GMWQ!$NF$2:$NF$60=AA$1),0),$G217-1966)</f>
        <v>3343.5749999999998</v>
      </c>
      <c r="AB217" s="4" cm="1">
        <f t="array" ref="AB217">INDEX(GMWQ!$A$2:$NF$60,MATCH(1,(GMWQ!$NE$2:$NE$60=AB$3)*(GMWQ!$ND$2:$ND$60=AB$4)*(GMWQ!$NF$2:$NF$60=AB$1),0),$G217-1966)</f>
        <v>3460057</v>
      </c>
      <c r="AC217" s="4" cm="1">
        <f t="array" ref="AC217">INDEX(GMWQ!$A$2:$NF$60,MATCH(1,(GMWQ!$NE$2:$NE$60=AC$3)*(GMWQ!$ND$2:$ND$60=AC$4)*(GMWQ!$NF$2:$NF$60=AC$1),0),$G217-1966)</f>
        <v>2913500</v>
      </c>
      <c r="AD217" s="4" cm="1">
        <f t="array" ref="AD217">INDEX(GMWQ!$A$2:$NF$60,MATCH(1,(GMWQ!$NE$2:$NE$60=AD$3)*(GMWQ!$ND$2:$ND$60=AD$4)*(GMWQ!$NF$2:$NF$60=AD$1),0),$G217-1966)</f>
        <v>30960.720000000001</v>
      </c>
      <c r="AE217" s="4" cm="1">
        <f t="array" ref="AE217">INDEX(GMWQ!$A$2:$NF$60,MATCH(1,(GMWQ!$NE$2:$NE$60=AE$3)*(GMWQ!$ND$2:$ND$60=AE$4)*(GMWQ!$NF$2:$NF$60=AE$1),0),$G217-1966)</f>
        <v>576189.80000000005</v>
      </c>
      <c r="AF217" s="4" cm="1">
        <f t="array" ref="AF217">INDEX(GMWQ!$A$2:$NF$60,MATCH(1,(GMWQ!$NE$2:$NE$60=AF$3)*(GMWQ!$ND$2:$ND$60=AF$4)*(GMWQ!$NF$2:$NF$60=AF$1),0),$G217-1966)</f>
        <v>997</v>
      </c>
      <c r="AG217" s="4" cm="1">
        <f t="array" ref="AG217">INDEX(GMWQ!$A$2:$NF$60,MATCH(1,(GMWQ!$NE$2:$NE$60=AG$3)*(GMWQ!$ND$2:$ND$60=AG$4)*(GMWQ!$NF$2:$NF$60=AG$1),0),$G217-1966)</f>
        <v>2242.087</v>
      </c>
      <c r="AH217" s="4" cm="1">
        <f t="array" ref="AH217">INDEX(GMWQ!$A$2:$NF$60,MATCH(1,(GMWQ!$NE$2:$NE$60=AH$3)*(GMWQ!$ND$2:$ND$60=AH$4)*(GMWQ!$NF$2:$NF$60=AH$1),0),$G217-1966)</f>
        <v>2789.636</v>
      </c>
      <c r="AI217" s="4" cm="1">
        <f t="array" ref="AI217">INDEX(GMWQ!$A$2:$NF$60,MATCH(1,(GMWQ!$NE$2:$NE$60=AI$3)*(GMWQ!$ND$2:$ND$60=AI$4)*(GMWQ!$NF$2:$NF$60=AI$1),0),$G217-1966)</f>
        <v>259715</v>
      </c>
      <c r="AJ217" s="4" cm="1">
        <f t="array" ref="AJ217">INDEX(GMWQ!$A$2:$NF$60,MATCH(1,(GMWQ!$NE$2:$NE$60=AJ$3)*(GMWQ!$ND$2:$ND$60=AJ$4)*(GMWQ!$NF$2:$NF$60=AJ$1),0),$G217-1966)</f>
        <v>763915</v>
      </c>
      <c r="AK217" s="4" cm="1">
        <f t="array" ref="AK217">INDEX(GMWQ!$A$2:$NF$60,MATCH(1,(GMWQ!$NE$2:$NE$60=AK$3)*(GMWQ!$ND$2:$ND$60=AK$4)*(GMWQ!$NF$2:$NF$60=AK$1),0),$G217-1966)</f>
        <v>7774.5</v>
      </c>
      <c r="AL217" s="4" cm="1">
        <f t="array" ref="AL217">INDEX(GMWQ!$A$2:$NF$60,MATCH(1,(GMWQ!$NE$2:$NE$60=AL$3)*(GMWQ!$ND$2:$ND$60=AL$4)*(GMWQ!$NF$2:$NF$60=AL$1),0),$G217-1966)</f>
        <v>166431.1</v>
      </c>
      <c r="AM217" s="4" cm="1">
        <f t="array" ref="AM217">INDEX(GMWQ!$A$2:$NF$60,MATCH(1,(GMWQ!$NE$2:$NE$60=AM$3)*(GMWQ!$ND$2:$ND$60=AM$4)*(GMWQ!$NF$2:$NF$60=AM$1),0),$G217-1966)</f>
        <v>1121.5519999999999</v>
      </c>
      <c r="AN217" s="4" cm="1">
        <f t="array" ref="AN217">INDEX(GMWQ!$A$2:$NF$60,MATCH(1,(GMWQ!$NE$2:$NE$60=AN$3)*(GMWQ!$ND$2:$ND$60=AN$4)*(GMWQ!$NF$2:$NF$60=AN$1),0),$G217-1966)</f>
        <v>748.875</v>
      </c>
      <c r="AO217" s="4" cm="1">
        <f t="array" ref="AO217">INDEX(GMWQ!$A$2:$NF$60,MATCH(1,(GMWQ!$NE$2:$NE$60=AO$3)*(GMWQ!$ND$2:$ND$60=AO$4)*(GMWQ!$NF$2:$NF$60=AO$1),0),$G217-1966)</f>
        <v>565.94899999999996</v>
      </c>
      <c r="AP217" s="4" cm="1">
        <f t="array" ref="AP217">INDEX(GMWQ!$A$2:$NF$60,MATCH(1,(GMWQ!$NE$2:$NE$60=AP$3)*(GMWQ!$ND$2:$ND$60=AP$4)*(GMWQ!$NF$2:$NF$60=AP$1),0),$G217-1966)</f>
        <v>815184</v>
      </c>
      <c r="AQ217" s="4" cm="1">
        <f t="array" ref="AQ217">INDEX(GMWQ!$A$2:$NF$60,MATCH(1,(GMWQ!$NE$2:$NE$60=AQ$3)*(GMWQ!$ND$2:$ND$60=AQ$4)*(GMWQ!$NF$2:$NF$60=AQ$1),0),$G217-1966)</f>
        <v>8.0380919999999995E-2</v>
      </c>
      <c r="AR217" s="4" cm="1">
        <f t="array" ref="AR217">INDEX(GMWQ!$A$2:$NF$60,MATCH(1,(GMWQ!$NE$2:$NE$60=AR$3)*(GMWQ!$ND$2:$ND$60=AR$4)*(GMWQ!$NF$2:$NF$60=AR$1),0),$G217-1966)</f>
        <v>-0.65227270000000004</v>
      </c>
      <c r="AS217" s="4" cm="1">
        <f t="array" ref="AS217">INDEX(GMWQ!$A$2:$NF$60,MATCH(1,(GMWQ!$NE$2:$NE$60=AS$3)*(GMWQ!$ND$2:$ND$60=AS$4)*(GMWQ!$NF$2:$NF$60=AS$1),0),$G217-1966)</f>
        <v>0.16696069999999999</v>
      </c>
      <c r="AT217" s="4" cm="1">
        <f t="array" ref="AT217">INDEX(GMWQ!$A$2:$NF$60,MATCH(1,(GMWQ!$NE$2:$NE$60=AT$3)*(GMWQ!$ND$2:$ND$60=AT$4)*(GMWQ!$NF$2:$NF$60=AT$1),0),$G217-1966)</f>
        <v>-0.25692219999999999</v>
      </c>
      <c r="AU217" s="4" cm="1">
        <f t="array" ref="AU217">INDEX(GMWQ!$A$2:$NF$60,MATCH(1,(GMWQ!$NE$2:$NE$60=AU$3)*(GMWQ!$ND$2:$ND$60=AU$4)*(GMWQ!$NF$2:$NF$60=AU$1),0),$G217-1966)</f>
        <v>139.19999999999999</v>
      </c>
      <c r="AV217" s="4" cm="1">
        <f t="array" ref="AV217">INDEX(GMWQ!$A$2:$NF$60,MATCH(1,(GMWQ!$NE$2:$NE$60=AV$3)*(GMWQ!$ND$2:$ND$60=AV$4)*(GMWQ!$NF$2:$NF$60=AV$1),0),$G217-1966)</f>
        <v>323.23500000000001</v>
      </c>
      <c r="AW217" s="4" cm="1">
        <f t="array" ref="AW217">INDEX(GMWQ!$A$2:$NF$60,MATCH(1,(GMWQ!$NE$2:$NE$60=AW$3)*(GMWQ!$ND$2:$ND$60=AW$4)*(GMWQ!$NF$2:$NF$60=AW$1),0),$G217-1966)</f>
        <v>112</v>
      </c>
      <c r="AX217" s="4" cm="1">
        <f t="array" ref="AX217">INDEX(GMWQ!$A$2:$NF$60,MATCH(1,(GMWQ!$NE$2:$NE$60=AX$3)*(GMWQ!$ND$2:$ND$60=AX$4)*(GMWQ!$NF$2:$NF$60=AX$1),0),$G217-1966)</f>
        <v>122.2333</v>
      </c>
      <c r="AY217" s="4" cm="1">
        <f t="array" ref="AY217">INDEX(GMWQ!$A$2:$NF$60,MATCH(1,(GMWQ!$NE$2:$NE$60=AY$3)*(GMWQ!$ND$2:$ND$60=AY$4)*(GMWQ!$NF$2:$NF$60=AY$1),0),$G217-1966)</f>
        <v>100.5033</v>
      </c>
      <c r="AZ217" s="4" cm="1">
        <f t="array" ref="AZ217">INDEX(GMWQ!$A$2:$NF$60,MATCH(1,(GMWQ!$NE$2:$NE$60=AZ$3)*(GMWQ!$ND$2:$ND$60=AZ$4)*(GMWQ!$NF$2:$NF$60=AZ$1),0),$G217-1966)</f>
        <v>100.5</v>
      </c>
      <c r="BA217" s="4" cm="1">
        <f t="array" ref="BA217">INDEX(GMWQ!$A$2:$NF$60,MATCH(1,(GMWQ!$NE$2:$NE$60=BA$3)*(GMWQ!$ND$2:$ND$60=BA$4)*(GMWQ!$NF$2:$NF$60=BA$1),0),$G217-1966)</f>
        <v>164.4333</v>
      </c>
    </row>
    <row r="218" spans="1:53" x14ac:dyDescent="0.25">
      <c r="B218" s="4">
        <f t="shared" si="261"/>
        <v>2025</v>
      </c>
      <c r="C218" s="4">
        <f t="shared" si="261"/>
        <v>2025</v>
      </c>
      <c r="D218" s="4">
        <f t="shared" ref="D218" si="279">+D214+1</f>
        <v>2025</v>
      </c>
      <c r="F218" s="4">
        <f t="shared" ref="F218" si="280">+F214+1</f>
        <v>2025</v>
      </c>
      <c r="G218" s="4">
        <f t="shared" si="226"/>
        <v>2184</v>
      </c>
      <c r="H218" s="4" cm="1">
        <f t="array" ref="H218">INDEX(GMWQ!$A$2:$NF$60,MATCH(1,(GMWQ!$NE$2:$NE$60=H$3)*(GMWQ!$ND$2:$ND$60=H$4)*(GMWQ!$NF$2:$NF$60=H$1),0),$G218-1966)</f>
        <v>706453</v>
      </c>
      <c r="I218" s="4" cm="1">
        <f t="array" ref="I218">INDEX(GMWQ!$A$2:$NF$60,MATCH(1,(GMWQ!$NE$2:$NE$60=I$3)*(GMWQ!$ND$2:$ND$60=I$4)*(GMWQ!$NF$2:$NF$60=I$1),0),$G218-1966)</f>
        <v>6013.9250000000002</v>
      </c>
      <c r="J218" s="4" cm="1">
        <f t="array" ref="J218">INDEX(GMWQ!$A$2:$NF$60,MATCH(1,(GMWQ!$NE$2:$NE$60=J$3)*(GMWQ!$ND$2:$ND$60=J$4)*(GMWQ!$NF$2:$NF$60=J$1),0),$G218-1966)</f>
        <v>147964.20000000001</v>
      </c>
      <c r="K218" s="4" cm="1">
        <f t="array" ref="K218">INDEX(GMWQ!$A$2:$NF$60,MATCH(1,(GMWQ!$NE$2:$NE$60=K$3)*(GMWQ!$ND$2:$ND$60=K$4)*(GMWQ!$NF$2:$NF$60=K$1),0),$G218-1966)</f>
        <v>904.78</v>
      </c>
      <c r="L218" s="4" cm="1">
        <f t="array" ref="L218">INDEX(GMWQ!$A$2:$NF$60,MATCH(1,(GMWQ!$NE$2:$NE$60=L$3)*(GMWQ!$ND$2:$ND$60=L$4)*(GMWQ!$NF$2:$NF$60=L$1),0),$G218-1966)</f>
        <v>663.01400000000001</v>
      </c>
      <c r="M218" s="4" cm="1">
        <f t="array" ref="M218">INDEX(GMWQ!$A$2:$NF$60,MATCH(1,(GMWQ!$NE$2:$NE$60=M$3)*(GMWQ!$ND$2:$ND$60=M$4)*(GMWQ!$NF$2:$NF$60=M$1),0),$G218-1966)</f>
        <v>489.21499999999997</v>
      </c>
      <c r="N218" s="4" cm="1">
        <f t="array" ref="N218">INDEX(GMWQ!$A$2:$NF$60,MATCH(1,(GMWQ!$NE$2:$NE$60=N$3)*(GMWQ!$ND$2:$ND$60=N$4)*(GMWQ!$NF$2:$NF$60=N$1),0),$G218-1966)</f>
        <v>625393.30000000005</v>
      </c>
      <c r="O218" s="4" cm="1">
        <f t="array" ref="O218">INDEX(GMWQ!$A$2:$NF$60,MATCH(1,(GMWQ!$NE$2:$NE$60=O$3)*(GMWQ!$ND$2:$ND$60=O$4)*(GMWQ!$NF$2:$NF$60=O$1),0),$G218-1966)</f>
        <v>-37883</v>
      </c>
      <c r="P218" s="4" cm="1">
        <f t="array" ref="P218">INDEX(GMWQ!$A$2:$NF$60,MATCH(1,(GMWQ!$NE$2:$NE$60=P$3)*(GMWQ!$ND$2:$ND$60=P$4)*(GMWQ!$NF$2:$NF$60=P$1),0),$G218-1966)</f>
        <v>-537.35749999999996</v>
      </c>
      <c r="Q218" s="4" cm="1">
        <f t="array" ref="Q218">INDEX(GMWQ!$A$2:$NF$60,MATCH(1,(GMWQ!$NE$2:$NE$60=Q$3)*(GMWQ!$ND$2:$ND$60=Q$4)*(GMWQ!$NF$2:$NF$60=Q$1),0),$G218-1966)</f>
        <v>-3144.73</v>
      </c>
      <c r="R218" s="4" cm="1">
        <f t="array" ref="R218">INDEX(GMWQ!$A$2:$NF$60,MATCH(1,(GMWQ!$NE$2:$NE$60=R$3)*(GMWQ!$ND$2:$ND$60=R$4)*(GMWQ!$NF$2:$NF$60=R$1),0),$G218-1966)</f>
        <v>-48.05</v>
      </c>
      <c r="S218" s="4" cm="1">
        <f t="array" ref="S218">INDEX(GMWQ!$A$2:$NF$60,MATCH(1,(GMWQ!$NE$2:$NE$60=S$3)*(GMWQ!$ND$2:$ND$60=S$4)*(GMWQ!$NF$2:$NF$60=S$1),0),$G218-1966)</f>
        <v>-30.672999999999998</v>
      </c>
      <c r="T218" s="4" cm="1">
        <f t="array" ref="T218">INDEX(GMWQ!$A$2:$NF$60,MATCH(1,(GMWQ!$NE$2:$NE$60=T$3)*(GMWQ!$ND$2:$ND$60=T$4)*(GMWQ!$NF$2:$NF$60=T$1),0),$G218-1966)</f>
        <v>-16.893809999999998</v>
      </c>
      <c r="U218" s="4" cm="1">
        <f t="array" ref="U218">INDEX(GMWQ!$A$2:$NF$60,MATCH(1,(GMWQ!$NE$2:$NE$60=U$3)*(GMWQ!$ND$2:$ND$60=U$4)*(GMWQ!$NF$2:$NF$60=U$1),0),$G218-1966)</f>
        <v>-15225</v>
      </c>
      <c r="V218" s="4" cm="1">
        <f t="array" ref="V218">INDEX(GMWQ!$A$2:$NF$60,MATCH(1,(GMWQ!$NE$2:$NE$60=V$3)*(GMWQ!$ND$2:$ND$60=V$4)*(GMWQ!$NF$2:$NF$60=V$1),0),$G218-1966)</f>
        <v>3107182</v>
      </c>
      <c r="W218" s="4" cm="1">
        <f t="array" ref="W218">INDEX(GMWQ!$A$2:$NF$60,MATCH(1,(GMWQ!$NE$2:$NE$60=W$3)*(GMWQ!$ND$2:$ND$60=W$4)*(GMWQ!$NF$2:$NF$60=W$1),0),$G218-1966)</f>
        <v>42255.02</v>
      </c>
      <c r="X218" s="4" cm="1">
        <f t="array" ref="X218">INDEX(GMWQ!$A$2:$NF$60,MATCH(1,(GMWQ!$NE$2:$NE$60=X$3)*(GMWQ!$ND$2:$ND$60=X$4)*(GMWQ!$NF$2:$NF$60=X$1),0),$G218-1966)</f>
        <v>1361907</v>
      </c>
      <c r="Y218" s="4" cm="1">
        <f t="array" ref="Y218">INDEX(GMWQ!$A$2:$NF$60,MATCH(1,(GMWQ!$NE$2:$NE$60=Y$3)*(GMWQ!$ND$2:$ND$60=Y$4)*(GMWQ!$NF$2:$NF$60=Y$1),0),$G218-1966)</f>
        <v>2661.549</v>
      </c>
      <c r="Z218" s="4" cm="1">
        <f t="array" ref="Z218">INDEX(GMWQ!$A$2:$NF$60,MATCH(1,(GMWQ!$NE$2:$NE$60=Z$3)*(GMWQ!$ND$2:$ND$60=Z$4)*(GMWQ!$NF$2:$NF$60=Z$1),0),$G218-1966)</f>
        <v>3703.152</v>
      </c>
      <c r="AA218" s="4" cm="1">
        <f t="array" ref="AA218">INDEX(GMWQ!$A$2:$NF$60,MATCH(1,(GMWQ!$NE$2:$NE$60=AA$3)*(GMWQ!$ND$2:$ND$60=AA$4)*(GMWQ!$NF$2:$NF$60=AA$1),0),$G218-1966)</f>
        <v>3372.2910000000002</v>
      </c>
      <c r="AB218" s="4" cm="1">
        <f t="array" ref="AB218">INDEX(GMWQ!$A$2:$NF$60,MATCH(1,(GMWQ!$NE$2:$NE$60=AB$3)*(GMWQ!$ND$2:$ND$60=AB$4)*(GMWQ!$NF$2:$NF$60=AB$1),0),$G218-1966)</f>
        <v>3487820</v>
      </c>
      <c r="AC218" s="4" cm="1">
        <f t="array" ref="AC218">INDEX(GMWQ!$A$2:$NF$60,MATCH(1,(GMWQ!$NE$2:$NE$60=AC$3)*(GMWQ!$ND$2:$ND$60=AC$4)*(GMWQ!$NF$2:$NF$60=AC$1),0),$G218-1966)</f>
        <v>2925300</v>
      </c>
      <c r="AD218" s="4" cm="1">
        <f t="array" ref="AD218">INDEX(GMWQ!$A$2:$NF$60,MATCH(1,(GMWQ!$NE$2:$NE$60=AD$3)*(GMWQ!$ND$2:$ND$60=AD$4)*(GMWQ!$NF$2:$NF$60=AD$1),0),$G218-1966)</f>
        <v>31299.25</v>
      </c>
      <c r="AE218" s="4" cm="1">
        <f t="array" ref="AE218">INDEX(GMWQ!$A$2:$NF$60,MATCH(1,(GMWQ!$NE$2:$NE$60=AE$3)*(GMWQ!$ND$2:$ND$60=AE$4)*(GMWQ!$NF$2:$NF$60=AE$1),0),$G218-1966)</f>
        <v>579334.6</v>
      </c>
      <c r="AF218" s="4" cm="1">
        <f t="array" ref="AF218">INDEX(GMWQ!$A$2:$NF$60,MATCH(1,(GMWQ!$NE$2:$NE$60=AF$3)*(GMWQ!$ND$2:$ND$60=AF$4)*(GMWQ!$NF$2:$NF$60=AF$1),0),$G218-1966)</f>
        <v>985</v>
      </c>
      <c r="AG218" s="4" cm="1">
        <f t="array" ref="AG218">INDEX(GMWQ!$A$2:$NF$60,MATCH(1,(GMWQ!$NE$2:$NE$60=AG$3)*(GMWQ!$ND$2:$ND$60=AG$4)*(GMWQ!$NF$2:$NF$60=AG$1),0),$G218-1966)</f>
        <v>2272.7600000000002</v>
      </c>
      <c r="AH218" s="4" cm="1">
        <f t="array" ref="AH218">INDEX(GMWQ!$A$2:$NF$60,MATCH(1,(GMWQ!$NE$2:$NE$60=AH$3)*(GMWQ!$ND$2:$ND$60=AH$4)*(GMWQ!$NF$2:$NF$60=AH$1),0),$G218-1966)</f>
        <v>2814.837</v>
      </c>
      <c r="AI218" s="4" cm="1">
        <f t="array" ref="AI218">INDEX(GMWQ!$A$2:$NF$60,MATCH(1,(GMWQ!$NE$2:$NE$60=AI$3)*(GMWQ!$ND$2:$ND$60=AI$4)*(GMWQ!$NF$2:$NF$60=AI$1),0),$G218-1966)</f>
        <v>270344</v>
      </c>
      <c r="AJ218" s="4" cm="1">
        <f t="array" ref="AJ218">INDEX(GMWQ!$A$2:$NF$60,MATCH(1,(GMWQ!$NE$2:$NE$60=AJ$3)*(GMWQ!$ND$2:$ND$60=AJ$4)*(GMWQ!$NF$2:$NF$60=AJ$1),0),$G218-1966)</f>
        <v>769340</v>
      </c>
      <c r="AK218" s="4" cm="1">
        <f t="array" ref="AK218">INDEX(GMWQ!$A$2:$NF$60,MATCH(1,(GMWQ!$NE$2:$NE$60=AK$3)*(GMWQ!$ND$2:$ND$60=AK$4)*(GMWQ!$NF$2:$NF$60=AK$1),0),$G218-1966)</f>
        <v>7855.625</v>
      </c>
      <c r="AL218" s="4" cm="1">
        <f t="array" ref="AL218">INDEX(GMWQ!$A$2:$NF$60,MATCH(1,(GMWQ!$NE$2:$NE$60=AL$3)*(GMWQ!$ND$2:$ND$60=AL$4)*(GMWQ!$NF$2:$NF$60=AL$1),0),$G218-1966)</f>
        <v>167888.7</v>
      </c>
      <c r="AM218" s="4" cm="1">
        <f t="array" ref="AM218">INDEX(GMWQ!$A$2:$NF$60,MATCH(1,(GMWQ!$NE$2:$NE$60=AM$3)*(GMWQ!$ND$2:$ND$60=AM$4)*(GMWQ!$NF$2:$NF$60=AM$1),0),$G218-1966)</f>
        <v>1133.567</v>
      </c>
      <c r="AN218" s="4" cm="1">
        <f t="array" ref="AN218">INDEX(GMWQ!$A$2:$NF$60,MATCH(1,(GMWQ!$NE$2:$NE$60=AN$3)*(GMWQ!$ND$2:$ND$60=AN$4)*(GMWQ!$NF$2:$NF$60=AN$1),0),$G218-1966)</f>
        <v>753.52700000000004</v>
      </c>
      <c r="AO218" s="4" cm="1">
        <f t="array" ref="AO218">INDEX(GMWQ!$A$2:$NF$60,MATCH(1,(GMWQ!$NE$2:$NE$60=AO$3)*(GMWQ!$ND$2:$ND$60=AO$4)*(GMWQ!$NF$2:$NF$60=AO$1),0),$G218-1966)</f>
        <v>571.274</v>
      </c>
      <c r="AP218" s="4" cm="1">
        <f t="array" ref="AP218">INDEX(GMWQ!$A$2:$NF$60,MATCH(1,(GMWQ!$NE$2:$NE$60=AP$3)*(GMWQ!$ND$2:$ND$60=AP$4)*(GMWQ!$NF$2:$NF$60=AP$1),0),$G218-1966)</f>
        <v>821145</v>
      </c>
      <c r="AQ218" s="4" cm="1">
        <f t="array" ref="AQ218">INDEX(GMWQ!$A$2:$NF$60,MATCH(1,(GMWQ!$NE$2:$NE$60=AQ$3)*(GMWQ!$ND$2:$ND$60=AQ$4)*(GMWQ!$NF$2:$NF$60=AQ$1),0),$G218-1966)</f>
        <v>1.3731E-2</v>
      </c>
      <c r="AR218" s="4" cm="1">
        <f t="array" ref="AR218">INDEX(GMWQ!$A$2:$NF$60,MATCH(1,(GMWQ!$NE$2:$NE$60=AR$3)*(GMWQ!$ND$2:$ND$60=AR$4)*(GMWQ!$NF$2:$NF$60=AR$1),0),$G218-1966)</f>
        <v>-0.59171010000000002</v>
      </c>
      <c r="AS218" s="4" cm="1">
        <f t="array" ref="AS218">INDEX(GMWQ!$A$2:$NF$60,MATCH(1,(GMWQ!$NE$2:$NE$60=AS$3)*(GMWQ!$ND$2:$ND$60=AS$4)*(GMWQ!$NF$2:$NF$60=AS$1),0),$G218-1966)</f>
        <v>0.29654229999999998</v>
      </c>
      <c r="AT218" s="4" cm="1">
        <f t="array" ref="AT218">INDEX(GMWQ!$A$2:$NF$60,MATCH(1,(GMWQ!$NE$2:$NE$60=AT$3)*(GMWQ!$ND$2:$ND$60=AT$4)*(GMWQ!$NF$2:$NF$60=AT$1),0),$G218-1966)</f>
        <v>-8.5028530000000005E-2</v>
      </c>
      <c r="AU218" s="4" cm="1">
        <f t="array" ref="AU218">INDEX(GMWQ!$A$2:$NF$60,MATCH(1,(GMWQ!$NE$2:$NE$60=AU$3)*(GMWQ!$ND$2:$ND$60=AU$4)*(GMWQ!$NF$2:$NF$60=AU$1),0),$G218-1966)</f>
        <v>139.80000000000001</v>
      </c>
      <c r="AV218" s="4" cm="1">
        <f t="array" ref="AV218">INDEX(GMWQ!$A$2:$NF$60,MATCH(1,(GMWQ!$NE$2:$NE$60=AV$3)*(GMWQ!$ND$2:$ND$60=AV$4)*(GMWQ!$NF$2:$NF$60=AV$1),0),$G218-1966)</f>
        <v>325.54700000000003</v>
      </c>
      <c r="AW218" s="4" cm="1">
        <f t="array" ref="AW218">INDEX(GMWQ!$A$2:$NF$60,MATCH(1,(GMWQ!$NE$2:$NE$60=AW$3)*(GMWQ!$ND$2:$ND$60=AW$4)*(GMWQ!$NF$2:$NF$60=AW$1),0),$G218-1966)</f>
        <v>113</v>
      </c>
      <c r="AX218" s="4" cm="1">
        <f t="array" ref="AX218">INDEX(GMWQ!$A$2:$NF$60,MATCH(1,(GMWQ!$NE$2:$NE$60=AX$3)*(GMWQ!$ND$2:$ND$60=AX$4)*(GMWQ!$NF$2:$NF$60=AX$1),0),$G218-1966)</f>
        <v>122.9333</v>
      </c>
      <c r="AY218" s="4" cm="1">
        <f t="array" ref="AY218">INDEX(GMWQ!$A$2:$NF$60,MATCH(1,(GMWQ!$NE$2:$NE$60=AY$3)*(GMWQ!$ND$2:$ND$60=AY$4)*(GMWQ!$NF$2:$NF$60=AY$1),0),$G218-1966)</f>
        <v>99.963329999999999</v>
      </c>
      <c r="AZ218" s="4" cm="1">
        <f t="array" ref="AZ218">INDEX(GMWQ!$A$2:$NF$60,MATCH(1,(GMWQ!$NE$2:$NE$60=AZ$3)*(GMWQ!$ND$2:$ND$60=AZ$4)*(GMWQ!$NF$2:$NF$60=AZ$1),0),$G218-1966)</f>
        <v>99.966669999999993</v>
      </c>
      <c r="BA218" s="4" cm="1">
        <f t="array" ref="BA218">INDEX(GMWQ!$A$2:$NF$60,MATCH(1,(GMWQ!$NE$2:$NE$60=BA$3)*(GMWQ!$ND$2:$ND$60=BA$4)*(GMWQ!$NF$2:$NF$60=BA$1),0),$G218-1966)</f>
        <v>165.63329999999999</v>
      </c>
    </row>
    <row r="219" spans="1:53" x14ac:dyDescent="0.25">
      <c r="A219" s="4">
        <v>2026</v>
      </c>
      <c r="B219" s="4">
        <f t="shared" si="261"/>
        <v>2026</v>
      </c>
      <c r="C219" s="4">
        <f t="shared" si="261"/>
        <v>2025</v>
      </c>
      <c r="D219" s="4">
        <f t="shared" ref="D219" si="281">+D215+1</f>
        <v>2025</v>
      </c>
      <c r="E219" s="4">
        <f t="shared" si="261"/>
        <v>2025</v>
      </c>
      <c r="G219" s="4">
        <f t="shared" si="226"/>
        <v>2185</v>
      </c>
      <c r="H219" s="4" cm="1">
        <f t="array" ref="H219">INDEX(GMWQ!$A$2:$NF$60,MATCH(1,(GMWQ!$NE$2:$NE$60=H$3)*(GMWQ!$ND$2:$ND$60=H$4)*(GMWQ!$NF$2:$NF$60=H$1),0),$G219-1966)</f>
        <v>710896</v>
      </c>
      <c r="I219" s="4" cm="1">
        <f t="array" ref="I219">INDEX(GMWQ!$A$2:$NF$60,MATCH(1,(GMWQ!$NE$2:$NE$60=I$3)*(GMWQ!$ND$2:$ND$60=I$4)*(GMWQ!$NF$2:$NF$60=I$1),0),$G219-1966)</f>
        <v>6043.625</v>
      </c>
      <c r="J219" s="4" cm="1">
        <f t="array" ref="J219">INDEX(GMWQ!$A$2:$NF$60,MATCH(1,(GMWQ!$NE$2:$NE$60=J$3)*(GMWQ!$ND$2:$ND$60=J$4)*(GMWQ!$NF$2:$NF$60=J$1),0),$G219-1966)</f>
        <v>148144.5</v>
      </c>
      <c r="K219" s="4" cm="1">
        <f t="array" ref="K219">INDEX(GMWQ!$A$2:$NF$60,MATCH(1,(GMWQ!$NE$2:$NE$60=K$3)*(GMWQ!$ND$2:$ND$60=K$4)*(GMWQ!$NF$2:$NF$60=K$1),0),$G219-1966)</f>
        <v>907.88</v>
      </c>
      <c r="L219" s="4" cm="1">
        <f t="array" ref="L219">INDEX(GMWQ!$A$2:$NF$60,MATCH(1,(GMWQ!$NE$2:$NE$60=L$3)*(GMWQ!$ND$2:$ND$60=L$4)*(GMWQ!$NF$2:$NF$60=L$1),0),$G219-1966)</f>
        <v>662.98099999999999</v>
      </c>
      <c r="M219" s="4" cm="1">
        <f t="array" ref="M219">INDEX(GMWQ!$A$2:$NF$60,MATCH(1,(GMWQ!$NE$2:$NE$60=M$3)*(GMWQ!$ND$2:$ND$60=M$4)*(GMWQ!$NF$2:$NF$60=M$1),0),$G219-1966)</f>
        <v>490.02300000000002</v>
      </c>
      <c r="N219" s="4" cm="1">
        <f t="array" ref="N219">INDEX(GMWQ!$A$2:$NF$60,MATCH(1,(GMWQ!$NE$2:$NE$60=N$3)*(GMWQ!$ND$2:$ND$60=N$4)*(GMWQ!$NF$2:$NF$60=N$1),0),$G219-1966)</f>
        <v>625170</v>
      </c>
      <c r="O219" s="4" cm="1">
        <f t="array" ref="O219">INDEX(GMWQ!$A$2:$NF$60,MATCH(1,(GMWQ!$NE$2:$NE$60=O$3)*(GMWQ!$ND$2:$ND$60=O$4)*(GMWQ!$NF$2:$NF$60=O$1),0),$G219-1966)</f>
        <v>6799</v>
      </c>
      <c r="P219" s="4" cm="1">
        <f t="array" ref="P219">INDEX(GMWQ!$A$2:$NF$60,MATCH(1,(GMWQ!$NE$2:$NE$60=P$3)*(GMWQ!$ND$2:$ND$60=P$4)*(GMWQ!$NF$2:$NF$60=P$1),0),$G219-1966)</f>
        <v>-610.96510000000001</v>
      </c>
      <c r="Q219" s="4" cm="1">
        <f t="array" ref="Q219">INDEX(GMWQ!$A$2:$NF$60,MATCH(1,(GMWQ!$NE$2:$NE$60=Q$3)*(GMWQ!$ND$2:$ND$60=Q$4)*(GMWQ!$NF$2:$NF$60=Q$1),0),$G219-1966)</f>
        <v>-4225.1210000000001</v>
      </c>
      <c r="R219" s="4" cm="1">
        <f t="array" ref="R219">INDEX(GMWQ!$A$2:$NF$60,MATCH(1,(GMWQ!$NE$2:$NE$60=R$3)*(GMWQ!$ND$2:$ND$60=R$4)*(GMWQ!$NF$2:$NF$60=R$1),0),$G219-1966)</f>
        <v>-41.426000000000002</v>
      </c>
      <c r="S219" s="4" cm="1">
        <f t="array" ref="S219">INDEX(GMWQ!$A$2:$NF$60,MATCH(1,(GMWQ!$NE$2:$NE$60=S$3)*(GMWQ!$ND$2:$ND$60=S$4)*(GMWQ!$NF$2:$NF$60=S$1),0),$G219-1966)</f>
        <v>-38.732210000000002</v>
      </c>
      <c r="T219" s="4" cm="1">
        <f t="array" ref="T219">INDEX(GMWQ!$A$2:$NF$60,MATCH(1,(GMWQ!$NE$2:$NE$60=T$3)*(GMWQ!$ND$2:$ND$60=T$4)*(GMWQ!$NF$2:$NF$60=T$1),0),$G219-1966)</f>
        <v>-16.301210000000001</v>
      </c>
      <c r="U219" s="4" cm="1">
        <f t="array" ref="U219">INDEX(GMWQ!$A$2:$NF$60,MATCH(1,(GMWQ!$NE$2:$NE$60=U$3)*(GMWQ!$ND$2:$ND$60=U$4)*(GMWQ!$NF$2:$NF$60=U$1),0),$G219-1966)</f>
        <v>-8262</v>
      </c>
      <c r="V219" s="4" cm="1">
        <f t="array" ref="V219">INDEX(GMWQ!$A$2:$NF$60,MATCH(1,(GMWQ!$NE$2:$NE$60=V$3)*(GMWQ!$ND$2:$ND$60=V$4)*(GMWQ!$NF$2:$NF$60=V$1),0),$G219-1966)</f>
        <v>3101566</v>
      </c>
      <c r="W219" s="4" cm="1">
        <f t="array" ref="W219">INDEX(GMWQ!$A$2:$NF$60,MATCH(1,(GMWQ!$NE$2:$NE$60=W$3)*(GMWQ!$ND$2:$ND$60=W$4)*(GMWQ!$NF$2:$NF$60=W$1),0),$G219-1966)</f>
        <v>42865.98</v>
      </c>
      <c r="X219" s="4" cm="1">
        <f t="array" ref="X219">INDEX(GMWQ!$A$2:$NF$60,MATCH(1,(GMWQ!$NE$2:$NE$60=X$3)*(GMWQ!$ND$2:$ND$60=X$4)*(GMWQ!$NF$2:$NF$60=X$1),0),$G219-1966)</f>
        <v>1366132</v>
      </c>
      <c r="Y219" s="4" cm="1">
        <f t="array" ref="Y219">INDEX(GMWQ!$A$2:$NF$60,MATCH(1,(GMWQ!$NE$2:$NE$60=Y$3)*(GMWQ!$ND$2:$ND$60=Y$4)*(GMWQ!$NF$2:$NF$60=Y$1),0),$G219-1966)</f>
        <v>2702.9749999999999</v>
      </c>
      <c r="Z219" s="4" cm="1">
        <f t="array" ref="Z219">INDEX(GMWQ!$A$2:$NF$60,MATCH(1,(GMWQ!$NE$2:$NE$60=Z$3)*(GMWQ!$ND$2:$ND$60=Z$4)*(GMWQ!$NF$2:$NF$60=Z$1),0),$G219-1966)</f>
        <v>3741.884</v>
      </c>
      <c r="AA219" s="4" cm="1">
        <f t="array" ref="AA219">INDEX(GMWQ!$A$2:$NF$60,MATCH(1,(GMWQ!$NE$2:$NE$60=AA$3)*(GMWQ!$ND$2:$ND$60=AA$4)*(GMWQ!$NF$2:$NF$60=AA$1),0),$G219-1966)</f>
        <v>3399.58</v>
      </c>
      <c r="AB219" s="4" cm="1">
        <f t="array" ref="AB219">INDEX(GMWQ!$A$2:$NF$60,MATCH(1,(GMWQ!$NE$2:$NE$60=AB$3)*(GMWQ!$ND$2:$ND$60=AB$4)*(GMWQ!$NF$2:$NF$60=AB$1),0),$G219-1966)</f>
        <v>3514662</v>
      </c>
      <c r="AC219" s="4" cm="1">
        <f t="array" ref="AC219">INDEX(GMWQ!$A$2:$NF$60,MATCH(1,(GMWQ!$NE$2:$NE$60=AC$3)*(GMWQ!$ND$2:$ND$60=AC$4)*(GMWQ!$NF$2:$NF$60=AC$1),0),$G219-1966)</f>
        <v>2910800</v>
      </c>
      <c r="AD219" s="4" cm="1">
        <f t="array" ref="AD219">INDEX(GMWQ!$A$2:$NF$60,MATCH(1,(GMWQ!$NE$2:$NE$60=AD$3)*(GMWQ!$ND$2:$ND$60=AD$4)*(GMWQ!$NF$2:$NF$60=AD$1),0),$G219-1966)</f>
        <v>31971.61</v>
      </c>
      <c r="AE219" s="4" cm="1">
        <f t="array" ref="AE219">INDEX(GMWQ!$A$2:$NF$60,MATCH(1,(GMWQ!$NE$2:$NE$60=AE$3)*(GMWQ!$ND$2:$ND$60=AE$4)*(GMWQ!$NF$2:$NF$60=AE$1),0),$G219-1966)</f>
        <v>583559.69999999995</v>
      </c>
      <c r="AF219" s="4" cm="1">
        <f t="array" ref="AF219">INDEX(GMWQ!$A$2:$NF$60,MATCH(1,(GMWQ!$NE$2:$NE$60=AF$3)*(GMWQ!$ND$2:$ND$60=AF$4)*(GMWQ!$NF$2:$NF$60=AF$1),0),$G219-1966)</f>
        <v>1026.4259999999999</v>
      </c>
      <c r="AG219" s="4" cm="1">
        <f t="array" ref="AG219">INDEX(GMWQ!$A$2:$NF$60,MATCH(1,(GMWQ!$NE$2:$NE$60=AG$3)*(GMWQ!$ND$2:$ND$60=AG$4)*(GMWQ!$NF$2:$NF$60=AG$1),0),$G219-1966)</f>
        <v>2311.4920000000002</v>
      </c>
      <c r="AH219" s="4" cm="1">
        <f t="array" ref="AH219">INDEX(GMWQ!$A$2:$NF$60,MATCH(1,(GMWQ!$NE$2:$NE$60=AH$3)*(GMWQ!$ND$2:$ND$60=AH$4)*(GMWQ!$NF$2:$NF$60=AH$1),0),$G219-1966)</f>
        <v>2831.1379999999999</v>
      </c>
      <c r="AI219" s="4" cm="1">
        <f t="array" ref="AI219">INDEX(GMWQ!$A$2:$NF$60,MATCH(1,(GMWQ!$NE$2:$NE$60=AI$3)*(GMWQ!$ND$2:$ND$60=AI$4)*(GMWQ!$NF$2:$NF$60=AI$1),0),$G219-1966)</f>
        <v>281899</v>
      </c>
      <c r="AJ219" s="4" cm="1">
        <f t="array" ref="AJ219">INDEX(GMWQ!$A$2:$NF$60,MATCH(1,(GMWQ!$NE$2:$NE$60=AJ$3)*(GMWQ!$ND$2:$ND$60=AJ$4)*(GMWQ!$NF$2:$NF$60=AJ$1),0),$G219-1966)</f>
        <v>781743</v>
      </c>
      <c r="AK219" s="4" cm="1">
        <f t="array" ref="AK219">INDEX(GMWQ!$A$2:$NF$60,MATCH(1,(GMWQ!$NE$2:$NE$60=AK$3)*(GMWQ!$ND$2:$ND$60=AK$4)*(GMWQ!$NF$2:$NF$60=AK$1),0),$G219-1966)</f>
        <v>7964.0749999999998</v>
      </c>
      <c r="AL219" s="4" cm="1">
        <f t="array" ref="AL219">INDEX(GMWQ!$A$2:$NF$60,MATCH(1,(GMWQ!$NE$2:$NE$60=AL$3)*(GMWQ!$ND$2:$ND$60=AL$4)*(GMWQ!$NF$2:$NF$60=AL$1),0),$G219-1966)</f>
        <v>168802.3</v>
      </c>
      <c r="AM219" s="4" cm="1">
        <f t="array" ref="AM219">INDEX(GMWQ!$A$2:$NF$60,MATCH(1,(GMWQ!$NE$2:$NE$60=AM$3)*(GMWQ!$ND$2:$ND$60=AM$4)*(GMWQ!$NF$2:$NF$60=AM$1),0),$G219-1966)</f>
        <v>1142.23</v>
      </c>
      <c r="AN219" s="4" cm="1">
        <f t="array" ref="AN219">INDEX(GMWQ!$A$2:$NF$60,MATCH(1,(GMWQ!$NE$2:$NE$60=AN$3)*(GMWQ!$ND$2:$ND$60=AN$4)*(GMWQ!$NF$2:$NF$60=AN$1),0),$G219-1966)</f>
        <v>755.69600000000003</v>
      </c>
      <c r="AO219" s="4" cm="1">
        <f t="array" ref="AO219">INDEX(GMWQ!$A$2:$NF$60,MATCH(1,(GMWQ!$NE$2:$NE$60=AO$3)*(GMWQ!$ND$2:$ND$60=AO$4)*(GMWQ!$NF$2:$NF$60=AO$1),0),$G219-1966)</f>
        <v>572.73620000000005</v>
      </c>
      <c r="AP219" s="4" cm="1">
        <f t="array" ref="AP219">INDEX(GMWQ!$A$2:$NF$60,MATCH(1,(GMWQ!$NE$2:$NE$60=AP$3)*(GMWQ!$ND$2:$ND$60=AP$4)*(GMWQ!$NF$2:$NF$60=AP$1),0),$G219-1966)</f>
        <v>830397</v>
      </c>
      <c r="AQ219" s="4" cm="1">
        <f t="array" ref="AQ219">INDEX(GMWQ!$A$2:$NF$60,MATCH(1,(GMWQ!$NE$2:$NE$60=AQ$3)*(GMWQ!$ND$2:$ND$60=AQ$4)*(GMWQ!$NF$2:$NF$60=AQ$1),0),$G219-1966)</f>
        <v>0.16946079999999999</v>
      </c>
      <c r="AR219" s="4" cm="1">
        <f t="array" ref="AR219">INDEX(GMWQ!$A$2:$NF$60,MATCH(1,(GMWQ!$NE$2:$NE$60=AR$3)*(GMWQ!$ND$2:$ND$60=AR$4)*(GMWQ!$NF$2:$NF$60=AR$1),0),$G219-1966)</f>
        <v>-0.369029</v>
      </c>
      <c r="AS219" s="4" cm="1">
        <f t="array" ref="AS219">INDEX(GMWQ!$A$2:$NF$60,MATCH(1,(GMWQ!$NE$2:$NE$60=AS$3)*(GMWQ!$ND$2:$ND$60=AS$4)*(GMWQ!$NF$2:$NF$60=AS$1),0),$G219-1966)</f>
        <v>0.45838299999999998</v>
      </c>
      <c r="AT219" s="4" cm="1">
        <f t="array" ref="AT219">INDEX(GMWQ!$A$2:$NF$60,MATCH(1,(GMWQ!$NE$2:$NE$60=AT$3)*(GMWQ!$ND$2:$ND$60=AT$4)*(GMWQ!$NF$2:$NF$60=AT$1),0),$G219-1966)</f>
        <v>0.25299430000000001</v>
      </c>
      <c r="AU219" s="4" cm="1">
        <f t="array" ref="AU219">INDEX(GMWQ!$A$2:$NF$60,MATCH(1,(GMWQ!$NE$2:$NE$60=AU$3)*(GMWQ!$ND$2:$ND$60=AU$4)*(GMWQ!$NF$2:$NF$60=AU$1),0),$G219-1966)</f>
        <v>140.19999999999999</v>
      </c>
      <c r="AV219" s="4" cm="1">
        <f t="array" ref="AV219">INDEX(GMWQ!$A$2:$NF$60,MATCH(1,(GMWQ!$NE$2:$NE$60=AV$3)*(GMWQ!$ND$2:$ND$60=AV$4)*(GMWQ!$NF$2:$NF$60=AV$1),0),$G219-1966)</f>
        <v>328.11369999999999</v>
      </c>
      <c r="AW219" s="4" cm="1">
        <f t="array" ref="AW219">INDEX(GMWQ!$A$2:$NF$60,MATCH(1,(GMWQ!$NE$2:$NE$60=AW$3)*(GMWQ!$ND$2:$ND$60=AW$4)*(GMWQ!$NF$2:$NF$60=AW$1),0),$G219-1966)</f>
        <v>112.6</v>
      </c>
      <c r="AX219" s="4" cm="1">
        <f t="array" ref="AX219">INDEX(GMWQ!$A$2:$NF$60,MATCH(1,(GMWQ!$NE$2:$NE$60=AX$3)*(GMWQ!$ND$2:$ND$60=AX$4)*(GMWQ!$NF$2:$NF$60=AX$1),0),$G219-1966)</f>
        <v>123.7667</v>
      </c>
      <c r="AY219" s="4" cm="1">
        <f t="array" ref="AY219">INDEX(GMWQ!$A$2:$NF$60,MATCH(1,(GMWQ!$NE$2:$NE$60=AY$3)*(GMWQ!$ND$2:$ND$60=AY$4)*(GMWQ!$NF$2:$NF$60=AY$1),0),$G219-1966)</f>
        <v>100.3567</v>
      </c>
      <c r="AZ219" s="4" cm="1">
        <f t="array" ref="AZ219">INDEX(GMWQ!$A$2:$NF$60,MATCH(1,(GMWQ!$NE$2:$NE$60=AZ$3)*(GMWQ!$ND$2:$ND$60=AZ$4)*(GMWQ!$NF$2:$NF$60=AZ$1),0),$G219-1966)</f>
        <v>101.0333</v>
      </c>
      <c r="BA219" s="4" cm="1">
        <f t="array" ref="BA219">INDEX(GMWQ!$A$2:$NF$60,MATCH(1,(GMWQ!$NE$2:$NE$60=BA$3)*(GMWQ!$ND$2:$ND$60=BA$4)*(GMWQ!$NF$2:$NF$60=BA$1),0),$G219-1966)</f>
        <v>166.66669999999999</v>
      </c>
    </row>
    <row r="220" spans="1:53" x14ac:dyDescent="0.25">
      <c r="B220" s="4">
        <f t="shared" ref="B220:E235" si="282">+B216+1</f>
        <v>2026</v>
      </c>
      <c r="C220" s="4">
        <f t="shared" si="282"/>
        <v>2026</v>
      </c>
      <c r="D220" s="4">
        <f t="shared" ref="D220" si="283">+D216+1</f>
        <v>2025</v>
      </c>
      <c r="G220" s="4">
        <f t="shared" si="226"/>
        <v>2186</v>
      </c>
      <c r="H220" s="4" cm="1">
        <f t="array" ref="H220">INDEX(GMWQ!$A$2:$NF$60,MATCH(1,(GMWQ!$NE$2:$NE$60=H$3)*(GMWQ!$ND$2:$ND$60=H$4)*(GMWQ!$NF$2:$NF$60=H$1),0),$G220-1966)</f>
        <v>710361.9</v>
      </c>
      <c r="I220" s="4" cm="1">
        <f t="array" ref="I220">INDEX(GMWQ!$A$2:$NF$60,MATCH(1,(GMWQ!$NE$2:$NE$60=I$3)*(GMWQ!$ND$2:$ND$60=I$4)*(GMWQ!$NF$2:$NF$60=I$1),0),$G220-1966)</f>
        <v>6069.433</v>
      </c>
      <c r="J220" s="4" cm="1">
        <f t="array" ref="J220">INDEX(GMWQ!$A$2:$NF$60,MATCH(1,(GMWQ!$NE$2:$NE$60=J$3)*(GMWQ!$ND$2:$ND$60=J$4)*(GMWQ!$NF$2:$NF$60=J$1),0),$G220-1966)</f>
        <v>148238.9</v>
      </c>
      <c r="K220" s="4" cm="1">
        <f t="array" ref="K220">INDEX(GMWQ!$A$2:$NF$60,MATCH(1,(GMWQ!$NE$2:$NE$60=K$3)*(GMWQ!$ND$2:$ND$60=K$4)*(GMWQ!$NF$2:$NF$60=K$1),0),$G220-1966)</f>
        <v>906.07060000000001</v>
      </c>
      <c r="L220" s="4" cm="1">
        <f t="array" ref="L220">INDEX(GMWQ!$A$2:$NF$60,MATCH(1,(GMWQ!$NE$2:$NE$60=L$3)*(GMWQ!$ND$2:$ND$60=L$4)*(GMWQ!$NF$2:$NF$60=L$1),0),$G220-1966)</f>
        <v>663.05</v>
      </c>
      <c r="M220" s="4" cm="1">
        <f t="array" ref="M220">INDEX(GMWQ!$A$2:$NF$60,MATCH(1,(GMWQ!$NE$2:$NE$60=M$3)*(GMWQ!$ND$2:$ND$60=M$4)*(GMWQ!$NF$2:$NF$60=M$1),0),$G220-1966)</f>
        <v>489.38600000000002</v>
      </c>
      <c r="N220" s="4" cm="1">
        <f t="array" ref="N220">INDEX(GMWQ!$A$2:$NF$60,MATCH(1,(GMWQ!$NE$2:$NE$60=N$3)*(GMWQ!$ND$2:$ND$60=N$4)*(GMWQ!$NF$2:$NF$60=N$1),0),$G220-1966)</f>
        <v>627653.19999999995</v>
      </c>
      <c r="O220" s="4" cm="1">
        <f t="array" ref="O220">INDEX(GMWQ!$A$2:$NF$60,MATCH(1,(GMWQ!$NE$2:$NE$60=O$3)*(GMWQ!$ND$2:$ND$60=O$4)*(GMWQ!$NF$2:$NF$60=O$1),0),$G220-1966)</f>
        <v>-52418</v>
      </c>
      <c r="P220" s="4" cm="1">
        <f t="array" ref="P220">INDEX(GMWQ!$A$2:$NF$60,MATCH(1,(GMWQ!$NE$2:$NE$60=P$3)*(GMWQ!$ND$2:$ND$60=P$4)*(GMWQ!$NF$2:$NF$60=P$1),0),$G220-1966)</f>
        <v>-757.42819999999995</v>
      </c>
      <c r="Q220" s="4" cm="1">
        <f t="array" ref="Q220">INDEX(GMWQ!$A$2:$NF$60,MATCH(1,(GMWQ!$NE$2:$NE$60=Q$3)*(GMWQ!$ND$2:$ND$60=Q$4)*(GMWQ!$NF$2:$NF$60=Q$1),0),$G220-1966)</f>
        <v>-4653.1679999999997</v>
      </c>
      <c r="R220" s="4" cm="1">
        <f t="array" ref="R220">INDEX(GMWQ!$A$2:$NF$60,MATCH(1,(GMWQ!$NE$2:$NE$60=R$3)*(GMWQ!$ND$2:$ND$60=R$4)*(GMWQ!$NF$2:$NF$60=R$1),0),$G220-1966)</f>
        <v>-37.554200000000002</v>
      </c>
      <c r="S220" s="4" cm="1">
        <f t="array" ref="S220">INDEX(GMWQ!$A$2:$NF$60,MATCH(1,(GMWQ!$NE$2:$NE$60=S$3)*(GMWQ!$ND$2:$ND$60=S$4)*(GMWQ!$NF$2:$NF$60=S$1),0),$G220-1966)</f>
        <v>-38.844700000000003</v>
      </c>
      <c r="T220" s="4" cm="1">
        <f t="array" ref="T220">INDEX(GMWQ!$A$2:$NF$60,MATCH(1,(GMWQ!$NE$2:$NE$60=T$3)*(GMWQ!$ND$2:$ND$60=T$4)*(GMWQ!$NF$2:$NF$60=T$1),0),$G220-1966)</f>
        <v>-16.803619999999999</v>
      </c>
      <c r="U220" s="4" cm="1">
        <f t="array" ref="U220">INDEX(GMWQ!$A$2:$NF$60,MATCH(1,(GMWQ!$NE$2:$NE$60=U$3)*(GMWQ!$ND$2:$ND$60=U$4)*(GMWQ!$NF$2:$NF$60=U$1),0),$G220-1966)</f>
        <v>-27418.31</v>
      </c>
      <c r="V220" s="4" cm="1">
        <f t="array" ref="V220">INDEX(GMWQ!$A$2:$NF$60,MATCH(1,(GMWQ!$NE$2:$NE$60=V$3)*(GMWQ!$ND$2:$ND$60=V$4)*(GMWQ!$NF$2:$NF$60=V$1),0),$G220-1966)</f>
        <v>3153984</v>
      </c>
      <c r="W220" s="4" cm="1">
        <f t="array" ref="W220">INDEX(GMWQ!$A$2:$NF$60,MATCH(1,(GMWQ!$NE$2:$NE$60=W$3)*(GMWQ!$ND$2:$ND$60=W$4)*(GMWQ!$NF$2:$NF$60=W$1),0),$G220-1966)</f>
        <v>43623.41</v>
      </c>
      <c r="X220" s="4" cm="1">
        <f t="array" ref="X220">INDEX(GMWQ!$A$2:$NF$60,MATCH(1,(GMWQ!$NE$2:$NE$60=X$3)*(GMWQ!$ND$2:$ND$60=X$4)*(GMWQ!$NF$2:$NF$60=X$1),0),$G220-1966)</f>
        <v>1370785</v>
      </c>
      <c r="Y220" s="4" cm="1">
        <f t="array" ref="Y220">INDEX(GMWQ!$A$2:$NF$60,MATCH(1,(GMWQ!$NE$2:$NE$60=Y$3)*(GMWQ!$ND$2:$ND$60=Y$4)*(GMWQ!$NF$2:$NF$60=Y$1),0),$G220-1966)</f>
        <v>2740.529</v>
      </c>
      <c r="Z220" s="4" cm="1">
        <f t="array" ref="Z220">INDEX(GMWQ!$A$2:$NF$60,MATCH(1,(GMWQ!$NE$2:$NE$60=Z$3)*(GMWQ!$ND$2:$ND$60=Z$4)*(GMWQ!$NF$2:$NF$60=Z$1),0),$G220-1966)</f>
        <v>3780.7289999999998</v>
      </c>
      <c r="AA220" s="4" cm="1">
        <f t="array" ref="AA220">INDEX(GMWQ!$A$2:$NF$60,MATCH(1,(GMWQ!$NE$2:$NE$60=AA$3)*(GMWQ!$ND$2:$ND$60=AA$4)*(GMWQ!$NF$2:$NF$60=AA$1),0),$G220-1966)</f>
        <v>3427.3710000000001</v>
      </c>
      <c r="AB220" s="4" cm="1">
        <f t="array" ref="AB220">INDEX(GMWQ!$A$2:$NF$60,MATCH(1,(GMWQ!$NE$2:$NE$60=AB$3)*(GMWQ!$ND$2:$ND$60=AB$4)*(GMWQ!$NF$2:$NF$60=AB$1),0),$G220-1966)</f>
        <v>3542080</v>
      </c>
      <c r="AC220" s="4" cm="1">
        <f t="array" ref="AC220">INDEX(GMWQ!$A$2:$NF$60,MATCH(1,(GMWQ!$NE$2:$NE$60=AC$3)*(GMWQ!$ND$2:$ND$60=AC$4)*(GMWQ!$NF$2:$NF$60=AC$1),0),$G220-1966)</f>
        <v>2967041</v>
      </c>
      <c r="AD220" s="4" cm="1">
        <f t="array" ref="AD220">INDEX(GMWQ!$A$2:$NF$60,MATCH(1,(GMWQ!$NE$2:$NE$60=AD$3)*(GMWQ!$ND$2:$ND$60=AD$4)*(GMWQ!$NF$2:$NF$60=AD$1),0),$G220-1966)</f>
        <v>32675.61</v>
      </c>
      <c r="AE220" s="4" cm="1">
        <f t="array" ref="AE220">INDEX(GMWQ!$A$2:$NF$60,MATCH(1,(GMWQ!$NE$2:$NE$60=AE$3)*(GMWQ!$ND$2:$ND$60=AE$4)*(GMWQ!$NF$2:$NF$60=AE$1),0),$G220-1966)</f>
        <v>588212.9</v>
      </c>
      <c r="AF220" s="4" cm="1">
        <f t="array" ref="AF220">INDEX(GMWQ!$A$2:$NF$60,MATCH(1,(GMWQ!$NE$2:$NE$60=AF$3)*(GMWQ!$ND$2:$ND$60=AF$4)*(GMWQ!$NF$2:$NF$60=AF$1),0),$G220-1966)</f>
        <v>1063.98</v>
      </c>
      <c r="AG220" s="4" cm="1">
        <f t="array" ref="AG220">INDEX(GMWQ!$A$2:$NF$60,MATCH(1,(GMWQ!$NE$2:$NE$60=AG$3)*(GMWQ!$ND$2:$ND$60=AG$4)*(GMWQ!$NF$2:$NF$60=AG$1),0),$G220-1966)</f>
        <v>2350.337</v>
      </c>
      <c r="AH220" s="4" cm="1">
        <f t="array" ref="AH220">INDEX(GMWQ!$A$2:$NF$60,MATCH(1,(GMWQ!$NE$2:$NE$60=AH$3)*(GMWQ!$ND$2:$ND$60=AH$4)*(GMWQ!$NF$2:$NF$60=AH$1),0),$G220-1966)</f>
        <v>2847.942</v>
      </c>
      <c r="AI220" s="4" cm="1">
        <f t="array" ref="AI220">INDEX(GMWQ!$A$2:$NF$60,MATCH(1,(GMWQ!$NE$2:$NE$60=AI$3)*(GMWQ!$ND$2:$ND$60=AI$4)*(GMWQ!$NF$2:$NF$60=AI$1),0),$G220-1966)</f>
        <v>310834.7</v>
      </c>
      <c r="AJ220" s="4" cm="1">
        <f t="array" ref="AJ220">INDEX(GMWQ!$A$2:$NF$60,MATCH(1,(GMWQ!$NE$2:$NE$60=AJ$3)*(GMWQ!$ND$2:$ND$60=AJ$4)*(GMWQ!$NF$2:$NF$60=AJ$1),0),$G220-1966)</f>
        <v>783186.9</v>
      </c>
      <c r="AK220" s="4" cm="1">
        <f t="array" ref="AK220">INDEX(GMWQ!$A$2:$NF$60,MATCH(1,(GMWQ!$NE$2:$NE$60=AK$3)*(GMWQ!$ND$2:$ND$60=AK$4)*(GMWQ!$NF$2:$NF$60=AK$1),0),$G220-1966)</f>
        <v>8040.857</v>
      </c>
      <c r="AL220" s="4" cm="1">
        <f t="array" ref="AL220">INDEX(GMWQ!$A$2:$NF$60,MATCH(1,(GMWQ!$NE$2:$NE$60=AL$3)*(GMWQ!$ND$2:$ND$60=AL$4)*(GMWQ!$NF$2:$NF$60=AL$1),0),$G220-1966)</f>
        <v>170570.5</v>
      </c>
      <c r="AM220" s="4" cm="1">
        <f t="array" ref="AM220">INDEX(GMWQ!$A$2:$NF$60,MATCH(1,(GMWQ!$NE$2:$NE$60=AM$3)*(GMWQ!$ND$2:$ND$60=AM$4)*(GMWQ!$NF$2:$NF$60=AM$1),0),$G220-1966)</f>
        <v>1148.722</v>
      </c>
      <c r="AN220" s="4" cm="1">
        <f t="array" ref="AN220">INDEX(GMWQ!$A$2:$NF$60,MATCH(1,(GMWQ!$NE$2:$NE$60=AN$3)*(GMWQ!$ND$2:$ND$60=AN$4)*(GMWQ!$NF$2:$NF$60=AN$1),0),$G220-1966)</f>
        <v>762.38710000000003</v>
      </c>
      <c r="AO220" s="4" cm="1">
        <f t="array" ref="AO220">INDEX(GMWQ!$A$2:$NF$60,MATCH(1,(GMWQ!$NE$2:$NE$60=AO$3)*(GMWQ!$ND$2:$ND$60=AO$4)*(GMWQ!$NF$2:$NF$60=AO$1),0),$G220-1966)</f>
        <v>574.48509999999999</v>
      </c>
      <c r="AP220" s="4" cm="1">
        <f t="array" ref="AP220">INDEX(GMWQ!$A$2:$NF$60,MATCH(1,(GMWQ!$NE$2:$NE$60=AP$3)*(GMWQ!$ND$2:$ND$60=AP$4)*(GMWQ!$NF$2:$NF$60=AP$1),0),$G220-1966)</f>
        <v>847138.9</v>
      </c>
      <c r="AQ220" s="4" cm="1">
        <f t="array" ref="AQ220">INDEX(GMWQ!$A$2:$NF$60,MATCH(1,(GMWQ!$NE$2:$NE$60=AQ$3)*(GMWQ!$ND$2:$ND$60=AQ$4)*(GMWQ!$NF$2:$NF$60=AQ$1),0),$G220-1966)</f>
        <v>0.62525180000000002</v>
      </c>
      <c r="AR220" s="4" cm="1">
        <f t="array" ref="AR220">INDEX(GMWQ!$A$2:$NF$60,MATCH(1,(GMWQ!$NE$2:$NE$60=AR$3)*(GMWQ!$ND$2:$ND$60=AR$4)*(GMWQ!$NF$2:$NF$60=AR$1),0),$G220-1966)</f>
        <v>-0.18392610000000001</v>
      </c>
      <c r="AS220" s="4" cm="1">
        <f t="array" ref="AS220">INDEX(GMWQ!$A$2:$NF$60,MATCH(1,(GMWQ!$NE$2:$NE$60=AS$3)*(GMWQ!$ND$2:$ND$60=AS$4)*(GMWQ!$NF$2:$NF$60=AS$1),0),$G220-1966)</f>
        <v>0.45928029999999997</v>
      </c>
      <c r="AT220" s="4" cm="1">
        <f t="array" ref="AT220">INDEX(GMWQ!$A$2:$NF$60,MATCH(1,(GMWQ!$NE$2:$NE$60=AT$3)*(GMWQ!$ND$2:$ND$60=AT$4)*(GMWQ!$NF$2:$NF$60=AT$1),0),$G220-1966)</f>
        <v>0.32148369999999998</v>
      </c>
      <c r="AU220" s="4" cm="1">
        <f t="array" ref="AU220">INDEX(GMWQ!$A$2:$NF$60,MATCH(1,(GMWQ!$NE$2:$NE$60=AU$3)*(GMWQ!$ND$2:$ND$60=AU$4)*(GMWQ!$NF$2:$NF$60=AU$1),0),$G220-1966)</f>
        <v>142.63149999999999</v>
      </c>
      <c r="AV220" s="4" cm="1">
        <f t="array" ref="AV220">INDEX(GMWQ!$A$2:$NF$60,MATCH(1,(GMWQ!$NE$2:$NE$60=AV$3)*(GMWQ!$ND$2:$ND$60=AV$4)*(GMWQ!$NF$2:$NF$60=AV$1),0),$G220-1966)</f>
        <v>332.75850000000003</v>
      </c>
      <c r="AW220" s="4" cm="1">
        <f t="array" ref="AW220">INDEX(GMWQ!$A$2:$NF$60,MATCH(1,(GMWQ!$NE$2:$NE$60=AW$3)*(GMWQ!$ND$2:$ND$60=AW$4)*(GMWQ!$NF$2:$NF$60=AW$1),0),$G220-1966)</f>
        <v>114.4584</v>
      </c>
      <c r="AX220" s="4" cm="1">
        <f t="array" ref="AX220">INDEX(GMWQ!$A$2:$NF$60,MATCH(1,(GMWQ!$NE$2:$NE$60=AX$3)*(GMWQ!$ND$2:$ND$60=AX$4)*(GMWQ!$NF$2:$NF$60=AX$1),0),$G220-1966)</f>
        <v>124.99630000000001</v>
      </c>
      <c r="AY220" s="4" cm="1">
        <f t="array" ref="AY220">INDEX(GMWQ!$A$2:$NF$60,MATCH(1,(GMWQ!$NE$2:$NE$60=AY$3)*(GMWQ!$ND$2:$ND$60=AY$4)*(GMWQ!$NF$2:$NF$60=AY$1),0),$G220-1966)</f>
        <v>102.86450000000001</v>
      </c>
      <c r="AZ220" s="4" cm="1">
        <f t="array" ref="AZ220">INDEX(GMWQ!$A$2:$NF$60,MATCH(1,(GMWQ!$NE$2:$NE$60=AZ$3)*(GMWQ!$ND$2:$ND$60=AZ$4)*(GMWQ!$NF$2:$NF$60=AZ$1),0),$G220-1966)</f>
        <v>103.3516</v>
      </c>
      <c r="BA220" s="4" cm="1">
        <f t="array" ref="BA220">INDEX(GMWQ!$A$2:$NF$60,MATCH(1,(GMWQ!$NE$2:$NE$60=BA$3)*(GMWQ!$ND$2:$ND$60=BA$4)*(GMWQ!$NF$2:$NF$60=BA$1),0),$G220-1966)</f>
        <v>168.65620000000001</v>
      </c>
    </row>
    <row r="221" spans="1:53" x14ac:dyDescent="0.25">
      <c r="B221" s="4">
        <f t="shared" si="282"/>
        <v>2026</v>
      </c>
      <c r="C221" s="4">
        <f t="shared" si="282"/>
        <v>2026</v>
      </c>
      <c r="D221" s="4">
        <f t="shared" ref="D221" si="284">+D217+1</f>
        <v>2026</v>
      </c>
      <c r="G221" s="4">
        <f t="shared" si="226"/>
        <v>2187</v>
      </c>
      <c r="H221" s="4" cm="1">
        <f t="array" ref="H221">INDEX(GMWQ!$A$2:$NF$60,MATCH(1,(GMWQ!$NE$2:$NE$60=H$3)*(GMWQ!$ND$2:$ND$60=H$4)*(GMWQ!$NF$2:$NF$60=H$1),0),$G221-1966)</f>
        <v>709339.6</v>
      </c>
      <c r="I221" s="4" cm="1">
        <f t="array" ref="I221">INDEX(GMWQ!$A$2:$NF$60,MATCH(1,(GMWQ!$NE$2:$NE$60=I$3)*(GMWQ!$ND$2:$ND$60=I$4)*(GMWQ!$NF$2:$NF$60=I$1),0),$G221-1966)</f>
        <v>6101.4989999999998</v>
      </c>
      <c r="J221" s="4" cm="1">
        <f t="array" ref="J221">INDEX(GMWQ!$A$2:$NF$60,MATCH(1,(GMWQ!$NE$2:$NE$60=J$3)*(GMWQ!$ND$2:$ND$60=J$4)*(GMWQ!$NF$2:$NF$60=J$1),0),$G221-1966)</f>
        <v>148369.60000000001</v>
      </c>
      <c r="K221" s="4" cm="1">
        <f t="array" ref="K221">INDEX(GMWQ!$A$2:$NF$60,MATCH(1,(GMWQ!$NE$2:$NE$60=K$3)*(GMWQ!$ND$2:$ND$60=K$4)*(GMWQ!$NF$2:$NF$60=K$1),0),$G221-1966)</f>
        <v>906.29459999999995</v>
      </c>
      <c r="L221" s="4" cm="1">
        <f t="array" ref="L221">INDEX(GMWQ!$A$2:$NF$60,MATCH(1,(GMWQ!$NE$2:$NE$60=L$3)*(GMWQ!$ND$2:$ND$60=L$4)*(GMWQ!$NF$2:$NF$60=L$1),0),$G221-1966)</f>
        <v>663.76</v>
      </c>
      <c r="M221" s="4" cm="1">
        <f t="array" ref="M221">INDEX(GMWQ!$A$2:$NF$60,MATCH(1,(GMWQ!$NE$2:$NE$60=M$3)*(GMWQ!$ND$2:$ND$60=M$4)*(GMWQ!$NF$2:$NF$60=M$1),0),$G221-1966)</f>
        <v>489.1902</v>
      </c>
      <c r="N221" s="4" cm="1">
        <f t="array" ref="N221">INDEX(GMWQ!$A$2:$NF$60,MATCH(1,(GMWQ!$NE$2:$NE$60=N$3)*(GMWQ!$ND$2:$ND$60=N$4)*(GMWQ!$NF$2:$NF$60=N$1),0),$G221-1966)</f>
        <v>633319.9</v>
      </c>
      <c r="O221" s="4" cm="1">
        <f t="array" ref="O221">INDEX(GMWQ!$A$2:$NF$60,MATCH(1,(GMWQ!$NE$2:$NE$60=O$3)*(GMWQ!$ND$2:$ND$60=O$4)*(GMWQ!$NF$2:$NF$60=O$1),0),$G221-1966)</f>
        <v>-29538.06</v>
      </c>
      <c r="P221" s="4" cm="1">
        <f t="array" ref="P221">INDEX(GMWQ!$A$2:$NF$60,MATCH(1,(GMWQ!$NE$2:$NE$60=P$3)*(GMWQ!$ND$2:$ND$60=P$4)*(GMWQ!$NF$2:$NF$60=P$1),0),$G221-1966)</f>
        <v>-708.52139999999997</v>
      </c>
      <c r="Q221" s="4" cm="1">
        <f t="array" ref="Q221">INDEX(GMWQ!$A$2:$NF$60,MATCH(1,(GMWQ!$NE$2:$NE$60=Q$3)*(GMWQ!$ND$2:$ND$60=Q$4)*(GMWQ!$NF$2:$NF$60=Q$1),0),$G221-1966)</f>
        <v>-5170.8909999999996</v>
      </c>
      <c r="R221" s="4" cm="1">
        <f t="array" ref="R221">INDEX(GMWQ!$A$2:$NF$60,MATCH(1,(GMWQ!$NE$2:$NE$60=R$3)*(GMWQ!$ND$2:$ND$60=R$4)*(GMWQ!$NF$2:$NF$60=R$1),0),$G221-1966)</f>
        <v>-34.698430000000002</v>
      </c>
      <c r="S221" s="4" cm="1">
        <f t="array" ref="S221">INDEX(GMWQ!$A$2:$NF$60,MATCH(1,(GMWQ!$NE$2:$NE$60=S$3)*(GMWQ!$ND$2:$ND$60=S$4)*(GMWQ!$NF$2:$NF$60=S$1),0),$G221-1966)</f>
        <v>-39.610810000000001</v>
      </c>
      <c r="T221" s="4" cm="1">
        <f t="array" ref="T221">INDEX(GMWQ!$A$2:$NF$60,MATCH(1,(GMWQ!$NE$2:$NE$60=T$3)*(GMWQ!$ND$2:$ND$60=T$4)*(GMWQ!$NF$2:$NF$60=T$1),0),$G221-1966)</f>
        <v>-16.762789999999999</v>
      </c>
      <c r="U221" s="4" cm="1">
        <f t="array" ref="U221">INDEX(GMWQ!$A$2:$NF$60,MATCH(1,(GMWQ!$NE$2:$NE$60=U$3)*(GMWQ!$ND$2:$ND$60=U$4)*(GMWQ!$NF$2:$NF$60=U$1),0),$G221-1966)</f>
        <v>-27329.94</v>
      </c>
      <c r="V221" s="4" cm="1">
        <f t="array" ref="V221">INDEX(GMWQ!$A$2:$NF$60,MATCH(1,(GMWQ!$NE$2:$NE$60=V$3)*(GMWQ!$ND$2:$ND$60=V$4)*(GMWQ!$NF$2:$NF$60=V$1),0),$G221-1966)</f>
        <v>3183522</v>
      </c>
      <c r="W221" s="4" cm="1">
        <f t="array" ref="W221">INDEX(GMWQ!$A$2:$NF$60,MATCH(1,(GMWQ!$NE$2:$NE$60=W$3)*(GMWQ!$ND$2:$ND$60=W$4)*(GMWQ!$NF$2:$NF$60=W$1),0),$G221-1966)</f>
        <v>44331.93</v>
      </c>
      <c r="X221" s="4" cm="1">
        <f t="array" ref="X221">INDEX(GMWQ!$A$2:$NF$60,MATCH(1,(GMWQ!$NE$2:$NE$60=X$3)*(GMWQ!$ND$2:$ND$60=X$4)*(GMWQ!$NF$2:$NF$60=X$1),0),$G221-1966)</f>
        <v>1375956</v>
      </c>
      <c r="Y221" s="4" cm="1">
        <f t="array" ref="Y221">INDEX(GMWQ!$A$2:$NF$60,MATCH(1,(GMWQ!$NE$2:$NE$60=Y$3)*(GMWQ!$ND$2:$ND$60=Y$4)*(GMWQ!$NF$2:$NF$60=Y$1),0),$G221-1966)</f>
        <v>2775.2280000000001</v>
      </c>
      <c r="Z221" s="4" cm="1">
        <f t="array" ref="Z221">INDEX(GMWQ!$A$2:$NF$60,MATCH(1,(GMWQ!$NE$2:$NE$60=Z$3)*(GMWQ!$ND$2:$ND$60=Z$4)*(GMWQ!$NF$2:$NF$60=Z$1),0),$G221-1966)</f>
        <v>3820.34</v>
      </c>
      <c r="AA221" s="4" cm="1">
        <f t="array" ref="AA221">INDEX(GMWQ!$A$2:$NF$60,MATCH(1,(GMWQ!$NE$2:$NE$60=AA$3)*(GMWQ!$ND$2:$ND$60=AA$4)*(GMWQ!$NF$2:$NF$60=AA$1),0),$G221-1966)</f>
        <v>3455.1210000000001</v>
      </c>
      <c r="AB221" s="4" cm="1">
        <f t="array" ref="AB221">INDEX(GMWQ!$A$2:$NF$60,MATCH(1,(GMWQ!$NE$2:$NE$60=AB$3)*(GMWQ!$ND$2:$ND$60=AB$4)*(GMWQ!$NF$2:$NF$60=AB$1),0),$G221-1966)</f>
        <v>3569410</v>
      </c>
      <c r="AC221" s="4" cm="1">
        <f t="array" ref="AC221">INDEX(GMWQ!$A$2:$NF$60,MATCH(1,(GMWQ!$NE$2:$NE$60=AC$3)*(GMWQ!$ND$2:$ND$60=AC$4)*(GMWQ!$NF$2:$NF$60=AC$1),0),$G221-1966)</f>
        <v>3000402</v>
      </c>
      <c r="AD221" s="4" cm="1">
        <f t="array" ref="AD221">INDEX(GMWQ!$A$2:$NF$60,MATCH(1,(GMWQ!$NE$2:$NE$60=AD$3)*(GMWQ!$ND$2:$ND$60=AD$4)*(GMWQ!$NF$2:$NF$60=AD$1),0),$G221-1966)</f>
        <v>33320.120000000003</v>
      </c>
      <c r="AE221" s="4" cm="1">
        <f t="array" ref="AE221">INDEX(GMWQ!$A$2:$NF$60,MATCH(1,(GMWQ!$NE$2:$NE$60=AE$3)*(GMWQ!$ND$2:$ND$60=AE$4)*(GMWQ!$NF$2:$NF$60=AE$1),0),$G221-1966)</f>
        <v>593383.80000000005</v>
      </c>
      <c r="AF221" s="4" cm="1">
        <f t="array" ref="AF221">INDEX(GMWQ!$A$2:$NF$60,MATCH(1,(GMWQ!$NE$2:$NE$60=AF$3)*(GMWQ!$ND$2:$ND$60=AF$4)*(GMWQ!$NF$2:$NF$60=AF$1),0),$G221-1966)</f>
        <v>1098.6790000000001</v>
      </c>
      <c r="AG221" s="4" cm="1">
        <f t="array" ref="AG221">INDEX(GMWQ!$A$2:$NF$60,MATCH(1,(GMWQ!$NE$2:$NE$60=AG$3)*(GMWQ!$ND$2:$ND$60=AG$4)*(GMWQ!$NF$2:$NF$60=AG$1),0),$G221-1966)</f>
        <v>2389.9479999999999</v>
      </c>
      <c r="AH221" s="4" cm="1">
        <f t="array" ref="AH221">INDEX(GMWQ!$A$2:$NF$60,MATCH(1,(GMWQ!$NE$2:$NE$60=AH$3)*(GMWQ!$ND$2:$ND$60=AH$4)*(GMWQ!$NF$2:$NF$60=AH$1),0),$G221-1966)</f>
        <v>2864.7049999999999</v>
      </c>
      <c r="AI221" s="4" cm="1">
        <f t="array" ref="AI221">INDEX(GMWQ!$A$2:$NF$60,MATCH(1,(GMWQ!$NE$2:$NE$60=AI$3)*(GMWQ!$ND$2:$ND$60=AI$4)*(GMWQ!$NF$2:$NF$60=AI$1),0),$G221-1966)</f>
        <v>339682.1</v>
      </c>
      <c r="AJ221" s="4" cm="1">
        <f t="array" ref="AJ221">INDEX(GMWQ!$A$2:$NF$60,MATCH(1,(GMWQ!$NE$2:$NE$60=AJ$3)*(GMWQ!$ND$2:$ND$60=AJ$4)*(GMWQ!$NF$2:$NF$60=AJ$1),0),$G221-1966)</f>
        <v>785970.1</v>
      </c>
      <c r="AK221" s="4" cm="1">
        <f t="array" ref="AK221">INDEX(GMWQ!$A$2:$NF$60,MATCH(1,(GMWQ!$NE$2:$NE$60=AK$3)*(GMWQ!$ND$2:$ND$60=AK$4)*(GMWQ!$NF$2:$NF$60=AK$1),0),$G221-1966)</f>
        <v>8132.3490000000002</v>
      </c>
      <c r="AL221" s="4" cm="1">
        <f t="array" ref="AL221">INDEX(GMWQ!$A$2:$NF$60,MATCH(1,(GMWQ!$NE$2:$NE$60=AL$3)*(GMWQ!$ND$2:$ND$60=AL$4)*(GMWQ!$NF$2:$NF$60=AL$1),0),$G221-1966)</f>
        <v>172708.2</v>
      </c>
      <c r="AM221" s="4" cm="1">
        <f t="array" ref="AM221">INDEX(GMWQ!$A$2:$NF$60,MATCH(1,(GMWQ!$NE$2:$NE$60=AM$3)*(GMWQ!$ND$2:$ND$60=AM$4)*(GMWQ!$NF$2:$NF$60=AM$1),0),$G221-1966)</f>
        <v>1156.348</v>
      </c>
      <c r="AN221" s="4" cm="1">
        <f t="array" ref="AN221">INDEX(GMWQ!$A$2:$NF$60,MATCH(1,(GMWQ!$NE$2:$NE$60=AN$3)*(GMWQ!$ND$2:$ND$60=AN$4)*(GMWQ!$NF$2:$NF$60=AN$1),0),$G221-1966)</f>
        <v>768.16610000000003</v>
      </c>
      <c r="AO221" s="4" cm="1">
        <f t="array" ref="AO221">INDEX(GMWQ!$A$2:$NF$60,MATCH(1,(GMWQ!$NE$2:$NE$60=AO$3)*(GMWQ!$ND$2:$ND$60=AO$4)*(GMWQ!$NF$2:$NF$60=AO$1),0),$G221-1966)</f>
        <v>577.61710000000005</v>
      </c>
      <c r="AP221" s="4" cm="1">
        <f t="array" ref="AP221">INDEX(GMWQ!$A$2:$NF$60,MATCH(1,(GMWQ!$NE$2:$NE$60=AP$3)*(GMWQ!$ND$2:$ND$60=AP$4)*(GMWQ!$NF$2:$NF$60=AP$1),0),$G221-1966)</f>
        <v>856058.8</v>
      </c>
      <c r="AQ221" s="4" cm="1">
        <f t="array" ref="AQ221">INDEX(GMWQ!$A$2:$NF$60,MATCH(1,(GMWQ!$NE$2:$NE$60=AQ$3)*(GMWQ!$ND$2:$ND$60=AQ$4)*(GMWQ!$NF$2:$NF$60=AQ$1),0),$G221-1966)</f>
        <v>0.77674750000000004</v>
      </c>
      <c r="AR221" s="4" cm="1">
        <f t="array" ref="AR221">INDEX(GMWQ!$A$2:$NF$60,MATCH(1,(GMWQ!$NE$2:$NE$60=AR$3)*(GMWQ!$ND$2:$ND$60=AR$4)*(GMWQ!$NF$2:$NF$60=AR$1),0),$G221-1966)</f>
        <v>-0.32462790000000002</v>
      </c>
      <c r="AS221" s="4" cm="1">
        <f t="array" ref="AS221">INDEX(GMWQ!$A$2:$NF$60,MATCH(1,(GMWQ!$NE$2:$NE$60=AS$3)*(GMWQ!$ND$2:$ND$60=AS$4)*(GMWQ!$NF$2:$NF$60=AS$1),0),$G221-1966)</f>
        <v>0.24573610000000001</v>
      </c>
      <c r="AT221" s="4" cm="1">
        <f t="array" ref="AT221">INDEX(GMWQ!$A$2:$NF$60,MATCH(1,(GMWQ!$NE$2:$NE$60=AT$3)*(GMWQ!$ND$2:$ND$60=AT$4)*(GMWQ!$NF$2:$NF$60=AT$1),0),$G221-1966)</f>
        <v>0.41014810000000002</v>
      </c>
      <c r="AU221" s="4" cm="1">
        <f t="array" ref="AU221">INDEX(GMWQ!$A$2:$NF$60,MATCH(1,(GMWQ!$NE$2:$NE$60=AU$3)*(GMWQ!$ND$2:$ND$60=AU$4)*(GMWQ!$NF$2:$NF$60=AU$1),0),$G221-1966)</f>
        <v>144.23400000000001</v>
      </c>
      <c r="AV221" s="4" cm="1">
        <f t="array" ref="AV221">INDEX(GMWQ!$A$2:$NF$60,MATCH(1,(GMWQ!$NE$2:$NE$60=AV$3)*(GMWQ!$ND$2:$ND$60=AV$4)*(GMWQ!$NF$2:$NF$60=AV$1),0),$G221-1966)</f>
        <v>336.24029999999999</v>
      </c>
      <c r="AW221" s="4" cm="1">
        <f t="array" ref="AW221">INDEX(GMWQ!$A$2:$NF$60,MATCH(1,(GMWQ!$NE$2:$NE$60=AW$3)*(GMWQ!$ND$2:$ND$60=AW$4)*(GMWQ!$NF$2:$NF$60=AW$1),0),$G221-1966)</f>
        <v>115.696</v>
      </c>
      <c r="AX221" s="4" cm="1">
        <f t="array" ref="AX221">INDEX(GMWQ!$A$2:$NF$60,MATCH(1,(GMWQ!$NE$2:$NE$60=AX$3)*(GMWQ!$ND$2:$ND$60=AX$4)*(GMWQ!$NF$2:$NF$60=AX$1),0),$G221-1966)</f>
        <v>126.1183</v>
      </c>
      <c r="AY221" s="4" cm="1">
        <f t="array" ref="AY221">INDEX(GMWQ!$A$2:$NF$60,MATCH(1,(GMWQ!$NE$2:$NE$60=AY$3)*(GMWQ!$ND$2:$ND$60=AY$4)*(GMWQ!$NF$2:$NF$60=AY$1),0),$G221-1966)</f>
        <v>103.4451</v>
      </c>
      <c r="AZ221" s="4" cm="1">
        <f t="array" ref="AZ221">INDEX(GMWQ!$A$2:$NF$60,MATCH(1,(GMWQ!$NE$2:$NE$60=AZ$3)*(GMWQ!$ND$2:$ND$60=AZ$4)*(GMWQ!$NF$2:$NF$60=AZ$1),0),$G221-1966)</f>
        <v>103.7548</v>
      </c>
      <c r="BA221" s="4" cm="1">
        <f t="array" ref="BA221">INDEX(GMWQ!$A$2:$NF$60,MATCH(1,(GMWQ!$NE$2:$NE$60=BA$3)*(GMWQ!$ND$2:$ND$60=BA$4)*(GMWQ!$NF$2:$NF$60=BA$1),0),$G221-1966)</f>
        <v>169.46619999999999</v>
      </c>
    </row>
    <row r="222" spans="1:53" x14ac:dyDescent="0.25">
      <c r="B222" s="4">
        <f t="shared" si="282"/>
        <v>2026</v>
      </c>
      <c r="C222" s="4">
        <f t="shared" si="282"/>
        <v>2026</v>
      </c>
      <c r="D222" s="4">
        <f t="shared" ref="D222" si="285">+D218+1</f>
        <v>2026</v>
      </c>
      <c r="F222" s="4">
        <f t="shared" ref="F222" si="286">+F218+1</f>
        <v>2026</v>
      </c>
      <c r="G222" s="4">
        <f t="shared" si="226"/>
        <v>2188</v>
      </c>
      <c r="H222" s="4" cm="1">
        <f t="array" ref="H222">INDEX(GMWQ!$A$2:$NF$60,MATCH(1,(GMWQ!$NE$2:$NE$60=H$3)*(GMWQ!$ND$2:$ND$60=H$4)*(GMWQ!$NF$2:$NF$60=H$1),0),$G222-1966)</f>
        <v>709530.9</v>
      </c>
      <c r="I222" s="4" cm="1">
        <f t="array" ref="I222">INDEX(GMWQ!$A$2:$NF$60,MATCH(1,(GMWQ!$NE$2:$NE$60=I$3)*(GMWQ!$ND$2:$ND$60=I$4)*(GMWQ!$NF$2:$NF$60=I$1),0),$G222-1966)</f>
        <v>6144.152</v>
      </c>
      <c r="J222" s="4" cm="1">
        <f t="array" ref="J222">INDEX(GMWQ!$A$2:$NF$60,MATCH(1,(GMWQ!$NE$2:$NE$60=J$3)*(GMWQ!$ND$2:$ND$60=J$4)*(GMWQ!$NF$2:$NF$60=J$1),0),$G222-1966)</f>
        <v>148538.20000000001</v>
      </c>
      <c r="K222" s="4" cm="1">
        <f t="array" ref="K222">INDEX(GMWQ!$A$2:$NF$60,MATCH(1,(GMWQ!$NE$2:$NE$60=K$3)*(GMWQ!$ND$2:$ND$60=K$4)*(GMWQ!$NF$2:$NF$60=K$1),0),$G222-1966)</f>
        <v>909.07590000000005</v>
      </c>
      <c r="L222" s="4" cm="1">
        <f t="array" ref="L222">INDEX(GMWQ!$A$2:$NF$60,MATCH(1,(GMWQ!$NE$2:$NE$60=L$3)*(GMWQ!$ND$2:$ND$60=L$4)*(GMWQ!$NF$2:$NF$60=L$1),0),$G222-1966)</f>
        <v>664.83</v>
      </c>
      <c r="M222" s="4" cm="1">
        <f t="array" ref="M222">INDEX(GMWQ!$A$2:$NF$60,MATCH(1,(GMWQ!$NE$2:$NE$60=M$3)*(GMWQ!$ND$2:$ND$60=M$4)*(GMWQ!$NF$2:$NF$60=M$1),0),$G222-1966)</f>
        <v>489.81869999999998</v>
      </c>
      <c r="N222" s="4" cm="1">
        <f t="array" ref="N222">INDEX(GMWQ!$A$2:$NF$60,MATCH(1,(GMWQ!$NE$2:$NE$60=N$3)*(GMWQ!$ND$2:$ND$60=N$4)*(GMWQ!$NF$2:$NF$60=N$1),0),$G222-1966)</f>
        <v>636244.4</v>
      </c>
      <c r="O222" s="4" cm="1">
        <f t="array" ref="O222">INDEX(GMWQ!$A$2:$NF$60,MATCH(1,(GMWQ!$NE$2:$NE$60=O$3)*(GMWQ!$ND$2:$ND$60=O$4)*(GMWQ!$NF$2:$NF$60=O$1),0),$G222-1966)</f>
        <v>-50554.94</v>
      </c>
      <c r="P222" s="4" cm="1">
        <f t="array" ref="P222">INDEX(GMWQ!$A$2:$NF$60,MATCH(1,(GMWQ!$NE$2:$NE$60=P$3)*(GMWQ!$ND$2:$ND$60=P$4)*(GMWQ!$NF$2:$NF$60=P$1),0),$G222-1966)</f>
        <v>-692.44619999999998</v>
      </c>
      <c r="Q222" s="4" cm="1">
        <f t="array" ref="Q222">INDEX(GMWQ!$A$2:$NF$60,MATCH(1,(GMWQ!$NE$2:$NE$60=Q$3)*(GMWQ!$ND$2:$ND$60=Q$4)*(GMWQ!$NF$2:$NF$60=Q$1),0),$G222-1966)</f>
        <v>-5503.3549999999996</v>
      </c>
      <c r="R222" s="4" cm="1">
        <f t="array" ref="R222">INDEX(GMWQ!$A$2:$NF$60,MATCH(1,(GMWQ!$NE$2:$NE$60=R$3)*(GMWQ!$ND$2:$ND$60=R$4)*(GMWQ!$NF$2:$NF$60=R$1),0),$G222-1966)</f>
        <v>-34.893430000000002</v>
      </c>
      <c r="S222" s="4" cm="1">
        <f t="array" ref="S222">INDEX(GMWQ!$A$2:$NF$60,MATCH(1,(GMWQ!$NE$2:$NE$60=S$3)*(GMWQ!$ND$2:$ND$60=S$4)*(GMWQ!$NF$2:$NF$60=S$1),0),$G222-1966)</f>
        <v>-39.846800000000002</v>
      </c>
      <c r="T222" s="4" cm="1">
        <f t="array" ref="T222">INDEX(GMWQ!$A$2:$NF$60,MATCH(1,(GMWQ!$NE$2:$NE$60=T$3)*(GMWQ!$ND$2:$ND$60=T$4)*(GMWQ!$NF$2:$NF$60=T$1),0),$G222-1966)</f>
        <v>-16.929110000000001</v>
      </c>
      <c r="U222" s="4" cm="1">
        <f t="array" ref="U222">INDEX(GMWQ!$A$2:$NF$60,MATCH(1,(GMWQ!$NE$2:$NE$60=U$3)*(GMWQ!$ND$2:$ND$60=U$4)*(GMWQ!$NF$2:$NF$60=U$1),0),$G222-1966)</f>
        <v>-28175.84</v>
      </c>
      <c r="V222" s="4" cm="1">
        <f t="array" ref="V222">INDEX(GMWQ!$A$2:$NF$60,MATCH(1,(GMWQ!$NE$2:$NE$60=V$3)*(GMWQ!$ND$2:$ND$60=V$4)*(GMWQ!$NF$2:$NF$60=V$1),0),$G222-1966)</f>
        <v>3234077</v>
      </c>
      <c r="W222" s="4" cm="1">
        <f t="array" ref="W222">INDEX(GMWQ!$A$2:$NF$60,MATCH(1,(GMWQ!$NE$2:$NE$60=W$3)*(GMWQ!$ND$2:$ND$60=W$4)*(GMWQ!$NF$2:$NF$60=W$1),0),$G222-1966)</f>
        <v>45024.38</v>
      </c>
      <c r="X222" s="4" cm="1">
        <f t="array" ref="X222">INDEX(GMWQ!$A$2:$NF$60,MATCH(1,(GMWQ!$NE$2:$NE$60=X$3)*(GMWQ!$ND$2:$ND$60=X$4)*(GMWQ!$NF$2:$NF$60=X$1),0),$G222-1966)</f>
        <v>1381460</v>
      </c>
      <c r="Y222" s="4" cm="1">
        <f t="array" ref="Y222">INDEX(GMWQ!$A$2:$NF$60,MATCH(1,(GMWQ!$NE$2:$NE$60=Y$3)*(GMWQ!$ND$2:$ND$60=Y$4)*(GMWQ!$NF$2:$NF$60=Y$1),0),$G222-1966)</f>
        <v>2810.1210000000001</v>
      </c>
      <c r="Z222" s="4" cm="1">
        <f t="array" ref="Z222">INDEX(GMWQ!$A$2:$NF$60,MATCH(1,(GMWQ!$NE$2:$NE$60=Z$3)*(GMWQ!$ND$2:$ND$60=Z$4)*(GMWQ!$NF$2:$NF$60=Z$1),0),$G222-1966)</f>
        <v>3860.1869999999999</v>
      </c>
      <c r="AA222" s="4" cm="1">
        <f t="array" ref="AA222">INDEX(GMWQ!$A$2:$NF$60,MATCH(1,(GMWQ!$NE$2:$NE$60=AA$3)*(GMWQ!$ND$2:$ND$60=AA$4)*(GMWQ!$NF$2:$NF$60=AA$1),0),$G222-1966)</f>
        <v>3483.0369999999998</v>
      </c>
      <c r="AB222" s="4" cm="1">
        <f t="array" ref="AB222">INDEX(GMWQ!$A$2:$NF$60,MATCH(1,(GMWQ!$NE$2:$NE$60=AB$3)*(GMWQ!$ND$2:$ND$60=AB$4)*(GMWQ!$NF$2:$NF$60=AB$1),0),$G222-1966)</f>
        <v>3597586</v>
      </c>
      <c r="AC222" s="4" cm="1">
        <f t="array" ref="AC222">INDEX(GMWQ!$A$2:$NF$60,MATCH(1,(GMWQ!$NE$2:$NE$60=AC$3)*(GMWQ!$ND$2:$ND$60=AC$4)*(GMWQ!$NF$2:$NF$60=AC$1),0),$G222-1966)</f>
        <v>3054781</v>
      </c>
      <c r="AD222" s="4" cm="1">
        <f t="array" ref="AD222">INDEX(GMWQ!$A$2:$NF$60,MATCH(1,(GMWQ!$NE$2:$NE$60=AD$3)*(GMWQ!$ND$2:$ND$60=AD$4)*(GMWQ!$NF$2:$NF$60=AD$1),0),$G222-1966)</f>
        <v>34013.32</v>
      </c>
      <c r="AE222" s="4" cm="1">
        <f t="array" ref="AE222">INDEX(GMWQ!$A$2:$NF$60,MATCH(1,(GMWQ!$NE$2:$NE$60=AE$3)*(GMWQ!$ND$2:$ND$60=AE$4)*(GMWQ!$NF$2:$NF$60=AE$1),0),$G222-1966)</f>
        <v>598887.1</v>
      </c>
      <c r="AF222" s="4" cm="1">
        <f t="array" ref="AF222">INDEX(GMWQ!$A$2:$NF$60,MATCH(1,(GMWQ!$NE$2:$NE$60=AF$3)*(GMWQ!$ND$2:$ND$60=AF$4)*(GMWQ!$NF$2:$NF$60=AF$1),0),$G222-1966)</f>
        <v>1133.5719999999999</v>
      </c>
      <c r="AG222" s="4" cm="1">
        <f t="array" ref="AG222">INDEX(GMWQ!$A$2:$NF$60,MATCH(1,(GMWQ!$NE$2:$NE$60=AG$3)*(GMWQ!$ND$2:$ND$60=AG$4)*(GMWQ!$NF$2:$NF$60=AG$1),0),$G222-1966)</f>
        <v>2429.7939999999999</v>
      </c>
      <c r="AH222" s="4" cm="1">
        <f t="array" ref="AH222">INDEX(GMWQ!$A$2:$NF$60,MATCH(1,(GMWQ!$NE$2:$NE$60=AH$3)*(GMWQ!$ND$2:$ND$60=AH$4)*(GMWQ!$NF$2:$NF$60=AH$1),0),$G222-1966)</f>
        <v>2881.634</v>
      </c>
      <c r="AI222" s="4" cm="1">
        <f t="array" ref="AI222">INDEX(GMWQ!$A$2:$NF$60,MATCH(1,(GMWQ!$NE$2:$NE$60=AI$3)*(GMWQ!$ND$2:$ND$60=AI$4)*(GMWQ!$NF$2:$NF$60=AI$1),0),$G222-1966)</f>
        <v>369375.3</v>
      </c>
      <c r="AJ222" s="4" cm="1">
        <f t="array" ref="AJ222">INDEX(GMWQ!$A$2:$NF$60,MATCH(1,(GMWQ!$NE$2:$NE$60=AJ$3)*(GMWQ!$ND$2:$ND$60=AJ$4)*(GMWQ!$NF$2:$NF$60=AJ$1),0),$G222-1966)</f>
        <v>791763.8</v>
      </c>
      <c r="AK222" s="4" cm="1">
        <f t="array" ref="AK222">INDEX(GMWQ!$A$2:$NF$60,MATCH(1,(GMWQ!$NE$2:$NE$60=AK$3)*(GMWQ!$ND$2:$ND$60=AK$4)*(GMWQ!$NF$2:$NF$60=AK$1),0),$G222-1966)</f>
        <v>8230.6820000000007</v>
      </c>
      <c r="AL222" s="4" cm="1">
        <f t="array" ref="AL222">INDEX(GMWQ!$A$2:$NF$60,MATCH(1,(GMWQ!$NE$2:$NE$60=AL$3)*(GMWQ!$ND$2:$ND$60=AL$4)*(GMWQ!$NF$2:$NF$60=AL$1),0),$G222-1966)</f>
        <v>173826.8</v>
      </c>
      <c r="AM222" s="4" cm="1">
        <f t="array" ref="AM222">INDEX(GMWQ!$A$2:$NF$60,MATCH(1,(GMWQ!$NE$2:$NE$60=AM$3)*(GMWQ!$ND$2:$ND$60=AM$4)*(GMWQ!$NF$2:$NF$60=AM$1),0),$G222-1966)</f>
        <v>1170.229</v>
      </c>
      <c r="AN222" s="4" cm="1">
        <f t="array" ref="AN222">INDEX(GMWQ!$A$2:$NF$60,MATCH(1,(GMWQ!$NE$2:$NE$60=AN$3)*(GMWQ!$ND$2:$ND$60=AN$4)*(GMWQ!$NF$2:$NF$60=AN$1),0),$G222-1966)</f>
        <v>774.33860000000004</v>
      </c>
      <c r="AO222" s="4" cm="1">
        <f t="array" ref="AO222">INDEX(GMWQ!$A$2:$NF$60,MATCH(1,(GMWQ!$NE$2:$NE$60=AO$3)*(GMWQ!$ND$2:$ND$60=AO$4)*(GMWQ!$NF$2:$NF$60=AO$1),0),$G222-1966)</f>
        <v>579.73580000000004</v>
      </c>
      <c r="AP222" s="4" cm="1">
        <f t="array" ref="AP222">INDEX(GMWQ!$A$2:$NF$60,MATCH(1,(GMWQ!$NE$2:$NE$60=AP$3)*(GMWQ!$ND$2:$ND$60=AP$4)*(GMWQ!$NF$2:$NF$60=AP$1),0),$G222-1966)</f>
        <v>857837.2</v>
      </c>
      <c r="AQ222" s="4" cm="1">
        <f t="array" ref="AQ222">INDEX(GMWQ!$A$2:$NF$60,MATCH(1,(GMWQ!$NE$2:$NE$60=AQ$3)*(GMWQ!$ND$2:$ND$60=AQ$4)*(GMWQ!$NF$2:$NF$60=AQ$1),0),$G222-1966)</f>
        <v>0.81520630000000005</v>
      </c>
      <c r="AR222" s="4" cm="1">
        <f t="array" ref="AR222">INDEX(GMWQ!$A$2:$NF$60,MATCH(1,(GMWQ!$NE$2:$NE$60=AR$3)*(GMWQ!$ND$2:$ND$60=AR$4)*(GMWQ!$NF$2:$NF$60=AR$1),0),$G222-1966)</f>
        <v>-0.36519960000000001</v>
      </c>
      <c r="AS222" s="4" cm="1">
        <f t="array" ref="AS222">INDEX(GMWQ!$A$2:$NF$60,MATCH(1,(GMWQ!$NE$2:$NE$60=AS$3)*(GMWQ!$ND$2:$ND$60=AS$4)*(GMWQ!$NF$2:$NF$60=AS$1),0),$G222-1966)</f>
        <v>0.17691580000000001</v>
      </c>
      <c r="AT222" s="4" cm="1">
        <f t="array" ref="AT222">INDEX(GMWQ!$A$2:$NF$60,MATCH(1,(GMWQ!$NE$2:$NE$60=AT$3)*(GMWQ!$ND$2:$ND$60=AT$4)*(GMWQ!$NF$2:$NF$60=AT$1),0),$G222-1966)</f>
        <v>0.35210920000000001</v>
      </c>
      <c r="AU222" s="4" cm="1">
        <f t="array" ref="AU222">INDEX(GMWQ!$A$2:$NF$60,MATCH(1,(GMWQ!$NE$2:$NE$60=AU$3)*(GMWQ!$ND$2:$ND$60=AU$4)*(GMWQ!$NF$2:$NF$60=AU$1),0),$G222-1966)</f>
        <v>145.3203</v>
      </c>
      <c r="AV222" s="4" cm="1">
        <f t="array" ref="AV222">INDEX(GMWQ!$A$2:$NF$60,MATCH(1,(GMWQ!$NE$2:$NE$60=AV$3)*(GMWQ!$ND$2:$ND$60=AV$4)*(GMWQ!$NF$2:$NF$60=AV$1),0),$G222-1966)</f>
        <v>337.97660000000002</v>
      </c>
      <c r="AW222" s="4" cm="1">
        <f t="array" ref="AW222">INDEX(GMWQ!$A$2:$NF$60,MATCH(1,(GMWQ!$NE$2:$NE$60=AW$3)*(GMWQ!$ND$2:$ND$60=AW$4)*(GMWQ!$NF$2:$NF$60=AW$1),0),$G222-1966)</f>
        <v>116.503</v>
      </c>
      <c r="AX222" s="4" cm="1">
        <f t="array" ref="AX222">INDEX(GMWQ!$A$2:$NF$60,MATCH(1,(GMWQ!$NE$2:$NE$60=AX$3)*(GMWQ!$ND$2:$ND$60=AX$4)*(GMWQ!$NF$2:$NF$60=AX$1),0),$G222-1966)</f>
        <v>126.74890000000001</v>
      </c>
      <c r="AY222" s="4" cm="1">
        <f t="array" ref="AY222">INDEX(GMWQ!$A$2:$NF$60,MATCH(1,(GMWQ!$NE$2:$NE$60=AY$3)*(GMWQ!$ND$2:$ND$60=AY$4)*(GMWQ!$NF$2:$NF$60=AY$1),0),$G222-1966)</f>
        <v>103.28579999999999</v>
      </c>
      <c r="AZ222" s="4" cm="1">
        <f t="array" ref="AZ222">INDEX(GMWQ!$A$2:$NF$60,MATCH(1,(GMWQ!$NE$2:$NE$60=AZ$3)*(GMWQ!$ND$2:$ND$60=AZ$4)*(GMWQ!$NF$2:$NF$60=AZ$1),0),$G222-1966)</f>
        <v>103.27930000000001</v>
      </c>
      <c r="BA222" s="4" cm="1">
        <f t="array" ref="BA222">INDEX(GMWQ!$A$2:$NF$60,MATCH(1,(GMWQ!$NE$2:$NE$60=BA$3)*(GMWQ!$ND$2:$ND$60=BA$4)*(GMWQ!$NF$2:$NF$60=BA$1),0),$G222-1966)</f>
        <v>170.78110000000001</v>
      </c>
    </row>
    <row r="223" spans="1:53" x14ac:dyDescent="0.25">
      <c r="A223" s="4">
        <v>2027</v>
      </c>
      <c r="B223" s="4">
        <f t="shared" si="282"/>
        <v>2027</v>
      </c>
      <c r="C223" s="4">
        <f t="shared" si="282"/>
        <v>2026</v>
      </c>
      <c r="D223" s="4">
        <f t="shared" ref="D223" si="287">+D219+1</f>
        <v>2026</v>
      </c>
      <c r="E223" s="4">
        <f t="shared" si="282"/>
        <v>2026</v>
      </c>
      <c r="G223" s="4">
        <f t="shared" si="226"/>
        <v>2189</v>
      </c>
      <c r="H223" s="4" cm="1">
        <f t="array" ref="H223">INDEX(GMWQ!$A$2:$NF$60,MATCH(1,(GMWQ!$NE$2:$NE$60=H$3)*(GMWQ!$ND$2:$ND$60=H$4)*(GMWQ!$NF$2:$NF$60=H$1),0),$G223-1966)</f>
        <v>712156.1</v>
      </c>
      <c r="I223" s="4" cm="1">
        <f t="array" ref="I223">INDEX(GMWQ!$A$2:$NF$60,MATCH(1,(GMWQ!$NE$2:$NE$60=I$3)*(GMWQ!$ND$2:$ND$60=I$4)*(GMWQ!$NF$2:$NF$60=I$1),0),$G223-1966)</f>
        <v>6188.076</v>
      </c>
      <c r="J223" s="4" cm="1">
        <f t="array" ref="J223">INDEX(GMWQ!$A$2:$NF$60,MATCH(1,(GMWQ!$NE$2:$NE$60=J$3)*(GMWQ!$ND$2:$ND$60=J$4)*(GMWQ!$NF$2:$NF$60=J$1),0),$G223-1966)</f>
        <v>148788.6</v>
      </c>
      <c r="K223" s="4" cm="1">
        <f t="array" ref="K223">INDEX(GMWQ!$A$2:$NF$60,MATCH(1,(GMWQ!$NE$2:$NE$60=K$3)*(GMWQ!$ND$2:$ND$60=K$4)*(GMWQ!$NF$2:$NF$60=K$1),0),$G223-1966)</f>
        <v>913.92039999999997</v>
      </c>
      <c r="L223" s="4" cm="1">
        <f t="array" ref="L223">INDEX(GMWQ!$A$2:$NF$60,MATCH(1,(GMWQ!$NE$2:$NE$60=L$3)*(GMWQ!$ND$2:$ND$60=L$4)*(GMWQ!$NF$2:$NF$60=L$1),0),$G223-1966)</f>
        <v>666.25</v>
      </c>
      <c r="M223" s="4" cm="1">
        <f t="array" ref="M223">INDEX(GMWQ!$A$2:$NF$60,MATCH(1,(GMWQ!$NE$2:$NE$60=M$3)*(GMWQ!$ND$2:$ND$60=M$4)*(GMWQ!$NF$2:$NF$60=M$1),0),$G223-1966)</f>
        <v>490.8963</v>
      </c>
      <c r="N223" s="4" cm="1">
        <f t="array" ref="N223">INDEX(GMWQ!$A$2:$NF$60,MATCH(1,(GMWQ!$NE$2:$NE$60=N$3)*(GMWQ!$ND$2:$ND$60=N$4)*(GMWQ!$NF$2:$NF$60=N$1),0),$G223-1966)</f>
        <v>639277.5</v>
      </c>
      <c r="O223" s="4" cm="1">
        <f t="array" ref="O223">INDEX(GMWQ!$A$2:$NF$60,MATCH(1,(GMWQ!$NE$2:$NE$60=O$3)*(GMWQ!$ND$2:$ND$60=O$4)*(GMWQ!$NF$2:$NF$60=O$1),0),$G223-1966)</f>
        <v>-8183.0619999999999</v>
      </c>
      <c r="P223" s="4" cm="1">
        <f t="array" ref="P223">INDEX(GMWQ!$A$2:$NF$60,MATCH(1,(GMWQ!$NE$2:$NE$60=P$3)*(GMWQ!$ND$2:$ND$60=P$4)*(GMWQ!$NF$2:$NF$60=P$1),0),$G223-1966)</f>
        <v>-674.79560000000004</v>
      </c>
      <c r="Q223" s="4" cm="1">
        <f t="array" ref="Q223">INDEX(GMWQ!$A$2:$NF$60,MATCH(1,(GMWQ!$NE$2:$NE$60=Q$3)*(GMWQ!$ND$2:$ND$60=Q$4)*(GMWQ!$NF$2:$NF$60=Q$1),0),$G223-1966)</f>
        <v>-5708.8090000000002</v>
      </c>
      <c r="R223" s="4" cm="1">
        <f t="array" ref="R223">INDEX(GMWQ!$A$2:$NF$60,MATCH(1,(GMWQ!$NE$2:$NE$60=R$3)*(GMWQ!$ND$2:$ND$60=R$4)*(GMWQ!$NF$2:$NF$60=R$1),0),$G223-1966)</f>
        <v>-36.108400000000003</v>
      </c>
      <c r="S223" s="4" cm="1">
        <f t="array" ref="S223">INDEX(GMWQ!$A$2:$NF$60,MATCH(1,(GMWQ!$NE$2:$NE$60=S$3)*(GMWQ!$ND$2:$ND$60=S$4)*(GMWQ!$NF$2:$NF$60=S$1),0),$G223-1966)</f>
        <v>-40.081699999999998</v>
      </c>
      <c r="T223" s="4" cm="1">
        <f t="array" ref="T223">INDEX(GMWQ!$A$2:$NF$60,MATCH(1,(GMWQ!$NE$2:$NE$60=T$3)*(GMWQ!$ND$2:$ND$60=T$4)*(GMWQ!$NF$2:$NF$60=T$1),0),$G223-1966)</f>
        <v>-16.548010000000001</v>
      </c>
      <c r="U223" s="4" cm="1">
        <f t="array" ref="U223">INDEX(GMWQ!$A$2:$NF$60,MATCH(1,(GMWQ!$NE$2:$NE$60=U$3)*(GMWQ!$ND$2:$ND$60=U$4)*(GMWQ!$NF$2:$NF$60=U$1),0),$G223-1966)</f>
        <v>-29412.720000000001</v>
      </c>
      <c r="V223" s="4" cm="1">
        <f t="array" ref="V223">INDEX(GMWQ!$A$2:$NF$60,MATCH(1,(GMWQ!$NE$2:$NE$60=V$3)*(GMWQ!$ND$2:$ND$60=V$4)*(GMWQ!$NF$2:$NF$60=V$1),0),$G223-1966)</f>
        <v>3242260</v>
      </c>
      <c r="W223" s="4" cm="1">
        <f t="array" ref="W223">INDEX(GMWQ!$A$2:$NF$60,MATCH(1,(GMWQ!$NE$2:$NE$60=W$3)*(GMWQ!$ND$2:$ND$60=W$4)*(GMWQ!$NF$2:$NF$60=W$1),0),$G223-1966)</f>
        <v>45699.18</v>
      </c>
      <c r="X223" s="4" cm="1">
        <f t="array" ref="X223">INDEX(GMWQ!$A$2:$NF$60,MATCH(1,(GMWQ!$NE$2:$NE$60=X$3)*(GMWQ!$ND$2:$ND$60=X$4)*(GMWQ!$NF$2:$NF$60=X$1),0),$G223-1966)</f>
        <v>1387168</v>
      </c>
      <c r="Y223" s="4" cm="1">
        <f t="array" ref="Y223">INDEX(GMWQ!$A$2:$NF$60,MATCH(1,(GMWQ!$NE$2:$NE$60=Y$3)*(GMWQ!$ND$2:$ND$60=Y$4)*(GMWQ!$NF$2:$NF$60=Y$1),0),$G223-1966)</f>
        <v>2846.2289999999998</v>
      </c>
      <c r="Z223" s="4" cm="1">
        <f t="array" ref="Z223">INDEX(GMWQ!$A$2:$NF$60,MATCH(1,(GMWQ!$NE$2:$NE$60=Z$3)*(GMWQ!$ND$2:$ND$60=Z$4)*(GMWQ!$NF$2:$NF$60=Z$1),0),$G223-1966)</f>
        <v>3900.268</v>
      </c>
      <c r="AA223" s="4" cm="1">
        <f t="array" ref="AA223">INDEX(GMWQ!$A$2:$NF$60,MATCH(1,(GMWQ!$NE$2:$NE$60=AA$3)*(GMWQ!$ND$2:$ND$60=AA$4)*(GMWQ!$NF$2:$NF$60=AA$1),0),$G223-1966)</f>
        <v>3506.11</v>
      </c>
      <c r="AB223" s="4" cm="1">
        <f t="array" ref="AB223">INDEX(GMWQ!$A$2:$NF$60,MATCH(1,(GMWQ!$NE$2:$NE$60=AB$3)*(GMWQ!$ND$2:$ND$60=AB$4)*(GMWQ!$NF$2:$NF$60=AB$1),0),$G223-1966)</f>
        <v>3626999</v>
      </c>
      <c r="AC223" s="4" cm="1">
        <f t="array" ref="AC223">INDEX(GMWQ!$A$2:$NF$60,MATCH(1,(GMWQ!$NE$2:$NE$60=AC$3)*(GMWQ!$ND$2:$ND$60=AC$4)*(GMWQ!$NF$2:$NF$60=AC$1),0),$G223-1966)</f>
        <v>3066787</v>
      </c>
      <c r="AD223" s="4" cm="1">
        <f t="array" ref="AD223">INDEX(GMWQ!$A$2:$NF$60,MATCH(1,(GMWQ!$NE$2:$NE$60=AD$3)*(GMWQ!$ND$2:$ND$60=AD$4)*(GMWQ!$NF$2:$NF$60=AD$1),0),$G223-1966)</f>
        <v>34749.519999999997</v>
      </c>
      <c r="AE223" s="4" cm="1">
        <f t="array" ref="AE223">INDEX(GMWQ!$A$2:$NF$60,MATCH(1,(GMWQ!$NE$2:$NE$60=AE$3)*(GMWQ!$ND$2:$ND$60=AE$4)*(GMWQ!$NF$2:$NF$60=AE$1),0),$G223-1966)</f>
        <v>604595.9</v>
      </c>
      <c r="AF223" s="4" cm="1">
        <f t="array" ref="AF223">INDEX(GMWQ!$A$2:$NF$60,MATCH(1,(GMWQ!$NE$2:$NE$60=AF$3)*(GMWQ!$ND$2:$ND$60=AF$4)*(GMWQ!$NF$2:$NF$60=AF$1),0),$G223-1966)</f>
        <v>1169.681</v>
      </c>
      <c r="AG223" s="4" cm="1">
        <f t="array" ref="AG223">INDEX(GMWQ!$A$2:$NF$60,MATCH(1,(GMWQ!$NE$2:$NE$60=AG$3)*(GMWQ!$ND$2:$ND$60=AG$4)*(GMWQ!$NF$2:$NF$60=AG$1),0),$G223-1966)</f>
        <v>2469.8760000000002</v>
      </c>
      <c r="AH223" s="4" cm="1">
        <f t="array" ref="AH223">INDEX(GMWQ!$A$2:$NF$60,MATCH(1,(GMWQ!$NE$2:$NE$60=AH$3)*(GMWQ!$ND$2:$ND$60=AH$4)*(GMWQ!$NF$2:$NF$60=AH$1),0),$G223-1966)</f>
        <v>2898.1819999999998</v>
      </c>
      <c r="AI223" s="4" cm="1">
        <f t="array" ref="AI223">INDEX(GMWQ!$A$2:$NF$60,MATCH(1,(GMWQ!$NE$2:$NE$60=AI$3)*(GMWQ!$ND$2:$ND$60=AI$4)*(GMWQ!$NF$2:$NF$60=AI$1),0),$G223-1966)</f>
        <v>400305.4</v>
      </c>
      <c r="AJ223" s="4" cm="1">
        <f t="array" ref="AJ223">INDEX(GMWQ!$A$2:$NF$60,MATCH(1,(GMWQ!$NE$2:$NE$60=AJ$3)*(GMWQ!$ND$2:$ND$60=AJ$4)*(GMWQ!$NF$2:$NF$60=AJ$1),0),$G223-1966)</f>
        <v>800812.3</v>
      </c>
      <c r="AK223" s="4" cm="1">
        <f t="array" ref="AK223">INDEX(GMWQ!$A$2:$NF$60,MATCH(1,(GMWQ!$NE$2:$NE$60=AK$3)*(GMWQ!$ND$2:$ND$60=AK$4)*(GMWQ!$NF$2:$NF$60=AK$1),0),$G223-1966)</f>
        <v>8329.9339999999993</v>
      </c>
      <c r="AL223" s="4" cm="1">
        <f t="array" ref="AL223">INDEX(GMWQ!$A$2:$NF$60,MATCH(1,(GMWQ!$NE$2:$NE$60=AL$3)*(GMWQ!$ND$2:$ND$60=AL$4)*(GMWQ!$NF$2:$NF$60=AL$1),0),$G223-1966)</f>
        <v>174261.6</v>
      </c>
      <c r="AM223" s="4" cm="1">
        <f t="array" ref="AM223">INDEX(GMWQ!$A$2:$NF$60,MATCH(1,(GMWQ!$NE$2:$NE$60=AM$3)*(GMWQ!$ND$2:$ND$60=AM$4)*(GMWQ!$NF$2:$NF$60=AM$1),0),$G223-1966)</f>
        <v>1186.7059999999999</v>
      </c>
      <c r="AN223" s="4" cm="1">
        <f t="array" ref="AN223">INDEX(GMWQ!$A$2:$NF$60,MATCH(1,(GMWQ!$NE$2:$NE$60=AN$3)*(GMWQ!$ND$2:$ND$60=AN$4)*(GMWQ!$NF$2:$NF$60=AN$1),0),$G223-1966)</f>
        <v>780.62009999999998</v>
      </c>
      <c r="AO223" s="4" cm="1">
        <f t="array" ref="AO223">INDEX(GMWQ!$A$2:$NF$60,MATCH(1,(GMWQ!$NE$2:$NE$60=AO$3)*(GMWQ!$ND$2:$ND$60=AO$4)*(GMWQ!$NF$2:$NF$60=AO$1),0),$G223-1966)</f>
        <v>583.33389999999997</v>
      </c>
      <c r="AP223" s="4" cm="1">
        <f t="array" ref="AP223">INDEX(GMWQ!$A$2:$NF$60,MATCH(1,(GMWQ!$NE$2:$NE$60=AP$3)*(GMWQ!$ND$2:$ND$60=AP$4)*(GMWQ!$NF$2:$NF$60=AP$1),0),$G223-1966)</f>
        <v>861537.9</v>
      </c>
      <c r="AQ223" s="4" cm="1">
        <f t="array" ref="AQ223">INDEX(GMWQ!$A$2:$NF$60,MATCH(1,(GMWQ!$NE$2:$NE$60=AQ$3)*(GMWQ!$ND$2:$ND$60=AQ$4)*(GMWQ!$NF$2:$NF$60=AQ$1),0),$G223-1966)</f>
        <v>0.78422329999999996</v>
      </c>
      <c r="AR223" s="4" cm="1">
        <f t="array" ref="AR223">INDEX(GMWQ!$A$2:$NF$60,MATCH(1,(GMWQ!$NE$2:$NE$60=AR$3)*(GMWQ!$ND$2:$ND$60=AR$4)*(GMWQ!$NF$2:$NF$60=AR$1),0),$G223-1966)</f>
        <v>-0.30614019999999997</v>
      </c>
      <c r="AS223" s="4" cm="1">
        <f t="array" ref="AS223">INDEX(GMWQ!$A$2:$NF$60,MATCH(1,(GMWQ!$NE$2:$NE$60=AS$3)*(GMWQ!$ND$2:$ND$60=AS$4)*(GMWQ!$NF$2:$NF$60=AS$1),0),$G223-1966)</f>
        <v>0.21040120000000001</v>
      </c>
      <c r="AT223" s="4" cm="1">
        <f t="array" ref="AT223">INDEX(GMWQ!$A$2:$NF$60,MATCH(1,(GMWQ!$NE$2:$NE$60=AT$3)*(GMWQ!$ND$2:$ND$60=AT$4)*(GMWQ!$NF$2:$NF$60=AT$1),0),$G223-1966)</f>
        <v>0.28679339999999998</v>
      </c>
      <c r="AU223" s="4" cm="1">
        <f t="array" ref="AU223">INDEX(GMWQ!$A$2:$NF$60,MATCH(1,(GMWQ!$NE$2:$NE$60=AU$3)*(GMWQ!$ND$2:$ND$60=AU$4)*(GMWQ!$NF$2:$NF$60=AU$1),0),$G223-1966)</f>
        <v>145.44239999999999</v>
      </c>
      <c r="AV223" s="4" cm="1">
        <f t="array" ref="AV223">INDEX(GMWQ!$A$2:$NF$60,MATCH(1,(GMWQ!$NE$2:$NE$60=AV$3)*(GMWQ!$ND$2:$ND$60=AV$4)*(GMWQ!$NF$2:$NF$60=AV$1),0),$G223-1966)</f>
        <v>339.68799999999999</v>
      </c>
      <c r="AW223" s="4" cm="1">
        <f t="array" ref="AW223">INDEX(GMWQ!$A$2:$NF$60,MATCH(1,(GMWQ!$NE$2:$NE$60=AW$3)*(GMWQ!$ND$2:$ND$60=AW$4)*(GMWQ!$NF$2:$NF$60=AW$1),0),$G223-1966)</f>
        <v>116.6536</v>
      </c>
      <c r="AX223" s="4" cm="1">
        <f t="array" ref="AX223">INDEX(GMWQ!$A$2:$NF$60,MATCH(1,(GMWQ!$NE$2:$NE$60=AX$3)*(GMWQ!$ND$2:$ND$60=AX$4)*(GMWQ!$NF$2:$NF$60=AX$1),0),$G223-1966)</f>
        <v>127.5108</v>
      </c>
      <c r="AY223" s="4" cm="1">
        <f t="array" ref="AY223">INDEX(GMWQ!$A$2:$NF$60,MATCH(1,(GMWQ!$NE$2:$NE$60=AY$3)*(GMWQ!$ND$2:$ND$60=AY$4)*(GMWQ!$NF$2:$NF$60=AY$1),0),$G223-1966)</f>
        <v>103.562</v>
      </c>
      <c r="AZ223" s="4" cm="1">
        <f t="array" ref="AZ223">INDEX(GMWQ!$A$2:$NF$60,MATCH(1,(GMWQ!$NE$2:$NE$60=AZ$3)*(GMWQ!$ND$2:$ND$60=AZ$4)*(GMWQ!$NF$2:$NF$60=AZ$1),0),$G223-1966)</f>
        <v>103.9195</v>
      </c>
      <c r="BA223" s="4" cm="1">
        <f t="array" ref="BA223">INDEX(GMWQ!$A$2:$NF$60,MATCH(1,(GMWQ!$NE$2:$NE$60=BA$3)*(GMWQ!$ND$2:$ND$60=BA$4)*(GMWQ!$NF$2:$NF$60=BA$1),0),$G223-1966)</f>
        <v>171.72720000000001</v>
      </c>
    </row>
    <row r="224" spans="1:53" x14ac:dyDescent="0.25">
      <c r="B224" s="4">
        <f t="shared" si="282"/>
        <v>2027</v>
      </c>
      <c r="C224" s="4">
        <f t="shared" si="282"/>
        <v>2027</v>
      </c>
      <c r="D224" s="4">
        <f t="shared" ref="D224" si="288">+D220+1</f>
        <v>2026</v>
      </c>
      <c r="G224" s="4">
        <f t="shared" si="226"/>
        <v>2190</v>
      </c>
      <c r="H224" s="4" cm="1">
        <f t="array" ref="H224">INDEX(GMWQ!$A$2:$NF$60,MATCH(1,(GMWQ!$NE$2:$NE$60=H$3)*(GMWQ!$ND$2:$ND$60=H$4)*(GMWQ!$NF$2:$NF$60=H$1),0),$G224-1966)</f>
        <v>713794.1</v>
      </c>
      <c r="I224" s="4" cm="1">
        <f t="array" ref="I224">INDEX(GMWQ!$A$2:$NF$60,MATCH(1,(GMWQ!$NE$2:$NE$60=I$3)*(GMWQ!$ND$2:$ND$60=I$4)*(GMWQ!$NF$2:$NF$60=I$1),0),$G224-1966)</f>
        <v>6230.5839999999998</v>
      </c>
      <c r="J224" s="4" cm="1">
        <f t="array" ref="J224">INDEX(GMWQ!$A$2:$NF$60,MATCH(1,(GMWQ!$NE$2:$NE$60=J$3)*(GMWQ!$ND$2:$ND$60=J$4)*(GMWQ!$NF$2:$NF$60=J$1),0),$G224-1966)</f>
        <v>149080.20000000001</v>
      </c>
      <c r="K224" s="4" cm="1">
        <f t="array" ref="K224">INDEX(GMWQ!$A$2:$NF$60,MATCH(1,(GMWQ!$NE$2:$NE$60=K$3)*(GMWQ!$ND$2:$ND$60=K$4)*(GMWQ!$NF$2:$NF$60=K$1),0),$G224-1966)</f>
        <v>919.42200000000003</v>
      </c>
      <c r="L224" s="4" cm="1">
        <f t="array" ref="L224">INDEX(GMWQ!$A$2:$NF$60,MATCH(1,(GMWQ!$NE$2:$NE$60=L$3)*(GMWQ!$ND$2:$ND$60=L$4)*(GMWQ!$NF$2:$NF$60=L$1),0),$G224-1966)</f>
        <v>668</v>
      </c>
      <c r="M224" s="4" cm="1">
        <f t="array" ref="M224">INDEX(GMWQ!$A$2:$NF$60,MATCH(1,(GMWQ!$NE$2:$NE$60=M$3)*(GMWQ!$ND$2:$ND$60=M$4)*(GMWQ!$NF$2:$NF$60=M$1),0),$G224-1966)</f>
        <v>492.17270000000002</v>
      </c>
      <c r="N224" s="4" cm="1">
        <f t="array" ref="N224">INDEX(GMWQ!$A$2:$NF$60,MATCH(1,(GMWQ!$NE$2:$NE$60=N$3)*(GMWQ!$ND$2:$ND$60=N$4)*(GMWQ!$NF$2:$NF$60=N$1),0),$G224-1966)</f>
        <v>642814.1</v>
      </c>
      <c r="O224" s="4" cm="1">
        <f t="array" ref="O224">INDEX(GMWQ!$A$2:$NF$60,MATCH(1,(GMWQ!$NE$2:$NE$60=O$3)*(GMWQ!$ND$2:$ND$60=O$4)*(GMWQ!$NF$2:$NF$60=O$1),0),$G224-1966)</f>
        <v>-46649.72</v>
      </c>
      <c r="P224" s="4" cm="1">
        <f t="array" ref="P224">INDEX(GMWQ!$A$2:$NF$60,MATCH(1,(GMWQ!$NE$2:$NE$60=P$3)*(GMWQ!$ND$2:$ND$60=P$4)*(GMWQ!$NF$2:$NF$60=P$1),0),$G224-1966)</f>
        <v>-667.51829999999995</v>
      </c>
      <c r="Q224" s="4" cm="1">
        <f t="array" ref="Q224">INDEX(GMWQ!$A$2:$NF$60,MATCH(1,(GMWQ!$NE$2:$NE$60=Q$3)*(GMWQ!$ND$2:$ND$60=Q$4)*(GMWQ!$NF$2:$NF$60=Q$1),0),$G224-1966)</f>
        <v>-5828.6880000000001</v>
      </c>
      <c r="R224" s="4" cm="1">
        <f t="array" ref="R224">INDEX(GMWQ!$A$2:$NF$60,MATCH(1,(GMWQ!$NE$2:$NE$60=R$3)*(GMWQ!$ND$2:$ND$60=R$4)*(GMWQ!$NF$2:$NF$60=R$1),0),$G224-1966)</f>
        <v>-37.84845</v>
      </c>
      <c r="S224" s="4" cm="1">
        <f t="array" ref="S224">INDEX(GMWQ!$A$2:$NF$60,MATCH(1,(GMWQ!$NE$2:$NE$60=S$3)*(GMWQ!$ND$2:$ND$60=S$4)*(GMWQ!$NF$2:$NF$60=S$1),0),$G224-1966)</f>
        <v>-40.150820000000003</v>
      </c>
      <c r="T224" s="4" cm="1">
        <f t="array" ref="T224">INDEX(GMWQ!$A$2:$NF$60,MATCH(1,(GMWQ!$NE$2:$NE$60=T$3)*(GMWQ!$ND$2:$ND$60=T$4)*(GMWQ!$NF$2:$NF$60=T$1),0),$G224-1966)</f>
        <v>-16.820409999999999</v>
      </c>
      <c r="U224" s="4" cm="1">
        <f t="array" ref="U224">INDEX(GMWQ!$A$2:$NF$60,MATCH(1,(GMWQ!$NE$2:$NE$60=U$3)*(GMWQ!$ND$2:$ND$60=U$4)*(GMWQ!$NF$2:$NF$60=U$1),0),$G224-1966)</f>
        <v>-29307.66</v>
      </c>
      <c r="V224" s="4" cm="1">
        <f t="array" ref="V224">INDEX(GMWQ!$A$2:$NF$60,MATCH(1,(GMWQ!$NE$2:$NE$60=V$3)*(GMWQ!$ND$2:$ND$60=V$4)*(GMWQ!$NF$2:$NF$60=V$1),0),$G224-1966)</f>
        <v>3288910</v>
      </c>
      <c r="W224" s="4" cm="1">
        <f t="array" ref="W224">INDEX(GMWQ!$A$2:$NF$60,MATCH(1,(GMWQ!$NE$2:$NE$60=W$3)*(GMWQ!$ND$2:$ND$60=W$4)*(GMWQ!$NF$2:$NF$60=W$1),0),$G224-1966)</f>
        <v>46366.7</v>
      </c>
      <c r="X224" s="4" cm="1">
        <f t="array" ref="X224">INDEX(GMWQ!$A$2:$NF$60,MATCH(1,(GMWQ!$NE$2:$NE$60=X$3)*(GMWQ!$ND$2:$ND$60=X$4)*(GMWQ!$NF$2:$NF$60=X$1),0),$G224-1966)</f>
        <v>1392997</v>
      </c>
      <c r="Y224" s="4" cm="1">
        <f t="array" ref="Y224">INDEX(GMWQ!$A$2:$NF$60,MATCH(1,(GMWQ!$NE$2:$NE$60=Y$3)*(GMWQ!$ND$2:$ND$60=Y$4)*(GMWQ!$NF$2:$NF$60=Y$1),0),$G224-1966)</f>
        <v>2884.078</v>
      </c>
      <c r="Z224" s="4" cm="1">
        <f t="array" ref="Z224">INDEX(GMWQ!$A$2:$NF$60,MATCH(1,(GMWQ!$NE$2:$NE$60=Z$3)*(GMWQ!$ND$2:$ND$60=Z$4)*(GMWQ!$NF$2:$NF$60=Z$1),0),$G224-1966)</f>
        <v>3940.4189999999999</v>
      </c>
      <c r="AA224" s="4" cm="1">
        <f t="array" ref="AA224">INDEX(GMWQ!$A$2:$NF$60,MATCH(1,(GMWQ!$NE$2:$NE$60=AA$3)*(GMWQ!$ND$2:$ND$60=AA$4)*(GMWQ!$NF$2:$NF$60=AA$1),0),$G224-1966)</f>
        <v>3529.4560000000001</v>
      </c>
      <c r="AB224" s="4" cm="1">
        <f t="array" ref="AB224">INDEX(GMWQ!$A$2:$NF$60,MATCH(1,(GMWQ!$NE$2:$NE$60=AB$3)*(GMWQ!$ND$2:$ND$60=AB$4)*(GMWQ!$NF$2:$NF$60=AB$1),0),$G224-1966)</f>
        <v>3656306</v>
      </c>
      <c r="AC224" s="4" cm="1">
        <f t="array" ref="AC224">INDEX(GMWQ!$A$2:$NF$60,MATCH(1,(GMWQ!$NE$2:$NE$60=AC$3)*(GMWQ!$ND$2:$ND$60=AC$4)*(GMWQ!$NF$2:$NF$60=AC$1),0),$G224-1966)</f>
        <v>3123906</v>
      </c>
      <c r="AD224" s="4" cm="1">
        <f t="array" ref="AD224">INDEX(GMWQ!$A$2:$NF$60,MATCH(1,(GMWQ!$NE$2:$NE$60=AD$3)*(GMWQ!$ND$2:$ND$60=AD$4)*(GMWQ!$NF$2:$NF$60=AD$1),0),$G224-1966)</f>
        <v>35363.61</v>
      </c>
      <c r="AE224" s="4" cm="1">
        <f t="array" ref="AE224">INDEX(GMWQ!$A$2:$NF$60,MATCH(1,(GMWQ!$NE$2:$NE$60=AE$3)*(GMWQ!$ND$2:$ND$60=AE$4)*(GMWQ!$NF$2:$NF$60=AE$1),0),$G224-1966)</f>
        <v>610424.6</v>
      </c>
      <c r="AF224" s="4" cm="1">
        <f t="array" ref="AF224">INDEX(GMWQ!$A$2:$NF$60,MATCH(1,(GMWQ!$NE$2:$NE$60=AF$3)*(GMWQ!$ND$2:$ND$60=AF$4)*(GMWQ!$NF$2:$NF$60=AF$1),0),$G224-1966)</f>
        <v>1207.529</v>
      </c>
      <c r="AG224" s="4" cm="1">
        <f t="array" ref="AG224">INDEX(GMWQ!$A$2:$NF$60,MATCH(1,(GMWQ!$NE$2:$NE$60=AG$3)*(GMWQ!$ND$2:$ND$60=AG$4)*(GMWQ!$NF$2:$NF$60=AG$1),0),$G224-1966)</f>
        <v>2510.027</v>
      </c>
      <c r="AH224" s="4" cm="1">
        <f t="array" ref="AH224">INDEX(GMWQ!$A$2:$NF$60,MATCH(1,(GMWQ!$NE$2:$NE$60=AH$3)*(GMWQ!$ND$2:$ND$60=AH$4)*(GMWQ!$NF$2:$NF$60=AH$1),0),$G224-1966)</f>
        <v>2915.002</v>
      </c>
      <c r="AI224" s="4" cm="1">
        <f t="array" ref="AI224">INDEX(GMWQ!$A$2:$NF$60,MATCH(1,(GMWQ!$NE$2:$NE$60=AI$3)*(GMWQ!$ND$2:$ND$60=AI$4)*(GMWQ!$NF$2:$NF$60=AI$1),0),$G224-1966)</f>
        <v>431130.5</v>
      </c>
      <c r="AJ224" s="4" cm="1">
        <f t="array" ref="AJ224">INDEX(GMWQ!$A$2:$NF$60,MATCH(1,(GMWQ!$NE$2:$NE$60=AJ$3)*(GMWQ!$ND$2:$ND$60=AJ$4)*(GMWQ!$NF$2:$NF$60=AJ$1),0),$G224-1966)</f>
        <v>808513.8</v>
      </c>
      <c r="AK224" s="4" cm="1">
        <f t="array" ref="AK224">INDEX(GMWQ!$A$2:$NF$60,MATCH(1,(GMWQ!$NE$2:$NE$60=AK$3)*(GMWQ!$ND$2:$ND$60=AK$4)*(GMWQ!$NF$2:$NF$60=AK$1),0),$G224-1966)</f>
        <v>8424.4940000000006</v>
      </c>
      <c r="AL224" s="4" cm="1">
        <f t="array" ref="AL224">INDEX(GMWQ!$A$2:$NF$60,MATCH(1,(GMWQ!$NE$2:$NE$60=AL$3)*(GMWQ!$ND$2:$ND$60=AL$4)*(GMWQ!$NF$2:$NF$60=AL$1),0),$G224-1966)</f>
        <v>174930.7</v>
      </c>
      <c r="AM224" s="4" cm="1">
        <f t="array" ref="AM224">INDEX(GMWQ!$A$2:$NF$60,MATCH(1,(GMWQ!$NE$2:$NE$60=AM$3)*(GMWQ!$ND$2:$ND$60=AM$4)*(GMWQ!$NF$2:$NF$60=AM$1),0),$G224-1966)</f>
        <v>1203.212</v>
      </c>
      <c r="AN224" s="4" cm="1">
        <f t="array" ref="AN224">INDEX(GMWQ!$A$2:$NF$60,MATCH(1,(GMWQ!$NE$2:$NE$60=AN$3)*(GMWQ!$ND$2:$ND$60=AN$4)*(GMWQ!$NF$2:$NF$60=AN$1),0),$G224-1966)</f>
        <v>787.16690000000006</v>
      </c>
      <c r="AO224" s="4" cm="1">
        <f t="array" ref="AO224">INDEX(GMWQ!$A$2:$NF$60,MATCH(1,(GMWQ!$NE$2:$NE$60=AO$3)*(GMWQ!$ND$2:$ND$60=AO$4)*(GMWQ!$NF$2:$NF$60=AO$1),0),$G224-1966)</f>
        <v>587.18920000000003</v>
      </c>
      <c r="AP224" s="4" cm="1">
        <f t="array" ref="AP224">INDEX(GMWQ!$A$2:$NF$60,MATCH(1,(GMWQ!$NE$2:$NE$60=AP$3)*(GMWQ!$ND$2:$ND$60=AP$4)*(GMWQ!$NF$2:$NF$60=AP$1),0),$G224-1966)</f>
        <v>867526.2</v>
      </c>
      <c r="AQ224" s="4" cm="1">
        <f t="array" ref="AQ224">INDEX(GMWQ!$A$2:$NF$60,MATCH(1,(GMWQ!$NE$2:$NE$60=AQ$3)*(GMWQ!$ND$2:$ND$60=AQ$4)*(GMWQ!$NF$2:$NF$60=AQ$1),0),$G224-1966)</f>
        <v>0.8207624</v>
      </c>
      <c r="AR224" s="4" cm="1">
        <f t="array" ref="AR224">INDEX(GMWQ!$A$2:$NF$60,MATCH(1,(GMWQ!$NE$2:$NE$60=AR$3)*(GMWQ!$ND$2:$ND$60=AR$4)*(GMWQ!$NF$2:$NF$60=AR$1),0),$G224-1966)</f>
        <v>-0.20661499999999999</v>
      </c>
      <c r="AS224" s="4" cm="1">
        <f t="array" ref="AS224">INDEX(GMWQ!$A$2:$NF$60,MATCH(1,(GMWQ!$NE$2:$NE$60=AS$3)*(GMWQ!$ND$2:$ND$60=AS$4)*(GMWQ!$NF$2:$NF$60=AS$1),0),$G224-1966)</f>
        <v>0.27250150000000001</v>
      </c>
      <c r="AT224" s="4" cm="1">
        <f t="array" ref="AT224">INDEX(GMWQ!$A$2:$NF$60,MATCH(1,(GMWQ!$NE$2:$NE$60=AT$3)*(GMWQ!$ND$2:$ND$60=AT$4)*(GMWQ!$NF$2:$NF$60=AT$1),0),$G224-1966)</f>
        <v>0.23865439999999999</v>
      </c>
      <c r="AU224" s="4" cm="1">
        <f t="array" ref="AU224">INDEX(GMWQ!$A$2:$NF$60,MATCH(1,(GMWQ!$NE$2:$NE$60=AU$3)*(GMWQ!$ND$2:$ND$60=AU$4)*(GMWQ!$NF$2:$NF$60=AU$1),0),$G224-1966)</f>
        <v>146.8766</v>
      </c>
      <c r="AV224" s="4" cm="1">
        <f t="array" ref="AV224">INDEX(GMWQ!$A$2:$NF$60,MATCH(1,(GMWQ!$NE$2:$NE$60=AV$3)*(GMWQ!$ND$2:$ND$60=AV$4)*(GMWQ!$NF$2:$NF$60=AV$1),0),$G224-1966)</f>
        <v>341.14460000000003</v>
      </c>
      <c r="AW224" s="4" cm="1">
        <f t="array" ref="AW224">INDEX(GMWQ!$A$2:$NF$60,MATCH(1,(GMWQ!$NE$2:$NE$60=AW$3)*(GMWQ!$ND$2:$ND$60=AW$4)*(GMWQ!$NF$2:$NF$60=AW$1),0),$G224-1966)</f>
        <v>117.6632</v>
      </c>
      <c r="AX224" s="4" cm="1">
        <f t="array" ref="AX224">INDEX(GMWQ!$A$2:$NF$60,MATCH(1,(GMWQ!$NE$2:$NE$60=AX$3)*(GMWQ!$ND$2:$ND$60=AX$4)*(GMWQ!$NF$2:$NF$60=AX$1),0),$G224-1966)</f>
        <v>128.08969999999999</v>
      </c>
      <c r="AY224" s="4" cm="1">
        <f t="array" ref="AY224">INDEX(GMWQ!$A$2:$NF$60,MATCH(1,(GMWQ!$NE$2:$NE$60=AY$3)*(GMWQ!$ND$2:$ND$60=AY$4)*(GMWQ!$NF$2:$NF$60=AY$1),0),$G224-1966)</f>
        <v>104.4996</v>
      </c>
      <c r="AZ224" s="4" cm="1">
        <f t="array" ref="AZ224">INDEX(GMWQ!$A$2:$NF$60,MATCH(1,(GMWQ!$NE$2:$NE$60=AZ$3)*(GMWQ!$ND$2:$ND$60=AZ$4)*(GMWQ!$NF$2:$NF$60=AZ$1),0),$G224-1966)</f>
        <v>104.81870000000001</v>
      </c>
      <c r="BA224" s="4" cm="1">
        <f t="array" ref="BA224">INDEX(GMWQ!$A$2:$NF$60,MATCH(1,(GMWQ!$NE$2:$NE$60=BA$3)*(GMWQ!$ND$2:$ND$60=BA$4)*(GMWQ!$NF$2:$NF$60=BA$1),0),$G224-1966)</f>
        <v>172.49539999999999</v>
      </c>
    </row>
    <row r="225" spans="1:53" x14ac:dyDescent="0.25">
      <c r="B225" s="4">
        <f t="shared" si="282"/>
        <v>2027</v>
      </c>
      <c r="C225" s="4">
        <f t="shared" si="282"/>
        <v>2027</v>
      </c>
      <c r="D225" s="4">
        <f t="shared" ref="D225" si="289">+D221+1</f>
        <v>2027</v>
      </c>
      <c r="G225" s="4">
        <f t="shared" si="226"/>
        <v>2191</v>
      </c>
      <c r="H225" s="4" cm="1">
        <f t="array" ref="H225">INDEX(GMWQ!$A$2:$NF$60,MATCH(1,(GMWQ!$NE$2:$NE$60=H$3)*(GMWQ!$ND$2:$ND$60=H$4)*(GMWQ!$NF$2:$NF$60=H$1),0),$G225-1966)</f>
        <v>716221</v>
      </c>
      <c r="I225" s="4" cm="1">
        <f t="array" ref="I225">INDEX(GMWQ!$A$2:$NF$60,MATCH(1,(GMWQ!$NE$2:$NE$60=I$3)*(GMWQ!$ND$2:$ND$60=I$4)*(GMWQ!$NF$2:$NF$60=I$1),0),$G225-1966)</f>
        <v>6271.86</v>
      </c>
      <c r="J225" s="4" cm="1">
        <f t="array" ref="J225">INDEX(GMWQ!$A$2:$NF$60,MATCH(1,(GMWQ!$NE$2:$NE$60=J$3)*(GMWQ!$ND$2:$ND$60=J$4)*(GMWQ!$NF$2:$NF$60=J$1),0),$G225-1966)</f>
        <v>149350.1</v>
      </c>
      <c r="K225" s="4" cm="1">
        <f t="array" ref="K225">INDEX(GMWQ!$A$2:$NF$60,MATCH(1,(GMWQ!$NE$2:$NE$60=K$3)*(GMWQ!$ND$2:$ND$60=K$4)*(GMWQ!$NF$2:$NF$60=K$1),0),$G225-1966)</f>
        <v>924.8741</v>
      </c>
      <c r="L225" s="4" cm="1">
        <f t="array" ref="L225">INDEX(GMWQ!$A$2:$NF$60,MATCH(1,(GMWQ!$NE$2:$NE$60=L$3)*(GMWQ!$ND$2:$ND$60=L$4)*(GMWQ!$NF$2:$NF$60=L$1),0),$G225-1966)</f>
        <v>669.9</v>
      </c>
      <c r="M225" s="4" cm="1">
        <f t="array" ref="M225">INDEX(GMWQ!$A$2:$NF$60,MATCH(1,(GMWQ!$NE$2:$NE$60=M$3)*(GMWQ!$ND$2:$ND$60=M$4)*(GMWQ!$NF$2:$NF$60=M$1),0),$G225-1966)</f>
        <v>493.45229999999998</v>
      </c>
      <c r="N225" s="4" cm="1">
        <f t="array" ref="N225">INDEX(GMWQ!$A$2:$NF$60,MATCH(1,(GMWQ!$NE$2:$NE$60=N$3)*(GMWQ!$ND$2:$ND$60=N$4)*(GMWQ!$NF$2:$NF$60=N$1),0),$G225-1966)</f>
        <v>646485.6</v>
      </c>
      <c r="O225" s="4" cm="1">
        <f t="array" ref="O225">INDEX(GMWQ!$A$2:$NF$60,MATCH(1,(GMWQ!$NE$2:$NE$60=O$3)*(GMWQ!$ND$2:$ND$60=O$4)*(GMWQ!$NF$2:$NF$60=O$1),0),$G225-1966)</f>
        <v>-23003.09</v>
      </c>
      <c r="P225" s="4" cm="1">
        <f t="array" ref="P225">INDEX(GMWQ!$A$2:$NF$60,MATCH(1,(GMWQ!$NE$2:$NE$60=P$3)*(GMWQ!$ND$2:$ND$60=P$4)*(GMWQ!$NF$2:$NF$60=P$1),0),$G225-1966)</f>
        <v>-668.41250000000002</v>
      </c>
      <c r="Q225" s="4" cm="1">
        <f t="array" ref="Q225">INDEX(GMWQ!$A$2:$NF$60,MATCH(1,(GMWQ!$NE$2:$NE$60=Q$3)*(GMWQ!$ND$2:$ND$60=Q$4)*(GMWQ!$NF$2:$NF$60=Q$1),0),$G225-1966)</f>
        <v>-5940.0820000000003</v>
      </c>
      <c r="R225" s="4" cm="1">
        <f t="array" ref="R225">INDEX(GMWQ!$A$2:$NF$60,MATCH(1,(GMWQ!$NE$2:$NE$60=R$3)*(GMWQ!$ND$2:$ND$60=R$4)*(GMWQ!$NF$2:$NF$60=R$1),0),$G225-1966)</f>
        <v>-40.125549999999997</v>
      </c>
      <c r="S225" s="4" cm="1">
        <f t="array" ref="S225">INDEX(GMWQ!$A$2:$NF$60,MATCH(1,(GMWQ!$NE$2:$NE$60=S$3)*(GMWQ!$ND$2:$ND$60=S$4)*(GMWQ!$NF$2:$NF$60=S$1),0),$G225-1966)</f>
        <v>-40.338990000000003</v>
      </c>
      <c r="T225" s="4" cm="1">
        <f t="array" ref="T225">INDEX(GMWQ!$A$2:$NF$60,MATCH(1,(GMWQ!$NE$2:$NE$60=T$3)*(GMWQ!$ND$2:$ND$60=T$4)*(GMWQ!$NF$2:$NF$60=T$1),0),$G225-1966)</f>
        <v>-16.732299999999999</v>
      </c>
      <c r="U225" s="4" cm="1">
        <f t="array" ref="U225">INDEX(GMWQ!$A$2:$NF$60,MATCH(1,(GMWQ!$NE$2:$NE$60=U$3)*(GMWQ!$ND$2:$ND$60=U$4)*(GMWQ!$NF$2:$NF$60=U$1),0),$G225-1966)</f>
        <v>-29430.75</v>
      </c>
      <c r="V225" s="4" cm="1">
        <f t="array" ref="V225">INDEX(GMWQ!$A$2:$NF$60,MATCH(1,(GMWQ!$NE$2:$NE$60=V$3)*(GMWQ!$ND$2:$ND$60=V$4)*(GMWQ!$NF$2:$NF$60=V$1),0),$G225-1966)</f>
        <v>3311913</v>
      </c>
      <c r="W225" s="4" cm="1">
        <f t="array" ref="W225">INDEX(GMWQ!$A$2:$NF$60,MATCH(1,(GMWQ!$NE$2:$NE$60=W$3)*(GMWQ!$ND$2:$ND$60=W$4)*(GMWQ!$NF$2:$NF$60=W$1),0),$G225-1966)</f>
        <v>47035.11</v>
      </c>
      <c r="X225" s="4" cm="1">
        <f t="array" ref="X225">INDEX(GMWQ!$A$2:$NF$60,MATCH(1,(GMWQ!$NE$2:$NE$60=X$3)*(GMWQ!$ND$2:$ND$60=X$4)*(GMWQ!$NF$2:$NF$60=X$1),0),$G225-1966)</f>
        <v>1398937</v>
      </c>
      <c r="Y225" s="4" cm="1">
        <f t="array" ref="Y225">INDEX(GMWQ!$A$2:$NF$60,MATCH(1,(GMWQ!$NE$2:$NE$60=Y$3)*(GMWQ!$ND$2:$ND$60=Y$4)*(GMWQ!$NF$2:$NF$60=Y$1),0),$G225-1966)</f>
        <v>2924.203</v>
      </c>
      <c r="Z225" s="4" cm="1">
        <f t="array" ref="Z225">INDEX(GMWQ!$A$2:$NF$60,MATCH(1,(GMWQ!$NE$2:$NE$60=Z$3)*(GMWQ!$ND$2:$ND$60=Z$4)*(GMWQ!$NF$2:$NF$60=Z$1),0),$G225-1966)</f>
        <v>3980.7579999999998</v>
      </c>
      <c r="AA225" s="4" cm="1">
        <f t="array" ref="AA225">INDEX(GMWQ!$A$2:$NF$60,MATCH(1,(GMWQ!$NE$2:$NE$60=AA$3)*(GMWQ!$ND$2:$ND$60=AA$4)*(GMWQ!$NF$2:$NF$60=AA$1),0),$G225-1966)</f>
        <v>3552.7130000000002</v>
      </c>
      <c r="AB225" s="4" cm="1">
        <f t="array" ref="AB225">INDEX(GMWQ!$A$2:$NF$60,MATCH(1,(GMWQ!$NE$2:$NE$60=AB$3)*(GMWQ!$ND$2:$ND$60=AB$4)*(GMWQ!$NF$2:$NF$60=AB$1),0),$G225-1966)</f>
        <v>3685737</v>
      </c>
      <c r="AC225" s="4" cm="1">
        <f t="array" ref="AC225">INDEX(GMWQ!$A$2:$NF$60,MATCH(1,(GMWQ!$NE$2:$NE$60=AC$3)*(GMWQ!$ND$2:$ND$60=AC$4)*(GMWQ!$NF$2:$NF$60=AC$1),0),$G225-1966)</f>
        <v>3157377</v>
      </c>
      <c r="AD225" s="4" cm="1">
        <f t="array" ref="AD225">INDEX(GMWQ!$A$2:$NF$60,MATCH(1,(GMWQ!$NE$2:$NE$60=AD$3)*(GMWQ!$ND$2:$ND$60=AD$4)*(GMWQ!$NF$2:$NF$60=AD$1),0),$G225-1966)</f>
        <v>35968.01</v>
      </c>
      <c r="AE225" s="4" cm="1">
        <f t="array" ref="AE225">INDEX(GMWQ!$A$2:$NF$60,MATCH(1,(GMWQ!$NE$2:$NE$60=AE$3)*(GMWQ!$ND$2:$ND$60=AE$4)*(GMWQ!$NF$2:$NF$60=AE$1),0),$G225-1966)</f>
        <v>616364.69999999995</v>
      </c>
      <c r="AF225" s="4" cm="1">
        <f t="array" ref="AF225">INDEX(GMWQ!$A$2:$NF$60,MATCH(1,(GMWQ!$NE$2:$NE$60=AF$3)*(GMWQ!$ND$2:$ND$60=AF$4)*(GMWQ!$NF$2:$NF$60=AF$1),0),$G225-1966)</f>
        <v>1247.655</v>
      </c>
      <c r="AG225" s="4" cm="1">
        <f t="array" ref="AG225">INDEX(GMWQ!$A$2:$NF$60,MATCH(1,(GMWQ!$NE$2:$NE$60=AG$3)*(GMWQ!$ND$2:$ND$60=AG$4)*(GMWQ!$NF$2:$NF$60=AG$1),0),$G225-1966)</f>
        <v>2550.366</v>
      </c>
      <c r="AH225" s="4" cm="1">
        <f t="array" ref="AH225">INDEX(GMWQ!$A$2:$NF$60,MATCH(1,(GMWQ!$NE$2:$NE$60=AH$3)*(GMWQ!$ND$2:$ND$60=AH$4)*(GMWQ!$NF$2:$NF$60=AH$1),0),$G225-1966)</f>
        <v>2931.7350000000001</v>
      </c>
      <c r="AI225" s="4" cm="1">
        <f t="array" ref="AI225">INDEX(GMWQ!$A$2:$NF$60,MATCH(1,(GMWQ!$NE$2:$NE$60=AI$3)*(GMWQ!$ND$2:$ND$60=AI$4)*(GMWQ!$NF$2:$NF$60=AI$1),0),$G225-1966)</f>
        <v>462078.7</v>
      </c>
      <c r="AJ225" s="4" cm="1">
        <f t="array" ref="AJ225">INDEX(GMWQ!$A$2:$NF$60,MATCH(1,(GMWQ!$NE$2:$NE$60=AJ$3)*(GMWQ!$ND$2:$ND$60=AJ$4)*(GMWQ!$NF$2:$NF$60=AJ$1),0),$G225-1966)</f>
        <v>815968.1</v>
      </c>
      <c r="AK225" s="4" cm="1">
        <f t="array" ref="AK225">INDEX(GMWQ!$A$2:$NF$60,MATCH(1,(GMWQ!$NE$2:$NE$60=AK$3)*(GMWQ!$ND$2:$ND$60=AK$4)*(GMWQ!$NF$2:$NF$60=AK$1),0),$G225-1966)</f>
        <v>8517.6209999999992</v>
      </c>
      <c r="AL225" s="4" cm="1">
        <f t="array" ref="AL225">INDEX(GMWQ!$A$2:$NF$60,MATCH(1,(GMWQ!$NE$2:$NE$60=AL$3)*(GMWQ!$ND$2:$ND$60=AL$4)*(GMWQ!$NF$2:$NF$60=AL$1),0),$G225-1966)</f>
        <v>175482.6</v>
      </c>
      <c r="AM225" s="4" cm="1">
        <f t="array" ref="AM225">INDEX(GMWQ!$A$2:$NF$60,MATCH(1,(GMWQ!$NE$2:$NE$60=AM$3)*(GMWQ!$ND$2:$ND$60=AM$4)*(GMWQ!$NF$2:$NF$60=AM$1),0),$G225-1966)</f>
        <v>1219.4359999999999</v>
      </c>
      <c r="AN225" s="4" cm="1">
        <f t="array" ref="AN225">INDEX(GMWQ!$A$2:$NF$60,MATCH(1,(GMWQ!$NE$2:$NE$60=AN$3)*(GMWQ!$ND$2:$ND$60=AN$4)*(GMWQ!$NF$2:$NF$60=AN$1),0),$G225-1966)</f>
        <v>793.99630000000002</v>
      </c>
      <c r="AO225" s="4" cm="1">
        <f t="array" ref="AO225">INDEX(GMWQ!$A$2:$NF$60,MATCH(1,(GMWQ!$NE$2:$NE$60=AO$3)*(GMWQ!$ND$2:$ND$60=AO$4)*(GMWQ!$NF$2:$NF$60=AO$1),0),$G225-1966)</f>
        <v>591.09950000000003</v>
      </c>
      <c r="AP225" s="4" cm="1">
        <f t="array" ref="AP225">INDEX(GMWQ!$A$2:$NF$60,MATCH(1,(GMWQ!$NE$2:$NE$60=AP$3)*(GMWQ!$ND$2:$ND$60=AP$4)*(GMWQ!$NF$2:$NF$60=AP$1),0),$G225-1966)</f>
        <v>874311.9</v>
      </c>
      <c r="AQ225" s="4" cm="1">
        <f t="array" ref="AQ225">INDEX(GMWQ!$A$2:$NF$60,MATCH(1,(GMWQ!$NE$2:$NE$60=AQ$3)*(GMWQ!$ND$2:$ND$60=AQ$4)*(GMWQ!$NF$2:$NF$60=AQ$1),0),$G225-1966)</f>
        <v>0.83549569999999995</v>
      </c>
      <c r="AR225" s="4" cm="1">
        <f t="array" ref="AR225">INDEX(GMWQ!$A$2:$NF$60,MATCH(1,(GMWQ!$NE$2:$NE$60=AR$3)*(GMWQ!$ND$2:$ND$60=AR$4)*(GMWQ!$NF$2:$NF$60=AR$1),0),$G225-1966)</f>
        <v>-0.14616850000000001</v>
      </c>
      <c r="AS225" s="4" cm="1">
        <f t="array" ref="AS225">INDEX(GMWQ!$A$2:$NF$60,MATCH(1,(GMWQ!$NE$2:$NE$60=AS$3)*(GMWQ!$ND$2:$ND$60=AS$4)*(GMWQ!$NF$2:$NF$60=AS$1),0),$G225-1966)</f>
        <v>0.2912283</v>
      </c>
      <c r="AT225" s="4" cm="1">
        <f t="array" ref="AT225">INDEX(GMWQ!$A$2:$NF$60,MATCH(1,(GMWQ!$NE$2:$NE$60=AT$3)*(GMWQ!$ND$2:$ND$60=AT$4)*(GMWQ!$NF$2:$NF$60=AT$1),0),$G225-1966)</f>
        <v>0.2211438</v>
      </c>
      <c r="AU225" s="4" cm="1">
        <f t="array" ref="AU225">INDEX(GMWQ!$A$2:$NF$60,MATCH(1,(GMWQ!$NE$2:$NE$60=AU$3)*(GMWQ!$ND$2:$ND$60=AU$4)*(GMWQ!$NF$2:$NF$60=AU$1),0),$G225-1966)</f>
        <v>147.494</v>
      </c>
      <c r="AV225" s="4" cm="1">
        <f t="array" ref="AV225">INDEX(GMWQ!$A$2:$NF$60,MATCH(1,(GMWQ!$NE$2:$NE$60=AV$3)*(GMWQ!$ND$2:$ND$60=AV$4)*(GMWQ!$NF$2:$NF$60=AV$1),0),$G225-1966)</f>
        <v>342.67559999999997</v>
      </c>
      <c r="AW225" s="4" cm="1">
        <f t="array" ref="AW225">INDEX(GMWQ!$A$2:$NF$60,MATCH(1,(GMWQ!$NE$2:$NE$60=AW$3)*(GMWQ!$ND$2:$ND$60=AW$4)*(GMWQ!$NF$2:$NF$60=AW$1),0),$G225-1966)</f>
        <v>118.0099</v>
      </c>
      <c r="AX225" s="4" cm="1">
        <f t="array" ref="AX225">INDEX(GMWQ!$A$2:$NF$60,MATCH(1,(GMWQ!$NE$2:$NE$60=AX$3)*(GMWQ!$ND$2:$ND$60=AX$4)*(GMWQ!$NF$2:$NF$60=AX$1),0),$G225-1966)</f>
        <v>128.6876</v>
      </c>
      <c r="AY225" s="4" cm="1">
        <f t="array" ref="AY225">INDEX(GMWQ!$A$2:$NF$60,MATCH(1,(GMWQ!$NE$2:$NE$60=AY$3)*(GMWQ!$ND$2:$ND$60=AY$4)*(GMWQ!$NF$2:$NF$60=AY$1),0),$G225-1966)</f>
        <v>104.82599999999999</v>
      </c>
      <c r="AZ225" s="4" cm="1">
        <f t="array" ref="AZ225">INDEX(GMWQ!$A$2:$NF$60,MATCH(1,(GMWQ!$NE$2:$NE$60=AZ$3)*(GMWQ!$ND$2:$ND$60=AZ$4)*(GMWQ!$NF$2:$NF$60=AZ$1),0),$G225-1966)</f>
        <v>105.3201</v>
      </c>
      <c r="BA225" s="4" cm="1">
        <f t="array" ref="BA225">INDEX(GMWQ!$A$2:$NF$60,MATCH(1,(GMWQ!$NE$2:$NE$60=BA$3)*(GMWQ!$ND$2:$ND$60=BA$4)*(GMWQ!$NF$2:$NF$60=BA$1),0),$G225-1966)</f>
        <v>173.23390000000001</v>
      </c>
    </row>
    <row r="226" spans="1:53" x14ac:dyDescent="0.25">
      <c r="B226" s="4">
        <f t="shared" si="282"/>
        <v>2027</v>
      </c>
      <c r="C226" s="4">
        <f t="shared" si="282"/>
        <v>2027</v>
      </c>
      <c r="D226" s="4">
        <f t="shared" ref="D226" si="290">+D222+1</f>
        <v>2027</v>
      </c>
      <c r="F226" s="4">
        <f t="shared" ref="F226" si="291">+F222+1</f>
        <v>2027</v>
      </c>
      <c r="G226" s="4">
        <f t="shared" si="226"/>
        <v>2192</v>
      </c>
      <c r="H226" s="4" cm="1">
        <f t="array" ref="H226">INDEX(GMWQ!$A$2:$NF$60,MATCH(1,(GMWQ!$NE$2:$NE$60=H$3)*(GMWQ!$ND$2:$ND$60=H$4)*(GMWQ!$NF$2:$NF$60=H$1),0),$G226-1966)</f>
        <v>719086</v>
      </c>
      <c r="I226" s="4" cm="1">
        <f t="array" ref="I226">INDEX(GMWQ!$A$2:$NF$60,MATCH(1,(GMWQ!$NE$2:$NE$60=I$3)*(GMWQ!$ND$2:$ND$60=I$4)*(GMWQ!$NF$2:$NF$60=I$1),0),$G226-1966)</f>
        <v>6312.08</v>
      </c>
      <c r="J226" s="4" cm="1">
        <f t="array" ref="J226">INDEX(GMWQ!$A$2:$NF$60,MATCH(1,(GMWQ!$NE$2:$NE$60=J$3)*(GMWQ!$ND$2:$ND$60=J$4)*(GMWQ!$NF$2:$NF$60=J$1),0),$G226-1966)</f>
        <v>149570.6</v>
      </c>
      <c r="K226" s="4" cm="1">
        <f t="array" ref="K226">INDEX(GMWQ!$A$2:$NF$60,MATCH(1,(GMWQ!$NE$2:$NE$60=K$3)*(GMWQ!$ND$2:$ND$60=K$4)*(GMWQ!$NF$2:$NF$60=K$1),0),$G226-1966)</f>
        <v>930.01130000000001</v>
      </c>
      <c r="L226" s="4" cm="1">
        <f t="array" ref="L226">INDEX(GMWQ!$A$2:$NF$60,MATCH(1,(GMWQ!$NE$2:$NE$60=L$3)*(GMWQ!$ND$2:$ND$60=L$4)*(GMWQ!$NF$2:$NF$60=L$1),0),$G226-1966)</f>
        <v>672.03</v>
      </c>
      <c r="M226" s="4" cm="1">
        <f t="array" ref="M226">INDEX(GMWQ!$A$2:$NF$60,MATCH(1,(GMWQ!$NE$2:$NE$60=M$3)*(GMWQ!$ND$2:$ND$60=M$4)*(GMWQ!$NF$2:$NF$60=M$1),0),$G226-1966)</f>
        <v>494.56180000000001</v>
      </c>
      <c r="N226" s="4" cm="1">
        <f t="array" ref="N226">INDEX(GMWQ!$A$2:$NF$60,MATCH(1,(GMWQ!$NE$2:$NE$60=N$3)*(GMWQ!$ND$2:$ND$60=N$4)*(GMWQ!$NF$2:$NF$60=N$1),0),$G226-1966)</f>
        <v>650168.19999999995</v>
      </c>
      <c r="O226" s="4" cm="1">
        <f t="array" ref="O226">INDEX(GMWQ!$A$2:$NF$60,MATCH(1,(GMWQ!$NE$2:$NE$60=O$3)*(GMWQ!$ND$2:$ND$60=O$4)*(GMWQ!$NF$2:$NF$60=O$1),0),$G226-1966)</f>
        <v>-44690.81</v>
      </c>
      <c r="P226" s="4" cm="1">
        <f t="array" ref="P226">INDEX(GMWQ!$A$2:$NF$60,MATCH(1,(GMWQ!$NE$2:$NE$60=P$3)*(GMWQ!$ND$2:$ND$60=P$4)*(GMWQ!$NF$2:$NF$60=P$1),0),$G226-1966)</f>
        <v>-676.54229999999995</v>
      </c>
      <c r="Q226" s="4" cm="1">
        <f t="array" ref="Q226">INDEX(GMWQ!$A$2:$NF$60,MATCH(1,(GMWQ!$NE$2:$NE$60=Q$3)*(GMWQ!$ND$2:$ND$60=Q$4)*(GMWQ!$NF$2:$NF$60=Q$1),0),$G226-1966)</f>
        <v>-5984.5820000000003</v>
      </c>
      <c r="R226" s="4" cm="1">
        <f t="array" ref="R226">INDEX(GMWQ!$A$2:$NF$60,MATCH(1,(GMWQ!$NE$2:$NE$60=R$3)*(GMWQ!$ND$2:$ND$60=R$4)*(GMWQ!$NF$2:$NF$60=R$1),0),$G226-1966)</f>
        <v>-42.818300000000001</v>
      </c>
      <c r="S226" s="4" cm="1">
        <f t="array" ref="S226">INDEX(GMWQ!$A$2:$NF$60,MATCH(1,(GMWQ!$NE$2:$NE$60=S$3)*(GMWQ!$ND$2:$ND$60=S$4)*(GMWQ!$NF$2:$NF$60=S$1),0),$G226-1966)</f>
        <v>-40.500700000000002</v>
      </c>
      <c r="T226" s="4" cm="1">
        <f t="array" ref="T226">INDEX(GMWQ!$A$2:$NF$60,MATCH(1,(GMWQ!$NE$2:$NE$60=T$3)*(GMWQ!$ND$2:$ND$60=T$4)*(GMWQ!$NF$2:$NF$60=T$1),0),$G226-1966)</f>
        <v>-16.781220000000001</v>
      </c>
      <c r="U226" s="4" cm="1">
        <f t="array" ref="U226">INDEX(GMWQ!$A$2:$NF$60,MATCH(1,(GMWQ!$NE$2:$NE$60=U$3)*(GMWQ!$ND$2:$ND$60=U$4)*(GMWQ!$NF$2:$NF$60=U$1),0),$G226-1966)</f>
        <v>-29206.41</v>
      </c>
      <c r="V226" s="4" cm="1">
        <f t="array" ref="V226">INDEX(GMWQ!$A$2:$NF$60,MATCH(1,(GMWQ!$NE$2:$NE$60=V$3)*(GMWQ!$ND$2:$ND$60=V$4)*(GMWQ!$NF$2:$NF$60=V$1),0),$G226-1966)</f>
        <v>3356604</v>
      </c>
      <c r="W226" s="4" cm="1">
        <f t="array" ref="W226">INDEX(GMWQ!$A$2:$NF$60,MATCH(1,(GMWQ!$NE$2:$NE$60=W$3)*(GMWQ!$ND$2:$ND$60=W$4)*(GMWQ!$NF$2:$NF$60=W$1),0),$G226-1966)</f>
        <v>47711.65</v>
      </c>
      <c r="X226" s="4" cm="1">
        <f t="array" ref="X226">INDEX(GMWQ!$A$2:$NF$60,MATCH(1,(GMWQ!$NE$2:$NE$60=X$3)*(GMWQ!$ND$2:$ND$60=X$4)*(GMWQ!$NF$2:$NF$60=X$1),0),$G226-1966)</f>
        <v>1404922</v>
      </c>
      <c r="Y226" s="4" cm="1">
        <f t="array" ref="Y226">INDEX(GMWQ!$A$2:$NF$60,MATCH(1,(GMWQ!$NE$2:$NE$60=Y$3)*(GMWQ!$ND$2:$ND$60=Y$4)*(GMWQ!$NF$2:$NF$60=Y$1),0),$G226-1966)</f>
        <v>2967.0219999999999</v>
      </c>
      <c r="Z226" s="4" cm="1">
        <f t="array" ref="Z226">INDEX(GMWQ!$A$2:$NF$60,MATCH(1,(GMWQ!$NE$2:$NE$60=Z$3)*(GMWQ!$ND$2:$ND$60=Z$4)*(GMWQ!$NF$2:$NF$60=Z$1),0),$G226-1966)</f>
        <v>4021.259</v>
      </c>
      <c r="AA226" s="4" cm="1">
        <f t="array" ref="AA226">INDEX(GMWQ!$A$2:$NF$60,MATCH(1,(GMWQ!$NE$2:$NE$60=AA$3)*(GMWQ!$ND$2:$ND$60=AA$4)*(GMWQ!$NF$2:$NF$60=AA$1),0),$G226-1966)</f>
        <v>3576.02</v>
      </c>
      <c r="AB226" s="4" cm="1">
        <f t="array" ref="AB226">INDEX(GMWQ!$A$2:$NF$60,MATCH(1,(GMWQ!$NE$2:$NE$60=AB$3)*(GMWQ!$ND$2:$ND$60=AB$4)*(GMWQ!$NF$2:$NF$60=AB$1),0),$G226-1966)</f>
        <v>3714944</v>
      </c>
      <c r="AC226" s="4" cm="1">
        <f t="array" ref="AC226">INDEX(GMWQ!$A$2:$NF$60,MATCH(1,(GMWQ!$NE$2:$NE$60=AC$3)*(GMWQ!$ND$2:$ND$60=AC$4)*(GMWQ!$NF$2:$NF$60=AC$1),0),$G226-1966)</f>
        <v>3212537</v>
      </c>
      <c r="AD226" s="4" cm="1">
        <f t="array" ref="AD226">INDEX(GMWQ!$A$2:$NF$60,MATCH(1,(GMWQ!$NE$2:$NE$60=AD$3)*(GMWQ!$ND$2:$ND$60=AD$4)*(GMWQ!$NF$2:$NF$60=AD$1),0),$G226-1966)</f>
        <v>36645.31</v>
      </c>
      <c r="AE226" s="4" cm="1">
        <f t="array" ref="AE226">INDEX(GMWQ!$A$2:$NF$60,MATCH(1,(GMWQ!$NE$2:$NE$60=AE$3)*(GMWQ!$ND$2:$ND$60=AE$4)*(GMWQ!$NF$2:$NF$60=AE$1),0),$G226-1966)</f>
        <v>622349.19999999995</v>
      </c>
      <c r="AF226" s="4" cm="1">
        <f t="array" ref="AF226">INDEX(GMWQ!$A$2:$NF$60,MATCH(1,(GMWQ!$NE$2:$NE$60=AF$3)*(GMWQ!$ND$2:$ND$60=AF$4)*(GMWQ!$NF$2:$NF$60=AF$1),0),$G226-1966)</f>
        <v>1290.473</v>
      </c>
      <c r="AG226" s="4" cm="1">
        <f t="array" ref="AG226">INDEX(GMWQ!$A$2:$NF$60,MATCH(1,(GMWQ!$NE$2:$NE$60=AG$3)*(GMWQ!$ND$2:$ND$60=AG$4)*(GMWQ!$NF$2:$NF$60=AG$1),0),$G226-1966)</f>
        <v>2590.8670000000002</v>
      </c>
      <c r="AH226" s="4" cm="1">
        <f t="array" ref="AH226">INDEX(GMWQ!$A$2:$NF$60,MATCH(1,(GMWQ!$NE$2:$NE$60=AH$3)*(GMWQ!$ND$2:$ND$60=AH$4)*(GMWQ!$NF$2:$NF$60=AH$1),0),$G226-1966)</f>
        <v>2948.5160000000001</v>
      </c>
      <c r="AI226" s="4" cm="1">
        <f t="array" ref="AI226">INDEX(GMWQ!$A$2:$NF$60,MATCH(1,(GMWQ!$NE$2:$NE$60=AI$3)*(GMWQ!$ND$2:$ND$60=AI$4)*(GMWQ!$NF$2:$NF$60=AI$1),0),$G226-1966)</f>
        <v>492802.5</v>
      </c>
      <c r="AJ226" s="4" cm="1">
        <f t="array" ref="AJ226">INDEX(GMWQ!$A$2:$NF$60,MATCH(1,(GMWQ!$NE$2:$NE$60=AJ$3)*(GMWQ!$ND$2:$ND$60=AJ$4)*(GMWQ!$NF$2:$NF$60=AJ$1),0),$G226-1966)</f>
        <v>823820.1</v>
      </c>
      <c r="AK226" s="4" cm="1">
        <f t="array" ref="AK226">INDEX(GMWQ!$A$2:$NF$60,MATCH(1,(GMWQ!$NE$2:$NE$60=AK$3)*(GMWQ!$ND$2:$ND$60=AK$4)*(GMWQ!$NF$2:$NF$60=AK$1),0),$G226-1966)</f>
        <v>8612.1790000000001</v>
      </c>
      <c r="AL226" s="4" cm="1">
        <f t="array" ref="AL226">INDEX(GMWQ!$A$2:$NF$60,MATCH(1,(GMWQ!$NE$2:$NE$60=AL$3)*(GMWQ!$ND$2:$ND$60=AL$4)*(GMWQ!$NF$2:$NF$60=AL$1),0),$G226-1966)</f>
        <v>175965.2</v>
      </c>
      <c r="AM226" s="4" cm="1">
        <f t="array" ref="AM226">INDEX(GMWQ!$A$2:$NF$60,MATCH(1,(GMWQ!$NE$2:$NE$60=AM$3)*(GMWQ!$ND$2:$ND$60=AM$4)*(GMWQ!$NF$2:$NF$60=AM$1),0),$G226-1966)</f>
        <v>1234.9480000000001</v>
      </c>
      <c r="AN226" s="4" cm="1">
        <f t="array" ref="AN226">INDEX(GMWQ!$A$2:$NF$60,MATCH(1,(GMWQ!$NE$2:$NE$60=AN$3)*(GMWQ!$ND$2:$ND$60=AN$4)*(GMWQ!$NF$2:$NF$60=AN$1),0),$G226-1966)</f>
        <v>800.93200000000002</v>
      </c>
      <c r="AO226" s="4" cm="1">
        <f t="array" ref="AO226">INDEX(GMWQ!$A$2:$NF$60,MATCH(1,(GMWQ!$NE$2:$NE$60=AO$3)*(GMWQ!$ND$2:$ND$60=AO$4)*(GMWQ!$NF$2:$NF$60=AO$1),0),$G226-1966)</f>
        <v>594.49220000000003</v>
      </c>
      <c r="AP226" s="4" cm="1">
        <f t="array" ref="AP226">INDEX(GMWQ!$A$2:$NF$60,MATCH(1,(GMWQ!$NE$2:$NE$60=AP$3)*(GMWQ!$ND$2:$ND$60=AP$4)*(GMWQ!$NF$2:$NF$60=AP$1),0),$G226-1966)</f>
        <v>882034.8</v>
      </c>
      <c r="AQ226" s="4" cm="1">
        <f t="array" ref="AQ226">INDEX(GMWQ!$A$2:$NF$60,MATCH(1,(GMWQ!$NE$2:$NE$60=AQ$3)*(GMWQ!$ND$2:$ND$60=AQ$4)*(GMWQ!$NF$2:$NF$60=AQ$1),0),$G226-1966)</f>
        <v>0.93019750000000001</v>
      </c>
      <c r="AR226" s="4" cm="1">
        <f t="array" ref="AR226">INDEX(GMWQ!$A$2:$NF$60,MATCH(1,(GMWQ!$NE$2:$NE$60=AR$3)*(GMWQ!$ND$2:$ND$60=AR$4)*(GMWQ!$NF$2:$NF$60=AR$1),0),$G226-1966)</f>
        <v>-8.2664009999999996E-2</v>
      </c>
      <c r="AS226" s="4" cm="1">
        <f t="array" ref="AS226">INDEX(GMWQ!$A$2:$NF$60,MATCH(1,(GMWQ!$NE$2:$NE$60=AS$3)*(GMWQ!$ND$2:$ND$60=AS$4)*(GMWQ!$NF$2:$NF$60=AS$1),0),$G226-1966)</f>
        <v>0.26746360000000002</v>
      </c>
      <c r="AT226" s="4" cm="1">
        <f t="array" ref="AT226">INDEX(GMWQ!$A$2:$NF$60,MATCH(1,(GMWQ!$NE$2:$NE$60=AT$3)*(GMWQ!$ND$2:$ND$60=AT$4)*(GMWQ!$NF$2:$NF$60=AT$1),0),$G226-1966)</f>
        <v>0.20991670000000001</v>
      </c>
      <c r="AU226" s="4" cm="1">
        <f t="array" ref="AU226">INDEX(GMWQ!$A$2:$NF$60,MATCH(1,(GMWQ!$NE$2:$NE$60=AU$3)*(GMWQ!$ND$2:$ND$60=AU$4)*(GMWQ!$NF$2:$NF$60=AU$1),0),$G226-1966)</f>
        <v>148.06989999999999</v>
      </c>
      <c r="AV226" s="4" cm="1">
        <f t="array" ref="AV226">INDEX(GMWQ!$A$2:$NF$60,MATCH(1,(GMWQ!$NE$2:$NE$60=AV$3)*(GMWQ!$ND$2:$ND$60=AV$4)*(GMWQ!$NF$2:$NF$60=AV$1),0),$G226-1966)</f>
        <v>344.2516</v>
      </c>
      <c r="AW226" s="4" cm="1">
        <f t="array" ref="AW226">INDEX(GMWQ!$A$2:$NF$60,MATCH(1,(GMWQ!$NE$2:$NE$60=AW$3)*(GMWQ!$ND$2:$ND$60=AW$4)*(GMWQ!$NF$2:$NF$60=AW$1),0),$G226-1966)</f>
        <v>118.7166</v>
      </c>
      <c r="AX226" s="4" cm="1">
        <f t="array" ref="AX226">INDEX(GMWQ!$A$2:$NF$60,MATCH(1,(GMWQ!$NE$2:$NE$60=AX$3)*(GMWQ!$ND$2:$ND$60=AX$4)*(GMWQ!$NF$2:$NF$60=AX$1),0),$G226-1966)</f>
        <v>129.2877</v>
      </c>
      <c r="AY226" s="4" cm="1">
        <f t="array" ref="AY226">INDEX(GMWQ!$A$2:$NF$60,MATCH(1,(GMWQ!$NE$2:$NE$60=AY$3)*(GMWQ!$ND$2:$ND$60=AY$4)*(GMWQ!$NF$2:$NF$60=AY$1),0),$G226-1966)</f>
        <v>105.01730000000001</v>
      </c>
      <c r="AZ226" s="4" cm="1">
        <f t="array" ref="AZ226">INDEX(GMWQ!$A$2:$NF$60,MATCH(1,(GMWQ!$NE$2:$NE$60=AZ$3)*(GMWQ!$ND$2:$ND$60=AZ$4)*(GMWQ!$NF$2:$NF$60=AZ$1),0),$G226-1966)</f>
        <v>104.93470000000001</v>
      </c>
      <c r="BA226" s="4" cm="1">
        <f t="array" ref="BA226">INDEX(GMWQ!$A$2:$NF$60,MATCH(1,(GMWQ!$NE$2:$NE$60=BA$3)*(GMWQ!$ND$2:$ND$60=BA$4)*(GMWQ!$NF$2:$NF$60=BA$1),0),$G226-1966)</f>
        <v>173.95519999999999</v>
      </c>
    </row>
    <row r="227" spans="1:53" x14ac:dyDescent="0.25">
      <c r="A227" s="4">
        <v>2028</v>
      </c>
      <c r="B227" s="4">
        <f t="shared" si="282"/>
        <v>2028</v>
      </c>
      <c r="C227" s="4">
        <f t="shared" si="282"/>
        <v>2027</v>
      </c>
      <c r="D227" s="4">
        <f t="shared" ref="D227" si="292">+D223+1</f>
        <v>2027</v>
      </c>
      <c r="E227" s="4">
        <f t="shared" si="282"/>
        <v>2027</v>
      </c>
      <c r="G227" s="4">
        <f t="shared" si="226"/>
        <v>2193</v>
      </c>
      <c r="H227" s="4" cm="1">
        <f t="array" ref="H227">INDEX(GMWQ!$A$2:$NF$60,MATCH(1,(GMWQ!$NE$2:$NE$60=H$3)*(GMWQ!$ND$2:$ND$60=H$4)*(GMWQ!$NF$2:$NF$60=H$1),0),$G227-1966)</f>
        <v>722537.5</v>
      </c>
      <c r="I227" s="4" cm="1">
        <f t="array" ref="I227">INDEX(GMWQ!$A$2:$NF$60,MATCH(1,(GMWQ!$NE$2:$NE$60=I$3)*(GMWQ!$ND$2:$ND$60=I$4)*(GMWQ!$NF$2:$NF$60=I$1),0),$G227-1966)</f>
        <v>6352.0039999999999</v>
      </c>
      <c r="J227" s="4" cm="1">
        <f t="array" ref="J227">INDEX(GMWQ!$A$2:$NF$60,MATCH(1,(GMWQ!$NE$2:$NE$60=J$3)*(GMWQ!$ND$2:$ND$60=J$4)*(GMWQ!$NF$2:$NF$60=J$1),0),$G227-1966)</f>
        <v>149793.60000000001</v>
      </c>
      <c r="K227" s="4" cm="1">
        <f t="array" ref="K227">INDEX(GMWQ!$A$2:$NF$60,MATCH(1,(GMWQ!$NE$2:$NE$60=K$3)*(GMWQ!$ND$2:$ND$60=K$4)*(GMWQ!$NF$2:$NF$60=K$1),0),$G227-1966)</f>
        <v>934.83450000000005</v>
      </c>
      <c r="L227" s="4" cm="1">
        <f t="array" ref="L227">INDEX(GMWQ!$A$2:$NF$60,MATCH(1,(GMWQ!$NE$2:$NE$60=L$3)*(GMWQ!$ND$2:$ND$60=L$4)*(GMWQ!$NF$2:$NF$60=L$1),0),$G227-1966)</f>
        <v>674.37</v>
      </c>
      <c r="M227" s="4" cm="1">
        <f t="array" ref="M227">INDEX(GMWQ!$A$2:$NF$60,MATCH(1,(GMWQ!$NE$2:$NE$60=M$3)*(GMWQ!$ND$2:$ND$60=M$4)*(GMWQ!$NF$2:$NF$60=M$1),0),$G227-1966)</f>
        <v>495.69600000000003</v>
      </c>
      <c r="N227" s="4" cm="1">
        <f t="array" ref="N227">INDEX(GMWQ!$A$2:$NF$60,MATCH(1,(GMWQ!$NE$2:$NE$60=N$3)*(GMWQ!$ND$2:$ND$60=N$4)*(GMWQ!$NF$2:$NF$60=N$1),0),$G227-1966)</f>
        <v>653940.4</v>
      </c>
      <c r="O227" s="4" cm="1">
        <f t="array" ref="O227">INDEX(GMWQ!$A$2:$NF$60,MATCH(1,(GMWQ!$NE$2:$NE$60=O$3)*(GMWQ!$ND$2:$ND$60=O$4)*(GMWQ!$NF$2:$NF$60=O$1),0),$G227-1966)</f>
        <v>-1460.1559999999999</v>
      </c>
      <c r="P227" s="4" cm="1">
        <f t="array" ref="P227">INDEX(GMWQ!$A$2:$NF$60,MATCH(1,(GMWQ!$NE$2:$NE$60=P$3)*(GMWQ!$ND$2:$ND$60=P$4)*(GMWQ!$NF$2:$NF$60=P$1),0),$G227-1966)</f>
        <v>-678.68520000000001</v>
      </c>
      <c r="Q227" s="4" cm="1">
        <f t="array" ref="Q227">INDEX(GMWQ!$A$2:$NF$60,MATCH(1,(GMWQ!$NE$2:$NE$60=Q$3)*(GMWQ!$ND$2:$ND$60=Q$4)*(GMWQ!$NF$2:$NF$60=Q$1),0),$G227-1966)</f>
        <v>-6097.9179999999997</v>
      </c>
      <c r="R227" s="4" cm="1">
        <f t="array" ref="R227">INDEX(GMWQ!$A$2:$NF$60,MATCH(1,(GMWQ!$NE$2:$NE$60=R$3)*(GMWQ!$ND$2:$ND$60=R$4)*(GMWQ!$NF$2:$NF$60=R$1),0),$G227-1966)</f>
        <v>-44.60425</v>
      </c>
      <c r="S227" s="4" cm="1">
        <f t="array" ref="S227">INDEX(GMWQ!$A$2:$NF$60,MATCH(1,(GMWQ!$NE$2:$NE$60=S$3)*(GMWQ!$ND$2:$ND$60=S$4)*(GMWQ!$NF$2:$NF$60=S$1),0),$G227-1966)</f>
        <v>-39.957920000000001</v>
      </c>
      <c r="T227" s="4" cm="1">
        <f t="array" ref="T227">INDEX(GMWQ!$A$2:$NF$60,MATCH(1,(GMWQ!$NE$2:$NE$60=T$3)*(GMWQ!$ND$2:$ND$60=T$4)*(GMWQ!$NF$2:$NF$60=T$1),0),$G227-1966)</f>
        <v>-16.84149</v>
      </c>
      <c r="U227" s="4" cm="1">
        <f t="array" ref="U227">INDEX(GMWQ!$A$2:$NF$60,MATCH(1,(GMWQ!$NE$2:$NE$60=U$3)*(GMWQ!$ND$2:$ND$60=U$4)*(GMWQ!$NF$2:$NF$60=U$1),0),$G227-1966)</f>
        <v>-28915.84</v>
      </c>
      <c r="V227" s="4" cm="1">
        <f t="array" ref="V227">INDEX(GMWQ!$A$2:$NF$60,MATCH(1,(GMWQ!$NE$2:$NE$60=V$3)*(GMWQ!$ND$2:$ND$60=V$4)*(GMWQ!$NF$2:$NF$60=V$1),0),$G227-1966)</f>
        <v>3358064</v>
      </c>
      <c r="W227" s="4" cm="1">
        <f t="array" ref="W227">INDEX(GMWQ!$A$2:$NF$60,MATCH(1,(GMWQ!$NE$2:$NE$60=W$3)*(GMWQ!$ND$2:$ND$60=W$4)*(GMWQ!$NF$2:$NF$60=W$1),0),$G227-1966)</f>
        <v>48390.34</v>
      </c>
      <c r="X227" s="4" cm="1">
        <f t="array" ref="X227">INDEX(GMWQ!$A$2:$NF$60,MATCH(1,(GMWQ!$NE$2:$NE$60=X$3)*(GMWQ!$ND$2:$ND$60=X$4)*(GMWQ!$NF$2:$NF$60=X$1),0),$G227-1966)</f>
        <v>1411020</v>
      </c>
      <c r="Y227" s="4" cm="1">
        <f t="array" ref="Y227">INDEX(GMWQ!$A$2:$NF$60,MATCH(1,(GMWQ!$NE$2:$NE$60=Y$3)*(GMWQ!$ND$2:$ND$60=Y$4)*(GMWQ!$NF$2:$NF$60=Y$1),0),$G227-1966)</f>
        <v>3011.6260000000002</v>
      </c>
      <c r="Z227" s="4" cm="1">
        <f t="array" ref="Z227">INDEX(GMWQ!$A$2:$NF$60,MATCH(1,(GMWQ!$NE$2:$NE$60=Z$3)*(GMWQ!$ND$2:$ND$60=Z$4)*(GMWQ!$NF$2:$NF$60=Z$1),0),$G227-1966)</f>
        <v>4061.2170000000001</v>
      </c>
      <c r="AA227" s="4" cm="1">
        <f t="array" ref="AA227">INDEX(GMWQ!$A$2:$NF$60,MATCH(1,(GMWQ!$NE$2:$NE$60=AA$3)*(GMWQ!$ND$2:$ND$60=AA$4)*(GMWQ!$NF$2:$NF$60=AA$1),0),$G227-1966)</f>
        <v>3594.078</v>
      </c>
      <c r="AB227" s="4" cm="1">
        <f t="array" ref="AB227">INDEX(GMWQ!$A$2:$NF$60,MATCH(1,(GMWQ!$NE$2:$NE$60=AB$3)*(GMWQ!$ND$2:$ND$60=AB$4)*(GMWQ!$NF$2:$NF$60=AB$1),0),$G227-1966)</f>
        <v>3743860</v>
      </c>
      <c r="AC227" s="4" cm="1">
        <f t="array" ref="AC227">INDEX(GMWQ!$A$2:$NF$60,MATCH(1,(GMWQ!$NE$2:$NE$60=AC$3)*(GMWQ!$ND$2:$ND$60=AC$4)*(GMWQ!$NF$2:$NF$60=AC$1),0),$G227-1966)</f>
        <v>3224466</v>
      </c>
      <c r="AD227" s="4" cm="1">
        <f t="array" ref="AD227">INDEX(GMWQ!$A$2:$NF$60,MATCH(1,(GMWQ!$NE$2:$NE$60=AD$3)*(GMWQ!$ND$2:$ND$60=AD$4)*(GMWQ!$NF$2:$NF$60=AD$1),0),$G227-1966)</f>
        <v>37385.39</v>
      </c>
      <c r="AE227" s="4" cm="1">
        <f t="array" ref="AE227">INDEX(GMWQ!$A$2:$NF$60,MATCH(1,(GMWQ!$NE$2:$NE$60=AE$3)*(GMWQ!$ND$2:$ND$60=AE$4)*(GMWQ!$NF$2:$NF$60=AE$1),0),$G227-1966)</f>
        <v>628447.19999999995</v>
      </c>
      <c r="AF227" s="4" cm="1">
        <f t="array" ref="AF227">INDEX(GMWQ!$A$2:$NF$60,MATCH(1,(GMWQ!$NE$2:$NE$60=AF$3)*(GMWQ!$ND$2:$ND$60=AF$4)*(GMWQ!$NF$2:$NF$60=AF$1),0),$G227-1966)</f>
        <v>1335.077</v>
      </c>
      <c r="AG227" s="4" cm="1">
        <f t="array" ref="AG227">INDEX(GMWQ!$A$2:$NF$60,MATCH(1,(GMWQ!$NE$2:$NE$60=AG$3)*(GMWQ!$ND$2:$ND$60=AG$4)*(GMWQ!$NF$2:$NF$60=AG$1),0),$G227-1966)</f>
        <v>2630.8249999999998</v>
      </c>
      <c r="AH227" s="4" cm="1">
        <f t="array" ref="AH227">INDEX(GMWQ!$A$2:$NF$60,MATCH(1,(GMWQ!$NE$2:$NE$60=AH$3)*(GMWQ!$ND$2:$ND$60=AH$4)*(GMWQ!$NF$2:$NF$60=AH$1),0),$G227-1966)</f>
        <v>2965.357</v>
      </c>
      <c r="AI227" s="4" cm="1">
        <f t="array" ref="AI227">INDEX(GMWQ!$A$2:$NF$60,MATCH(1,(GMWQ!$NE$2:$NE$60=AI$3)*(GMWQ!$ND$2:$ND$60=AI$4)*(GMWQ!$NF$2:$NF$60=AI$1),0),$G227-1966)</f>
        <v>523235.7</v>
      </c>
      <c r="AJ227" s="4" cm="1">
        <f t="array" ref="AJ227">INDEX(GMWQ!$A$2:$NF$60,MATCH(1,(GMWQ!$NE$2:$NE$60=AJ$3)*(GMWQ!$ND$2:$ND$60=AJ$4)*(GMWQ!$NF$2:$NF$60=AJ$1),0),$G227-1966)</f>
        <v>832243.9</v>
      </c>
      <c r="AK227" s="4" cm="1">
        <f t="array" ref="AK227">INDEX(GMWQ!$A$2:$NF$60,MATCH(1,(GMWQ!$NE$2:$NE$60=AK$3)*(GMWQ!$ND$2:$ND$60=AK$4)*(GMWQ!$NF$2:$NF$60=AK$1),0),$G227-1966)</f>
        <v>8706.1149999999998</v>
      </c>
      <c r="AL227" s="4" cm="1">
        <f t="array" ref="AL227">INDEX(GMWQ!$A$2:$NF$60,MATCH(1,(GMWQ!$NE$2:$NE$60=AL$3)*(GMWQ!$ND$2:$ND$60=AL$4)*(GMWQ!$NF$2:$NF$60=AL$1),0),$G227-1966)</f>
        <v>176444.5</v>
      </c>
      <c r="AM227" s="4" cm="1">
        <f t="array" ref="AM227">INDEX(GMWQ!$A$2:$NF$60,MATCH(1,(GMWQ!$NE$2:$NE$60=AM$3)*(GMWQ!$ND$2:$ND$60=AM$4)*(GMWQ!$NF$2:$NF$60=AM$1),0),$G227-1966)</f>
        <v>1249.758</v>
      </c>
      <c r="AN227" s="4" cm="1">
        <f t="array" ref="AN227">INDEX(GMWQ!$A$2:$NF$60,MATCH(1,(GMWQ!$NE$2:$NE$60=AN$3)*(GMWQ!$ND$2:$ND$60=AN$4)*(GMWQ!$NF$2:$NF$60=AN$1),0),$G227-1966)</f>
        <v>807.89300000000003</v>
      </c>
      <c r="AO227" s="4" cm="1">
        <f t="array" ref="AO227">INDEX(GMWQ!$A$2:$NF$60,MATCH(1,(GMWQ!$NE$2:$NE$60=AO$3)*(GMWQ!$ND$2:$ND$60=AO$4)*(GMWQ!$NF$2:$NF$60=AO$1),0),$G227-1966)</f>
        <v>597.51149999999996</v>
      </c>
      <c r="AP227" s="4" cm="1">
        <f t="array" ref="AP227">INDEX(GMWQ!$A$2:$NF$60,MATCH(1,(GMWQ!$NE$2:$NE$60=AP$3)*(GMWQ!$ND$2:$ND$60=AP$4)*(GMWQ!$NF$2:$NF$60=AP$1),0),$G227-1966)</f>
        <v>890861.7</v>
      </c>
      <c r="AQ227" s="4" cm="1">
        <f t="array" ref="AQ227">INDEX(GMWQ!$A$2:$NF$60,MATCH(1,(GMWQ!$NE$2:$NE$60=AQ$3)*(GMWQ!$ND$2:$ND$60=AQ$4)*(GMWQ!$NF$2:$NF$60=AQ$1),0),$G227-1966)</f>
        <v>0.95133160000000005</v>
      </c>
      <c r="AR227" s="4" cm="1">
        <f t="array" ref="AR227">INDEX(GMWQ!$A$2:$NF$60,MATCH(1,(GMWQ!$NE$2:$NE$60=AR$3)*(GMWQ!$ND$2:$ND$60=AR$4)*(GMWQ!$NF$2:$NF$60=AR$1),0),$G227-1966)</f>
        <v>-1.909375E-2</v>
      </c>
      <c r="AS227" s="4" cm="1">
        <f t="array" ref="AS227">INDEX(GMWQ!$A$2:$NF$60,MATCH(1,(GMWQ!$NE$2:$NE$60=AS$3)*(GMWQ!$ND$2:$ND$60=AS$4)*(GMWQ!$NF$2:$NF$60=AS$1),0),$G227-1966)</f>
        <v>0.25797890000000001</v>
      </c>
      <c r="AT227" s="4" cm="1">
        <f t="array" ref="AT227">INDEX(GMWQ!$A$2:$NF$60,MATCH(1,(GMWQ!$NE$2:$NE$60=AT$3)*(GMWQ!$ND$2:$ND$60=AT$4)*(GMWQ!$NF$2:$NF$60=AT$1),0),$G227-1966)</f>
        <v>0.1942207</v>
      </c>
      <c r="AU227" s="4" cm="1">
        <f t="array" ref="AU227">INDEX(GMWQ!$A$2:$NF$60,MATCH(1,(GMWQ!$NE$2:$NE$60=AU$3)*(GMWQ!$ND$2:$ND$60=AU$4)*(GMWQ!$NF$2:$NF$60=AU$1),0),$G227-1966)</f>
        <v>148.2578</v>
      </c>
      <c r="AV227" s="4" cm="1">
        <f t="array" ref="AV227">INDEX(GMWQ!$A$2:$NF$60,MATCH(1,(GMWQ!$NE$2:$NE$60=AV$3)*(GMWQ!$ND$2:$ND$60=AV$4)*(GMWQ!$NF$2:$NF$60=AV$1),0),$G227-1966)</f>
        <v>345.80360000000002</v>
      </c>
      <c r="AW227" s="4" cm="1">
        <f t="array" ref="AW227">INDEX(GMWQ!$A$2:$NF$60,MATCH(1,(GMWQ!$NE$2:$NE$60=AW$3)*(GMWQ!$ND$2:$ND$60=AW$4)*(GMWQ!$NF$2:$NF$60=AW$1),0),$G227-1966)</f>
        <v>118.8385</v>
      </c>
      <c r="AX227" s="4" cm="1">
        <f t="array" ref="AX227">INDEX(GMWQ!$A$2:$NF$60,MATCH(1,(GMWQ!$NE$2:$NE$60=AX$3)*(GMWQ!$ND$2:$ND$60=AX$4)*(GMWQ!$NF$2:$NF$60=AX$1),0),$G227-1966)</f>
        <v>130.0027</v>
      </c>
      <c r="AY227" s="4" cm="1">
        <f t="array" ref="AY227">INDEX(GMWQ!$A$2:$NF$60,MATCH(1,(GMWQ!$NE$2:$NE$60=AY$3)*(GMWQ!$ND$2:$ND$60=AY$4)*(GMWQ!$NF$2:$NF$60=AY$1),0),$G227-1966)</f>
        <v>105.5485</v>
      </c>
      <c r="AZ227" s="4" cm="1">
        <f t="array" ref="AZ227">INDEX(GMWQ!$A$2:$NF$60,MATCH(1,(GMWQ!$NE$2:$NE$60=AZ$3)*(GMWQ!$ND$2:$ND$60=AZ$4)*(GMWQ!$NF$2:$NF$60=AZ$1),0),$G227-1966)</f>
        <v>105.8295</v>
      </c>
      <c r="BA227" s="4" cm="1">
        <f t="array" ref="BA227">INDEX(GMWQ!$A$2:$NF$60,MATCH(1,(GMWQ!$NE$2:$NE$60=BA$3)*(GMWQ!$ND$2:$ND$60=BA$4)*(GMWQ!$NF$2:$NF$60=BA$1),0),$G227-1966)</f>
        <v>174.6765</v>
      </c>
    </row>
    <row r="228" spans="1:53" x14ac:dyDescent="0.25">
      <c r="B228" s="4">
        <f t="shared" si="282"/>
        <v>2028</v>
      </c>
      <c r="C228" s="4">
        <f t="shared" si="282"/>
        <v>2028</v>
      </c>
      <c r="D228" s="4">
        <f t="shared" ref="D228" si="293">+D224+1</f>
        <v>2027</v>
      </c>
      <c r="G228" s="4">
        <f t="shared" si="226"/>
        <v>2194</v>
      </c>
      <c r="H228" s="4" cm="1">
        <f t="array" ref="H228">INDEX(GMWQ!$A$2:$NF$60,MATCH(1,(GMWQ!$NE$2:$NE$60=H$3)*(GMWQ!$ND$2:$ND$60=H$4)*(GMWQ!$NF$2:$NF$60=H$1),0),$G228-1966)</f>
        <v>726222.3</v>
      </c>
      <c r="I228" s="4" cm="1">
        <f t="array" ref="I228">INDEX(GMWQ!$A$2:$NF$60,MATCH(1,(GMWQ!$NE$2:$NE$60=I$3)*(GMWQ!$ND$2:$ND$60=I$4)*(GMWQ!$NF$2:$NF$60=I$1),0),$G228-1966)</f>
        <v>6391.9359999999997</v>
      </c>
      <c r="J228" s="4" cm="1">
        <f t="array" ref="J228">INDEX(GMWQ!$A$2:$NF$60,MATCH(1,(GMWQ!$NE$2:$NE$60=J$3)*(GMWQ!$ND$2:$ND$60=J$4)*(GMWQ!$NF$2:$NF$60=J$1),0),$G228-1966)</f>
        <v>149992.20000000001</v>
      </c>
      <c r="K228" s="4" cm="1">
        <f t="array" ref="K228">INDEX(GMWQ!$A$2:$NF$60,MATCH(1,(GMWQ!$NE$2:$NE$60=K$3)*(GMWQ!$ND$2:$ND$60=K$4)*(GMWQ!$NF$2:$NF$60=K$1),0),$G228-1966)</f>
        <v>938.98239999999998</v>
      </c>
      <c r="L228" s="4" cm="1">
        <f t="array" ref="L228">INDEX(GMWQ!$A$2:$NF$60,MATCH(1,(GMWQ!$NE$2:$NE$60=L$3)*(GMWQ!$ND$2:$ND$60=L$4)*(GMWQ!$NF$2:$NF$60=L$1),0),$G228-1966)</f>
        <v>676.66</v>
      </c>
      <c r="M228" s="4" cm="1">
        <f t="array" ref="M228">INDEX(GMWQ!$A$2:$NF$60,MATCH(1,(GMWQ!$NE$2:$NE$60=M$3)*(GMWQ!$ND$2:$ND$60=M$4)*(GMWQ!$NF$2:$NF$60=M$1),0),$G228-1966)</f>
        <v>496.65039999999999</v>
      </c>
      <c r="N228" s="4" cm="1">
        <f t="array" ref="N228">INDEX(GMWQ!$A$2:$NF$60,MATCH(1,(GMWQ!$NE$2:$NE$60=N$3)*(GMWQ!$ND$2:$ND$60=N$4)*(GMWQ!$NF$2:$NF$60=N$1),0),$G228-1966)</f>
        <v>657520.19999999995</v>
      </c>
      <c r="O228" s="4" cm="1">
        <f t="array" ref="O228">INDEX(GMWQ!$A$2:$NF$60,MATCH(1,(GMWQ!$NE$2:$NE$60=O$3)*(GMWQ!$ND$2:$ND$60=O$4)*(GMWQ!$NF$2:$NF$60=O$1),0),$G228-1966)</f>
        <v>-42090.44</v>
      </c>
      <c r="P228" s="4" cm="1">
        <f t="array" ref="P228">INDEX(GMWQ!$A$2:$NF$60,MATCH(1,(GMWQ!$NE$2:$NE$60=P$3)*(GMWQ!$ND$2:$ND$60=P$4)*(GMWQ!$NF$2:$NF$60=P$1),0),$G228-1966)</f>
        <v>-684.29629999999997</v>
      </c>
      <c r="Q228" s="4" cm="1">
        <f t="array" ref="Q228">INDEX(GMWQ!$A$2:$NF$60,MATCH(1,(GMWQ!$NE$2:$NE$60=Q$3)*(GMWQ!$ND$2:$ND$60=Q$4)*(GMWQ!$NF$2:$NF$60=Q$1),0),$G228-1966)</f>
        <v>-6206.84</v>
      </c>
      <c r="R228" s="4" cm="1">
        <f t="array" ref="R228">INDEX(GMWQ!$A$2:$NF$60,MATCH(1,(GMWQ!$NE$2:$NE$60=R$3)*(GMWQ!$ND$2:$ND$60=R$4)*(GMWQ!$NF$2:$NF$60=R$1),0),$G228-1966)</f>
        <v>-47.262149999999998</v>
      </c>
      <c r="S228" s="4" cm="1">
        <f t="array" ref="S228">INDEX(GMWQ!$A$2:$NF$60,MATCH(1,(GMWQ!$NE$2:$NE$60=S$3)*(GMWQ!$ND$2:$ND$60=S$4)*(GMWQ!$NF$2:$NF$60=S$1),0),$G228-1966)</f>
        <v>-40.251399999999997</v>
      </c>
      <c r="T228" s="4" cm="1">
        <f t="array" ref="T228">INDEX(GMWQ!$A$2:$NF$60,MATCH(1,(GMWQ!$NE$2:$NE$60=T$3)*(GMWQ!$ND$2:$ND$60=T$4)*(GMWQ!$NF$2:$NF$60=T$1),0),$G228-1966)</f>
        <v>-16.829930000000001</v>
      </c>
      <c r="U228" s="4" cm="1">
        <f t="array" ref="U228">INDEX(GMWQ!$A$2:$NF$60,MATCH(1,(GMWQ!$NE$2:$NE$60=U$3)*(GMWQ!$ND$2:$ND$60=U$4)*(GMWQ!$NF$2:$NF$60=U$1),0),$G228-1966)</f>
        <v>-28765.31</v>
      </c>
      <c r="V228" s="4" cm="1">
        <f t="array" ref="V228">INDEX(GMWQ!$A$2:$NF$60,MATCH(1,(GMWQ!$NE$2:$NE$60=V$3)*(GMWQ!$ND$2:$ND$60=V$4)*(GMWQ!$NF$2:$NF$60=V$1),0),$G228-1966)</f>
        <v>3400154</v>
      </c>
      <c r="W228" s="4" cm="1">
        <f t="array" ref="W228">INDEX(GMWQ!$A$2:$NF$60,MATCH(1,(GMWQ!$NE$2:$NE$60=W$3)*(GMWQ!$ND$2:$ND$60=W$4)*(GMWQ!$NF$2:$NF$60=W$1),0),$G228-1966)</f>
        <v>49074.63</v>
      </c>
      <c r="X228" s="4" cm="1">
        <f t="array" ref="X228">INDEX(GMWQ!$A$2:$NF$60,MATCH(1,(GMWQ!$NE$2:$NE$60=X$3)*(GMWQ!$ND$2:$ND$60=X$4)*(GMWQ!$NF$2:$NF$60=X$1),0),$G228-1966)</f>
        <v>1417226</v>
      </c>
      <c r="Y228" s="4" cm="1">
        <f t="array" ref="Y228">INDEX(GMWQ!$A$2:$NF$60,MATCH(1,(GMWQ!$NE$2:$NE$60=Y$3)*(GMWQ!$ND$2:$ND$60=Y$4)*(GMWQ!$NF$2:$NF$60=Y$1),0),$G228-1966)</f>
        <v>3058.8879999999999</v>
      </c>
      <c r="Z228" s="4" cm="1">
        <f t="array" ref="Z228">INDEX(GMWQ!$A$2:$NF$60,MATCH(1,(GMWQ!$NE$2:$NE$60=Z$3)*(GMWQ!$ND$2:$ND$60=Z$4)*(GMWQ!$NF$2:$NF$60=Z$1),0),$G228-1966)</f>
        <v>4101.4679999999998</v>
      </c>
      <c r="AA228" s="4" cm="1">
        <f t="array" ref="AA228">INDEX(GMWQ!$A$2:$NF$60,MATCH(1,(GMWQ!$NE$2:$NE$60=AA$3)*(GMWQ!$ND$2:$ND$60=AA$4)*(GMWQ!$NF$2:$NF$60=AA$1),0),$G228-1966)</f>
        <v>3612.1239999999998</v>
      </c>
      <c r="AB228" s="4" cm="1">
        <f t="array" ref="AB228">INDEX(GMWQ!$A$2:$NF$60,MATCH(1,(GMWQ!$NE$2:$NE$60=AB$3)*(GMWQ!$ND$2:$ND$60=AB$4)*(GMWQ!$NF$2:$NF$60=AB$1),0),$G228-1966)</f>
        <v>3772625</v>
      </c>
      <c r="AC228" s="4" cm="1">
        <f t="array" ref="AC228">INDEX(GMWQ!$A$2:$NF$60,MATCH(1,(GMWQ!$NE$2:$NE$60=AC$3)*(GMWQ!$ND$2:$ND$60=AC$4)*(GMWQ!$NF$2:$NF$60=AC$1),0),$G228-1966)</f>
        <v>3277054</v>
      </c>
      <c r="AD228" s="4" cm="1">
        <f t="array" ref="AD228">INDEX(GMWQ!$A$2:$NF$60,MATCH(1,(GMWQ!$NE$2:$NE$60=AD$3)*(GMWQ!$ND$2:$ND$60=AD$4)*(GMWQ!$NF$2:$NF$60=AD$1),0),$G228-1966)</f>
        <v>38016.26</v>
      </c>
      <c r="AE228" s="4" cm="1">
        <f t="array" ref="AE228">INDEX(GMWQ!$A$2:$NF$60,MATCH(1,(GMWQ!$NE$2:$NE$60=AE$3)*(GMWQ!$ND$2:$ND$60=AE$4)*(GMWQ!$NF$2:$NF$60=AE$1),0),$G228-1966)</f>
        <v>634654</v>
      </c>
      <c r="AF228" s="4" cm="1">
        <f t="array" ref="AF228">INDEX(GMWQ!$A$2:$NF$60,MATCH(1,(GMWQ!$NE$2:$NE$60=AF$3)*(GMWQ!$ND$2:$ND$60=AF$4)*(GMWQ!$NF$2:$NF$60=AF$1),0),$G228-1966)</f>
        <v>1382.3389999999999</v>
      </c>
      <c r="AG228" s="4" cm="1">
        <f t="array" ref="AG228">INDEX(GMWQ!$A$2:$NF$60,MATCH(1,(GMWQ!$NE$2:$NE$60=AG$3)*(GMWQ!$ND$2:$ND$60=AG$4)*(GMWQ!$NF$2:$NF$60=AG$1),0),$G228-1966)</f>
        <v>2671.076</v>
      </c>
      <c r="AH228" s="4" cm="1">
        <f t="array" ref="AH228">INDEX(GMWQ!$A$2:$NF$60,MATCH(1,(GMWQ!$NE$2:$NE$60=AH$3)*(GMWQ!$ND$2:$ND$60=AH$4)*(GMWQ!$NF$2:$NF$60=AH$1),0),$G228-1966)</f>
        <v>2982.1869999999999</v>
      </c>
      <c r="AI228" s="4" cm="1">
        <f t="array" ref="AI228">INDEX(GMWQ!$A$2:$NF$60,MATCH(1,(GMWQ!$NE$2:$NE$60=AI$3)*(GMWQ!$ND$2:$ND$60=AI$4)*(GMWQ!$NF$2:$NF$60=AI$1),0),$G228-1966)</f>
        <v>553518.4</v>
      </c>
      <c r="AJ228" s="4" cm="1">
        <f t="array" ref="AJ228">INDEX(GMWQ!$A$2:$NF$60,MATCH(1,(GMWQ!$NE$2:$NE$60=AJ$3)*(GMWQ!$ND$2:$ND$60=AJ$4)*(GMWQ!$NF$2:$NF$60=AJ$1),0),$G228-1966)</f>
        <v>840837.8</v>
      </c>
      <c r="AK228" s="4" cm="1">
        <f t="array" ref="AK228">INDEX(GMWQ!$A$2:$NF$60,MATCH(1,(GMWQ!$NE$2:$NE$60=AK$3)*(GMWQ!$ND$2:$ND$60=AK$4)*(GMWQ!$NF$2:$NF$60=AK$1),0),$G228-1966)</f>
        <v>8802.2540000000008</v>
      </c>
      <c r="AL228" s="4" cm="1">
        <f t="array" ref="AL228">INDEX(GMWQ!$A$2:$NF$60,MATCH(1,(GMWQ!$NE$2:$NE$60=AL$3)*(GMWQ!$ND$2:$ND$60=AL$4)*(GMWQ!$NF$2:$NF$60=AL$1),0),$G228-1966)</f>
        <v>176933.8</v>
      </c>
      <c r="AM228" s="4" cm="1">
        <f t="array" ref="AM228">INDEX(GMWQ!$A$2:$NF$60,MATCH(1,(GMWQ!$NE$2:$NE$60=AM$3)*(GMWQ!$ND$2:$ND$60=AM$4)*(GMWQ!$NF$2:$NF$60=AM$1),0),$G228-1966)</f>
        <v>1263.6510000000001</v>
      </c>
      <c r="AN228" s="4" cm="1">
        <f t="array" ref="AN228">INDEX(GMWQ!$A$2:$NF$60,MATCH(1,(GMWQ!$NE$2:$NE$60=AN$3)*(GMWQ!$ND$2:$ND$60=AN$4)*(GMWQ!$NF$2:$NF$60=AN$1),0),$G228-1966)</f>
        <v>815.08510000000001</v>
      </c>
      <c r="AO228" s="4" cm="1">
        <f t="array" ref="AO228">INDEX(GMWQ!$A$2:$NF$60,MATCH(1,(GMWQ!$NE$2:$NE$60=AO$3)*(GMWQ!$ND$2:$ND$60=AO$4)*(GMWQ!$NF$2:$NF$60=AO$1),0),$G228-1966)</f>
        <v>601.33040000000005</v>
      </c>
      <c r="AP228" s="4" cm="1">
        <f t="array" ref="AP228">INDEX(GMWQ!$A$2:$NF$60,MATCH(1,(GMWQ!$NE$2:$NE$60=AP$3)*(GMWQ!$ND$2:$ND$60=AP$4)*(GMWQ!$NF$2:$NF$60=AP$1),0),$G228-1966)</f>
        <v>898961</v>
      </c>
      <c r="AQ228" s="4" cm="1">
        <f t="array" ref="AQ228">INDEX(GMWQ!$A$2:$NF$60,MATCH(1,(GMWQ!$NE$2:$NE$60=AQ$3)*(GMWQ!$ND$2:$ND$60=AQ$4)*(GMWQ!$NF$2:$NF$60=AQ$1),0),$G228-1966)</f>
        <v>0.90895709999999996</v>
      </c>
      <c r="AR228" s="4" cm="1">
        <f t="array" ref="AR228">INDEX(GMWQ!$A$2:$NF$60,MATCH(1,(GMWQ!$NE$2:$NE$60=AR$3)*(GMWQ!$ND$2:$ND$60=AR$4)*(GMWQ!$NF$2:$NF$60=AR$1),0),$G228-1966)</f>
        <v>0.1041012</v>
      </c>
      <c r="AS228" s="4" cm="1">
        <f t="array" ref="AS228">INDEX(GMWQ!$A$2:$NF$60,MATCH(1,(GMWQ!$NE$2:$NE$60=AS$3)*(GMWQ!$ND$2:$ND$60=AS$4)*(GMWQ!$NF$2:$NF$60=AS$1),0),$G228-1966)</f>
        <v>0.28333219999999998</v>
      </c>
      <c r="AT228" s="4" cm="1">
        <f t="array" ref="AT228">INDEX(GMWQ!$A$2:$NF$60,MATCH(1,(GMWQ!$NE$2:$NE$60=AT$3)*(GMWQ!$ND$2:$ND$60=AT$4)*(GMWQ!$NF$2:$NF$60=AT$1),0),$G228-1966)</f>
        <v>0.24465609999999999</v>
      </c>
      <c r="AU228" s="4" cm="1">
        <f t="array" ref="AU228">INDEX(GMWQ!$A$2:$NF$60,MATCH(1,(GMWQ!$NE$2:$NE$60=AU$3)*(GMWQ!$ND$2:$ND$60=AU$4)*(GMWQ!$NF$2:$NF$60=AU$1),0),$G228-1966)</f>
        <v>149.48419999999999</v>
      </c>
      <c r="AV228" s="4" cm="1">
        <f t="array" ref="AV228">INDEX(GMWQ!$A$2:$NF$60,MATCH(1,(GMWQ!$NE$2:$NE$60=AV$3)*(GMWQ!$ND$2:$ND$60=AV$4)*(GMWQ!$NF$2:$NF$60=AV$1),0),$G228-1966)</f>
        <v>347.32889999999998</v>
      </c>
      <c r="AW228" s="4" cm="1">
        <f t="array" ref="AW228">INDEX(GMWQ!$A$2:$NF$60,MATCH(1,(GMWQ!$NE$2:$NE$60=AW$3)*(GMWQ!$ND$2:$ND$60=AW$4)*(GMWQ!$NF$2:$NF$60=AW$1),0),$G228-1966)</f>
        <v>119.9529</v>
      </c>
      <c r="AX228" s="4" cm="1">
        <f t="array" ref="AX228">INDEX(GMWQ!$A$2:$NF$60,MATCH(1,(GMWQ!$NE$2:$NE$60=AX$3)*(GMWQ!$ND$2:$ND$60=AX$4)*(GMWQ!$NF$2:$NF$60=AX$1),0),$G228-1966)</f>
        <v>130.67400000000001</v>
      </c>
      <c r="AY228" s="4" cm="1">
        <f t="array" ref="AY228">INDEX(GMWQ!$A$2:$NF$60,MATCH(1,(GMWQ!$NE$2:$NE$60=AY$3)*(GMWQ!$ND$2:$ND$60=AY$4)*(GMWQ!$NF$2:$NF$60=AY$1),0),$G228-1966)</f>
        <v>106.4751</v>
      </c>
      <c r="AZ228" s="4" cm="1">
        <f t="array" ref="AZ228">INDEX(GMWQ!$A$2:$NF$60,MATCH(1,(GMWQ!$NE$2:$NE$60=AZ$3)*(GMWQ!$ND$2:$ND$60=AZ$4)*(GMWQ!$NF$2:$NF$60=AZ$1),0),$G228-1966)</f>
        <v>106.7148</v>
      </c>
      <c r="BA228" s="4" cm="1">
        <f t="array" ref="BA228">INDEX(GMWQ!$A$2:$NF$60,MATCH(1,(GMWQ!$NE$2:$NE$60=BA$3)*(GMWQ!$ND$2:$ND$60=BA$4)*(GMWQ!$NF$2:$NF$60=BA$1),0),$G228-1966)</f>
        <v>175.43780000000001</v>
      </c>
    </row>
    <row r="229" spans="1:53" x14ac:dyDescent="0.25">
      <c r="B229" s="4">
        <f t="shared" si="282"/>
        <v>2028</v>
      </c>
      <c r="C229" s="4">
        <f t="shared" si="282"/>
        <v>2028</v>
      </c>
      <c r="D229" s="4">
        <f t="shared" ref="D229" si="294">+D225+1</f>
        <v>2028</v>
      </c>
      <c r="G229" s="4">
        <f t="shared" si="226"/>
        <v>2195</v>
      </c>
      <c r="H229" s="4" cm="1">
        <f t="array" ref="H229">INDEX(GMWQ!$A$2:$NF$60,MATCH(1,(GMWQ!$NE$2:$NE$60=H$3)*(GMWQ!$ND$2:$ND$60=H$4)*(GMWQ!$NF$2:$NF$60=H$1),0),$G229-1966)</f>
        <v>729853.5</v>
      </c>
      <c r="I229" s="4" cm="1">
        <f t="array" ref="I229">INDEX(GMWQ!$A$2:$NF$60,MATCH(1,(GMWQ!$NE$2:$NE$60=I$3)*(GMWQ!$ND$2:$ND$60=I$4)*(GMWQ!$NF$2:$NF$60=I$1),0),$G229-1966)</f>
        <v>6432.0510000000004</v>
      </c>
      <c r="J229" s="4" cm="1">
        <f t="array" ref="J229">INDEX(GMWQ!$A$2:$NF$60,MATCH(1,(GMWQ!$NE$2:$NE$60=J$3)*(GMWQ!$ND$2:$ND$60=J$4)*(GMWQ!$NF$2:$NF$60=J$1),0),$G229-1966)</f>
        <v>150174.79999999999</v>
      </c>
      <c r="K229" s="4" cm="1">
        <f t="array" ref="K229">INDEX(GMWQ!$A$2:$NF$60,MATCH(1,(GMWQ!$NE$2:$NE$60=K$3)*(GMWQ!$ND$2:$ND$60=K$4)*(GMWQ!$NF$2:$NF$60=K$1),0),$G229-1966)</f>
        <v>942.74689999999998</v>
      </c>
      <c r="L229" s="4" cm="1">
        <f t="array" ref="L229">INDEX(GMWQ!$A$2:$NF$60,MATCH(1,(GMWQ!$NE$2:$NE$60=L$3)*(GMWQ!$ND$2:$ND$60=L$4)*(GMWQ!$NF$2:$NF$60=L$1),0),$G229-1966)</f>
        <v>678.88</v>
      </c>
      <c r="M229" s="4" cm="1">
        <f t="array" ref="M229">INDEX(GMWQ!$A$2:$NF$60,MATCH(1,(GMWQ!$NE$2:$NE$60=M$3)*(GMWQ!$ND$2:$ND$60=M$4)*(GMWQ!$NF$2:$NF$60=M$1),0),$G229-1966)</f>
        <v>497.76530000000002</v>
      </c>
      <c r="N229" s="4" cm="1">
        <f t="array" ref="N229">INDEX(GMWQ!$A$2:$NF$60,MATCH(1,(GMWQ!$NE$2:$NE$60=N$3)*(GMWQ!$ND$2:$ND$60=N$4)*(GMWQ!$NF$2:$NF$60=N$1),0),$G229-1966)</f>
        <v>661084.4</v>
      </c>
      <c r="O229" s="4" cm="1">
        <f t="array" ref="O229">INDEX(GMWQ!$A$2:$NF$60,MATCH(1,(GMWQ!$NE$2:$NE$60=O$3)*(GMWQ!$ND$2:$ND$60=O$4)*(GMWQ!$NF$2:$NF$60=O$1),0),$G229-1966)</f>
        <v>-17343.38</v>
      </c>
      <c r="P229" s="4" cm="1">
        <f t="array" ref="P229">INDEX(GMWQ!$A$2:$NF$60,MATCH(1,(GMWQ!$NE$2:$NE$60=P$3)*(GMWQ!$ND$2:$ND$60=P$4)*(GMWQ!$NF$2:$NF$60=P$1),0),$G229-1966)</f>
        <v>-689.61509999999998</v>
      </c>
      <c r="Q229" s="4" cm="1">
        <f t="array" ref="Q229">INDEX(GMWQ!$A$2:$NF$60,MATCH(1,(GMWQ!$NE$2:$NE$60=Q$3)*(GMWQ!$ND$2:$ND$60=Q$4)*(GMWQ!$NF$2:$NF$60=Q$1),0),$G229-1966)</f>
        <v>-6297.6639999999998</v>
      </c>
      <c r="R229" s="4" cm="1">
        <f t="array" ref="R229">INDEX(GMWQ!$A$2:$NF$60,MATCH(1,(GMWQ!$NE$2:$NE$60=R$3)*(GMWQ!$ND$2:$ND$60=R$4)*(GMWQ!$NF$2:$NF$60=R$1),0),$G229-1966)</f>
        <v>-48.976930000000003</v>
      </c>
      <c r="S229" s="4" cm="1">
        <f t="array" ref="S229">INDEX(GMWQ!$A$2:$NF$60,MATCH(1,(GMWQ!$NE$2:$NE$60=S$3)*(GMWQ!$ND$2:$ND$60=S$4)*(GMWQ!$NF$2:$NF$60=S$1),0),$G229-1966)</f>
        <v>-40.721890000000002</v>
      </c>
      <c r="T229" s="4" cm="1">
        <f t="array" ref="T229">INDEX(GMWQ!$A$2:$NF$60,MATCH(1,(GMWQ!$NE$2:$NE$60=T$3)*(GMWQ!$ND$2:$ND$60=T$4)*(GMWQ!$NF$2:$NF$60=T$1),0),$G229-1966)</f>
        <v>-16.818210000000001</v>
      </c>
      <c r="U229" s="4" cm="1">
        <f t="array" ref="U229">INDEX(GMWQ!$A$2:$NF$60,MATCH(1,(GMWQ!$NE$2:$NE$60=U$3)*(GMWQ!$ND$2:$ND$60=U$4)*(GMWQ!$NF$2:$NF$60=U$1),0),$G229-1966)</f>
        <v>-28553.72</v>
      </c>
      <c r="V229" s="4" cm="1">
        <f t="array" ref="V229">INDEX(GMWQ!$A$2:$NF$60,MATCH(1,(GMWQ!$NE$2:$NE$60=V$3)*(GMWQ!$ND$2:$ND$60=V$4)*(GMWQ!$NF$2:$NF$60=V$1),0),$G229-1966)</f>
        <v>3417498</v>
      </c>
      <c r="W229" s="4" cm="1">
        <f t="array" ref="W229">INDEX(GMWQ!$A$2:$NF$60,MATCH(1,(GMWQ!$NE$2:$NE$60=W$3)*(GMWQ!$ND$2:$ND$60=W$4)*(GMWQ!$NF$2:$NF$60=W$1),0),$G229-1966)</f>
        <v>49764.25</v>
      </c>
      <c r="X229" s="4" cm="1">
        <f t="array" ref="X229">INDEX(GMWQ!$A$2:$NF$60,MATCH(1,(GMWQ!$NE$2:$NE$60=X$3)*(GMWQ!$ND$2:$ND$60=X$4)*(GMWQ!$NF$2:$NF$60=X$1),0),$G229-1966)</f>
        <v>1423524</v>
      </c>
      <c r="Y229" s="4" cm="1">
        <f t="array" ref="Y229">INDEX(GMWQ!$A$2:$NF$60,MATCH(1,(GMWQ!$NE$2:$NE$60=Y$3)*(GMWQ!$ND$2:$ND$60=Y$4)*(GMWQ!$NF$2:$NF$60=Y$1),0),$G229-1966)</f>
        <v>3107.8649999999998</v>
      </c>
      <c r="Z229" s="4" cm="1">
        <f t="array" ref="Z229">INDEX(GMWQ!$A$2:$NF$60,MATCH(1,(GMWQ!$NE$2:$NE$60=Z$3)*(GMWQ!$ND$2:$ND$60=Z$4)*(GMWQ!$NF$2:$NF$60=Z$1),0),$G229-1966)</f>
        <v>4142.1899999999996</v>
      </c>
      <c r="AA229" s="4" cm="1">
        <f t="array" ref="AA229">INDEX(GMWQ!$A$2:$NF$60,MATCH(1,(GMWQ!$NE$2:$NE$60=AA$3)*(GMWQ!$ND$2:$ND$60=AA$4)*(GMWQ!$NF$2:$NF$60=AA$1),0),$G229-1966)</f>
        <v>3630.1579999999999</v>
      </c>
      <c r="AB229" s="4" cm="1">
        <f t="array" ref="AB229">INDEX(GMWQ!$A$2:$NF$60,MATCH(1,(GMWQ!$NE$2:$NE$60=AB$3)*(GMWQ!$ND$2:$ND$60=AB$4)*(GMWQ!$NF$2:$NF$60=AB$1),0),$G229-1966)</f>
        <v>3801178</v>
      </c>
      <c r="AC229" s="4" cm="1">
        <f t="array" ref="AC229">INDEX(GMWQ!$A$2:$NF$60,MATCH(1,(GMWQ!$NE$2:$NE$60=AC$3)*(GMWQ!$ND$2:$ND$60=AC$4)*(GMWQ!$NF$2:$NF$60=AC$1),0),$G229-1966)</f>
        <v>3304894</v>
      </c>
      <c r="AD229" s="4" cm="1">
        <f t="array" ref="AD229">INDEX(GMWQ!$A$2:$NF$60,MATCH(1,(GMWQ!$NE$2:$NE$60=AD$3)*(GMWQ!$ND$2:$ND$60=AD$4)*(GMWQ!$NF$2:$NF$60=AD$1),0),$G229-1966)</f>
        <v>38641.86</v>
      </c>
      <c r="AE229" s="4" cm="1">
        <f t="array" ref="AE229">INDEX(GMWQ!$A$2:$NF$60,MATCH(1,(GMWQ!$NE$2:$NE$60=AE$3)*(GMWQ!$ND$2:$ND$60=AE$4)*(GMWQ!$NF$2:$NF$60=AE$1),0),$G229-1966)</f>
        <v>640951.69999999995</v>
      </c>
      <c r="AF229" s="4" cm="1">
        <f t="array" ref="AF229">INDEX(GMWQ!$A$2:$NF$60,MATCH(1,(GMWQ!$NE$2:$NE$60=AF$3)*(GMWQ!$ND$2:$ND$60=AF$4)*(GMWQ!$NF$2:$NF$60=AF$1),0),$G229-1966)</f>
        <v>1431.316</v>
      </c>
      <c r="AG229" s="4" cm="1">
        <f t="array" ref="AG229">INDEX(GMWQ!$A$2:$NF$60,MATCH(1,(GMWQ!$NE$2:$NE$60=AG$3)*(GMWQ!$ND$2:$ND$60=AG$4)*(GMWQ!$NF$2:$NF$60=AG$1),0),$G229-1966)</f>
        <v>2711.7979999999998</v>
      </c>
      <c r="AH229" s="4" cm="1">
        <f t="array" ref="AH229">INDEX(GMWQ!$A$2:$NF$60,MATCH(1,(GMWQ!$NE$2:$NE$60=AH$3)*(GMWQ!$ND$2:$ND$60=AH$4)*(GMWQ!$NF$2:$NF$60=AH$1),0),$G229-1966)</f>
        <v>2999.0050000000001</v>
      </c>
      <c r="AI229" s="4" cm="1">
        <f t="array" ref="AI229">INDEX(GMWQ!$A$2:$NF$60,MATCH(1,(GMWQ!$NE$2:$NE$60=AI$3)*(GMWQ!$ND$2:$ND$60=AI$4)*(GMWQ!$NF$2:$NF$60=AI$1),0),$G229-1966)</f>
        <v>583589.5</v>
      </c>
      <c r="AJ229" s="4" cm="1">
        <f t="array" ref="AJ229">INDEX(GMWQ!$A$2:$NF$60,MATCH(1,(GMWQ!$NE$2:$NE$60=AJ$3)*(GMWQ!$ND$2:$ND$60=AJ$4)*(GMWQ!$NF$2:$NF$60=AJ$1),0),$G229-1966)</f>
        <v>849352.1</v>
      </c>
      <c r="AK229" s="4" cm="1">
        <f t="array" ref="AK229">INDEX(GMWQ!$A$2:$NF$60,MATCH(1,(GMWQ!$NE$2:$NE$60=AK$3)*(GMWQ!$ND$2:$ND$60=AK$4)*(GMWQ!$NF$2:$NF$60=AK$1),0),$G229-1966)</f>
        <v>8897.5689999999995</v>
      </c>
      <c r="AL229" s="4" cm="1">
        <f t="array" ref="AL229">INDEX(GMWQ!$A$2:$NF$60,MATCH(1,(GMWQ!$NE$2:$NE$60=AL$3)*(GMWQ!$ND$2:$ND$60=AL$4)*(GMWQ!$NF$2:$NF$60=AL$1),0),$G229-1966)</f>
        <v>177498.7</v>
      </c>
      <c r="AM229" s="4" cm="1">
        <f t="array" ref="AM229">INDEX(GMWQ!$A$2:$NF$60,MATCH(1,(GMWQ!$NE$2:$NE$60=AM$3)*(GMWQ!$ND$2:$ND$60=AM$4)*(GMWQ!$NF$2:$NF$60=AM$1),0),$G229-1966)</f>
        <v>1277.02</v>
      </c>
      <c r="AN229" s="4" cm="1">
        <f t="array" ref="AN229">INDEX(GMWQ!$A$2:$NF$60,MATCH(1,(GMWQ!$NE$2:$NE$60=AN$3)*(GMWQ!$ND$2:$ND$60=AN$4)*(GMWQ!$NF$2:$NF$60=AN$1),0),$G229-1966)</f>
        <v>822.2998</v>
      </c>
      <c r="AO229" s="4" cm="1">
        <f t="array" ref="AO229">INDEX(GMWQ!$A$2:$NF$60,MATCH(1,(GMWQ!$NE$2:$NE$60=AO$3)*(GMWQ!$ND$2:$ND$60=AO$4)*(GMWQ!$NF$2:$NF$60=AO$1),0),$G229-1966)</f>
        <v>605.327</v>
      </c>
      <c r="AP229" s="4" cm="1">
        <f t="array" ref="AP229">INDEX(GMWQ!$A$2:$NF$60,MATCH(1,(GMWQ!$NE$2:$NE$60=AP$3)*(GMWQ!$ND$2:$ND$60=AP$4)*(GMWQ!$NF$2:$NF$60=AP$1),0),$G229-1966)</f>
        <v>907219.8</v>
      </c>
      <c r="AQ229" s="4" cm="1">
        <f t="array" ref="AQ229">INDEX(GMWQ!$A$2:$NF$60,MATCH(1,(GMWQ!$NE$2:$NE$60=AQ$3)*(GMWQ!$ND$2:$ND$60=AQ$4)*(GMWQ!$NF$2:$NF$60=AQ$1),0),$G229-1966)</f>
        <v>0.86016049999999999</v>
      </c>
      <c r="AR229" s="4" cm="1">
        <f t="array" ref="AR229">INDEX(GMWQ!$A$2:$NF$60,MATCH(1,(GMWQ!$NE$2:$NE$60=AR$3)*(GMWQ!$ND$2:$ND$60=AR$4)*(GMWQ!$NF$2:$NF$60=AR$1),0),$G229-1966)</f>
        <v>0.23990629999999999</v>
      </c>
      <c r="AS229" s="4" cm="1">
        <f t="array" ref="AS229">INDEX(GMWQ!$A$2:$NF$60,MATCH(1,(GMWQ!$NE$2:$NE$60=AS$3)*(GMWQ!$ND$2:$ND$60=AS$4)*(GMWQ!$NF$2:$NF$60=AS$1),0),$G229-1966)</f>
        <v>0.32502599999999998</v>
      </c>
      <c r="AT229" s="4" cm="1">
        <f t="array" ref="AT229">INDEX(GMWQ!$A$2:$NF$60,MATCH(1,(GMWQ!$NE$2:$NE$60=AT$3)*(GMWQ!$ND$2:$ND$60=AT$4)*(GMWQ!$NF$2:$NF$60=AT$1),0),$G229-1966)</f>
        <v>0.34691729999999998</v>
      </c>
      <c r="AU229" s="4" cm="1">
        <f t="array" ref="AU229">INDEX(GMWQ!$A$2:$NF$60,MATCH(1,(GMWQ!$NE$2:$NE$60=AU$3)*(GMWQ!$ND$2:$ND$60=AU$4)*(GMWQ!$NF$2:$NF$60=AU$1),0),$G229-1966)</f>
        <v>150.15819999999999</v>
      </c>
      <c r="AV229" s="4" cm="1">
        <f t="array" ref="AV229">INDEX(GMWQ!$A$2:$NF$60,MATCH(1,(GMWQ!$NE$2:$NE$60=AV$3)*(GMWQ!$ND$2:$ND$60=AV$4)*(GMWQ!$NF$2:$NF$60=AV$1),0),$G229-1966)</f>
        <v>348.88979999999998</v>
      </c>
      <c r="AW229" s="4" cm="1">
        <f t="array" ref="AW229">INDEX(GMWQ!$A$2:$NF$60,MATCH(1,(GMWQ!$NE$2:$NE$60=AW$3)*(GMWQ!$ND$2:$ND$60=AW$4)*(GMWQ!$NF$2:$NF$60=AW$1),0),$G229-1966)</f>
        <v>120.29</v>
      </c>
      <c r="AX229" s="4" cm="1">
        <f t="array" ref="AX229">INDEX(GMWQ!$A$2:$NF$60,MATCH(1,(GMWQ!$NE$2:$NE$60=AX$3)*(GMWQ!$ND$2:$ND$60=AX$4)*(GMWQ!$NF$2:$NF$60=AX$1),0),$G229-1966)</f>
        <v>131.45750000000001</v>
      </c>
      <c r="AY229" s="4" cm="1">
        <f t="array" ref="AY229">INDEX(GMWQ!$A$2:$NF$60,MATCH(1,(GMWQ!$NE$2:$NE$60=AY$3)*(GMWQ!$ND$2:$ND$60=AY$4)*(GMWQ!$NF$2:$NF$60=AY$1),0),$G229-1966)</f>
        <v>106.7971</v>
      </c>
      <c r="AZ229" s="4" cm="1">
        <f t="array" ref="AZ229">INDEX(GMWQ!$A$2:$NF$60,MATCH(1,(GMWQ!$NE$2:$NE$60=AZ$3)*(GMWQ!$ND$2:$ND$60=AZ$4)*(GMWQ!$NF$2:$NF$60=AZ$1),0),$G229-1966)</f>
        <v>107.1979</v>
      </c>
      <c r="BA229" s="4" cm="1">
        <f t="array" ref="BA229">INDEX(GMWQ!$A$2:$NF$60,MATCH(1,(GMWQ!$NE$2:$NE$60=BA$3)*(GMWQ!$ND$2:$ND$60=BA$4)*(GMWQ!$NF$2:$NF$60=BA$1),0),$G229-1966)</f>
        <v>176.227</v>
      </c>
    </row>
    <row r="230" spans="1:53" x14ac:dyDescent="0.25">
      <c r="B230" s="4">
        <f t="shared" si="282"/>
        <v>2028</v>
      </c>
      <c r="C230" s="4">
        <f t="shared" si="282"/>
        <v>2028</v>
      </c>
      <c r="D230" s="4">
        <f t="shared" ref="D230" si="295">+D226+1</f>
        <v>2028</v>
      </c>
      <c r="F230" s="4">
        <f t="shared" ref="F230" si="296">+F226+1</f>
        <v>2028</v>
      </c>
      <c r="G230" s="4">
        <f t="shared" si="226"/>
        <v>2196</v>
      </c>
      <c r="H230" s="4" cm="1">
        <f t="array" ref="H230">INDEX(GMWQ!$A$2:$NF$60,MATCH(1,(GMWQ!$NE$2:$NE$60=H$3)*(GMWQ!$ND$2:$ND$60=H$4)*(GMWQ!$NF$2:$NF$60=H$1),0),$G230-1966)</f>
        <v>733137.9</v>
      </c>
      <c r="I230" s="4" cm="1">
        <f t="array" ref="I230">INDEX(GMWQ!$A$2:$NF$60,MATCH(1,(GMWQ!$NE$2:$NE$60=I$3)*(GMWQ!$ND$2:$ND$60=I$4)*(GMWQ!$NF$2:$NF$60=I$1),0),$G230-1966)</f>
        <v>6472.393</v>
      </c>
      <c r="J230" s="4" cm="1">
        <f t="array" ref="J230">INDEX(GMWQ!$A$2:$NF$60,MATCH(1,(GMWQ!$NE$2:$NE$60=J$3)*(GMWQ!$ND$2:$ND$60=J$4)*(GMWQ!$NF$2:$NF$60=J$1),0),$G230-1966)</f>
        <v>150357.29999999999</v>
      </c>
      <c r="K230" s="4" cm="1">
        <f t="array" ref="K230">INDEX(GMWQ!$A$2:$NF$60,MATCH(1,(GMWQ!$NE$2:$NE$60=K$3)*(GMWQ!$ND$2:$ND$60=K$4)*(GMWQ!$NF$2:$NF$60=K$1),0),$G230-1966)</f>
        <v>946.07399999999996</v>
      </c>
      <c r="L230" s="4" cm="1">
        <f t="array" ref="L230">INDEX(GMWQ!$A$2:$NF$60,MATCH(1,(GMWQ!$NE$2:$NE$60=L$3)*(GMWQ!$ND$2:$ND$60=L$4)*(GMWQ!$NF$2:$NF$60=L$1),0),$G230-1966)</f>
        <v>681.1</v>
      </c>
      <c r="M230" s="4" cm="1">
        <f t="array" ref="M230">INDEX(GMWQ!$A$2:$NF$60,MATCH(1,(GMWQ!$NE$2:$NE$60=M$3)*(GMWQ!$ND$2:$ND$60=M$4)*(GMWQ!$NF$2:$NF$60=M$1),0),$G230-1966)</f>
        <v>498.8802</v>
      </c>
      <c r="N230" s="4" cm="1">
        <f t="array" ref="N230">INDEX(GMWQ!$A$2:$NF$60,MATCH(1,(GMWQ!$NE$2:$NE$60=N$3)*(GMWQ!$ND$2:$ND$60=N$4)*(GMWQ!$NF$2:$NF$60=N$1),0),$G230-1966)</f>
        <v>664394.4</v>
      </c>
      <c r="O230" s="4" cm="1">
        <f t="array" ref="O230">INDEX(GMWQ!$A$2:$NF$60,MATCH(1,(GMWQ!$NE$2:$NE$60=O$3)*(GMWQ!$ND$2:$ND$60=O$4)*(GMWQ!$NF$2:$NF$60=O$1),0),$G230-1966)</f>
        <v>-39570.03</v>
      </c>
      <c r="P230" s="4" cm="1">
        <f t="array" ref="P230">INDEX(GMWQ!$A$2:$NF$60,MATCH(1,(GMWQ!$NE$2:$NE$60=P$3)*(GMWQ!$ND$2:$ND$60=P$4)*(GMWQ!$NF$2:$NF$60=P$1),0),$G230-1966)</f>
        <v>-687.60929999999996</v>
      </c>
      <c r="Q230" s="4" cm="1">
        <f t="array" ref="Q230">INDEX(GMWQ!$A$2:$NF$60,MATCH(1,(GMWQ!$NE$2:$NE$60=Q$3)*(GMWQ!$ND$2:$ND$60=Q$4)*(GMWQ!$NF$2:$NF$60=Q$1),0),$G230-1966)</f>
        <v>-6295.68</v>
      </c>
      <c r="R230" s="4" cm="1">
        <f t="array" ref="R230">INDEX(GMWQ!$A$2:$NF$60,MATCH(1,(GMWQ!$NE$2:$NE$60=R$3)*(GMWQ!$ND$2:$ND$60=R$4)*(GMWQ!$NF$2:$NF$60=R$1),0),$G230-1966)</f>
        <v>-50.50958</v>
      </c>
      <c r="S230" s="4" cm="1">
        <f t="array" ref="S230">INDEX(GMWQ!$A$2:$NF$60,MATCH(1,(GMWQ!$NE$2:$NE$60=S$3)*(GMWQ!$ND$2:$ND$60=S$4)*(GMWQ!$NF$2:$NF$60=S$1),0),$G230-1966)</f>
        <v>-40.650599999999997</v>
      </c>
      <c r="T230" s="4" cm="1">
        <f t="array" ref="T230">INDEX(GMWQ!$A$2:$NF$60,MATCH(1,(GMWQ!$NE$2:$NE$60=T$3)*(GMWQ!$ND$2:$ND$60=T$4)*(GMWQ!$NF$2:$NF$60=T$1),0),$G230-1966)</f>
        <v>-16.806609999999999</v>
      </c>
      <c r="U230" s="4" cm="1">
        <f t="array" ref="U230">INDEX(GMWQ!$A$2:$NF$60,MATCH(1,(GMWQ!$NE$2:$NE$60=U$3)*(GMWQ!$ND$2:$ND$60=U$4)*(GMWQ!$NF$2:$NF$60=U$1),0),$G230-1966)</f>
        <v>-27680.5</v>
      </c>
      <c r="V230" s="4" cm="1">
        <f t="array" ref="V230">INDEX(GMWQ!$A$2:$NF$60,MATCH(1,(GMWQ!$NE$2:$NE$60=V$3)*(GMWQ!$ND$2:$ND$60=V$4)*(GMWQ!$NF$2:$NF$60=V$1),0),$G230-1966)</f>
        <v>3457068</v>
      </c>
      <c r="W230" s="4" cm="1">
        <f t="array" ref="W230">INDEX(GMWQ!$A$2:$NF$60,MATCH(1,(GMWQ!$NE$2:$NE$60=W$3)*(GMWQ!$ND$2:$ND$60=W$4)*(GMWQ!$NF$2:$NF$60=W$1),0),$G230-1966)</f>
        <v>50451.86</v>
      </c>
      <c r="X230" s="4" cm="1">
        <f t="array" ref="X230">INDEX(GMWQ!$A$2:$NF$60,MATCH(1,(GMWQ!$NE$2:$NE$60=X$3)*(GMWQ!$ND$2:$ND$60=X$4)*(GMWQ!$NF$2:$NF$60=X$1),0),$G230-1966)</f>
        <v>1429820</v>
      </c>
      <c r="Y230" s="4" cm="1">
        <f t="array" ref="Y230">INDEX(GMWQ!$A$2:$NF$60,MATCH(1,(GMWQ!$NE$2:$NE$60=Y$3)*(GMWQ!$ND$2:$ND$60=Y$4)*(GMWQ!$NF$2:$NF$60=Y$1),0),$G230-1966)</f>
        <v>3158.375</v>
      </c>
      <c r="Z230" s="4" cm="1">
        <f t="array" ref="Z230">INDEX(GMWQ!$A$2:$NF$60,MATCH(1,(GMWQ!$NE$2:$NE$60=Z$3)*(GMWQ!$ND$2:$ND$60=Z$4)*(GMWQ!$NF$2:$NF$60=Z$1),0),$G230-1966)</f>
        <v>4182.84</v>
      </c>
      <c r="AA230" s="4" cm="1">
        <f t="array" ref="AA230">INDEX(GMWQ!$A$2:$NF$60,MATCH(1,(GMWQ!$NE$2:$NE$60=AA$3)*(GMWQ!$ND$2:$ND$60=AA$4)*(GMWQ!$NF$2:$NF$60=AA$1),0),$G230-1966)</f>
        <v>3648.181</v>
      </c>
      <c r="AB230" s="4" cm="1">
        <f t="array" ref="AB230">INDEX(GMWQ!$A$2:$NF$60,MATCH(1,(GMWQ!$NE$2:$NE$60=AB$3)*(GMWQ!$ND$2:$ND$60=AB$4)*(GMWQ!$NF$2:$NF$60=AB$1),0),$G230-1966)</f>
        <v>3828859</v>
      </c>
      <c r="AC230" s="4" cm="1">
        <f t="array" ref="AC230">INDEX(GMWQ!$A$2:$NF$60,MATCH(1,(GMWQ!$NE$2:$NE$60=AC$3)*(GMWQ!$ND$2:$ND$60=AC$4)*(GMWQ!$NF$2:$NF$60=AC$1),0),$G230-1966)</f>
        <v>3354962</v>
      </c>
      <c r="AD230" s="4" cm="1">
        <f t="array" ref="AD230">INDEX(GMWQ!$A$2:$NF$60,MATCH(1,(GMWQ!$NE$2:$NE$60=AD$3)*(GMWQ!$ND$2:$ND$60=AD$4)*(GMWQ!$NF$2:$NF$60=AD$1),0),$G230-1966)</f>
        <v>39330.230000000003</v>
      </c>
      <c r="AE230" s="4" cm="1">
        <f t="array" ref="AE230">INDEX(GMWQ!$A$2:$NF$60,MATCH(1,(GMWQ!$NE$2:$NE$60=AE$3)*(GMWQ!$ND$2:$ND$60=AE$4)*(GMWQ!$NF$2:$NF$60=AE$1),0),$G230-1966)</f>
        <v>647247.4</v>
      </c>
      <c r="AF230" s="4" cm="1">
        <f t="array" ref="AF230">INDEX(GMWQ!$A$2:$NF$60,MATCH(1,(GMWQ!$NE$2:$NE$60=AF$3)*(GMWQ!$ND$2:$ND$60=AF$4)*(GMWQ!$NF$2:$NF$60=AF$1),0),$G230-1966)</f>
        <v>1481.826</v>
      </c>
      <c r="AG230" s="4" cm="1">
        <f t="array" ref="AG230">INDEX(GMWQ!$A$2:$NF$60,MATCH(1,(GMWQ!$NE$2:$NE$60=AG$3)*(GMWQ!$ND$2:$ND$60=AG$4)*(GMWQ!$NF$2:$NF$60=AG$1),0),$G230-1966)</f>
        <v>2752.4490000000001</v>
      </c>
      <c r="AH230" s="4" cm="1">
        <f t="array" ref="AH230">INDEX(GMWQ!$A$2:$NF$60,MATCH(1,(GMWQ!$NE$2:$NE$60=AH$3)*(GMWQ!$ND$2:$ND$60=AH$4)*(GMWQ!$NF$2:$NF$60=AH$1),0),$G230-1966)</f>
        <v>3015.8119999999999</v>
      </c>
      <c r="AI230" s="4" cm="1">
        <f t="array" ref="AI230">INDEX(GMWQ!$A$2:$NF$60,MATCH(1,(GMWQ!$NE$2:$NE$60=AI$3)*(GMWQ!$ND$2:$ND$60=AI$4)*(GMWQ!$NF$2:$NF$60=AI$1),0),$G230-1966)</f>
        <v>612787.4</v>
      </c>
      <c r="AJ230" s="4" cm="1">
        <f t="array" ref="AJ230">INDEX(GMWQ!$A$2:$NF$60,MATCH(1,(GMWQ!$NE$2:$NE$60=AJ$3)*(GMWQ!$ND$2:$ND$60=AJ$4)*(GMWQ!$NF$2:$NF$60=AJ$1),0),$G230-1966)</f>
        <v>857354.8</v>
      </c>
      <c r="AK230" s="4" cm="1">
        <f t="array" ref="AK230">INDEX(GMWQ!$A$2:$NF$60,MATCH(1,(GMWQ!$NE$2:$NE$60=AK$3)*(GMWQ!$ND$2:$ND$60=AK$4)*(GMWQ!$NF$2:$NF$60=AK$1),0),$G230-1966)</f>
        <v>8993.8870000000006</v>
      </c>
      <c r="AL230" s="4" cm="1">
        <f t="array" ref="AL230">INDEX(GMWQ!$A$2:$NF$60,MATCH(1,(GMWQ!$NE$2:$NE$60=AL$3)*(GMWQ!$ND$2:$ND$60=AL$4)*(GMWQ!$NF$2:$NF$60=AL$1),0),$G230-1966)</f>
        <v>178095.5</v>
      </c>
      <c r="AM230" s="4" cm="1">
        <f t="array" ref="AM230">INDEX(GMWQ!$A$2:$NF$60,MATCH(1,(GMWQ!$NE$2:$NE$60=AM$3)*(GMWQ!$ND$2:$ND$60=AM$4)*(GMWQ!$NF$2:$NF$60=AM$1),0),$G230-1966)</f>
        <v>1289.807</v>
      </c>
      <c r="AN230" s="4" cm="1">
        <f t="array" ref="AN230">INDEX(GMWQ!$A$2:$NF$60,MATCH(1,(GMWQ!$NE$2:$NE$60=AN$3)*(GMWQ!$ND$2:$ND$60=AN$4)*(GMWQ!$NF$2:$NF$60=AN$1),0),$G230-1966)</f>
        <v>829.73289999999997</v>
      </c>
      <c r="AO230" s="4" cm="1">
        <f t="array" ref="AO230">INDEX(GMWQ!$A$2:$NF$60,MATCH(1,(GMWQ!$NE$2:$NE$60=AO$3)*(GMWQ!$ND$2:$ND$60=AO$4)*(GMWQ!$NF$2:$NF$60=AO$1),0),$G230-1966)</f>
        <v>609.17240000000004</v>
      </c>
      <c r="AP230" s="4" cm="1">
        <f t="array" ref="AP230">INDEX(GMWQ!$A$2:$NF$60,MATCH(1,(GMWQ!$NE$2:$NE$60=AP$3)*(GMWQ!$ND$2:$ND$60=AP$4)*(GMWQ!$NF$2:$NF$60=AP$1),0),$G230-1966)</f>
        <v>915737.4</v>
      </c>
      <c r="AQ230" s="4" cm="1">
        <f t="array" ref="AQ230">INDEX(GMWQ!$A$2:$NF$60,MATCH(1,(GMWQ!$NE$2:$NE$60=AQ$3)*(GMWQ!$ND$2:$ND$60=AQ$4)*(GMWQ!$NF$2:$NF$60=AQ$1),0),$G230-1966)</f>
        <v>0.80253819999999998</v>
      </c>
      <c r="AR230" s="4" cm="1">
        <f t="array" ref="AR230">INDEX(GMWQ!$A$2:$NF$60,MATCH(1,(GMWQ!$NE$2:$NE$60=AR$3)*(GMWQ!$ND$2:$ND$60=AR$4)*(GMWQ!$NF$2:$NF$60=AR$1),0),$G230-1966)</f>
        <v>0.35802889999999998</v>
      </c>
      <c r="AS230" s="4" cm="1">
        <f t="array" ref="AS230">INDEX(GMWQ!$A$2:$NF$60,MATCH(1,(GMWQ!$NE$2:$NE$60=AS$3)*(GMWQ!$ND$2:$ND$60=AS$4)*(GMWQ!$NF$2:$NF$60=AS$1),0),$G230-1966)</f>
        <v>0.35215229999999997</v>
      </c>
      <c r="AT230" s="4" cm="1">
        <f t="array" ref="AT230">INDEX(GMWQ!$A$2:$NF$60,MATCH(1,(GMWQ!$NE$2:$NE$60=AT$3)*(GMWQ!$ND$2:$ND$60=AT$4)*(GMWQ!$NF$2:$NF$60=AT$1),0),$G230-1966)</f>
        <v>0.43957040000000003</v>
      </c>
      <c r="AU230" s="4" cm="1">
        <f t="array" ref="AU230">INDEX(GMWQ!$A$2:$NF$60,MATCH(1,(GMWQ!$NE$2:$NE$60=AU$3)*(GMWQ!$ND$2:$ND$60=AU$4)*(GMWQ!$NF$2:$NF$60=AU$1),0),$G230-1966)</f>
        <v>150.8614</v>
      </c>
      <c r="AV230" s="4" cm="1">
        <f t="array" ref="AV230">INDEX(GMWQ!$A$2:$NF$60,MATCH(1,(GMWQ!$NE$2:$NE$60=AV$3)*(GMWQ!$ND$2:$ND$60=AV$4)*(GMWQ!$NF$2:$NF$60=AV$1),0),$G230-1966)</f>
        <v>350.48919999999998</v>
      </c>
      <c r="AW230" s="4" cm="1">
        <f t="array" ref="AW230">INDEX(GMWQ!$A$2:$NF$60,MATCH(1,(GMWQ!$NE$2:$NE$60=AW$3)*(GMWQ!$ND$2:$ND$60=AW$4)*(GMWQ!$NF$2:$NF$60=AW$1),0),$G230-1966)</f>
        <v>120.9923</v>
      </c>
      <c r="AX230" s="4" cm="1">
        <f t="array" ref="AX230">INDEX(GMWQ!$A$2:$NF$60,MATCH(1,(GMWQ!$NE$2:$NE$60=AX$3)*(GMWQ!$ND$2:$ND$60=AX$4)*(GMWQ!$NF$2:$NF$60=AX$1),0),$G230-1966)</f>
        <v>132.27369999999999</v>
      </c>
      <c r="AY230" s="4" cm="1">
        <f t="array" ref="AY230">INDEX(GMWQ!$A$2:$NF$60,MATCH(1,(GMWQ!$NE$2:$NE$60=AY$3)*(GMWQ!$ND$2:$ND$60=AY$4)*(GMWQ!$NF$2:$NF$60=AY$1),0),$G230-1966)</f>
        <v>106.95059999999999</v>
      </c>
      <c r="AZ230" s="4" cm="1">
        <f t="array" ref="AZ230">INDEX(GMWQ!$A$2:$NF$60,MATCH(1,(GMWQ!$NE$2:$NE$60=AZ$3)*(GMWQ!$ND$2:$ND$60=AZ$4)*(GMWQ!$NF$2:$NF$60=AZ$1),0),$G230-1966)</f>
        <v>106.7907</v>
      </c>
      <c r="BA230" s="4" cm="1">
        <f t="array" ref="BA230">INDEX(GMWQ!$A$2:$NF$60,MATCH(1,(GMWQ!$NE$2:$NE$60=BA$3)*(GMWQ!$ND$2:$ND$60=BA$4)*(GMWQ!$NF$2:$NF$60=BA$1),0),$G230-1966)</f>
        <v>177.01859999999999</v>
      </c>
    </row>
    <row r="231" spans="1:53" x14ac:dyDescent="0.25">
      <c r="A231" s="4">
        <v>2029</v>
      </c>
      <c r="B231" s="4">
        <f t="shared" si="282"/>
        <v>2029</v>
      </c>
      <c r="C231" s="4">
        <f t="shared" si="282"/>
        <v>2028</v>
      </c>
      <c r="D231" s="4">
        <f t="shared" ref="D231" si="297">+D227+1</f>
        <v>2028</v>
      </c>
      <c r="E231" s="4">
        <f t="shared" si="282"/>
        <v>2028</v>
      </c>
      <c r="G231" s="4">
        <f t="shared" si="226"/>
        <v>2197</v>
      </c>
      <c r="H231" s="4" cm="1">
        <f t="array" ref="H231">INDEX(GMWQ!$A$2:$NF$60,MATCH(1,(GMWQ!$NE$2:$NE$60=H$3)*(GMWQ!$ND$2:$ND$60=H$4)*(GMWQ!$NF$2:$NF$60=H$1),0),$G231-1966)</f>
        <v>736143.8</v>
      </c>
      <c r="I231" s="4" cm="1">
        <f t="array" ref="I231">INDEX(GMWQ!$A$2:$NF$60,MATCH(1,(GMWQ!$NE$2:$NE$60=I$3)*(GMWQ!$ND$2:$ND$60=I$4)*(GMWQ!$NF$2:$NF$60=I$1),0),$G231-1966)</f>
        <v>6513.1580000000004</v>
      </c>
      <c r="J231" s="4" cm="1">
        <f t="array" ref="J231">INDEX(GMWQ!$A$2:$NF$60,MATCH(1,(GMWQ!$NE$2:$NE$60=J$3)*(GMWQ!$ND$2:$ND$60=J$4)*(GMWQ!$NF$2:$NF$60=J$1),0),$G231-1966)</f>
        <v>150509.29999999999</v>
      </c>
      <c r="K231" s="4" cm="1">
        <f t="array" ref="K231">INDEX(GMWQ!$A$2:$NF$60,MATCH(1,(GMWQ!$NE$2:$NE$60=K$3)*(GMWQ!$ND$2:$ND$60=K$4)*(GMWQ!$NF$2:$NF$60=K$1),0),$G231-1966)</f>
        <v>949.23350000000005</v>
      </c>
      <c r="L231" s="4" cm="1">
        <f t="array" ref="L231">INDEX(GMWQ!$A$2:$NF$60,MATCH(1,(GMWQ!$NE$2:$NE$60=L$3)*(GMWQ!$ND$2:$ND$60=L$4)*(GMWQ!$NF$2:$NF$60=L$1),0),$G231-1966)</f>
        <v>683.37</v>
      </c>
      <c r="M231" s="4" cm="1">
        <f t="array" ref="M231">INDEX(GMWQ!$A$2:$NF$60,MATCH(1,(GMWQ!$NE$2:$NE$60=M$3)*(GMWQ!$ND$2:$ND$60=M$4)*(GMWQ!$NF$2:$NF$60=M$1),0),$G231-1966)</f>
        <v>499.77910000000003</v>
      </c>
      <c r="N231" s="4" cm="1">
        <f t="array" ref="N231">INDEX(GMWQ!$A$2:$NF$60,MATCH(1,(GMWQ!$NE$2:$NE$60=N$3)*(GMWQ!$ND$2:$ND$60=N$4)*(GMWQ!$NF$2:$NF$60=N$1),0),$G231-1966)</f>
        <v>667315.19999999995</v>
      </c>
      <c r="O231" s="4" cm="1">
        <f t="array" ref="O231">INDEX(GMWQ!$A$2:$NF$60,MATCH(1,(GMWQ!$NE$2:$NE$60=O$3)*(GMWQ!$ND$2:$ND$60=O$4)*(GMWQ!$NF$2:$NF$60=O$1),0),$G231-1966)</f>
        <v>6825.7190000000001</v>
      </c>
      <c r="P231" s="4" cm="1">
        <f t="array" ref="P231">INDEX(GMWQ!$A$2:$NF$60,MATCH(1,(GMWQ!$NE$2:$NE$60=P$3)*(GMWQ!$ND$2:$ND$60=P$4)*(GMWQ!$NF$2:$NF$60=P$1),0),$G231-1966)</f>
        <v>-686.72389999999996</v>
      </c>
      <c r="Q231" s="4" cm="1">
        <f t="array" ref="Q231">INDEX(GMWQ!$A$2:$NF$60,MATCH(1,(GMWQ!$NE$2:$NE$60=Q$3)*(GMWQ!$ND$2:$ND$60=Q$4)*(GMWQ!$NF$2:$NF$60=Q$1),0),$G231-1966)</f>
        <v>-6275.0349999999999</v>
      </c>
      <c r="R231" s="4" cm="1">
        <f t="array" ref="R231">INDEX(GMWQ!$A$2:$NF$60,MATCH(1,(GMWQ!$NE$2:$NE$60=R$3)*(GMWQ!$ND$2:$ND$60=R$4)*(GMWQ!$NF$2:$NF$60=R$1),0),$G231-1966)</f>
        <v>-51.752929999999999</v>
      </c>
      <c r="S231" s="4" cm="1">
        <f t="array" ref="S231">INDEX(GMWQ!$A$2:$NF$60,MATCH(1,(GMWQ!$NE$2:$NE$60=S$3)*(GMWQ!$ND$2:$ND$60=S$4)*(GMWQ!$NF$2:$NF$60=S$1),0),$G231-1966)</f>
        <v>-40.447690000000001</v>
      </c>
      <c r="T231" s="4" cm="1">
        <f t="array" ref="T231">INDEX(GMWQ!$A$2:$NF$60,MATCH(1,(GMWQ!$NE$2:$NE$60=T$3)*(GMWQ!$ND$2:$ND$60=T$4)*(GMWQ!$NF$2:$NF$60=T$1),0),$G231-1966)</f>
        <v>-16.825589999999998</v>
      </c>
      <c r="U231" s="4" cm="1">
        <f t="array" ref="U231">INDEX(GMWQ!$A$2:$NF$60,MATCH(1,(GMWQ!$NE$2:$NE$60=U$3)*(GMWQ!$ND$2:$ND$60=U$4)*(GMWQ!$NF$2:$NF$60=U$1),0),$G231-1966)</f>
        <v>-26587.78</v>
      </c>
      <c r="V231" s="4" cm="1">
        <f t="array" ref="V231">INDEX(GMWQ!$A$2:$NF$60,MATCH(1,(GMWQ!$NE$2:$NE$60=V$3)*(GMWQ!$ND$2:$ND$60=V$4)*(GMWQ!$NF$2:$NF$60=V$1),0),$G231-1966)</f>
        <v>3450242</v>
      </c>
      <c r="W231" s="4" cm="1">
        <f t="array" ref="W231">INDEX(GMWQ!$A$2:$NF$60,MATCH(1,(GMWQ!$NE$2:$NE$60=W$3)*(GMWQ!$ND$2:$ND$60=W$4)*(GMWQ!$NF$2:$NF$60=W$1),0),$G231-1966)</f>
        <v>51138.58</v>
      </c>
      <c r="X231" s="4" cm="1">
        <f t="array" ref="X231">INDEX(GMWQ!$A$2:$NF$60,MATCH(1,(GMWQ!$NE$2:$NE$60=X$3)*(GMWQ!$ND$2:$ND$60=X$4)*(GMWQ!$NF$2:$NF$60=X$1),0),$G231-1966)</f>
        <v>1436095</v>
      </c>
      <c r="Y231" s="4" cm="1">
        <f t="array" ref="Y231">INDEX(GMWQ!$A$2:$NF$60,MATCH(1,(GMWQ!$NE$2:$NE$60=Y$3)*(GMWQ!$ND$2:$ND$60=Y$4)*(GMWQ!$NF$2:$NF$60=Y$1),0),$G231-1966)</f>
        <v>3210.1280000000002</v>
      </c>
      <c r="Z231" s="4" cm="1">
        <f t="array" ref="Z231">INDEX(GMWQ!$A$2:$NF$60,MATCH(1,(GMWQ!$NE$2:$NE$60=Z$3)*(GMWQ!$ND$2:$ND$60=Z$4)*(GMWQ!$NF$2:$NF$60=Z$1),0),$G231-1966)</f>
        <v>4223.2879999999996</v>
      </c>
      <c r="AA231" s="4" cm="1">
        <f t="array" ref="AA231">INDEX(GMWQ!$A$2:$NF$60,MATCH(1,(GMWQ!$NE$2:$NE$60=AA$3)*(GMWQ!$ND$2:$ND$60=AA$4)*(GMWQ!$NF$2:$NF$60=AA$1),0),$G231-1966)</f>
        <v>3664.3829999999998</v>
      </c>
      <c r="AB231" s="4" cm="1">
        <f t="array" ref="AB231">INDEX(GMWQ!$A$2:$NF$60,MATCH(1,(GMWQ!$NE$2:$NE$60=AB$3)*(GMWQ!$ND$2:$ND$60=AB$4)*(GMWQ!$NF$2:$NF$60=AB$1),0),$G231-1966)</f>
        <v>3855447</v>
      </c>
      <c r="AC231" s="4" cm="1">
        <f t="array" ref="AC231">INDEX(GMWQ!$A$2:$NF$60,MATCH(1,(GMWQ!$NE$2:$NE$60=AC$3)*(GMWQ!$ND$2:$ND$60=AC$4)*(GMWQ!$NF$2:$NF$60=AC$1),0),$G231-1966)</f>
        <v>3358634</v>
      </c>
      <c r="AD231" s="4" cm="1">
        <f t="array" ref="AD231">INDEX(GMWQ!$A$2:$NF$60,MATCH(1,(GMWQ!$NE$2:$NE$60=AD$3)*(GMWQ!$ND$2:$ND$60=AD$4)*(GMWQ!$NF$2:$NF$60=AD$1),0),$G231-1966)</f>
        <v>40078.35</v>
      </c>
      <c r="AE231" s="4" cm="1">
        <f t="array" ref="AE231">INDEX(GMWQ!$A$2:$NF$60,MATCH(1,(GMWQ!$NE$2:$NE$60=AE$3)*(GMWQ!$ND$2:$ND$60=AE$4)*(GMWQ!$NF$2:$NF$60=AE$1),0),$G231-1966)</f>
        <v>653522.4</v>
      </c>
      <c r="AF231" s="4" cm="1">
        <f t="array" ref="AF231">INDEX(GMWQ!$A$2:$NF$60,MATCH(1,(GMWQ!$NE$2:$NE$60=AF$3)*(GMWQ!$ND$2:$ND$60=AF$4)*(GMWQ!$NF$2:$NF$60=AF$1),0),$G231-1966)</f>
        <v>1533.579</v>
      </c>
      <c r="AG231" s="4" cm="1">
        <f t="array" ref="AG231">INDEX(GMWQ!$A$2:$NF$60,MATCH(1,(GMWQ!$NE$2:$NE$60=AG$3)*(GMWQ!$ND$2:$ND$60=AG$4)*(GMWQ!$NF$2:$NF$60=AG$1),0),$G231-1966)</f>
        <v>2792.8969999999999</v>
      </c>
      <c r="AH231" s="4" cm="1">
        <f t="array" ref="AH231">INDEX(GMWQ!$A$2:$NF$60,MATCH(1,(GMWQ!$NE$2:$NE$60=AH$3)*(GMWQ!$ND$2:$ND$60=AH$4)*(GMWQ!$NF$2:$NF$60=AH$1),0),$G231-1966)</f>
        <v>3032.6379999999999</v>
      </c>
      <c r="AI231" s="4" cm="1">
        <f t="array" ref="AI231">INDEX(GMWQ!$A$2:$NF$60,MATCH(1,(GMWQ!$NE$2:$NE$60=AI$3)*(GMWQ!$ND$2:$ND$60=AI$4)*(GMWQ!$NF$2:$NF$60=AI$1),0),$G231-1966)</f>
        <v>640892.5</v>
      </c>
      <c r="AJ231" s="4" cm="1">
        <f t="array" ref="AJ231">INDEX(GMWQ!$A$2:$NF$60,MATCH(1,(GMWQ!$NE$2:$NE$60=AJ$3)*(GMWQ!$ND$2:$ND$60=AJ$4)*(GMWQ!$NF$2:$NF$60=AJ$1),0),$G231-1966)</f>
        <v>865088.2</v>
      </c>
      <c r="AK231" s="4" cm="1">
        <f t="array" ref="AK231">INDEX(GMWQ!$A$2:$NF$60,MATCH(1,(GMWQ!$NE$2:$NE$60=AK$3)*(GMWQ!$ND$2:$ND$60=AK$4)*(GMWQ!$NF$2:$NF$60=AK$1),0),$G231-1966)</f>
        <v>9090.5120000000006</v>
      </c>
      <c r="AL231" s="4" cm="1">
        <f t="array" ref="AL231">INDEX(GMWQ!$A$2:$NF$60,MATCH(1,(GMWQ!$NE$2:$NE$60=AL$3)*(GMWQ!$ND$2:$ND$60=AL$4)*(GMWQ!$NF$2:$NF$60=AL$1),0),$G231-1966)</f>
        <v>178623.3</v>
      </c>
      <c r="AM231" s="4" cm="1">
        <f t="array" ref="AM231">INDEX(GMWQ!$A$2:$NF$60,MATCH(1,(GMWQ!$NE$2:$NE$60=AM$3)*(GMWQ!$ND$2:$ND$60=AM$4)*(GMWQ!$NF$2:$NF$60=AM$1),0),$G231-1966)</f>
        <v>1302.366</v>
      </c>
      <c r="AN231" s="4" cm="1">
        <f t="array" ref="AN231">INDEX(GMWQ!$A$2:$NF$60,MATCH(1,(GMWQ!$NE$2:$NE$60=AN$3)*(GMWQ!$ND$2:$ND$60=AN$4)*(GMWQ!$NF$2:$NF$60=AN$1),0),$G231-1966)</f>
        <v>837.39170000000001</v>
      </c>
      <c r="AO231" s="4" cm="1">
        <f t="array" ref="AO231">INDEX(GMWQ!$A$2:$NF$60,MATCH(1,(GMWQ!$NE$2:$NE$60=AO$3)*(GMWQ!$ND$2:$ND$60=AO$4)*(GMWQ!$NF$2:$NF$60=AO$1),0),$G231-1966)</f>
        <v>612.62779999999998</v>
      </c>
      <c r="AP231" s="4" cm="1">
        <f t="array" ref="AP231">INDEX(GMWQ!$A$2:$NF$60,MATCH(1,(GMWQ!$NE$2:$NE$60=AP$3)*(GMWQ!$ND$2:$ND$60=AP$4)*(GMWQ!$NF$2:$NF$60=AP$1),0),$G231-1966)</f>
        <v>923921.8</v>
      </c>
      <c r="AQ231" s="4" cm="1">
        <f t="array" ref="AQ231">INDEX(GMWQ!$A$2:$NF$60,MATCH(1,(GMWQ!$NE$2:$NE$60=AQ$3)*(GMWQ!$ND$2:$ND$60=AQ$4)*(GMWQ!$NF$2:$NF$60=AQ$1),0),$G231-1966)</f>
        <v>0.76659759999999999</v>
      </c>
      <c r="AR231" s="4" cm="1">
        <f t="array" ref="AR231">INDEX(GMWQ!$A$2:$NF$60,MATCH(1,(GMWQ!$NE$2:$NE$60=AR$3)*(GMWQ!$ND$2:$ND$60=AR$4)*(GMWQ!$NF$2:$NF$60=AR$1),0),$G231-1966)</f>
        <v>0.4511135</v>
      </c>
      <c r="AS231" s="4" cm="1">
        <f t="array" ref="AS231">INDEX(GMWQ!$A$2:$NF$60,MATCH(1,(GMWQ!$NE$2:$NE$60=AS$3)*(GMWQ!$ND$2:$ND$60=AS$4)*(GMWQ!$NF$2:$NF$60=AS$1),0),$G231-1966)</f>
        <v>0.37483230000000001</v>
      </c>
      <c r="AT231" s="4" cm="1">
        <f t="array" ref="AT231">INDEX(GMWQ!$A$2:$NF$60,MATCH(1,(GMWQ!$NE$2:$NE$60=AT$3)*(GMWQ!$ND$2:$ND$60=AT$4)*(GMWQ!$NF$2:$NF$60=AT$1),0),$G231-1966)</f>
        <v>0.55874729999999995</v>
      </c>
      <c r="AU231" s="4" cm="1">
        <f t="array" ref="AU231">INDEX(GMWQ!$A$2:$NF$60,MATCH(1,(GMWQ!$NE$2:$NE$60=AU$3)*(GMWQ!$ND$2:$ND$60=AU$4)*(GMWQ!$NF$2:$NF$60=AU$1),0),$G231-1966)</f>
        <v>151.15039999999999</v>
      </c>
      <c r="AV231" s="4" cm="1">
        <f t="array" ref="AV231">INDEX(GMWQ!$A$2:$NF$60,MATCH(1,(GMWQ!$NE$2:$NE$60=AV$3)*(GMWQ!$ND$2:$ND$60=AV$4)*(GMWQ!$NF$2:$NF$60=AV$1),0),$G231-1966)</f>
        <v>352.19139999999999</v>
      </c>
      <c r="AW231" s="4" cm="1">
        <f t="array" ref="AW231">INDEX(GMWQ!$A$2:$NF$60,MATCH(1,(GMWQ!$NE$2:$NE$60=AW$3)*(GMWQ!$ND$2:$ND$60=AW$4)*(GMWQ!$NF$2:$NF$60=AW$1),0),$G231-1966)</f>
        <v>121.124</v>
      </c>
      <c r="AX231" s="4" cm="1">
        <f t="array" ref="AX231">INDEX(GMWQ!$A$2:$NF$60,MATCH(1,(GMWQ!$NE$2:$NE$60=AX$3)*(GMWQ!$ND$2:$ND$60=AX$4)*(GMWQ!$NF$2:$NF$60=AX$1),0),$G231-1966)</f>
        <v>133.0975</v>
      </c>
      <c r="AY231" s="4" cm="1">
        <f t="array" ref="AY231">INDEX(GMWQ!$A$2:$NF$60,MATCH(1,(GMWQ!$NE$2:$NE$60=AY$3)*(GMWQ!$ND$2:$ND$60=AY$4)*(GMWQ!$NF$2:$NF$60=AY$1),0),$G231-1966)</f>
        <v>107.4054</v>
      </c>
      <c r="AZ231" s="4" cm="1">
        <f t="array" ref="AZ231">INDEX(GMWQ!$A$2:$NF$60,MATCH(1,(GMWQ!$NE$2:$NE$60=AZ$3)*(GMWQ!$ND$2:$ND$60=AZ$4)*(GMWQ!$NF$2:$NF$60=AZ$1),0),$G231-1966)</f>
        <v>107.4216</v>
      </c>
      <c r="BA231" s="4" cm="1">
        <f t="array" ref="BA231">INDEX(GMWQ!$A$2:$NF$60,MATCH(1,(GMWQ!$NE$2:$NE$60=BA$3)*(GMWQ!$ND$2:$ND$60=BA$4)*(GMWQ!$NF$2:$NF$60=BA$1),0),$G231-1966)</f>
        <v>177.8546</v>
      </c>
    </row>
    <row r="232" spans="1:53" x14ac:dyDescent="0.25">
      <c r="B232" s="4">
        <f t="shared" si="282"/>
        <v>2029</v>
      </c>
      <c r="C232" s="4">
        <f t="shared" si="282"/>
        <v>2029</v>
      </c>
      <c r="D232" s="4">
        <f t="shared" ref="D232" si="298">+D228+1</f>
        <v>2028</v>
      </c>
      <c r="G232" s="4">
        <f t="shared" si="226"/>
        <v>2198</v>
      </c>
      <c r="H232" s="4" cm="1">
        <f t="array" ref="H232">INDEX(GMWQ!$A$2:$NF$60,MATCH(1,(GMWQ!$NE$2:$NE$60=H$3)*(GMWQ!$ND$2:$ND$60=H$4)*(GMWQ!$NF$2:$NF$60=H$1),0),$G232-1966)</f>
        <v>738941</v>
      </c>
      <c r="I232" s="4" cm="1">
        <f t="array" ref="I232">INDEX(GMWQ!$A$2:$NF$60,MATCH(1,(GMWQ!$NE$2:$NE$60=I$3)*(GMWQ!$ND$2:$ND$60=I$4)*(GMWQ!$NF$2:$NF$60=I$1),0),$G232-1966)</f>
        <v>6554.4380000000001</v>
      </c>
      <c r="J232" s="4" cm="1">
        <f t="array" ref="J232">INDEX(GMWQ!$A$2:$NF$60,MATCH(1,(GMWQ!$NE$2:$NE$60=J$3)*(GMWQ!$ND$2:$ND$60=J$4)*(GMWQ!$NF$2:$NF$60=J$1),0),$G232-1966)</f>
        <v>150681.60000000001</v>
      </c>
      <c r="K232" s="4" cm="1">
        <f t="array" ref="K232">INDEX(GMWQ!$A$2:$NF$60,MATCH(1,(GMWQ!$NE$2:$NE$60=K$3)*(GMWQ!$ND$2:$ND$60=K$4)*(GMWQ!$NF$2:$NF$60=K$1),0),$G232-1966)</f>
        <v>952.36929999999995</v>
      </c>
      <c r="L232" s="4" cm="1">
        <f t="array" ref="L232">INDEX(GMWQ!$A$2:$NF$60,MATCH(1,(GMWQ!$NE$2:$NE$60=L$3)*(GMWQ!$ND$2:$ND$60=L$4)*(GMWQ!$NF$2:$NF$60=L$1),0),$G232-1966)</f>
        <v>685.48</v>
      </c>
      <c r="M232" s="4" cm="1">
        <f t="array" ref="M232">INDEX(GMWQ!$A$2:$NF$60,MATCH(1,(GMWQ!$NE$2:$NE$60=M$3)*(GMWQ!$ND$2:$ND$60=M$4)*(GMWQ!$NF$2:$NF$60=M$1),0),$G232-1966)</f>
        <v>500.678</v>
      </c>
      <c r="N232" s="4" cm="1">
        <f t="array" ref="N232">INDEX(GMWQ!$A$2:$NF$60,MATCH(1,(GMWQ!$NE$2:$NE$60=N$3)*(GMWQ!$ND$2:$ND$60=N$4)*(GMWQ!$NF$2:$NF$60=N$1),0),$G232-1966)</f>
        <v>670163.4</v>
      </c>
      <c r="O232" s="4" cm="1">
        <f t="array" ref="O232">INDEX(GMWQ!$A$2:$NF$60,MATCH(1,(GMWQ!$NE$2:$NE$60=O$3)*(GMWQ!$ND$2:$ND$60=O$4)*(GMWQ!$NF$2:$NF$60=O$1),0),$G232-1966)</f>
        <v>-42475.62</v>
      </c>
      <c r="P232" s="4" cm="1">
        <f t="array" ref="P232">INDEX(GMWQ!$A$2:$NF$60,MATCH(1,(GMWQ!$NE$2:$NE$60=P$3)*(GMWQ!$ND$2:$ND$60=P$4)*(GMWQ!$NF$2:$NF$60=P$1),0),$G232-1966)</f>
        <v>-686.62549999999999</v>
      </c>
      <c r="Q232" s="4" cm="1">
        <f t="array" ref="Q232">INDEX(GMWQ!$A$2:$NF$60,MATCH(1,(GMWQ!$NE$2:$NE$60=Q$3)*(GMWQ!$ND$2:$ND$60=Q$4)*(GMWQ!$NF$2:$NF$60=Q$1),0),$G232-1966)</f>
        <v>-6125.9920000000002</v>
      </c>
      <c r="R232" s="4" cm="1">
        <f t="array" ref="R232">INDEX(GMWQ!$A$2:$NF$60,MATCH(1,(GMWQ!$NE$2:$NE$60=R$3)*(GMWQ!$ND$2:$ND$60=R$4)*(GMWQ!$NF$2:$NF$60=R$1),0),$G232-1966)</f>
        <v>-52.406129999999997</v>
      </c>
      <c r="S232" s="4" cm="1">
        <f t="array" ref="S232">INDEX(GMWQ!$A$2:$NF$60,MATCH(1,(GMWQ!$NE$2:$NE$60=S$3)*(GMWQ!$ND$2:$ND$60=S$4)*(GMWQ!$NF$2:$NF$60=S$1),0),$G232-1966)</f>
        <v>-40.216610000000003</v>
      </c>
      <c r="T232" s="4" cm="1">
        <f t="array" ref="T232">INDEX(GMWQ!$A$2:$NF$60,MATCH(1,(GMWQ!$NE$2:$NE$60=T$3)*(GMWQ!$ND$2:$ND$60=T$4)*(GMWQ!$NF$2:$NF$60=T$1),0),$G232-1966)</f>
        <v>-16.844580000000001</v>
      </c>
      <c r="U232" s="4" cm="1">
        <f t="array" ref="U232">INDEX(GMWQ!$A$2:$NF$60,MATCH(1,(GMWQ!$NE$2:$NE$60=U$3)*(GMWQ!$ND$2:$ND$60=U$4)*(GMWQ!$NF$2:$NF$60=U$1),0),$G232-1966)</f>
        <v>-25489.41</v>
      </c>
      <c r="V232" s="4" cm="1">
        <f t="array" ref="V232">INDEX(GMWQ!$A$2:$NF$60,MATCH(1,(GMWQ!$NE$2:$NE$60=V$3)*(GMWQ!$ND$2:$ND$60=V$4)*(GMWQ!$NF$2:$NF$60=V$1),0),$G232-1966)</f>
        <v>3492718</v>
      </c>
      <c r="W232" s="4" cm="1">
        <f t="array" ref="W232">INDEX(GMWQ!$A$2:$NF$60,MATCH(1,(GMWQ!$NE$2:$NE$60=W$3)*(GMWQ!$ND$2:$ND$60=W$4)*(GMWQ!$NF$2:$NF$60=W$1),0),$G232-1966)</f>
        <v>51825.2</v>
      </c>
      <c r="X232" s="4" cm="1">
        <f t="array" ref="X232">INDEX(GMWQ!$A$2:$NF$60,MATCH(1,(GMWQ!$NE$2:$NE$60=X$3)*(GMWQ!$ND$2:$ND$60=X$4)*(GMWQ!$NF$2:$NF$60=X$1),0),$G232-1966)</f>
        <v>1442221</v>
      </c>
      <c r="Y232" s="4" cm="1">
        <f t="array" ref="Y232">INDEX(GMWQ!$A$2:$NF$60,MATCH(1,(GMWQ!$NE$2:$NE$60=Y$3)*(GMWQ!$ND$2:$ND$60=Y$4)*(GMWQ!$NF$2:$NF$60=Y$1),0),$G232-1966)</f>
        <v>3262.5340000000001</v>
      </c>
      <c r="Z232" s="4" cm="1">
        <f t="array" ref="Z232">INDEX(GMWQ!$A$2:$NF$60,MATCH(1,(GMWQ!$NE$2:$NE$60=Z$3)*(GMWQ!$ND$2:$ND$60=Z$4)*(GMWQ!$NF$2:$NF$60=Z$1),0),$G232-1966)</f>
        <v>4263.5050000000001</v>
      </c>
      <c r="AA232" s="4" cm="1">
        <f t="array" ref="AA232">INDEX(GMWQ!$A$2:$NF$60,MATCH(1,(GMWQ!$NE$2:$NE$60=AA$3)*(GMWQ!$ND$2:$ND$60=AA$4)*(GMWQ!$NF$2:$NF$60=AA$1),0),$G232-1966)</f>
        <v>3680.6030000000001</v>
      </c>
      <c r="AB232" s="4" cm="1">
        <f t="array" ref="AB232">INDEX(GMWQ!$A$2:$NF$60,MATCH(1,(GMWQ!$NE$2:$NE$60=AB$3)*(GMWQ!$ND$2:$ND$60=AB$4)*(GMWQ!$NF$2:$NF$60=AB$1),0),$G232-1966)</f>
        <v>3880936</v>
      </c>
      <c r="AC232" s="4" cm="1">
        <f t="array" ref="AC232">INDEX(GMWQ!$A$2:$NF$60,MATCH(1,(GMWQ!$NE$2:$NE$60=AC$3)*(GMWQ!$ND$2:$ND$60=AC$4)*(GMWQ!$NF$2:$NF$60=AC$1),0),$G232-1966)</f>
        <v>3412194</v>
      </c>
      <c r="AD232" s="4" cm="1">
        <f t="array" ref="AD232">INDEX(GMWQ!$A$2:$NF$60,MATCH(1,(GMWQ!$NE$2:$NE$60=AD$3)*(GMWQ!$ND$2:$ND$60=AD$4)*(GMWQ!$NF$2:$NF$60=AD$1),0),$G232-1966)</f>
        <v>40711.54</v>
      </c>
      <c r="AE232" s="4" cm="1">
        <f t="array" ref="AE232">INDEX(GMWQ!$A$2:$NF$60,MATCH(1,(GMWQ!$NE$2:$NE$60=AE$3)*(GMWQ!$ND$2:$ND$60=AE$4)*(GMWQ!$NF$2:$NF$60=AE$1),0),$G232-1966)</f>
        <v>659648.4</v>
      </c>
      <c r="AF232" s="4" cm="1">
        <f t="array" ref="AF232">INDEX(GMWQ!$A$2:$NF$60,MATCH(1,(GMWQ!$NE$2:$NE$60=AF$3)*(GMWQ!$ND$2:$ND$60=AF$4)*(GMWQ!$NF$2:$NF$60=AF$1),0),$G232-1966)</f>
        <v>1585.9849999999999</v>
      </c>
      <c r="AG232" s="4" cm="1">
        <f t="array" ref="AG232">INDEX(GMWQ!$A$2:$NF$60,MATCH(1,(GMWQ!$NE$2:$NE$60=AG$3)*(GMWQ!$ND$2:$ND$60=AG$4)*(GMWQ!$NF$2:$NF$60=AG$1),0),$G232-1966)</f>
        <v>2833.1129999999998</v>
      </c>
      <c r="AH232" s="4" cm="1">
        <f t="array" ref="AH232">INDEX(GMWQ!$A$2:$NF$60,MATCH(1,(GMWQ!$NE$2:$NE$60=AH$3)*(GMWQ!$ND$2:$ND$60=AH$4)*(GMWQ!$NF$2:$NF$60=AH$1),0),$G232-1966)</f>
        <v>3049.482</v>
      </c>
      <c r="AI232" s="4" cm="1">
        <f t="array" ref="AI232">INDEX(GMWQ!$A$2:$NF$60,MATCH(1,(GMWQ!$NE$2:$NE$60=AI$3)*(GMWQ!$ND$2:$ND$60=AI$4)*(GMWQ!$NF$2:$NF$60=AI$1),0),$G232-1966)</f>
        <v>667899.30000000005</v>
      </c>
      <c r="AJ232" s="4" cm="1">
        <f t="array" ref="AJ232">INDEX(GMWQ!$A$2:$NF$60,MATCH(1,(GMWQ!$NE$2:$NE$60=AJ$3)*(GMWQ!$ND$2:$ND$60=AJ$4)*(GMWQ!$NF$2:$NF$60=AJ$1),0),$G232-1966)</f>
        <v>872456.3</v>
      </c>
      <c r="AK232" s="4" cm="1">
        <f t="array" ref="AK232">INDEX(GMWQ!$A$2:$NF$60,MATCH(1,(GMWQ!$NE$2:$NE$60=AK$3)*(GMWQ!$ND$2:$ND$60=AK$4)*(GMWQ!$NF$2:$NF$60=AK$1),0),$G232-1966)</f>
        <v>9188.9210000000003</v>
      </c>
      <c r="AL232" s="4" cm="1">
        <f t="array" ref="AL232">INDEX(GMWQ!$A$2:$NF$60,MATCH(1,(GMWQ!$NE$2:$NE$60=AL$3)*(GMWQ!$ND$2:$ND$60=AL$4)*(GMWQ!$NF$2:$NF$60=AL$1),0),$G232-1966)</f>
        <v>179175</v>
      </c>
      <c r="AM232" s="4" cm="1">
        <f t="array" ref="AM232">INDEX(GMWQ!$A$2:$NF$60,MATCH(1,(GMWQ!$NE$2:$NE$60=AM$3)*(GMWQ!$ND$2:$ND$60=AM$4)*(GMWQ!$NF$2:$NF$60=AM$1),0),$G232-1966)</f>
        <v>1314.8779999999999</v>
      </c>
      <c r="AN232" s="4" cm="1">
        <f t="array" ref="AN232">INDEX(GMWQ!$A$2:$NF$60,MATCH(1,(GMWQ!$NE$2:$NE$60=AN$3)*(GMWQ!$ND$2:$ND$60=AN$4)*(GMWQ!$NF$2:$NF$60=AN$1),0),$G232-1966)</f>
        <v>844.66629999999998</v>
      </c>
      <c r="AO232" s="4" cm="1">
        <f t="array" ref="AO232">INDEX(GMWQ!$A$2:$NF$60,MATCH(1,(GMWQ!$NE$2:$NE$60=AO$3)*(GMWQ!$ND$2:$ND$60=AO$4)*(GMWQ!$NF$2:$NF$60=AO$1),0),$G232-1966)</f>
        <v>616.33969999999999</v>
      </c>
      <c r="AP232" s="4" cm="1">
        <f t="array" ref="AP232">INDEX(GMWQ!$A$2:$NF$60,MATCH(1,(GMWQ!$NE$2:$NE$60=AP$3)*(GMWQ!$ND$2:$ND$60=AP$4)*(GMWQ!$NF$2:$NF$60=AP$1),0),$G232-1966)</f>
        <v>932109.1</v>
      </c>
      <c r="AQ232" s="4" cm="1">
        <f t="array" ref="AQ232">INDEX(GMWQ!$A$2:$NF$60,MATCH(1,(GMWQ!$NE$2:$NE$60=AQ$3)*(GMWQ!$ND$2:$ND$60=AQ$4)*(GMWQ!$NF$2:$NF$60=AQ$1),0),$G232-1966)</f>
        <v>0.72711610000000004</v>
      </c>
      <c r="AR232" s="4" cm="1">
        <f t="array" ref="AR232">INDEX(GMWQ!$A$2:$NF$60,MATCH(1,(GMWQ!$NE$2:$NE$60=AR$3)*(GMWQ!$ND$2:$ND$60=AR$4)*(GMWQ!$NF$2:$NF$60=AR$1),0),$G232-1966)</f>
        <v>0.47574420000000001</v>
      </c>
      <c r="AS232" s="4" cm="1">
        <f t="array" ref="AS232">INDEX(GMWQ!$A$2:$NF$60,MATCH(1,(GMWQ!$NE$2:$NE$60=AS$3)*(GMWQ!$ND$2:$ND$60=AS$4)*(GMWQ!$NF$2:$NF$60=AS$1),0),$G232-1966)</f>
        <v>0.36352309999999999</v>
      </c>
      <c r="AT232" s="4" cm="1">
        <f t="array" ref="AT232">INDEX(GMWQ!$A$2:$NF$60,MATCH(1,(GMWQ!$NE$2:$NE$60=AT$3)*(GMWQ!$ND$2:$ND$60=AT$4)*(GMWQ!$NF$2:$NF$60=AT$1),0),$G232-1966)</f>
        <v>0.62998019999999999</v>
      </c>
      <c r="AU232" s="4" cm="1">
        <f t="array" ref="AU232">INDEX(GMWQ!$A$2:$NF$60,MATCH(1,(GMWQ!$NE$2:$NE$60=AU$3)*(GMWQ!$ND$2:$ND$60=AU$4)*(GMWQ!$NF$2:$NF$60=AU$1),0),$G232-1966)</f>
        <v>152.43799999999999</v>
      </c>
      <c r="AV232" s="4" cm="1">
        <f t="array" ref="AV232">INDEX(GMWQ!$A$2:$NF$60,MATCH(1,(GMWQ!$NE$2:$NE$60=AV$3)*(GMWQ!$ND$2:$ND$60=AV$4)*(GMWQ!$NF$2:$NF$60=AV$1),0),$G232-1966)</f>
        <v>353.9948</v>
      </c>
      <c r="AW232" s="4" cm="1">
        <f t="array" ref="AW232">INDEX(GMWQ!$A$2:$NF$60,MATCH(1,(GMWQ!$NE$2:$NE$60=AW$3)*(GMWQ!$ND$2:$ND$60=AW$4)*(GMWQ!$NF$2:$NF$60=AW$1),0),$G232-1966)</f>
        <v>122.24120000000001</v>
      </c>
      <c r="AX232" s="4" cm="1">
        <f t="array" ref="AX232">INDEX(GMWQ!$A$2:$NF$60,MATCH(1,(GMWQ!$NE$2:$NE$60=AX$3)*(GMWQ!$ND$2:$ND$60=AX$4)*(GMWQ!$NF$2:$NF$60=AX$1),0),$G232-1966)</f>
        <v>133.9084</v>
      </c>
      <c r="AY232" s="4" cm="1">
        <f t="array" ref="AY232">INDEX(GMWQ!$A$2:$NF$60,MATCH(1,(GMWQ!$NE$2:$NE$60=AY$3)*(GMWQ!$ND$2:$ND$60=AY$4)*(GMWQ!$NF$2:$NF$60=AY$1),0),$G232-1966)</f>
        <v>108.3682</v>
      </c>
      <c r="AZ232" s="4" cm="1">
        <f t="array" ref="AZ232">INDEX(GMWQ!$A$2:$NF$60,MATCH(1,(GMWQ!$NE$2:$NE$60=AZ$3)*(GMWQ!$ND$2:$ND$60=AZ$4)*(GMWQ!$NF$2:$NF$60=AZ$1),0),$G232-1966)</f>
        <v>108.4027</v>
      </c>
      <c r="BA232" s="4" cm="1">
        <f t="array" ref="BA232">INDEX(GMWQ!$A$2:$NF$60,MATCH(1,(GMWQ!$NE$2:$NE$60=BA$3)*(GMWQ!$ND$2:$ND$60=BA$4)*(GMWQ!$NF$2:$NF$60=BA$1),0),$G232-1966)</f>
        <v>178.703</v>
      </c>
    </row>
    <row r="233" spans="1:53" x14ac:dyDescent="0.25">
      <c r="B233" s="4">
        <f t="shared" si="282"/>
        <v>2029</v>
      </c>
      <c r="C233" s="4">
        <f t="shared" si="282"/>
        <v>2029</v>
      </c>
      <c r="D233" s="4">
        <f t="shared" ref="D233" si="299">+D229+1</f>
        <v>2029</v>
      </c>
      <c r="G233" s="4">
        <f t="shared" si="226"/>
        <v>2199</v>
      </c>
      <c r="H233" s="4" cm="1">
        <f t="array" ref="H233">INDEX(GMWQ!$A$2:$NF$60,MATCH(1,(GMWQ!$NE$2:$NE$60=H$3)*(GMWQ!$ND$2:$ND$60=H$4)*(GMWQ!$NF$2:$NF$60=H$1),0),$G233-1966)</f>
        <v>741601.6</v>
      </c>
      <c r="I233" s="4" cm="1">
        <f t="array" ref="I233">INDEX(GMWQ!$A$2:$NF$60,MATCH(1,(GMWQ!$NE$2:$NE$60=I$3)*(GMWQ!$ND$2:$ND$60=I$4)*(GMWQ!$NF$2:$NF$60=I$1),0),$G233-1966)</f>
        <v>6596.4009999999998</v>
      </c>
      <c r="J233" s="4" cm="1">
        <f t="array" ref="J233">INDEX(GMWQ!$A$2:$NF$60,MATCH(1,(GMWQ!$NE$2:$NE$60=J$3)*(GMWQ!$ND$2:$ND$60=J$4)*(GMWQ!$NF$2:$NF$60=J$1),0),$G233-1966)</f>
        <v>150841.79999999999</v>
      </c>
      <c r="K233" s="4" cm="1">
        <f t="array" ref="K233">INDEX(GMWQ!$A$2:$NF$60,MATCH(1,(GMWQ!$NE$2:$NE$60=K$3)*(GMWQ!$ND$2:$ND$60=K$4)*(GMWQ!$NF$2:$NF$60=K$1),0),$G233-1966)</f>
        <v>955.4203</v>
      </c>
      <c r="L233" s="4" cm="1">
        <f t="array" ref="L233">INDEX(GMWQ!$A$2:$NF$60,MATCH(1,(GMWQ!$NE$2:$NE$60=L$3)*(GMWQ!$ND$2:$ND$60=L$4)*(GMWQ!$NF$2:$NF$60=L$1),0),$G233-1966)</f>
        <v>687.78</v>
      </c>
      <c r="M233" s="4" cm="1">
        <f t="array" ref="M233">INDEX(GMWQ!$A$2:$NF$60,MATCH(1,(GMWQ!$NE$2:$NE$60=M$3)*(GMWQ!$ND$2:$ND$60=M$4)*(GMWQ!$NF$2:$NF$60=M$1),0),$G233-1966)</f>
        <v>501.57690000000002</v>
      </c>
      <c r="N233" s="4" cm="1">
        <f t="array" ref="N233">INDEX(GMWQ!$A$2:$NF$60,MATCH(1,(GMWQ!$NE$2:$NE$60=N$3)*(GMWQ!$ND$2:$ND$60=N$4)*(GMWQ!$NF$2:$NF$60=N$1),0),$G233-1966)</f>
        <v>672942.9</v>
      </c>
      <c r="O233" s="4" cm="1">
        <f t="array" ref="O233">INDEX(GMWQ!$A$2:$NF$60,MATCH(1,(GMWQ!$NE$2:$NE$60=O$3)*(GMWQ!$ND$2:$ND$60=O$4)*(GMWQ!$NF$2:$NF$60=O$1),0),$G233-1966)</f>
        <v>-16700.34</v>
      </c>
      <c r="P233" s="4" cm="1">
        <f t="array" ref="P233">INDEX(GMWQ!$A$2:$NF$60,MATCH(1,(GMWQ!$NE$2:$NE$60=P$3)*(GMWQ!$ND$2:$ND$60=P$4)*(GMWQ!$NF$2:$NF$60=P$1),0),$G233-1966)</f>
        <v>-686.10270000000003</v>
      </c>
      <c r="Q233" s="4" cm="1">
        <f t="array" ref="Q233">INDEX(GMWQ!$A$2:$NF$60,MATCH(1,(GMWQ!$NE$2:$NE$60=Q$3)*(GMWQ!$ND$2:$ND$60=Q$4)*(GMWQ!$NF$2:$NF$60=Q$1),0),$G233-1966)</f>
        <v>-5909.6049999999996</v>
      </c>
      <c r="R233" s="4" cm="1">
        <f t="array" ref="R233">INDEX(GMWQ!$A$2:$NF$60,MATCH(1,(GMWQ!$NE$2:$NE$60=R$3)*(GMWQ!$ND$2:$ND$60=R$4)*(GMWQ!$NF$2:$NF$60=R$1),0),$G233-1966)</f>
        <v>-52.35474</v>
      </c>
      <c r="S233" s="4" cm="1">
        <f t="array" ref="S233">INDEX(GMWQ!$A$2:$NF$60,MATCH(1,(GMWQ!$NE$2:$NE$60=S$3)*(GMWQ!$ND$2:$ND$60=S$4)*(GMWQ!$NF$2:$NF$60=S$1),0),$G233-1966)</f>
        <v>-40.052</v>
      </c>
      <c r="T233" s="4" cm="1">
        <f t="array" ref="T233">INDEX(GMWQ!$A$2:$NF$60,MATCH(1,(GMWQ!$NE$2:$NE$60=T$3)*(GMWQ!$ND$2:$ND$60=T$4)*(GMWQ!$NF$2:$NF$60=T$1),0),$G233-1966)</f>
        <v>-16.863620000000001</v>
      </c>
      <c r="U233" s="4" cm="1">
        <f t="array" ref="U233">INDEX(GMWQ!$A$2:$NF$60,MATCH(1,(GMWQ!$NE$2:$NE$60=U$3)*(GMWQ!$ND$2:$ND$60=U$4)*(GMWQ!$NF$2:$NF$60=U$1),0),$G233-1966)</f>
        <v>-24350.75</v>
      </c>
      <c r="V233" s="4" cm="1">
        <f t="array" ref="V233">INDEX(GMWQ!$A$2:$NF$60,MATCH(1,(GMWQ!$NE$2:$NE$60=V$3)*(GMWQ!$ND$2:$ND$60=V$4)*(GMWQ!$NF$2:$NF$60=V$1),0),$G233-1966)</f>
        <v>3509418</v>
      </c>
      <c r="W233" s="4" cm="1">
        <f t="array" ref="W233">INDEX(GMWQ!$A$2:$NF$60,MATCH(1,(GMWQ!$NE$2:$NE$60=W$3)*(GMWQ!$ND$2:$ND$60=W$4)*(GMWQ!$NF$2:$NF$60=W$1),0),$G233-1966)</f>
        <v>52511.3</v>
      </c>
      <c r="X233" s="4" cm="1">
        <f t="array" ref="X233">INDEX(GMWQ!$A$2:$NF$60,MATCH(1,(GMWQ!$NE$2:$NE$60=X$3)*(GMWQ!$ND$2:$ND$60=X$4)*(GMWQ!$NF$2:$NF$60=X$1),0),$G233-1966)</f>
        <v>1448130</v>
      </c>
      <c r="Y233" s="4" cm="1">
        <f t="array" ref="Y233">INDEX(GMWQ!$A$2:$NF$60,MATCH(1,(GMWQ!$NE$2:$NE$60=Y$3)*(GMWQ!$ND$2:$ND$60=Y$4)*(GMWQ!$NF$2:$NF$60=Y$1),0),$G233-1966)</f>
        <v>3314.8879999999999</v>
      </c>
      <c r="Z233" s="4" cm="1">
        <f t="array" ref="Z233">INDEX(GMWQ!$A$2:$NF$60,MATCH(1,(GMWQ!$NE$2:$NE$60=Z$3)*(GMWQ!$ND$2:$ND$60=Z$4)*(GMWQ!$NF$2:$NF$60=Z$1),0),$G233-1966)</f>
        <v>4303.5569999999998</v>
      </c>
      <c r="AA233" s="4" cm="1">
        <f t="array" ref="AA233">INDEX(GMWQ!$A$2:$NF$60,MATCH(1,(GMWQ!$NE$2:$NE$60=AA$3)*(GMWQ!$ND$2:$ND$60=AA$4)*(GMWQ!$NF$2:$NF$60=AA$1),0),$G233-1966)</f>
        <v>3696.8420000000001</v>
      </c>
      <c r="AB233" s="4" cm="1">
        <f t="array" ref="AB233">INDEX(GMWQ!$A$2:$NF$60,MATCH(1,(GMWQ!$NE$2:$NE$60=AB$3)*(GMWQ!$ND$2:$ND$60=AB$4)*(GMWQ!$NF$2:$NF$60=AB$1),0),$G233-1966)</f>
        <v>3905287</v>
      </c>
      <c r="AC233" s="4" cm="1">
        <f t="array" ref="AC233">INDEX(GMWQ!$A$2:$NF$60,MATCH(1,(GMWQ!$NE$2:$NE$60=AC$3)*(GMWQ!$ND$2:$ND$60=AC$4)*(GMWQ!$NF$2:$NF$60=AC$1),0),$G233-1966)</f>
        <v>3439978</v>
      </c>
      <c r="AD233" s="4" cm="1">
        <f t="array" ref="AD233">INDEX(GMWQ!$A$2:$NF$60,MATCH(1,(GMWQ!$NE$2:$NE$60=AD$3)*(GMWQ!$ND$2:$ND$60=AD$4)*(GMWQ!$NF$2:$NF$60=AD$1),0),$G233-1966)</f>
        <v>41333.64</v>
      </c>
      <c r="AE233" s="4" cm="1">
        <f t="array" ref="AE233">INDEX(GMWQ!$A$2:$NF$60,MATCH(1,(GMWQ!$NE$2:$NE$60=AE$3)*(GMWQ!$ND$2:$ND$60=AE$4)*(GMWQ!$NF$2:$NF$60=AE$1),0),$G233-1966)</f>
        <v>665558.1</v>
      </c>
      <c r="AF233" s="4" cm="1">
        <f t="array" ref="AF233">INDEX(GMWQ!$A$2:$NF$60,MATCH(1,(GMWQ!$NE$2:$NE$60=AF$3)*(GMWQ!$ND$2:$ND$60=AF$4)*(GMWQ!$NF$2:$NF$60=AF$1),0),$G233-1966)</f>
        <v>1638.34</v>
      </c>
      <c r="AG233" s="4" cm="1">
        <f t="array" ref="AG233">INDEX(GMWQ!$A$2:$NF$60,MATCH(1,(GMWQ!$NE$2:$NE$60=AG$3)*(GMWQ!$ND$2:$ND$60=AG$4)*(GMWQ!$NF$2:$NF$60=AG$1),0),$G233-1966)</f>
        <v>2873.165</v>
      </c>
      <c r="AH233" s="4" cm="1">
        <f t="array" ref="AH233">INDEX(GMWQ!$A$2:$NF$60,MATCH(1,(GMWQ!$NE$2:$NE$60=AH$3)*(GMWQ!$ND$2:$ND$60=AH$4)*(GMWQ!$NF$2:$NF$60=AH$1),0),$G233-1966)</f>
        <v>3066.346</v>
      </c>
      <c r="AI233" s="4" cm="1">
        <f t="array" ref="AI233">INDEX(GMWQ!$A$2:$NF$60,MATCH(1,(GMWQ!$NE$2:$NE$60=AI$3)*(GMWQ!$ND$2:$ND$60=AI$4)*(GMWQ!$NF$2:$NF$60=AI$1),0),$G233-1966)</f>
        <v>693767.4</v>
      </c>
      <c r="AJ233" s="4" cm="1">
        <f t="array" ref="AJ233">INDEX(GMWQ!$A$2:$NF$60,MATCH(1,(GMWQ!$NE$2:$NE$60=AJ$3)*(GMWQ!$ND$2:$ND$60=AJ$4)*(GMWQ!$NF$2:$NF$60=AJ$1),0),$G233-1966)</f>
        <v>879801</v>
      </c>
      <c r="AK233" s="4" cm="1">
        <f t="array" ref="AK233">INDEX(GMWQ!$A$2:$NF$60,MATCH(1,(GMWQ!$NE$2:$NE$60=AK$3)*(GMWQ!$ND$2:$ND$60=AK$4)*(GMWQ!$NF$2:$NF$60=AK$1),0),$G233-1966)</f>
        <v>9289.1849999999995</v>
      </c>
      <c r="AL233" s="4" cm="1">
        <f t="array" ref="AL233">INDEX(GMWQ!$A$2:$NF$60,MATCH(1,(GMWQ!$NE$2:$NE$60=AL$3)*(GMWQ!$ND$2:$ND$60=AL$4)*(GMWQ!$NF$2:$NF$60=AL$1),0),$G233-1966)</f>
        <v>179787.1</v>
      </c>
      <c r="AM233" s="4" cm="1">
        <f t="array" ref="AM233">INDEX(GMWQ!$A$2:$NF$60,MATCH(1,(GMWQ!$NE$2:$NE$60=AM$3)*(GMWQ!$ND$2:$ND$60=AM$4)*(GMWQ!$NF$2:$NF$60=AM$1),0),$G233-1966)</f>
        <v>1327.375</v>
      </c>
      <c r="AN233" s="4" cm="1">
        <f t="array" ref="AN233">INDEX(GMWQ!$A$2:$NF$60,MATCH(1,(GMWQ!$NE$2:$NE$60=AN$3)*(GMWQ!$ND$2:$ND$60=AN$4)*(GMWQ!$NF$2:$NF$60=AN$1),0),$G233-1966)</f>
        <v>852.02290000000005</v>
      </c>
      <c r="AO233" s="4" cm="1">
        <f t="array" ref="AO233">INDEX(GMWQ!$A$2:$NF$60,MATCH(1,(GMWQ!$NE$2:$NE$60=AO$3)*(GMWQ!$ND$2:$ND$60=AO$4)*(GMWQ!$NF$2:$NF$60=AO$1),0),$G233-1966)</f>
        <v>620.10519999999997</v>
      </c>
      <c r="AP233" s="4" cm="1">
        <f t="array" ref="AP233">INDEX(GMWQ!$A$2:$NF$60,MATCH(1,(GMWQ!$NE$2:$NE$60=AP$3)*(GMWQ!$ND$2:$ND$60=AP$4)*(GMWQ!$NF$2:$NF$60=AP$1),0),$G233-1966)</f>
        <v>940497.6</v>
      </c>
      <c r="AQ233" s="4" cm="1">
        <f t="array" ref="AQ233">INDEX(GMWQ!$A$2:$NF$60,MATCH(1,(GMWQ!$NE$2:$NE$60=AQ$3)*(GMWQ!$ND$2:$ND$60=AQ$4)*(GMWQ!$NF$2:$NF$60=AQ$1),0),$G233-1966)</f>
        <v>0.6670064</v>
      </c>
      <c r="AR233" s="4" cm="1">
        <f t="array" ref="AR233">INDEX(GMWQ!$A$2:$NF$60,MATCH(1,(GMWQ!$NE$2:$NE$60=AR$3)*(GMWQ!$ND$2:$ND$60=AR$4)*(GMWQ!$NF$2:$NF$60=AR$1),0),$G233-1966)</f>
        <v>0.45727109999999999</v>
      </c>
      <c r="AS233" s="4" cm="1">
        <f t="array" ref="AS233">INDEX(GMWQ!$A$2:$NF$60,MATCH(1,(GMWQ!$NE$2:$NE$60=AS$3)*(GMWQ!$ND$2:$ND$60=AS$4)*(GMWQ!$NF$2:$NF$60=AS$1),0),$G233-1966)</f>
        <v>0.3256425</v>
      </c>
      <c r="AT233" s="4" cm="1">
        <f t="array" ref="AT233">INDEX(GMWQ!$A$2:$NF$60,MATCH(1,(GMWQ!$NE$2:$NE$60=AT$3)*(GMWQ!$ND$2:$ND$60=AT$4)*(GMWQ!$NF$2:$NF$60=AT$1),0),$G233-1966)</f>
        <v>0.65034630000000004</v>
      </c>
      <c r="AU233" s="4" cm="1">
        <f t="array" ref="AU233">INDEX(GMWQ!$A$2:$NF$60,MATCH(1,(GMWQ!$NE$2:$NE$60=AU$3)*(GMWQ!$ND$2:$ND$60=AU$4)*(GMWQ!$NF$2:$NF$60=AU$1),0),$G233-1966)</f>
        <v>153.16309999999999</v>
      </c>
      <c r="AV233" s="4" cm="1">
        <f t="array" ref="AV233">INDEX(GMWQ!$A$2:$NF$60,MATCH(1,(GMWQ!$NE$2:$NE$60=AV$3)*(GMWQ!$ND$2:$ND$60=AV$4)*(GMWQ!$NF$2:$NF$60=AV$1),0),$G233-1966)</f>
        <v>355.84390000000002</v>
      </c>
      <c r="AW233" s="4" cm="1">
        <f t="array" ref="AW233">INDEX(GMWQ!$A$2:$NF$60,MATCH(1,(GMWQ!$NE$2:$NE$60=AW$3)*(GMWQ!$ND$2:$ND$60=AW$4)*(GMWQ!$NF$2:$NF$60=AW$1),0),$G233-1966)</f>
        <v>122.56699999999999</v>
      </c>
      <c r="AX233" s="4" cm="1">
        <f t="array" ref="AX233">INDEX(GMWQ!$A$2:$NF$60,MATCH(1,(GMWQ!$NE$2:$NE$60=AX$3)*(GMWQ!$ND$2:$ND$60=AX$4)*(GMWQ!$NF$2:$NF$60=AX$1),0),$G233-1966)</f>
        <v>134.71719999999999</v>
      </c>
      <c r="AY233" s="4" cm="1">
        <f t="array" ref="AY233">INDEX(GMWQ!$A$2:$NF$60,MATCH(1,(GMWQ!$NE$2:$NE$60=AY$3)*(GMWQ!$ND$2:$ND$60=AY$4)*(GMWQ!$NF$2:$NF$60=AY$1),0),$G233-1966)</f>
        <v>108.7295</v>
      </c>
      <c r="AZ233" s="4" cm="1">
        <f t="array" ref="AZ233">INDEX(GMWQ!$A$2:$NF$60,MATCH(1,(GMWQ!$NE$2:$NE$60=AZ$3)*(GMWQ!$ND$2:$ND$60=AZ$4)*(GMWQ!$NF$2:$NF$60=AZ$1),0),$G233-1966)</f>
        <v>108.9658</v>
      </c>
      <c r="BA233" s="4" cm="1">
        <f t="array" ref="BA233">INDEX(GMWQ!$A$2:$NF$60,MATCH(1,(GMWQ!$NE$2:$NE$60=BA$3)*(GMWQ!$ND$2:$ND$60=BA$4)*(GMWQ!$NF$2:$NF$60=BA$1),0),$G233-1966)</f>
        <v>179.56809999999999</v>
      </c>
    </row>
    <row r="234" spans="1:53" x14ac:dyDescent="0.25">
      <c r="B234" s="4">
        <f t="shared" si="282"/>
        <v>2029</v>
      </c>
      <c r="C234" s="4">
        <f t="shared" si="282"/>
        <v>2029</v>
      </c>
      <c r="D234" s="4">
        <f t="shared" ref="D234" si="300">+D230+1</f>
        <v>2029</v>
      </c>
      <c r="F234" s="4">
        <f t="shared" ref="F234" si="301">+F230+1</f>
        <v>2029</v>
      </c>
      <c r="G234" s="4">
        <f t="shared" si="226"/>
        <v>2200</v>
      </c>
      <c r="H234" s="4" cm="1">
        <f t="array" ref="H234">INDEX(GMWQ!$A$2:$NF$60,MATCH(1,(GMWQ!$NE$2:$NE$60=H$3)*(GMWQ!$ND$2:$ND$60=H$4)*(GMWQ!$NF$2:$NF$60=H$1),0),$G234-1966)</f>
        <v>744160.1</v>
      </c>
      <c r="I234" s="4" cm="1">
        <f t="array" ref="I234">INDEX(GMWQ!$A$2:$NF$60,MATCH(1,(GMWQ!$NE$2:$NE$60=I$3)*(GMWQ!$ND$2:$ND$60=I$4)*(GMWQ!$NF$2:$NF$60=I$1),0),$G234-1966)</f>
        <v>6638.9309999999996</v>
      </c>
      <c r="J234" s="4" cm="1">
        <f t="array" ref="J234">INDEX(GMWQ!$A$2:$NF$60,MATCH(1,(GMWQ!$NE$2:$NE$60=J$3)*(GMWQ!$ND$2:$ND$60=J$4)*(GMWQ!$NF$2:$NF$60=J$1),0),$G234-1966)</f>
        <v>150994.6</v>
      </c>
      <c r="K234" s="4" cm="1">
        <f t="array" ref="K234">INDEX(GMWQ!$A$2:$NF$60,MATCH(1,(GMWQ!$NE$2:$NE$60=K$3)*(GMWQ!$ND$2:$ND$60=K$4)*(GMWQ!$NF$2:$NF$60=K$1),0),$G234-1966)</f>
        <v>958.37300000000005</v>
      </c>
      <c r="L234" s="4" cm="1">
        <f t="array" ref="L234">INDEX(GMWQ!$A$2:$NF$60,MATCH(1,(GMWQ!$NE$2:$NE$60=L$3)*(GMWQ!$ND$2:$ND$60=L$4)*(GMWQ!$NF$2:$NF$60=L$1),0),$G234-1966)</f>
        <v>690.25</v>
      </c>
      <c r="M234" s="4" cm="1">
        <f t="array" ref="M234">INDEX(GMWQ!$A$2:$NF$60,MATCH(1,(GMWQ!$NE$2:$NE$60=M$3)*(GMWQ!$ND$2:$ND$60=M$4)*(GMWQ!$NF$2:$NF$60=M$1),0),$G234-1966)</f>
        <v>502.47579999999999</v>
      </c>
      <c r="N234" s="4" cm="1">
        <f t="array" ref="N234">INDEX(GMWQ!$A$2:$NF$60,MATCH(1,(GMWQ!$NE$2:$NE$60=N$3)*(GMWQ!$ND$2:$ND$60=N$4)*(GMWQ!$NF$2:$NF$60=N$1),0),$G234-1966)</f>
        <v>675864.1</v>
      </c>
      <c r="O234" s="4" cm="1">
        <f t="array" ref="O234">INDEX(GMWQ!$A$2:$NF$60,MATCH(1,(GMWQ!$NE$2:$NE$60=O$3)*(GMWQ!$ND$2:$ND$60=O$4)*(GMWQ!$NF$2:$NF$60=O$1),0),$G234-1966)</f>
        <v>-39606</v>
      </c>
      <c r="P234" s="4" cm="1">
        <f t="array" ref="P234">INDEX(GMWQ!$A$2:$NF$60,MATCH(1,(GMWQ!$NE$2:$NE$60=P$3)*(GMWQ!$ND$2:$ND$60=P$4)*(GMWQ!$NF$2:$NF$60=P$1),0),$G234-1966)</f>
        <v>-697.39099999999996</v>
      </c>
      <c r="Q234" s="4" cm="1">
        <f t="array" ref="Q234">INDEX(GMWQ!$A$2:$NF$60,MATCH(1,(GMWQ!$NE$2:$NE$60=Q$3)*(GMWQ!$ND$2:$ND$60=Q$4)*(GMWQ!$NF$2:$NF$60=Q$1),0),$G234-1966)</f>
        <v>-5618.4960000000001</v>
      </c>
      <c r="R234" s="4" cm="1">
        <f t="array" ref="R234">INDEX(GMWQ!$A$2:$NF$60,MATCH(1,(GMWQ!$NE$2:$NE$60=R$3)*(GMWQ!$ND$2:$ND$60=R$4)*(GMWQ!$NF$2:$NF$60=R$1),0),$G234-1966)</f>
        <v>-51.605829999999997</v>
      </c>
      <c r="S234" s="4" cm="1">
        <f t="array" ref="S234">INDEX(GMWQ!$A$2:$NF$60,MATCH(1,(GMWQ!$NE$2:$NE$60=S$3)*(GMWQ!$ND$2:$ND$60=S$4)*(GMWQ!$NF$2:$NF$60=S$1),0),$G234-1966)</f>
        <v>-39.896000000000001</v>
      </c>
      <c r="T234" s="4" cm="1">
        <f t="array" ref="T234">INDEX(GMWQ!$A$2:$NF$60,MATCH(1,(GMWQ!$NE$2:$NE$60=T$3)*(GMWQ!$ND$2:$ND$60=T$4)*(GMWQ!$NF$2:$NF$60=T$1),0),$G234-1966)</f>
        <v>-16.634399999999999</v>
      </c>
      <c r="U234" s="4" cm="1">
        <f t="array" ref="U234">INDEX(GMWQ!$A$2:$NF$60,MATCH(1,(GMWQ!$NE$2:$NE$60=U$3)*(GMWQ!$ND$2:$ND$60=U$4)*(GMWQ!$NF$2:$NF$60=U$1),0),$G234-1966)</f>
        <v>-23471.38</v>
      </c>
      <c r="V234" s="4" cm="1">
        <f t="array" ref="V234">INDEX(GMWQ!$A$2:$NF$60,MATCH(1,(GMWQ!$NE$2:$NE$60=V$3)*(GMWQ!$ND$2:$ND$60=V$4)*(GMWQ!$NF$2:$NF$60=V$1),0),$G234-1966)</f>
        <v>3549024</v>
      </c>
      <c r="W234" s="4" cm="1">
        <f t="array" ref="W234">INDEX(GMWQ!$A$2:$NF$60,MATCH(1,(GMWQ!$NE$2:$NE$60=W$3)*(GMWQ!$ND$2:$ND$60=W$4)*(GMWQ!$NF$2:$NF$60=W$1),0),$G234-1966)</f>
        <v>53208.7</v>
      </c>
      <c r="X234" s="4" cm="1">
        <f t="array" ref="X234">INDEX(GMWQ!$A$2:$NF$60,MATCH(1,(GMWQ!$NE$2:$NE$60=X$3)*(GMWQ!$ND$2:$ND$60=X$4)*(GMWQ!$NF$2:$NF$60=X$1),0),$G234-1966)</f>
        <v>1453749</v>
      </c>
      <c r="Y234" s="4" cm="1">
        <f t="array" ref="Y234">INDEX(GMWQ!$A$2:$NF$60,MATCH(1,(GMWQ!$NE$2:$NE$60=Y$3)*(GMWQ!$ND$2:$ND$60=Y$4)*(GMWQ!$NF$2:$NF$60=Y$1),0),$G234-1966)</f>
        <v>3366.4940000000001</v>
      </c>
      <c r="Z234" s="4" cm="1">
        <f t="array" ref="Z234">INDEX(GMWQ!$A$2:$NF$60,MATCH(1,(GMWQ!$NE$2:$NE$60=Z$3)*(GMWQ!$ND$2:$ND$60=Z$4)*(GMWQ!$NF$2:$NF$60=Z$1),0),$G234-1966)</f>
        <v>4343.4530000000004</v>
      </c>
      <c r="AA234" s="4" cm="1">
        <f t="array" ref="AA234">INDEX(GMWQ!$A$2:$NF$60,MATCH(1,(GMWQ!$NE$2:$NE$60=AA$3)*(GMWQ!$ND$2:$ND$60=AA$4)*(GMWQ!$NF$2:$NF$60=AA$1),0),$G234-1966)</f>
        <v>3712.8519999999999</v>
      </c>
      <c r="AB234" s="4" cm="1">
        <f t="array" ref="AB234">INDEX(GMWQ!$A$2:$NF$60,MATCH(1,(GMWQ!$NE$2:$NE$60=AB$3)*(GMWQ!$ND$2:$ND$60=AB$4)*(GMWQ!$NF$2:$NF$60=AB$1),0),$G234-1966)</f>
        <v>3928759</v>
      </c>
      <c r="AC234" s="4" cm="1">
        <f t="array" ref="AC234">INDEX(GMWQ!$A$2:$NF$60,MATCH(1,(GMWQ!$NE$2:$NE$60=AC$3)*(GMWQ!$ND$2:$ND$60=AC$4)*(GMWQ!$NF$2:$NF$60=AC$1),0),$G234-1966)</f>
        <v>3490668</v>
      </c>
      <c r="AD234" s="4" cm="1">
        <f t="array" ref="AD234">INDEX(GMWQ!$A$2:$NF$60,MATCH(1,(GMWQ!$NE$2:$NE$60=AD$3)*(GMWQ!$ND$2:$ND$60=AD$4)*(GMWQ!$NF$2:$NF$60=AD$1),0),$G234-1966)</f>
        <v>42031.79</v>
      </c>
      <c r="AE234" s="4" cm="1">
        <f t="array" ref="AE234">INDEX(GMWQ!$A$2:$NF$60,MATCH(1,(GMWQ!$NE$2:$NE$60=AE$3)*(GMWQ!$ND$2:$ND$60=AE$4)*(GMWQ!$NF$2:$NF$60=AE$1),0),$G234-1966)</f>
        <v>671176.6</v>
      </c>
      <c r="AF234" s="4" cm="1">
        <f t="array" ref="AF234">INDEX(GMWQ!$A$2:$NF$60,MATCH(1,(GMWQ!$NE$2:$NE$60=AF$3)*(GMWQ!$ND$2:$ND$60=AF$4)*(GMWQ!$NF$2:$NF$60=AF$1),0),$G234-1966)</f>
        <v>1689.9459999999999</v>
      </c>
      <c r="AG234" s="4" cm="1">
        <f t="array" ref="AG234">INDEX(GMWQ!$A$2:$NF$60,MATCH(1,(GMWQ!$NE$2:$NE$60=AG$3)*(GMWQ!$ND$2:$ND$60=AG$4)*(GMWQ!$NF$2:$NF$60=AG$1),0),$G234-1966)</f>
        <v>2913.0610000000001</v>
      </c>
      <c r="AH234" s="4" cm="1">
        <f t="array" ref="AH234">INDEX(GMWQ!$A$2:$NF$60,MATCH(1,(GMWQ!$NE$2:$NE$60=AH$3)*(GMWQ!$ND$2:$ND$60=AH$4)*(GMWQ!$NF$2:$NF$60=AH$1),0),$G234-1966)</f>
        <v>3082.98</v>
      </c>
      <c r="AI234" s="4" cm="1">
        <f t="array" ref="AI234">INDEX(GMWQ!$A$2:$NF$60,MATCH(1,(GMWQ!$NE$2:$NE$60=AI$3)*(GMWQ!$ND$2:$ND$60=AI$4)*(GMWQ!$NF$2:$NF$60=AI$1),0),$G234-1966)</f>
        <v>718756.1</v>
      </c>
      <c r="AJ234" s="4" cm="1">
        <f t="array" ref="AJ234">INDEX(GMWQ!$A$2:$NF$60,MATCH(1,(GMWQ!$NE$2:$NE$60=AJ$3)*(GMWQ!$ND$2:$ND$60=AJ$4)*(GMWQ!$NF$2:$NF$60=AJ$1),0),$G234-1966)</f>
        <v>887250.5</v>
      </c>
      <c r="AK234" s="4" cm="1">
        <f t="array" ref="AK234">INDEX(GMWQ!$A$2:$NF$60,MATCH(1,(GMWQ!$NE$2:$NE$60=AK$3)*(GMWQ!$ND$2:$ND$60=AK$4)*(GMWQ!$NF$2:$NF$60=AK$1),0),$G234-1966)</f>
        <v>9390.7270000000008</v>
      </c>
      <c r="AL234" s="4" cm="1">
        <f t="array" ref="AL234">INDEX(GMWQ!$A$2:$NF$60,MATCH(1,(GMWQ!$NE$2:$NE$60=AL$3)*(GMWQ!$ND$2:$ND$60=AL$4)*(GMWQ!$NF$2:$NF$60=AL$1),0),$G234-1966)</f>
        <v>180427.2</v>
      </c>
      <c r="AM234" s="4" cm="1">
        <f t="array" ref="AM234">INDEX(GMWQ!$A$2:$NF$60,MATCH(1,(GMWQ!$NE$2:$NE$60=AM$3)*(GMWQ!$ND$2:$ND$60=AM$4)*(GMWQ!$NF$2:$NF$60=AM$1),0),$G234-1966)</f>
        <v>1339.6759999999999</v>
      </c>
      <c r="AN234" s="4" cm="1">
        <f t="array" ref="AN234">INDEX(GMWQ!$A$2:$NF$60,MATCH(1,(GMWQ!$NE$2:$NE$60=AN$3)*(GMWQ!$ND$2:$ND$60=AN$4)*(GMWQ!$NF$2:$NF$60=AN$1),0),$G234-1966)</f>
        <v>859.58040000000005</v>
      </c>
      <c r="AO234" s="4" cm="1">
        <f t="array" ref="AO234">INDEX(GMWQ!$A$2:$NF$60,MATCH(1,(GMWQ!$NE$2:$NE$60=AO$3)*(GMWQ!$ND$2:$ND$60=AO$4)*(GMWQ!$NF$2:$NF$60=AO$1),0),$G234-1966)</f>
        <v>623.90219999999999</v>
      </c>
      <c r="AP234" s="4" cm="1">
        <f t="array" ref="AP234">INDEX(GMWQ!$A$2:$NF$60,MATCH(1,(GMWQ!$NE$2:$NE$60=AP$3)*(GMWQ!$ND$2:$ND$60=AP$4)*(GMWQ!$NF$2:$NF$60=AP$1),0),$G234-1966)</f>
        <v>949149.9</v>
      </c>
      <c r="AQ234" s="4" cm="1">
        <f t="array" ref="AQ234">INDEX(GMWQ!$A$2:$NF$60,MATCH(1,(GMWQ!$NE$2:$NE$60=AQ$3)*(GMWQ!$ND$2:$ND$60=AQ$4)*(GMWQ!$NF$2:$NF$60=AQ$1),0),$G234-1966)</f>
        <v>0.63062640000000003</v>
      </c>
      <c r="AR234" s="4" cm="1">
        <f t="array" ref="AR234">INDEX(GMWQ!$A$2:$NF$60,MATCH(1,(GMWQ!$NE$2:$NE$60=AR$3)*(GMWQ!$ND$2:$ND$60=AR$4)*(GMWQ!$NF$2:$NF$60=AR$1),0),$G234-1966)</f>
        <v>0.43117860000000002</v>
      </c>
      <c r="AS234" s="4" cm="1">
        <f t="array" ref="AS234">INDEX(GMWQ!$A$2:$NF$60,MATCH(1,(GMWQ!$NE$2:$NE$60=AS$3)*(GMWQ!$ND$2:$ND$60=AS$4)*(GMWQ!$NF$2:$NF$60=AS$1),0),$G234-1966)</f>
        <v>0.28922330000000002</v>
      </c>
      <c r="AT234" s="4" cm="1">
        <f t="array" ref="AT234">INDEX(GMWQ!$A$2:$NF$60,MATCH(1,(GMWQ!$NE$2:$NE$60=AT$3)*(GMWQ!$ND$2:$ND$60=AT$4)*(GMWQ!$NF$2:$NF$60=AT$1),0),$G234-1966)</f>
        <v>0.65978650000000005</v>
      </c>
      <c r="AU234" s="4" cm="1">
        <f t="array" ref="AU234">INDEX(GMWQ!$A$2:$NF$60,MATCH(1,(GMWQ!$NE$2:$NE$60=AU$3)*(GMWQ!$ND$2:$ND$60=AU$4)*(GMWQ!$NF$2:$NF$60=AU$1),0),$G234-1966)</f>
        <v>153.86320000000001</v>
      </c>
      <c r="AV234" s="4" cm="1">
        <f t="array" ref="AV234">INDEX(GMWQ!$A$2:$NF$60,MATCH(1,(GMWQ!$NE$2:$NE$60=AV$3)*(GMWQ!$ND$2:$ND$60=AV$4)*(GMWQ!$NF$2:$NF$60=AV$1),0),$G234-1966)</f>
        <v>357.7079</v>
      </c>
      <c r="AW234" s="4" cm="1">
        <f t="array" ref="AW234">INDEX(GMWQ!$A$2:$NF$60,MATCH(1,(GMWQ!$NE$2:$NE$60=AW$3)*(GMWQ!$ND$2:$ND$60=AW$4)*(GMWQ!$NF$2:$NF$60=AW$1),0),$G234-1966)</f>
        <v>123.277</v>
      </c>
      <c r="AX234" s="4" cm="1">
        <f t="array" ref="AX234">INDEX(GMWQ!$A$2:$NF$60,MATCH(1,(GMWQ!$NE$2:$NE$60=AX$3)*(GMWQ!$ND$2:$ND$60=AX$4)*(GMWQ!$NF$2:$NF$60=AX$1),0),$G234-1966)</f>
        <v>135.51679999999999</v>
      </c>
      <c r="AY234" s="4" cm="1">
        <f t="array" ref="AY234">INDEX(GMWQ!$A$2:$NF$60,MATCH(1,(GMWQ!$NE$2:$NE$60=AY$3)*(GMWQ!$ND$2:$ND$60=AY$4)*(GMWQ!$NF$2:$NF$60=AY$1),0),$G234-1966)</f>
        <v>108.9293</v>
      </c>
      <c r="AZ234" s="4" cm="1">
        <f t="array" ref="AZ234">INDEX(GMWQ!$A$2:$NF$60,MATCH(1,(GMWQ!$NE$2:$NE$60=AZ$3)*(GMWQ!$ND$2:$ND$60=AZ$4)*(GMWQ!$NF$2:$NF$60=AZ$1),0),$G234-1966)</f>
        <v>108.6118</v>
      </c>
      <c r="BA234" s="4" cm="1">
        <f t="array" ref="BA234">INDEX(GMWQ!$A$2:$NF$60,MATCH(1,(GMWQ!$NE$2:$NE$60=BA$3)*(GMWQ!$ND$2:$ND$60=BA$4)*(GMWQ!$NF$2:$NF$60=BA$1),0),$G234-1966)</f>
        <v>180.43639999999999</v>
      </c>
    </row>
    <row r="235" spans="1:53" x14ac:dyDescent="0.25">
      <c r="A235" s="4">
        <v>2030</v>
      </c>
      <c r="B235" s="4">
        <f t="shared" si="282"/>
        <v>2030</v>
      </c>
      <c r="C235" s="4">
        <f t="shared" si="282"/>
        <v>2029</v>
      </c>
      <c r="D235" s="4">
        <f t="shared" ref="D235" si="302">+D231+1</f>
        <v>2029</v>
      </c>
      <c r="E235" s="4">
        <f t="shared" si="282"/>
        <v>2029</v>
      </c>
      <c r="G235" s="4">
        <f t="shared" si="226"/>
        <v>2201</v>
      </c>
      <c r="H235" s="4" cm="1">
        <f t="array" ref="H235">INDEX(GMWQ!$A$2:$NF$60,MATCH(1,(GMWQ!$NE$2:$NE$60=H$3)*(GMWQ!$ND$2:$ND$60=H$4)*(GMWQ!$NF$2:$NF$60=H$1),0),$G235-1966)</f>
        <v>746764.6</v>
      </c>
      <c r="I235" s="4" cm="1">
        <f t="array" ref="I235">INDEX(GMWQ!$A$2:$NF$60,MATCH(1,(GMWQ!$NE$2:$NE$60=I$3)*(GMWQ!$ND$2:$ND$60=I$4)*(GMWQ!$NF$2:$NF$60=I$1),0),$G235-1966)</f>
        <v>6681.8710000000001</v>
      </c>
      <c r="J235" s="4" cm="1">
        <f t="array" ref="J235">INDEX(GMWQ!$A$2:$NF$60,MATCH(1,(GMWQ!$NE$2:$NE$60=J$3)*(GMWQ!$ND$2:$ND$60=J$4)*(GMWQ!$NF$2:$NF$60=J$1),0),$G235-1966)</f>
        <v>151149</v>
      </c>
      <c r="K235" s="4" cm="1">
        <f t="array" ref="K235">INDEX(GMWQ!$A$2:$NF$60,MATCH(1,(GMWQ!$NE$2:$NE$60=K$3)*(GMWQ!$ND$2:$ND$60=K$4)*(GMWQ!$NF$2:$NF$60=K$1),0),$G235-1966)</f>
        <v>961.29660000000001</v>
      </c>
      <c r="L235" s="4" cm="1">
        <f t="array" ref="L235">INDEX(GMWQ!$A$2:$NF$60,MATCH(1,(GMWQ!$NE$2:$NE$60=L$3)*(GMWQ!$ND$2:$ND$60=L$4)*(GMWQ!$NF$2:$NF$60=L$1),0),$G235-1966)</f>
        <v>692.5</v>
      </c>
      <c r="M235" s="4" cm="1">
        <f t="array" ref="M235">INDEX(GMWQ!$A$2:$NF$60,MATCH(1,(GMWQ!$NE$2:$NE$60=M$3)*(GMWQ!$ND$2:$ND$60=M$4)*(GMWQ!$NF$2:$NF$60=M$1),0),$G235-1966)</f>
        <v>503.15859999999998</v>
      </c>
      <c r="N235" s="4" cm="1">
        <f t="array" ref="N235">INDEX(GMWQ!$A$2:$NF$60,MATCH(1,(GMWQ!$NE$2:$NE$60=N$3)*(GMWQ!$ND$2:$ND$60=N$4)*(GMWQ!$NF$2:$NF$60=N$1),0),$G235-1966)</f>
        <v>678817.9</v>
      </c>
      <c r="O235" s="4" cm="1">
        <f t="array" ref="O235">INDEX(GMWQ!$A$2:$NF$60,MATCH(1,(GMWQ!$NE$2:$NE$60=O$3)*(GMWQ!$ND$2:$ND$60=O$4)*(GMWQ!$NF$2:$NF$60=O$1),0),$G235-1966)</f>
        <v>9512.9689999999991</v>
      </c>
      <c r="P235" s="4" cm="1">
        <f t="array" ref="P235">INDEX(GMWQ!$A$2:$NF$60,MATCH(1,(GMWQ!$NE$2:$NE$60=P$3)*(GMWQ!$ND$2:$ND$60=P$4)*(GMWQ!$NF$2:$NF$60=P$1),0),$G235-1966)</f>
        <v>-705.84720000000004</v>
      </c>
      <c r="Q235" s="4" cm="1">
        <f t="array" ref="Q235">INDEX(GMWQ!$A$2:$NF$60,MATCH(1,(GMWQ!$NE$2:$NE$60=Q$3)*(GMWQ!$ND$2:$ND$60=Q$4)*(GMWQ!$NF$2:$NF$60=Q$1),0),$G235-1966)</f>
        <v>-5371.1719999999996</v>
      </c>
      <c r="R235" s="4" cm="1">
        <f t="array" ref="R235">INDEX(GMWQ!$A$2:$NF$60,MATCH(1,(GMWQ!$NE$2:$NE$60=R$3)*(GMWQ!$ND$2:$ND$60=R$4)*(GMWQ!$NF$2:$NF$60=R$1),0),$G235-1966)</f>
        <v>-50.303220000000003</v>
      </c>
      <c r="S235" s="4" cm="1">
        <f t="array" ref="S235">INDEX(GMWQ!$A$2:$NF$60,MATCH(1,(GMWQ!$NE$2:$NE$60=S$3)*(GMWQ!$ND$2:$ND$60=S$4)*(GMWQ!$NF$2:$NF$60=S$1),0),$G235-1966)</f>
        <v>-39.775210000000001</v>
      </c>
      <c r="T235" s="4" cm="1">
        <f t="array" ref="T235">INDEX(GMWQ!$A$2:$NF$60,MATCH(1,(GMWQ!$NE$2:$NE$60=T$3)*(GMWQ!$ND$2:$ND$60=T$4)*(GMWQ!$NF$2:$NF$60=T$1),0),$G235-1966)</f>
        <v>-16.486820000000002</v>
      </c>
      <c r="U235" s="4" cm="1">
        <f t="array" ref="U235">INDEX(GMWQ!$A$2:$NF$60,MATCH(1,(GMWQ!$NE$2:$NE$60=U$3)*(GMWQ!$ND$2:$ND$60=U$4)*(GMWQ!$NF$2:$NF$60=U$1),0),$G235-1966)</f>
        <v>-22703.53</v>
      </c>
      <c r="V235" s="4" cm="1">
        <f t="array" ref="V235">INDEX(GMWQ!$A$2:$NF$60,MATCH(1,(GMWQ!$NE$2:$NE$60=V$3)*(GMWQ!$ND$2:$ND$60=V$4)*(GMWQ!$NF$2:$NF$60=V$1),0),$G235-1966)</f>
        <v>3539511</v>
      </c>
      <c r="W235" s="4" cm="1">
        <f t="array" ref="W235">INDEX(GMWQ!$A$2:$NF$60,MATCH(1,(GMWQ!$NE$2:$NE$60=W$3)*(GMWQ!$ND$2:$ND$60=W$4)*(GMWQ!$NF$2:$NF$60=W$1),0),$G235-1966)</f>
        <v>53914.54</v>
      </c>
      <c r="X235" s="4" cm="1">
        <f t="array" ref="X235">INDEX(GMWQ!$A$2:$NF$60,MATCH(1,(GMWQ!$NE$2:$NE$60=X$3)*(GMWQ!$ND$2:$ND$60=X$4)*(GMWQ!$NF$2:$NF$60=X$1),0),$G235-1966)</f>
        <v>1459120</v>
      </c>
      <c r="Y235" s="4" cm="1">
        <f t="array" ref="Y235">INDEX(GMWQ!$A$2:$NF$60,MATCH(1,(GMWQ!$NE$2:$NE$60=Y$3)*(GMWQ!$ND$2:$ND$60=Y$4)*(GMWQ!$NF$2:$NF$60=Y$1),0),$G235-1966)</f>
        <v>3416.797</v>
      </c>
      <c r="Z235" s="4" cm="1">
        <f t="array" ref="Z235">INDEX(GMWQ!$A$2:$NF$60,MATCH(1,(GMWQ!$NE$2:$NE$60=Z$3)*(GMWQ!$ND$2:$ND$60=Z$4)*(GMWQ!$NF$2:$NF$60=Z$1),0),$G235-1966)</f>
        <v>4383.2280000000001</v>
      </c>
      <c r="AA235" s="4" cm="1">
        <f t="array" ref="AA235">INDEX(GMWQ!$A$2:$NF$60,MATCH(1,(GMWQ!$NE$2:$NE$60=AA$3)*(GMWQ!$ND$2:$ND$60=AA$4)*(GMWQ!$NF$2:$NF$60=AA$1),0),$G235-1966)</f>
        <v>3730.3739999999998</v>
      </c>
      <c r="AB235" s="4" cm="1">
        <f t="array" ref="AB235">INDEX(GMWQ!$A$2:$NF$60,MATCH(1,(GMWQ!$NE$2:$NE$60=AB$3)*(GMWQ!$ND$2:$ND$60=AB$4)*(GMWQ!$NF$2:$NF$60=AB$1),0),$G235-1966)</f>
        <v>3951462</v>
      </c>
      <c r="AC235" s="4" cm="1">
        <f t="array" ref="AC235">INDEX(GMWQ!$A$2:$NF$60,MATCH(1,(GMWQ!$NE$2:$NE$60=AC$3)*(GMWQ!$ND$2:$ND$60=AC$4)*(GMWQ!$NF$2:$NF$60=AC$1),0),$G235-1966)</f>
        <v>3492239</v>
      </c>
      <c r="AD235" s="4" cm="1">
        <f t="array" ref="AD235">INDEX(GMWQ!$A$2:$NF$60,MATCH(1,(GMWQ!$NE$2:$NE$60=AD$3)*(GMWQ!$ND$2:$ND$60=AD$4)*(GMWQ!$NF$2:$NF$60=AD$1),0),$G235-1966)</f>
        <v>42799.03</v>
      </c>
      <c r="AE235" s="4" cm="1">
        <f t="array" ref="AE235">INDEX(GMWQ!$A$2:$NF$60,MATCH(1,(GMWQ!$NE$2:$NE$60=AE$3)*(GMWQ!$ND$2:$ND$60=AE$4)*(GMWQ!$NF$2:$NF$60=AE$1),0),$G235-1966)</f>
        <v>676547.8</v>
      </c>
      <c r="AF235" s="4" cm="1">
        <f t="array" ref="AF235">INDEX(GMWQ!$A$2:$NF$60,MATCH(1,(GMWQ!$NE$2:$NE$60=AF$3)*(GMWQ!$ND$2:$ND$60=AF$4)*(GMWQ!$NF$2:$NF$60=AF$1),0),$G235-1966)</f>
        <v>1740.249</v>
      </c>
      <c r="AG235" s="4" cm="1">
        <f t="array" ref="AG235">INDEX(GMWQ!$A$2:$NF$60,MATCH(1,(GMWQ!$NE$2:$NE$60=AG$3)*(GMWQ!$ND$2:$ND$60=AG$4)*(GMWQ!$NF$2:$NF$60=AG$1),0),$G235-1966)</f>
        <v>2952.8359999999998</v>
      </c>
      <c r="AH235" s="4" cm="1">
        <f t="array" ref="AH235">INDEX(GMWQ!$A$2:$NF$60,MATCH(1,(GMWQ!$NE$2:$NE$60=AH$3)*(GMWQ!$ND$2:$ND$60=AH$4)*(GMWQ!$NF$2:$NF$60=AH$1),0),$G235-1966)</f>
        <v>3099.4670000000001</v>
      </c>
      <c r="AI235" s="4" cm="1">
        <f t="array" ref="AI235">INDEX(GMWQ!$A$2:$NF$60,MATCH(1,(GMWQ!$NE$2:$NE$60=AI$3)*(GMWQ!$ND$2:$ND$60=AI$4)*(GMWQ!$NF$2:$NF$60=AI$1),0),$G235-1966)</f>
        <v>742977</v>
      </c>
      <c r="AJ235" s="4" cm="1">
        <f t="array" ref="AJ235">INDEX(GMWQ!$A$2:$NF$60,MATCH(1,(GMWQ!$NE$2:$NE$60=AJ$3)*(GMWQ!$ND$2:$ND$60=AJ$4)*(GMWQ!$NF$2:$NF$60=AJ$1),0),$G235-1966)</f>
        <v>894896.6</v>
      </c>
      <c r="AK235" s="4" cm="1">
        <f t="array" ref="AK235">INDEX(GMWQ!$A$2:$NF$60,MATCH(1,(GMWQ!$NE$2:$NE$60=AK$3)*(GMWQ!$ND$2:$ND$60=AK$4)*(GMWQ!$NF$2:$NF$60=AK$1),0),$G235-1966)</f>
        <v>9493.5689999999995</v>
      </c>
      <c r="AL235" s="4" cm="1">
        <f t="array" ref="AL235">INDEX(GMWQ!$A$2:$NF$60,MATCH(1,(GMWQ!$NE$2:$NE$60=AL$3)*(GMWQ!$ND$2:$ND$60=AL$4)*(GMWQ!$NF$2:$NF$60=AL$1),0),$G235-1966)</f>
        <v>181199.4</v>
      </c>
      <c r="AM235" s="4" cm="1">
        <f t="array" ref="AM235">INDEX(GMWQ!$A$2:$NF$60,MATCH(1,(GMWQ!$NE$2:$NE$60=AM$3)*(GMWQ!$ND$2:$ND$60=AM$4)*(GMWQ!$NF$2:$NF$60=AM$1),0),$G235-1966)</f>
        <v>1352.625</v>
      </c>
      <c r="AN235" s="4" cm="1">
        <f t="array" ref="AN235">INDEX(GMWQ!$A$2:$NF$60,MATCH(1,(GMWQ!$NE$2:$NE$60=AN$3)*(GMWQ!$ND$2:$ND$60=AN$4)*(GMWQ!$NF$2:$NF$60=AN$1),0),$G235-1966)</f>
        <v>866.90629999999999</v>
      </c>
      <c r="AO235" s="4" cm="1">
        <f t="array" ref="AO235">INDEX(GMWQ!$A$2:$NF$60,MATCH(1,(GMWQ!$NE$2:$NE$60=AO$3)*(GMWQ!$ND$2:$ND$60=AO$4)*(GMWQ!$NF$2:$NF$60=AO$1),0),$G235-1966)</f>
        <v>627.28470000000004</v>
      </c>
      <c r="AP235" s="4" cm="1">
        <f t="array" ref="AP235">INDEX(GMWQ!$A$2:$NF$60,MATCH(1,(GMWQ!$NE$2:$NE$60=AP$3)*(GMWQ!$ND$2:$ND$60=AP$4)*(GMWQ!$NF$2:$NF$60=AP$1),0),$G235-1966)</f>
        <v>958024.4</v>
      </c>
      <c r="AQ235" s="4" cm="1">
        <f t="array" ref="AQ235">INDEX(GMWQ!$A$2:$NF$60,MATCH(1,(GMWQ!$NE$2:$NE$60=AQ$3)*(GMWQ!$ND$2:$ND$60=AQ$4)*(GMWQ!$NF$2:$NF$60=AQ$1),0),$G235-1966)</f>
        <v>0.62502880000000005</v>
      </c>
      <c r="AR235" s="4" cm="1">
        <f t="array" ref="AR235">INDEX(GMWQ!$A$2:$NF$60,MATCH(1,(GMWQ!$NE$2:$NE$60=AR$3)*(GMWQ!$ND$2:$ND$60=AR$4)*(GMWQ!$NF$2:$NF$60=AR$1),0),$G235-1966)</f>
        <v>0.40110899999999999</v>
      </c>
      <c r="AS235" s="4" cm="1">
        <f t="array" ref="AS235">INDEX(GMWQ!$A$2:$NF$60,MATCH(1,(GMWQ!$NE$2:$NE$60=AS$3)*(GMWQ!$ND$2:$ND$60=AS$4)*(GMWQ!$NF$2:$NF$60=AS$1),0),$G235-1966)</f>
        <v>0.25333129999999998</v>
      </c>
      <c r="AT235" s="4" cm="1">
        <f t="array" ref="AT235">INDEX(GMWQ!$A$2:$NF$60,MATCH(1,(GMWQ!$NE$2:$NE$60=AT$3)*(GMWQ!$ND$2:$ND$60=AT$4)*(GMWQ!$NF$2:$NF$60=AT$1),0),$G235-1966)</f>
        <v>0.66625570000000001</v>
      </c>
      <c r="AU235" s="4" cm="1">
        <f t="array" ref="AU235">INDEX(GMWQ!$A$2:$NF$60,MATCH(1,(GMWQ!$NE$2:$NE$60=AU$3)*(GMWQ!$ND$2:$ND$60=AU$4)*(GMWQ!$NF$2:$NF$60=AU$1),0),$G235-1966)</f>
        <v>154.14699999999999</v>
      </c>
      <c r="AV235" s="4" cm="1">
        <f t="array" ref="AV235">INDEX(GMWQ!$A$2:$NF$60,MATCH(1,(GMWQ!$NE$2:$NE$60=AV$3)*(GMWQ!$ND$2:$ND$60=AV$4)*(GMWQ!$NF$2:$NF$60=AV$1),0),$G235-1966)</f>
        <v>359.59449999999998</v>
      </c>
      <c r="AW235" s="4" cm="1">
        <f t="array" ref="AW235">INDEX(GMWQ!$A$2:$NF$60,MATCH(1,(GMWQ!$NE$2:$NE$60=AW$3)*(GMWQ!$ND$2:$ND$60=AW$4)*(GMWQ!$NF$2:$NF$60=AW$1),0),$G235-1966)</f>
        <v>123.39239999999999</v>
      </c>
      <c r="AX235" s="4" cm="1">
        <f t="array" ref="AX235">INDEX(GMWQ!$A$2:$NF$60,MATCH(1,(GMWQ!$NE$2:$NE$60=AX$3)*(GMWQ!$ND$2:$ND$60=AX$4)*(GMWQ!$NF$2:$NF$60=AX$1),0),$G235-1966)</f>
        <v>136.31309999999999</v>
      </c>
      <c r="AY235" s="4" cm="1">
        <f t="array" ref="AY235">INDEX(GMWQ!$A$2:$NF$60,MATCH(1,(GMWQ!$NE$2:$NE$60=AY$3)*(GMWQ!$ND$2:$ND$60=AY$4)*(GMWQ!$NF$2:$NF$60=AY$1),0),$G235-1966)</f>
        <v>109.46729999999999</v>
      </c>
      <c r="AZ235" s="4" cm="1">
        <f t="array" ref="AZ235">INDEX(GMWQ!$A$2:$NF$60,MATCH(1,(GMWQ!$NE$2:$NE$60=AZ$3)*(GMWQ!$ND$2:$ND$60=AZ$4)*(GMWQ!$NF$2:$NF$60=AZ$1),0),$G235-1966)</f>
        <v>109.29470000000001</v>
      </c>
      <c r="BA235" s="4" cm="1">
        <f t="array" ref="BA235">INDEX(GMWQ!$A$2:$NF$60,MATCH(1,(GMWQ!$NE$2:$NE$60=BA$3)*(GMWQ!$ND$2:$ND$60=BA$4)*(GMWQ!$NF$2:$NF$60=BA$1),0),$G235-1966)</f>
        <v>181.31970000000001</v>
      </c>
    </row>
    <row r="236" spans="1:53" x14ac:dyDescent="0.25">
      <c r="B236" s="4">
        <f t="shared" ref="B236:E251" si="303">+B232+1</f>
        <v>2030</v>
      </c>
      <c r="C236" s="4">
        <f t="shared" si="303"/>
        <v>2030</v>
      </c>
      <c r="D236" s="4">
        <f t="shared" ref="D236" si="304">+D232+1</f>
        <v>2029</v>
      </c>
      <c r="G236" s="4">
        <f t="shared" si="226"/>
        <v>2202</v>
      </c>
      <c r="H236" s="4" cm="1">
        <f t="array" ref="H236">INDEX(GMWQ!$A$2:$NF$60,MATCH(1,(GMWQ!$NE$2:$NE$60=H$3)*(GMWQ!$ND$2:$ND$60=H$4)*(GMWQ!$NF$2:$NF$60=H$1),0),$G236-1966)</f>
        <v>749378.3</v>
      </c>
      <c r="I236" s="4" cm="1">
        <f t="array" ref="I236">INDEX(GMWQ!$A$2:$NF$60,MATCH(1,(GMWQ!$NE$2:$NE$60=I$3)*(GMWQ!$ND$2:$ND$60=I$4)*(GMWQ!$NF$2:$NF$60=I$1),0),$G236-1966)</f>
        <v>6724.9780000000001</v>
      </c>
      <c r="J236" s="4" cm="1">
        <f t="array" ref="J236">INDEX(GMWQ!$A$2:$NF$60,MATCH(1,(GMWQ!$NE$2:$NE$60=J$3)*(GMWQ!$ND$2:$ND$60=J$4)*(GMWQ!$NF$2:$NF$60=J$1),0),$G236-1966)</f>
        <v>151304</v>
      </c>
      <c r="K236" s="4" cm="1">
        <f t="array" ref="K236">INDEX(GMWQ!$A$2:$NF$60,MATCH(1,(GMWQ!$NE$2:$NE$60=K$3)*(GMWQ!$ND$2:$ND$60=K$4)*(GMWQ!$NF$2:$NF$60=K$1),0),$G236-1966)</f>
        <v>964.15539999999999</v>
      </c>
      <c r="L236" s="4" cm="1">
        <f t="array" ref="L236">INDEX(GMWQ!$A$2:$NF$60,MATCH(1,(GMWQ!$NE$2:$NE$60=L$3)*(GMWQ!$ND$2:$ND$60=L$4)*(GMWQ!$NF$2:$NF$60=L$1),0),$G236-1966)</f>
        <v>694.94</v>
      </c>
      <c r="M236" s="4" cm="1">
        <f t="array" ref="M236">INDEX(GMWQ!$A$2:$NF$60,MATCH(1,(GMWQ!$NE$2:$NE$60=M$3)*(GMWQ!$ND$2:$ND$60=M$4)*(GMWQ!$NF$2:$NF$60=M$1),0),$G236-1966)</f>
        <v>503.8415</v>
      </c>
      <c r="N236" s="4" cm="1">
        <f t="array" ref="N236">INDEX(GMWQ!$A$2:$NF$60,MATCH(1,(GMWQ!$NE$2:$NE$60=N$3)*(GMWQ!$ND$2:$ND$60=N$4)*(GMWQ!$NF$2:$NF$60=N$1),0),$G236-1966)</f>
        <v>681891.6</v>
      </c>
      <c r="O236" s="4" cm="1">
        <f t="array" ref="O236">INDEX(GMWQ!$A$2:$NF$60,MATCH(1,(GMWQ!$NE$2:$NE$60=O$3)*(GMWQ!$ND$2:$ND$60=O$4)*(GMWQ!$NF$2:$NF$60=O$1),0),$G236-1966)</f>
        <v>-41522.81</v>
      </c>
      <c r="P236" s="4" cm="1">
        <f t="array" ref="P236">INDEX(GMWQ!$A$2:$NF$60,MATCH(1,(GMWQ!$NE$2:$NE$60=P$3)*(GMWQ!$ND$2:$ND$60=P$4)*(GMWQ!$NF$2:$NF$60=P$1),0),$G236-1966)</f>
        <v>-721.83500000000004</v>
      </c>
      <c r="Q236" s="4" cm="1">
        <f t="array" ref="Q236">INDEX(GMWQ!$A$2:$NF$60,MATCH(1,(GMWQ!$NE$2:$NE$60=Q$3)*(GMWQ!$ND$2:$ND$60=Q$4)*(GMWQ!$NF$2:$NF$60=Q$1),0),$G236-1966)</f>
        <v>-5163.5820000000003</v>
      </c>
      <c r="R236" s="4" cm="1">
        <f t="array" ref="R236">INDEX(GMWQ!$A$2:$NF$60,MATCH(1,(GMWQ!$NE$2:$NE$60=R$3)*(GMWQ!$ND$2:$ND$60=R$4)*(GMWQ!$NF$2:$NF$60=R$1),0),$G236-1966)</f>
        <v>-49.349609999999998</v>
      </c>
      <c r="S236" s="4" cm="1">
        <f t="array" ref="S236">INDEX(GMWQ!$A$2:$NF$60,MATCH(1,(GMWQ!$NE$2:$NE$60=S$3)*(GMWQ!$ND$2:$ND$60=S$4)*(GMWQ!$NF$2:$NF$60=S$1),0),$G236-1966)</f>
        <v>-39.81268</v>
      </c>
      <c r="T236" s="4" cm="1">
        <f t="array" ref="T236">INDEX(GMWQ!$A$2:$NF$60,MATCH(1,(GMWQ!$NE$2:$NE$60=T$3)*(GMWQ!$ND$2:$ND$60=T$4)*(GMWQ!$NF$2:$NF$60=T$1),0),$G236-1966)</f>
        <v>-16.422090000000001</v>
      </c>
      <c r="U236" s="4" cm="1">
        <f t="array" ref="U236">INDEX(GMWQ!$A$2:$NF$60,MATCH(1,(GMWQ!$NE$2:$NE$60=U$3)*(GMWQ!$ND$2:$ND$60=U$4)*(GMWQ!$NF$2:$NF$60=U$1),0),$G236-1966)</f>
        <v>-22092.84</v>
      </c>
      <c r="V236" s="4" cm="1">
        <f t="array" ref="V236">INDEX(GMWQ!$A$2:$NF$60,MATCH(1,(GMWQ!$NE$2:$NE$60=V$3)*(GMWQ!$ND$2:$ND$60=V$4)*(GMWQ!$NF$2:$NF$60=V$1),0),$G236-1966)</f>
        <v>3581034</v>
      </c>
      <c r="W236" s="4" cm="1">
        <f t="array" ref="W236">INDEX(GMWQ!$A$2:$NF$60,MATCH(1,(GMWQ!$NE$2:$NE$60=W$3)*(GMWQ!$ND$2:$ND$60=W$4)*(GMWQ!$NF$2:$NF$60=W$1),0),$G236-1966)</f>
        <v>54636.38</v>
      </c>
      <c r="X236" s="4" cm="1">
        <f t="array" ref="X236">INDEX(GMWQ!$A$2:$NF$60,MATCH(1,(GMWQ!$NE$2:$NE$60=X$3)*(GMWQ!$ND$2:$ND$60=X$4)*(GMWQ!$NF$2:$NF$60=X$1),0),$G236-1966)</f>
        <v>1464284</v>
      </c>
      <c r="Y236" s="4" cm="1">
        <f t="array" ref="Y236">INDEX(GMWQ!$A$2:$NF$60,MATCH(1,(GMWQ!$NE$2:$NE$60=Y$3)*(GMWQ!$ND$2:$ND$60=Y$4)*(GMWQ!$NF$2:$NF$60=Y$1),0),$G236-1966)</f>
        <v>3466.1469999999999</v>
      </c>
      <c r="Z236" s="4" cm="1">
        <f t="array" ref="Z236">INDEX(GMWQ!$A$2:$NF$60,MATCH(1,(GMWQ!$NE$2:$NE$60=Z$3)*(GMWQ!$ND$2:$ND$60=Z$4)*(GMWQ!$NF$2:$NF$60=Z$1),0),$G236-1966)</f>
        <v>4423.0410000000002</v>
      </c>
      <c r="AA236" s="4" cm="1">
        <f t="array" ref="AA236">INDEX(GMWQ!$A$2:$NF$60,MATCH(1,(GMWQ!$NE$2:$NE$60=AA$3)*(GMWQ!$ND$2:$ND$60=AA$4)*(GMWQ!$NF$2:$NF$60=AA$1),0),$G236-1966)</f>
        <v>3747.8319999999999</v>
      </c>
      <c r="AB236" s="4" cm="1">
        <f t="array" ref="AB236">INDEX(GMWQ!$A$2:$NF$60,MATCH(1,(GMWQ!$NE$2:$NE$60=AB$3)*(GMWQ!$ND$2:$ND$60=AB$4)*(GMWQ!$NF$2:$NF$60=AB$1),0),$G236-1966)</f>
        <v>3973555</v>
      </c>
      <c r="AC236" s="4" cm="1">
        <f t="array" ref="AC236">INDEX(GMWQ!$A$2:$NF$60,MATCH(1,(GMWQ!$NE$2:$NE$60=AC$3)*(GMWQ!$ND$2:$ND$60=AC$4)*(GMWQ!$NF$2:$NF$60=AC$1),0),$G236-1966)</f>
        <v>3540643</v>
      </c>
      <c r="AD236" s="4" cm="1">
        <f t="array" ref="AD236">INDEX(GMWQ!$A$2:$NF$60,MATCH(1,(GMWQ!$NE$2:$NE$60=AD$3)*(GMWQ!$ND$2:$ND$60=AD$4)*(GMWQ!$NF$2:$NF$60=AD$1),0),$G236-1966)</f>
        <v>43467.43</v>
      </c>
      <c r="AE236" s="4" cm="1">
        <f t="array" ref="AE236">INDEX(GMWQ!$A$2:$NF$60,MATCH(1,(GMWQ!$NE$2:$NE$60=AE$3)*(GMWQ!$ND$2:$ND$60=AE$4)*(GMWQ!$NF$2:$NF$60=AE$1),0),$G236-1966)</f>
        <v>681711.3</v>
      </c>
      <c r="AF236" s="4" cm="1">
        <f t="array" ref="AF236">INDEX(GMWQ!$A$2:$NF$60,MATCH(1,(GMWQ!$NE$2:$NE$60=AF$3)*(GMWQ!$ND$2:$ND$60=AF$4)*(GMWQ!$NF$2:$NF$60=AF$1),0),$G236-1966)</f>
        <v>1789.598</v>
      </c>
      <c r="AG236" s="4" cm="1">
        <f t="array" ref="AG236">INDEX(GMWQ!$A$2:$NF$60,MATCH(1,(GMWQ!$NE$2:$NE$60=AG$3)*(GMWQ!$ND$2:$ND$60=AG$4)*(GMWQ!$NF$2:$NF$60=AG$1),0),$G236-1966)</f>
        <v>2992.6489999999999</v>
      </c>
      <c r="AH236" s="4" cm="1">
        <f t="array" ref="AH236">INDEX(GMWQ!$A$2:$NF$60,MATCH(1,(GMWQ!$NE$2:$NE$60=AH$3)*(GMWQ!$ND$2:$ND$60=AH$4)*(GMWQ!$NF$2:$NF$60=AH$1),0),$G236-1966)</f>
        <v>3115.8890000000001</v>
      </c>
      <c r="AI236" s="4" cm="1">
        <f t="array" ref="AI236">INDEX(GMWQ!$A$2:$NF$60,MATCH(1,(GMWQ!$NE$2:$NE$60=AI$3)*(GMWQ!$ND$2:$ND$60=AI$4)*(GMWQ!$NF$2:$NF$60=AI$1),0),$G236-1966)</f>
        <v>766587.3</v>
      </c>
      <c r="AJ236" s="4" cm="1">
        <f t="array" ref="AJ236">INDEX(GMWQ!$A$2:$NF$60,MATCH(1,(GMWQ!$NE$2:$NE$60=AJ$3)*(GMWQ!$ND$2:$ND$60=AJ$4)*(GMWQ!$NF$2:$NF$60=AJ$1),0),$G236-1966)</f>
        <v>902698.4</v>
      </c>
      <c r="AK236" s="4" cm="1">
        <f t="array" ref="AK236">INDEX(GMWQ!$A$2:$NF$60,MATCH(1,(GMWQ!$NE$2:$NE$60=AK$3)*(GMWQ!$ND$2:$ND$60=AK$4)*(GMWQ!$NF$2:$NF$60=AK$1),0),$G236-1966)</f>
        <v>9597.1740000000009</v>
      </c>
      <c r="AL236" s="4" cm="1">
        <f t="array" ref="AL236">INDEX(GMWQ!$A$2:$NF$60,MATCH(1,(GMWQ!$NE$2:$NE$60=AL$3)*(GMWQ!$ND$2:$ND$60=AL$4)*(GMWQ!$NF$2:$NF$60=AL$1),0),$G236-1966)</f>
        <v>182003</v>
      </c>
      <c r="AM236" s="4" cm="1">
        <f t="array" ref="AM236">INDEX(GMWQ!$A$2:$NF$60,MATCH(1,(GMWQ!$NE$2:$NE$60=AM$3)*(GMWQ!$ND$2:$ND$60=AM$4)*(GMWQ!$NF$2:$NF$60=AM$1),0),$G236-1966)</f>
        <v>1364.73</v>
      </c>
      <c r="AN236" s="4" cm="1">
        <f t="array" ref="AN236">INDEX(GMWQ!$A$2:$NF$60,MATCH(1,(GMWQ!$NE$2:$NE$60=AN$3)*(GMWQ!$ND$2:$ND$60=AN$4)*(GMWQ!$NF$2:$NF$60=AN$1),0),$G236-1966)</f>
        <v>874.58219999999994</v>
      </c>
      <c r="AO236" s="4" cm="1">
        <f t="array" ref="AO236">INDEX(GMWQ!$A$2:$NF$60,MATCH(1,(GMWQ!$NE$2:$NE$60=AO$3)*(GMWQ!$ND$2:$ND$60=AO$4)*(GMWQ!$NF$2:$NF$60=AO$1),0),$G236-1966)</f>
        <v>630.96259999999995</v>
      </c>
      <c r="AP236" s="4" cm="1">
        <f t="array" ref="AP236">INDEX(GMWQ!$A$2:$NF$60,MATCH(1,(GMWQ!$NE$2:$NE$60=AP$3)*(GMWQ!$ND$2:$ND$60=AP$4)*(GMWQ!$NF$2:$NF$60=AP$1),0),$G236-1966)</f>
        <v>966962.9</v>
      </c>
      <c r="AQ236" s="4" cm="1">
        <f t="array" ref="AQ236">INDEX(GMWQ!$A$2:$NF$60,MATCH(1,(GMWQ!$NE$2:$NE$60=AQ$3)*(GMWQ!$ND$2:$ND$60=AQ$4)*(GMWQ!$NF$2:$NF$60=AQ$1),0),$G236-1966)</f>
        <v>0.63860320000000004</v>
      </c>
      <c r="AR236" s="4" cm="1">
        <f t="array" ref="AR236">INDEX(GMWQ!$A$2:$NF$60,MATCH(1,(GMWQ!$NE$2:$NE$60=AR$3)*(GMWQ!$ND$2:$ND$60=AR$4)*(GMWQ!$NF$2:$NF$60=AR$1),0),$G236-1966)</f>
        <v>0.3738184</v>
      </c>
      <c r="AS236" s="4" cm="1">
        <f t="array" ref="AS236">INDEX(GMWQ!$A$2:$NF$60,MATCH(1,(GMWQ!$NE$2:$NE$60=AS$3)*(GMWQ!$ND$2:$ND$60=AS$4)*(GMWQ!$NF$2:$NF$60=AS$1),0),$G236-1966)</f>
        <v>0.22438759999999999</v>
      </c>
      <c r="AT236" s="4" cm="1">
        <f t="array" ref="AT236">INDEX(GMWQ!$A$2:$NF$60,MATCH(1,(GMWQ!$NE$2:$NE$60=AT$3)*(GMWQ!$ND$2:$ND$60=AT$4)*(GMWQ!$NF$2:$NF$60=AT$1),0),$G236-1966)</f>
        <v>0.6790503</v>
      </c>
      <c r="AU236" s="4" cm="1">
        <f t="array" ref="AU236">INDEX(GMWQ!$A$2:$NF$60,MATCH(1,(GMWQ!$NE$2:$NE$60=AU$3)*(GMWQ!$ND$2:$ND$60=AU$4)*(GMWQ!$NF$2:$NF$60=AU$1),0),$G236-1966)</f>
        <v>155.44120000000001</v>
      </c>
      <c r="AV236" s="4" cm="1">
        <f t="array" ref="AV236">INDEX(GMWQ!$A$2:$NF$60,MATCH(1,(GMWQ!$NE$2:$NE$60=AV$3)*(GMWQ!$ND$2:$ND$60=AV$4)*(GMWQ!$NF$2:$NF$60=AV$1),0),$G236-1966)</f>
        <v>361.51069999999999</v>
      </c>
      <c r="AW236" s="4" cm="1">
        <f t="array" ref="AW236">INDEX(GMWQ!$A$2:$NF$60,MATCH(1,(GMWQ!$NE$2:$NE$60=AW$3)*(GMWQ!$ND$2:$ND$60=AW$4)*(GMWQ!$NF$2:$NF$60=AW$1),0),$G236-1966)</f>
        <v>124.46259999999999</v>
      </c>
      <c r="AX236" s="4" cm="1">
        <f t="array" ref="AX236">INDEX(GMWQ!$A$2:$NF$60,MATCH(1,(GMWQ!$NE$2:$NE$60=AX$3)*(GMWQ!$ND$2:$ND$60=AX$4)*(GMWQ!$NF$2:$NF$60=AX$1),0),$G236-1966)</f>
        <v>137.10069999999999</v>
      </c>
      <c r="AY236" s="4" cm="1">
        <f t="array" ref="AY236">INDEX(GMWQ!$A$2:$NF$60,MATCH(1,(GMWQ!$NE$2:$NE$60=AY$3)*(GMWQ!$ND$2:$ND$60=AY$4)*(GMWQ!$NF$2:$NF$60=AY$1),0),$G236-1966)</f>
        <v>110.4593</v>
      </c>
      <c r="AZ236" s="4" cm="1">
        <f t="array" ref="AZ236">INDEX(GMWQ!$A$2:$NF$60,MATCH(1,(GMWQ!$NE$2:$NE$60=AZ$3)*(GMWQ!$ND$2:$ND$60=AZ$4)*(GMWQ!$NF$2:$NF$60=AZ$1),0),$G236-1966)</f>
        <v>110.3142</v>
      </c>
      <c r="BA236" s="4" cm="1">
        <f t="array" ref="BA236">INDEX(GMWQ!$A$2:$NF$60,MATCH(1,(GMWQ!$NE$2:$NE$60=BA$3)*(GMWQ!$ND$2:$ND$60=BA$4)*(GMWQ!$NF$2:$NF$60=BA$1),0),$G236-1966)</f>
        <v>182.20760000000001</v>
      </c>
    </row>
    <row r="237" spans="1:53" x14ac:dyDescent="0.25">
      <c r="B237" s="4">
        <f t="shared" si="303"/>
        <v>2030</v>
      </c>
      <c r="C237" s="4">
        <f t="shared" si="303"/>
        <v>2030</v>
      </c>
      <c r="D237" s="4">
        <f t="shared" ref="D237" si="305">+D233+1</f>
        <v>2030</v>
      </c>
      <c r="G237" s="4">
        <f t="shared" si="226"/>
        <v>2203</v>
      </c>
      <c r="H237" s="4" cm="1">
        <f t="array" ref="H237">INDEX(GMWQ!$A$2:$NF$60,MATCH(1,(GMWQ!$NE$2:$NE$60=H$3)*(GMWQ!$ND$2:$ND$60=H$4)*(GMWQ!$NF$2:$NF$60=H$1),0),$G237-1966)</f>
        <v>752076.1</v>
      </c>
      <c r="I237" s="4" cm="1">
        <f t="array" ref="I237">INDEX(GMWQ!$A$2:$NF$60,MATCH(1,(GMWQ!$NE$2:$NE$60=I$3)*(GMWQ!$ND$2:$ND$60=I$4)*(GMWQ!$NF$2:$NF$60=I$1),0),$G237-1966)</f>
        <v>6767.7610000000004</v>
      </c>
      <c r="J237" s="4" cm="1">
        <f t="array" ref="J237">INDEX(GMWQ!$A$2:$NF$60,MATCH(1,(GMWQ!$NE$2:$NE$60=J$3)*(GMWQ!$ND$2:$ND$60=J$4)*(GMWQ!$NF$2:$NF$60=J$1),0),$G237-1966)</f>
        <v>151454.9</v>
      </c>
      <c r="K237" s="4" cm="1">
        <f t="array" ref="K237">INDEX(GMWQ!$A$2:$NF$60,MATCH(1,(GMWQ!$NE$2:$NE$60=K$3)*(GMWQ!$ND$2:$ND$60=K$4)*(GMWQ!$NF$2:$NF$60=K$1),0),$G237-1966)</f>
        <v>966.81529999999998</v>
      </c>
      <c r="L237" s="4" cm="1">
        <f t="array" ref="L237">INDEX(GMWQ!$A$2:$NF$60,MATCH(1,(GMWQ!$NE$2:$NE$60=L$3)*(GMWQ!$ND$2:$ND$60=L$4)*(GMWQ!$NF$2:$NF$60=L$1),0),$G237-1966)</f>
        <v>697.35</v>
      </c>
      <c r="M237" s="4" cm="1">
        <f t="array" ref="M237">INDEX(GMWQ!$A$2:$NF$60,MATCH(1,(GMWQ!$NE$2:$NE$60=M$3)*(GMWQ!$ND$2:$ND$60=M$4)*(GMWQ!$NF$2:$NF$60=M$1),0),$G237-1966)</f>
        <v>504.52440000000001</v>
      </c>
      <c r="N237" s="4" cm="1">
        <f t="array" ref="N237">INDEX(GMWQ!$A$2:$NF$60,MATCH(1,(GMWQ!$NE$2:$NE$60=N$3)*(GMWQ!$ND$2:$ND$60=N$4)*(GMWQ!$NF$2:$NF$60=N$1),0),$G237-1966)</f>
        <v>685092.4</v>
      </c>
      <c r="O237" s="4" cm="1">
        <f t="array" ref="O237">INDEX(GMWQ!$A$2:$NF$60,MATCH(1,(GMWQ!$NE$2:$NE$60=O$3)*(GMWQ!$ND$2:$ND$60=O$4)*(GMWQ!$NF$2:$NF$60=O$1),0),$G237-1966)</f>
        <v>-14648.84</v>
      </c>
      <c r="P237" s="4" cm="1">
        <f t="array" ref="P237">INDEX(GMWQ!$A$2:$NF$60,MATCH(1,(GMWQ!$NE$2:$NE$60=P$3)*(GMWQ!$ND$2:$ND$60=P$4)*(GMWQ!$NF$2:$NF$60=P$1),0),$G237-1966)</f>
        <v>-733.88909999999998</v>
      </c>
      <c r="Q237" s="4" cm="1">
        <f t="array" ref="Q237">INDEX(GMWQ!$A$2:$NF$60,MATCH(1,(GMWQ!$NE$2:$NE$60=Q$3)*(GMWQ!$ND$2:$ND$60=Q$4)*(GMWQ!$NF$2:$NF$60=Q$1),0),$G237-1966)</f>
        <v>-5050.09</v>
      </c>
      <c r="R237" s="4" cm="1">
        <f t="array" ref="R237">INDEX(GMWQ!$A$2:$NF$60,MATCH(1,(GMWQ!$NE$2:$NE$60=R$3)*(GMWQ!$ND$2:$ND$60=R$4)*(GMWQ!$NF$2:$NF$60=R$1),0),$G237-1966)</f>
        <v>-47.979550000000003</v>
      </c>
      <c r="S237" s="4" cm="1">
        <f t="array" ref="S237">INDEX(GMWQ!$A$2:$NF$60,MATCH(1,(GMWQ!$NE$2:$NE$60=S$3)*(GMWQ!$ND$2:$ND$60=S$4)*(GMWQ!$NF$2:$NF$60=S$1),0),$G237-1966)</f>
        <v>-39.826689999999999</v>
      </c>
      <c r="T237" s="4" cm="1">
        <f t="array" ref="T237">INDEX(GMWQ!$A$2:$NF$60,MATCH(1,(GMWQ!$NE$2:$NE$60=T$3)*(GMWQ!$ND$2:$ND$60=T$4)*(GMWQ!$NF$2:$NF$60=T$1),0),$G237-1966)</f>
        <v>-16.191590000000001</v>
      </c>
      <c r="U237" s="4" cm="1">
        <f t="array" ref="U237">INDEX(GMWQ!$A$2:$NF$60,MATCH(1,(GMWQ!$NE$2:$NE$60=U$3)*(GMWQ!$ND$2:$ND$60=U$4)*(GMWQ!$NF$2:$NF$60=U$1),0),$G237-1966)</f>
        <v>-21863</v>
      </c>
      <c r="V237" s="4" cm="1">
        <f t="array" ref="V237">INDEX(GMWQ!$A$2:$NF$60,MATCH(1,(GMWQ!$NE$2:$NE$60=V$3)*(GMWQ!$ND$2:$ND$60=V$4)*(GMWQ!$NF$2:$NF$60=V$1),0),$G237-1966)</f>
        <v>3595682</v>
      </c>
      <c r="W237" s="4" cm="1">
        <f t="array" ref="W237">INDEX(GMWQ!$A$2:$NF$60,MATCH(1,(GMWQ!$NE$2:$NE$60=W$3)*(GMWQ!$ND$2:$ND$60=W$4)*(GMWQ!$NF$2:$NF$60=W$1),0),$G237-1966)</f>
        <v>55370.27</v>
      </c>
      <c r="X237" s="4" cm="1">
        <f t="array" ref="X237">INDEX(GMWQ!$A$2:$NF$60,MATCH(1,(GMWQ!$NE$2:$NE$60=X$3)*(GMWQ!$ND$2:$ND$60=X$4)*(GMWQ!$NF$2:$NF$60=X$1),0),$G237-1966)</f>
        <v>1469334</v>
      </c>
      <c r="Y237" s="4" cm="1">
        <f t="array" ref="Y237">INDEX(GMWQ!$A$2:$NF$60,MATCH(1,(GMWQ!$NE$2:$NE$60=Y$3)*(GMWQ!$ND$2:$ND$60=Y$4)*(GMWQ!$NF$2:$NF$60=Y$1),0),$G237-1966)</f>
        <v>3514.1260000000002</v>
      </c>
      <c r="Z237" s="4" cm="1">
        <f t="array" ref="Z237">INDEX(GMWQ!$A$2:$NF$60,MATCH(1,(GMWQ!$NE$2:$NE$60=Z$3)*(GMWQ!$ND$2:$ND$60=Z$4)*(GMWQ!$NF$2:$NF$60=Z$1),0),$G237-1966)</f>
        <v>4462.8670000000002</v>
      </c>
      <c r="AA237" s="4" cm="1">
        <f t="array" ref="AA237">INDEX(GMWQ!$A$2:$NF$60,MATCH(1,(GMWQ!$NE$2:$NE$60=AA$3)*(GMWQ!$ND$2:$ND$60=AA$4)*(GMWQ!$NF$2:$NF$60=AA$1),0),$G237-1966)</f>
        <v>3765.058</v>
      </c>
      <c r="AB237" s="4" cm="1">
        <f t="array" ref="AB237">INDEX(GMWQ!$A$2:$NF$60,MATCH(1,(GMWQ!$NE$2:$NE$60=AB$3)*(GMWQ!$ND$2:$ND$60=AB$4)*(GMWQ!$NF$2:$NF$60=AB$1),0),$G237-1966)</f>
        <v>3995418</v>
      </c>
      <c r="AC237" s="4" cm="1">
        <f t="array" ref="AC237">INDEX(GMWQ!$A$2:$NF$60,MATCH(1,(GMWQ!$NE$2:$NE$60=AC$3)*(GMWQ!$ND$2:$ND$60=AC$4)*(GMWQ!$NF$2:$NF$60=AC$1),0),$G237-1966)</f>
        <v>3562174</v>
      </c>
      <c r="AD237" s="4" cm="1">
        <f t="array" ref="AD237">INDEX(GMWQ!$A$2:$NF$60,MATCH(1,(GMWQ!$NE$2:$NE$60=AD$3)*(GMWQ!$ND$2:$ND$60=AD$4)*(GMWQ!$NF$2:$NF$60=AD$1),0),$G237-1966)</f>
        <v>44137.32</v>
      </c>
      <c r="AE237" s="4" cm="1">
        <f t="array" ref="AE237">INDEX(GMWQ!$A$2:$NF$60,MATCH(1,(GMWQ!$NE$2:$NE$60=AE$3)*(GMWQ!$ND$2:$ND$60=AE$4)*(GMWQ!$NF$2:$NF$60=AE$1),0),$G237-1966)</f>
        <v>686761.4</v>
      </c>
      <c r="AF237" s="4" cm="1">
        <f t="array" ref="AF237">INDEX(GMWQ!$A$2:$NF$60,MATCH(1,(GMWQ!$NE$2:$NE$60=AF$3)*(GMWQ!$ND$2:$ND$60=AF$4)*(GMWQ!$NF$2:$NF$60=AF$1),0),$G237-1966)</f>
        <v>1837.578</v>
      </c>
      <c r="AG237" s="4" cm="1">
        <f t="array" ref="AG237">INDEX(GMWQ!$A$2:$NF$60,MATCH(1,(GMWQ!$NE$2:$NE$60=AG$3)*(GMWQ!$ND$2:$ND$60=AG$4)*(GMWQ!$NF$2:$NF$60=AG$1),0),$G237-1966)</f>
        <v>3032.4760000000001</v>
      </c>
      <c r="AH237" s="4" cm="1">
        <f t="array" ref="AH237">INDEX(GMWQ!$A$2:$NF$60,MATCH(1,(GMWQ!$NE$2:$NE$60=AH$3)*(GMWQ!$ND$2:$ND$60=AH$4)*(GMWQ!$NF$2:$NF$60=AH$1),0),$G237-1966)</f>
        <v>3132.0810000000001</v>
      </c>
      <c r="AI237" s="4" cm="1">
        <f t="array" ref="AI237">INDEX(GMWQ!$A$2:$NF$60,MATCH(1,(GMWQ!$NE$2:$NE$60=AI$3)*(GMWQ!$ND$2:$ND$60=AI$4)*(GMWQ!$NF$2:$NF$60=AI$1),0),$G237-1966)</f>
        <v>789967.6</v>
      </c>
      <c r="AJ237" s="4" cm="1">
        <f t="array" ref="AJ237">INDEX(GMWQ!$A$2:$NF$60,MATCH(1,(GMWQ!$NE$2:$NE$60=AJ$3)*(GMWQ!$ND$2:$ND$60=AJ$4)*(GMWQ!$NF$2:$NF$60=AJ$1),0),$G237-1966)</f>
        <v>910749.6</v>
      </c>
      <c r="AK237" s="4" cm="1">
        <f t="array" ref="AK237">INDEX(GMWQ!$A$2:$NF$60,MATCH(1,(GMWQ!$NE$2:$NE$60=AK$3)*(GMWQ!$ND$2:$ND$60=AK$4)*(GMWQ!$NF$2:$NF$60=AK$1),0),$G237-1966)</f>
        <v>9701.0370000000003</v>
      </c>
      <c r="AL237" s="4" cm="1">
        <f t="array" ref="AL237">INDEX(GMWQ!$A$2:$NF$60,MATCH(1,(GMWQ!$NE$2:$NE$60=AL$3)*(GMWQ!$ND$2:$ND$60=AL$4)*(GMWQ!$NF$2:$NF$60=AL$1),0),$G237-1966)</f>
        <v>182818.4</v>
      </c>
      <c r="AM237" s="4" cm="1">
        <f t="array" ref="AM237">INDEX(GMWQ!$A$2:$NF$60,MATCH(1,(GMWQ!$NE$2:$NE$60=AM$3)*(GMWQ!$ND$2:$ND$60=AM$4)*(GMWQ!$NF$2:$NF$60=AM$1),0),$G237-1966)</f>
        <v>1376.4010000000001</v>
      </c>
      <c r="AN237" s="4" cm="1">
        <f t="array" ref="AN237">INDEX(GMWQ!$A$2:$NF$60,MATCH(1,(GMWQ!$NE$2:$NE$60=AN$3)*(GMWQ!$ND$2:$ND$60=AN$4)*(GMWQ!$NF$2:$NF$60=AN$1),0),$G237-1966)</f>
        <v>882.28710000000001</v>
      </c>
      <c r="AO237" s="4" cm="1">
        <f t="array" ref="AO237">INDEX(GMWQ!$A$2:$NF$60,MATCH(1,(GMWQ!$NE$2:$NE$60=AO$3)*(GMWQ!$ND$2:$ND$60=AO$4)*(GMWQ!$NF$2:$NF$60=AO$1),0),$G237-1966)</f>
        <v>634.73069999999996</v>
      </c>
      <c r="AP237" s="4" cm="1">
        <f t="array" ref="AP237">INDEX(GMWQ!$A$2:$NF$60,MATCH(1,(GMWQ!$NE$2:$NE$60=AP$3)*(GMWQ!$ND$2:$ND$60=AP$4)*(GMWQ!$NF$2:$NF$60=AP$1),0),$G237-1966)</f>
        <v>975970.4</v>
      </c>
      <c r="AQ237" s="4" cm="1">
        <f t="array" ref="AQ237">INDEX(GMWQ!$A$2:$NF$60,MATCH(1,(GMWQ!$NE$2:$NE$60=AQ$3)*(GMWQ!$ND$2:$ND$60=AQ$4)*(GMWQ!$NF$2:$NF$60=AQ$1),0),$G237-1966)</f>
        <v>0.63783230000000002</v>
      </c>
      <c r="AR237" s="4" cm="1">
        <f t="array" ref="AR237">INDEX(GMWQ!$A$2:$NF$60,MATCH(1,(GMWQ!$NE$2:$NE$60=AR$3)*(GMWQ!$ND$2:$ND$60=AR$4)*(GMWQ!$NF$2:$NF$60=AR$1),0),$G237-1966)</f>
        <v>0.34976269999999998</v>
      </c>
      <c r="AS237" s="4" cm="1">
        <f t="array" ref="AS237">INDEX(GMWQ!$A$2:$NF$60,MATCH(1,(GMWQ!$NE$2:$NE$60=AS$3)*(GMWQ!$ND$2:$ND$60=AS$4)*(GMWQ!$NF$2:$NF$60=AS$1),0),$G237-1966)</f>
        <v>0.20922089999999999</v>
      </c>
      <c r="AT237" s="4" cm="1">
        <f t="array" ref="AT237">INDEX(GMWQ!$A$2:$NF$60,MATCH(1,(GMWQ!$NE$2:$NE$60=AT$3)*(GMWQ!$ND$2:$ND$60=AT$4)*(GMWQ!$NF$2:$NF$60=AT$1),0),$G237-1966)</f>
        <v>0.68803519999999996</v>
      </c>
      <c r="AU237" s="4" cm="1">
        <f t="array" ref="AU237">INDEX(GMWQ!$A$2:$NF$60,MATCH(1,(GMWQ!$NE$2:$NE$60=AU$3)*(GMWQ!$ND$2:$ND$60=AU$4)*(GMWQ!$NF$2:$NF$60=AU$1),0),$G237-1966)</f>
        <v>156.16120000000001</v>
      </c>
      <c r="AV237" s="4" cm="1">
        <f t="array" ref="AV237">INDEX(GMWQ!$A$2:$NF$60,MATCH(1,(GMWQ!$NE$2:$NE$60=AV$3)*(GMWQ!$ND$2:$ND$60=AV$4)*(GMWQ!$NF$2:$NF$60=AV$1),0),$G237-1966)</f>
        <v>363.45100000000002</v>
      </c>
      <c r="AW237" s="4" cm="1">
        <f t="array" ref="AW237">INDEX(GMWQ!$A$2:$NF$60,MATCH(1,(GMWQ!$NE$2:$NE$60=AW$3)*(GMWQ!$ND$2:$ND$60=AW$4)*(GMWQ!$NF$2:$NF$60=AW$1),0),$G237-1966)</f>
        <v>124.8295</v>
      </c>
      <c r="AX237" s="4" cm="1">
        <f t="array" ref="AX237">INDEX(GMWQ!$A$2:$NF$60,MATCH(1,(GMWQ!$NE$2:$NE$60=AX$3)*(GMWQ!$ND$2:$ND$60=AX$4)*(GMWQ!$NF$2:$NF$60=AX$1),0),$G237-1966)</f>
        <v>137.86580000000001</v>
      </c>
      <c r="AY237" s="4" cm="1">
        <f t="array" ref="AY237">INDEX(GMWQ!$A$2:$NF$60,MATCH(1,(GMWQ!$NE$2:$NE$60=AY$3)*(GMWQ!$ND$2:$ND$60=AY$4)*(GMWQ!$NF$2:$NF$60=AY$1),0),$G237-1966)</f>
        <v>110.84139999999999</v>
      </c>
      <c r="AZ237" s="4" cm="1">
        <f t="array" ref="AZ237">INDEX(GMWQ!$A$2:$NF$60,MATCH(1,(GMWQ!$NE$2:$NE$60=AZ$3)*(GMWQ!$ND$2:$ND$60=AZ$4)*(GMWQ!$NF$2:$NF$60=AZ$1),0),$G237-1966)</f>
        <v>110.90300000000001</v>
      </c>
      <c r="BA237" s="4" cm="1">
        <f t="array" ref="BA237">INDEX(GMWQ!$A$2:$NF$60,MATCH(1,(GMWQ!$NE$2:$NE$60=BA$3)*(GMWQ!$ND$2:$ND$60=BA$4)*(GMWQ!$NF$2:$NF$60=BA$1),0),$G237-1966)</f>
        <v>183.1002</v>
      </c>
    </row>
    <row r="238" spans="1:53" x14ac:dyDescent="0.25">
      <c r="B238" s="4">
        <f t="shared" si="303"/>
        <v>2030</v>
      </c>
      <c r="C238" s="4">
        <f t="shared" si="303"/>
        <v>2030</v>
      </c>
      <c r="D238" s="4">
        <f t="shared" ref="D238" si="306">+D234+1</f>
        <v>2030</v>
      </c>
      <c r="F238" s="4">
        <f t="shared" ref="F238" si="307">+F234+1</f>
        <v>2030</v>
      </c>
      <c r="G238" s="4">
        <f t="shared" si="226"/>
        <v>2204</v>
      </c>
      <c r="H238" s="4" cm="1">
        <f t="array" ref="H238">INDEX(GMWQ!$A$2:$NF$60,MATCH(1,(GMWQ!$NE$2:$NE$60=H$3)*(GMWQ!$ND$2:$ND$60=H$4)*(GMWQ!$NF$2:$NF$60=H$1),0),$G238-1966)</f>
        <v>754783.6</v>
      </c>
      <c r="I238" s="4" cm="1">
        <f t="array" ref="I238">INDEX(GMWQ!$A$2:$NF$60,MATCH(1,(GMWQ!$NE$2:$NE$60=I$3)*(GMWQ!$ND$2:$ND$60=I$4)*(GMWQ!$NF$2:$NF$60=I$1),0),$G238-1966)</f>
        <v>6810.1319999999996</v>
      </c>
      <c r="J238" s="4" cm="1">
        <f t="array" ref="J238">INDEX(GMWQ!$A$2:$NF$60,MATCH(1,(GMWQ!$NE$2:$NE$60=J$3)*(GMWQ!$ND$2:$ND$60=J$4)*(GMWQ!$NF$2:$NF$60=J$1),0),$G238-1966)</f>
        <v>151589.6</v>
      </c>
      <c r="K238" s="4" cm="1">
        <f t="array" ref="K238">INDEX(GMWQ!$A$2:$NF$60,MATCH(1,(GMWQ!$NE$2:$NE$60=K$3)*(GMWQ!$ND$2:$ND$60=K$4)*(GMWQ!$NF$2:$NF$60=K$1),0),$G238-1966)</f>
        <v>969.38009999999997</v>
      </c>
      <c r="L238" s="4" cm="1">
        <f t="array" ref="L238">INDEX(GMWQ!$A$2:$NF$60,MATCH(1,(GMWQ!$NE$2:$NE$60=L$3)*(GMWQ!$ND$2:$ND$60=L$4)*(GMWQ!$NF$2:$NF$60=L$1),0),$G238-1966)</f>
        <v>699.81</v>
      </c>
      <c r="M238" s="4" cm="1">
        <f t="array" ref="M238">INDEX(GMWQ!$A$2:$NF$60,MATCH(1,(GMWQ!$NE$2:$NE$60=M$3)*(GMWQ!$ND$2:$ND$60=M$4)*(GMWQ!$NF$2:$NF$60=M$1),0),$G238-1966)</f>
        <v>505.20729999999998</v>
      </c>
      <c r="N238" s="4" cm="1">
        <f t="array" ref="N238">INDEX(GMWQ!$A$2:$NF$60,MATCH(1,(GMWQ!$NE$2:$NE$60=N$3)*(GMWQ!$ND$2:$ND$60=N$4)*(GMWQ!$NF$2:$NF$60=N$1),0),$G238-1966)</f>
        <v>688276.1</v>
      </c>
      <c r="O238" s="4" cm="1">
        <f t="array" ref="O238">INDEX(GMWQ!$A$2:$NF$60,MATCH(1,(GMWQ!$NE$2:$NE$60=O$3)*(GMWQ!$ND$2:$ND$60=O$4)*(GMWQ!$NF$2:$NF$60=O$1),0),$G238-1966)</f>
        <v>-38388.720000000001</v>
      </c>
      <c r="P238" s="4" cm="1">
        <f t="array" ref="P238">INDEX(GMWQ!$A$2:$NF$60,MATCH(1,(GMWQ!$NE$2:$NE$60=P$3)*(GMWQ!$ND$2:$ND$60=P$4)*(GMWQ!$NF$2:$NF$60=P$1),0),$G238-1966)</f>
        <v>-738.34270000000004</v>
      </c>
      <c r="Q238" s="4" cm="1">
        <f t="array" ref="Q238">INDEX(GMWQ!$A$2:$NF$60,MATCH(1,(GMWQ!$NE$2:$NE$60=Q$3)*(GMWQ!$ND$2:$ND$60=Q$4)*(GMWQ!$NF$2:$NF$60=Q$1),0),$G238-1966)</f>
        <v>-5098.5309999999999</v>
      </c>
      <c r="R238" s="4" cm="1">
        <f t="array" ref="R238">INDEX(GMWQ!$A$2:$NF$60,MATCH(1,(GMWQ!$NE$2:$NE$60=R$3)*(GMWQ!$ND$2:$ND$60=R$4)*(GMWQ!$NF$2:$NF$60=R$1),0),$G238-1966)</f>
        <v>-46.729190000000003</v>
      </c>
      <c r="S238" s="4" cm="1">
        <f t="array" ref="S238">INDEX(GMWQ!$A$2:$NF$60,MATCH(1,(GMWQ!$NE$2:$NE$60=S$3)*(GMWQ!$ND$2:$ND$60=S$4)*(GMWQ!$NF$2:$NF$60=S$1),0),$G238-1966)</f>
        <v>-39.83182</v>
      </c>
      <c r="T238" s="4" cm="1">
        <f t="array" ref="T238">INDEX(GMWQ!$A$2:$NF$60,MATCH(1,(GMWQ!$NE$2:$NE$60=T$3)*(GMWQ!$ND$2:$ND$60=T$4)*(GMWQ!$NF$2:$NF$60=T$1),0),$G238-1966)</f>
        <v>-15.971500000000001</v>
      </c>
      <c r="U238" s="4" cm="1">
        <f t="array" ref="U238">INDEX(GMWQ!$A$2:$NF$60,MATCH(1,(GMWQ!$NE$2:$NE$60=U$3)*(GMWQ!$ND$2:$ND$60=U$4)*(GMWQ!$NF$2:$NF$60=U$1),0),$G238-1966)</f>
        <v>-21725.56</v>
      </c>
      <c r="V238" s="4" cm="1">
        <f t="array" ref="V238">INDEX(GMWQ!$A$2:$NF$60,MATCH(1,(GMWQ!$NE$2:$NE$60=V$3)*(GMWQ!$ND$2:$ND$60=V$4)*(GMWQ!$NF$2:$NF$60=V$1),0),$G238-1966)</f>
        <v>3634071</v>
      </c>
      <c r="W238" s="4" cm="1">
        <f t="array" ref="W238">INDEX(GMWQ!$A$2:$NF$60,MATCH(1,(GMWQ!$NE$2:$NE$60=W$3)*(GMWQ!$ND$2:$ND$60=W$4)*(GMWQ!$NF$2:$NF$60=W$1),0),$G238-1966)</f>
        <v>56108.61</v>
      </c>
      <c r="X238" s="4" cm="1">
        <f t="array" ref="X238">INDEX(GMWQ!$A$2:$NF$60,MATCH(1,(GMWQ!$NE$2:$NE$60=X$3)*(GMWQ!$ND$2:$ND$60=X$4)*(GMWQ!$NF$2:$NF$60=X$1),0),$G238-1966)</f>
        <v>1474432</v>
      </c>
      <c r="Y238" s="4" cm="1">
        <f t="array" ref="Y238">INDEX(GMWQ!$A$2:$NF$60,MATCH(1,(GMWQ!$NE$2:$NE$60=Y$3)*(GMWQ!$ND$2:$ND$60=Y$4)*(GMWQ!$NF$2:$NF$60=Y$1),0),$G238-1966)</f>
        <v>3560.8560000000002</v>
      </c>
      <c r="Z238" s="4" cm="1">
        <f t="array" ref="Z238">INDEX(GMWQ!$A$2:$NF$60,MATCH(1,(GMWQ!$NE$2:$NE$60=Z$3)*(GMWQ!$ND$2:$ND$60=Z$4)*(GMWQ!$NF$2:$NF$60=Z$1),0),$G238-1966)</f>
        <v>4502.6989999999996</v>
      </c>
      <c r="AA238" s="4" cm="1">
        <f t="array" ref="AA238">INDEX(GMWQ!$A$2:$NF$60,MATCH(1,(GMWQ!$NE$2:$NE$60=AA$3)*(GMWQ!$ND$2:$ND$60=AA$4)*(GMWQ!$NF$2:$NF$60=AA$1),0),$G238-1966)</f>
        <v>3782.0650000000001</v>
      </c>
      <c r="AB238" s="4" cm="1">
        <f t="array" ref="AB238">INDEX(GMWQ!$A$2:$NF$60,MATCH(1,(GMWQ!$NE$2:$NE$60=AB$3)*(GMWQ!$ND$2:$ND$60=AB$4)*(GMWQ!$NF$2:$NF$60=AB$1),0),$G238-1966)</f>
        <v>4017143</v>
      </c>
      <c r="AC238" s="4" cm="1">
        <f t="array" ref="AC238">INDEX(GMWQ!$A$2:$NF$60,MATCH(1,(GMWQ!$NE$2:$NE$60=AC$3)*(GMWQ!$ND$2:$ND$60=AC$4)*(GMWQ!$NF$2:$NF$60=AC$1),0),$G238-1966)</f>
        <v>3607444</v>
      </c>
      <c r="AD238" s="4" cm="1">
        <f t="array" ref="AD238">INDEX(GMWQ!$A$2:$NF$60,MATCH(1,(GMWQ!$NE$2:$NE$60=AD$3)*(GMWQ!$ND$2:$ND$60=AD$4)*(GMWQ!$NF$2:$NF$60=AD$1),0),$G238-1966)</f>
        <v>44876.42</v>
      </c>
      <c r="AE238" s="4" cm="1">
        <f t="array" ref="AE238">INDEX(GMWQ!$A$2:$NF$60,MATCH(1,(GMWQ!$NE$2:$NE$60=AE$3)*(GMWQ!$ND$2:$ND$60=AE$4)*(GMWQ!$NF$2:$NF$60=AE$1),0),$G238-1966)</f>
        <v>691859.9</v>
      </c>
      <c r="AF238" s="4" cm="1">
        <f t="array" ref="AF238">INDEX(GMWQ!$A$2:$NF$60,MATCH(1,(GMWQ!$NE$2:$NE$60=AF$3)*(GMWQ!$ND$2:$ND$60=AF$4)*(GMWQ!$NF$2:$NF$60=AF$1),0),$G238-1966)</f>
        <v>1884.307</v>
      </c>
      <c r="AG238" s="4" cm="1">
        <f t="array" ref="AG238">INDEX(GMWQ!$A$2:$NF$60,MATCH(1,(GMWQ!$NE$2:$NE$60=AG$3)*(GMWQ!$ND$2:$ND$60=AG$4)*(GMWQ!$NF$2:$NF$60=AG$1),0),$G238-1966)</f>
        <v>3072.308</v>
      </c>
      <c r="AH238" s="4" cm="1">
        <f t="array" ref="AH238">INDEX(GMWQ!$A$2:$NF$60,MATCH(1,(GMWQ!$NE$2:$NE$60=AH$3)*(GMWQ!$ND$2:$ND$60=AH$4)*(GMWQ!$NF$2:$NF$60=AH$1),0),$G238-1966)</f>
        <v>3148.0520000000001</v>
      </c>
      <c r="AI238" s="4" cm="1">
        <f t="array" ref="AI238">INDEX(GMWQ!$A$2:$NF$60,MATCH(1,(GMWQ!$NE$2:$NE$60=AI$3)*(GMWQ!$ND$2:$ND$60=AI$4)*(GMWQ!$NF$2:$NF$60=AI$1),0),$G238-1966)</f>
        <v>813210.6</v>
      </c>
      <c r="AJ238" s="4" cm="1">
        <f t="array" ref="AJ238">INDEX(GMWQ!$A$2:$NF$60,MATCH(1,(GMWQ!$NE$2:$NE$60=AJ$3)*(GMWQ!$ND$2:$ND$60=AJ$4)*(GMWQ!$NF$2:$NF$60=AJ$1),0),$G238-1966)</f>
        <v>918918.3</v>
      </c>
      <c r="AK238" s="4" cm="1">
        <f t="array" ref="AK238">INDEX(GMWQ!$A$2:$NF$60,MATCH(1,(GMWQ!$NE$2:$NE$60=AK$3)*(GMWQ!$ND$2:$ND$60=AK$4)*(GMWQ!$NF$2:$NF$60=AK$1),0),$G238-1966)</f>
        <v>9805.2119999999995</v>
      </c>
      <c r="AL238" s="4" cm="1">
        <f t="array" ref="AL238">INDEX(GMWQ!$A$2:$NF$60,MATCH(1,(GMWQ!$NE$2:$NE$60=AL$3)*(GMWQ!$ND$2:$ND$60=AL$4)*(GMWQ!$NF$2:$NF$60=AL$1),0),$G238-1966)</f>
        <v>183627.1</v>
      </c>
      <c r="AM238" s="4" cm="1">
        <f t="array" ref="AM238">INDEX(GMWQ!$A$2:$NF$60,MATCH(1,(GMWQ!$NE$2:$NE$60=AM$3)*(GMWQ!$ND$2:$ND$60=AM$4)*(GMWQ!$NF$2:$NF$60=AM$1),0),$G238-1966)</f>
        <v>1387.223</v>
      </c>
      <c r="AN238" s="4" cm="1">
        <f t="array" ref="AN238">INDEX(GMWQ!$A$2:$NF$60,MATCH(1,(GMWQ!$NE$2:$NE$60=AN$3)*(GMWQ!$ND$2:$ND$60=AN$4)*(GMWQ!$NF$2:$NF$60=AN$1),0),$G238-1966)</f>
        <v>890.09829999999999</v>
      </c>
      <c r="AO238" s="4" cm="1">
        <f t="array" ref="AO238">INDEX(GMWQ!$A$2:$NF$60,MATCH(1,(GMWQ!$NE$2:$NE$60=AO$3)*(GMWQ!$ND$2:$ND$60=AO$4)*(GMWQ!$NF$2:$NF$60=AO$1),0),$G238-1966)</f>
        <v>638.42499999999995</v>
      </c>
      <c r="AP238" s="4" cm="1">
        <f t="array" ref="AP238">INDEX(GMWQ!$A$2:$NF$60,MATCH(1,(GMWQ!$NE$2:$NE$60=AP$3)*(GMWQ!$ND$2:$ND$60=AP$4)*(GMWQ!$NF$2:$NF$60=AP$1),0),$G238-1966)</f>
        <v>985008.2</v>
      </c>
      <c r="AQ238" s="4" cm="1">
        <f t="array" ref="AQ238">INDEX(GMWQ!$A$2:$NF$60,MATCH(1,(GMWQ!$NE$2:$NE$60=AQ$3)*(GMWQ!$ND$2:$ND$60=AQ$4)*(GMWQ!$NF$2:$NF$60=AQ$1),0),$G238-1966)</f>
        <v>0.62965950000000004</v>
      </c>
      <c r="AR238" s="4" cm="1">
        <f t="array" ref="AR238">INDEX(GMWQ!$A$2:$NF$60,MATCH(1,(GMWQ!$NE$2:$NE$60=AR$3)*(GMWQ!$ND$2:$ND$60=AR$4)*(GMWQ!$NF$2:$NF$60=AR$1),0),$G238-1966)</f>
        <v>0.32913300000000001</v>
      </c>
      <c r="AS238" s="4" cm="1">
        <f t="array" ref="AS238">INDEX(GMWQ!$A$2:$NF$60,MATCH(1,(GMWQ!$NE$2:$NE$60=AS$3)*(GMWQ!$ND$2:$ND$60=AS$4)*(GMWQ!$NF$2:$NF$60=AS$1),0),$G238-1966)</f>
        <v>0.20732809999999999</v>
      </c>
      <c r="AT238" s="4" cm="1">
        <f t="array" ref="AT238">INDEX(GMWQ!$A$2:$NF$60,MATCH(1,(GMWQ!$NE$2:$NE$60=AT$3)*(GMWQ!$ND$2:$ND$60=AT$4)*(GMWQ!$NF$2:$NF$60=AT$1),0),$G238-1966)</f>
        <v>0.69793079999999996</v>
      </c>
      <c r="AU238" s="4" cm="1">
        <f t="array" ref="AU238">INDEX(GMWQ!$A$2:$NF$60,MATCH(1,(GMWQ!$NE$2:$NE$60=AU$3)*(GMWQ!$ND$2:$ND$60=AU$4)*(GMWQ!$NF$2:$NF$60=AU$1),0),$G238-1966)</f>
        <v>156.8657</v>
      </c>
      <c r="AV238" s="4" cm="1">
        <f t="array" ref="AV238">INDEX(GMWQ!$A$2:$NF$60,MATCH(1,(GMWQ!$NE$2:$NE$60=AV$3)*(GMWQ!$ND$2:$ND$60=AV$4)*(GMWQ!$NF$2:$NF$60=AV$1),0),$G238-1966)</f>
        <v>365.40129999999999</v>
      </c>
      <c r="AW238" s="4" cm="1">
        <f t="array" ref="AW238">INDEX(GMWQ!$A$2:$NF$60,MATCH(1,(GMWQ!$NE$2:$NE$60=AW$3)*(GMWQ!$ND$2:$ND$60=AW$4)*(GMWQ!$NF$2:$NF$60=AW$1),0),$G238-1966)</f>
        <v>125.51220000000001</v>
      </c>
      <c r="AX238" s="4" cm="1">
        <f t="array" ref="AX238">INDEX(GMWQ!$A$2:$NF$60,MATCH(1,(GMWQ!$NE$2:$NE$60=AX$3)*(GMWQ!$ND$2:$ND$60=AX$4)*(GMWQ!$NF$2:$NF$60=AX$1),0),$G238-1966)</f>
        <v>138.62299999999999</v>
      </c>
      <c r="AY238" s="4" cm="1">
        <f t="array" ref="AY238">INDEX(GMWQ!$A$2:$NF$60,MATCH(1,(GMWQ!$NE$2:$NE$60=AY$3)*(GMWQ!$ND$2:$ND$60=AY$4)*(GMWQ!$NF$2:$NF$60=AY$1),0),$G238-1966)</f>
        <v>111.0474</v>
      </c>
      <c r="AZ238" s="4" cm="1">
        <f t="array" ref="AZ238">INDEX(GMWQ!$A$2:$NF$60,MATCH(1,(GMWQ!$NE$2:$NE$60=AZ$3)*(GMWQ!$ND$2:$ND$60=AZ$4)*(GMWQ!$NF$2:$NF$60=AZ$1),0),$G238-1966)</f>
        <v>110.5587</v>
      </c>
      <c r="BA238" s="4" cm="1">
        <f t="array" ref="BA238">INDEX(GMWQ!$A$2:$NF$60,MATCH(1,(GMWQ!$NE$2:$NE$60=BA$3)*(GMWQ!$ND$2:$ND$60=BA$4)*(GMWQ!$NF$2:$NF$60=BA$1),0),$G238-1966)</f>
        <v>183.99789999999999</v>
      </c>
    </row>
    <row r="239" spans="1:53" x14ac:dyDescent="0.25">
      <c r="A239" s="4">
        <v>2031</v>
      </c>
      <c r="B239" s="4">
        <f t="shared" si="303"/>
        <v>2031</v>
      </c>
      <c r="C239" s="4">
        <f t="shared" si="303"/>
        <v>2030</v>
      </c>
      <c r="D239" s="4">
        <f t="shared" ref="D239" si="308">+D235+1</f>
        <v>2030</v>
      </c>
      <c r="E239" s="4">
        <f t="shared" si="303"/>
        <v>2030</v>
      </c>
      <c r="G239" s="4">
        <f t="shared" si="226"/>
        <v>2205</v>
      </c>
      <c r="H239" s="4" cm="1">
        <f t="array" ref="H239">INDEX(GMWQ!$A$2:$NF$60,MATCH(1,(GMWQ!$NE$2:$NE$60=H$3)*(GMWQ!$ND$2:$ND$60=H$4)*(GMWQ!$NF$2:$NF$60=H$1),0),$G239-1966)</f>
        <v>757500.8</v>
      </c>
      <c r="I239" s="4" cm="1">
        <f t="array" ref="I239">INDEX(GMWQ!$A$2:$NF$60,MATCH(1,(GMWQ!$NE$2:$NE$60=I$3)*(GMWQ!$ND$2:$ND$60=I$4)*(GMWQ!$NF$2:$NF$60=I$1),0),$G239-1966)</f>
        <v>6852.1090000000004</v>
      </c>
      <c r="J239" s="4" cm="1">
        <f t="array" ref="J239">INDEX(GMWQ!$A$2:$NF$60,MATCH(1,(GMWQ!$NE$2:$NE$60=J$3)*(GMWQ!$ND$2:$ND$60=J$4)*(GMWQ!$NF$2:$NF$60=J$1),0),$G239-1966)</f>
        <v>151718.9</v>
      </c>
      <c r="K239" s="4" cm="1">
        <f t="array" ref="K239">INDEX(GMWQ!$A$2:$NF$60,MATCH(1,(GMWQ!$NE$2:$NE$60=K$3)*(GMWQ!$ND$2:$ND$60=K$4)*(GMWQ!$NF$2:$NF$60=K$1),0),$G239-1966)</f>
        <v>971.7704</v>
      </c>
      <c r="L239" s="4" cm="1">
        <f t="array" ref="L239">INDEX(GMWQ!$A$2:$NF$60,MATCH(1,(GMWQ!$NE$2:$NE$60=L$3)*(GMWQ!$ND$2:$ND$60=L$4)*(GMWQ!$NF$2:$NF$60=L$1),0),$G239-1966)</f>
        <v>702.15</v>
      </c>
      <c r="M239" s="4" cm="1">
        <f t="array" ref="M239">INDEX(GMWQ!$A$2:$NF$60,MATCH(1,(GMWQ!$NE$2:$NE$60=M$3)*(GMWQ!$ND$2:$ND$60=M$4)*(GMWQ!$NF$2:$NF$60=M$1),0),$G239-1966)</f>
        <v>505.89019999999999</v>
      </c>
      <c r="N239" s="4" cm="1">
        <f t="array" ref="N239">INDEX(GMWQ!$A$2:$NF$60,MATCH(1,(GMWQ!$NE$2:$NE$60=N$3)*(GMWQ!$ND$2:$ND$60=N$4)*(GMWQ!$NF$2:$NF$60=N$1),0),$G239-1966)</f>
        <v>691573.7</v>
      </c>
      <c r="O239" s="4" cm="1">
        <f t="array" ref="O239">INDEX(GMWQ!$A$2:$NF$60,MATCH(1,(GMWQ!$NE$2:$NE$60=O$3)*(GMWQ!$ND$2:$ND$60=O$4)*(GMWQ!$NF$2:$NF$60=O$1),0),$G239-1966)</f>
        <v>13115.5</v>
      </c>
      <c r="P239" s="4" cm="1">
        <f t="array" ref="P239">INDEX(GMWQ!$A$2:$NF$60,MATCH(1,(GMWQ!$NE$2:$NE$60=P$3)*(GMWQ!$ND$2:$ND$60=P$4)*(GMWQ!$NF$2:$NF$60=P$1),0),$G239-1966)</f>
        <v>-742.99450000000002</v>
      </c>
      <c r="Q239" s="4" cm="1">
        <f t="array" ref="Q239">INDEX(GMWQ!$A$2:$NF$60,MATCH(1,(GMWQ!$NE$2:$NE$60=Q$3)*(GMWQ!$ND$2:$ND$60=Q$4)*(GMWQ!$NF$2:$NF$60=Q$1),0),$G239-1966)</f>
        <v>-5189.7190000000001</v>
      </c>
      <c r="R239" s="4" cm="1">
        <f t="array" ref="R239">INDEX(GMWQ!$A$2:$NF$60,MATCH(1,(GMWQ!$NE$2:$NE$60=R$3)*(GMWQ!$ND$2:$ND$60=R$4)*(GMWQ!$NF$2:$NF$60=R$1),0),$G239-1966)</f>
        <v>-45.573610000000002</v>
      </c>
      <c r="S239" s="4" cm="1">
        <f t="array" ref="S239">INDEX(GMWQ!$A$2:$NF$60,MATCH(1,(GMWQ!$NE$2:$NE$60=S$3)*(GMWQ!$ND$2:$ND$60=S$4)*(GMWQ!$NF$2:$NF$60=S$1),0),$G239-1966)</f>
        <v>-39.958889999999997</v>
      </c>
      <c r="T239" s="4" cm="1">
        <f t="array" ref="T239">INDEX(GMWQ!$A$2:$NF$60,MATCH(1,(GMWQ!$NE$2:$NE$60=T$3)*(GMWQ!$ND$2:$ND$60=T$4)*(GMWQ!$NF$2:$NF$60=T$1),0),$G239-1966)</f>
        <v>-15.698919999999999</v>
      </c>
      <c r="U239" s="4" cm="1">
        <f t="array" ref="U239">INDEX(GMWQ!$A$2:$NF$60,MATCH(1,(GMWQ!$NE$2:$NE$60=U$3)*(GMWQ!$ND$2:$ND$60=U$4)*(GMWQ!$NF$2:$NF$60=U$1),0),$G239-1966)</f>
        <v>-21792.31</v>
      </c>
      <c r="V239" s="4" cm="1">
        <f t="array" ref="V239">INDEX(GMWQ!$A$2:$NF$60,MATCH(1,(GMWQ!$NE$2:$NE$60=V$3)*(GMWQ!$ND$2:$ND$60=V$4)*(GMWQ!$NF$2:$NF$60=V$1),0),$G239-1966)</f>
        <v>3620956</v>
      </c>
      <c r="W239" s="4" cm="1">
        <f t="array" ref="W239">INDEX(GMWQ!$A$2:$NF$60,MATCH(1,(GMWQ!$NE$2:$NE$60=W$3)*(GMWQ!$ND$2:$ND$60=W$4)*(GMWQ!$NF$2:$NF$60=W$1),0),$G239-1966)</f>
        <v>56851.61</v>
      </c>
      <c r="X239" s="4" cm="1">
        <f t="array" ref="X239">INDEX(GMWQ!$A$2:$NF$60,MATCH(1,(GMWQ!$NE$2:$NE$60=X$3)*(GMWQ!$ND$2:$ND$60=X$4)*(GMWQ!$NF$2:$NF$60=X$1),0),$G239-1966)</f>
        <v>1479622</v>
      </c>
      <c r="Y239" s="4" cm="1">
        <f t="array" ref="Y239">INDEX(GMWQ!$A$2:$NF$60,MATCH(1,(GMWQ!$NE$2:$NE$60=Y$3)*(GMWQ!$ND$2:$ND$60=Y$4)*(GMWQ!$NF$2:$NF$60=Y$1),0),$G239-1966)</f>
        <v>3606.4290000000001</v>
      </c>
      <c r="Z239" s="4" cm="1">
        <f t="array" ref="Z239">INDEX(GMWQ!$A$2:$NF$60,MATCH(1,(GMWQ!$NE$2:$NE$60=Z$3)*(GMWQ!$ND$2:$ND$60=Z$4)*(GMWQ!$NF$2:$NF$60=Z$1),0),$G239-1966)</f>
        <v>4542.6580000000004</v>
      </c>
      <c r="AA239" s="4" cm="1">
        <f t="array" ref="AA239">INDEX(GMWQ!$A$2:$NF$60,MATCH(1,(GMWQ!$NE$2:$NE$60=AA$3)*(GMWQ!$ND$2:$ND$60=AA$4)*(GMWQ!$NF$2:$NF$60=AA$1),0),$G239-1966)</f>
        <v>3798.5239999999999</v>
      </c>
      <c r="AB239" s="4" cm="1">
        <f t="array" ref="AB239">INDEX(GMWQ!$A$2:$NF$60,MATCH(1,(GMWQ!$NE$2:$NE$60=AB$3)*(GMWQ!$ND$2:$ND$60=AB$4)*(GMWQ!$NF$2:$NF$60=AB$1),0),$G239-1966)</f>
        <v>4038936</v>
      </c>
      <c r="AC239" s="4" cm="1">
        <f t="array" ref="AC239">INDEX(GMWQ!$A$2:$NF$60,MATCH(1,(GMWQ!$NE$2:$NE$60=AC$3)*(GMWQ!$ND$2:$ND$60=AC$4)*(GMWQ!$NF$2:$NF$60=AC$1),0),$G239-1966)</f>
        <v>3601210</v>
      </c>
      <c r="AD239" s="4" cm="1">
        <f t="array" ref="AD239">INDEX(GMWQ!$A$2:$NF$60,MATCH(1,(GMWQ!$NE$2:$NE$60=AD$3)*(GMWQ!$ND$2:$ND$60=AD$4)*(GMWQ!$NF$2:$NF$60=AD$1),0),$G239-1966)</f>
        <v>45680.81</v>
      </c>
      <c r="AE239" s="4" cm="1">
        <f t="array" ref="AE239">INDEX(GMWQ!$A$2:$NF$60,MATCH(1,(GMWQ!$NE$2:$NE$60=AE$3)*(GMWQ!$ND$2:$ND$60=AE$4)*(GMWQ!$NF$2:$NF$60=AE$1),0),$G239-1966)</f>
        <v>697049.59999999998</v>
      </c>
      <c r="AF239" s="4" cm="1">
        <f t="array" ref="AF239">INDEX(GMWQ!$A$2:$NF$60,MATCH(1,(GMWQ!$NE$2:$NE$60=AF$3)*(GMWQ!$ND$2:$ND$60=AF$4)*(GMWQ!$NF$2:$NF$60=AF$1),0),$G239-1966)</f>
        <v>1929.8810000000001</v>
      </c>
      <c r="AG239" s="4" cm="1">
        <f t="array" ref="AG239">INDEX(GMWQ!$A$2:$NF$60,MATCH(1,(GMWQ!$NE$2:$NE$60=AG$3)*(GMWQ!$ND$2:$ND$60=AG$4)*(GMWQ!$NF$2:$NF$60=AG$1),0),$G239-1966)</f>
        <v>3112.2669999999998</v>
      </c>
      <c r="AH239" s="4" cm="1">
        <f t="array" ref="AH239">INDEX(GMWQ!$A$2:$NF$60,MATCH(1,(GMWQ!$NE$2:$NE$60=AH$3)*(GMWQ!$ND$2:$ND$60=AH$4)*(GMWQ!$NF$2:$NF$60=AH$1),0),$G239-1966)</f>
        <v>3163.7510000000002</v>
      </c>
      <c r="AI239" s="4" cm="1">
        <f t="array" ref="AI239">INDEX(GMWQ!$A$2:$NF$60,MATCH(1,(GMWQ!$NE$2:$NE$60=AI$3)*(GMWQ!$ND$2:$ND$60=AI$4)*(GMWQ!$NF$2:$NF$60=AI$1),0),$G239-1966)</f>
        <v>836520.2</v>
      </c>
      <c r="AJ239" s="4" cm="1">
        <f t="array" ref="AJ239">INDEX(GMWQ!$A$2:$NF$60,MATCH(1,(GMWQ!$NE$2:$NE$60=AJ$3)*(GMWQ!$ND$2:$ND$60=AJ$4)*(GMWQ!$NF$2:$NF$60=AJ$1),0),$G239-1966)</f>
        <v>927206.6</v>
      </c>
      <c r="AK239" s="4" cm="1">
        <f t="array" ref="AK239">INDEX(GMWQ!$A$2:$NF$60,MATCH(1,(GMWQ!$NE$2:$NE$60=AK$3)*(GMWQ!$ND$2:$ND$60=AK$4)*(GMWQ!$NF$2:$NF$60=AK$1),0),$G239-1966)</f>
        <v>9909.5540000000001</v>
      </c>
      <c r="AL239" s="4" cm="1">
        <f t="array" ref="AL239">INDEX(GMWQ!$A$2:$NF$60,MATCH(1,(GMWQ!$NE$2:$NE$60=AL$3)*(GMWQ!$ND$2:$ND$60=AL$4)*(GMWQ!$NF$2:$NF$60=AL$1),0),$G239-1966)</f>
        <v>184466.8</v>
      </c>
      <c r="AM239" s="4" cm="1">
        <f t="array" ref="AM239">INDEX(GMWQ!$A$2:$NF$60,MATCH(1,(GMWQ!$NE$2:$NE$60=AM$3)*(GMWQ!$ND$2:$ND$60=AM$4)*(GMWQ!$NF$2:$NF$60=AM$1),0),$G239-1966)</f>
        <v>1397.703</v>
      </c>
      <c r="AN239" s="4" cm="1">
        <f t="array" ref="AN239">INDEX(GMWQ!$A$2:$NF$60,MATCH(1,(GMWQ!$NE$2:$NE$60=AN$3)*(GMWQ!$ND$2:$ND$60=AN$4)*(GMWQ!$NF$2:$NF$60=AN$1),0),$G239-1966)</f>
        <v>897.87879999999996</v>
      </c>
      <c r="AO239" s="4" cm="1">
        <f t="array" ref="AO239">INDEX(GMWQ!$A$2:$NF$60,MATCH(1,(GMWQ!$NE$2:$NE$60=AO$3)*(GMWQ!$ND$2:$ND$60=AO$4)*(GMWQ!$NF$2:$NF$60=AO$1),0),$G239-1966)</f>
        <v>642.19510000000002</v>
      </c>
      <c r="AP239" s="4" cm="1">
        <f t="array" ref="AP239">INDEX(GMWQ!$A$2:$NF$60,MATCH(1,(GMWQ!$NE$2:$NE$60=AP$3)*(GMWQ!$ND$2:$ND$60=AP$4)*(GMWQ!$NF$2:$NF$60=AP$1),0),$G239-1966)</f>
        <v>994307.5</v>
      </c>
      <c r="AQ239" s="4" cm="1">
        <f t="array" ref="AQ239">INDEX(GMWQ!$A$2:$NF$60,MATCH(1,(GMWQ!$NE$2:$NE$60=AQ$3)*(GMWQ!$ND$2:$ND$60=AQ$4)*(GMWQ!$NF$2:$NF$60=AQ$1),0),$G239-1966)</f>
        <v>0.62638749999999999</v>
      </c>
      <c r="AR239" s="4" cm="1">
        <f t="array" ref="AR239">INDEX(GMWQ!$A$2:$NF$60,MATCH(1,(GMWQ!$NE$2:$NE$60=AR$3)*(GMWQ!$ND$2:$ND$60=AR$4)*(GMWQ!$NF$2:$NF$60=AR$1),0),$G239-1966)</f>
        <v>0.31413410000000003</v>
      </c>
      <c r="AS239" s="4" cm="1">
        <f t="array" ref="AS239">INDEX(GMWQ!$A$2:$NF$60,MATCH(1,(GMWQ!$NE$2:$NE$60=AS$3)*(GMWQ!$ND$2:$ND$60=AS$4)*(GMWQ!$NF$2:$NF$60=AS$1),0),$G239-1966)</f>
        <v>0.21207229999999999</v>
      </c>
      <c r="AT239" s="4" cm="1">
        <f t="array" ref="AT239">INDEX(GMWQ!$A$2:$NF$60,MATCH(1,(GMWQ!$NE$2:$NE$60=AT$3)*(GMWQ!$ND$2:$ND$60=AT$4)*(GMWQ!$NF$2:$NF$60=AT$1),0),$G239-1966)</f>
        <v>0.70705949999999995</v>
      </c>
      <c r="AU239" s="4" cm="1">
        <f t="array" ref="AU239">INDEX(GMWQ!$A$2:$NF$60,MATCH(1,(GMWQ!$NE$2:$NE$60=AU$3)*(GMWQ!$ND$2:$ND$60=AU$4)*(GMWQ!$NF$2:$NF$60=AU$1),0),$G239-1966)</f>
        <v>157.17490000000001</v>
      </c>
      <c r="AV239" s="4" cm="1">
        <f t="array" ref="AV239">INDEX(GMWQ!$A$2:$NF$60,MATCH(1,(GMWQ!$NE$2:$NE$60=AV$3)*(GMWQ!$ND$2:$ND$60=AV$4)*(GMWQ!$NF$2:$NF$60=AV$1),0),$G239-1966)</f>
        <v>367.36219999999997</v>
      </c>
      <c r="AW239" s="4" cm="1">
        <f t="array" ref="AW239">INDEX(GMWQ!$A$2:$NF$60,MATCH(1,(GMWQ!$NE$2:$NE$60=AW$3)*(GMWQ!$ND$2:$ND$60=AW$4)*(GMWQ!$NF$2:$NF$60=AW$1),0),$G239-1966)</f>
        <v>125.6469</v>
      </c>
      <c r="AX239" s="4" cm="1">
        <f t="array" ref="AX239">INDEX(GMWQ!$A$2:$NF$60,MATCH(1,(GMWQ!$NE$2:$NE$60=AX$3)*(GMWQ!$ND$2:$ND$60=AX$4)*(GMWQ!$NF$2:$NF$60=AX$1),0),$G239-1966)</f>
        <v>139.37459999999999</v>
      </c>
      <c r="AY239" s="4" cm="1">
        <f t="array" ref="AY239">INDEX(GMWQ!$A$2:$NF$60,MATCH(1,(GMWQ!$NE$2:$NE$60=AY$3)*(GMWQ!$ND$2:$ND$60=AY$4)*(GMWQ!$NF$2:$NF$60=AY$1),0),$G239-1966)</f>
        <v>111.6117</v>
      </c>
      <c r="AZ239" s="4" cm="1">
        <f t="array" ref="AZ239">INDEX(GMWQ!$A$2:$NF$60,MATCH(1,(GMWQ!$NE$2:$NE$60=AZ$3)*(GMWQ!$ND$2:$ND$60=AZ$4)*(GMWQ!$NF$2:$NF$60=AZ$1),0),$G239-1966)</f>
        <v>111.3028</v>
      </c>
      <c r="BA239" s="4" cm="1">
        <f t="array" ref="BA239">INDEX(GMWQ!$A$2:$NF$60,MATCH(1,(GMWQ!$NE$2:$NE$60=BA$3)*(GMWQ!$ND$2:$ND$60=BA$4)*(GMWQ!$NF$2:$NF$60=BA$1),0),$G239-1966)</f>
        <v>184.90129999999999</v>
      </c>
    </row>
    <row r="240" spans="1:53" x14ac:dyDescent="0.25">
      <c r="B240" s="4">
        <f t="shared" si="303"/>
        <v>2031</v>
      </c>
      <c r="C240" s="4">
        <f t="shared" si="303"/>
        <v>2031</v>
      </c>
      <c r="D240" s="4">
        <f t="shared" ref="D240" si="309">+D236+1</f>
        <v>2030</v>
      </c>
      <c r="G240" s="4">
        <f t="shared" si="226"/>
        <v>2206</v>
      </c>
      <c r="H240" s="4" cm="1">
        <f t="array" ref="H240">INDEX(GMWQ!$A$2:$NF$60,MATCH(1,(GMWQ!$NE$2:$NE$60=H$3)*(GMWQ!$ND$2:$ND$60=H$4)*(GMWQ!$NF$2:$NF$60=H$1),0),$G240-1966)</f>
        <v>760265.6</v>
      </c>
      <c r="I240" s="4" cm="1">
        <f t="array" ref="I240">INDEX(GMWQ!$A$2:$NF$60,MATCH(1,(GMWQ!$NE$2:$NE$60=I$3)*(GMWQ!$ND$2:$ND$60=I$4)*(GMWQ!$NF$2:$NF$60=I$1),0),$G240-1966)</f>
        <v>6893.72</v>
      </c>
      <c r="J240" s="4" cm="1">
        <f t="array" ref="J240">INDEX(GMWQ!$A$2:$NF$60,MATCH(1,(GMWQ!$NE$2:$NE$60=J$3)*(GMWQ!$ND$2:$ND$60=J$4)*(GMWQ!$NF$2:$NF$60=J$1),0),$G240-1966)</f>
        <v>151849.70000000001</v>
      </c>
      <c r="K240" s="4" cm="1">
        <f t="array" ref="K240">INDEX(GMWQ!$A$2:$NF$60,MATCH(1,(GMWQ!$NE$2:$NE$60=K$3)*(GMWQ!$ND$2:$ND$60=K$4)*(GMWQ!$NF$2:$NF$60=K$1),0),$G240-1966)</f>
        <v>973.97609999999997</v>
      </c>
      <c r="L240" s="4" cm="1">
        <f t="array" ref="L240">INDEX(GMWQ!$A$2:$NF$60,MATCH(1,(GMWQ!$NE$2:$NE$60=L$3)*(GMWQ!$ND$2:$ND$60=L$4)*(GMWQ!$NF$2:$NF$60=L$1),0),$G240-1966)</f>
        <v>704.35</v>
      </c>
      <c r="M240" s="4" cm="1">
        <f t="array" ref="M240">INDEX(GMWQ!$A$2:$NF$60,MATCH(1,(GMWQ!$NE$2:$NE$60=M$3)*(GMWQ!$ND$2:$ND$60=M$4)*(GMWQ!$NF$2:$NF$60=M$1),0),$G240-1966)</f>
        <v>506.57299999999998</v>
      </c>
      <c r="N240" s="4" cm="1">
        <f t="array" ref="N240">INDEX(GMWQ!$A$2:$NF$60,MATCH(1,(GMWQ!$NE$2:$NE$60=N$3)*(GMWQ!$ND$2:$ND$60=N$4)*(GMWQ!$NF$2:$NF$60=N$1),0),$G240-1966)</f>
        <v>694871.4</v>
      </c>
      <c r="O240" s="4" cm="1">
        <f t="array" ref="O240">INDEX(GMWQ!$A$2:$NF$60,MATCH(1,(GMWQ!$NE$2:$NE$60=O$3)*(GMWQ!$ND$2:$ND$60=O$4)*(GMWQ!$NF$2:$NF$60=O$1),0),$G240-1966)</f>
        <v>-44851.53</v>
      </c>
      <c r="P240" s="4" cm="1">
        <f t="array" ref="P240">INDEX(GMWQ!$A$2:$NF$60,MATCH(1,(GMWQ!$NE$2:$NE$60=P$3)*(GMWQ!$ND$2:$ND$60=P$4)*(GMWQ!$NF$2:$NF$60=P$1),0),$G240-1966)</f>
        <v>-752.25739999999996</v>
      </c>
      <c r="Q240" s="4" cm="1">
        <f t="array" ref="Q240">INDEX(GMWQ!$A$2:$NF$60,MATCH(1,(GMWQ!$NE$2:$NE$60=Q$3)*(GMWQ!$ND$2:$ND$60=Q$4)*(GMWQ!$NF$2:$NF$60=Q$1),0),$G240-1966)</f>
        <v>-5293.1719999999996</v>
      </c>
      <c r="R240" s="4" cm="1">
        <f t="array" ref="R240">INDEX(GMWQ!$A$2:$NF$60,MATCH(1,(GMWQ!$NE$2:$NE$60=R$3)*(GMWQ!$ND$2:$ND$60=R$4)*(GMWQ!$NF$2:$NF$60=R$1),0),$G240-1966)</f>
        <v>-44.314700000000002</v>
      </c>
      <c r="S240" s="4" cm="1">
        <f t="array" ref="S240">INDEX(GMWQ!$A$2:$NF$60,MATCH(1,(GMWQ!$NE$2:$NE$60=S$3)*(GMWQ!$ND$2:$ND$60=S$4)*(GMWQ!$NF$2:$NF$60=S$1),0),$G240-1966)</f>
        <v>-39.801729999999999</v>
      </c>
      <c r="T240" s="4" cm="1">
        <f t="array" ref="T240">INDEX(GMWQ!$A$2:$NF$60,MATCH(1,(GMWQ!$NE$2:$NE$60=T$3)*(GMWQ!$ND$2:$ND$60=T$4)*(GMWQ!$NF$2:$NF$60=T$1),0),$G240-1966)</f>
        <v>-15.6203</v>
      </c>
      <c r="U240" s="4" cm="1">
        <f t="array" ref="U240">INDEX(GMWQ!$A$2:$NF$60,MATCH(1,(GMWQ!$NE$2:$NE$60=U$3)*(GMWQ!$ND$2:$ND$60=U$4)*(GMWQ!$NF$2:$NF$60=U$1),0),$G240-1966)</f>
        <v>-21637.72</v>
      </c>
      <c r="V240" s="4" cm="1">
        <f t="array" ref="V240">INDEX(GMWQ!$A$2:$NF$60,MATCH(1,(GMWQ!$NE$2:$NE$60=V$3)*(GMWQ!$ND$2:$ND$60=V$4)*(GMWQ!$NF$2:$NF$60=V$1),0),$G240-1966)</f>
        <v>3665807</v>
      </c>
      <c r="W240" s="4" cm="1">
        <f t="array" ref="W240">INDEX(GMWQ!$A$2:$NF$60,MATCH(1,(GMWQ!$NE$2:$NE$60=W$3)*(GMWQ!$ND$2:$ND$60=W$4)*(GMWQ!$NF$2:$NF$60=W$1),0),$G240-1966)</f>
        <v>57603.87</v>
      </c>
      <c r="X240" s="4" cm="1">
        <f t="array" ref="X240">INDEX(GMWQ!$A$2:$NF$60,MATCH(1,(GMWQ!$NE$2:$NE$60=X$3)*(GMWQ!$ND$2:$ND$60=X$4)*(GMWQ!$NF$2:$NF$60=X$1),0),$G240-1966)</f>
        <v>1484915</v>
      </c>
      <c r="Y240" s="4" cm="1">
        <f t="array" ref="Y240">INDEX(GMWQ!$A$2:$NF$60,MATCH(1,(GMWQ!$NE$2:$NE$60=Y$3)*(GMWQ!$ND$2:$ND$60=Y$4)*(GMWQ!$NF$2:$NF$60=Y$1),0),$G240-1966)</f>
        <v>3650.7440000000001</v>
      </c>
      <c r="Z240" s="4" cm="1">
        <f t="array" ref="Z240">INDEX(GMWQ!$A$2:$NF$60,MATCH(1,(GMWQ!$NE$2:$NE$60=Z$3)*(GMWQ!$ND$2:$ND$60=Z$4)*(GMWQ!$NF$2:$NF$60=Z$1),0),$G240-1966)</f>
        <v>4582.46</v>
      </c>
      <c r="AA240" s="4" cm="1">
        <f t="array" ref="AA240">INDEX(GMWQ!$A$2:$NF$60,MATCH(1,(GMWQ!$NE$2:$NE$60=AA$3)*(GMWQ!$ND$2:$ND$60=AA$4)*(GMWQ!$NF$2:$NF$60=AA$1),0),$G240-1966)</f>
        <v>3814.9050000000002</v>
      </c>
      <c r="AB240" s="4" cm="1">
        <f t="array" ref="AB240">INDEX(GMWQ!$A$2:$NF$60,MATCH(1,(GMWQ!$NE$2:$NE$60=AB$3)*(GMWQ!$ND$2:$ND$60=AB$4)*(GMWQ!$NF$2:$NF$60=AB$1),0),$G240-1966)</f>
        <v>4060573</v>
      </c>
      <c r="AC240" s="4" cm="1">
        <f t="array" ref="AC240">INDEX(GMWQ!$A$2:$NF$60,MATCH(1,(GMWQ!$NE$2:$NE$60=AC$3)*(GMWQ!$ND$2:$ND$60=AC$4)*(GMWQ!$NF$2:$NF$60=AC$1),0),$G240-1966)</f>
        <v>3652944</v>
      </c>
      <c r="AD240" s="4" cm="1">
        <f t="array" ref="AD240">INDEX(GMWQ!$A$2:$NF$60,MATCH(1,(GMWQ!$NE$2:$NE$60=AD$3)*(GMWQ!$ND$2:$ND$60=AD$4)*(GMWQ!$NF$2:$NF$60=AD$1),0),$G240-1966)</f>
        <v>46379.64</v>
      </c>
      <c r="AE240" s="4" cm="1">
        <f t="array" ref="AE240">INDEX(GMWQ!$A$2:$NF$60,MATCH(1,(GMWQ!$NE$2:$NE$60=AE$3)*(GMWQ!$ND$2:$ND$60=AE$4)*(GMWQ!$NF$2:$NF$60=AE$1),0),$G240-1966)</f>
        <v>702342.8</v>
      </c>
      <c r="AF240" s="4" cm="1">
        <f t="array" ref="AF240">INDEX(GMWQ!$A$2:$NF$60,MATCH(1,(GMWQ!$NE$2:$NE$60=AF$3)*(GMWQ!$ND$2:$ND$60=AF$4)*(GMWQ!$NF$2:$NF$60=AF$1),0),$G240-1966)</f>
        <v>1974.1949999999999</v>
      </c>
      <c r="AG240" s="4" cm="1">
        <f t="array" ref="AG240">INDEX(GMWQ!$A$2:$NF$60,MATCH(1,(GMWQ!$NE$2:$NE$60=AG$3)*(GMWQ!$ND$2:$ND$60=AG$4)*(GMWQ!$NF$2:$NF$60=AG$1),0),$G240-1966)</f>
        <v>3152.0680000000002</v>
      </c>
      <c r="AH240" s="4" cm="1">
        <f t="array" ref="AH240">INDEX(GMWQ!$A$2:$NF$60,MATCH(1,(GMWQ!$NE$2:$NE$60=AH$3)*(GMWQ!$ND$2:$ND$60=AH$4)*(GMWQ!$NF$2:$NF$60=AH$1),0),$G240-1966)</f>
        <v>3179.3719999999998</v>
      </c>
      <c r="AI240" s="4" cm="1">
        <f t="array" ref="AI240">INDEX(GMWQ!$A$2:$NF$60,MATCH(1,(GMWQ!$NE$2:$NE$60=AI$3)*(GMWQ!$ND$2:$ND$60=AI$4)*(GMWQ!$NF$2:$NF$60=AI$1),0),$G240-1966)</f>
        <v>859675.4</v>
      </c>
      <c r="AJ240" s="4" cm="1">
        <f t="array" ref="AJ240">INDEX(GMWQ!$A$2:$NF$60,MATCH(1,(GMWQ!$NE$2:$NE$60=AJ$3)*(GMWQ!$ND$2:$ND$60=AJ$4)*(GMWQ!$NF$2:$NF$60=AJ$1),0),$G240-1966)</f>
        <v>935639.3</v>
      </c>
      <c r="AK240" s="4" cm="1">
        <f t="array" ref="AK240">INDEX(GMWQ!$A$2:$NF$60,MATCH(1,(GMWQ!$NE$2:$NE$60=AK$3)*(GMWQ!$ND$2:$ND$60=AK$4)*(GMWQ!$NF$2:$NF$60=AK$1),0),$G240-1966)</f>
        <v>10014.16</v>
      </c>
      <c r="AL240" s="4" cm="1">
        <f t="array" ref="AL240">INDEX(GMWQ!$A$2:$NF$60,MATCH(1,(GMWQ!$NE$2:$NE$60=AL$3)*(GMWQ!$ND$2:$ND$60=AL$4)*(GMWQ!$NF$2:$NF$60=AL$1),0),$G240-1966)</f>
        <v>185310.2</v>
      </c>
      <c r="AM240" s="4" cm="1">
        <f t="array" ref="AM240">INDEX(GMWQ!$A$2:$NF$60,MATCH(1,(GMWQ!$NE$2:$NE$60=AM$3)*(GMWQ!$ND$2:$ND$60=AM$4)*(GMWQ!$NF$2:$NF$60=AM$1),0),$G240-1966)</f>
        <v>1408.16</v>
      </c>
      <c r="AN240" s="4" cm="1">
        <f t="array" ref="AN240">INDEX(GMWQ!$A$2:$NF$60,MATCH(1,(GMWQ!$NE$2:$NE$60=AN$3)*(GMWQ!$ND$2:$ND$60=AN$4)*(GMWQ!$NF$2:$NF$60=AN$1),0),$G240-1966)</f>
        <v>905.66269999999997</v>
      </c>
      <c r="AO240" s="4" cm="1">
        <f t="array" ref="AO240">INDEX(GMWQ!$A$2:$NF$60,MATCH(1,(GMWQ!$NE$2:$NE$60=AO$3)*(GMWQ!$ND$2:$ND$60=AO$4)*(GMWQ!$NF$2:$NF$60=AO$1),0),$G240-1966)</f>
        <v>646.25819999999999</v>
      </c>
      <c r="AP240" s="4" cm="1">
        <f t="array" ref="AP240">INDEX(GMWQ!$A$2:$NF$60,MATCH(1,(GMWQ!$NE$2:$NE$60=AP$3)*(GMWQ!$ND$2:$ND$60=AP$4)*(GMWQ!$NF$2:$NF$60=AP$1),0),$G240-1966)</f>
        <v>1003710</v>
      </c>
      <c r="AQ240" s="4" cm="1">
        <f t="array" ref="AQ240">INDEX(GMWQ!$A$2:$NF$60,MATCH(1,(GMWQ!$NE$2:$NE$60=AQ$3)*(GMWQ!$ND$2:$ND$60=AQ$4)*(GMWQ!$NF$2:$NF$60=AQ$1),0),$G240-1966)</f>
        <v>0.62178710000000004</v>
      </c>
      <c r="AR240" s="4" cm="1">
        <f t="array" ref="AR240">INDEX(GMWQ!$A$2:$NF$60,MATCH(1,(GMWQ!$NE$2:$NE$60=AR$3)*(GMWQ!$ND$2:$ND$60=AR$4)*(GMWQ!$NF$2:$NF$60=AR$1),0),$G240-1966)</f>
        <v>0.30697010000000002</v>
      </c>
      <c r="AS240" s="4" cm="1">
        <f t="array" ref="AS240">INDEX(GMWQ!$A$2:$NF$60,MATCH(1,(GMWQ!$NE$2:$NE$60=AS$3)*(GMWQ!$ND$2:$ND$60=AS$4)*(GMWQ!$NF$2:$NF$60=AS$1),0),$G240-1966)</f>
        <v>0.22455530000000001</v>
      </c>
      <c r="AT240" s="4" cm="1">
        <f t="array" ref="AT240">INDEX(GMWQ!$A$2:$NF$60,MATCH(1,(GMWQ!$NE$2:$NE$60=AT$3)*(GMWQ!$ND$2:$ND$60=AT$4)*(GMWQ!$NF$2:$NF$60=AT$1),0),$G240-1966)</f>
        <v>0.71499029999999997</v>
      </c>
      <c r="AU240" s="4" cm="1">
        <f t="array" ref="AU240">INDEX(GMWQ!$A$2:$NF$60,MATCH(1,(GMWQ!$NE$2:$NE$60=AU$3)*(GMWQ!$ND$2:$ND$60=AU$4)*(GMWQ!$NF$2:$NF$60=AU$1),0),$G240-1966)</f>
        <v>158.51990000000001</v>
      </c>
      <c r="AV240" s="4" cm="1">
        <f t="array" ref="AV240">INDEX(GMWQ!$A$2:$NF$60,MATCH(1,(GMWQ!$NE$2:$NE$60=AV$3)*(GMWQ!$ND$2:$ND$60=AV$4)*(GMWQ!$NF$2:$NF$60=AV$1),0),$G240-1966)</f>
        <v>369.33280000000002</v>
      </c>
      <c r="AW240" s="4" cm="1">
        <f t="array" ref="AW240">INDEX(GMWQ!$A$2:$NF$60,MATCH(1,(GMWQ!$NE$2:$NE$60=AW$3)*(GMWQ!$ND$2:$ND$60=AW$4)*(GMWQ!$NF$2:$NF$60=AW$1),0),$G240-1966)</f>
        <v>126.7414</v>
      </c>
      <c r="AX240" s="4" cm="1">
        <f t="array" ref="AX240">INDEX(GMWQ!$A$2:$NF$60,MATCH(1,(GMWQ!$NE$2:$NE$60=AX$3)*(GMWQ!$ND$2:$ND$60=AX$4)*(GMWQ!$NF$2:$NF$60=AX$1),0),$G240-1966)</f>
        <v>140.1234</v>
      </c>
      <c r="AY240" s="4" cm="1">
        <f t="array" ref="AY240">INDEX(GMWQ!$A$2:$NF$60,MATCH(1,(GMWQ!$NE$2:$NE$60=AY$3)*(GMWQ!$ND$2:$ND$60=AY$4)*(GMWQ!$NF$2:$NF$60=AY$1),0),$G240-1966)</f>
        <v>112.6264</v>
      </c>
      <c r="AZ240" s="4" cm="1">
        <f t="array" ref="AZ240">INDEX(GMWQ!$A$2:$NF$60,MATCH(1,(GMWQ!$NE$2:$NE$60=AZ$3)*(GMWQ!$ND$2:$ND$60=AZ$4)*(GMWQ!$NF$2:$NF$60=AZ$1),0),$G240-1966)</f>
        <v>112.3997</v>
      </c>
      <c r="BA240" s="4" cm="1">
        <f t="array" ref="BA240">INDEX(GMWQ!$A$2:$NF$60,MATCH(1,(GMWQ!$NE$2:$NE$60=BA$3)*(GMWQ!$ND$2:$ND$60=BA$4)*(GMWQ!$NF$2:$NF$60=BA$1),0),$G240-1966)</f>
        <v>185.8091</v>
      </c>
    </row>
    <row r="241" spans="1:53" x14ac:dyDescent="0.25">
      <c r="B241" s="4">
        <f t="shared" si="303"/>
        <v>2031</v>
      </c>
      <c r="C241" s="4">
        <f t="shared" si="303"/>
        <v>2031</v>
      </c>
      <c r="D241" s="4">
        <f t="shared" ref="D241" si="310">+D237+1</f>
        <v>2031</v>
      </c>
      <c r="G241" s="4">
        <f t="shared" ref="G241:G304" si="311">+G240+1</f>
        <v>2207</v>
      </c>
      <c r="H241" s="4" cm="1">
        <f t="array" ref="H241">INDEX(GMWQ!$A$2:$NF$60,MATCH(1,(GMWQ!$NE$2:$NE$60=H$3)*(GMWQ!$ND$2:$ND$60=H$4)*(GMWQ!$NF$2:$NF$60=H$1),0),$G241-1966)</f>
        <v>763002.6</v>
      </c>
      <c r="I241" s="4" cm="1">
        <f t="array" ref="I241">INDEX(GMWQ!$A$2:$NF$60,MATCH(1,(GMWQ!$NE$2:$NE$60=I$3)*(GMWQ!$ND$2:$ND$60=I$4)*(GMWQ!$NF$2:$NF$60=I$1),0),$G241-1966)</f>
        <v>6935.1589999999997</v>
      </c>
      <c r="J241" s="4" cm="1">
        <f t="array" ref="J241">INDEX(GMWQ!$A$2:$NF$60,MATCH(1,(GMWQ!$NE$2:$NE$60=J$3)*(GMWQ!$ND$2:$ND$60=J$4)*(GMWQ!$NF$2:$NF$60=J$1),0),$G241-1966)</f>
        <v>151967.79999999999</v>
      </c>
      <c r="K241" s="4" cm="1">
        <f t="array" ref="K241">INDEX(GMWQ!$A$2:$NF$60,MATCH(1,(GMWQ!$NE$2:$NE$60=K$3)*(GMWQ!$ND$2:$ND$60=K$4)*(GMWQ!$NF$2:$NF$60=K$1),0),$G241-1966)</f>
        <v>976.02260000000001</v>
      </c>
      <c r="L241" s="4" cm="1">
        <f t="array" ref="L241">INDEX(GMWQ!$A$2:$NF$60,MATCH(1,(GMWQ!$NE$2:$NE$60=L$3)*(GMWQ!$ND$2:$ND$60=L$4)*(GMWQ!$NF$2:$NF$60=L$1),0),$G241-1966)</f>
        <v>706.63</v>
      </c>
      <c r="M241" s="4" cm="1">
        <f t="array" ref="M241">INDEX(GMWQ!$A$2:$NF$60,MATCH(1,(GMWQ!$NE$2:$NE$60=M$3)*(GMWQ!$ND$2:$ND$60=M$4)*(GMWQ!$NF$2:$NF$60=M$1),0),$G241-1966)</f>
        <v>507.2559</v>
      </c>
      <c r="N241" s="4" cm="1">
        <f t="array" ref="N241">INDEX(GMWQ!$A$2:$NF$60,MATCH(1,(GMWQ!$NE$2:$NE$60=N$3)*(GMWQ!$ND$2:$ND$60=N$4)*(GMWQ!$NF$2:$NF$60=N$1),0),$G241-1966)</f>
        <v>698170.7</v>
      </c>
      <c r="O241" s="4" cm="1">
        <f t="array" ref="O241">INDEX(GMWQ!$A$2:$NF$60,MATCH(1,(GMWQ!$NE$2:$NE$60=O$3)*(GMWQ!$ND$2:$ND$60=O$4)*(GMWQ!$NF$2:$NF$60=O$1),0),$G241-1966)</f>
        <v>-17140.09</v>
      </c>
      <c r="P241" s="4" cm="1">
        <f t="array" ref="P241">INDEX(GMWQ!$A$2:$NF$60,MATCH(1,(GMWQ!$NE$2:$NE$60=P$3)*(GMWQ!$ND$2:$ND$60=P$4)*(GMWQ!$NF$2:$NF$60=P$1),0),$G241-1966)</f>
        <v>-756.60739999999998</v>
      </c>
      <c r="Q241" s="4" cm="1">
        <f t="array" ref="Q241">INDEX(GMWQ!$A$2:$NF$60,MATCH(1,(GMWQ!$NE$2:$NE$60=Q$3)*(GMWQ!$ND$2:$ND$60=Q$4)*(GMWQ!$NF$2:$NF$60=Q$1),0),$G241-1966)</f>
        <v>-5394.6409999999996</v>
      </c>
      <c r="R241" s="4" cm="1">
        <f t="array" ref="R241">INDEX(GMWQ!$A$2:$NF$60,MATCH(1,(GMWQ!$NE$2:$NE$60=R$3)*(GMWQ!$ND$2:$ND$60=R$4)*(GMWQ!$NF$2:$NF$60=R$1),0),$G241-1966)</f>
        <v>-42.857120000000002</v>
      </c>
      <c r="S241" s="4" cm="1">
        <f t="array" ref="S241">INDEX(GMWQ!$A$2:$NF$60,MATCH(1,(GMWQ!$NE$2:$NE$60=S$3)*(GMWQ!$ND$2:$ND$60=S$4)*(GMWQ!$NF$2:$NF$60=S$1),0),$G241-1966)</f>
        <v>-39.677610000000001</v>
      </c>
      <c r="T241" s="4" cm="1">
        <f t="array" ref="T241">INDEX(GMWQ!$A$2:$NF$60,MATCH(1,(GMWQ!$NE$2:$NE$60=T$3)*(GMWQ!$ND$2:$ND$60=T$4)*(GMWQ!$NF$2:$NF$60=T$1),0),$G241-1966)</f>
        <v>-15.573700000000001</v>
      </c>
      <c r="U241" s="4" cm="1">
        <f t="array" ref="U241">INDEX(GMWQ!$A$2:$NF$60,MATCH(1,(GMWQ!$NE$2:$NE$60=U$3)*(GMWQ!$ND$2:$ND$60=U$4)*(GMWQ!$NF$2:$NF$60=U$1),0),$G241-1966)</f>
        <v>-21461.09</v>
      </c>
      <c r="V241" s="4" cm="1">
        <f t="array" ref="V241">INDEX(GMWQ!$A$2:$NF$60,MATCH(1,(GMWQ!$NE$2:$NE$60=V$3)*(GMWQ!$ND$2:$ND$60=V$4)*(GMWQ!$NF$2:$NF$60=V$1),0),$G241-1966)</f>
        <v>3682947</v>
      </c>
      <c r="W241" s="4" cm="1">
        <f t="array" ref="W241">INDEX(GMWQ!$A$2:$NF$60,MATCH(1,(GMWQ!$NE$2:$NE$60=W$3)*(GMWQ!$ND$2:$ND$60=W$4)*(GMWQ!$NF$2:$NF$60=W$1),0),$G241-1966)</f>
        <v>58360.480000000003</v>
      </c>
      <c r="X241" s="4" cm="1">
        <f t="array" ref="X241">INDEX(GMWQ!$A$2:$NF$60,MATCH(1,(GMWQ!$NE$2:$NE$60=X$3)*(GMWQ!$ND$2:$ND$60=X$4)*(GMWQ!$NF$2:$NF$60=X$1),0),$G241-1966)</f>
        <v>1490310</v>
      </c>
      <c r="Y241" s="4" cm="1">
        <f t="array" ref="Y241">INDEX(GMWQ!$A$2:$NF$60,MATCH(1,(GMWQ!$NE$2:$NE$60=Y$3)*(GMWQ!$ND$2:$ND$60=Y$4)*(GMWQ!$NF$2:$NF$60=Y$1),0),$G241-1966)</f>
        <v>3693.6010000000001</v>
      </c>
      <c r="Z241" s="4" cm="1">
        <f t="array" ref="Z241">INDEX(GMWQ!$A$2:$NF$60,MATCH(1,(GMWQ!$NE$2:$NE$60=Z$3)*(GMWQ!$ND$2:$ND$60=Z$4)*(GMWQ!$NF$2:$NF$60=Z$1),0),$G241-1966)</f>
        <v>4622.1379999999999</v>
      </c>
      <c r="AA241" s="4" cm="1">
        <f t="array" ref="AA241">INDEX(GMWQ!$A$2:$NF$60,MATCH(1,(GMWQ!$NE$2:$NE$60=AA$3)*(GMWQ!$ND$2:$ND$60=AA$4)*(GMWQ!$NF$2:$NF$60=AA$1),0),$G241-1966)</f>
        <v>3831.24</v>
      </c>
      <c r="AB241" s="4" cm="1">
        <f t="array" ref="AB241">INDEX(GMWQ!$A$2:$NF$60,MATCH(1,(GMWQ!$NE$2:$NE$60=AB$3)*(GMWQ!$ND$2:$ND$60=AB$4)*(GMWQ!$NF$2:$NF$60=AB$1),0),$G241-1966)</f>
        <v>4082034</v>
      </c>
      <c r="AC241" s="4" cm="1">
        <f t="array" ref="AC241">INDEX(GMWQ!$A$2:$NF$60,MATCH(1,(GMWQ!$NE$2:$NE$60=AC$3)*(GMWQ!$ND$2:$ND$60=AC$4)*(GMWQ!$NF$2:$NF$60=AC$1),0),$G241-1966)</f>
        <v>3676966</v>
      </c>
      <c r="AD241" s="4" cm="1">
        <f t="array" ref="AD241">INDEX(GMWQ!$A$2:$NF$60,MATCH(1,(GMWQ!$NE$2:$NE$60=AD$3)*(GMWQ!$ND$2:$ND$60=AD$4)*(GMWQ!$NF$2:$NF$60=AD$1),0),$G241-1966)</f>
        <v>47072.23</v>
      </c>
      <c r="AE241" s="4" cm="1">
        <f t="array" ref="AE241">INDEX(GMWQ!$A$2:$NF$60,MATCH(1,(GMWQ!$NE$2:$NE$60=AE$3)*(GMWQ!$ND$2:$ND$60=AE$4)*(GMWQ!$NF$2:$NF$60=AE$1),0),$G241-1966)</f>
        <v>707737.4</v>
      </c>
      <c r="AF241" s="4" cm="1">
        <f t="array" ref="AF241">INDEX(GMWQ!$A$2:$NF$60,MATCH(1,(GMWQ!$NE$2:$NE$60=AF$3)*(GMWQ!$ND$2:$ND$60=AF$4)*(GMWQ!$NF$2:$NF$60=AF$1),0),$G241-1966)</f>
        <v>2017.0519999999999</v>
      </c>
      <c r="AG241" s="4" cm="1">
        <f t="array" ref="AG241">INDEX(GMWQ!$A$2:$NF$60,MATCH(1,(GMWQ!$NE$2:$NE$60=AG$3)*(GMWQ!$ND$2:$ND$60=AG$4)*(GMWQ!$NF$2:$NF$60=AG$1),0),$G241-1966)</f>
        <v>3191.7460000000001</v>
      </c>
      <c r="AH241" s="4" cm="1">
        <f t="array" ref="AH241">INDEX(GMWQ!$A$2:$NF$60,MATCH(1,(GMWQ!$NE$2:$NE$60=AH$3)*(GMWQ!$ND$2:$ND$60=AH$4)*(GMWQ!$NF$2:$NF$60=AH$1),0),$G241-1966)</f>
        <v>3194.9450000000002</v>
      </c>
      <c r="AI241" s="4" cm="1">
        <f t="array" ref="AI241">INDEX(GMWQ!$A$2:$NF$60,MATCH(1,(GMWQ!$NE$2:$NE$60=AI$3)*(GMWQ!$ND$2:$ND$60=AI$4)*(GMWQ!$NF$2:$NF$60=AI$1),0),$G241-1966)</f>
        <v>882653.9</v>
      </c>
      <c r="AJ241" s="4" cm="1">
        <f t="array" ref="AJ241">INDEX(GMWQ!$A$2:$NF$60,MATCH(1,(GMWQ!$NE$2:$NE$60=AJ$3)*(GMWQ!$ND$2:$ND$60=AJ$4)*(GMWQ!$NF$2:$NF$60=AJ$1),0),$G241-1966)</f>
        <v>944102.1</v>
      </c>
      <c r="AK241" s="4" cm="1">
        <f t="array" ref="AK241">INDEX(GMWQ!$A$2:$NF$60,MATCH(1,(GMWQ!$NE$2:$NE$60=AK$3)*(GMWQ!$ND$2:$ND$60=AK$4)*(GMWQ!$NF$2:$NF$60=AK$1),0),$G241-1966)</f>
        <v>10119.25</v>
      </c>
      <c r="AL241" s="4" cm="1">
        <f t="array" ref="AL241">INDEX(GMWQ!$A$2:$NF$60,MATCH(1,(GMWQ!$NE$2:$NE$60=AL$3)*(GMWQ!$ND$2:$ND$60=AL$4)*(GMWQ!$NF$2:$NF$60=AL$1),0),$G241-1966)</f>
        <v>186128.4</v>
      </c>
      <c r="AM241" s="4" cm="1">
        <f t="array" ref="AM241">INDEX(GMWQ!$A$2:$NF$60,MATCH(1,(GMWQ!$NE$2:$NE$60=AM$3)*(GMWQ!$ND$2:$ND$60=AM$4)*(GMWQ!$NF$2:$NF$60=AM$1),0),$G241-1966)</f>
        <v>1418.528</v>
      </c>
      <c r="AN241" s="4" cm="1">
        <f t="array" ref="AN241">INDEX(GMWQ!$A$2:$NF$60,MATCH(1,(GMWQ!$NE$2:$NE$60=AN$3)*(GMWQ!$ND$2:$ND$60=AN$4)*(GMWQ!$NF$2:$NF$60=AN$1),0),$G241-1966)</f>
        <v>913.56619999999998</v>
      </c>
      <c r="AO241" s="4" cm="1">
        <f t="array" ref="AO241">INDEX(GMWQ!$A$2:$NF$60,MATCH(1,(GMWQ!$NE$2:$NE$60=AO$3)*(GMWQ!$ND$2:$ND$60=AO$4)*(GMWQ!$NF$2:$NF$60=AO$1),0),$G241-1966)</f>
        <v>650.39149999999995</v>
      </c>
      <c r="AP241" s="4" cm="1">
        <f t="array" ref="AP241">INDEX(GMWQ!$A$2:$NF$60,MATCH(1,(GMWQ!$NE$2:$NE$60=AP$3)*(GMWQ!$ND$2:$ND$60=AP$4)*(GMWQ!$NF$2:$NF$60=AP$1),0),$G241-1966)</f>
        <v>1013185</v>
      </c>
      <c r="AQ241" s="4" cm="1">
        <f t="array" ref="AQ241">INDEX(GMWQ!$A$2:$NF$60,MATCH(1,(GMWQ!$NE$2:$NE$60=AQ$3)*(GMWQ!$ND$2:$ND$60=AQ$4)*(GMWQ!$NF$2:$NF$60=AQ$1),0),$G241-1966)</f>
        <v>0.61526990000000004</v>
      </c>
      <c r="AR241" s="4" cm="1">
        <f t="array" ref="AR241">INDEX(GMWQ!$A$2:$NF$60,MATCH(1,(GMWQ!$NE$2:$NE$60=AR$3)*(GMWQ!$ND$2:$ND$60=AR$4)*(GMWQ!$NF$2:$NF$60=AR$1),0),$G241-1966)</f>
        <v>0.30728169999999999</v>
      </c>
      <c r="AS241" s="4" cm="1">
        <f t="array" ref="AS241">INDEX(GMWQ!$A$2:$NF$60,MATCH(1,(GMWQ!$NE$2:$NE$60=AS$3)*(GMWQ!$ND$2:$ND$60=AS$4)*(GMWQ!$NF$2:$NF$60=AS$1),0),$G241-1966)</f>
        <v>0.2402252</v>
      </c>
      <c r="AT241" s="4" cm="1">
        <f t="array" ref="AT241">INDEX(GMWQ!$A$2:$NF$60,MATCH(1,(GMWQ!$NE$2:$NE$60=AT$3)*(GMWQ!$ND$2:$ND$60=AT$4)*(GMWQ!$NF$2:$NF$60=AT$1),0),$G241-1966)</f>
        <v>0.721723</v>
      </c>
      <c r="AU241" s="4" cm="1">
        <f t="array" ref="AU241">INDEX(GMWQ!$A$2:$NF$60,MATCH(1,(GMWQ!$NE$2:$NE$60=AU$3)*(GMWQ!$ND$2:$ND$60=AU$4)*(GMWQ!$NF$2:$NF$60=AU$1),0),$G241-1966)</f>
        <v>159.28710000000001</v>
      </c>
      <c r="AV241" s="4" cm="1">
        <f t="array" ref="AV241">INDEX(GMWQ!$A$2:$NF$60,MATCH(1,(GMWQ!$NE$2:$NE$60=AV$3)*(GMWQ!$ND$2:$ND$60=AV$4)*(GMWQ!$NF$2:$NF$60=AV$1),0),$G241-1966)</f>
        <v>371.3143</v>
      </c>
      <c r="AW241" s="4" cm="1">
        <f t="array" ref="AW241">INDEX(GMWQ!$A$2:$NF$60,MATCH(1,(GMWQ!$NE$2:$NE$60=AW$3)*(GMWQ!$ND$2:$ND$60=AW$4)*(GMWQ!$NF$2:$NF$60=AW$1),0),$G241-1966)</f>
        <v>127.12139999999999</v>
      </c>
      <c r="AX241" s="4" cm="1">
        <f t="array" ref="AX241">INDEX(GMWQ!$A$2:$NF$60,MATCH(1,(GMWQ!$NE$2:$NE$60=AX$3)*(GMWQ!$ND$2:$ND$60=AX$4)*(GMWQ!$NF$2:$NF$60=AX$1),0),$G241-1966)</f>
        <v>140.87129999999999</v>
      </c>
      <c r="AY241" s="4" cm="1">
        <f t="array" ref="AY241">INDEX(GMWQ!$A$2:$NF$60,MATCH(1,(GMWQ!$NE$2:$NE$60=AY$3)*(GMWQ!$ND$2:$ND$60=AY$4)*(GMWQ!$NF$2:$NF$60=AY$1),0),$G241-1966)</f>
        <v>113.0177</v>
      </c>
      <c r="AZ241" s="4" cm="1">
        <f t="array" ref="AZ241">INDEX(GMWQ!$A$2:$NF$60,MATCH(1,(GMWQ!$NE$2:$NE$60=AZ$3)*(GMWQ!$ND$2:$ND$60=AZ$4)*(GMWQ!$NF$2:$NF$60=AZ$1),0),$G241-1966)</f>
        <v>113.05249999999999</v>
      </c>
      <c r="BA241" s="4" cm="1">
        <f t="array" ref="BA241">INDEX(GMWQ!$A$2:$NF$60,MATCH(1,(GMWQ!$NE$2:$NE$60=BA$3)*(GMWQ!$ND$2:$ND$60=BA$4)*(GMWQ!$NF$2:$NF$60=BA$1),0),$G241-1966)</f>
        <v>186.72399999999999</v>
      </c>
    </row>
    <row r="242" spans="1:53" x14ac:dyDescent="0.25">
      <c r="B242" s="4">
        <f t="shared" si="303"/>
        <v>2031</v>
      </c>
      <c r="C242" s="4">
        <f t="shared" si="303"/>
        <v>2031</v>
      </c>
      <c r="D242" s="4">
        <f t="shared" ref="D242" si="312">+D238+1</f>
        <v>2031</v>
      </c>
      <c r="F242" s="4">
        <f t="shared" ref="F242" si="313">+F238+1</f>
        <v>2031</v>
      </c>
      <c r="G242" s="4">
        <f t="shared" si="311"/>
        <v>2208</v>
      </c>
      <c r="H242" s="4" cm="1">
        <f t="array" ref="H242">INDEX(GMWQ!$A$2:$NF$60,MATCH(1,(GMWQ!$NE$2:$NE$60=H$3)*(GMWQ!$ND$2:$ND$60=H$4)*(GMWQ!$NF$2:$NF$60=H$1),0),$G242-1966)</f>
        <v>765749.4</v>
      </c>
      <c r="I242" s="4" cm="1">
        <f t="array" ref="I242">INDEX(GMWQ!$A$2:$NF$60,MATCH(1,(GMWQ!$NE$2:$NE$60=I$3)*(GMWQ!$ND$2:$ND$60=I$4)*(GMWQ!$NF$2:$NF$60=I$1),0),$G242-1966)</f>
        <v>6976.3149999999996</v>
      </c>
      <c r="J242" s="4" cm="1">
        <f t="array" ref="J242">INDEX(GMWQ!$A$2:$NF$60,MATCH(1,(GMWQ!$NE$2:$NE$60=J$3)*(GMWQ!$ND$2:$ND$60=J$4)*(GMWQ!$NF$2:$NF$60=J$1),0),$G242-1966)</f>
        <v>152094.1</v>
      </c>
      <c r="K242" s="4" cm="1">
        <f t="array" ref="K242">INDEX(GMWQ!$A$2:$NF$60,MATCH(1,(GMWQ!$NE$2:$NE$60=K$3)*(GMWQ!$ND$2:$ND$60=K$4)*(GMWQ!$NF$2:$NF$60=K$1),0),$G242-1966)</f>
        <v>977.97919999999999</v>
      </c>
      <c r="L242" s="4" cm="1">
        <f t="array" ref="L242">INDEX(GMWQ!$A$2:$NF$60,MATCH(1,(GMWQ!$NE$2:$NE$60=L$3)*(GMWQ!$ND$2:$ND$60=L$4)*(GMWQ!$NF$2:$NF$60=L$1),0),$G242-1966)</f>
        <v>708.72</v>
      </c>
      <c r="M242" s="4" cm="1">
        <f t="array" ref="M242">INDEX(GMWQ!$A$2:$NF$60,MATCH(1,(GMWQ!$NE$2:$NE$60=M$3)*(GMWQ!$ND$2:$ND$60=M$4)*(GMWQ!$NF$2:$NF$60=M$1),0),$G242-1966)</f>
        <v>507.82670000000002</v>
      </c>
      <c r="N242" s="4" cm="1">
        <f t="array" ref="N242">INDEX(GMWQ!$A$2:$NF$60,MATCH(1,(GMWQ!$NE$2:$NE$60=N$3)*(GMWQ!$ND$2:$ND$60=N$4)*(GMWQ!$NF$2:$NF$60=N$1),0),$G242-1966)</f>
        <v>701438.7</v>
      </c>
      <c r="O242" s="4" cm="1">
        <f t="array" ref="O242">INDEX(GMWQ!$A$2:$NF$60,MATCH(1,(GMWQ!$NE$2:$NE$60=O$3)*(GMWQ!$ND$2:$ND$60=O$4)*(GMWQ!$NF$2:$NF$60=O$1),0),$G242-1966)</f>
        <v>-41825.120000000003</v>
      </c>
      <c r="P242" s="4" cm="1">
        <f t="array" ref="P242">INDEX(GMWQ!$A$2:$NF$60,MATCH(1,(GMWQ!$NE$2:$NE$60=P$3)*(GMWQ!$ND$2:$ND$60=P$4)*(GMWQ!$NF$2:$NF$60=P$1),0),$G242-1966)</f>
        <v>-767.16110000000003</v>
      </c>
      <c r="Q242" s="4" cm="1">
        <f t="array" ref="Q242">INDEX(GMWQ!$A$2:$NF$60,MATCH(1,(GMWQ!$NE$2:$NE$60=Q$3)*(GMWQ!$ND$2:$ND$60=Q$4)*(GMWQ!$NF$2:$NF$60=Q$1),0),$G242-1966)</f>
        <v>-5494.7269999999999</v>
      </c>
      <c r="R242" s="4" cm="1">
        <f t="array" ref="R242">INDEX(GMWQ!$A$2:$NF$60,MATCH(1,(GMWQ!$NE$2:$NE$60=R$3)*(GMWQ!$ND$2:$ND$60=R$4)*(GMWQ!$NF$2:$NF$60=R$1),0),$G242-1966)</f>
        <v>-41.320430000000002</v>
      </c>
      <c r="S242" s="4" cm="1">
        <f t="array" ref="S242">INDEX(GMWQ!$A$2:$NF$60,MATCH(1,(GMWQ!$NE$2:$NE$60=S$3)*(GMWQ!$ND$2:$ND$60=S$4)*(GMWQ!$NF$2:$NF$60=S$1),0),$G242-1966)</f>
        <v>-39.476680000000002</v>
      </c>
      <c r="T242" s="4" cm="1">
        <f t="array" ref="T242">INDEX(GMWQ!$A$2:$NF$60,MATCH(1,(GMWQ!$NE$2:$NE$60=T$3)*(GMWQ!$ND$2:$ND$60=T$4)*(GMWQ!$NF$2:$NF$60=T$1),0),$G242-1966)</f>
        <v>-15.52881</v>
      </c>
      <c r="U242" s="4" cm="1">
        <f t="array" ref="U242">INDEX(GMWQ!$A$2:$NF$60,MATCH(1,(GMWQ!$NE$2:$NE$60=U$3)*(GMWQ!$ND$2:$ND$60=U$4)*(GMWQ!$NF$2:$NF$60=U$1),0),$G242-1966)</f>
        <v>-21333.25</v>
      </c>
      <c r="V242" s="4" cm="1">
        <f t="array" ref="V242">INDEX(GMWQ!$A$2:$NF$60,MATCH(1,(GMWQ!$NE$2:$NE$60=V$3)*(GMWQ!$ND$2:$ND$60=V$4)*(GMWQ!$NF$2:$NF$60=V$1),0),$G242-1966)</f>
        <v>3724772</v>
      </c>
      <c r="W242" s="4" cm="1">
        <f t="array" ref="W242">INDEX(GMWQ!$A$2:$NF$60,MATCH(1,(GMWQ!$NE$2:$NE$60=W$3)*(GMWQ!$ND$2:$ND$60=W$4)*(GMWQ!$NF$2:$NF$60=W$1),0),$G242-1966)</f>
        <v>59127.64</v>
      </c>
      <c r="X242" s="4" cm="1">
        <f t="array" ref="X242">INDEX(GMWQ!$A$2:$NF$60,MATCH(1,(GMWQ!$NE$2:$NE$60=X$3)*(GMWQ!$ND$2:$ND$60=X$4)*(GMWQ!$NF$2:$NF$60=X$1),0),$G242-1966)</f>
        <v>1495804</v>
      </c>
      <c r="Y242" s="4" cm="1">
        <f t="array" ref="Y242">INDEX(GMWQ!$A$2:$NF$60,MATCH(1,(GMWQ!$NE$2:$NE$60=Y$3)*(GMWQ!$ND$2:$ND$60=Y$4)*(GMWQ!$NF$2:$NF$60=Y$1),0),$G242-1966)</f>
        <v>3734.9209999999998</v>
      </c>
      <c r="Z242" s="4" cm="1">
        <f t="array" ref="Z242">INDEX(GMWQ!$A$2:$NF$60,MATCH(1,(GMWQ!$NE$2:$NE$60=Z$3)*(GMWQ!$ND$2:$ND$60=Z$4)*(GMWQ!$NF$2:$NF$60=Z$1),0),$G242-1966)</f>
        <v>4661.6139999999996</v>
      </c>
      <c r="AA242" s="4" cm="1">
        <f t="array" ref="AA242">INDEX(GMWQ!$A$2:$NF$60,MATCH(1,(GMWQ!$NE$2:$NE$60=AA$3)*(GMWQ!$ND$2:$ND$60=AA$4)*(GMWQ!$NF$2:$NF$60=AA$1),0),$G242-1966)</f>
        <v>3847.529</v>
      </c>
      <c r="AB242" s="4" cm="1">
        <f t="array" ref="AB242">INDEX(GMWQ!$A$2:$NF$60,MATCH(1,(GMWQ!$NE$2:$NE$60=AB$3)*(GMWQ!$ND$2:$ND$60=AB$4)*(GMWQ!$NF$2:$NF$60=AB$1),0),$G242-1966)</f>
        <v>4103367</v>
      </c>
      <c r="AC242" s="4" cm="1">
        <f t="array" ref="AC242">INDEX(GMWQ!$A$2:$NF$60,MATCH(1,(GMWQ!$NE$2:$NE$60=AC$3)*(GMWQ!$ND$2:$ND$60=AC$4)*(GMWQ!$NF$2:$NF$60=AC$1),0),$G242-1966)</f>
        <v>3725672</v>
      </c>
      <c r="AD242" s="4" cm="1">
        <f t="array" ref="AD242">INDEX(GMWQ!$A$2:$NF$60,MATCH(1,(GMWQ!$NE$2:$NE$60=AD$3)*(GMWQ!$ND$2:$ND$60=AD$4)*(GMWQ!$NF$2:$NF$60=AD$1),0),$G242-1966)</f>
        <v>47840.15</v>
      </c>
      <c r="AE242" s="4" cm="1">
        <f t="array" ref="AE242">INDEX(GMWQ!$A$2:$NF$60,MATCH(1,(GMWQ!$NE$2:$NE$60=AE$3)*(GMWQ!$ND$2:$ND$60=AE$4)*(GMWQ!$NF$2:$NF$60=AE$1),0),$G242-1966)</f>
        <v>713232.2</v>
      </c>
      <c r="AF242" s="4" cm="1">
        <f t="array" ref="AF242">INDEX(GMWQ!$A$2:$NF$60,MATCH(1,(GMWQ!$NE$2:$NE$60=AF$3)*(GMWQ!$ND$2:$ND$60=AF$4)*(GMWQ!$NF$2:$NF$60=AF$1),0),$G242-1966)</f>
        <v>2058.373</v>
      </c>
      <c r="AG242" s="4" cm="1">
        <f t="array" ref="AG242">INDEX(GMWQ!$A$2:$NF$60,MATCH(1,(GMWQ!$NE$2:$NE$60=AG$3)*(GMWQ!$ND$2:$ND$60=AG$4)*(GMWQ!$NF$2:$NF$60=AG$1),0),$G242-1966)</f>
        <v>3231.223</v>
      </c>
      <c r="AH242" s="4" cm="1">
        <f t="array" ref="AH242">INDEX(GMWQ!$A$2:$NF$60,MATCH(1,(GMWQ!$NE$2:$NE$60=AH$3)*(GMWQ!$ND$2:$ND$60=AH$4)*(GMWQ!$NF$2:$NF$60=AH$1),0),$G242-1966)</f>
        <v>3210.4740000000002</v>
      </c>
      <c r="AI242" s="4" cm="1">
        <f t="array" ref="AI242">INDEX(GMWQ!$A$2:$NF$60,MATCH(1,(GMWQ!$NE$2:$NE$60=AI$3)*(GMWQ!$ND$2:$ND$60=AI$4)*(GMWQ!$NF$2:$NF$60=AI$1),0),$G242-1966)</f>
        <v>905504.5</v>
      </c>
      <c r="AJ242" s="4" cm="1">
        <f t="array" ref="AJ242">INDEX(GMWQ!$A$2:$NF$60,MATCH(1,(GMWQ!$NE$2:$NE$60=AJ$3)*(GMWQ!$ND$2:$ND$60=AJ$4)*(GMWQ!$NF$2:$NF$60=AJ$1),0),$G242-1966)</f>
        <v>952640.7</v>
      </c>
      <c r="AK242" s="4" cm="1">
        <f t="array" ref="AK242">INDEX(GMWQ!$A$2:$NF$60,MATCH(1,(GMWQ!$NE$2:$NE$60=AK$3)*(GMWQ!$ND$2:$ND$60=AK$4)*(GMWQ!$NF$2:$NF$60=AK$1),0),$G242-1966)</f>
        <v>10224.629999999999</v>
      </c>
      <c r="AL242" s="4" cm="1">
        <f t="array" ref="AL242">INDEX(GMWQ!$A$2:$NF$60,MATCH(1,(GMWQ!$NE$2:$NE$60=AL$3)*(GMWQ!$ND$2:$ND$60=AL$4)*(GMWQ!$NF$2:$NF$60=AL$1),0),$G242-1966)</f>
        <v>186955.7</v>
      </c>
      <c r="AM242" s="4" cm="1">
        <f t="array" ref="AM242">INDEX(GMWQ!$A$2:$NF$60,MATCH(1,(GMWQ!$NE$2:$NE$60=AM$3)*(GMWQ!$ND$2:$ND$60=AM$4)*(GMWQ!$NF$2:$NF$60=AM$1),0),$G242-1966)</f>
        <v>1428.816</v>
      </c>
      <c r="AN242" s="4" cm="1">
        <f t="array" ref="AN242">INDEX(GMWQ!$A$2:$NF$60,MATCH(1,(GMWQ!$NE$2:$NE$60=AN$3)*(GMWQ!$ND$2:$ND$60=AN$4)*(GMWQ!$NF$2:$NF$60=AN$1),0),$G242-1966)</f>
        <v>921.26930000000004</v>
      </c>
      <c r="AO242" s="4" cm="1">
        <f t="array" ref="AO242">INDEX(GMWQ!$A$2:$NF$60,MATCH(1,(GMWQ!$NE$2:$NE$60=AO$3)*(GMWQ!$ND$2:$ND$60=AO$4)*(GMWQ!$NF$2:$NF$60=AO$1),0),$G242-1966)</f>
        <v>654.25260000000003</v>
      </c>
      <c r="AP242" s="4" cm="1">
        <f t="array" ref="AP242">INDEX(GMWQ!$A$2:$NF$60,MATCH(1,(GMWQ!$NE$2:$NE$60=AP$3)*(GMWQ!$ND$2:$ND$60=AP$4)*(GMWQ!$NF$2:$NF$60=AP$1),0),$G242-1966)</f>
        <v>1022691</v>
      </c>
      <c r="AQ242" s="4" cm="1">
        <f t="array" ref="AQ242">INDEX(GMWQ!$A$2:$NF$60,MATCH(1,(GMWQ!$NE$2:$NE$60=AQ$3)*(GMWQ!$ND$2:$ND$60=AQ$4)*(GMWQ!$NF$2:$NF$60=AQ$1),0),$G242-1966)</f>
        <v>0.60645269999999996</v>
      </c>
      <c r="AR242" s="4" cm="1">
        <f t="array" ref="AR242">INDEX(GMWQ!$A$2:$NF$60,MATCH(1,(GMWQ!$NE$2:$NE$60=AR$3)*(GMWQ!$ND$2:$ND$60=AR$4)*(GMWQ!$NF$2:$NF$60=AR$1),0),$G242-1966)</f>
        <v>0.31379889999999999</v>
      </c>
      <c r="AS242" s="4" cm="1">
        <f t="array" ref="AS242">INDEX(GMWQ!$A$2:$NF$60,MATCH(1,(GMWQ!$NE$2:$NE$60=AS$3)*(GMWQ!$ND$2:$ND$60=AS$4)*(GMWQ!$NF$2:$NF$60=AS$1),0),$G242-1966)</f>
        <v>0.25735649999999999</v>
      </c>
      <c r="AT242" s="4" cm="1">
        <f t="array" ref="AT242">INDEX(GMWQ!$A$2:$NF$60,MATCH(1,(GMWQ!$NE$2:$NE$60=AT$3)*(GMWQ!$ND$2:$ND$60=AT$4)*(GMWQ!$NF$2:$NF$60=AT$1),0),$G242-1966)</f>
        <v>0.72759320000000005</v>
      </c>
      <c r="AU242" s="4" cm="1">
        <f t="array" ref="AU242">INDEX(GMWQ!$A$2:$NF$60,MATCH(1,(GMWQ!$NE$2:$NE$60=AU$3)*(GMWQ!$ND$2:$ND$60=AU$4)*(GMWQ!$NF$2:$NF$60=AU$1),0),$G242-1966)</f>
        <v>160.01150000000001</v>
      </c>
      <c r="AV242" s="4" cm="1">
        <f t="array" ref="AV242">INDEX(GMWQ!$A$2:$NF$60,MATCH(1,(GMWQ!$NE$2:$NE$60=AV$3)*(GMWQ!$ND$2:$ND$60=AV$4)*(GMWQ!$NF$2:$NF$60=AV$1),0),$G242-1966)</f>
        <v>373.31830000000002</v>
      </c>
      <c r="AW242" s="4" cm="1">
        <f t="array" ref="AW242">INDEX(GMWQ!$A$2:$NF$60,MATCH(1,(GMWQ!$NE$2:$NE$60=AW$3)*(GMWQ!$ND$2:$ND$60=AW$4)*(GMWQ!$NF$2:$NF$60=AW$1),0),$G242-1966)</f>
        <v>127.8215</v>
      </c>
      <c r="AX242" s="4" cm="1">
        <f t="array" ref="AX242">INDEX(GMWQ!$A$2:$NF$60,MATCH(1,(GMWQ!$NE$2:$NE$60=AX$3)*(GMWQ!$ND$2:$ND$60=AX$4)*(GMWQ!$NF$2:$NF$60=AX$1),0),$G242-1966)</f>
        <v>141.6182</v>
      </c>
      <c r="AY242" s="4" cm="1">
        <f t="array" ref="AY242">INDEX(GMWQ!$A$2:$NF$60,MATCH(1,(GMWQ!$NE$2:$NE$60=AY$3)*(GMWQ!$ND$2:$ND$60=AY$4)*(GMWQ!$NF$2:$NF$60=AY$1),0),$G242-1966)</f>
        <v>113.2296</v>
      </c>
      <c r="AZ242" s="4" cm="1">
        <f t="array" ref="AZ242">INDEX(GMWQ!$A$2:$NF$60,MATCH(1,(GMWQ!$NE$2:$NE$60=AZ$3)*(GMWQ!$ND$2:$ND$60=AZ$4)*(GMWQ!$NF$2:$NF$60=AZ$1),0),$G242-1966)</f>
        <v>112.73860000000001</v>
      </c>
      <c r="BA242" s="4" cm="1">
        <f t="array" ref="BA242">INDEX(GMWQ!$A$2:$NF$60,MATCH(1,(GMWQ!$NE$2:$NE$60=BA$3)*(GMWQ!$ND$2:$ND$60=BA$4)*(GMWQ!$NF$2:$NF$60=BA$1),0),$G242-1966)</f>
        <v>187.6447</v>
      </c>
    </row>
    <row r="243" spans="1:53" x14ac:dyDescent="0.25">
      <c r="A243" s="4">
        <v>2032</v>
      </c>
      <c r="B243" s="4">
        <f t="shared" si="303"/>
        <v>2032</v>
      </c>
      <c r="C243" s="4">
        <f t="shared" si="303"/>
        <v>2031</v>
      </c>
      <c r="D243" s="4">
        <f t="shared" ref="D243" si="314">+D239+1</f>
        <v>2031</v>
      </c>
      <c r="E243" s="4">
        <f t="shared" si="303"/>
        <v>2031</v>
      </c>
      <c r="G243" s="4">
        <f t="shared" si="311"/>
        <v>2209</v>
      </c>
      <c r="H243" s="4" cm="1">
        <f t="array" ref="H243">INDEX(GMWQ!$A$2:$NF$60,MATCH(1,(GMWQ!$NE$2:$NE$60=H$3)*(GMWQ!$ND$2:$ND$60=H$4)*(GMWQ!$NF$2:$NF$60=H$1),0),$G243-1966)</f>
        <v>768467.8</v>
      </c>
      <c r="I243" s="4" cm="1">
        <f t="array" ref="I243">INDEX(GMWQ!$A$2:$NF$60,MATCH(1,(GMWQ!$NE$2:$NE$60=I$3)*(GMWQ!$ND$2:$ND$60=I$4)*(GMWQ!$NF$2:$NF$60=I$1),0),$G243-1966)</f>
        <v>7017.3959999999997</v>
      </c>
      <c r="J243" s="4" cm="1">
        <f t="array" ref="J243">INDEX(GMWQ!$A$2:$NF$60,MATCH(1,(GMWQ!$NE$2:$NE$60=J$3)*(GMWQ!$ND$2:$ND$60=J$4)*(GMWQ!$NF$2:$NF$60=J$1),0),$G243-1966)</f>
        <v>152214.39999999999</v>
      </c>
      <c r="K243" s="4" cm="1">
        <f t="array" ref="K243">INDEX(GMWQ!$A$2:$NF$60,MATCH(1,(GMWQ!$NE$2:$NE$60=K$3)*(GMWQ!$ND$2:$ND$60=K$4)*(GMWQ!$NF$2:$NF$60=K$1),0),$G243-1966)</f>
        <v>979.90110000000004</v>
      </c>
      <c r="L243" s="4" cm="1">
        <f t="array" ref="L243">INDEX(GMWQ!$A$2:$NF$60,MATCH(1,(GMWQ!$NE$2:$NE$60=L$3)*(GMWQ!$ND$2:$ND$60=L$4)*(GMWQ!$NF$2:$NF$60=L$1),0),$G243-1966)</f>
        <v>710.89</v>
      </c>
      <c r="M243" s="4" cm="1">
        <f t="array" ref="M243">INDEX(GMWQ!$A$2:$NF$60,MATCH(1,(GMWQ!$NE$2:$NE$60=M$3)*(GMWQ!$ND$2:$ND$60=M$4)*(GMWQ!$NF$2:$NF$60=M$1),0),$G243-1966)</f>
        <v>508.39749999999998</v>
      </c>
      <c r="N243" s="4" cm="1">
        <f t="array" ref="N243">INDEX(GMWQ!$A$2:$NF$60,MATCH(1,(GMWQ!$NE$2:$NE$60=N$3)*(GMWQ!$ND$2:$ND$60=N$4)*(GMWQ!$NF$2:$NF$60=N$1),0),$G243-1966)</f>
        <v>704649.6</v>
      </c>
      <c r="O243" s="4" cm="1">
        <f t="array" ref="O243">INDEX(GMWQ!$A$2:$NF$60,MATCH(1,(GMWQ!$NE$2:$NE$60=O$3)*(GMWQ!$ND$2:$ND$60=O$4)*(GMWQ!$NF$2:$NF$60=O$1),0),$G243-1966)</f>
        <v>11447.66</v>
      </c>
      <c r="P243" s="4" cm="1">
        <f t="array" ref="P243">INDEX(GMWQ!$A$2:$NF$60,MATCH(1,(GMWQ!$NE$2:$NE$60=P$3)*(GMWQ!$ND$2:$ND$60=P$4)*(GMWQ!$NF$2:$NF$60=P$1),0),$G243-1966)</f>
        <v>-781.36440000000005</v>
      </c>
      <c r="Q243" s="4" cm="1">
        <f t="array" ref="Q243">INDEX(GMWQ!$A$2:$NF$60,MATCH(1,(GMWQ!$NE$2:$NE$60=Q$3)*(GMWQ!$ND$2:$ND$60=Q$4)*(GMWQ!$NF$2:$NF$60=Q$1),0),$G243-1966)</f>
        <v>-5593.2110000000002</v>
      </c>
      <c r="R243" s="4" cm="1">
        <f t="array" ref="R243">INDEX(GMWQ!$A$2:$NF$60,MATCH(1,(GMWQ!$NE$2:$NE$60=R$3)*(GMWQ!$ND$2:$ND$60=R$4)*(GMWQ!$NF$2:$NF$60=R$1),0),$G243-1966)</f>
        <v>-39.816830000000003</v>
      </c>
      <c r="S243" s="4" cm="1">
        <f t="array" ref="S243">INDEX(GMWQ!$A$2:$NF$60,MATCH(1,(GMWQ!$NE$2:$NE$60=S$3)*(GMWQ!$ND$2:$ND$60=S$4)*(GMWQ!$NF$2:$NF$60=S$1),0),$G243-1966)</f>
        <v>-39.323880000000003</v>
      </c>
      <c r="T243" s="4" cm="1">
        <f t="array" ref="T243">INDEX(GMWQ!$A$2:$NF$60,MATCH(1,(GMWQ!$NE$2:$NE$60=T$3)*(GMWQ!$ND$2:$ND$60=T$4)*(GMWQ!$NF$2:$NF$60=T$1),0),$G243-1966)</f>
        <v>-15.441800000000001</v>
      </c>
      <c r="U243" s="4" cm="1">
        <f t="array" ref="U243">INDEX(GMWQ!$A$2:$NF$60,MATCH(1,(GMWQ!$NE$2:$NE$60=U$3)*(GMWQ!$ND$2:$ND$60=U$4)*(GMWQ!$NF$2:$NF$60=U$1),0),$G243-1966)</f>
        <v>-21277.03</v>
      </c>
      <c r="V243" s="4" cm="1">
        <f t="array" ref="V243">INDEX(GMWQ!$A$2:$NF$60,MATCH(1,(GMWQ!$NE$2:$NE$60=V$3)*(GMWQ!$ND$2:$ND$60=V$4)*(GMWQ!$NF$2:$NF$60=V$1),0),$G243-1966)</f>
        <v>3713324</v>
      </c>
      <c r="W243" s="4" cm="1">
        <f t="array" ref="W243">INDEX(GMWQ!$A$2:$NF$60,MATCH(1,(GMWQ!$NE$2:$NE$60=W$3)*(GMWQ!$ND$2:$ND$60=W$4)*(GMWQ!$NF$2:$NF$60=W$1),0),$G243-1966)</f>
        <v>59909</v>
      </c>
      <c r="X243" s="4" cm="1">
        <f t="array" ref="X243">INDEX(GMWQ!$A$2:$NF$60,MATCH(1,(GMWQ!$NE$2:$NE$60=X$3)*(GMWQ!$ND$2:$ND$60=X$4)*(GMWQ!$NF$2:$NF$60=X$1),0),$G243-1966)</f>
        <v>1501398</v>
      </c>
      <c r="Y243" s="4" cm="1">
        <f t="array" ref="Y243">INDEX(GMWQ!$A$2:$NF$60,MATCH(1,(GMWQ!$NE$2:$NE$60=Y$3)*(GMWQ!$ND$2:$ND$60=Y$4)*(GMWQ!$NF$2:$NF$60=Y$1),0),$G243-1966)</f>
        <v>3774.7379999999998</v>
      </c>
      <c r="Z243" s="4" cm="1">
        <f t="array" ref="Z243">INDEX(GMWQ!$A$2:$NF$60,MATCH(1,(GMWQ!$NE$2:$NE$60=Z$3)*(GMWQ!$ND$2:$ND$60=Z$4)*(GMWQ!$NF$2:$NF$60=Z$1),0),$G243-1966)</f>
        <v>4700.9380000000001</v>
      </c>
      <c r="AA243" s="4" cm="1">
        <f t="array" ref="AA243">INDEX(GMWQ!$A$2:$NF$60,MATCH(1,(GMWQ!$NE$2:$NE$60=AA$3)*(GMWQ!$ND$2:$ND$60=AA$4)*(GMWQ!$NF$2:$NF$60=AA$1),0),$G243-1966)</f>
        <v>3863.2159999999999</v>
      </c>
      <c r="AB243" s="4" cm="1">
        <f t="array" ref="AB243">INDEX(GMWQ!$A$2:$NF$60,MATCH(1,(GMWQ!$NE$2:$NE$60=AB$3)*(GMWQ!$ND$2:$ND$60=AB$4)*(GMWQ!$NF$2:$NF$60=AB$1),0),$G243-1966)</f>
        <v>4124644</v>
      </c>
      <c r="AC243" s="4" cm="1">
        <f t="array" ref="AC243">INDEX(GMWQ!$A$2:$NF$60,MATCH(1,(GMWQ!$NE$2:$NE$60=AC$3)*(GMWQ!$ND$2:$ND$60=AC$4)*(GMWQ!$NF$2:$NF$60=AC$1),0),$G243-1966)</f>
        <v>3721106</v>
      </c>
      <c r="AD243" s="4" cm="1">
        <f t="array" ref="AD243">INDEX(GMWQ!$A$2:$NF$60,MATCH(1,(GMWQ!$NE$2:$NE$60=AD$3)*(GMWQ!$ND$2:$ND$60=AD$4)*(GMWQ!$NF$2:$NF$60=AD$1),0),$G243-1966)</f>
        <v>48682.91</v>
      </c>
      <c r="AE243" s="4" cm="1">
        <f t="array" ref="AE243">INDEX(GMWQ!$A$2:$NF$60,MATCH(1,(GMWQ!$NE$2:$NE$60=AE$3)*(GMWQ!$ND$2:$ND$60=AE$4)*(GMWQ!$NF$2:$NF$60=AE$1),0),$G243-1966)</f>
        <v>718825.4</v>
      </c>
      <c r="AF243" s="4" cm="1">
        <f t="array" ref="AF243">INDEX(GMWQ!$A$2:$NF$60,MATCH(1,(GMWQ!$NE$2:$NE$60=AF$3)*(GMWQ!$ND$2:$ND$60=AF$4)*(GMWQ!$NF$2:$NF$60=AF$1),0),$G243-1966)</f>
        <v>2098.19</v>
      </c>
      <c r="AG243" s="4" cm="1">
        <f t="array" ref="AG243">INDEX(GMWQ!$A$2:$NF$60,MATCH(1,(GMWQ!$NE$2:$NE$60=AG$3)*(GMWQ!$ND$2:$ND$60=AG$4)*(GMWQ!$NF$2:$NF$60=AG$1),0),$G243-1966)</f>
        <v>3270.547</v>
      </c>
      <c r="AH243" s="4" cm="1">
        <f t="array" ref="AH243">INDEX(GMWQ!$A$2:$NF$60,MATCH(1,(GMWQ!$NE$2:$NE$60=AH$3)*(GMWQ!$ND$2:$ND$60=AH$4)*(GMWQ!$NF$2:$NF$60=AH$1),0),$G243-1966)</f>
        <v>3225.9160000000002</v>
      </c>
      <c r="AI243" s="4" cm="1">
        <f t="array" ref="AI243">INDEX(GMWQ!$A$2:$NF$60,MATCH(1,(GMWQ!$NE$2:$NE$60=AI$3)*(GMWQ!$ND$2:$ND$60=AI$4)*(GMWQ!$NF$2:$NF$60=AI$1),0),$G243-1966)</f>
        <v>928298.9</v>
      </c>
      <c r="AJ243" s="4" cm="1">
        <f t="array" ref="AJ243">INDEX(GMWQ!$A$2:$NF$60,MATCH(1,(GMWQ!$NE$2:$NE$60=AJ$3)*(GMWQ!$ND$2:$ND$60=AJ$4)*(GMWQ!$NF$2:$NF$60=AJ$1),0),$G243-1966)</f>
        <v>961209</v>
      </c>
      <c r="AK243" s="4" cm="1">
        <f t="array" ref="AK243">INDEX(GMWQ!$A$2:$NF$60,MATCH(1,(GMWQ!$NE$2:$NE$60=AK$3)*(GMWQ!$ND$2:$ND$60=AK$4)*(GMWQ!$NF$2:$NF$60=AK$1),0),$G243-1966)</f>
        <v>10330.709999999999</v>
      </c>
      <c r="AL243" s="4" cm="1">
        <f t="array" ref="AL243">INDEX(GMWQ!$A$2:$NF$60,MATCH(1,(GMWQ!$NE$2:$NE$60=AL$3)*(GMWQ!$ND$2:$ND$60=AL$4)*(GMWQ!$NF$2:$NF$60=AL$1),0),$G243-1966)</f>
        <v>187776.8</v>
      </c>
      <c r="AM243" s="4" cm="1">
        <f t="array" ref="AM243">INDEX(GMWQ!$A$2:$NF$60,MATCH(1,(GMWQ!$NE$2:$NE$60=AM$3)*(GMWQ!$ND$2:$ND$60=AM$4)*(GMWQ!$NF$2:$NF$60=AM$1),0),$G243-1966)</f>
        <v>1438.7929999999999</v>
      </c>
      <c r="AN243" s="4" cm="1">
        <f t="array" ref="AN243">INDEX(GMWQ!$A$2:$NF$60,MATCH(1,(GMWQ!$NE$2:$NE$60=AN$3)*(GMWQ!$ND$2:$ND$60=AN$4)*(GMWQ!$NF$2:$NF$60=AN$1),0),$G243-1966)</f>
        <v>929.15689999999995</v>
      </c>
      <c r="AO243" s="4" cm="1">
        <f t="array" ref="AO243">INDEX(GMWQ!$A$2:$NF$60,MATCH(1,(GMWQ!$NE$2:$NE$60=AO$3)*(GMWQ!$ND$2:$ND$60=AO$4)*(GMWQ!$NF$2:$NF$60=AO$1),0),$G243-1966)</f>
        <v>657.97990000000004</v>
      </c>
      <c r="AP243" s="4" cm="1">
        <f t="array" ref="AP243">INDEX(GMWQ!$A$2:$NF$60,MATCH(1,(GMWQ!$NE$2:$NE$60=AP$3)*(GMWQ!$ND$2:$ND$60=AP$4)*(GMWQ!$NF$2:$NF$60=AP$1),0),$G243-1966)</f>
        <v>1032177</v>
      </c>
      <c r="AQ243" s="4" cm="1">
        <f t="array" ref="AQ243">INDEX(GMWQ!$A$2:$NF$60,MATCH(1,(GMWQ!$NE$2:$NE$60=AQ$3)*(GMWQ!$ND$2:$ND$60=AQ$4)*(GMWQ!$NF$2:$NF$60=AQ$1),0),$G243-1966)</f>
        <v>0.59746770000000005</v>
      </c>
      <c r="AR243" s="4" cm="1">
        <f t="array" ref="AR243">INDEX(GMWQ!$A$2:$NF$60,MATCH(1,(GMWQ!$NE$2:$NE$60=AR$3)*(GMWQ!$ND$2:$ND$60=AR$4)*(GMWQ!$NF$2:$NF$60=AR$1),0),$G243-1966)</f>
        <v>0.32419750000000003</v>
      </c>
      <c r="AS243" s="4" cm="1">
        <f t="array" ref="AS243">INDEX(GMWQ!$A$2:$NF$60,MATCH(1,(GMWQ!$NE$2:$NE$60=AS$3)*(GMWQ!$ND$2:$ND$60=AS$4)*(GMWQ!$NF$2:$NF$60=AS$1),0),$G243-1966)</f>
        <v>0.27398470000000003</v>
      </c>
      <c r="AT243" s="4" cm="1">
        <f t="array" ref="AT243">INDEX(GMWQ!$A$2:$NF$60,MATCH(1,(GMWQ!$NE$2:$NE$60=AT$3)*(GMWQ!$ND$2:$ND$60=AT$4)*(GMWQ!$NF$2:$NF$60=AT$1),0),$G243-1966)</f>
        <v>0.73221760000000002</v>
      </c>
      <c r="AU243" s="4" cm="1">
        <f t="array" ref="AU243">INDEX(GMWQ!$A$2:$NF$60,MATCH(1,(GMWQ!$NE$2:$NE$60=AU$3)*(GMWQ!$ND$2:$ND$60=AU$4)*(GMWQ!$NF$2:$NF$60=AU$1),0),$G243-1966)</f>
        <v>160.32400000000001</v>
      </c>
      <c r="AV243" s="4" cm="1">
        <f t="array" ref="AV243">INDEX(GMWQ!$A$2:$NF$60,MATCH(1,(GMWQ!$NE$2:$NE$60=AV$3)*(GMWQ!$ND$2:$ND$60=AV$4)*(GMWQ!$NF$2:$NF$60=AV$1),0),$G243-1966)</f>
        <v>375.34559999999999</v>
      </c>
      <c r="AW243" s="4" cm="1">
        <f t="array" ref="AW243">INDEX(GMWQ!$A$2:$NF$60,MATCH(1,(GMWQ!$NE$2:$NE$60=AW$3)*(GMWQ!$ND$2:$ND$60=AW$4)*(GMWQ!$NF$2:$NF$60=AW$1),0),$G243-1966)</f>
        <v>127.9648</v>
      </c>
      <c r="AX243" s="4" cm="1">
        <f t="array" ref="AX243">INDEX(GMWQ!$A$2:$NF$60,MATCH(1,(GMWQ!$NE$2:$NE$60=AX$3)*(GMWQ!$ND$2:$ND$60=AX$4)*(GMWQ!$NF$2:$NF$60=AX$1),0),$G243-1966)</f>
        <v>142.364</v>
      </c>
      <c r="AY243" s="4" cm="1">
        <f t="array" ref="AY243">INDEX(GMWQ!$A$2:$NF$60,MATCH(1,(GMWQ!$NE$2:$NE$60=AY$3)*(GMWQ!$ND$2:$ND$60=AY$4)*(GMWQ!$NF$2:$NF$60=AY$1),0),$G243-1966)</f>
        <v>113.81440000000001</v>
      </c>
      <c r="AZ243" s="4" cm="1">
        <f t="array" ref="AZ243">INDEX(GMWQ!$A$2:$NF$60,MATCH(1,(GMWQ!$NE$2:$NE$60=AZ$3)*(GMWQ!$ND$2:$ND$60=AZ$4)*(GMWQ!$NF$2:$NF$60=AZ$1),0),$G243-1966)</f>
        <v>113.5155</v>
      </c>
      <c r="BA243" s="4" cm="1">
        <f t="array" ref="BA243">INDEX(GMWQ!$A$2:$NF$60,MATCH(1,(GMWQ!$NE$2:$NE$60=BA$3)*(GMWQ!$ND$2:$ND$60=BA$4)*(GMWQ!$NF$2:$NF$60=BA$1),0),$G243-1966)</f>
        <v>188.57130000000001</v>
      </c>
    </row>
    <row r="244" spans="1:53" x14ac:dyDescent="0.25">
      <c r="B244" s="4">
        <f t="shared" si="303"/>
        <v>2032</v>
      </c>
      <c r="C244" s="4">
        <f t="shared" si="303"/>
        <v>2032</v>
      </c>
      <c r="D244" s="4">
        <f t="shared" ref="D244" si="315">+D240+1</f>
        <v>2031</v>
      </c>
      <c r="G244" s="4">
        <f t="shared" si="311"/>
        <v>2210</v>
      </c>
      <c r="H244" s="4" cm="1">
        <f t="array" ref="H244">INDEX(GMWQ!$A$2:$NF$60,MATCH(1,(GMWQ!$NE$2:$NE$60=H$3)*(GMWQ!$ND$2:$ND$60=H$4)*(GMWQ!$NF$2:$NF$60=H$1),0),$G244-1966)</f>
        <v>771157.4</v>
      </c>
      <c r="I244" s="4" cm="1">
        <f t="array" ref="I244">INDEX(GMWQ!$A$2:$NF$60,MATCH(1,(GMWQ!$NE$2:$NE$60=I$3)*(GMWQ!$ND$2:$ND$60=I$4)*(GMWQ!$NF$2:$NF$60=I$1),0),$G244-1966)</f>
        <v>7058.0060000000003</v>
      </c>
      <c r="J244" s="4" cm="1">
        <f t="array" ref="J244">INDEX(GMWQ!$A$2:$NF$60,MATCH(1,(GMWQ!$NE$2:$NE$60=J$3)*(GMWQ!$ND$2:$ND$60=J$4)*(GMWQ!$NF$2:$NF$60=J$1),0),$G244-1966)</f>
        <v>152321.70000000001</v>
      </c>
      <c r="K244" s="4" cm="1">
        <f t="array" ref="K244">INDEX(GMWQ!$A$2:$NF$60,MATCH(1,(GMWQ!$NE$2:$NE$60=K$3)*(GMWQ!$ND$2:$ND$60=K$4)*(GMWQ!$NF$2:$NF$60=K$1),0),$G244-1966)</f>
        <v>981.74459999999999</v>
      </c>
      <c r="L244" s="4" cm="1">
        <f t="array" ref="L244">INDEX(GMWQ!$A$2:$NF$60,MATCH(1,(GMWQ!$NE$2:$NE$60=L$3)*(GMWQ!$ND$2:$ND$60=L$4)*(GMWQ!$NF$2:$NF$60=L$1),0),$G244-1966)</f>
        <v>713.08</v>
      </c>
      <c r="M244" s="4" cm="1">
        <f t="array" ref="M244">INDEX(GMWQ!$A$2:$NF$60,MATCH(1,(GMWQ!$NE$2:$NE$60=M$3)*(GMWQ!$ND$2:$ND$60=M$4)*(GMWQ!$NF$2:$NF$60=M$1),0),$G244-1966)</f>
        <v>508.9683</v>
      </c>
      <c r="N244" s="4" cm="1">
        <f t="array" ref="N244">INDEX(GMWQ!$A$2:$NF$60,MATCH(1,(GMWQ!$NE$2:$NE$60=N$3)*(GMWQ!$ND$2:$ND$60=N$4)*(GMWQ!$NF$2:$NF$60=N$1),0),$G244-1966)</f>
        <v>707890.4</v>
      </c>
      <c r="O244" s="4" cm="1">
        <f t="array" ref="O244">INDEX(GMWQ!$A$2:$NF$60,MATCH(1,(GMWQ!$NE$2:$NE$60=O$3)*(GMWQ!$ND$2:$ND$60=O$4)*(GMWQ!$NF$2:$NF$60=O$1),0),$G244-1966)</f>
        <v>-48435.75</v>
      </c>
      <c r="P244" s="4" cm="1">
        <f t="array" ref="P244">INDEX(GMWQ!$A$2:$NF$60,MATCH(1,(GMWQ!$NE$2:$NE$60=P$3)*(GMWQ!$ND$2:$ND$60=P$4)*(GMWQ!$NF$2:$NF$60=P$1),0),$G244-1966)</f>
        <v>-798.94200000000001</v>
      </c>
      <c r="Q244" s="4" cm="1">
        <f t="array" ref="Q244">INDEX(GMWQ!$A$2:$NF$60,MATCH(1,(GMWQ!$NE$2:$NE$60=Q$3)*(GMWQ!$ND$2:$ND$60=Q$4)*(GMWQ!$NF$2:$NF$60=Q$1),0),$G244-1966)</f>
        <v>-5691.3050000000003</v>
      </c>
      <c r="R244" s="4" cm="1">
        <f t="array" ref="R244">INDEX(GMWQ!$A$2:$NF$60,MATCH(1,(GMWQ!$NE$2:$NE$60=R$3)*(GMWQ!$ND$2:$ND$60=R$4)*(GMWQ!$NF$2:$NF$60=R$1),0),$G244-1966)</f>
        <v>-38.31427</v>
      </c>
      <c r="S244" s="4" cm="1">
        <f t="array" ref="S244">INDEX(GMWQ!$A$2:$NF$60,MATCH(1,(GMWQ!$NE$2:$NE$60=S$3)*(GMWQ!$ND$2:$ND$60=S$4)*(GMWQ!$NF$2:$NF$60=S$1),0),$G244-1966)</f>
        <v>-39.113309999999998</v>
      </c>
      <c r="T244" s="4" cm="1">
        <f t="array" ref="T244">INDEX(GMWQ!$A$2:$NF$60,MATCH(1,(GMWQ!$NE$2:$NE$60=T$3)*(GMWQ!$ND$2:$ND$60=T$4)*(GMWQ!$NF$2:$NF$60=T$1),0),$G244-1966)</f>
        <v>-15.3393</v>
      </c>
      <c r="U244" s="4" cm="1">
        <f t="array" ref="U244">INDEX(GMWQ!$A$2:$NF$60,MATCH(1,(GMWQ!$NE$2:$NE$60=U$3)*(GMWQ!$ND$2:$ND$60=U$4)*(GMWQ!$NF$2:$NF$60=U$1),0),$G244-1966)</f>
        <v>-21254.47</v>
      </c>
      <c r="V244" s="4" cm="1">
        <f t="array" ref="V244">INDEX(GMWQ!$A$2:$NF$60,MATCH(1,(GMWQ!$NE$2:$NE$60=V$3)*(GMWQ!$ND$2:$ND$60=V$4)*(GMWQ!$NF$2:$NF$60=V$1),0),$G244-1966)</f>
        <v>3761760</v>
      </c>
      <c r="W244" s="4" cm="1">
        <f t="array" ref="W244">INDEX(GMWQ!$A$2:$NF$60,MATCH(1,(GMWQ!$NE$2:$NE$60=W$3)*(GMWQ!$ND$2:$ND$60=W$4)*(GMWQ!$NF$2:$NF$60=W$1),0),$G244-1966)</f>
        <v>60707.94</v>
      </c>
      <c r="X244" s="4" cm="1">
        <f t="array" ref="X244">INDEX(GMWQ!$A$2:$NF$60,MATCH(1,(GMWQ!$NE$2:$NE$60=X$3)*(GMWQ!$ND$2:$ND$60=X$4)*(GMWQ!$NF$2:$NF$60=X$1),0),$G244-1966)</f>
        <v>1507089</v>
      </c>
      <c r="Y244" s="4" cm="1">
        <f t="array" ref="Y244">INDEX(GMWQ!$A$2:$NF$60,MATCH(1,(GMWQ!$NE$2:$NE$60=Y$3)*(GMWQ!$ND$2:$ND$60=Y$4)*(GMWQ!$NF$2:$NF$60=Y$1),0),$G244-1966)</f>
        <v>3813.0520000000001</v>
      </c>
      <c r="Z244" s="4" cm="1">
        <f t="array" ref="Z244">INDEX(GMWQ!$A$2:$NF$60,MATCH(1,(GMWQ!$NE$2:$NE$60=Z$3)*(GMWQ!$ND$2:$ND$60=Z$4)*(GMWQ!$NF$2:$NF$60=Z$1),0),$G244-1966)</f>
        <v>4740.0510000000004</v>
      </c>
      <c r="AA244" s="4" cm="1">
        <f t="array" ref="AA244">INDEX(GMWQ!$A$2:$NF$60,MATCH(1,(GMWQ!$NE$2:$NE$60=AA$3)*(GMWQ!$ND$2:$ND$60=AA$4)*(GMWQ!$NF$2:$NF$60=AA$1),0),$G244-1966)</f>
        <v>3878.8</v>
      </c>
      <c r="AB244" s="4" cm="1">
        <f t="array" ref="AB244">INDEX(GMWQ!$A$2:$NF$60,MATCH(1,(GMWQ!$NE$2:$NE$60=AB$3)*(GMWQ!$ND$2:$ND$60=AB$4)*(GMWQ!$NF$2:$NF$60=AB$1),0),$G244-1966)</f>
        <v>4145899</v>
      </c>
      <c r="AC244" s="4" cm="1">
        <f t="array" ref="AC244">INDEX(GMWQ!$A$2:$NF$60,MATCH(1,(GMWQ!$NE$2:$NE$60=AC$3)*(GMWQ!$ND$2:$ND$60=AC$4)*(GMWQ!$NF$2:$NF$60=AC$1),0),$G244-1966)</f>
        <v>3776424</v>
      </c>
      <c r="AD244" s="4" cm="1">
        <f t="array" ref="AD244">INDEX(GMWQ!$A$2:$NF$60,MATCH(1,(GMWQ!$NE$2:$NE$60=AD$3)*(GMWQ!$ND$2:$ND$60=AD$4)*(GMWQ!$NF$2:$NF$60=AD$1),0),$G244-1966)</f>
        <v>49428.42</v>
      </c>
      <c r="AE244" s="4" cm="1">
        <f t="array" ref="AE244">INDEX(GMWQ!$A$2:$NF$60,MATCH(1,(GMWQ!$NE$2:$NE$60=AE$3)*(GMWQ!$ND$2:$ND$60=AE$4)*(GMWQ!$NF$2:$NF$60=AE$1),0),$G244-1966)</f>
        <v>724516.7</v>
      </c>
      <c r="AF244" s="4" cm="1">
        <f t="array" ref="AF244">INDEX(GMWQ!$A$2:$NF$60,MATCH(1,(GMWQ!$NE$2:$NE$60=AF$3)*(GMWQ!$ND$2:$ND$60=AF$4)*(GMWQ!$NF$2:$NF$60=AF$1),0),$G244-1966)</f>
        <v>2136.5039999999999</v>
      </c>
      <c r="AG244" s="4" cm="1">
        <f t="array" ref="AG244">INDEX(GMWQ!$A$2:$NF$60,MATCH(1,(GMWQ!$NE$2:$NE$60=AG$3)*(GMWQ!$ND$2:$ND$60=AG$4)*(GMWQ!$NF$2:$NF$60=AG$1),0),$G244-1966)</f>
        <v>3309.66</v>
      </c>
      <c r="AH244" s="4" cm="1">
        <f t="array" ref="AH244">INDEX(GMWQ!$A$2:$NF$60,MATCH(1,(GMWQ!$NE$2:$NE$60=AH$3)*(GMWQ!$ND$2:$ND$60=AH$4)*(GMWQ!$NF$2:$NF$60=AH$1),0),$G244-1966)</f>
        <v>3241.2550000000001</v>
      </c>
      <c r="AI244" s="4" cm="1">
        <f t="array" ref="AI244">INDEX(GMWQ!$A$2:$NF$60,MATCH(1,(GMWQ!$NE$2:$NE$60=AI$3)*(GMWQ!$ND$2:$ND$60=AI$4)*(GMWQ!$NF$2:$NF$60=AI$1),0),$G244-1966)</f>
        <v>951070.8</v>
      </c>
      <c r="AJ244" s="4" cm="1">
        <f t="array" ref="AJ244">INDEX(GMWQ!$A$2:$NF$60,MATCH(1,(GMWQ!$NE$2:$NE$60=AJ$3)*(GMWQ!$ND$2:$ND$60=AJ$4)*(GMWQ!$NF$2:$NF$60=AJ$1),0),$G244-1966)</f>
        <v>969805.9</v>
      </c>
      <c r="AK244" s="4" cm="1">
        <f t="array" ref="AK244">INDEX(GMWQ!$A$2:$NF$60,MATCH(1,(GMWQ!$NE$2:$NE$60=AK$3)*(GMWQ!$ND$2:$ND$60=AK$4)*(GMWQ!$NF$2:$NF$60=AK$1),0),$G244-1966)</f>
        <v>10436.92</v>
      </c>
      <c r="AL244" s="4" cm="1">
        <f t="array" ref="AL244">INDEX(GMWQ!$A$2:$NF$60,MATCH(1,(GMWQ!$NE$2:$NE$60=AL$3)*(GMWQ!$ND$2:$ND$60=AL$4)*(GMWQ!$NF$2:$NF$60=AL$1),0),$G244-1966)</f>
        <v>188603.2</v>
      </c>
      <c r="AM244" s="4" cm="1">
        <f t="array" ref="AM244">INDEX(GMWQ!$A$2:$NF$60,MATCH(1,(GMWQ!$NE$2:$NE$60=AM$3)*(GMWQ!$ND$2:$ND$60=AM$4)*(GMWQ!$NF$2:$NF$60=AM$1),0),$G244-1966)</f>
        <v>1448.6880000000001</v>
      </c>
      <c r="AN244" s="4" cm="1">
        <f t="array" ref="AN244">INDEX(GMWQ!$A$2:$NF$60,MATCH(1,(GMWQ!$NE$2:$NE$60=AN$3)*(GMWQ!$ND$2:$ND$60=AN$4)*(GMWQ!$NF$2:$NF$60=AN$1),0),$G244-1966)</f>
        <v>937.10749999999996</v>
      </c>
      <c r="AO244" s="4" cm="1">
        <f t="array" ref="AO244">INDEX(GMWQ!$A$2:$NF$60,MATCH(1,(GMWQ!$NE$2:$NE$60=AO$3)*(GMWQ!$ND$2:$ND$60=AO$4)*(GMWQ!$NF$2:$NF$60=AO$1),0),$G244-1966)</f>
        <v>661.9896</v>
      </c>
      <c r="AP244" s="4" cm="1">
        <f t="array" ref="AP244">INDEX(GMWQ!$A$2:$NF$60,MATCH(1,(GMWQ!$NE$2:$NE$60=AP$3)*(GMWQ!$ND$2:$ND$60=AP$4)*(GMWQ!$NF$2:$NF$60=AP$1),0),$G244-1966)</f>
        <v>1041798</v>
      </c>
      <c r="AQ244" s="4" cm="1">
        <f t="array" ref="AQ244">INDEX(GMWQ!$A$2:$NF$60,MATCH(1,(GMWQ!$NE$2:$NE$60=AQ$3)*(GMWQ!$ND$2:$ND$60=AQ$4)*(GMWQ!$NF$2:$NF$60=AQ$1),0),$G244-1966)</f>
        <v>0.58845879999999995</v>
      </c>
      <c r="AR244" s="4" cm="1">
        <f t="array" ref="AR244">INDEX(GMWQ!$A$2:$NF$60,MATCH(1,(GMWQ!$NE$2:$NE$60=AR$3)*(GMWQ!$ND$2:$ND$60=AR$4)*(GMWQ!$NF$2:$NF$60=AR$1),0),$G244-1966)</f>
        <v>0.33644099999999999</v>
      </c>
      <c r="AS244" s="4" cm="1">
        <f t="array" ref="AS244">INDEX(GMWQ!$A$2:$NF$60,MATCH(1,(GMWQ!$NE$2:$NE$60=AS$3)*(GMWQ!$ND$2:$ND$60=AS$4)*(GMWQ!$NF$2:$NF$60=AS$1),0),$G244-1966)</f>
        <v>0.29039740000000003</v>
      </c>
      <c r="AT244" s="4" cm="1">
        <f t="array" ref="AT244">INDEX(GMWQ!$A$2:$NF$60,MATCH(1,(GMWQ!$NE$2:$NE$60=AT$3)*(GMWQ!$ND$2:$ND$60=AT$4)*(GMWQ!$NF$2:$NF$60=AT$1),0),$G244-1966)</f>
        <v>0.73296019999999995</v>
      </c>
      <c r="AU244" s="4" cm="1">
        <f t="array" ref="AU244">INDEX(GMWQ!$A$2:$NF$60,MATCH(1,(GMWQ!$NE$2:$NE$60=AU$3)*(GMWQ!$ND$2:$ND$60=AU$4)*(GMWQ!$NF$2:$NF$60=AU$1),0),$G244-1966)</f>
        <v>161.69890000000001</v>
      </c>
      <c r="AV244" s="4" cm="1">
        <f t="array" ref="AV244">INDEX(GMWQ!$A$2:$NF$60,MATCH(1,(GMWQ!$NE$2:$NE$60=AV$3)*(GMWQ!$ND$2:$ND$60=AV$4)*(GMWQ!$NF$2:$NF$60=AV$1),0),$G244-1966)</f>
        <v>377.39609999999999</v>
      </c>
      <c r="AW244" s="4" cm="1">
        <f t="array" ref="AW244">INDEX(GMWQ!$A$2:$NF$60,MATCH(1,(GMWQ!$NE$2:$NE$60=AW$3)*(GMWQ!$ND$2:$ND$60=AW$4)*(GMWQ!$NF$2:$NF$60=AW$1),0),$G244-1966)</f>
        <v>129.084</v>
      </c>
      <c r="AX244" s="4" cm="1">
        <f t="array" ref="AX244">INDEX(GMWQ!$A$2:$NF$60,MATCH(1,(GMWQ!$NE$2:$NE$60=AX$3)*(GMWQ!$ND$2:$ND$60=AX$4)*(GMWQ!$NF$2:$NF$60=AX$1),0),$G244-1966)</f>
        <v>143.1087</v>
      </c>
      <c r="AY244" s="4" cm="1">
        <f t="array" ref="AY244">INDEX(GMWQ!$A$2:$NF$60,MATCH(1,(GMWQ!$NE$2:$NE$60=AY$3)*(GMWQ!$ND$2:$ND$60=AY$4)*(GMWQ!$NF$2:$NF$60=AY$1),0),$G244-1966)</f>
        <v>114.8592</v>
      </c>
      <c r="AZ244" s="4" cm="1">
        <f t="array" ref="AZ244">INDEX(GMWQ!$A$2:$NF$60,MATCH(1,(GMWQ!$NE$2:$NE$60=AZ$3)*(GMWQ!$ND$2:$ND$60=AZ$4)*(GMWQ!$NF$2:$NF$60=AZ$1),0),$G244-1966)</f>
        <v>114.6353</v>
      </c>
      <c r="BA244" s="4" cm="1">
        <f t="array" ref="BA244">INDEX(GMWQ!$A$2:$NF$60,MATCH(1,(GMWQ!$NE$2:$NE$60=BA$3)*(GMWQ!$ND$2:$ND$60=BA$4)*(GMWQ!$NF$2:$NF$60=BA$1),0),$G244-1966)</f>
        <v>189.5034</v>
      </c>
    </row>
    <row r="245" spans="1:53" x14ac:dyDescent="0.25">
      <c r="B245" s="4">
        <f t="shared" si="303"/>
        <v>2032</v>
      </c>
      <c r="C245" s="4">
        <f t="shared" si="303"/>
        <v>2032</v>
      </c>
      <c r="D245" s="4">
        <f t="shared" ref="D245" si="316">+D241+1</f>
        <v>2032</v>
      </c>
      <c r="G245" s="4">
        <f t="shared" si="311"/>
        <v>2211</v>
      </c>
      <c r="H245" s="4" cm="1">
        <f t="array" ref="H245">INDEX(GMWQ!$A$2:$NF$60,MATCH(1,(GMWQ!$NE$2:$NE$60=H$3)*(GMWQ!$ND$2:$ND$60=H$4)*(GMWQ!$NF$2:$NF$60=H$1),0),$G245-1966)</f>
        <v>773895.1</v>
      </c>
      <c r="I245" s="4" cm="1">
        <f t="array" ref="I245">INDEX(GMWQ!$A$2:$NF$60,MATCH(1,(GMWQ!$NE$2:$NE$60=I$3)*(GMWQ!$ND$2:$ND$60=I$4)*(GMWQ!$NF$2:$NF$60=I$1),0),$G245-1966)</f>
        <v>7098.0860000000002</v>
      </c>
      <c r="J245" s="4" cm="1">
        <f t="array" ref="J245">INDEX(GMWQ!$A$2:$NF$60,MATCH(1,(GMWQ!$NE$2:$NE$60=J$3)*(GMWQ!$ND$2:$ND$60=J$4)*(GMWQ!$NF$2:$NF$60=J$1),0),$G245-1966)</f>
        <v>152423.5</v>
      </c>
      <c r="K245" s="4" cm="1">
        <f t="array" ref="K245">INDEX(GMWQ!$A$2:$NF$60,MATCH(1,(GMWQ!$NE$2:$NE$60=K$3)*(GMWQ!$ND$2:$ND$60=K$4)*(GMWQ!$NF$2:$NF$60=K$1),0),$G245-1966)</f>
        <v>983.59960000000001</v>
      </c>
      <c r="L245" s="4" cm="1">
        <f t="array" ref="L245">INDEX(GMWQ!$A$2:$NF$60,MATCH(1,(GMWQ!$NE$2:$NE$60=L$3)*(GMWQ!$ND$2:$ND$60=L$4)*(GMWQ!$NF$2:$NF$60=L$1),0),$G245-1966)</f>
        <v>715.09</v>
      </c>
      <c r="M245" s="4" cm="1">
        <f t="array" ref="M245">INDEX(GMWQ!$A$2:$NF$60,MATCH(1,(GMWQ!$NE$2:$NE$60=M$3)*(GMWQ!$ND$2:$ND$60=M$4)*(GMWQ!$NF$2:$NF$60=M$1),0),$G245-1966)</f>
        <v>509.53910000000002</v>
      </c>
      <c r="N245" s="4" cm="1">
        <f t="array" ref="N245">INDEX(GMWQ!$A$2:$NF$60,MATCH(1,(GMWQ!$NE$2:$NE$60=N$3)*(GMWQ!$ND$2:$ND$60=N$4)*(GMWQ!$NF$2:$NF$60=N$1),0),$G245-1966)</f>
        <v>711108.5</v>
      </c>
      <c r="O245" s="4" cm="1">
        <f t="array" ref="O245">INDEX(GMWQ!$A$2:$NF$60,MATCH(1,(GMWQ!$NE$2:$NE$60=O$3)*(GMWQ!$ND$2:$ND$60=O$4)*(GMWQ!$NF$2:$NF$60=O$1),0),$G245-1966)</f>
        <v>-19740.97</v>
      </c>
      <c r="P245" s="4" cm="1">
        <f t="array" ref="P245">INDEX(GMWQ!$A$2:$NF$60,MATCH(1,(GMWQ!$NE$2:$NE$60=P$3)*(GMWQ!$ND$2:$ND$60=P$4)*(GMWQ!$NF$2:$NF$60=P$1),0),$G245-1966)</f>
        <v>-811.34180000000003</v>
      </c>
      <c r="Q245" s="4" cm="1">
        <f t="array" ref="Q245">INDEX(GMWQ!$A$2:$NF$60,MATCH(1,(GMWQ!$NE$2:$NE$60=Q$3)*(GMWQ!$ND$2:$ND$60=Q$4)*(GMWQ!$NF$2:$NF$60=Q$1),0),$G245-1966)</f>
        <v>-5786.0550000000003</v>
      </c>
      <c r="R245" s="4" cm="1">
        <f t="array" ref="R245">INDEX(GMWQ!$A$2:$NF$60,MATCH(1,(GMWQ!$NE$2:$NE$60=R$3)*(GMWQ!$ND$2:$ND$60=R$4)*(GMWQ!$NF$2:$NF$60=R$1),0),$G245-1966)</f>
        <v>-36.792909999999999</v>
      </c>
      <c r="S245" s="4" cm="1">
        <f t="array" ref="S245">INDEX(GMWQ!$A$2:$NF$60,MATCH(1,(GMWQ!$NE$2:$NE$60=S$3)*(GMWQ!$ND$2:$ND$60=S$4)*(GMWQ!$NF$2:$NF$60=S$1),0),$G245-1966)</f>
        <v>-38.797490000000003</v>
      </c>
      <c r="T245" s="4" cm="1">
        <f t="array" ref="T245">INDEX(GMWQ!$A$2:$NF$60,MATCH(1,(GMWQ!$NE$2:$NE$60=T$3)*(GMWQ!$ND$2:$ND$60=T$4)*(GMWQ!$NF$2:$NF$60=T$1),0),$G245-1966)</f>
        <v>-15.230499999999999</v>
      </c>
      <c r="U245" s="4" cm="1">
        <f t="array" ref="U245">INDEX(GMWQ!$A$2:$NF$60,MATCH(1,(GMWQ!$NE$2:$NE$60=U$3)*(GMWQ!$ND$2:$ND$60=U$4)*(GMWQ!$NF$2:$NF$60=U$1),0),$G245-1966)</f>
        <v>-21190.22</v>
      </c>
      <c r="V245" s="4" cm="1">
        <f t="array" ref="V245">INDEX(GMWQ!$A$2:$NF$60,MATCH(1,(GMWQ!$NE$2:$NE$60=V$3)*(GMWQ!$ND$2:$ND$60=V$4)*(GMWQ!$NF$2:$NF$60=V$1),0),$G245-1966)</f>
        <v>3781501</v>
      </c>
      <c r="W245" s="4" cm="1">
        <f t="array" ref="W245">INDEX(GMWQ!$A$2:$NF$60,MATCH(1,(GMWQ!$NE$2:$NE$60=W$3)*(GMWQ!$ND$2:$ND$60=W$4)*(GMWQ!$NF$2:$NF$60=W$1),0),$G245-1966)</f>
        <v>61519.28</v>
      </c>
      <c r="X245" s="4" cm="1">
        <f t="array" ref="X245">INDEX(GMWQ!$A$2:$NF$60,MATCH(1,(GMWQ!$NE$2:$NE$60=X$3)*(GMWQ!$ND$2:$ND$60=X$4)*(GMWQ!$NF$2:$NF$60=X$1),0),$G245-1966)</f>
        <v>1512875</v>
      </c>
      <c r="Y245" s="4" cm="1">
        <f t="array" ref="Y245">INDEX(GMWQ!$A$2:$NF$60,MATCH(1,(GMWQ!$NE$2:$NE$60=Y$3)*(GMWQ!$ND$2:$ND$60=Y$4)*(GMWQ!$NF$2:$NF$60=Y$1),0),$G245-1966)</f>
        <v>3849.8449999999998</v>
      </c>
      <c r="Z245" s="4" cm="1">
        <f t="array" ref="Z245">INDEX(GMWQ!$A$2:$NF$60,MATCH(1,(GMWQ!$NE$2:$NE$60=Z$3)*(GMWQ!$ND$2:$ND$60=Z$4)*(GMWQ!$NF$2:$NF$60=Z$1),0),$G245-1966)</f>
        <v>4778.8490000000002</v>
      </c>
      <c r="AA245" s="4" cm="1">
        <f t="array" ref="AA245">INDEX(GMWQ!$A$2:$NF$60,MATCH(1,(GMWQ!$NE$2:$NE$60=AA$3)*(GMWQ!$ND$2:$ND$60=AA$4)*(GMWQ!$NF$2:$NF$60=AA$1),0),$G245-1966)</f>
        <v>3894.2759999999998</v>
      </c>
      <c r="AB245" s="4" cm="1">
        <f t="array" ref="AB245">INDEX(GMWQ!$A$2:$NF$60,MATCH(1,(GMWQ!$NE$2:$NE$60=AB$3)*(GMWQ!$ND$2:$ND$60=AB$4)*(GMWQ!$NF$2:$NF$60=AB$1),0),$G245-1966)</f>
        <v>4167089</v>
      </c>
      <c r="AC245" s="4" cm="1">
        <f t="array" ref="AC245">INDEX(GMWQ!$A$2:$NF$60,MATCH(1,(GMWQ!$NE$2:$NE$60=AC$3)*(GMWQ!$ND$2:$ND$60=AC$4)*(GMWQ!$NF$2:$NF$60=AC$1),0),$G245-1966)</f>
        <v>3803046</v>
      </c>
      <c r="AD245" s="4" cm="1">
        <f t="array" ref="AD245">INDEX(GMWQ!$A$2:$NF$60,MATCH(1,(GMWQ!$NE$2:$NE$60=AD$3)*(GMWQ!$ND$2:$ND$60=AD$4)*(GMWQ!$NF$2:$NF$60=AD$1),0),$G245-1966)</f>
        <v>50175.76</v>
      </c>
      <c r="AE245" s="4" cm="1">
        <f t="array" ref="AE245">INDEX(GMWQ!$A$2:$NF$60,MATCH(1,(GMWQ!$NE$2:$NE$60=AE$3)*(GMWQ!$ND$2:$ND$60=AE$4)*(GMWQ!$NF$2:$NF$60=AE$1),0),$G245-1966)</f>
        <v>730302.8</v>
      </c>
      <c r="AF245" s="4" cm="1">
        <f t="array" ref="AF245">INDEX(GMWQ!$A$2:$NF$60,MATCH(1,(GMWQ!$NE$2:$NE$60=AF$3)*(GMWQ!$ND$2:$ND$60=AF$4)*(GMWQ!$NF$2:$NF$60=AF$1),0),$G245-1966)</f>
        <v>2173.297</v>
      </c>
      <c r="AG245" s="4" cm="1">
        <f t="array" ref="AG245">INDEX(GMWQ!$A$2:$NF$60,MATCH(1,(GMWQ!$NE$2:$NE$60=AG$3)*(GMWQ!$ND$2:$ND$60=AG$4)*(GMWQ!$NF$2:$NF$60=AG$1),0),$G245-1966)</f>
        <v>3348.4580000000001</v>
      </c>
      <c r="AH245" s="4" cm="1">
        <f t="array" ref="AH245">INDEX(GMWQ!$A$2:$NF$60,MATCH(1,(GMWQ!$NE$2:$NE$60=AH$3)*(GMWQ!$ND$2:$ND$60=AH$4)*(GMWQ!$NF$2:$NF$60=AH$1),0),$G245-1966)</f>
        <v>3256.4859999999999</v>
      </c>
      <c r="AI245" s="4" cm="1">
        <f t="array" ref="AI245">INDEX(GMWQ!$A$2:$NF$60,MATCH(1,(GMWQ!$NE$2:$NE$60=AI$3)*(GMWQ!$ND$2:$ND$60=AI$4)*(GMWQ!$NF$2:$NF$60=AI$1),0),$G245-1966)</f>
        <v>973778.4</v>
      </c>
      <c r="AJ245" s="4" cm="1">
        <f t="array" ref="AJ245">INDEX(GMWQ!$A$2:$NF$60,MATCH(1,(GMWQ!$NE$2:$NE$60=AJ$3)*(GMWQ!$ND$2:$ND$60=AJ$4)*(GMWQ!$NF$2:$NF$60=AJ$1),0),$G245-1966)</f>
        <v>978528.6</v>
      </c>
      <c r="AK245" s="4" cm="1">
        <f t="array" ref="AK245">INDEX(GMWQ!$A$2:$NF$60,MATCH(1,(GMWQ!$NE$2:$NE$60=AK$3)*(GMWQ!$ND$2:$ND$60=AK$4)*(GMWQ!$NF$2:$NF$60=AK$1),0),$G245-1966)</f>
        <v>10543.14</v>
      </c>
      <c r="AL245" s="4" cm="1">
        <f t="array" ref="AL245">INDEX(GMWQ!$A$2:$NF$60,MATCH(1,(GMWQ!$NE$2:$NE$60=AL$3)*(GMWQ!$ND$2:$ND$60=AL$4)*(GMWQ!$NF$2:$NF$60=AL$1),0),$G245-1966)</f>
        <v>189405.1</v>
      </c>
      <c r="AM245" s="4" cm="1">
        <f t="array" ref="AM245">INDEX(GMWQ!$A$2:$NF$60,MATCH(1,(GMWQ!$NE$2:$NE$60=AM$3)*(GMWQ!$ND$2:$ND$60=AM$4)*(GMWQ!$NF$2:$NF$60=AM$1),0),$G245-1966)</f>
        <v>1458.66</v>
      </c>
      <c r="AN245" s="4" cm="1">
        <f t="array" ref="AN245">INDEX(GMWQ!$A$2:$NF$60,MATCH(1,(GMWQ!$NE$2:$NE$60=AN$3)*(GMWQ!$ND$2:$ND$60=AN$4)*(GMWQ!$NF$2:$NF$60=AN$1),0),$G245-1966)</f>
        <v>944.85220000000004</v>
      </c>
      <c r="AO245" s="4" cm="1">
        <f t="array" ref="AO245">INDEX(GMWQ!$A$2:$NF$60,MATCH(1,(GMWQ!$NE$2:$NE$60=AO$3)*(GMWQ!$ND$2:$ND$60=AO$4)*(GMWQ!$NF$2:$NF$60=AO$1),0),$G245-1966)</f>
        <v>666.07770000000005</v>
      </c>
      <c r="AP245" s="4" cm="1">
        <f t="array" ref="AP245">INDEX(GMWQ!$A$2:$NF$60,MATCH(1,(GMWQ!$NE$2:$NE$60=AP$3)*(GMWQ!$ND$2:$ND$60=AP$4)*(GMWQ!$NF$2:$NF$60=AP$1),0),$G245-1966)</f>
        <v>1051440</v>
      </c>
      <c r="AQ245" s="4" cm="1">
        <f t="array" ref="AQ245">INDEX(GMWQ!$A$2:$NF$60,MATCH(1,(GMWQ!$NE$2:$NE$60=AQ$3)*(GMWQ!$ND$2:$ND$60=AQ$4)*(GMWQ!$NF$2:$NF$60=AQ$1),0),$G245-1966)</f>
        <v>0.5797852</v>
      </c>
      <c r="AR245" s="4" cm="1">
        <f t="array" ref="AR245">INDEX(GMWQ!$A$2:$NF$60,MATCH(1,(GMWQ!$NE$2:$NE$60=AR$3)*(GMWQ!$ND$2:$ND$60=AR$4)*(GMWQ!$NF$2:$NF$60=AR$1),0),$G245-1966)</f>
        <v>0.35014610000000002</v>
      </c>
      <c r="AS245" s="4" cm="1">
        <f t="array" ref="AS245">INDEX(GMWQ!$A$2:$NF$60,MATCH(1,(GMWQ!$NE$2:$NE$60=AS$3)*(GMWQ!$ND$2:$ND$60=AS$4)*(GMWQ!$NF$2:$NF$60=AS$1),0),$G245-1966)</f>
        <v>0.30453370000000002</v>
      </c>
      <c r="AT245" s="4" cm="1">
        <f t="array" ref="AT245">INDEX(GMWQ!$A$2:$NF$60,MATCH(1,(GMWQ!$NE$2:$NE$60=AT$3)*(GMWQ!$ND$2:$ND$60=AT$4)*(GMWQ!$NF$2:$NF$60=AT$1),0),$G245-1966)</f>
        <v>0.73530839999999997</v>
      </c>
      <c r="AU245" s="4" cm="1">
        <f t="array" ref="AU245">INDEX(GMWQ!$A$2:$NF$60,MATCH(1,(GMWQ!$NE$2:$NE$60=AU$3)*(GMWQ!$ND$2:$ND$60=AU$4)*(GMWQ!$NF$2:$NF$60=AU$1),0),$G245-1966)</f>
        <v>162.4905</v>
      </c>
      <c r="AV245" s="4" cm="1">
        <f t="array" ref="AV245">INDEX(GMWQ!$A$2:$NF$60,MATCH(1,(GMWQ!$NE$2:$NE$60=AV$3)*(GMWQ!$ND$2:$ND$60=AV$4)*(GMWQ!$NF$2:$NF$60=AV$1),0),$G245-1966)</f>
        <v>379.4581</v>
      </c>
      <c r="AW245" s="4" cm="1">
        <f t="array" ref="AW245">INDEX(GMWQ!$A$2:$NF$60,MATCH(1,(GMWQ!$NE$2:$NE$60=AW$3)*(GMWQ!$ND$2:$ND$60=AW$4)*(GMWQ!$NF$2:$NF$60=AW$1),0),$G245-1966)</f>
        <v>129.4735</v>
      </c>
      <c r="AX245" s="4" cm="1">
        <f t="array" ref="AX245">INDEX(GMWQ!$A$2:$NF$60,MATCH(1,(GMWQ!$NE$2:$NE$60=AX$3)*(GMWQ!$ND$2:$ND$60=AX$4)*(GMWQ!$NF$2:$NF$60=AX$1),0),$G245-1966)</f>
        <v>143.85210000000001</v>
      </c>
      <c r="AY245" s="4" cm="1">
        <f t="array" ref="AY245">INDEX(GMWQ!$A$2:$NF$60,MATCH(1,(GMWQ!$NE$2:$NE$60=AY$3)*(GMWQ!$ND$2:$ND$60=AY$4)*(GMWQ!$NF$2:$NF$60=AY$1),0),$G245-1966)</f>
        <v>115.26609999999999</v>
      </c>
      <c r="AZ245" s="4" cm="1">
        <f t="array" ref="AZ245">INDEX(GMWQ!$A$2:$NF$60,MATCH(1,(GMWQ!$NE$2:$NE$60=AZ$3)*(GMWQ!$ND$2:$ND$60=AZ$4)*(GMWQ!$NF$2:$NF$60=AZ$1),0),$G245-1966)</f>
        <v>115.30119999999999</v>
      </c>
      <c r="BA245" s="4" cm="1">
        <f t="array" ref="BA245">INDEX(GMWQ!$A$2:$NF$60,MATCH(1,(GMWQ!$NE$2:$NE$60=BA$3)*(GMWQ!$ND$2:$ND$60=BA$4)*(GMWQ!$NF$2:$NF$60=BA$1),0),$G245-1966)</f>
        <v>190.44460000000001</v>
      </c>
    </row>
    <row r="246" spans="1:53" x14ac:dyDescent="0.25">
      <c r="B246" s="4">
        <f t="shared" si="303"/>
        <v>2032</v>
      </c>
      <c r="C246" s="4">
        <f t="shared" si="303"/>
        <v>2032</v>
      </c>
      <c r="D246" s="4">
        <f t="shared" ref="D246" si="317">+D242+1</f>
        <v>2032</v>
      </c>
      <c r="F246" s="4">
        <f t="shared" ref="F246" si="318">+F242+1</f>
        <v>2032</v>
      </c>
      <c r="G246" s="4">
        <f t="shared" si="311"/>
        <v>2212</v>
      </c>
      <c r="H246" s="4" cm="1">
        <f t="array" ref="H246">INDEX(GMWQ!$A$2:$NF$60,MATCH(1,(GMWQ!$NE$2:$NE$60=H$3)*(GMWQ!$ND$2:$ND$60=H$4)*(GMWQ!$NF$2:$NF$60=H$1),0),$G246-1966)</f>
        <v>776603.7</v>
      </c>
      <c r="I246" s="4" cm="1">
        <f t="array" ref="I246">INDEX(GMWQ!$A$2:$NF$60,MATCH(1,(GMWQ!$NE$2:$NE$60=I$3)*(GMWQ!$ND$2:$ND$60=I$4)*(GMWQ!$NF$2:$NF$60=I$1),0),$G246-1966)</f>
        <v>7137.6260000000002</v>
      </c>
      <c r="J246" s="4" cm="1">
        <f t="array" ref="J246">INDEX(GMWQ!$A$2:$NF$60,MATCH(1,(GMWQ!$NE$2:$NE$60=J$3)*(GMWQ!$ND$2:$ND$60=J$4)*(GMWQ!$NF$2:$NF$60=J$1),0),$G246-1966)</f>
        <v>152534</v>
      </c>
      <c r="K246" s="4" cm="1">
        <f t="array" ref="K246">INDEX(GMWQ!$A$2:$NF$60,MATCH(1,(GMWQ!$NE$2:$NE$60=K$3)*(GMWQ!$ND$2:$ND$60=K$4)*(GMWQ!$NF$2:$NF$60=K$1),0),$G246-1966)</f>
        <v>985.40800000000002</v>
      </c>
      <c r="L246" s="4" cm="1">
        <f t="array" ref="L246">INDEX(GMWQ!$A$2:$NF$60,MATCH(1,(GMWQ!$NE$2:$NE$60=L$3)*(GMWQ!$ND$2:$ND$60=L$4)*(GMWQ!$NF$2:$NF$60=L$1),0),$G246-1966)</f>
        <v>716.99</v>
      </c>
      <c r="M246" s="4" cm="1">
        <f t="array" ref="M246">INDEX(GMWQ!$A$2:$NF$60,MATCH(1,(GMWQ!$NE$2:$NE$60=M$3)*(GMWQ!$ND$2:$ND$60=M$4)*(GMWQ!$NF$2:$NF$60=M$1),0),$G246-1966)</f>
        <v>510.05489999999998</v>
      </c>
      <c r="N246" s="4" cm="1">
        <f t="array" ref="N246">INDEX(GMWQ!$A$2:$NF$60,MATCH(1,(GMWQ!$NE$2:$NE$60=N$3)*(GMWQ!$ND$2:$ND$60=N$4)*(GMWQ!$NF$2:$NF$60=N$1),0),$G246-1966)</f>
        <v>714318.9</v>
      </c>
      <c r="O246" s="4" cm="1">
        <f t="array" ref="O246">INDEX(GMWQ!$A$2:$NF$60,MATCH(1,(GMWQ!$NE$2:$NE$60=O$3)*(GMWQ!$ND$2:$ND$60=O$4)*(GMWQ!$NF$2:$NF$60=O$1),0),$G246-1966)</f>
        <v>-45376.69</v>
      </c>
      <c r="P246" s="4" cm="1">
        <f t="array" ref="P246">INDEX(GMWQ!$A$2:$NF$60,MATCH(1,(GMWQ!$NE$2:$NE$60=P$3)*(GMWQ!$ND$2:$ND$60=P$4)*(GMWQ!$NF$2:$NF$60=P$1),0),$G246-1966)</f>
        <v>-828.5942</v>
      </c>
      <c r="Q246" s="4" cm="1">
        <f t="array" ref="Q246">INDEX(GMWQ!$A$2:$NF$60,MATCH(1,(GMWQ!$NE$2:$NE$60=Q$3)*(GMWQ!$ND$2:$ND$60=Q$4)*(GMWQ!$NF$2:$NF$60=Q$1),0),$G246-1966)</f>
        <v>-5878.8909999999996</v>
      </c>
      <c r="R246" s="4" cm="1">
        <f t="array" ref="R246">INDEX(GMWQ!$A$2:$NF$60,MATCH(1,(GMWQ!$NE$2:$NE$60=R$3)*(GMWQ!$ND$2:$ND$60=R$4)*(GMWQ!$NF$2:$NF$60=R$1),0),$G246-1966)</f>
        <v>-35.265560000000001</v>
      </c>
      <c r="S246" s="4" cm="1">
        <f t="array" ref="S246">INDEX(GMWQ!$A$2:$NF$60,MATCH(1,(GMWQ!$NE$2:$NE$60=S$3)*(GMWQ!$ND$2:$ND$60=S$4)*(GMWQ!$NF$2:$NF$60=S$1),0),$G246-1966)</f>
        <v>-38.401699999999998</v>
      </c>
      <c r="T246" s="4" cm="1">
        <f t="array" ref="T246">INDEX(GMWQ!$A$2:$NF$60,MATCH(1,(GMWQ!$NE$2:$NE$60=T$3)*(GMWQ!$ND$2:$ND$60=T$4)*(GMWQ!$NF$2:$NF$60=T$1),0),$G246-1966)</f>
        <v>-15.12201</v>
      </c>
      <c r="U246" s="4" cm="1">
        <f t="array" ref="U246">INDEX(GMWQ!$A$2:$NF$60,MATCH(1,(GMWQ!$NE$2:$NE$60=U$3)*(GMWQ!$ND$2:$ND$60=U$4)*(GMWQ!$NF$2:$NF$60=U$1),0),$G246-1966)</f>
        <v>-21172.34</v>
      </c>
      <c r="V246" s="4" cm="1">
        <f t="array" ref="V246">INDEX(GMWQ!$A$2:$NF$60,MATCH(1,(GMWQ!$NE$2:$NE$60=V$3)*(GMWQ!$ND$2:$ND$60=V$4)*(GMWQ!$NF$2:$NF$60=V$1),0),$G246-1966)</f>
        <v>3826878</v>
      </c>
      <c r="W246" s="4" cm="1">
        <f t="array" ref="W246">INDEX(GMWQ!$A$2:$NF$60,MATCH(1,(GMWQ!$NE$2:$NE$60=W$3)*(GMWQ!$ND$2:$ND$60=W$4)*(GMWQ!$NF$2:$NF$60=W$1),0),$G246-1966)</f>
        <v>62347.88</v>
      </c>
      <c r="X246" s="4" cm="1">
        <f t="array" ref="X246">INDEX(GMWQ!$A$2:$NF$60,MATCH(1,(GMWQ!$NE$2:$NE$60=X$3)*(GMWQ!$ND$2:$ND$60=X$4)*(GMWQ!$NF$2:$NF$60=X$1),0),$G246-1966)</f>
        <v>1518754</v>
      </c>
      <c r="Y246" s="4" cm="1">
        <f t="array" ref="Y246">INDEX(GMWQ!$A$2:$NF$60,MATCH(1,(GMWQ!$NE$2:$NE$60=Y$3)*(GMWQ!$ND$2:$ND$60=Y$4)*(GMWQ!$NF$2:$NF$60=Y$1),0),$G246-1966)</f>
        <v>3885.1109999999999</v>
      </c>
      <c r="Z246" s="4" cm="1">
        <f t="array" ref="Z246">INDEX(GMWQ!$A$2:$NF$60,MATCH(1,(GMWQ!$NE$2:$NE$60=Z$3)*(GMWQ!$ND$2:$ND$60=Z$4)*(GMWQ!$NF$2:$NF$60=Z$1),0),$G246-1966)</f>
        <v>4817.25</v>
      </c>
      <c r="AA246" s="4" cm="1">
        <f t="array" ref="AA246">INDEX(GMWQ!$A$2:$NF$60,MATCH(1,(GMWQ!$NE$2:$NE$60=AA$3)*(GMWQ!$ND$2:$ND$60=AA$4)*(GMWQ!$NF$2:$NF$60=AA$1),0),$G246-1966)</f>
        <v>3909.643</v>
      </c>
      <c r="AB246" s="4" cm="1">
        <f t="array" ref="AB246">INDEX(GMWQ!$A$2:$NF$60,MATCH(1,(GMWQ!$NE$2:$NE$60=AB$3)*(GMWQ!$ND$2:$ND$60=AB$4)*(GMWQ!$NF$2:$NF$60=AB$1),0),$G246-1966)</f>
        <v>4188262</v>
      </c>
      <c r="AC246" s="4" cm="1">
        <f t="array" ref="AC246">INDEX(GMWQ!$A$2:$NF$60,MATCH(1,(GMWQ!$NE$2:$NE$60=AC$3)*(GMWQ!$ND$2:$ND$60=AC$4)*(GMWQ!$NF$2:$NF$60=AC$1),0),$G246-1966)</f>
        <v>3855305</v>
      </c>
      <c r="AD246" s="4" cm="1">
        <f t="array" ref="AD246">INDEX(GMWQ!$A$2:$NF$60,MATCH(1,(GMWQ!$NE$2:$NE$60=AD$3)*(GMWQ!$ND$2:$ND$60=AD$4)*(GMWQ!$NF$2:$NF$60=AD$1),0),$G246-1966)</f>
        <v>51005.11</v>
      </c>
      <c r="AE246" s="4" cm="1">
        <f t="array" ref="AE246">INDEX(GMWQ!$A$2:$NF$60,MATCH(1,(GMWQ!$NE$2:$NE$60=AE$3)*(GMWQ!$ND$2:$ND$60=AE$4)*(GMWQ!$NF$2:$NF$60=AE$1),0),$G246-1966)</f>
        <v>736181.6</v>
      </c>
      <c r="AF246" s="4" cm="1">
        <f t="array" ref="AF246">INDEX(GMWQ!$A$2:$NF$60,MATCH(1,(GMWQ!$NE$2:$NE$60=AF$3)*(GMWQ!$ND$2:$ND$60=AF$4)*(GMWQ!$NF$2:$NF$60=AF$1),0),$G246-1966)</f>
        <v>2208.5630000000001</v>
      </c>
      <c r="AG246" s="4" cm="1">
        <f t="array" ref="AG246">INDEX(GMWQ!$A$2:$NF$60,MATCH(1,(GMWQ!$NE$2:$NE$60=AG$3)*(GMWQ!$ND$2:$ND$60=AG$4)*(GMWQ!$NF$2:$NF$60=AG$1),0),$G246-1966)</f>
        <v>3386.8589999999999</v>
      </c>
      <c r="AH246" s="4" cm="1">
        <f t="array" ref="AH246">INDEX(GMWQ!$A$2:$NF$60,MATCH(1,(GMWQ!$NE$2:$NE$60=AH$3)*(GMWQ!$ND$2:$ND$60=AH$4)*(GMWQ!$NF$2:$NF$60=AH$1),0),$G246-1966)</f>
        <v>3271.6080000000002</v>
      </c>
      <c r="AI246" s="4" cm="1">
        <f t="array" ref="AI246">INDEX(GMWQ!$A$2:$NF$60,MATCH(1,(GMWQ!$NE$2:$NE$60=AI$3)*(GMWQ!$ND$2:$ND$60=AI$4)*(GMWQ!$NF$2:$NF$60=AI$1),0),$G246-1966)</f>
        <v>996468.1</v>
      </c>
      <c r="AJ246" s="4" cm="1">
        <f t="array" ref="AJ246">INDEX(GMWQ!$A$2:$NF$60,MATCH(1,(GMWQ!$NE$2:$NE$60=AJ$3)*(GMWQ!$ND$2:$ND$60=AJ$4)*(GMWQ!$NF$2:$NF$60=AJ$1),0),$G246-1966)</f>
        <v>987256.2</v>
      </c>
      <c r="AK246" s="4" cm="1">
        <f t="array" ref="AK246">INDEX(GMWQ!$A$2:$NF$60,MATCH(1,(GMWQ!$NE$2:$NE$60=AK$3)*(GMWQ!$ND$2:$ND$60=AK$4)*(GMWQ!$NF$2:$NF$60=AK$1),0),$G246-1966)</f>
        <v>10649.44</v>
      </c>
      <c r="AL246" s="4" cm="1">
        <f t="array" ref="AL246">INDEX(GMWQ!$A$2:$NF$60,MATCH(1,(GMWQ!$NE$2:$NE$60=AL$3)*(GMWQ!$ND$2:$ND$60=AL$4)*(GMWQ!$NF$2:$NF$60=AL$1),0),$G246-1966)</f>
        <v>190217.1</v>
      </c>
      <c r="AM246" s="4" cm="1">
        <f t="array" ref="AM246">INDEX(GMWQ!$A$2:$NF$60,MATCH(1,(GMWQ!$NE$2:$NE$60=AM$3)*(GMWQ!$ND$2:$ND$60=AM$4)*(GMWQ!$NF$2:$NF$60=AM$1),0),$G246-1966)</f>
        <v>1468.64</v>
      </c>
      <c r="AN246" s="4" cm="1">
        <f t="array" ref="AN246">INDEX(GMWQ!$A$2:$NF$60,MATCH(1,(GMWQ!$NE$2:$NE$60=AN$3)*(GMWQ!$ND$2:$ND$60=AN$4)*(GMWQ!$NF$2:$NF$60=AN$1),0),$G246-1966)</f>
        <v>952.45650000000001</v>
      </c>
      <c r="AO246" s="4" cm="1">
        <f t="array" ref="AO246">INDEX(GMWQ!$A$2:$NF$60,MATCH(1,(GMWQ!$NE$2:$NE$60=AO$3)*(GMWQ!$ND$2:$ND$60=AO$4)*(GMWQ!$NF$2:$NF$60=AO$1),0),$G246-1966)</f>
        <v>669.95500000000004</v>
      </c>
      <c r="AP246" s="4" cm="1">
        <f t="array" ref="AP246">INDEX(GMWQ!$A$2:$NF$60,MATCH(1,(GMWQ!$NE$2:$NE$60=AP$3)*(GMWQ!$ND$2:$ND$60=AP$4)*(GMWQ!$NF$2:$NF$60=AP$1),0),$G246-1966)</f>
        <v>1061140</v>
      </c>
      <c r="AQ246" s="4" cm="1">
        <f t="array" ref="AQ246">INDEX(GMWQ!$A$2:$NF$60,MATCH(1,(GMWQ!$NE$2:$NE$60=AQ$3)*(GMWQ!$ND$2:$ND$60=AQ$4)*(GMWQ!$NF$2:$NF$60=AQ$1),0),$G246-1966)</f>
        <v>0.57185439999999998</v>
      </c>
      <c r="AR246" s="4" cm="1">
        <f t="array" ref="AR246">INDEX(GMWQ!$A$2:$NF$60,MATCH(1,(GMWQ!$NE$2:$NE$60=AR$3)*(GMWQ!$ND$2:$ND$60=AR$4)*(GMWQ!$NF$2:$NF$60=AR$1),0),$G246-1966)</f>
        <v>0.36536049999999998</v>
      </c>
      <c r="AS246" s="4" cm="1">
        <f t="array" ref="AS246">INDEX(GMWQ!$A$2:$NF$60,MATCH(1,(GMWQ!$NE$2:$NE$60=AS$3)*(GMWQ!$ND$2:$ND$60=AS$4)*(GMWQ!$NF$2:$NF$60=AS$1),0),$G246-1966)</f>
        <v>0.31605850000000002</v>
      </c>
      <c r="AT246" s="4" cm="1">
        <f t="array" ref="AT246">INDEX(GMWQ!$A$2:$NF$60,MATCH(1,(GMWQ!$NE$2:$NE$60=AT$3)*(GMWQ!$ND$2:$ND$60=AT$4)*(GMWQ!$NF$2:$NF$60=AT$1),0),$G246-1966)</f>
        <v>0.73550009999999999</v>
      </c>
      <c r="AU246" s="4" cm="1">
        <f t="array" ref="AU246">INDEX(GMWQ!$A$2:$NF$60,MATCH(1,(GMWQ!$NE$2:$NE$60=AU$3)*(GMWQ!$ND$2:$ND$60=AU$4)*(GMWQ!$NF$2:$NF$60=AU$1),0),$G246-1966)</f>
        <v>163.22640000000001</v>
      </c>
      <c r="AV246" s="4" cm="1">
        <f t="array" ref="AV246">INDEX(GMWQ!$A$2:$NF$60,MATCH(1,(GMWQ!$NE$2:$NE$60=AV$3)*(GMWQ!$ND$2:$ND$60=AV$4)*(GMWQ!$NF$2:$NF$60=AV$1),0),$G246-1966)</f>
        <v>381.53179999999998</v>
      </c>
      <c r="AW246" s="4" cm="1">
        <f t="array" ref="AW246">INDEX(GMWQ!$A$2:$NF$60,MATCH(1,(GMWQ!$NE$2:$NE$60=AW$3)*(GMWQ!$ND$2:$ND$60=AW$4)*(GMWQ!$NF$2:$NF$60=AW$1),0),$G246-1966)</f>
        <v>130.18790000000001</v>
      </c>
      <c r="AX246" s="4" cm="1">
        <f t="array" ref="AX246">INDEX(GMWQ!$A$2:$NF$60,MATCH(1,(GMWQ!$NE$2:$NE$60=AX$3)*(GMWQ!$ND$2:$ND$60=AX$4)*(GMWQ!$NF$2:$NF$60=AX$1),0),$G246-1966)</f>
        <v>144.5941</v>
      </c>
      <c r="AY246" s="4" cm="1">
        <f t="array" ref="AY246">INDEX(GMWQ!$A$2:$NF$60,MATCH(1,(GMWQ!$NE$2:$NE$60=AY$3)*(GMWQ!$ND$2:$ND$60=AY$4)*(GMWQ!$NF$2:$NF$60=AY$1),0),$G246-1966)</f>
        <v>115.48869999999999</v>
      </c>
      <c r="AZ246" s="4" cm="1">
        <f t="array" ref="AZ246">INDEX(GMWQ!$A$2:$NF$60,MATCH(1,(GMWQ!$NE$2:$NE$60=AZ$3)*(GMWQ!$ND$2:$ND$60=AZ$4)*(GMWQ!$NF$2:$NF$60=AZ$1),0),$G246-1966)</f>
        <v>114.9811</v>
      </c>
      <c r="BA246" s="4" cm="1">
        <f t="array" ref="BA246">INDEX(GMWQ!$A$2:$NF$60,MATCH(1,(GMWQ!$NE$2:$NE$60=BA$3)*(GMWQ!$ND$2:$ND$60=BA$4)*(GMWQ!$NF$2:$NF$60=BA$1),0),$G246-1966)</f>
        <v>191.3921</v>
      </c>
    </row>
    <row r="247" spans="1:53" x14ac:dyDescent="0.25">
      <c r="A247" s="4">
        <v>2033</v>
      </c>
      <c r="B247" s="4">
        <f t="shared" si="303"/>
        <v>2033</v>
      </c>
      <c r="C247" s="4">
        <f t="shared" si="303"/>
        <v>2032</v>
      </c>
      <c r="D247" s="4">
        <f t="shared" ref="D247" si="319">+D243+1</f>
        <v>2032</v>
      </c>
      <c r="E247" s="4">
        <f t="shared" si="303"/>
        <v>2032</v>
      </c>
      <c r="G247" s="4">
        <f t="shared" si="311"/>
        <v>2213</v>
      </c>
      <c r="H247" s="4" cm="1">
        <f t="array" ref="H247">INDEX(GMWQ!$A$2:$NF$60,MATCH(1,(GMWQ!$NE$2:$NE$60=H$3)*(GMWQ!$ND$2:$ND$60=H$4)*(GMWQ!$NF$2:$NF$60=H$1),0),$G247-1966)</f>
        <v>779176.1</v>
      </c>
      <c r="I247" s="4" cm="1">
        <f t="array" ref="I247">INDEX(GMWQ!$A$2:$NF$60,MATCH(1,(GMWQ!$NE$2:$NE$60=I$3)*(GMWQ!$ND$2:$ND$60=I$4)*(GMWQ!$NF$2:$NF$60=I$1),0),$G247-1966)</f>
        <v>7176.5969999999998</v>
      </c>
      <c r="J247" s="4" cm="1">
        <f t="array" ref="J247">INDEX(GMWQ!$A$2:$NF$60,MATCH(1,(GMWQ!$NE$2:$NE$60=J$3)*(GMWQ!$ND$2:$ND$60=J$4)*(GMWQ!$NF$2:$NF$60=J$1),0),$G247-1966)</f>
        <v>152633.70000000001</v>
      </c>
      <c r="K247" s="4" cm="1">
        <f t="array" ref="K247">INDEX(GMWQ!$A$2:$NF$60,MATCH(1,(GMWQ!$NE$2:$NE$60=K$3)*(GMWQ!$ND$2:$ND$60=K$4)*(GMWQ!$NF$2:$NF$60=K$1),0),$G247-1966)</f>
        <v>987.21040000000005</v>
      </c>
      <c r="L247" s="4" cm="1">
        <f t="array" ref="L247">INDEX(GMWQ!$A$2:$NF$60,MATCH(1,(GMWQ!$NE$2:$NE$60=L$3)*(GMWQ!$ND$2:$ND$60=L$4)*(GMWQ!$NF$2:$NF$60=L$1),0),$G247-1966)</f>
        <v>718.76</v>
      </c>
      <c r="M247" s="4" cm="1">
        <f t="array" ref="M247">INDEX(GMWQ!$A$2:$NF$60,MATCH(1,(GMWQ!$NE$2:$NE$60=M$3)*(GMWQ!$ND$2:$ND$60=M$4)*(GMWQ!$NF$2:$NF$60=M$1),0),$G247-1966)</f>
        <v>510.57069999999999</v>
      </c>
      <c r="N247" s="4" cm="1">
        <f t="array" ref="N247">INDEX(GMWQ!$A$2:$NF$60,MATCH(1,(GMWQ!$NE$2:$NE$60=N$3)*(GMWQ!$ND$2:$ND$60=N$4)*(GMWQ!$NF$2:$NF$60=N$1),0),$G247-1966)</f>
        <v>717538.6</v>
      </c>
      <c r="O247" s="4" cm="1">
        <f t="array" ref="O247">INDEX(GMWQ!$A$2:$NF$60,MATCH(1,(GMWQ!$NE$2:$NE$60=O$3)*(GMWQ!$ND$2:$ND$60=O$4)*(GMWQ!$NF$2:$NF$60=O$1),0),$G247-1966)</f>
        <v>9642.8119999999999</v>
      </c>
      <c r="P247" s="4" cm="1">
        <f t="array" ref="P247">INDEX(GMWQ!$A$2:$NF$60,MATCH(1,(GMWQ!$NE$2:$NE$60=P$3)*(GMWQ!$ND$2:$ND$60=P$4)*(GMWQ!$NF$2:$NF$60=P$1),0),$G247-1966)</f>
        <v>-848.28779999999995</v>
      </c>
      <c r="Q247" s="4" cm="1">
        <f t="array" ref="Q247">INDEX(GMWQ!$A$2:$NF$60,MATCH(1,(GMWQ!$NE$2:$NE$60=Q$3)*(GMWQ!$ND$2:$ND$60=Q$4)*(GMWQ!$NF$2:$NF$60=Q$1),0),$G247-1966)</f>
        <v>-5970.8980000000001</v>
      </c>
      <c r="R247" s="4" cm="1">
        <f t="array" ref="R247">INDEX(GMWQ!$A$2:$NF$60,MATCH(1,(GMWQ!$NE$2:$NE$60=R$3)*(GMWQ!$ND$2:$ND$60=R$4)*(GMWQ!$NF$2:$NF$60=R$1),0),$G247-1966)</f>
        <v>-34.48657</v>
      </c>
      <c r="S247" s="4" cm="1">
        <f t="array" ref="S247">INDEX(GMWQ!$A$2:$NF$60,MATCH(1,(GMWQ!$NE$2:$NE$60=S$3)*(GMWQ!$ND$2:$ND$60=S$4)*(GMWQ!$NF$2:$NF$60=S$1),0),$G247-1966)</f>
        <v>-37.986910000000002</v>
      </c>
      <c r="T247" s="4" cm="1">
        <f t="array" ref="T247">INDEX(GMWQ!$A$2:$NF$60,MATCH(1,(GMWQ!$NE$2:$NE$60=T$3)*(GMWQ!$ND$2:$ND$60=T$4)*(GMWQ!$NF$2:$NF$60=T$1),0),$G247-1966)</f>
        <v>-14.965</v>
      </c>
      <c r="U247" s="4" cm="1">
        <f t="array" ref="U247">INDEX(GMWQ!$A$2:$NF$60,MATCH(1,(GMWQ!$NE$2:$NE$60=U$3)*(GMWQ!$ND$2:$ND$60=U$4)*(GMWQ!$NF$2:$NF$60=U$1),0),$G247-1966)</f>
        <v>-21231.16</v>
      </c>
      <c r="V247" s="4" cm="1">
        <f t="array" ref="V247">INDEX(GMWQ!$A$2:$NF$60,MATCH(1,(GMWQ!$NE$2:$NE$60=V$3)*(GMWQ!$ND$2:$ND$60=V$4)*(GMWQ!$NF$2:$NF$60=V$1),0),$G247-1966)</f>
        <v>3817235</v>
      </c>
      <c r="W247" s="4" cm="1">
        <f t="array" ref="W247">INDEX(GMWQ!$A$2:$NF$60,MATCH(1,(GMWQ!$NE$2:$NE$60=W$3)*(GMWQ!$ND$2:$ND$60=W$4)*(GMWQ!$NF$2:$NF$60=W$1),0),$G247-1966)</f>
        <v>63196.160000000003</v>
      </c>
      <c r="X247" s="4" cm="1">
        <f t="array" ref="X247">INDEX(GMWQ!$A$2:$NF$60,MATCH(1,(GMWQ!$NE$2:$NE$60=X$3)*(GMWQ!$ND$2:$ND$60=X$4)*(GMWQ!$NF$2:$NF$60=X$1),0),$G247-1966)</f>
        <v>1524725</v>
      </c>
      <c r="Y247" s="4" cm="1">
        <f t="array" ref="Y247">INDEX(GMWQ!$A$2:$NF$60,MATCH(1,(GMWQ!$NE$2:$NE$60=Y$3)*(GMWQ!$ND$2:$ND$60=Y$4)*(GMWQ!$NF$2:$NF$60=Y$1),0),$G247-1966)</f>
        <v>3919.598</v>
      </c>
      <c r="Z247" s="4" cm="1">
        <f t="array" ref="Z247">INDEX(GMWQ!$A$2:$NF$60,MATCH(1,(GMWQ!$NE$2:$NE$60=Z$3)*(GMWQ!$ND$2:$ND$60=Z$4)*(GMWQ!$NF$2:$NF$60=Z$1),0),$G247-1966)</f>
        <v>4855.2370000000001</v>
      </c>
      <c r="AA247" s="4" cm="1">
        <f t="array" ref="AA247">INDEX(GMWQ!$A$2:$NF$60,MATCH(1,(GMWQ!$NE$2:$NE$60=AA$3)*(GMWQ!$ND$2:$ND$60=AA$4)*(GMWQ!$NF$2:$NF$60=AA$1),0),$G247-1966)</f>
        <v>3924.752</v>
      </c>
      <c r="AB247" s="4" cm="1">
        <f t="array" ref="AB247">INDEX(GMWQ!$A$2:$NF$60,MATCH(1,(GMWQ!$NE$2:$NE$60=AB$3)*(GMWQ!$ND$2:$ND$60=AB$4)*(GMWQ!$NF$2:$NF$60=AB$1),0),$G247-1966)</f>
        <v>4209492</v>
      </c>
      <c r="AC247" s="4" cm="1">
        <f t="array" ref="AC247">INDEX(GMWQ!$A$2:$NF$60,MATCH(1,(GMWQ!$NE$2:$NE$60=AC$3)*(GMWQ!$ND$2:$ND$60=AC$4)*(GMWQ!$NF$2:$NF$60=AC$1),0),$G247-1966)</f>
        <v>3852544</v>
      </c>
      <c r="AD247" s="4" cm="1">
        <f t="array" ref="AD247">INDEX(GMWQ!$A$2:$NF$60,MATCH(1,(GMWQ!$NE$2:$NE$60=AD$3)*(GMWQ!$ND$2:$ND$60=AD$4)*(GMWQ!$NF$2:$NF$60=AD$1),0),$G247-1966)</f>
        <v>51914.79</v>
      </c>
      <c r="AE247" s="4" cm="1">
        <f t="array" ref="AE247">INDEX(GMWQ!$A$2:$NF$60,MATCH(1,(GMWQ!$NE$2:$NE$60=AE$3)*(GMWQ!$ND$2:$ND$60=AE$4)*(GMWQ!$NF$2:$NF$60=AE$1),0),$G247-1966)</f>
        <v>742152.5</v>
      </c>
      <c r="AF247" s="4" cm="1">
        <f t="array" ref="AF247">INDEX(GMWQ!$A$2:$NF$60,MATCH(1,(GMWQ!$NE$2:$NE$60=AF$3)*(GMWQ!$ND$2:$ND$60=AF$4)*(GMWQ!$NF$2:$NF$60=AF$1),0),$G247-1966)</f>
        <v>2243.049</v>
      </c>
      <c r="AG247" s="4" cm="1">
        <f t="array" ref="AG247">INDEX(GMWQ!$A$2:$NF$60,MATCH(1,(GMWQ!$NE$2:$NE$60=AG$3)*(GMWQ!$ND$2:$ND$60=AG$4)*(GMWQ!$NF$2:$NF$60=AG$1),0),$G247-1966)</f>
        <v>3424.846</v>
      </c>
      <c r="AH247" s="4" cm="1">
        <f t="array" ref="AH247">INDEX(GMWQ!$A$2:$NF$60,MATCH(1,(GMWQ!$NE$2:$NE$60=AH$3)*(GMWQ!$ND$2:$ND$60=AH$4)*(GMWQ!$NF$2:$NF$60=AH$1),0),$G247-1966)</f>
        <v>3286.5729999999999</v>
      </c>
      <c r="AI247" s="4" cm="1">
        <f t="array" ref="AI247">INDEX(GMWQ!$A$2:$NF$60,MATCH(1,(GMWQ!$NE$2:$NE$60=AI$3)*(GMWQ!$ND$2:$ND$60=AI$4)*(GMWQ!$NF$2:$NF$60=AI$1),0),$G247-1966)</f>
        <v>1019217</v>
      </c>
      <c r="AJ247" s="4" cm="1">
        <f t="array" ref="AJ247">INDEX(GMWQ!$A$2:$NF$60,MATCH(1,(GMWQ!$NE$2:$NE$60=AJ$3)*(GMWQ!$ND$2:$ND$60=AJ$4)*(GMWQ!$NF$2:$NF$60=AJ$1),0),$G247-1966)</f>
        <v>995875</v>
      </c>
      <c r="AK247" s="4" cm="1">
        <f t="array" ref="AK247">INDEX(GMWQ!$A$2:$NF$60,MATCH(1,(GMWQ!$NE$2:$NE$60=AK$3)*(GMWQ!$ND$2:$ND$60=AK$4)*(GMWQ!$NF$2:$NF$60=AK$1),0),$G247-1966)</f>
        <v>10755.74</v>
      </c>
      <c r="AL247" s="4" cm="1">
        <f t="array" ref="AL247">INDEX(GMWQ!$A$2:$NF$60,MATCH(1,(GMWQ!$NE$2:$NE$60=AL$3)*(GMWQ!$ND$2:$ND$60=AL$4)*(GMWQ!$NF$2:$NF$60=AL$1),0),$G247-1966)</f>
        <v>191018.3</v>
      </c>
      <c r="AM247" s="4" cm="1">
        <f t="array" ref="AM247">INDEX(GMWQ!$A$2:$NF$60,MATCH(1,(GMWQ!$NE$2:$NE$60=AM$3)*(GMWQ!$ND$2:$ND$60=AM$4)*(GMWQ!$NF$2:$NF$60=AM$1),0),$G247-1966)</f>
        <v>1478.634</v>
      </c>
      <c r="AN247" s="4" cm="1">
        <f t="array" ref="AN247">INDEX(GMWQ!$A$2:$NF$60,MATCH(1,(GMWQ!$NE$2:$NE$60=AN$3)*(GMWQ!$ND$2:$ND$60=AN$4)*(GMWQ!$NF$2:$NF$60=AN$1),0),$G247-1966)</f>
        <v>959.82470000000001</v>
      </c>
      <c r="AO247" s="4" cm="1">
        <f t="array" ref="AO247">INDEX(GMWQ!$A$2:$NF$60,MATCH(1,(GMWQ!$NE$2:$NE$60=AO$3)*(GMWQ!$ND$2:$ND$60=AO$4)*(GMWQ!$NF$2:$NF$60=AO$1),0),$G247-1966)</f>
        <v>673.69709999999998</v>
      </c>
      <c r="AP247" s="4" cm="1">
        <f t="array" ref="AP247">INDEX(GMWQ!$A$2:$NF$60,MATCH(1,(GMWQ!$NE$2:$NE$60=AP$3)*(GMWQ!$ND$2:$ND$60=AP$4)*(GMWQ!$NF$2:$NF$60=AP$1),0),$G247-1966)</f>
        <v>1070922</v>
      </c>
      <c r="AQ247" s="4" cm="1">
        <f t="array" ref="AQ247">INDEX(GMWQ!$A$2:$NF$60,MATCH(1,(GMWQ!$NE$2:$NE$60=AQ$3)*(GMWQ!$ND$2:$ND$60=AQ$4)*(GMWQ!$NF$2:$NF$60=AQ$1),0),$G247-1966)</f>
        <v>0.566751</v>
      </c>
      <c r="AR247" s="4" cm="1">
        <f t="array" ref="AR247">INDEX(GMWQ!$A$2:$NF$60,MATCH(1,(GMWQ!$NE$2:$NE$60=AR$3)*(GMWQ!$ND$2:$ND$60=AR$4)*(GMWQ!$NF$2:$NF$60=AR$1),0),$G247-1966)</f>
        <v>0.3820848</v>
      </c>
      <c r="AS247" s="4" cm="1">
        <f t="array" ref="AS247">INDEX(GMWQ!$A$2:$NF$60,MATCH(1,(GMWQ!$NE$2:$NE$60=AS$3)*(GMWQ!$ND$2:$ND$60=AS$4)*(GMWQ!$NF$2:$NF$60=AS$1),0),$G247-1966)</f>
        <v>0.32854159999999999</v>
      </c>
      <c r="AT247" s="4" cm="1">
        <f t="array" ref="AT247">INDEX(GMWQ!$A$2:$NF$60,MATCH(1,(GMWQ!$NE$2:$NE$60=AT$3)*(GMWQ!$ND$2:$ND$60=AT$4)*(GMWQ!$NF$2:$NF$60=AT$1),0),$G247-1966)</f>
        <v>0.73648239999999998</v>
      </c>
      <c r="AU247" s="4" cm="1">
        <f t="array" ref="AU247">INDEX(GMWQ!$A$2:$NF$60,MATCH(1,(GMWQ!$NE$2:$NE$60=AU$3)*(GMWQ!$ND$2:$ND$60=AU$4)*(GMWQ!$NF$2:$NF$60=AU$1),0),$G247-1966)</f>
        <v>163.54830000000001</v>
      </c>
      <c r="AV247" s="4" cm="1">
        <f t="array" ref="AV247">INDEX(GMWQ!$A$2:$NF$60,MATCH(1,(GMWQ!$NE$2:$NE$60=AV$3)*(GMWQ!$ND$2:$ND$60=AV$4)*(GMWQ!$NF$2:$NF$60=AV$1),0),$G247-1966)</f>
        <v>383.61680000000001</v>
      </c>
      <c r="AW247" s="4" cm="1">
        <f t="array" ref="AW247">INDEX(GMWQ!$A$2:$NF$60,MATCH(1,(GMWQ!$NE$2:$NE$60=AW$3)*(GMWQ!$ND$2:$ND$60=AW$4)*(GMWQ!$NF$2:$NF$60=AW$1),0),$G247-1966)</f>
        <v>130.33449999999999</v>
      </c>
      <c r="AX247" s="4" cm="1">
        <f t="array" ref="AX247">INDEX(GMWQ!$A$2:$NF$60,MATCH(1,(GMWQ!$NE$2:$NE$60=AX$3)*(GMWQ!$ND$2:$ND$60=AX$4)*(GMWQ!$NF$2:$NF$60=AX$1),0),$G247-1966)</f>
        <v>145.3348</v>
      </c>
      <c r="AY247" s="4" cm="1">
        <f t="array" ref="AY247">INDEX(GMWQ!$A$2:$NF$60,MATCH(1,(GMWQ!$NE$2:$NE$60=AY$3)*(GMWQ!$ND$2:$ND$60=AY$4)*(GMWQ!$NF$2:$NF$60=AY$1),0),$G247-1966)</f>
        <v>116.0942</v>
      </c>
      <c r="AZ247" s="4" cm="1">
        <f t="array" ref="AZ247">INDEX(GMWQ!$A$2:$NF$60,MATCH(1,(GMWQ!$NE$2:$NE$60=AZ$3)*(GMWQ!$ND$2:$ND$60=AZ$4)*(GMWQ!$NF$2:$NF$60=AZ$1),0),$G247-1966)</f>
        <v>115.7734</v>
      </c>
      <c r="BA247" s="4" cm="1">
        <f t="array" ref="BA247">INDEX(GMWQ!$A$2:$NF$60,MATCH(1,(GMWQ!$NE$2:$NE$60=BA$3)*(GMWQ!$ND$2:$ND$60=BA$4)*(GMWQ!$NF$2:$NF$60=BA$1),0),$G247-1966)</f>
        <v>192.34630000000001</v>
      </c>
    </row>
    <row r="248" spans="1:53" x14ac:dyDescent="0.25">
      <c r="B248" s="4">
        <f t="shared" si="303"/>
        <v>2033</v>
      </c>
      <c r="C248" s="4">
        <f t="shared" si="303"/>
        <v>2033</v>
      </c>
      <c r="D248" s="4">
        <f t="shared" ref="D248" si="320">+D244+1</f>
        <v>2032</v>
      </c>
      <c r="G248" s="4">
        <f t="shared" si="311"/>
        <v>2214</v>
      </c>
      <c r="H248" s="4" cm="1">
        <f t="array" ref="H248">INDEX(GMWQ!$A$2:$NF$60,MATCH(1,(GMWQ!$NE$2:$NE$60=H$3)*(GMWQ!$ND$2:$ND$60=H$4)*(GMWQ!$NF$2:$NF$60=H$1),0),$G248-1966)</f>
        <v>781756.4</v>
      </c>
      <c r="I248" s="4" cm="1">
        <f t="array" ref="I248">INDEX(GMWQ!$A$2:$NF$60,MATCH(1,(GMWQ!$NE$2:$NE$60=I$3)*(GMWQ!$ND$2:$ND$60=I$4)*(GMWQ!$NF$2:$NF$60=I$1),0),$G248-1966)</f>
        <v>7215.4679999999998</v>
      </c>
      <c r="J248" s="4" cm="1">
        <f t="array" ref="J248">INDEX(GMWQ!$A$2:$NF$60,MATCH(1,(GMWQ!$NE$2:$NE$60=J$3)*(GMWQ!$ND$2:$ND$60=J$4)*(GMWQ!$NF$2:$NF$60=J$1),0),$G248-1966)</f>
        <v>152734</v>
      </c>
      <c r="K248" s="4" cm="1">
        <f t="array" ref="K248">INDEX(GMWQ!$A$2:$NF$60,MATCH(1,(GMWQ!$NE$2:$NE$60=K$3)*(GMWQ!$ND$2:$ND$60=K$4)*(GMWQ!$NF$2:$NF$60=K$1),0),$G248-1966)</f>
        <v>989.02610000000004</v>
      </c>
      <c r="L248" s="4" cm="1">
        <f t="array" ref="L248">INDEX(GMWQ!$A$2:$NF$60,MATCH(1,(GMWQ!$NE$2:$NE$60=L$3)*(GMWQ!$ND$2:$ND$60=L$4)*(GMWQ!$NF$2:$NF$60=L$1),0),$G248-1966)</f>
        <v>720.59</v>
      </c>
      <c r="M248" s="4" cm="1">
        <f t="array" ref="M248">INDEX(GMWQ!$A$2:$NF$60,MATCH(1,(GMWQ!$NE$2:$NE$60=M$3)*(GMWQ!$ND$2:$ND$60=M$4)*(GMWQ!$NF$2:$NF$60=M$1),0),$G248-1966)</f>
        <v>511.0865</v>
      </c>
      <c r="N248" s="4" cm="1">
        <f t="array" ref="N248">INDEX(GMWQ!$A$2:$NF$60,MATCH(1,(GMWQ!$NE$2:$NE$60=N$3)*(GMWQ!$ND$2:$ND$60=N$4)*(GMWQ!$NF$2:$NF$60=N$1),0),$G248-1966)</f>
        <v>720764.1</v>
      </c>
      <c r="O248" s="4" cm="1">
        <f t="array" ref="O248">INDEX(GMWQ!$A$2:$NF$60,MATCH(1,(GMWQ!$NE$2:$NE$60=O$3)*(GMWQ!$ND$2:$ND$60=O$4)*(GMWQ!$NF$2:$NF$60=O$1),0),$G248-1966)</f>
        <v>-52195.56</v>
      </c>
      <c r="P248" s="4" cm="1">
        <f t="array" ref="P248">INDEX(GMWQ!$A$2:$NF$60,MATCH(1,(GMWQ!$NE$2:$NE$60=P$3)*(GMWQ!$ND$2:$ND$60=P$4)*(GMWQ!$NF$2:$NF$60=P$1),0),$G248-1966)</f>
        <v>-872.37199999999996</v>
      </c>
      <c r="Q248" s="4" cm="1">
        <f t="array" ref="Q248">INDEX(GMWQ!$A$2:$NF$60,MATCH(1,(GMWQ!$NE$2:$NE$60=Q$3)*(GMWQ!$ND$2:$ND$60=Q$4)*(GMWQ!$NF$2:$NF$60=Q$1),0),$G248-1966)</f>
        <v>-6061.8119999999999</v>
      </c>
      <c r="R248" s="4" cm="1">
        <f t="array" ref="R248">INDEX(GMWQ!$A$2:$NF$60,MATCH(1,(GMWQ!$NE$2:$NE$60=R$3)*(GMWQ!$ND$2:$ND$60=R$4)*(GMWQ!$NF$2:$NF$60=R$1),0),$G248-1966)</f>
        <v>-33.696289999999998</v>
      </c>
      <c r="S248" s="4" cm="1">
        <f t="array" ref="S248">INDEX(GMWQ!$A$2:$NF$60,MATCH(1,(GMWQ!$NE$2:$NE$60=S$3)*(GMWQ!$ND$2:$ND$60=S$4)*(GMWQ!$NF$2:$NF$60=S$1),0),$G248-1966)</f>
        <v>-37.558929999999997</v>
      </c>
      <c r="T248" s="4" cm="1">
        <f t="array" ref="T248">INDEX(GMWQ!$A$2:$NF$60,MATCH(1,(GMWQ!$NE$2:$NE$60=T$3)*(GMWQ!$ND$2:$ND$60=T$4)*(GMWQ!$NF$2:$NF$60=T$1),0),$G248-1966)</f>
        <v>-14.675689999999999</v>
      </c>
      <c r="U248" s="4" cm="1">
        <f t="array" ref="U248">INDEX(GMWQ!$A$2:$NF$60,MATCH(1,(GMWQ!$NE$2:$NE$60=U$3)*(GMWQ!$ND$2:$ND$60=U$4)*(GMWQ!$NF$2:$NF$60=U$1),0),$G248-1966)</f>
        <v>-21234.47</v>
      </c>
      <c r="V248" s="4" cm="1">
        <f t="array" ref="V248">INDEX(GMWQ!$A$2:$NF$60,MATCH(1,(GMWQ!$NE$2:$NE$60=V$3)*(GMWQ!$ND$2:$ND$60=V$4)*(GMWQ!$NF$2:$NF$60=V$1),0),$G248-1966)</f>
        <v>3869430</v>
      </c>
      <c r="W248" s="4" cm="1">
        <f t="array" ref="W248">INDEX(GMWQ!$A$2:$NF$60,MATCH(1,(GMWQ!$NE$2:$NE$60=W$3)*(GMWQ!$ND$2:$ND$60=W$4)*(GMWQ!$NF$2:$NF$60=W$1),0),$G248-1966)</f>
        <v>64068.54</v>
      </c>
      <c r="X248" s="4" cm="1">
        <f t="array" ref="X248">INDEX(GMWQ!$A$2:$NF$60,MATCH(1,(GMWQ!$NE$2:$NE$60=X$3)*(GMWQ!$ND$2:$ND$60=X$4)*(GMWQ!$NF$2:$NF$60=X$1),0),$G248-1966)</f>
        <v>1530786</v>
      </c>
      <c r="Y248" s="4" cm="1">
        <f t="array" ref="Y248">INDEX(GMWQ!$A$2:$NF$60,MATCH(1,(GMWQ!$NE$2:$NE$60=Y$3)*(GMWQ!$ND$2:$ND$60=Y$4)*(GMWQ!$NF$2:$NF$60=Y$1),0),$G248-1966)</f>
        <v>3953.2939999999999</v>
      </c>
      <c r="Z248" s="4" cm="1">
        <f t="array" ref="Z248">INDEX(GMWQ!$A$2:$NF$60,MATCH(1,(GMWQ!$NE$2:$NE$60=Z$3)*(GMWQ!$ND$2:$ND$60=Z$4)*(GMWQ!$NF$2:$NF$60=Z$1),0),$G248-1966)</f>
        <v>4892.7960000000003</v>
      </c>
      <c r="AA248" s="4" cm="1">
        <f t="array" ref="AA248">INDEX(GMWQ!$A$2:$NF$60,MATCH(1,(GMWQ!$NE$2:$NE$60=AA$3)*(GMWQ!$ND$2:$ND$60=AA$4)*(GMWQ!$NF$2:$NF$60=AA$1),0),$G248-1966)</f>
        <v>3939.5709999999999</v>
      </c>
      <c r="AB248" s="4" cm="1">
        <f t="array" ref="AB248">INDEX(GMWQ!$A$2:$NF$60,MATCH(1,(GMWQ!$NE$2:$NE$60=AB$3)*(GMWQ!$ND$2:$ND$60=AB$4)*(GMWQ!$NF$2:$NF$60=AB$1),0),$G248-1966)</f>
        <v>4230727</v>
      </c>
      <c r="AC248" s="4" cm="1">
        <f t="array" ref="AC248">INDEX(GMWQ!$A$2:$NF$60,MATCH(1,(GMWQ!$NE$2:$NE$60=AC$3)*(GMWQ!$ND$2:$ND$60=AC$4)*(GMWQ!$NF$2:$NF$60=AC$1),0),$G248-1966)</f>
        <v>3907418</v>
      </c>
      <c r="AD248" s="4" cm="1">
        <f t="array" ref="AD248">INDEX(GMWQ!$A$2:$NF$60,MATCH(1,(GMWQ!$NE$2:$NE$60=AD$3)*(GMWQ!$ND$2:$ND$60=AD$4)*(GMWQ!$NF$2:$NF$60=AD$1),0),$G248-1966)</f>
        <v>52733.73</v>
      </c>
      <c r="AE248" s="4" cm="1">
        <f t="array" ref="AE248">INDEX(GMWQ!$A$2:$NF$60,MATCH(1,(GMWQ!$NE$2:$NE$60=AE$3)*(GMWQ!$ND$2:$ND$60=AE$4)*(GMWQ!$NF$2:$NF$60=AE$1),0),$G248-1966)</f>
        <v>748214.3</v>
      </c>
      <c r="AF248" s="4" cm="1">
        <f t="array" ref="AF248">INDEX(GMWQ!$A$2:$NF$60,MATCH(1,(GMWQ!$NE$2:$NE$60=AF$3)*(GMWQ!$ND$2:$ND$60=AF$4)*(GMWQ!$NF$2:$NF$60=AF$1),0),$G248-1966)</f>
        <v>2276.7460000000001</v>
      </c>
      <c r="AG248" s="4" cm="1">
        <f t="array" ref="AG248">INDEX(GMWQ!$A$2:$NF$60,MATCH(1,(GMWQ!$NE$2:$NE$60=AG$3)*(GMWQ!$ND$2:$ND$60=AG$4)*(GMWQ!$NF$2:$NF$60=AG$1),0),$G248-1966)</f>
        <v>3462.4050000000002</v>
      </c>
      <c r="AH248" s="4" cm="1">
        <f t="array" ref="AH248">INDEX(GMWQ!$A$2:$NF$60,MATCH(1,(GMWQ!$NE$2:$NE$60=AH$3)*(GMWQ!$ND$2:$ND$60=AH$4)*(GMWQ!$NF$2:$NF$60=AH$1),0),$G248-1966)</f>
        <v>3301.2489999999998</v>
      </c>
      <c r="AI248" s="4" cm="1">
        <f t="array" ref="AI248">INDEX(GMWQ!$A$2:$NF$60,MATCH(1,(GMWQ!$NE$2:$NE$60=AI$3)*(GMWQ!$ND$2:$ND$60=AI$4)*(GMWQ!$NF$2:$NF$60=AI$1),0),$G248-1966)</f>
        <v>1041968</v>
      </c>
      <c r="AJ248" s="4" cm="1">
        <f t="array" ref="AJ248">INDEX(GMWQ!$A$2:$NF$60,MATCH(1,(GMWQ!$NE$2:$NE$60=AJ$3)*(GMWQ!$ND$2:$ND$60=AJ$4)*(GMWQ!$NF$2:$NF$60=AJ$1),0),$G248-1966)</f>
        <v>1004568</v>
      </c>
      <c r="AK248" s="4" cm="1">
        <f t="array" ref="AK248">INDEX(GMWQ!$A$2:$NF$60,MATCH(1,(GMWQ!$NE$2:$NE$60=AK$3)*(GMWQ!$ND$2:$ND$60=AK$4)*(GMWQ!$NF$2:$NF$60=AK$1),0),$G248-1966)</f>
        <v>10862.71</v>
      </c>
      <c r="AL248" s="4" cm="1">
        <f t="array" ref="AL248">INDEX(GMWQ!$A$2:$NF$60,MATCH(1,(GMWQ!$NE$2:$NE$60=AL$3)*(GMWQ!$ND$2:$ND$60=AL$4)*(GMWQ!$NF$2:$NF$60=AL$1),0),$G248-1966)</f>
        <v>191831.9</v>
      </c>
      <c r="AM248" s="4" cm="1">
        <f t="array" ref="AM248">INDEX(GMWQ!$A$2:$NF$60,MATCH(1,(GMWQ!$NE$2:$NE$60=AM$3)*(GMWQ!$ND$2:$ND$60=AM$4)*(GMWQ!$NF$2:$NF$60=AM$1),0),$G248-1966)</f>
        <v>1488.712</v>
      </c>
      <c r="AN248" s="4" cm="1">
        <f t="array" ref="AN248">INDEX(GMWQ!$A$2:$NF$60,MATCH(1,(GMWQ!$NE$2:$NE$60=AN$3)*(GMWQ!$ND$2:$ND$60=AN$4)*(GMWQ!$NF$2:$NF$60=AN$1),0),$G248-1966)</f>
        <v>967.3374</v>
      </c>
      <c r="AO248" s="4" cm="1">
        <f t="array" ref="AO248">INDEX(GMWQ!$A$2:$NF$60,MATCH(1,(GMWQ!$NE$2:$NE$60=AO$3)*(GMWQ!$ND$2:$ND$60=AO$4)*(GMWQ!$NF$2:$NF$60=AO$1),0),$G248-1966)</f>
        <v>677.73689999999999</v>
      </c>
      <c r="AP248" s="4" cm="1">
        <f t="array" ref="AP248">INDEX(GMWQ!$A$2:$NF$60,MATCH(1,(GMWQ!$NE$2:$NE$60=AP$3)*(GMWQ!$ND$2:$ND$60=AP$4)*(GMWQ!$NF$2:$NF$60=AP$1),0),$G248-1966)</f>
        <v>1080793</v>
      </c>
      <c r="AQ248" s="4" cm="1">
        <f t="array" ref="AQ248">INDEX(GMWQ!$A$2:$NF$60,MATCH(1,(GMWQ!$NE$2:$NE$60=AQ$3)*(GMWQ!$ND$2:$ND$60=AQ$4)*(GMWQ!$NF$2:$NF$60=AQ$1),0),$G248-1966)</f>
        <v>0.56413939999999996</v>
      </c>
      <c r="AR248" s="4" cm="1">
        <f t="array" ref="AR248">INDEX(GMWQ!$A$2:$NF$60,MATCH(1,(GMWQ!$NE$2:$NE$60=AR$3)*(GMWQ!$ND$2:$ND$60=AR$4)*(GMWQ!$NF$2:$NF$60=AR$1),0),$G248-1966)</f>
        <v>0.39993479999999998</v>
      </c>
      <c r="AS248" s="4" cm="1">
        <f t="array" ref="AS248">INDEX(GMWQ!$A$2:$NF$60,MATCH(1,(GMWQ!$NE$2:$NE$60=AS$3)*(GMWQ!$ND$2:$ND$60=AS$4)*(GMWQ!$NF$2:$NF$60=AS$1),0),$G248-1966)</f>
        <v>0.34308529999999998</v>
      </c>
      <c r="AT248" s="4" cm="1">
        <f t="array" ref="AT248">INDEX(GMWQ!$A$2:$NF$60,MATCH(1,(GMWQ!$NE$2:$NE$60=AT$3)*(GMWQ!$ND$2:$ND$60=AT$4)*(GMWQ!$NF$2:$NF$60=AT$1),0),$G248-1966)</f>
        <v>0.73780009999999996</v>
      </c>
      <c r="AU248" s="4" cm="1">
        <f t="array" ref="AU248">INDEX(GMWQ!$A$2:$NF$60,MATCH(1,(GMWQ!$NE$2:$NE$60=AU$3)*(GMWQ!$ND$2:$ND$60=AU$4)*(GMWQ!$NF$2:$NF$60=AU$1),0),$G248-1966)</f>
        <v>164.95910000000001</v>
      </c>
      <c r="AV248" s="4" cm="1">
        <f t="array" ref="AV248">INDEX(GMWQ!$A$2:$NF$60,MATCH(1,(GMWQ!$NE$2:$NE$60=AV$3)*(GMWQ!$ND$2:$ND$60=AV$4)*(GMWQ!$NF$2:$NF$60=AV$1),0),$G248-1966)</f>
        <v>385.71300000000002</v>
      </c>
      <c r="AW248" s="4" cm="1">
        <f t="array" ref="AW248">INDEX(GMWQ!$A$2:$NF$60,MATCH(1,(GMWQ!$NE$2:$NE$60=AW$3)*(GMWQ!$ND$2:$ND$60=AW$4)*(GMWQ!$NF$2:$NF$60=AW$1),0),$G248-1966)</f>
        <v>131.47370000000001</v>
      </c>
      <c r="AX248" s="4" cm="1">
        <f t="array" ref="AX248">INDEX(GMWQ!$A$2:$NF$60,MATCH(1,(GMWQ!$NE$2:$NE$60=AX$3)*(GMWQ!$ND$2:$ND$60=AX$4)*(GMWQ!$NF$2:$NF$60=AX$1),0),$G248-1966)</f>
        <v>146.07400000000001</v>
      </c>
      <c r="AY248" s="4" cm="1">
        <f t="array" ref="AY248">INDEX(GMWQ!$A$2:$NF$60,MATCH(1,(GMWQ!$NE$2:$NE$60=AY$3)*(GMWQ!$ND$2:$ND$60=AY$4)*(GMWQ!$NF$2:$NF$60=AY$1),0),$G248-1966)</f>
        <v>117.1648</v>
      </c>
      <c r="AZ248" s="4" cm="1">
        <f t="array" ref="AZ248">INDEX(GMWQ!$A$2:$NF$60,MATCH(1,(GMWQ!$NE$2:$NE$60=AZ$3)*(GMWQ!$ND$2:$ND$60=AZ$4)*(GMWQ!$NF$2:$NF$60=AZ$1),0),$G248-1966)</f>
        <v>116.91549999999999</v>
      </c>
      <c r="BA248" s="4" cm="1">
        <f t="array" ref="BA248">INDEX(GMWQ!$A$2:$NF$60,MATCH(1,(GMWQ!$NE$2:$NE$60=BA$3)*(GMWQ!$ND$2:$ND$60=BA$4)*(GMWQ!$NF$2:$NF$60=BA$1),0),$G248-1966)</f>
        <v>193.3073</v>
      </c>
    </row>
    <row r="249" spans="1:53" x14ac:dyDescent="0.25">
      <c r="B249" s="4">
        <f t="shared" si="303"/>
        <v>2033</v>
      </c>
      <c r="C249" s="4">
        <f t="shared" si="303"/>
        <v>2033</v>
      </c>
      <c r="D249" s="4">
        <f t="shared" ref="D249" si="321">+D245+1</f>
        <v>2033</v>
      </c>
      <c r="G249" s="4">
        <f t="shared" si="311"/>
        <v>2215</v>
      </c>
      <c r="H249" s="4" cm="1">
        <f t="array" ref="H249">INDEX(GMWQ!$A$2:$NF$60,MATCH(1,(GMWQ!$NE$2:$NE$60=H$3)*(GMWQ!$ND$2:$ND$60=H$4)*(GMWQ!$NF$2:$NF$60=H$1),0),$G249-1966)</f>
        <v>784406.3</v>
      </c>
      <c r="I249" s="4" cm="1">
        <f t="array" ref="I249">INDEX(GMWQ!$A$2:$NF$60,MATCH(1,(GMWQ!$NE$2:$NE$60=I$3)*(GMWQ!$ND$2:$ND$60=I$4)*(GMWQ!$NF$2:$NF$60=I$1),0),$G249-1966)</f>
        <v>7253.9970000000003</v>
      </c>
      <c r="J249" s="4" cm="1">
        <f t="array" ref="J249">INDEX(GMWQ!$A$2:$NF$60,MATCH(1,(GMWQ!$NE$2:$NE$60=J$3)*(GMWQ!$ND$2:$ND$60=J$4)*(GMWQ!$NF$2:$NF$60=J$1),0),$G249-1966)</f>
        <v>152831.4</v>
      </c>
      <c r="K249" s="4" cm="1">
        <f t="array" ref="K249">INDEX(GMWQ!$A$2:$NF$60,MATCH(1,(GMWQ!$NE$2:$NE$60=K$3)*(GMWQ!$ND$2:$ND$60=K$4)*(GMWQ!$NF$2:$NF$60=K$1),0),$G249-1966)</f>
        <v>990.81039999999996</v>
      </c>
      <c r="L249" s="4" cm="1">
        <f t="array" ref="L249">INDEX(GMWQ!$A$2:$NF$60,MATCH(1,(GMWQ!$NE$2:$NE$60=L$3)*(GMWQ!$ND$2:$ND$60=L$4)*(GMWQ!$NF$2:$NF$60=L$1),0),$G249-1966)</f>
        <v>722.22</v>
      </c>
      <c r="M249" s="4" cm="1">
        <f t="array" ref="M249">INDEX(GMWQ!$A$2:$NF$60,MATCH(1,(GMWQ!$NE$2:$NE$60=M$3)*(GMWQ!$ND$2:$ND$60=M$4)*(GMWQ!$NF$2:$NF$60=M$1),0),$G249-1966)</f>
        <v>511.60230000000001</v>
      </c>
      <c r="N249" s="4" cm="1">
        <f t="array" ref="N249">INDEX(GMWQ!$A$2:$NF$60,MATCH(1,(GMWQ!$NE$2:$NE$60=N$3)*(GMWQ!$ND$2:$ND$60=N$4)*(GMWQ!$NF$2:$NF$60=N$1),0),$G249-1966)</f>
        <v>723999.4</v>
      </c>
      <c r="O249" s="4" cm="1">
        <f t="array" ref="O249">INDEX(GMWQ!$A$2:$NF$60,MATCH(1,(GMWQ!$NE$2:$NE$60=O$3)*(GMWQ!$ND$2:$ND$60=O$4)*(GMWQ!$NF$2:$NF$60=O$1),0),$G249-1966)</f>
        <v>-22497.25</v>
      </c>
      <c r="P249" s="4" cm="1">
        <f t="array" ref="P249">INDEX(GMWQ!$A$2:$NF$60,MATCH(1,(GMWQ!$NE$2:$NE$60=P$3)*(GMWQ!$ND$2:$ND$60=P$4)*(GMWQ!$NF$2:$NF$60=P$1),0),$G249-1966)</f>
        <v>-891.67949999999996</v>
      </c>
      <c r="Q249" s="4" cm="1">
        <f t="array" ref="Q249">INDEX(GMWQ!$A$2:$NF$60,MATCH(1,(GMWQ!$NE$2:$NE$60=Q$3)*(GMWQ!$ND$2:$ND$60=Q$4)*(GMWQ!$NF$2:$NF$60=Q$1),0),$G249-1966)</f>
        <v>-6151.8909999999996</v>
      </c>
      <c r="R249" s="4" cm="1">
        <f t="array" ref="R249">INDEX(GMWQ!$A$2:$NF$60,MATCH(1,(GMWQ!$NE$2:$NE$60=R$3)*(GMWQ!$ND$2:$ND$60=R$4)*(GMWQ!$NF$2:$NF$60=R$1),0),$G249-1966)</f>
        <v>-32.899900000000002</v>
      </c>
      <c r="S249" s="4" cm="1">
        <f t="array" ref="S249">INDEX(GMWQ!$A$2:$NF$60,MATCH(1,(GMWQ!$NE$2:$NE$60=S$3)*(GMWQ!$ND$2:$ND$60=S$4)*(GMWQ!$NF$2:$NF$60=S$1),0),$G249-1966)</f>
        <v>-37.189120000000003</v>
      </c>
      <c r="T249" s="4" cm="1">
        <f t="array" ref="T249">INDEX(GMWQ!$A$2:$NF$60,MATCH(1,(GMWQ!$NE$2:$NE$60=T$3)*(GMWQ!$ND$2:$ND$60=T$4)*(GMWQ!$NF$2:$NF$60=T$1),0),$G249-1966)</f>
        <v>-14.3812</v>
      </c>
      <c r="U249" s="4" cm="1">
        <f t="array" ref="U249">INDEX(GMWQ!$A$2:$NF$60,MATCH(1,(GMWQ!$NE$2:$NE$60=U$3)*(GMWQ!$ND$2:$ND$60=U$4)*(GMWQ!$NF$2:$NF$60=U$1),0),$G249-1966)</f>
        <v>-21200.38</v>
      </c>
      <c r="V249" s="4" cm="1">
        <f t="array" ref="V249">INDEX(GMWQ!$A$2:$NF$60,MATCH(1,(GMWQ!$NE$2:$NE$60=V$3)*(GMWQ!$ND$2:$ND$60=V$4)*(GMWQ!$NF$2:$NF$60=V$1),0),$G249-1966)</f>
        <v>3891928</v>
      </c>
      <c r="W249" s="4" cm="1">
        <f t="array" ref="W249">INDEX(GMWQ!$A$2:$NF$60,MATCH(1,(GMWQ!$NE$2:$NE$60=W$3)*(GMWQ!$ND$2:$ND$60=W$4)*(GMWQ!$NF$2:$NF$60=W$1),0),$G249-1966)</f>
        <v>64960.21</v>
      </c>
      <c r="X249" s="4" cm="1">
        <f t="array" ref="X249">INDEX(GMWQ!$A$2:$NF$60,MATCH(1,(GMWQ!$NE$2:$NE$60=X$3)*(GMWQ!$ND$2:$ND$60=X$4)*(GMWQ!$NF$2:$NF$60=X$1),0),$G249-1966)</f>
        <v>1536938</v>
      </c>
      <c r="Y249" s="4" cm="1">
        <f t="array" ref="Y249">INDEX(GMWQ!$A$2:$NF$60,MATCH(1,(GMWQ!$NE$2:$NE$60=Y$3)*(GMWQ!$ND$2:$ND$60=Y$4)*(GMWQ!$NF$2:$NF$60=Y$1),0),$G249-1966)</f>
        <v>3986.194</v>
      </c>
      <c r="Z249" s="4" cm="1">
        <f t="array" ref="Z249">INDEX(GMWQ!$A$2:$NF$60,MATCH(1,(GMWQ!$NE$2:$NE$60=Z$3)*(GMWQ!$ND$2:$ND$60=Z$4)*(GMWQ!$NF$2:$NF$60=Z$1),0),$G249-1966)</f>
        <v>4929.9849999999997</v>
      </c>
      <c r="AA249" s="4" cm="1">
        <f t="array" ref="AA249">INDEX(GMWQ!$A$2:$NF$60,MATCH(1,(GMWQ!$NE$2:$NE$60=AA$3)*(GMWQ!$ND$2:$ND$60=AA$4)*(GMWQ!$NF$2:$NF$60=AA$1),0),$G249-1966)</f>
        <v>3954.096</v>
      </c>
      <c r="AB249" s="4" cm="1">
        <f t="array" ref="AB249">INDEX(GMWQ!$A$2:$NF$60,MATCH(1,(GMWQ!$NE$2:$NE$60=AB$3)*(GMWQ!$ND$2:$ND$60=AB$4)*(GMWQ!$NF$2:$NF$60=AB$1),0),$G249-1966)</f>
        <v>4251928</v>
      </c>
      <c r="AC249" s="4" cm="1">
        <f t="array" ref="AC249">INDEX(GMWQ!$A$2:$NF$60,MATCH(1,(GMWQ!$NE$2:$NE$60=AC$3)*(GMWQ!$ND$2:$ND$60=AC$4)*(GMWQ!$NF$2:$NF$60=AC$1),0),$G249-1966)</f>
        <v>3932594</v>
      </c>
      <c r="AD249" s="4" cm="1">
        <f t="array" ref="AD249">INDEX(GMWQ!$A$2:$NF$60,MATCH(1,(GMWQ!$NE$2:$NE$60=AD$3)*(GMWQ!$ND$2:$ND$60=AD$4)*(GMWQ!$NF$2:$NF$60=AD$1),0),$G249-1966)</f>
        <v>53561.41</v>
      </c>
      <c r="AE249" s="4" cm="1">
        <f t="array" ref="AE249">INDEX(GMWQ!$A$2:$NF$60,MATCH(1,(GMWQ!$NE$2:$NE$60=AE$3)*(GMWQ!$ND$2:$ND$60=AE$4)*(GMWQ!$NF$2:$NF$60=AE$1),0),$G249-1966)</f>
        <v>754366.2</v>
      </c>
      <c r="AF249" s="4" cm="1">
        <f t="array" ref="AF249">INDEX(GMWQ!$A$2:$NF$60,MATCH(1,(GMWQ!$NE$2:$NE$60=AF$3)*(GMWQ!$ND$2:$ND$60=AF$4)*(GMWQ!$NF$2:$NF$60=AF$1),0),$G249-1966)</f>
        <v>2309.6460000000002</v>
      </c>
      <c r="AG249" s="4" cm="1">
        <f t="array" ref="AG249">INDEX(GMWQ!$A$2:$NF$60,MATCH(1,(GMWQ!$NE$2:$NE$60=AG$3)*(GMWQ!$ND$2:$ND$60=AG$4)*(GMWQ!$NF$2:$NF$60=AG$1),0),$G249-1966)</f>
        <v>3499.5940000000001</v>
      </c>
      <c r="AH249" s="4" cm="1">
        <f t="array" ref="AH249">INDEX(GMWQ!$A$2:$NF$60,MATCH(1,(GMWQ!$NE$2:$NE$60=AH$3)*(GMWQ!$ND$2:$ND$60=AH$4)*(GMWQ!$NF$2:$NF$60=AH$1),0),$G249-1966)</f>
        <v>3315.63</v>
      </c>
      <c r="AI249" s="4" cm="1">
        <f t="array" ref="AI249">INDEX(GMWQ!$A$2:$NF$60,MATCH(1,(GMWQ!$NE$2:$NE$60=AI$3)*(GMWQ!$ND$2:$ND$60=AI$4)*(GMWQ!$NF$2:$NF$60=AI$1),0),$G249-1966)</f>
        <v>1064686</v>
      </c>
      <c r="AJ249" s="4" cm="1">
        <f t="array" ref="AJ249">INDEX(GMWQ!$A$2:$NF$60,MATCH(1,(GMWQ!$NE$2:$NE$60=AJ$3)*(GMWQ!$ND$2:$ND$60=AJ$4)*(GMWQ!$NF$2:$NF$60=AJ$1),0),$G249-1966)</f>
        <v>1013416</v>
      </c>
      <c r="AK249" s="4" cm="1">
        <f t="array" ref="AK249">INDEX(GMWQ!$A$2:$NF$60,MATCH(1,(GMWQ!$NE$2:$NE$60=AK$3)*(GMWQ!$ND$2:$ND$60=AK$4)*(GMWQ!$NF$2:$NF$60=AK$1),0),$G249-1966)</f>
        <v>10969.99</v>
      </c>
      <c r="AL249" s="4" cm="1">
        <f t="array" ref="AL249">INDEX(GMWQ!$A$2:$NF$60,MATCH(1,(GMWQ!$NE$2:$NE$60=AL$3)*(GMWQ!$ND$2:$ND$60=AL$4)*(GMWQ!$NF$2:$NF$60=AL$1),0),$G249-1966)</f>
        <v>192641.6</v>
      </c>
      <c r="AM249" s="4" cm="1">
        <f t="array" ref="AM249">INDEX(GMWQ!$A$2:$NF$60,MATCH(1,(GMWQ!$NE$2:$NE$60=AM$3)*(GMWQ!$ND$2:$ND$60=AM$4)*(GMWQ!$NF$2:$NF$60=AM$1),0),$G249-1966)</f>
        <v>1498.799</v>
      </c>
      <c r="AN249" s="4" cm="1">
        <f t="array" ref="AN249">INDEX(GMWQ!$A$2:$NF$60,MATCH(1,(GMWQ!$NE$2:$NE$60=AN$3)*(GMWQ!$ND$2:$ND$60=AN$4)*(GMWQ!$NF$2:$NF$60=AN$1),0),$G249-1966)</f>
        <v>974.64139999999998</v>
      </c>
      <c r="AO249" s="4" cm="1">
        <f t="array" ref="AO249">INDEX(GMWQ!$A$2:$NF$60,MATCH(1,(GMWQ!$NE$2:$NE$60=AO$3)*(GMWQ!$ND$2:$ND$60=AO$4)*(GMWQ!$NF$2:$NF$60=AO$1),0),$G249-1966)</f>
        <v>681.85389999999995</v>
      </c>
      <c r="AP249" s="4" cm="1">
        <f t="array" ref="AP249">INDEX(GMWQ!$A$2:$NF$60,MATCH(1,(GMWQ!$NE$2:$NE$60=AP$3)*(GMWQ!$ND$2:$ND$60=AP$4)*(GMWQ!$NF$2:$NF$60=AP$1),0),$G249-1966)</f>
        <v>1090752</v>
      </c>
      <c r="AQ249" s="4" cm="1">
        <f t="array" ref="AQ249">INDEX(GMWQ!$A$2:$NF$60,MATCH(1,(GMWQ!$NE$2:$NE$60=AQ$3)*(GMWQ!$ND$2:$ND$60=AQ$4)*(GMWQ!$NF$2:$NF$60=AQ$1),0),$G249-1966)</f>
        <v>0.56416330000000003</v>
      </c>
      <c r="AR249" s="4" cm="1">
        <f t="array" ref="AR249">INDEX(GMWQ!$A$2:$NF$60,MATCH(1,(GMWQ!$NE$2:$NE$60=AR$3)*(GMWQ!$ND$2:$ND$60=AR$4)*(GMWQ!$NF$2:$NF$60=AR$1),0),$G249-1966)</f>
        <v>0.41807250000000001</v>
      </c>
      <c r="AS249" s="4" cm="1">
        <f t="array" ref="AS249">INDEX(GMWQ!$A$2:$NF$60,MATCH(1,(GMWQ!$NE$2:$NE$60=AS$3)*(GMWQ!$ND$2:$ND$60=AS$4)*(GMWQ!$NF$2:$NF$60=AS$1),0),$G249-1966)</f>
        <v>0.3607438</v>
      </c>
      <c r="AT249" s="4" cm="1">
        <f t="array" ref="AT249">INDEX(GMWQ!$A$2:$NF$60,MATCH(1,(GMWQ!$NE$2:$NE$60=AT$3)*(GMWQ!$ND$2:$ND$60=AT$4)*(GMWQ!$NF$2:$NF$60=AT$1),0),$G249-1966)</f>
        <v>0.73952530000000005</v>
      </c>
      <c r="AU249" s="4" cm="1">
        <f t="array" ref="AU249">INDEX(GMWQ!$A$2:$NF$60,MATCH(1,(GMWQ!$NE$2:$NE$60=AU$3)*(GMWQ!$ND$2:$ND$60=AU$4)*(GMWQ!$NF$2:$NF$60=AU$1),0),$G249-1966)</f>
        <v>165.77279999999999</v>
      </c>
      <c r="AV249" s="4" cm="1">
        <f t="array" ref="AV249">INDEX(GMWQ!$A$2:$NF$60,MATCH(1,(GMWQ!$NE$2:$NE$60=AV$3)*(GMWQ!$ND$2:$ND$60=AV$4)*(GMWQ!$NF$2:$NF$60=AV$1),0),$G249-1966)</f>
        <v>387.82089999999999</v>
      </c>
      <c r="AW249" s="4" cm="1">
        <f t="array" ref="AW249">INDEX(GMWQ!$A$2:$NF$60,MATCH(1,(GMWQ!$NE$2:$NE$60=AW$3)*(GMWQ!$ND$2:$ND$60=AW$4)*(GMWQ!$NF$2:$NF$60=AW$1),0),$G249-1966)</f>
        <v>131.87020000000001</v>
      </c>
      <c r="AX249" s="4" cm="1">
        <f t="array" ref="AX249">INDEX(GMWQ!$A$2:$NF$60,MATCH(1,(GMWQ!$NE$2:$NE$60=AX$3)*(GMWQ!$ND$2:$ND$60=AX$4)*(GMWQ!$NF$2:$NF$60=AX$1),0),$G249-1966)</f>
        <v>146.8117</v>
      </c>
      <c r="AY249" s="4" cm="1">
        <f t="array" ref="AY249">INDEX(GMWQ!$A$2:$NF$60,MATCH(1,(GMWQ!$NE$2:$NE$60=AY$3)*(GMWQ!$ND$2:$ND$60=AY$4)*(GMWQ!$NF$2:$NF$60=AY$1),0),$G249-1966)</f>
        <v>117.5817</v>
      </c>
      <c r="AZ249" s="4" cm="1">
        <f t="array" ref="AZ249">INDEX(GMWQ!$A$2:$NF$60,MATCH(1,(GMWQ!$NE$2:$NE$60=AZ$3)*(GMWQ!$ND$2:$ND$60=AZ$4)*(GMWQ!$NF$2:$NF$60=AZ$1),0),$G249-1966)</f>
        <v>117.5946</v>
      </c>
      <c r="BA249" s="4" cm="1">
        <f t="array" ref="BA249">INDEX(GMWQ!$A$2:$NF$60,MATCH(1,(GMWQ!$NE$2:$NE$60=BA$3)*(GMWQ!$ND$2:$ND$60=BA$4)*(GMWQ!$NF$2:$NF$60=BA$1),0),$G249-1966)</f>
        <v>194.27529999999999</v>
      </c>
    </row>
    <row r="250" spans="1:53" x14ac:dyDescent="0.25">
      <c r="B250" s="4">
        <f t="shared" si="303"/>
        <v>2033</v>
      </c>
      <c r="C250" s="4">
        <f t="shared" si="303"/>
        <v>2033</v>
      </c>
      <c r="D250" s="4">
        <f t="shared" ref="D250" si="322">+D246+1</f>
        <v>2033</v>
      </c>
      <c r="F250" s="4">
        <f t="shared" ref="F250" si="323">+F246+1</f>
        <v>2033</v>
      </c>
      <c r="G250" s="4">
        <f t="shared" si="311"/>
        <v>2216</v>
      </c>
      <c r="H250" s="4" cm="1">
        <f t="array" ref="H250">INDEX(GMWQ!$A$2:$NF$60,MATCH(1,(GMWQ!$NE$2:$NE$60=H$3)*(GMWQ!$ND$2:$ND$60=H$4)*(GMWQ!$NF$2:$NF$60=H$1),0),$G250-1966)</f>
        <v>787064.7</v>
      </c>
      <c r="I250" s="4" cm="1">
        <f t="array" ref="I250">INDEX(GMWQ!$A$2:$NF$60,MATCH(1,(GMWQ!$NE$2:$NE$60=I$3)*(GMWQ!$ND$2:$ND$60=I$4)*(GMWQ!$NF$2:$NF$60=I$1),0),$G250-1966)</f>
        <v>7292.1570000000002</v>
      </c>
      <c r="J250" s="4" cm="1">
        <f t="array" ref="J250">INDEX(GMWQ!$A$2:$NF$60,MATCH(1,(GMWQ!$NE$2:$NE$60=J$3)*(GMWQ!$ND$2:$ND$60=J$4)*(GMWQ!$NF$2:$NF$60=J$1),0),$G250-1966)</f>
        <v>152924.4</v>
      </c>
      <c r="K250" s="4" cm="1">
        <f t="array" ref="K250">INDEX(GMWQ!$A$2:$NF$60,MATCH(1,(GMWQ!$NE$2:$NE$60=K$3)*(GMWQ!$ND$2:$ND$60=K$4)*(GMWQ!$NF$2:$NF$60=K$1),0),$G250-1966)</f>
        <v>992.60609999999997</v>
      </c>
      <c r="L250" s="4" cm="1">
        <f t="array" ref="L250">INDEX(GMWQ!$A$2:$NF$60,MATCH(1,(GMWQ!$NE$2:$NE$60=L$3)*(GMWQ!$ND$2:$ND$60=L$4)*(GMWQ!$NF$2:$NF$60=L$1),0),$G250-1966)</f>
        <v>723.89</v>
      </c>
      <c r="M250" s="4" cm="1">
        <f t="array" ref="M250">INDEX(GMWQ!$A$2:$NF$60,MATCH(1,(GMWQ!$NE$2:$NE$60=M$3)*(GMWQ!$ND$2:$ND$60=M$4)*(GMWQ!$NF$2:$NF$60=M$1),0),$G250-1966)</f>
        <v>512.1182</v>
      </c>
      <c r="N250" s="4" cm="1">
        <f t="array" ref="N250">INDEX(GMWQ!$A$2:$NF$60,MATCH(1,(GMWQ!$NE$2:$NE$60=N$3)*(GMWQ!$ND$2:$ND$60=N$4)*(GMWQ!$NF$2:$NF$60=N$1),0),$G250-1966)</f>
        <v>727271.9</v>
      </c>
      <c r="O250" s="4" cm="1">
        <f t="array" ref="O250">INDEX(GMWQ!$A$2:$NF$60,MATCH(1,(GMWQ!$NE$2:$NE$60=O$3)*(GMWQ!$ND$2:$ND$60=O$4)*(GMWQ!$NF$2:$NF$60=O$1),0),$G250-1966)</f>
        <v>-49104.62</v>
      </c>
      <c r="P250" s="4" cm="1">
        <f t="array" ref="P250">INDEX(GMWQ!$A$2:$NF$60,MATCH(1,(GMWQ!$NE$2:$NE$60=P$3)*(GMWQ!$ND$2:$ND$60=P$4)*(GMWQ!$NF$2:$NF$60=P$1),0),$G250-1966)</f>
        <v>-896.59249999999997</v>
      </c>
      <c r="Q250" s="4" cm="1">
        <f t="array" ref="Q250">INDEX(GMWQ!$A$2:$NF$60,MATCH(1,(GMWQ!$NE$2:$NE$60=Q$3)*(GMWQ!$ND$2:$ND$60=Q$4)*(GMWQ!$NF$2:$NF$60=Q$1),0),$G250-1966)</f>
        <v>-6239.4380000000001</v>
      </c>
      <c r="R250" s="4" cm="1">
        <f t="array" ref="R250">INDEX(GMWQ!$A$2:$NF$60,MATCH(1,(GMWQ!$NE$2:$NE$60=R$3)*(GMWQ!$ND$2:$ND$60=R$4)*(GMWQ!$NF$2:$NF$60=R$1),0),$G250-1966)</f>
        <v>-32.09216</v>
      </c>
      <c r="S250" s="4" cm="1">
        <f t="array" ref="S250">INDEX(GMWQ!$A$2:$NF$60,MATCH(1,(GMWQ!$NE$2:$NE$60=S$3)*(GMWQ!$ND$2:$ND$60=S$4)*(GMWQ!$NF$2:$NF$60=S$1),0),$G250-1966)</f>
        <v>-36.661619999999999</v>
      </c>
      <c r="T250" s="4" cm="1">
        <f t="array" ref="T250">INDEX(GMWQ!$A$2:$NF$60,MATCH(1,(GMWQ!$NE$2:$NE$60=T$3)*(GMWQ!$ND$2:$ND$60=T$4)*(GMWQ!$NF$2:$NF$60=T$1),0),$G250-1966)</f>
        <v>-14.14411</v>
      </c>
      <c r="U250" s="4" cm="1">
        <f t="array" ref="U250">INDEX(GMWQ!$A$2:$NF$60,MATCH(1,(GMWQ!$NE$2:$NE$60=U$3)*(GMWQ!$ND$2:$ND$60=U$4)*(GMWQ!$NF$2:$NF$60=U$1),0),$G250-1966)</f>
        <v>-21179.97</v>
      </c>
      <c r="V250" s="4" cm="1">
        <f t="array" ref="V250">INDEX(GMWQ!$A$2:$NF$60,MATCH(1,(GMWQ!$NE$2:$NE$60=V$3)*(GMWQ!$ND$2:$ND$60=V$4)*(GMWQ!$NF$2:$NF$60=V$1),0),$G250-1966)</f>
        <v>3941032</v>
      </c>
      <c r="W250" s="4" cm="1">
        <f t="array" ref="W250">INDEX(GMWQ!$A$2:$NF$60,MATCH(1,(GMWQ!$NE$2:$NE$60=W$3)*(GMWQ!$ND$2:$ND$60=W$4)*(GMWQ!$NF$2:$NF$60=W$1),0),$G250-1966)</f>
        <v>65856.800000000003</v>
      </c>
      <c r="X250" s="4" cm="1">
        <f t="array" ref="X250">INDEX(GMWQ!$A$2:$NF$60,MATCH(1,(GMWQ!$NE$2:$NE$60=X$3)*(GMWQ!$ND$2:$ND$60=X$4)*(GMWQ!$NF$2:$NF$60=X$1),0),$G250-1966)</f>
        <v>1543178</v>
      </c>
      <c r="Y250" s="4" cm="1">
        <f t="array" ref="Y250">INDEX(GMWQ!$A$2:$NF$60,MATCH(1,(GMWQ!$NE$2:$NE$60=Y$3)*(GMWQ!$ND$2:$ND$60=Y$4)*(GMWQ!$NF$2:$NF$60=Y$1),0),$G250-1966)</f>
        <v>4018.2860000000001</v>
      </c>
      <c r="Z250" s="4" cm="1">
        <f t="array" ref="Z250">INDEX(GMWQ!$A$2:$NF$60,MATCH(1,(GMWQ!$NE$2:$NE$60=Z$3)*(GMWQ!$ND$2:$ND$60=Z$4)*(GMWQ!$NF$2:$NF$60=Z$1),0),$G250-1966)</f>
        <v>4966.6469999999999</v>
      </c>
      <c r="AA250" s="4" cm="1">
        <f t="array" ref="AA250">INDEX(GMWQ!$A$2:$NF$60,MATCH(1,(GMWQ!$NE$2:$NE$60=AA$3)*(GMWQ!$ND$2:$ND$60=AA$4)*(GMWQ!$NF$2:$NF$60=AA$1),0),$G250-1966)</f>
        <v>3968.3829999999998</v>
      </c>
      <c r="AB250" s="4" cm="1">
        <f t="array" ref="AB250">INDEX(GMWQ!$A$2:$NF$60,MATCH(1,(GMWQ!$NE$2:$NE$60=AB$3)*(GMWQ!$ND$2:$ND$60=AB$4)*(GMWQ!$NF$2:$NF$60=AB$1),0),$G250-1966)</f>
        <v>4273108</v>
      </c>
      <c r="AC250" s="4" cm="1">
        <f t="array" ref="AC250">INDEX(GMWQ!$A$2:$NF$60,MATCH(1,(GMWQ!$NE$2:$NE$60=AC$3)*(GMWQ!$ND$2:$ND$60=AC$4)*(GMWQ!$NF$2:$NF$60=AC$1),0),$G250-1966)</f>
        <v>3984378</v>
      </c>
      <c r="AD250" s="4" cm="1">
        <f t="array" ref="AD250">INDEX(GMWQ!$A$2:$NF$60,MATCH(1,(GMWQ!$NE$2:$NE$60=AD$3)*(GMWQ!$ND$2:$ND$60=AD$4)*(GMWQ!$NF$2:$NF$60=AD$1),0),$G250-1966)</f>
        <v>54458.76</v>
      </c>
      <c r="AE250" s="4" cm="1">
        <f t="array" ref="AE250">INDEX(GMWQ!$A$2:$NF$60,MATCH(1,(GMWQ!$NE$2:$NE$60=AE$3)*(GMWQ!$ND$2:$ND$60=AE$4)*(GMWQ!$NF$2:$NF$60=AE$1),0),$G250-1966)</f>
        <v>760605.6</v>
      </c>
      <c r="AF250" s="4" cm="1">
        <f t="array" ref="AF250">INDEX(GMWQ!$A$2:$NF$60,MATCH(1,(GMWQ!$NE$2:$NE$60=AF$3)*(GMWQ!$ND$2:$ND$60=AF$4)*(GMWQ!$NF$2:$NF$60=AF$1),0),$G250-1966)</f>
        <v>2341.7379999999998</v>
      </c>
      <c r="AG250" s="4" cm="1">
        <f t="array" ref="AG250">INDEX(GMWQ!$A$2:$NF$60,MATCH(1,(GMWQ!$NE$2:$NE$60=AG$3)*(GMWQ!$ND$2:$ND$60=AG$4)*(GMWQ!$NF$2:$NF$60=AG$1),0),$G250-1966)</f>
        <v>3536.2559999999999</v>
      </c>
      <c r="AH250" s="4" cm="1">
        <f t="array" ref="AH250">INDEX(GMWQ!$A$2:$NF$60,MATCH(1,(GMWQ!$NE$2:$NE$60=AH$3)*(GMWQ!$ND$2:$ND$60=AH$4)*(GMWQ!$NF$2:$NF$60=AH$1),0),$G250-1966)</f>
        <v>3329.7739999999999</v>
      </c>
      <c r="AI250" s="4" cm="1">
        <f t="array" ref="AI250">INDEX(GMWQ!$A$2:$NF$60,MATCH(1,(GMWQ!$NE$2:$NE$60=AI$3)*(GMWQ!$ND$2:$ND$60=AI$4)*(GMWQ!$NF$2:$NF$60=AI$1),0),$G250-1966)</f>
        <v>1087384</v>
      </c>
      <c r="AJ250" s="4" cm="1">
        <f t="array" ref="AJ250">INDEX(GMWQ!$A$2:$NF$60,MATCH(1,(GMWQ!$NE$2:$NE$60=AJ$3)*(GMWQ!$ND$2:$ND$60=AJ$4)*(GMWQ!$NF$2:$NF$60=AJ$1),0),$G250-1966)</f>
        <v>1022342</v>
      </c>
      <c r="AK250" s="4" cm="1">
        <f t="array" ref="AK250">INDEX(GMWQ!$A$2:$NF$60,MATCH(1,(GMWQ!$NE$2:$NE$60=AK$3)*(GMWQ!$ND$2:$ND$60=AK$4)*(GMWQ!$NF$2:$NF$60=AK$1),0),$G250-1966)</f>
        <v>11077.54</v>
      </c>
      <c r="AL250" s="4" cm="1">
        <f t="array" ref="AL250">INDEX(GMWQ!$A$2:$NF$60,MATCH(1,(GMWQ!$NE$2:$NE$60=AL$3)*(GMWQ!$ND$2:$ND$60=AL$4)*(GMWQ!$NF$2:$NF$60=AL$1),0),$G250-1966)</f>
        <v>193431.4</v>
      </c>
      <c r="AM250" s="4" cm="1">
        <f t="array" ref="AM250">INDEX(GMWQ!$A$2:$NF$60,MATCH(1,(GMWQ!$NE$2:$NE$60=AM$3)*(GMWQ!$ND$2:$ND$60=AM$4)*(GMWQ!$NF$2:$NF$60=AM$1),0),$G250-1966)</f>
        <v>1508.962</v>
      </c>
      <c r="AN250" s="4" cm="1">
        <f t="array" ref="AN250">INDEX(GMWQ!$A$2:$NF$60,MATCH(1,(GMWQ!$NE$2:$NE$60=AN$3)*(GMWQ!$ND$2:$ND$60=AN$4)*(GMWQ!$NF$2:$NF$60=AN$1),0),$G250-1966)</f>
        <v>982.03949999999998</v>
      </c>
      <c r="AO250" s="4" cm="1">
        <f t="array" ref="AO250">INDEX(GMWQ!$A$2:$NF$60,MATCH(1,(GMWQ!$NE$2:$NE$60=AO$3)*(GMWQ!$ND$2:$ND$60=AO$4)*(GMWQ!$NF$2:$NF$60=AO$1),0),$G250-1966)</f>
        <v>685.83600000000001</v>
      </c>
      <c r="AP250" s="4" cm="1">
        <f t="array" ref="AP250">INDEX(GMWQ!$A$2:$NF$60,MATCH(1,(GMWQ!$NE$2:$NE$60=AP$3)*(GMWQ!$ND$2:$ND$60=AP$4)*(GMWQ!$NF$2:$NF$60=AP$1),0),$G250-1966)</f>
        <v>1100868</v>
      </c>
      <c r="AQ250" s="4" cm="1">
        <f t="array" ref="AQ250">INDEX(GMWQ!$A$2:$NF$60,MATCH(1,(GMWQ!$NE$2:$NE$60=AQ$3)*(GMWQ!$ND$2:$ND$60=AQ$4)*(GMWQ!$NF$2:$NF$60=AQ$1),0),$G250-1966)</f>
        <v>0.56684679999999998</v>
      </c>
      <c r="AR250" s="4" cm="1">
        <f t="array" ref="AR250">INDEX(GMWQ!$A$2:$NF$60,MATCH(1,(GMWQ!$NE$2:$NE$60=AR$3)*(GMWQ!$ND$2:$ND$60=AR$4)*(GMWQ!$NF$2:$NF$60=AR$1),0),$G250-1966)</f>
        <v>0.43597079999999999</v>
      </c>
      <c r="AS250" s="4" cm="1">
        <f t="array" ref="AS250">INDEX(GMWQ!$A$2:$NF$60,MATCH(1,(GMWQ!$NE$2:$NE$60=AS$3)*(GMWQ!$ND$2:$ND$60=AS$4)*(GMWQ!$NF$2:$NF$60=AS$1),0),$G250-1966)</f>
        <v>0.38259530000000003</v>
      </c>
      <c r="AT250" s="4" cm="1">
        <f t="array" ref="AT250">INDEX(GMWQ!$A$2:$NF$60,MATCH(1,(GMWQ!$NE$2:$NE$60=AT$3)*(GMWQ!$ND$2:$ND$60=AT$4)*(GMWQ!$NF$2:$NF$60=AT$1),0),$G250-1966)</f>
        <v>0.74170570000000002</v>
      </c>
      <c r="AU250" s="4" cm="1">
        <f t="array" ref="AU250">INDEX(GMWQ!$A$2:$NF$60,MATCH(1,(GMWQ!$NE$2:$NE$60=AU$3)*(GMWQ!$ND$2:$ND$60=AU$4)*(GMWQ!$NF$2:$NF$60=AU$1),0),$G250-1966)</f>
        <v>166.5147</v>
      </c>
      <c r="AV250" s="4" cm="1">
        <f t="array" ref="AV250">INDEX(GMWQ!$A$2:$NF$60,MATCH(1,(GMWQ!$NE$2:$NE$60=AV$3)*(GMWQ!$ND$2:$ND$60=AV$4)*(GMWQ!$NF$2:$NF$60=AV$1),0),$G250-1966)</f>
        <v>389.94040000000001</v>
      </c>
      <c r="AW250" s="4" cm="1">
        <f t="array" ref="AW250">INDEX(GMWQ!$A$2:$NF$60,MATCH(1,(GMWQ!$NE$2:$NE$60=AW$3)*(GMWQ!$ND$2:$ND$60=AW$4)*(GMWQ!$NF$2:$NF$60=AW$1),0),$G250-1966)</f>
        <v>132.59819999999999</v>
      </c>
      <c r="AX250" s="4" cm="1">
        <f t="array" ref="AX250">INDEX(GMWQ!$A$2:$NF$60,MATCH(1,(GMWQ!$NE$2:$NE$60=AX$3)*(GMWQ!$ND$2:$ND$60=AX$4)*(GMWQ!$NF$2:$NF$60=AX$1),0),$G250-1966)</f>
        <v>147.54769999999999</v>
      </c>
      <c r="AY250" s="4" cm="1">
        <f t="array" ref="AY250">INDEX(GMWQ!$A$2:$NF$60,MATCH(1,(GMWQ!$NE$2:$NE$60=AY$3)*(GMWQ!$ND$2:$ND$60=AY$4)*(GMWQ!$NF$2:$NF$60=AY$1),0),$G250-1966)</f>
        <v>117.80459999999999</v>
      </c>
      <c r="AZ250" s="4" cm="1">
        <f t="array" ref="AZ250">INDEX(GMWQ!$A$2:$NF$60,MATCH(1,(GMWQ!$NE$2:$NE$60=AZ$3)*(GMWQ!$ND$2:$ND$60=AZ$4)*(GMWQ!$NF$2:$NF$60=AZ$1),0),$G250-1966)</f>
        <v>117.2681</v>
      </c>
      <c r="BA250" s="4" cm="1">
        <f t="array" ref="BA250">INDEX(GMWQ!$A$2:$NF$60,MATCH(1,(GMWQ!$NE$2:$NE$60=BA$3)*(GMWQ!$ND$2:$ND$60=BA$4)*(GMWQ!$NF$2:$NF$60=BA$1),0),$G250-1966)</f>
        <v>195.24979999999999</v>
      </c>
    </row>
    <row r="251" spans="1:53" x14ac:dyDescent="0.25">
      <c r="A251" s="4">
        <v>2034</v>
      </c>
      <c r="B251" s="4">
        <f t="shared" si="303"/>
        <v>2034</v>
      </c>
      <c r="C251" s="4">
        <f t="shared" si="303"/>
        <v>2033</v>
      </c>
      <c r="D251" s="4">
        <f t="shared" ref="D251" si="324">+D247+1</f>
        <v>2033</v>
      </c>
      <c r="E251" s="4">
        <f t="shared" si="303"/>
        <v>2033</v>
      </c>
      <c r="G251" s="4">
        <f t="shared" si="311"/>
        <v>2217</v>
      </c>
      <c r="H251" s="4" cm="1">
        <f t="array" ref="H251">INDEX(GMWQ!$A$2:$NF$60,MATCH(1,(GMWQ!$NE$2:$NE$60=H$3)*(GMWQ!$ND$2:$ND$60=H$4)*(GMWQ!$NF$2:$NF$60=H$1),0),$G251-1966)</f>
        <v>789793.9</v>
      </c>
      <c r="I251" s="4" cm="1">
        <f t="array" ref="I251">INDEX(GMWQ!$A$2:$NF$60,MATCH(1,(GMWQ!$NE$2:$NE$60=I$3)*(GMWQ!$ND$2:$ND$60=I$4)*(GMWQ!$NF$2:$NF$60=I$1),0),$G251-1966)</f>
        <v>7329.9080000000004</v>
      </c>
      <c r="J251" s="4" cm="1">
        <f t="array" ref="J251">INDEX(GMWQ!$A$2:$NF$60,MATCH(1,(GMWQ!$NE$2:$NE$60=J$3)*(GMWQ!$ND$2:$ND$60=J$4)*(GMWQ!$NF$2:$NF$60=J$1),0),$G251-1966)</f>
        <v>153012.79999999999</v>
      </c>
      <c r="K251" s="4" cm="1">
        <f t="array" ref="K251">INDEX(GMWQ!$A$2:$NF$60,MATCH(1,(GMWQ!$NE$2:$NE$60=K$3)*(GMWQ!$ND$2:$ND$60=K$4)*(GMWQ!$NF$2:$NF$60=K$1),0),$G251-1966)</f>
        <v>994.36929999999995</v>
      </c>
      <c r="L251" s="4" cm="1">
        <f t="array" ref="L251">INDEX(GMWQ!$A$2:$NF$60,MATCH(1,(GMWQ!$NE$2:$NE$60=L$3)*(GMWQ!$ND$2:$ND$60=L$4)*(GMWQ!$NF$2:$NF$60=L$1),0),$G251-1966)</f>
        <v>725.49</v>
      </c>
      <c r="M251" s="4" cm="1">
        <f t="array" ref="M251">INDEX(GMWQ!$A$2:$NF$60,MATCH(1,(GMWQ!$NE$2:$NE$60=M$3)*(GMWQ!$ND$2:$ND$60=M$4)*(GMWQ!$NF$2:$NF$60=M$1),0),$G251-1966)</f>
        <v>512.63400000000001</v>
      </c>
      <c r="N251" s="4" cm="1">
        <f t="array" ref="N251">INDEX(GMWQ!$A$2:$NF$60,MATCH(1,(GMWQ!$NE$2:$NE$60=N$3)*(GMWQ!$ND$2:$ND$60=N$4)*(GMWQ!$NF$2:$NF$60=N$1),0),$G251-1966)</f>
        <v>730599.1</v>
      </c>
      <c r="O251" s="4" cm="1">
        <f t="array" ref="O251">INDEX(GMWQ!$A$2:$NF$60,MATCH(1,(GMWQ!$NE$2:$NE$60=O$3)*(GMWQ!$ND$2:$ND$60=O$4)*(GMWQ!$NF$2:$NF$60=O$1),0),$G251-1966)</f>
        <v>7688.3440000000001</v>
      </c>
      <c r="P251" s="4" cm="1">
        <f t="array" ref="P251">INDEX(GMWQ!$A$2:$NF$60,MATCH(1,(GMWQ!$NE$2:$NE$60=P$3)*(GMWQ!$ND$2:$ND$60=P$4)*(GMWQ!$NF$2:$NF$60=P$1),0),$G251-1966)</f>
        <v>-899.50850000000003</v>
      </c>
      <c r="Q251" s="4" cm="1">
        <f t="array" ref="Q251">INDEX(GMWQ!$A$2:$NF$60,MATCH(1,(GMWQ!$NE$2:$NE$60=Q$3)*(GMWQ!$ND$2:$ND$60=Q$4)*(GMWQ!$NF$2:$NF$60=Q$1),0),$G251-1966)</f>
        <v>-6328.2269999999999</v>
      </c>
      <c r="R251" s="4" cm="1">
        <f t="array" ref="R251">INDEX(GMWQ!$A$2:$NF$60,MATCH(1,(GMWQ!$NE$2:$NE$60=R$3)*(GMWQ!$ND$2:$ND$60=R$4)*(GMWQ!$NF$2:$NF$60=R$1),0),$G251-1966)</f>
        <v>-31.278500000000001</v>
      </c>
      <c r="S251" s="4" cm="1">
        <f t="array" ref="S251">INDEX(GMWQ!$A$2:$NF$60,MATCH(1,(GMWQ!$NE$2:$NE$60=S$3)*(GMWQ!$ND$2:$ND$60=S$4)*(GMWQ!$NF$2:$NF$60=S$1),0),$G251-1966)</f>
        <v>-36.330379999999998</v>
      </c>
      <c r="T251" s="4" cm="1">
        <f t="array" ref="T251">INDEX(GMWQ!$A$2:$NF$60,MATCH(1,(GMWQ!$NE$2:$NE$60=T$3)*(GMWQ!$ND$2:$ND$60=T$4)*(GMWQ!$NF$2:$NF$60=T$1),0),$G251-1966)</f>
        <v>-13.896610000000001</v>
      </c>
      <c r="U251" s="4" cm="1">
        <f t="array" ref="U251">INDEX(GMWQ!$A$2:$NF$60,MATCH(1,(GMWQ!$NE$2:$NE$60=U$3)*(GMWQ!$ND$2:$ND$60=U$4)*(GMWQ!$NF$2:$NF$60=U$1),0),$G251-1966)</f>
        <v>-21243.69</v>
      </c>
      <c r="V251" s="4" cm="1">
        <f t="array" ref="V251">INDEX(GMWQ!$A$2:$NF$60,MATCH(1,(GMWQ!$NE$2:$NE$60=V$3)*(GMWQ!$ND$2:$ND$60=V$4)*(GMWQ!$NF$2:$NF$60=V$1),0),$G251-1966)</f>
        <v>3933344</v>
      </c>
      <c r="W251" s="4" cm="1">
        <f t="array" ref="W251">INDEX(GMWQ!$A$2:$NF$60,MATCH(1,(GMWQ!$NE$2:$NE$60=W$3)*(GMWQ!$ND$2:$ND$60=W$4)*(GMWQ!$NF$2:$NF$60=W$1),0),$G251-1966)</f>
        <v>66756.31</v>
      </c>
      <c r="X251" s="4" cm="1">
        <f t="array" ref="X251">INDEX(GMWQ!$A$2:$NF$60,MATCH(1,(GMWQ!$NE$2:$NE$60=X$3)*(GMWQ!$ND$2:$ND$60=X$4)*(GMWQ!$NF$2:$NF$60=X$1),0),$G251-1966)</f>
        <v>1549506</v>
      </c>
      <c r="Y251" s="4" cm="1">
        <f t="array" ref="Y251">INDEX(GMWQ!$A$2:$NF$60,MATCH(1,(GMWQ!$NE$2:$NE$60=Y$3)*(GMWQ!$ND$2:$ND$60=Y$4)*(GMWQ!$NF$2:$NF$60=Y$1),0),$G251-1966)</f>
        <v>4049.5650000000001</v>
      </c>
      <c r="Z251" s="4" cm="1">
        <f t="array" ref="Z251">INDEX(GMWQ!$A$2:$NF$60,MATCH(1,(GMWQ!$NE$2:$NE$60=Z$3)*(GMWQ!$ND$2:$ND$60=Z$4)*(GMWQ!$NF$2:$NF$60=Z$1),0),$G251-1966)</f>
        <v>5002.9780000000001</v>
      </c>
      <c r="AA251" s="4" cm="1">
        <f t="array" ref="AA251">INDEX(GMWQ!$A$2:$NF$60,MATCH(1,(GMWQ!$NE$2:$NE$60=AA$3)*(GMWQ!$ND$2:$ND$60=AA$4)*(GMWQ!$NF$2:$NF$60=AA$1),0),$G251-1966)</f>
        <v>3982.3049999999998</v>
      </c>
      <c r="AB251" s="4" cm="1">
        <f t="array" ref="AB251">INDEX(GMWQ!$A$2:$NF$60,MATCH(1,(GMWQ!$NE$2:$NE$60=AB$3)*(GMWQ!$ND$2:$ND$60=AB$4)*(GMWQ!$NF$2:$NF$60=AB$1),0),$G251-1966)</f>
        <v>4294351</v>
      </c>
      <c r="AC251" s="4" cm="1">
        <f t="array" ref="AC251">INDEX(GMWQ!$A$2:$NF$60,MATCH(1,(GMWQ!$NE$2:$NE$60=AC$3)*(GMWQ!$ND$2:$ND$60=AC$4)*(GMWQ!$NF$2:$NF$60=AC$1),0),$G251-1966)</f>
        <v>3979368</v>
      </c>
      <c r="AD251" s="4" cm="1">
        <f t="array" ref="AD251">INDEX(GMWQ!$A$2:$NF$60,MATCH(1,(GMWQ!$NE$2:$NE$60=AD$3)*(GMWQ!$ND$2:$ND$60=AD$4)*(GMWQ!$NF$2:$NF$60=AD$1),0),$G251-1966)</f>
        <v>55419.66</v>
      </c>
      <c r="AE251" s="4" cm="1">
        <f t="array" ref="AE251">INDEX(GMWQ!$A$2:$NF$60,MATCH(1,(GMWQ!$NE$2:$NE$60=AE$3)*(GMWQ!$ND$2:$ND$60=AE$4)*(GMWQ!$NF$2:$NF$60=AE$1),0),$G251-1966)</f>
        <v>766933.9</v>
      </c>
      <c r="AF251" s="4" cm="1">
        <f t="array" ref="AF251">INDEX(GMWQ!$A$2:$NF$60,MATCH(1,(GMWQ!$NE$2:$NE$60=AF$3)*(GMWQ!$ND$2:$ND$60=AF$4)*(GMWQ!$NF$2:$NF$60=AF$1),0),$G251-1966)</f>
        <v>2373.0160000000001</v>
      </c>
      <c r="AG251" s="4" cm="1">
        <f t="array" ref="AG251">INDEX(GMWQ!$A$2:$NF$60,MATCH(1,(GMWQ!$NE$2:$NE$60=AG$3)*(GMWQ!$ND$2:$ND$60=AG$4)*(GMWQ!$NF$2:$NF$60=AG$1),0),$G251-1966)</f>
        <v>3572.5859999999998</v>
      </c>
      <c r="AH251" s="4" cm="1">
        <f t="array" ref="AH251">INDEX(GMWQ!$A$2:$NF$60,MATCH(1,(GMWQ!$NE$2:$NE$60=AH$3)*(GMWQ!$ND$2:$ND$60=AH$4)*(GMWQ!$NF$2:$NF$60=AH$1),0),$G251-1966)</f>
        <v>3343.6709999999998</v>
      </c>
      <c r="AI251" s="4" cm="1">
        <f t="array" ref="AI251">INDEX(GMWQ!$A$2:$NF$60,MATCH(1,(GMWQ!$NE$2:$NE$60=AI$3)*(GMWQ!$ND$2:$ND$60=AI$4)*(GMWQ!$NF$2:$NF$60=AI$1),0),$G251-1966)</f>
        <v>1110145</v>
      </c>
      <c r="AJ251" s="4" cm="1">
        <f t="array" ref="AJ251">INDEX(GMWQ!$A$2:$NF$60,MATCH(1,(GMWQ!$NE$2:$NE$60=AJ$3)*(GMWQ!$ND$2:$ND$60=AJ$4)*(GMWQ!$NF$2:$NF$60=AJ$1),0),$G251-1966)</f>
        <v>1031427</v>
      </c>
      <c r="AK251" s="4" cm="1">
        <f t="array" ref="AK251">INDEX(GMWQ!$A$2:$NF$60,MATCH(1,(GMWQ!$NE$2:$NE$60=AK$3)*(GMWQ!$ND$2:$ND$60=AK$4)*(GMWQ!$NF$2:$NF$60=AK$1),0),$G251-1966)</f>
        <v>11185.26</v>
      </c>
      <c r="AL251" s="4" cm="1">
        <f t="array" ref="AL251">INDEX(GMWQ!$A$2:$NF$60,MATCH(1,(GMWQ!$NE$2:$NE$60=AL$3)*(GMWQ!$ND$2:$ND$60=AL$4)*(GMWQ!$NF$2:$NF$60=AL$1),0),$G251-1966)</f>
        <v>194251.9</v>
      </c>
      <c r="AM251" s="4" cm="1">
        <f t="array" ref="AM251">INDEX(GMWQ!$A$2:$NF$60,MATCH(1,(GMWQ!$NE$2:$NE$60=AM$3)*(GMWQ!$ND$2:$ND$60=AM$4)*(GMWQ!$NF$2:$NF$60=AM$1),0),$G251-1966)</f>
        <v>1519.1379999999999</v>
      </c>
      <c r="AN251" s="4" cm="1">
        <f t="array" ref="AN251">INDEX(GMWQ!$A$2:$NF$60,MATCH(1,(GMWQ!$NE$2:$NE$60=AN$3)*(GMWQ!$ND$2:$ND$60=AN$4)*(GMWQ!$NF$2:$NF$60=AN$1),0),$G251-1966)</f>
        <v>989.36630000000002</v>
      </c>
      <c r="AO251" s="4" cm="1">
        <f t="array" ref="AO251">INDEX(GMWQ!$A$2:$NF$60,MATCH(1,(GMWQ!$NE$2:$NE$60=AO$3)*(GMWQ!$ND$2:$ND$60=AO$4)*(GMWQ!$NF$2:$NF$60=AO$1),0),$G251-1966)</f>
        <v>689.67859999999996</v>
      </c>
      <c r="AP251" s="4" cm="1">
        <f t="array" ref="AP251">INDEX(GMWQ!$A$2:$NF$60,MATCH(1,(GMWQ!$NE$2:$NE$60=AP$3)*(GMWQ!$ND$2:$ND$60=AP$4)*(GMWQ!$NF$2:$NF$60=AP$1),0),$G251-1966)</f>
        <v>1111152</v>
      </c>
      <c r="AQ251" s="4" cm="1">
        <f t="array" ref="AQ251">INDEX(GMWQ!$A$2:$NF$60,MATCH(1,(GMWQ!$NE$2:$NE$60=AQ$3)*(GMWQ!$ND$2:$ND$60=AQ$4)*(GMWQ!$NF$2:$NF$60=AQ$1),0),$G251-1966)</f>
        <v>0.56883539999999999</v>
      </c>
      <c r="AR251" s="4" cm="1">
        <f t="array" ref="AR251">INDEX(GMWQ!$A$2:$NF$60,MATCH(1,(GMWQ!$NE$2:$NE$60=AR$3)*(GMWQ!$ND$2:$ND$60=AR$4)*(GMWQ!$NF$2:$NF$60=AR$1),0),$G251-1966)</f>
        <v>0.45358130000000002</v>
      </c>
      <c r="AS251" s="4" cm="1">
        <f t="array" ref="AS251">INDEX(GMWQ!$A$2:$NF$60,MATCH(1,(GMWQ!$NE$2:$NE$60=AS$3)*(GMWQ!$ND$2:$ND$60=AS$4)*(GMWQ!$NF$2:$NF$60=AS$1),0),$G251-1966)</f>
        <v>0.40681889999999998</v>
      </c>
      <c r="AT251" s="4" cm="1">
        <f t="array" ref="AT251">INDEX(GMWQ!$A$2:$NF$60,MATCH(1,(GMWQ!$NE$2:$NE$60=AT$3)*(GMWQ!$ND$2:$ND$60=AT$4)*(GMWQ!$NF$2:$NF$60=AT$1),0),$G251-1966)</f>
        <v>0.74455689999999997</v>
      </c>
      <c r="AU251" s="4" cm="1">
        <f t="array" ref="AU251">INDEX(GMWQ!$A$2:$NF$60,MATCH(1,(GMWQ!$NE$2:$NE$60=AU$3)*(GMWQ!$ND$2:$ND$60=AU$4)*(GMWQ!$NF$2:$NF$60=AU$1),0),$G251-1966)</f>
        <v>166.8391</v>
      </c>
      <c r="AV251" s="4" cm="1">
        <f t="array" ref="AV251">INDEX(GMWQ!$A$2:$NF$60,MATCH(1,(GMWQ!$NE$2:$NE$60=AV$3)*(GMWQ!$ND$2:$ND$60=AV$4)*(GMWQ!$NF$2:$NF$60=AV$1),0),$G251-1966)</f>
        <v>392.07139999999998</v>
      </c>
      <c r="AW251" s="4" cm="1">
        <f t="array" ref="AW251">INDEX(GMWQ!$A$2:$NF$60,MATCH(1,(GMWQ!$NE$2:$NE$60=AW$3)*(GMWQ!$ND$2:$ND$60=AW$4)*(GMWQ!$NF$2:$NF$60=AW$1),0),$G251-1966)</f>
        <v>132.74549999999999</v>
      </c>
      <c r="AX251" s="4" cm="1">
        <f t="array" ref="AX251">INDEX(GMWQ!$A$2:$NF$60,MATCH(1,(GMWQ!$NE$2:$NE$60=AX$3)*(GMWQ!$ND$2:$ND$60=AX$4)*(GMWQ!$NF$2:$NF$60=AX$1),0),$G251-1966)</f>
        <v>148.28290000000001</v>
      </c>
      <c r="AY251" s="4" cm="1">
        <f t="array" ref="AY251">INDEX(GMWQ!$A$2:$NF$60,MATCH(1,(GMWQ!$NE$2:$NE$60=AY$3)*(GMWQ!$ND$2:$ND$60=AY$4)*(GMWQ!$NF$2:$NF$60=AY$1),0),$G251-1966)</f>
        <v>118.4063</v>
      </c>
      <c r="AZ251" s="4" cm="1">
        <f t="array" ref="AZ251">INDEX(GMWQ!$A$2:$NF$60,MATCH(1,(GMWQ!$NE$2:$NE$60=AZ$3)*(GMWQ!$ND$2:$ND$60=AZ$4)*(GMWQ!$NF$2:$NF$60=AZ$1),0),$G251-1966)</f>
        <v>118.0762</v>
      </c>
      <c r="BA251" s="4" cm="1">
        <f t="array" ref="BA251">INDEX(GMWQ!$A$2:$NF$60,MATCH(1,(GMWQ!$NE$2:$NE$60=BA$3)*(GMWQ!$ND$2:$ND$60=BA$4)*(GMWQ!$NF$2:$NF$60=BA$1),0),$G251-1966)</f>
        <v>196.23349999999999</v>
      </c>
    </row>
    <row r="252" spans="1:53" x14ac:dyDescent="0.25">
      <c r="B252" s="4">
        <f t="shared" ref="B252:E267" si="325">+B248+1</f>
        <v>2034</v>
      </c>
      <c r="C252" s="4">
        <f t="shared" si="325"/>
        <v>2034</v>
      </c>
      <c r="D252" s="4">
        <f t="shared" ref="D252" si="326">+D248+1</f>
        <v>2033</v>
      </c>
      <c r="G252" s="4">
        <f t="shared" si="311"/>
        <v>2218</v>
      </c>
      <c r="H252" s="4" cm="1">
        <f t="array" ref="H252">INDEX(GMWQ!$A$2:$NF$60,MATCH(1,(GMWQ!$NE$2:$NE$60=H$3)*(GMWQ!$ND$2:$ND$60=H$4)*(GMWQ!$NF$2:$NF$60=H$1),0),$G252-1966)</f>
        <v>792532.5</v>
      </c>
      <c r="I252" s="4" cm="1">
        <f t="array" ref="I252">INDEX(GMWQ!$A$2:$NF$60,MATCH(1,(GMWQ!$NE$2:$NE$60=I$3)*(GMWQ!$ND$2:$ND$60=I$4)*(GMWQ!$NF$2:$NF$60=I$1),0),$G252-1966)</f>
        <v>7367.1379999999999</v>
      </c>
      <c r="J252" s="4" cm="1">
        <f t="array" ref="J252">INDEX(GMWQ!$A$2:$NF$60,MATCH(1,(GMWQ!$NE$2:$NE$60=J$3)*(GMWQ!$ND$2:$ND$60=J$4)*(GMWQ!$NF$2:$NF$60=J$1),0),$G252-1966)</f>
        <v>153095.70000000001</v>
      </c>
      <c r="K252" s="4" cm="1">
        <f t="array" ref="K252">INDEX(GMWQ!$A$2:$NF$60,MATCH(1,(GMWQ!$NE$2:$NE$60=K$3)*(GMWQ!$ND$2:$ND$60=K$4)*(GMWQ!$NF$2:$NF$60=K$1),0),$G252-1966)</f>
        <v>996.08910000000003</v>
      </c>
      <c r="L252" s="4" cm="1">
        <f t="array" ref="L252">INDEX(GMWQ!$A$2:$NF$60,MATCH(1,(GMWQ!$NE$2:$NE$60=L$3)*(GMWQ!$ND$2:$ND$60=L$4)*(GMWQ!$NF$2:$NF$60=L$1),0),$G252-1966)</f>
        <v>727.16</v>
      </c>
      <c r="M252" s="4" cm="1">
        <f t="array" ref="M252">INDEX(GMWQ!$A$2:$NF$60,MATCH(1,(GMWQ!$NE$2:$NE$60=M$3)*(GMWQ!$ND$2:$ND$60=M$4)*(GMWQ!$NF$2:$NF$60=M$1),0),$G252-1966)</f>
        <v>513.14980000000003</v>
      </c>
      <c r="N252" s="4" cm="1">
        <f t="array" ref="N252">INDEX(GMWQ!$A$2:$NF$60,MATCH(1,(GMWQ!$NE$2:$NE$60=N$3)*(GMWQ!$ND$2:$ND$60=N$4)*(GMWQ!$NF$2:$NF$60=N$1),0),$G252-1966)</f>
        <v>733938.7</v>
      </c>
      <c r="O252" s="4" cm="1">
        <f t="array" ref="O252">INDEX(GMWQ!$A$2:$NF$60,MATCH(1,(GMWQ!$NE$2:$NE$60=O$3)*(GMWQ!$ND$2:$ND$60=O$4)*(GMWQ!$NF$2:$NF$60=O$1),0),$G252-1966)</f>
        <v>-56169.440000000002</v>
      </c>
      <c r="P252" s="4" cm="1">
        <f t="array" ref="P252">INDEX(GMWQ!$A$2:$NF$60,MATCH(1,(GMWQ!$NE$2:$NE$60=P$3)*(GMWQ!$ND$2:$ND$60=P$4)*(GMWQ!$NF$2:$NF$60=P$1),0),$G252-1966)</f>
        <v>-905.25109999999995</v>
      </c>
      <c r="Q252" s="4" cm="1">
        <f t="array" ref="Q252">INDEX(GMWQ!$A$2:$NF$60,MATCH(1,(GMWQ!$NE$2:$NE$60=Q$3)*(GMWQ!$ND$2:$ND$60=Q$4)*(GMWQ!$NF$2:$NF$60=Q$1),0),$G252-1966)</f>
        <v>-6414.4530000000004</v>
      </c>
      <c r="R252" s="4" cm="1">
        <f t="array" ref="R252">INDEX(GMWQ!$A$2:$NF$60,MATCH(1,(GMWQ!$NE$2:$NE$60=R$3)*(GMWQ!$ND$2:$ND$60=R$4)*(GMWQ!$NF$2:$NF$60=R$1),0),$G252-1966)</f>
        <v>-30.46021</v>
      </c>
      <c r="S252" s="4" cm="1">
        <f t="array" ref="S252">INDEX(GMWQ!$A$2:$NF$60,MATCH(1,(GMWQ!$NE$2:$NE$60=S$3)*(GMWQ!$ND$2:$ND$60=S$4)*(GMWQ!$NF$2:$NF$60=S$1),0),$G252-1966)</f>
        <v>-35.837769999999999</v>
      </c>
      <c r="T252" s="4" cm="1">
        <f t="array" ref="T252">INDEX(GMWQ!$A$2:$NF$60,MATCH(1,(GMWQ!$NE$2:$NE$60=T$3)*(GMWQ!$ND$2:$ND$60=T$4)*(GMWQ!$NF$2:$NF$60=T$1),0),$G252-1966)</f>
        <v>-13.632910000000001</v>
      </c>
      <c r="U252" s="4" cm="1">
        <f t="array" ref="U252">INDEX(GMWQ!$A$2:$NF$60,MATCH(1,(GMWQ!$NE$2:$NE$60=U$3)*(GMWQ!$ND$2:$ND$60=U$4)*(GMWQ!$NF$2:$NF$60=U$1),0),$G252-1966)</f>
        <v>-21194.62</v>
      </c>
      <c r="V252" s="4" cm="1">
        <f t="array" ref="V252">INDEX(GMWQ!$A$2:$NF$60,MATCH(1,(GMWQ!$NE$2:$NE$60=V$3)*(GMWQ!$ND$2:$ND$60=V$4)*(GMWQ!$NF$2:$NF$60=V$1),0),$G252-1966)</f>
        <v>3989514</v>
      </c>
      <c r="W252" s="4" cm="1">
        <f t="array" ref="W252">INDEX(GMWQ!$A$2:$NF$60,MATCH(1,(GMWQ!$NE$2:$NE$60=W$3)*(GMWQ!$ND$2:$ND$60=W$4)*(GMWQ!$NF$2:$NF$60=W$1),0),$G252-1966)</f>
        <v>67661.56</v>
      </c>
      <c r="X252" s="4" cm="1">
        <f t="array" ref="X252">INDEX(GMWQ!$A$2:$NF$60,MATCH(1,(GMWQ!$NE$2:$NE$60=X$3)*(GMWQ!$ND$2:$ND$60=X$4)*(GMWQ!$NF$2:$NF$60=X$1),0),$G252-1966)</f>
        <v>1555920</v>
      </c>
      <c r="Y252" s="4" cm="1">
        <f t="array" ref="Y252">INDEX(GMWQ!$A$2:$NF$60,MATCH(1,(GMWQ!$NE$2:$NE$60=Y$3)*(GMWQ!$ND$2:$ND$60=Y$4)*(GMWQ!$NF$2:$NF$60=Y$1),0),$G252-1966)</f>
        <v>4080.0250000000001</v>
      </c>
      <c r="Z252" s="4" cm="1">
        <f t="array" ref="Z252">INDEX(GMWQ!$A$2:$NF$60,MATCH(1,(GMWQ!$NE$2:$NE$60=Z$3)*(GMWQ!$ND$2:$ND$60=Z$4)*(GMWQ!$NF$2:$NF$60=Z$1),0),$G252-1966)</f>
        <v>5038.8149999999996</v>
      </c>
      <c r="AA252" s="4" cm="1">
        <f t="array" ref="AA252">INDEX(GMWQ!$A$2:$NF$60,MATCH(1,(GMWQ!$NE$2:$NE$60=AA$3)*(GMWQ!$ND$2:$ND$60=AA$4)*(GMWQ!$NF$2:$NF$60=AA$1),0),$G252-1966)</f>
        <v>3995.9639999999999</v>
      </c>
      <c r="AB252" s="4" cm="1">
        <f t="array" ref="AB252">INDEX(GMWQ!$A$2:$NF$60,MATCH(1,(GMWQ!$NE$2:$NE$60=AB$3)*(GMWQ!$ND$2:$ND$60=AB$4)*(GMWQ!$NF$2:$NF$60=AB$1),0),$G252-1966)</f>
        <v>4315546</v>
      </c>
      <c r="AC252" s="4" cm="1">
        <f t="array" ref="AC252">INDEX(GMWQ!$A$2:$NF$60,MATCH(1,(GMWQ!$NE$2:$NE$60=AC$3)*(GMWQ!$ND$2:$ND$60=AC$4)*(GMWQ!$NF$2:$NF$60=AC$1),0),$G252-1966)</f>
        <v>4038216</v>
      </c>
      <c r="AD252" s="4" cm="1">
        <f t="array" ref="AD252">INDEX(GMWQ!$A$2:$NF$60,MATCH(1,(GMWQ!$NE$2:$NE$60=AD$3)*(GMWQ!$ND$2:$ND$60=AD$4)*(GMWQ!$NF$2:$NF$60=AD$1),0),$G252-1966)</f>
        <v>56271.48</v>
      </c>
      <c r="AE252" s="4" cm="1">
        <f t="array" ref="AE252">INDEX(GMWQ!$A$2:$NF$60,MATCH(1,(GMWQ!$NE$2:$NE$60=AE$3)*(GMWQ!$ND$2:$ND$60=AE$4)*(GMWQ!$NF$2:$NF$60=AE$1),0),$G252-1966)</f>
        <v>773348.3</v>
      </c>
      <c r="AF252" s="4" cm="1">
        <f t="array" ref="AF252">INDEX(GMWQ!$A$2:$NF$60,MATCH(1,(GMWQ!$NE$2:$NE$60=AF$3)*(GMWQ!$ND$2:$ND$60=AF$4)*(GMWQ!$NF$2:$NF$60=AF$1),0),$G252-1966)</f>
        <v>2403.4769999999999</v>
      </c>
      <c r="AG252" s="4" cm="1">
        <f t="array" ref="AG252">INDEX(GMWQ!$A$2:$NF$60,MATCH(1,(GMWQ!$NE$2:$NE$60=AG$3)*(GMWQ!$ND$2:$ND$60=AG$4)*(GMWQ!$NF$2:$NF$60=AG$1),0),$G252-1966)</f>
        <v>3608.424</v>
      </c>
      <c r="AH252" s="4" cm="1">
        <f t="array" ref="AH252">INDEX(GMWQ!$A$2:$NF$60,MATCH(1,(GMWQ!$NE$2:$NE$60=AH$3)*(GMWQ!$ND$2:$ND$60=AH$4)*(GMWQ!$NF$2:$NF$60=AH$1),0),$G252-1966)</f>
        <v>3357.3029999999999</v>
      </c>
      <c r="AI252" s="4" cm="1">
        <f t="array" ref="AI252">INDEX(GMWQ!$A$2:$NF$60,MATCH(1,(GMWQ!$NE$2:$NE$60=AI$3)*(GMWQ!$ND$2:$ND$60=AI$4)*(GMWQ!$NF$2:$NF$60=AI$1),0),$G252-1966)</f>
        <v>1132857</v>
      </c>
      <c r="AJ252" s="4" cm="1">
        <f t="array" ref="AJ252">INDEX(GMWQ!$A$2:$NF$60,MATCH(1,(GMWQ!$NE$2:$NE$60=AJ$3)*(GMWQ!$ND$2:$ND$60=AJ$4)*(GMWQ!$NF$2:$NF$60=AJ$1),0),$G252-1966)</f>
        <v>1040572</v>
      </c>
      <c r="AK252" s="4" cm="1">
        <f t="array" ref="AK252">INDEX(GMWQ!$A$2:$NF$60,MATCH(1,(GMWQ!$NE$2:$NE$60=AK$3)*(GMWQ!$ND$2:$ND$60=AK$4)*(GMWQ!$NF$2:$NF$60=AK$1),0),$G252-1966)</f>
        <v>11293.01</v>
      </c>
      <c r="AL252" s="4" cm="1">
        <f t="array" ref="AL252">INDEX(GMWQ!$A$2:$NF$60,MATCH(1,(GMWQ!$NE$2:$NE$60=AL$3)*(GMWQ!$ND$2:$ND$60=AL$4)*(GMWQ!$NF$2:$NF$60=AL$1),0),$G252-1966)</f>
        <v>195085.2</v>
      </c>
      <c r="AM252" s="4" cm="1">
        <f t="array" ref="AM252">INDEX(GMWQ!$A$2:$NF$60,MATCH(1,(GMWQ!$NE$2:$NE$60=AM$3)*(GMWQ!$ND$2:$ND$60=AM$4)*(GMWQ!$NF$2:$NF$60=AM$1),0),$G252-1966)</f>
        <v>1529.3130000000001</v>
      </c>
      <c r="AN252" s="4" cm="1">
        <f t="array" ref="AN252">INDEX(GMWQ!$A$2:$NF$60,MATCH(1,(GMWQ!$NE$2:$NE$60=AN$3)*(GMWQ!$ND$2:$ND$60=AN$4)*(GMWQ!$NF$2:$NF$60=AN$1),0),$G252-1966)</f>
        <v>996.87450000000001</v>
      </c>
      <c r="AO252" s="4" cm="1">
        <f t="array" ref="AO252">INDEX(GMWQ!$A$2:$NF$60,MATCH(1,(GMWQ!$NE$2:$NE$60=AO$3)*(GMWQ!$ND$2:$ND$60=AO$4)*(GMWQ!$NF$2:$NF$60=AO$1),0),$G252-1966)</f>
        <v>693.82219999999995</v>
      </c>
      <c r="AP252" s="4" cm="1">
        <f t="array" ref="AP252">INDEX(GMWQ!$A$2:$NF$60,MATCH(1,(GMWQ!$NE$2:$NE$60=AP$3)*(GMWQ!$ND$2:$ND$60=AP$4)*(GMWQ!$NF$2:$NF$60=AP$1),0),$G252-1966)</f>
        <v>1121542</v>
      </c>
      <c r="AQ252" s="4" cm="1">
        <f t="array" ref="AQ252">INDEX(GMWQ!$A$2:$NF$60,MATCH(1,(GMWQ!$NE$2:$NE$60=AQ$3)*(GMWQ!$ND$2:$ND$60=AQ$4)*(GMWQ!$NF$2:$NF$60=AQ$1),0),$G252-1966)</f>
        <v>0.56976990000000005</v>
      </c>
      <c r="AR252" s="4" cm="1">
        <f t="array" ref="AR252">INDEX(GMWQ!$A$2:$NF$60,MATCH(1,(GMWQ!$NE$2:$NE$60=AR$3)*(GMWQ!$ND$2:$ND$60=AR$4)*(GMWQ!$NF$2:$NF$60=AR$1),0),$G252-1966)</f>
        <v>0.4711919</v>
      </c>
      <c r="AS252" s="4" cm="1">
        <f t="array" ref="AS252">INDEX(GMWQ!$A$2:$NF$60,MATCH(1,(GMWQ!$NE$2:$NE$60=AS$3)*(GMWQ!$ND$2:$ND$60=AS$4)*(GMWQ!$NF$2:$NF$60=AS$1),0),$G252-1966)</f>
        <v>0.43212060000000002</v>
      </c>
      <c r="AT252" s="4" cm="1">
        <f t="array" ref="AT252">INDEX(GMWQ!$A$2:$NF$60,MATCH(1,(GMWQ!$NE$2:$NE$60=AT$3)*(GMWQ!$ND$2:$ND$60=AT$4)*(GMWQ!$NF$2:$NF$60=AT$1),0),$G252-1966)</f>
        <v>0.74822270000000002</v>
      </c>
      <c r="AU252" s="4" cm="1">
        <f t="array" ref="AU252">INDEX(GMWQ!$A$2:$NF$60,MATCH(1,(GMWQ!$NE$2:$NE$60=AU$3)*(GMWQ!$ND$2:$ND$60=AU$4)*(GMWQ!$NF$2:$NF$60=AU$1),0),$G252-1966)</f>
        <v>168.2774</v>
      </c>
      <c r="AV252" s="4" cm="1">
        <f t="array" ref="AV252">INDEX(GMWQ!$A$2:$NF$60,MATCH(1,(GMWQ!$NE$2:$NE$60=AV$3)*(GMWQ!$ND$2:$ND$60=AV$4)*(GMWQ!$NF$2:$NF$60=AV$1),0),$G252-1966)</f>
        <v>394.21460000000002</v>
      </c>
      <c r="AW252" s="4" cm="1">
        <f t="array" ref="AW252">INDEX(GMWQ!$A$2:$NF$60,MATCH(1,(GMWQ!$NE$2:$NE$60=AW$3)*(GMWQ!$ND$2:$ND$60=AW$4)*(GMWQ!$NF$2:$NF$60=AW$1),0),$G252-1966)</f>
        <v>133.90270000000001</v>
      </c>
      <c r="AX252" s="4" cm="1">
        <f t="array" ref="AX252">INDEX(GMWQ!$A$2:$NF$60,MATCH(1,(GMWQ!$NE$2:$NE$60=AX$3)*(GMWQ!$ND$2:$ND$60=AX$4)*(GMWQ!$NF$2:$NF$60=AX$1),0),$G252-1966)</f>
        <v>149.02099999999999</v>
      </c>
      <c r="AY252" s="4" cm="1">
        <f t="array" ref="AY252">INDEX(GMWQ!$A$2:$NF$60,MATCH(1,(GMWQ!$NE$2:$NE$60=AY$3)*(GMWQ!$ND$2:$ND$60=AY$4)*(GMWQ!$NF$2:$NF$60=AY$1),0),$G252-1966)</f>
        <v>119.48220000000001</v>
      </c>
      <c r="AZ252" s="4" cm="1">
        <f t="array" ref="AZ252">INDEX(GMWQ!$A$2:$NF$60,MATCH(1,(GMWQ!$NE$2:$NE$60=AZ$3)*(GMWQ!$ND$2:$ND$60=AZ$4)*(GMWQ!$NF$2:$NF$60=AZ$1),0),$G252-1966)</f>
        <v>119.241</v>
      </c>
      <c r="BA252" s="4" cm="1">
        <f t="array" ref="BA252">INDEX(GMWQ!$A$2:$NF$60,MATCH(1,(GMWQ!$NE$2:$NE$60=BA$3)*(GMWQ!$ND$2:$ND$60=BA$4)*(GMWQ!$NF$2:$NF$60=BA$1),0),$G252-1966)</f>
        <v>197.2227</v>
      </c>
    </row>
    <row r="253" spans="1:53" x14ac:dyDescent="0.25">
      <c r="B253" s="4">
        <f t="shared" si="325"/>
        <v>2034</v>
      </c>
      <c r="C253" s="4">
        <f t="shared" si="325"/>
        <v>2034</v>
      </c>
      <c r="D253" s="4">
        <f t="shared" ref="D253" si="327">+D249+1</f>
        <v>2034</v>
      </c>
      <c r="G253" s="4">
        <f t="shared" si="311"/>
        <v>2219</v>
      </c>
      <c r="H253" s="4" cm="1">
        <f t="array" ref="H253">INDEX(GMWQ!$A$2:$NF$60,MATCH(1,(GMWQ!$NE$2:$NE$60=H$3)*(GMWQ!$ND$2:$ND$60=H$4)*(GMWQ!$NF$2:$NF$60=H$1),0),$G253-1966)</f>
        <v>795280.4</v>
      </c>
      <c r="I253" s="4" cm="1">
        <f t="array" ref="I253">INDEX(GMWQ!$A$2:$NF$60,MATCH(1,(GMWQ!$NE$2:$NE$60=I$3)*(GMWQ!$ND$2:$ND$60=I$4)*(GMWQ!$NF$2:$NF$60=I$1),0),$G253-1966)</f>
        <v>7403.9380000000001</v>
      </c>
      <c r="J253" s="4" cm="1">
        <f t="array" ref="J253">INDEX(GMWQ!$A$2:$NF$60,MATCH(1,(GMWQ!$NE$2:$NE$60=J$3)*(GMWQ!$ND$2:$ND$60=J$4)*(GMWQ!$NF$2:$NF$60=J$1),0),$G253-1966)</f>
        <v>153172.1</v>
      </c>
      <c r="K253" s="4" cm="1">
        <f t="array" ref="K253">INDEX(GMWQ!$A$2:$NF$60,MATCH(1,(GMWQ!$NE$2:$NE$60=K$3)*(GMWQ!$ND$2:$ND$60=K$4)*(GMWQ!$NF$2:$NF$60=K$1),0),$G253-1966)</f>
        <v>997.76750000000004</v>
      </c>
      <c r="L253" s="4" cm="1">
        <f t="array" ref="L253">INDEX(GMWQ!$A$2:$NF$60,MATCH(1,(GMWQ!$NE$2:$NE$60=L$3)*(GMWQ!$ND$2:$ND$60=L$4)*(GMWQ!$NF$2:$NF$60=L$1),0),$G253-1966)</f>
        <v>728.72</v>
      </c>
      <c r="M253" s="4" cm="1">
        <f t="array" ref="M253">INDEX(GMWQ!$A$2:$NF$60,MATCH(1,(GMWQ!$NE$2:$NE$60=M$3)*(GMWQ!$ND$2:$ND$60=M$4)*(GMWQ!$NF$2:$NF$60=M$1),0),$G253-1966)</f>
        <v>513.59130000000005</v>
      </c>
      <c r="N253" s="4" cm="1">
        <f t="array" ref="N253">INDEX(GMWQ!$A$2:$NF$60,MATCH(1,(GMWQ!$NE$2:$NE$60=N$3)*(GMWQ!$ND$2:$ND$60=N$4)*(GMWQ!$NF$2:$NF$60=N$1),0),$G253-1966)</f>
        <v>737308.4</v>
      </c>
      <c r="O253" s="4" cm="1">
        <f t="array" ref="O253">INDEX(GMWQ!$A$2:$NF$60,MATCH(1,(GMWQ!$NE$2:$NE$60=O$3)*(GMWQ!$ND$2:$ND$60=O$4)*(GMWQ!$NF$2:$NF$60=O$1),0),$G253-1966)</f>
        <v>-25434</v>
      </c>
      <c r="P253" s="4" cm="1">
        <f t="array" ref="P253">INDEX(GMWQ!$A$2:$NF$60,MATCH(1,(GMWQ!$NE$2:$NE$60=P$3)*(GMWQ!$ND$2:$ND$60=P$4)*(GMWQ!$NF$2:$NF$60=P$1),0),$G253-1966)</f>
        <v>-909.9271</v>
      </c>
      <c r="Q253" s="4" cm="1">
        <f t="array" ref="Q253">INDEX(GMWQ!$A$2:$NF$60,MATCH(1,(GMWQ!$NE$2:$NE$60=Q$3)*(GMWQ!$ND$2:$ND$60=Q$4)*(GMWQ!$NF$2:$NF$60=Q$1),0),$G253-1966)</f>
        <v>-6487.18</v>
      </c>
      <c r="R253" s="4" cm="1">
        <f t="array" ref="R253">INDEX(GMWQ!$A$2:$NF$60,MATCH(1,(GMWQ!$NE$2:$NE$60=R$3)*(GMWQ!$ND$2:$ND$60=R$4)*(GMWQ!$NF$2:$NF$60=R$1),0),$G253-1966)</f>
        <v>-29.637080000000001</v>
      </c>
      <c r="S253" s="4" cm="1">
        <f t="array" ref="S253">INDEX(GMWQ!$A$2:$NF$60,MATCH(1,(GMWQ!$NE$2:$NE$60=S$3)*(GMWQ!$ND$2:$ND$60=S$4)*(GMWQ!$NF$2:$NF$60=S$1),0),$G253-1966)</f>
        <v>-35.460140000000003</v>
      </c>
      <c r="T253" s="4" cm="1">
        <f t="array" ref="T253">INDEX(GMWQ!$A$2:$NF$60,MATCH(1,(GMWQ!$NE$2:$NE$60=T$3)*(GMWQ!$ND$2:$ND$60=T$4)*(GMWQ!$NF$2:$NF$60=T$1),0),$G253-1966)</f>
        <v>-13.39099</v>
      </c>
      <c r="U253" s="4" cm="1">
        <f t="array" ref="U253">INDEX(GMWQ!$A$2:$NF$60,MATCH(1,(GMWQ!$NE$2:$NE$60=U$3)*(GMWQ!$ND$2:$ND$60=U$4)*(GMWQ!$NF$2:$NF$60=U$1),0),$G253-1966)</f>
        <v>-21113.16</v>
      </c>
      <c r="V253" s="4" cm="1">
        <f t="array" ref="V253">INDEX(GMWQ!$A$2:$NF$60,MATCH(1,(GMWQ!$NE$2:$NE$60=V$3)*(GMWQ!$ND$2:$ND$60=V$4)*(GMWQ!$NF$2:$NF$60=V$1),0),$G253-1966)</f>
        <v>4014948</v>
      </c>
      <c r="W253" s="4" cm="1">
        <f t="array" ref="W253">INDEX(GMWQ!$A$2:$NF$60,MATCH(1,(GMWQ!$NE$2:$NE$60=W$3)*(GMWQ!$ND$2:$ND$60=W$4)*(GMWQ!$NF$2:$NF$60=W$1),0),$G253-1966)</f>
        <v>68571.490000000005</v>
      </c>
      <c r="X253" s="4" cm="1">
        <f t="array" ref="X253">INDEX(GMWQ!$A$2:$NF$60,MATCH(1,(GMWQ!$NE$2:$NE$60=X$3)*(GMWQ!$ND$2:$ND$60=X$4)*(GMWQ!$NF$2:$NF$60=X$1),0),$G253-1966)</f>
        <v>1562408</v>
      </c>
      <c r="Y253" s="4" cm="1">
        <f t="array" ref="Y253">INDEX(GMWQ!$A$2:$NF$60,MATCH(1,(GMWQ!$NE$2:$NE$60=Y$3)*(GMWQ!$ND$2:$ND$60=Y$4)*(GMWQ!$NF$2:$NF$60=Y$1),0),$G253-1966)</f>
        <v>4109.6620000000003</v>
      </c>
      <c r="Z253" s="4" cm="1">
        <f t="array" ref="Z253">INDEX(GMWQ!$A$2:$NF$60,MATCH(1,(GMWQ!$NE$2:$NE$60=Z$3)*(GMWQ!$ND$2:$ND$60=Z$4)*(GMWQ!$NF$2:$NF$60=Z$1),0),$G253-1966)</f>
        <v>5074.2749999999996</v>
      </c>
      <c r="AA253" s="4" cm="1">
        <f t="array" ref="AA253">INDEX(GMWQ!$A$2:$NF$60,MATCH(1,(GMWQ!$NE$2:$NE$60=AA$3)*(GMWQ!$ND$2:$ND$60=AA$4)*(GMWQ!$NF$2:$NF$60=AA$1),0),$G253-1966)</f>
        <v>4009.38</v>
      </c>
      <c r="AB253" s="4" cm="1">
        <f t="array" ref="AB253">INDEX(GMWQ!$A$2:$NF$60,MATCH(1,(GMWQ!$NE$2:$NE$60=AB$3)*(GMWQ!$ND$2:$ND$60=AB$4)*(GMWQ!$NF$2:$NF$60=AB$1),0),$G253-1966)</f>
        <v>4336658</v>
      </c>
      <c r="AC253" s="4" cm="1">
        <f t="array" ref="AC253">INDEX(GMWQ!$A$2:$NF$60,MATCH(1,(GMWQ!$NE$2:$NE$60=AC$3)*(GMWQ!$ND$2:$ND$60=AC$4)*(GMWQ!$NF$2:$NF$60=AC$1),0),$G253-1966)</f>
        <v>4066329</v>
      </c>
      <c r="AD253" s="4" cm="1">
        <f t="array" ref="AD253">INDEX(GMWQ!$A$2:$NF$60,MATCH(1,(GMWQ!$NE$2:$NE$60=AD$3)*(GMWQ!$ND$2:$ND$60=AD$4)*(GMWQ!$NF$2:$NF$60=AD$1),0),$G253-1966)</f>
        <v>57117.4</v>
      </c>
      <c r="AE253" s="4" cm="1">
        <f t="array" ref="AE253">INDEX(GMWQ!$A$2:$NF$60,MATCH(1,(GMWQ!$NE$2:$NE$60=AE$3)*(GMWQ!$ND$2:$ND$60=AE$4)*(GMWQ!$NF$2:$NF$60=AE$1),0),$G253-1966)</f>
        <v>779835.5</v>
      </c>
      <c r="AF253" s="4" cm="1">
        <f t="array" ref="AF253">INDEX(GMWQ!$A$2:$NF$60,MATCH(1,(GMWQ!$NE$2:$NE$60=AF$3)*(GMWQ!$ND$2:$ND$60=AF$4)*(GMWQ!$NF$2:$NF$60=AF$1),0),$G253-1966)</f>
        <v>2433.114</v>
      </c>
      <c r="AG253" s="4" cm="1">
        <f t="array" ref="AG253">INDEX(GMWQ!$A$2:$NF$60,MATCH(1,(GMWQ!$NE$2:$NE$60=AG$3)*(GMWQ!$ND$2:$ND$60=AG$4)*(GMWQ!$NF$2:$NF$60=AG$1),0),$G253-1966)</f>
        <v>3643.884</v>
      </c>
      <c r="AH253" s="4" cm="1">
        <f t="array" ref="AH253">INDEX(GMWQ!$A$2:$NF$60,MATCH(1,(GMWQ!$NE$2:$NE$60=AH$3)*(GMWQ!$ND$2:$ND$60=AH$4)*(GMWQ!$NF$2:$NF$60=AH$1),0),$G253-1966)</f>
        <v>3370.6950000000002</v>
      </c>
      <c r="AI253" s="4" cm="1">
        <f t="array" ref="AI253">INDEX(GMWQ!$A$2:$NF$60,MATCH(1,(GMWQ!$NE$2:$NE$60=AI$3)*(GMWQ!$ND$2:$ND$60=AI$4)*(GMWQ!$NF$2:$NF$60=AI$1),0),$G253-1966)</f>
        <v>1155487</v>
      </c>
      <c r="AJ253" s="4" cm="1">
        <f t="array" ref="AJ253">INDEX(GMWQ!$A$2:$NF$60,MATCH(1,(GMWQ!$NE$2:$NE$60=AJ$3)*(GMWQ!$ND$2:$ND$60=AJ$4)*(GMWQ!$NF$2:$NF$60=AJ$1),0),$G253-1966)</f>
        <v>1049797</v>
      </c>
      <c r="AK253" s="4" cm="1">
        <f t="array" ref="AK253">INDEX(GMWQ!$A$2:$NF$60,MATCH(1,(GMWQ!$NE$2:$NE$60=AK$3)*(GMWQ!$ND$2:$ND$60=AK$4)*(GMWQ!$NF$2:$NF$60=AK$1),0),$G253-1966)</f>
        <v>11400.91</v>
      </c>
      <c r="AL253" s="4" cm="1">
        <f t="array" ref="AL253">INDEX(GMWQ!$A$2:$NF$60,MATCH(1,(GMWQ!$NE$2:$NE$60=AL$3)*(GMWQ!$ND$2:$ND$60=AL$4)*(GMWQ!$NF$2:$NF$60=AL$1),0),$G253-1966)</f>
        <v>195895</v>
      </c>
      <c r="AM253" s="4" cm="1">
        <f t="array" ref="AM253">INDEX(GMWQ!$A$2:$NF$60,MATCH(1,(GMWQ!$NE$2:$NE$60=AM$3)*(GMWQ!$ND$2:$ND$60=AM$4)*(GMWQ!$NF$2:$NF$60=AM$1),0),$G253-1966)</f>
        <v>1539.49</v>
      </c>
      <c r="AN253" s="4" cm="1">
        <f t="array" ref="AN253">INDEX(GMWQ!$A$2:$NF$60,MATCH(1,(GMWQ!$NE$2:$NE$60=AN$3)*(GMWQ!$ND$2:$ND$60=AN$4)*(GMWQ!$NF$2:$NF$60=AN$1),0),$G253-1966)</f>
        <v>1004.269</v>
      </c>
      <c r="AO253" s="4" cm="1">
        <f t="array" ref="AO253">INDEX(GMWQ!$A$2:$NF$60,MATCH(1,(GMWQ!$NE$2:$NE$60=AO$3)*(GMWQ!$ND$2:$ND$60=AO$4)*(GMWQ!$NF$2:$NF$60=AO$1),0),$G253-1966)</f>
        <v>697.94320000000005</v>
      </c>
      <c r="AP253" s="4" cm="1">
        <f t="array" ref="AP253">INDEX(GMWQ!$A$2:$NF$60,MATCH(1,(GMWQ!$NE$2:$NE$60=AP$3)*(GMWQ!$ND$2:$ND$60=AP$4)*(GMWQ!$NF$2:$NF$60=AP$1),0),$G253-1966)</f>
        <v>1132061</v>
      </c>
      <c r="AQ253" s="4" cm="1">
        <f t="array" ref="AQ253">INDEX(GMWQ!$A$2:$NF$60,MATCH(1,(GMWQ!$NE$2:$NE$60=AQ$3)*(GMWQ!$ND$2:$ND$60=AQ$4)*(GMWQ!$NF$2:$NF$60=AQ$1),0),$G253-1966)</f>
        <v>0.56991369999999997</v>
      </c>
      <c r="AR253" s="4" cm="1">
        <f t="array" ref="AR253">INDEX(GMWQ!$A$2:$NF$60,MATCH(1,(GMWQ!$NE$2:$NE$60=AR$3)*(GMWQ!$ND$2:$ND$60=AR$4)*(GMWQ!$NF$2:$NF$60=AR$1),0),$G253-1966)</f>
        <v>0.4888265</v>
      </c>
      <c r="AS253" s="4" cm="1">
        <f t="array" ref="AS253">INDEX(GMWQ!$A$2:$NF$60,MATCH(1,(GMWQ!$NE$2:$NE$60=AS$3)*(GMWQ!$ND$2:$ND$60=AS$4)*(GMWQ!$NF$2:$NF$60=AS$1),0),$G253-1966)</f>
        <v>0.45847650000000001</v>
      </c>
      <c r="AT253" s="4" cm="1">
        <f t="array" ref="AT253">INDEX(GMWQ!$A$2:$NF$60,MATCH(1,(GMWQ!$NE$2:$NE$60=AT$3)*(GMWQ!$ND$2:$ND$60=AT$4)*(GMWQ!$NF$2:$NF$60=AT$1),0),$G253-1966)</f>
        <v>0.75260749999999998</v>
      </c>
      <c r="AU253" s="4" cm="1">
        <f t="array" ref="AU253">INDEX(GMWQ!$A$2:$NF$60,MATCH(1,(GMWQ!$NE$2:$NE$60=AU$3)*(GMWQ!$ND$2:$ND$60=AU$4)*(GMWQ!$NF$2:$NF$60=AU$1),0),$G253-1966)</f>
        <v>169.10900000000001</v>
      </c>
      <c r="AV253" s="4" cm="1">
        <f t="array" ref="AV253">INDEX(GMWQ!$A$2:$NF$60,MATCH(1,(GMWQ!$NE$2:$NE$60=AV$3)*(GMWQ!$ND$2:$ND$60=AV$4)*(GMWQ!$NF$2:$NF$60=AV$1),0),$G253-1966)</f>
        <v>396.36950000000002</v>
      </c>
      <c r="AW253" s="4" cm="1">
        <f t="array" ref="AW253">INDEX(GMWQ!$A$2:$NF$60,MATCH(1,(GMWQ!$NE$2:$NE$60=AW$3)*(GMWQ!$ND$2:$ND$60=AW$4)*(GMWQ!$NF$2:$NF$60=AW$1),0),$G253-1966)</f>
        <v>134.30549999999999</v>
      </c>
      <c r="AX253" s="4" cm="1">
        <f t="array" ref="AX253">INDEX(GMWQ!$A$2:$NF$60,MATCH(1,(GMWQ!$NE$2:$NE$60=AX$3)*(GMWQ!$ND$2:$ND$60=AX$4)*(GMWQ!$NF$2:$NF$60=AX$1),0),$G253-1966)</f>
        <v>149.7629</v>
      </c>
      <c r="AY253" s="4" cm="1">
        <f t="array" ref="AY253">INDEX(GMWQ!$A$2:$NF$60,MATCH(1,(GMWQ!$NE$2:$NE$60=AY$3)*(GMWQ!$ND$2:$ND$60=AY$4)*(GMWQ!$NF$2:$NF$60=AY$1),0),$G253-1966)</f>
        <v>119.8968</v>
      </c>
      <c r="AZ253" s="4" cm="1">
        <f t="array" ref="AZ253">INDEX(GMWQ!$A$2:$NF$60,MATCH(1,(GMWQ!$NE$2:$NE$60=AZ$3)*(GMWQ!$ND$2:$ND$60=AZ$4)*(GMWQ!$NF$2:$NF$60=AZ$1),0),$G253-1966)</f>
        <v>119.9336</v>
      </c>
      <c r="BA253" s="4" cm="1">
        <f t="array" ref="BA253">INDEX(GMWQ!$A$2:$NF$60,MATCH(1,(GMWQ!$NE$2:$NE$60=BA$3)*(GMWQ!$ND$2:$ND$60=BA$4)*(GMWQ!$NF$2:$NF$60=BA$1),0),$G253-1966)</f>
        <v>198.21950000000001</v>
      </c>
    </row>
    <row r="254" spans="1:53" x14ac:dyDescent="0.25">
      <c r="B254" s="4">
        <f t="shared" si="325"/>
        <v>2034</v>
      </c>
      <c r="C254" s="4">
        <f t="shared" si="325"/>
        <v>2034</v>
      </c>
      <c r="D254" s="4">
        <f t="shared" ref="D254" si="328">+D250+1</f>
        <v>2034</v>
      </c>
      <c r="F254" s="4">
        <f t="shared" ref="F254" si="329">+F250+1</f>
        <v>2034</v>
      </c>
      <c r="G254" s="4">
        <f t="shared" si="311"/>
        <v>2220</v>
      </c>
      <c r="H254" s="4" cm="1">
        <f t="array" ref="H254">INDEX(GMWQ!$A$2:$NF$60,MATCH(1,(GMWQ!$NE$2:$NE$60=H$3)*(GMWQ!$ND$2:$ND$60=H$4)*(GMWQ!$NF$2:$NF$60=H$1),0),$G254-1966)</f>
        <v>798016.2</v>
      </c>
      <c r="I254" s="4" cm="1">
        <f t="array" ref="I254">INDEX(GMWQ!$A$2:$NF$60,MATCH(1,(GMWQ!$NE$2:$NE$60=I$3)*(GMWQ!$ND$2:$ND$60=I$4)*(GMWQ!$NF$2:$NF$60=I$1),0),$G254-1966)</f>
        <v>7440.3680000000004</v>
      </c>
      <c r="J254" s="4" cm="1">
        <f t="array" ref="J254">INDEX(GMWQ!$A$2:$NF$60,MATCH(1,(GMWQ!$NE$2:$NE$60=J$3)*(GMWQ!$ND$2:$ND$60=J$4)*(GMWQ!$NF$2:$NF$60=J$1),0),$G254-1966)</f>
        <v>153241.20000000001</v>
      </c>
      <c r="K254" s="4" cm="1">
        <f t="array" ref="K254">INDEX(GMWQ!$A$2:$NF$60,MATCH(1,(GMWQ!$NE$2:$NE$60=K$3)*(GMWQ!$ND$2:$ND$60=K$4)*(GMWQ!$NF$2:$NF$60=K$1),0),$G254-1966)</f>
        <v>999.42</v>
      </c>
      <c r="L254" s="4" cm="1">
        <f t="array" ref="L254">INDEX(GMWQ!$A$2:$NF$60,MATCH(1,(GMWQ!$NE$2:$NE$60=L$3)*(GMWQ!$ND$2:$ND$60=L$4)*(GMWQ!$NF$2:$NF$60=L$1),0),$G254-1966)</f>
        <v>730.23</v>
      </c>
      <c r="M254" s="4" cm="1">
        <f t="array" ref="M254">INDEX(GMWQ!$A$2:$NF$60,MATCH(1,(GMWQ!$NE$2:$NE$60=M$3)*(GMWQ!$ND$2:$ND$60=M$4)*(GMWQ!$NF$2:$NF$60=M$1),0),$G254-1966)</f>
        <v>514.03279999999995</v>
      </c>
      <c r="N254" s="4" cm="1">
        <f t="array" ref="N254">INDEX(GMWQ!$A$2:$NF$60,MATCH(1,(GMWQ!$NE$2:$NE$60=N$3)*(GMWQ!$ND$2:$ND$60=N$4)*(GMWQ!$NF$2:$NF$60=N$1),0),$G254-1966)</f>
        <v>740693.4</v>
      </c>
      <c r="O254" s="4" cm="1">
        <f t="array" ref="O254">INDEX(GMWQ!$A$2:$NF$60,MATCH(1,(GMWQ!$NE$2:$NE$60=O$3)*(GMWQ!$ND$2:$ND$60=O$4)*(GMWQ!$NF$2:$NF$60=O$1),0),$G254-1966)</f>
        <v>-53065.88</v>
      </c>
      <c r="P254" s="4" cm="1">
        <f t="array" ref="P254">INDEX(GMWQ!$A$2:$NF$60,MATCH(1,(GMWQ!$NE$2:$NE$60=P$3)*(GMWQ!$ND$2:$ND$60=P$4)*(GMWQ!$NF$2:$NF$60=P$1),0),$G254-1966)</f>
        <v>-913.66319999999996</v>
      </c>
      <c r="Q254" s="4" cm="1">
        <f t="array" ref="Q254">INDEX(GMWQ!$A$2:$NF$60,MATCH(1,(GMWQ!$NE$2:$NE$60=Q$3)*(GMWQ!$ND$2:$ND$60=Q$4)*(GMWQ!$NF$2:$NF$60=Q$1),0),$G254-1966)</f>
        <v>-6539.25</v>
      </c>
      <c r="R254" s="4" cm="1">
        <f t="array" ref="R254">INDEX(GMWQ!$A$2:$NF$60,MATCH(1,(GMWQ!$NE$2:$NE$60=R$3)*(GMWQ!$ND$2:$ND$60=R$4)*(GMWQ!$NF$2:$NF$60=R$1),0),$G254-1966)</f>
        <v>-29.05151</v>
      </c>
      <c r="S254" s="4" cm="1">
        <f t="array" ref="S254">INDEX(GMWQ!$A$2:$NF$60,MATCH(1,(GMWQ!$NE$2:$NE$60=S$3)*(GMWQ!$ND$2:$ND$60=S$4)*(GMWQ!$NF$2:$NF$60=S$1),0),$G254-1966)</f>
        <v>-35.230530000000002</v>
      </c>
      <c r="T254" s="4" cm="1">
        <f t="array" ref="T254">INDEX(GMWQ!$A$2:$NF$60,MATCH(1,(GMWQ!$NE$2:$NE$60=T$3)*(GMWQ!$ND$2:$ND$60=T$4)*(GMWQ!$NF$2:$NF$60=T$1),0),$G254-1966)</f>
        <v>-13.15131</v>
      </c>
      <c r="U254" s="4" cm="1">
        <f t="array" ref="U254">INDEX(GMWQ!$A$2:$NF$60,MATCH(1,(GMWQ!$NE$2:$NE$60=U$3)*(GMWQ!$ND$2:$ND$60=U$4)*(GMWQ!$NF$2:$NF$60=U$1),0),$G254-1966)</f>
        <v>-21069.66</v>
      </c>
      <c r="V254" s="4" cm="1">
        <f t="array" ref="V254">INDEX(GMWQ!$A$2:$NF$60,MATCH(1,(GMWQ!$NE$2:$NE$60=V$3)*(GMWQ!$ND$2:$ND$60=V$4)*(GMWQ!$NF$2:$NF$60=V$1),0),$G254-1966)</f>
        <v>4068014</v>
      </c>
      <c r="W254" s="4" cm="1">
        <f t="array" ref="W254">INDEX(GMWQ!$A$2:$NF$60,MATCH(1,(GMWQ!$NE$2:$NE$60=W$3)*(GMWQ!$ND$2:$ND$60=W$4)*(GMWQ!$NF$2:$NF$60=W$1),0),$G254-1966)</f>
        <v>69485.16</v>
      </c>
      <c r="X254" s="4" cm="1">
        <f t="array" ref="X254">INDEX(GMWQ!$A$2:$NF$60,MATCH(1,(GMWQ!$NE$2:$NE$60=X$3)*(GMWQ!$ND$2:$ND$60=X$4)*(GMWQ!$NF$2:$NF$60=X$1),0),$G254-1966)</f>
        <v>1568947</v>
      </c>
      <c r="Y254" s="4" cm="1">
        <f t="array" ref="Y254">INDEX(GMWQ!$A$2:$NF$60,MATCH(1,(GMWQ!$NE$2:$NE$60=Y$3)*(GMWQ!$ND$2:$ND$60=Y$4)*(GMWQ!$NF$2:$NF$60=Y$1),0),$G254-1966)</f>
        <v>4138.7139999999999</v>
      </c>
      <c r="Z254" s="4" cm="1">
        <f t="array" ref="Z254">INDEX(GMWQ!$A$2:$NF$60,MATCH(1,(GMWQ!$NE$2:$NE$60=Z$3)*(GMWQ!$ND$2:$ND$60=Z$4)*(GMWQ!$NF$2:$NF$60=Z$1),0),$G254-1966)</f>
        <v>5109.5060000000003</v>
      </c>
      <c r="AA254" s="4" cm="1">
        <f t="array" ref="AA254">INDEX(GMWQ!$A$2:$NF$60,MATCH(1,(GMWQ!$NE$2:$NE$60=AA$3)*(GMWQ!$ND$2:$ND$60=AA$4)*(GMWQ!$NF$2:$NF$60=AA$1),0),$G254-1966)</f>
        <v>4022.5569999999998</v>
      </c>
      <c r="AB254" s="4" cm="1">
        <f t="array" ref="AB254">INDEX(GMWQ!$A$2:$NF$60,MATCH(1,(GMWQ!$NE$2:$NE$60=AB$3)*(GMWQ!$ND$2:$ND$60=AB$4)*(GMWQ!$NF$2:$NF$60=AB$1),0),$G254-1966)</f>
        <v>4357728</v>
      </c>
      <c r="AC254" s="4" cm="1">
        <f t="array" ref="AC254">INDEX(GMWQ!$A$2:$NF$60,MATCH(1,(GMWQ!$NE$2:$NE$60=AC$3)*(GMWQ!$ND$2:$ND$60=AC$4)*(GMWQ!$NF$2:$NF$60=AC$1),0),$G254-1966)</f>
        <v>4122074</v>
      </c>
      <c r="AD254" s="4" cm="1">
        <f t="array" ref="AD254">INDEX(GMWQ!$A$2:$NF$60,MATCH(1,(GMWQ!$NE$2:$NE$60=AD$3)*(GMWQ!$ND$2:$ND$60=AD$4)*(GMWQ!$NF$2:$NF$60=AD$1),0),$G254-1966)</f>
        <v>58031.82</v>
      </c>
      <c r="AE254" s="4" cm="1">
        <f t="array" ref="AE254">INDEX(GMWQ!$A$2:$NF$60,MATCH(1,(GMWQ!$NE$2:$NE$60=AE$3)*(GMWQ!$ND$2:$ND$60=AE$4)*(GMWQ!$NF$2:$NF$60=AE$1),0),$G254-1966)</f>
        <v>786374.8</v>
      </c>
      <c r="AF254" s="4" cm="1">
        <f t="array" ref="AF254">INDEX(GMWQ!$A$2:$NF$60,MATCH(1,(GMWQ!$NE$2:$NE$60=AF$3)*(GMWQ!$ND$2:$ND$60=AF$4)*(GMWQ!$NF$2:$NF$60=AF$1),0),$G254-1966)</f>
        <v>2462.165</v>
      </c>
      <c r="AG254" s="4" cm="1">
        <f t="array" ref="AG254">INDEX(GMWQ!$A$2:$NF$60,MATCH(1,(GMWQ!$NE$2:$NE$60=AG$3)*(GMWQ!$ND$2:$ND$60=AG$4)*(GMWQ!$NF$2:$NF$60=AG$1),0),$G254-1966)</f>
        <v>3679.1149999999998</v>
      </c>
      <c r="AH254" s="4" cm="1">
        <f t="array" ref="AH254">INDEX(GMWQ!$A$2:$NF$60,MATCH(1,(GMWQ!$NE$2:$NE$60=AH$3)*(GMWQ!$ND$2:$ND$60=AH$4)*(GMWQ!$NF$2:$NF$60=AH$1),0),$G254-1966)</f>
        <v>3383.846</v>
      </c>
      <c r="AI254" s="4" cm="1">
        <f t="array" ref="AI254">INDEX(GMWQ!$A$2:$NF$60,MATCH(1,(GMWQ!$NE$2:$NE$60=AI$3)*(GMWQ!$ND$2:$ND$60=AI$4)*(GMWQ!$NF$2:$NF$60=AI$1),0),$G254-1966)</f>
        <v>1178074</v>
      </c>
      <c r="AJ254" s="4" cm="1">
        <f t="array" ref="AJ254">INDEX(GMWQ!$A$2:$NF$60,MATCH(1,(GMWQ!$NE$2:$NE$60=AJ$3)*(GMWQ!$ND$2:$ND$60=AJ$4)*(GMWQ!$NF$2:$NF$60=AJ$1),0),$G254-1966)</f>
        <v>1059088</v>
      </c>
      <c r="AK254" s="4" cm="1">
        <f t="array" ref="AK254">INDEX(GMWQ!$A$2:$NF$60,MATCH(1,(GMWQ!$NE$2:$NE$60=AK$3)*(GMWQ!$ND$2:$ND$60=AK$4)*(GMWQ!$NF$2:$NF$60=AK$1),0),$G254-1966)</f>
        <v>11509.02</v>
      </c>
      <c r="AL254" s="4" cm="1">
        <f t="array" ref="AL254">INDEX(GMWQ!$A$2:$NF$60,MATCH(1,(GMWQ!$NE$2:$NE$60=AL$3)*(GMWQ!$ND$2:$ND$60=AL$4)*(GMWQ!$NF$2:$NF$60=AL$1),0),$G254-1966)</f>
        <v>196691.5</v>
      </c>
      <c r="AM254" s="4" cm="1">
        <f t="array" ref="AM254">INDEX(GMWQ!$A$2:$NF$60,MATCH(1,(GMWQ!$NE$2:$NE$60=AM$3)*(GMWQ!$ND$2:$ND$60=AM$4)*(GMWQ!$NF$2:$NF$60=AM$1),0),$G254-1966)</f>
        <v>1549.69</v>
      </c>
      <c r="AN254" s="4" cm="1">
        <f t="array" ref="AN254">INDEX(GMWQ!$A$2:$NF$60,MATCH(1,(GMWQ!$NE$2:$NE$60=AN$3)*(GMWQ!$ND$2:$ND$60=AN$4)*(GMWQ!$NF$2:$NF$60=AN$1),0),$G254-1966)</f>
        <v>1011.64</v>
      </c>
      <c r="AO254" s="4" cm="1">
        <f t="array" ref="AO254">INDEX(GMWQ!$A$2:$NF$60,MATCH(1,(GMWQ!$NE$2:$NE$60=AO$3)*(GMWQ!$ND$2:$ND$60=AO$4)*(GMWQ!$NF$2:$NF$60=AO$1),0),$G254-1966)</f>
        <v>701.923</v>
      </c>
      <c r="AP254" s="4" cm="1">
        <f t="array" ref="AP254">INDEX(GMWQ!$A$2:$NF$60,MATCH(1,(GMWQ!$NE$2:$NE$60=AP$3)*(GMWQ!$ND$2:$ND$60=AP$4)*(GMWQ!$NF$2:$NF$60=AP$1),0),$G254-1966)</f>
        <v>1142694</v>
      </c>
      <c r="AQ254" s="4" cm="1">
        <f t="array" ref="AQ254">INDEX(GMWQ!$A$2:$NF$60,MATCH(1,(GMWQ!$NE$2:$NE$60=AQ$3)*(GMWQ!$ND$2:$ND$60=AQ$4)*(GMWQ!$NF$2:$NF$60=AQ$1),0),$G254-1966)</f>
        <v>0.57020130000000002</v>
      </c>
      <c r="AR254" s="4" cm="1">
        <f t="array" ref="AR254">INDEX(GMWQ!$A$2:$NF$60,MATCH(1,(GMWQ!$NE$2:$NE$60=AR$3)*(GMWQ!$ND$2:$ND$60=AR$4)*(GMWQ!$NF$2:$NF$60=AR$1),0),$G254-1966)</f>
        <v>0.50648470000000001</v>
      </c>
      <c r="AS254" s="4" cm="1">
        <f t="array" ref="AS254">INDEX(GMWQ!$A$2:$NF$60,MATCH(1,(GMWQ!$NE$2:$NE$60=AS$3)*(GMWQ!$ND$2:$ND$60=AS$4)*(GMWQ!$NF$2:$NF$60=AS$1),0),$G254-1966)</f>
        <v>0.48435329999999999</v>
      </c>
      <c r="AT254" s="4" cm="1">
        <f t="array" ref="AT254">INDEX(GMWQ!$A$2:$NF$60,MATCH(1,(GMWQ!$NE$2:$NE$60=AT$3)*(GMWQ!$ND$2:$ND$60=AT$4)*(GMWQ!$NF$2:$NF$60=AT$1),0),$G254-1966)</f>
        <v>0.75761509999999999</v>
      </c>
      <c r="AU254" s="4" cm="1">
        <f t="array" ref="AU254">INDEX(GMWQ!$A$2:$NF$60,MATCH(1,(GMWQ!$NE$2:$NE$60=AU$3)*(GMWQ!$ND$2:$ND$60=AU$4)*(GMWQ!$NF$2:$NF$60=AU$1),0),$G254-1966)</f>
        <v>169.85409999999999</v>
      </c>
      <c r="AV254" s="4" cm="1">
        <f t="array" ref="AV254">INDEX(GMWQ!$A$2:$NF$60,MATCH(1,(GMWQ!$NE$2:$NE$60=AV$3)*(GMWQ!$ND$2:$ND$60=AV$4)*(GMWQ!$NF$2:$NF$60=AV$1),0),$G254-1966)</f>
        <v>398.53629999999998</v>
      </c>
      <c r="AW254" s="4" cm="1">
        <f t="array" ref="AW254">INDEX(GMWQ!$A$2:$NF$60,MATCH(1,(GMWQ!$NE$2:$NE$60=AW$3)*(GMWQ!$ND$2:$ND$60=AW$4)*(GMWQ!$NF$2:$NF$60=AW$1),0),$G254-1966)</f>
        <v>135.04949999999999</v>
      </c>
      <c r="AX254" s="4" cm="1">
        <f t="array" ref="AX254">INDEX(GMWQ!$A$2:$NF$60,MATCH(1,(GMWQ!$NE$2:$NE$60=AX$3)*(GMWQ!$ND$2:$ND$60=AX$4)*(GMWQ!$NF$2:$NF$60=AX$1),0),$G254-1966)</f>
        <v>150.5086</v>
      </c>
      <c r="AY254" s="4" cm="1">
        <f t="array" ref="AY254">INDEX(GMWQ!$A$2:$NF$60,MATCH(1,(GMWQ!$NE$2:$NE$60=AY$3)*(GMWQ!$ND$2:$ND$60=AY$4)*(GMWQ!$NF$2:$NF$60=AY$1),0),$G254-1966)</f>
        <v>120.123</v>
      </c>
      <c r="AZ254" s="4" cm="1">
        <f t="array" ref="AZ254">INDEX(GMWQ!$A$2:$NF$60,MATCH(1,(GMWQ!$NE$2:$NE$60=AZ$3)*(GMWQ!$ND$2:$ND$60=AZ$4)*(GMWQ!$NF$2:$NF$60=AZ$1),0),$G254-1966)</f>
        <v>119.6006</v>
      </c>
      <c r="BA254" s="4" cm="1">
        <f t="array" ref="BA254">INDEX(GMWQ!$A$2:$NF$60,MATCH(1,(GMWQ!$NE$2:$NE$60=BA$3)*(GMWQ!$ND$2:$ND$60=BA$4)*(GMWQ!$NF$2:$NF$60=BA$1),0),$G254-1966)</f>
        <v>199.22040000000001</v>
      </c>
    </row>
    <row r="255" spans="1:53" x14ac:dyDescent="0.25">
      <c r="A255" s="4">
        <v>2035</v>
      </c>
      <c r="B255" s="4">
        <f t="shared" si="325"/>
        <v>2035</v>
      </c>
      <c r="C255" s="4">
        <f t="shared" si="325"/>
        <v>2034</v>
      </c>
      <c r="D255" s="4">
        <f t="shared" ref="D255" si="330">+D251+1</f>
        <v>2034</v>
      </c>
      <c r="E255" s="4">
        <f t="shared" si="325"/>
        <v>2034</v>
      </c>
      <c r="G255" s="4">
        <f t="shared" si="311"/>
        <v>2221</v>
      </c>
      <c r="H255" s="4" cm="1">
        <f t="array" ref="H255">INDEX(GMWQ!$A$2:$NF$60,MATCH(1,(GMWQ!$NE$2:$NE$60=H$3)*(GMWQ!$ND$2:$ND$60=H$4)*(GMWQ!$NF$2:$NF$60=H$1),0),$G255-1966)</f>
        <v>800862.8</v>
      </c>
      <c r="I255" s="4" cm="1">
        <f t="array" ref="I255">INDEX(GMWQ!$A$2:$NF$60,MATCH(1,(GMWQ!$NE$2:$NE$60=I$3)*(GMWQ!$ND$2:$ND$60=I$4)*(GMWQ!$NF$2:$NF$60=I$1),0),$G255-1966)</f>
        <v>7476.268</v>
      </c>
      <c r="J255" s="4" cm="1">
        <f t="array" ref="J255">INDEX(GMWQ!$A$2:$NF$60,MATCH(1,(GMWQ!$NE$2:$NE$60=J$3)*(GMWQ!$ND$2:$ND$60=J$4)*(GMWQ!$NF$2:$NF$60=J$1),0),$G255-1966)</f>
        <v>153303.29999999999</v>
      </c>
      <c r="K255" s="4" cm="1">
        <f t="array" ref="K255">INDEX(GMWQ!$A$2:$NF$60,MATCH(1,(GMWQ!$NE$2:$NE$60=K$3)*(GMWQ!$ND$2:$ND$60=K$4)*(GMWQ!$NF$2:$NF$60=K$1),0),$G255-1966)</f>
        <v>1001.05</v>
      </c>
      <c r="L255" s="4" cm="1">
        <f t="array" ref="L255">INDEX(GMWQ!$A$2:$NF$60,MATCH(1,(GMWQ!$NE$2:$NE$60=L$3)*(GMWQ!$ND$2:$ND$60=L$4)*(GMWQ!$NF$2:$NF$60=L$1),0),$G255-1966)</f>
        <v>731.73</v>
      </c>
      <c r="M255" s="4" cm="1">
        <f t="array" ref="M255">INDEX(GMWQ!$A$2:$NF$60,MATCH(1,(GMWQ!$NE$2:$NE$60=M$3)*(GMWQ!$ND$2:$ND$60=M$4)*(GMWQ!$NF$2:$NF$60=M$1),0),$G255-1966)</f>
        <v>514.40009999999995</v>
      </c>
      <c r="N255" s="4" cm="1">
        <f t="array" ref="N255">INDEX(GMWQ!$A$2:$NF$60,MATCH(1,(GMWQ!$NE$2:$NE$60=N$3)*(GMWQ!$ND$2:$ND$60=N$4)*(GMWQ!$NF$2:$NF$60=N$1),0),$G255-1966)</f>
        <v>744068.4</v>
      </c>
      <c r="O255" s="4" cm="1">
        <f t="array" ref="O255">INDEX(GMWQ!$A$2:$NF$60,MATCH(1,(GMWQ!$NE$2:$NE$60=O$3)*(GMWQ!$ND$2:$ND$60=O$4)*(GMWQ!$NF$2:$NF$60=O$1),0),$G255-1966)</f>
        <v>5582.0940000000001</v>
      </c>
      <c r="P255" s="4" cm="1">
        <f t="array" ref="P255">INDEX(GMWQ!$A$2:$NF$60,MATCH(1,(GMWQ!$NE$2:$NE$60=P$3)*(GMWQ!$ND$2:$ND$60=P$4)*(GMWQ!$NF$2:$NF$60=P$1),0),$G255-1966)</f>
        <v>-918.46489999999994</v>
      </c>
      <c r="Q255" s="4" cm="1">
        <f t="array" ref="Q255">INDEX(GMWQ!$A$2:$NF$60,MATCH(1,(GMWQ!$NE$2:$NE$60=Q$3)*(GMWQ!$ND$2:$ND$60=Q$4)*(GMWQ!$NF$2:$NF$60=Q$1),0),$G255-1966)</f>
        <v>-6578.2269999999999</v>
      </c>
      <c r="R255" s="4" cm="1">
        <f t="array" ref="R255">INDEX(GMWQ!$A$2:$NF$60,MATCH(1,(GMWQ!$NE$2:$NE$60=R$3)*(GMWQ!$ND$2:$ND$60=R$4)*(GMWQ!$NF$2:$NF$60=R$1),0),$G255-1966)</f>
        <v>-28.460999999999999</v>
      </c>
      <c r="S255" s="4" cm="1">
        <f t="array" ref="S255">INDEX(GMWQ!$A$2:$NF$60,MATCH(1,(GMWQ!$NE$2:$NE$60=S$3)*(GMWQ!$ND$2:$ND$60=S$4)*(GMWQ!$NF$2:$NF$60=S$1),0),$G255-1966)</f>
        <v>-34.937010000000001</v>
      </c>
      <c r="T255" s="4" cm="1">
        <f t="array" ref="T255">INDEX(GMWQ!$A$2:$NF$60,MATCH(1,(GMWQ!$NE$2:$NE$60=T$3)*(GMWQ!$ND$2:$ND$60=T$4)*(GMWQ!$NF$2:$NF$60=T$1),0),$G255-1966)</f>
        <v>-12.90512</v>
      </c>
      <c r="U255" s="4" cm="1">
        <f t="array" ref="U255">INDEX(GMWQ!$A$2:$NF$60,MATCH(1,(GMWQ!$NE$2:$NE$60=U$3)*(GMWQ!$ND$2:$ND$60=U$4)*(GMWQ!$NF$2:$NF$60=U$1),0),$G255-1966)</f>
        <v>-21167.5</v>
      </c>
      <c r="V255" s="4" cm="1">
        <f t="array" ref="V255">INDEX(GMWQ!$A$2:$NF$60,MATCH(1,(GMWQ!$NE$2:$NE$60=V$3)*(GMWQ!$ND$2:$ND$60=V$4)*(GMWQ!$NF$2:$NF$60=V$1),0),$G255-1966)</f>
        <v>4062432</v>
      </c>
      <c r="W255" s="4" cm="1">
        <f t="array" ref="W255">INDEX(GMWQ!$A$2:$NF$60,MATCH(1,(GMWQ!$NE$2:$NE$60=W$3)*(GMWQ!$ND$2:$ND$60=W$4)*(GMWQ!$NF$2:$NF$60=W$1),0),$G255-1966)</f>
        <v>70403.62</v>
      </c>
      <c r="X255" s="4" cm="1">
        <f t="array" ref="X255">INDEX(GMWQ!$A$2:$NF$60,MATCH(1,(GMWQ!$NE$2:$NE$60=X$3)*(GMWQ!$ND$2:$ND$60=X$4)*(GMWQ!$NF$2:$NF$60=X$1),0),$G255-1966)</f>
        <v>1575525</v>
      </c>
      <c r="Y255" s="4" cm="1">
        <f t="array" ref="Y255">INDEX(GMWQ!$A$2:$NF$60,MATCH(1,(GMWQ!$NE$2:$NE$60=Y$3)*(GMWQ!$ND$2:$ND$60=Y$4)*(GMWQ!$NF$2:$NF$60=Y$1),0),$G255-1966)</f>
        <v>4167.1750000000002</v>
      </c>
      <c r="Z255" s="4" cm="1">
        <f t="array" ref="Z255">INDEX(GMWQ!$A$2:$NF$60,MATCH(1,(GMWQ!$NE$2:$NE$60=Z$3)*(GMWQ!$ND$2:$ND$60=Z$4)*(GMWQ!$NF$2:$NF$60=Z$1),0),$G255-1966)</f>
        <v>5144.4430000000002</v>
      </c>
      <c r="AA255" s="4" cm="1">
        <f t="array" ref="AA255">INDEX(GMWQ!$A$2:$NF$60,MATCH(1,(GMWQ!$NE$2:$NE$60=AA$3)*(GMWQ!$ND$2:$ND$60=AA$4)*(GMWQ!$NF$2:$NF$60=AA$1),0),$G255-1966)</f>
        <v>4035.462</v>
      </c>
      <c r="AB255" s="4" cm="1">
        <f t="array" ref="AB255">INDEX(GMWQ!$A$2:$NF$60,MATCH(1,(GMWQ!$NE$2:$NE$60=AB$3)*(GMWQ!$ND$2:$ND$60=AB$4)*(GMWQ!$NF$2:$NF$60=AB$1),0),$G255-1966)</f>
        <v>4378896</v>
      </c>
      <c r="AC255" s="4" cm="1">
        <f t="array" ref="AC255">INDEX(GMWQ!$A$2:$NF$60,MATCH(1,(GMWQ!$NE$2:$NE$60=AC$3)*(GMWQ!$ND$2:$ND$60=AC$4)*(GMWQ!$NF$2:$NF$60=AC$1),0),$G255-1966)</f>
        <v>4119170</v>
      </c>
      <c r="AD255" s="4" cm="1">
        <f t="array" ref="AD255">INDEX(GMWQ!$A$2:$NF$60,MATCH(1,(GMWQ!$NE$2:$NE$60=AD$3)*(GMWQ!$ND$2:$ND$60=AD$4)*(GMWQ!$NF$2:$NF$60=AD$1),0),$G255-1966)</f>
        <v>59011.68</v>
      </c>
      <c r="AE255" s="4" cm="1">
        <f t="array" ref="AE255">INDEX(GMWQ!$A$2:$NF$60,MATCH(1,(GMWQ!$NE$2:$NE$60=AE$3)*(GMWQ!$ND$2:$ND$60=AE$4)*(GMWQ!$NF$2:$NF$60=AE$1),0),$G255-1966)</f>
        <v>792953</v>
      </c>
      <c r="AF255" s="4" cm="1">
        <f t="array" ref="AF255">INDEX(GMWQ!$A$2:$NF$60,MATCH(1,(GMWQ!$NE$2:$NE$60=AF$3)*(GMWQ!$ND$2:$ND$60=AF$4)*(GMWQ!$NF$2:$NF$60=AF$1),0),$G255-1966)</f>
        <v>2490.6260000000002</v>
      </c>
      <c r="AG255" s="4" cm="1">
        <f t="array" ref="AG255">INDEX(GMWQ!$A$2:$NF$60,MATCH(1,(GMWQ!$NE$2:$NE$60=AG$3)*(GMWQ!$ND$2:$ND$60=AG$4)*(GMWQ!$NF$2:$NF$60=AG$1),0),$G255-1966)</f>
        <v>3714.0520000000001</v>
      </c>
      <c r="AH255" s="4" cm="1">
        <f t="array" ref="AH255">INDEX(GMWQ!$A$2:$NF$60,MATCH(1,(GMWQ!$NE$2:$NE$60=AH$3)*(GMWQ!$ND$2:$ND$60=AH$4)*(GMWQ!$NF$2:$NF$60=AH$1),0),$G255-1966)</f>
        <v>3396.7510000000002</v>
      </c>
      <c r="AI255" s="4" cm="1">
        <f t="array" ref="AI255">INDEX(GMWQ!$A$2:$NF$60,MATCH(1,(GMWQ!$NE$2:$NE$60=AI$3)*(GMWQ!$ND$2:$ND$60=AI$4)*(GMWQ!$NF$2:$NF$60=AI$1),0),$G255-1966)</f>
        <v>1200759</v>
      </c>
      <c r="AJ255" s="4" cm="1">
        <f t="array" ref="AJ255">INDEX(GMWQ!$A$2:$NF$60,MATCH(1,(GMWQ!$NE$2:$NE$60=AJ$3)*(GMWQ!$ND$2:$ND$60=AJ$4)*(GMWQ!$NF$2:$NF$60=AJ$1),0),$G255-1966)</f>
        <v>1068585</v>
      </c>
      <c r="AK255" s="4" cm="1">
        <f t="array" ref="AK255">INDEX(GMWQ!$A$2:$NF$60,MATCH(1,(GMWQ!$NE$2:$NE$60=AK$3)*(GMWQ!$ND$2:$ND$60=AK$4)*(GMWQ!$NF$2:$NF$60=AK$1),0),$G255-1966)</f>
        <v>11617.15</v>
      </c>
      <c r="AL255" s="4" cm="1">
        <f t="array" ref="AL255">INDEX(GMWQ!$A$2:$NF$60,MATCH(1,(GMWQ!$NE$2:$NE$60=AL$3)*(GMWQ!$ND$2:$ND$60=AL$4)*(GMWQ!$NF$2:$NF$60=AL$1),0),$G255-1966)</f>
        <v>197513.2</v>
      </c>
      <c r="AM255" s="4" cm="1">
        <f t="array" ref="AM255">INDEX(GMWQ!$A$2:$NF$60,MATCH(1,(GMWQ!$NE$2:$NE$60=AM$3)*(GMWQ!$ND$2:$ND$60=AM$4)*(GMWQ!$NF$2:$NF$60=AM$1),0),$G255-1966)</f>
        <v>1559.9169999999999</v>
      </c>
      <c r="AN255" s="4" cm="1">
        <f t="array" ref="AN255">INDEX(GMWQ!$A$2:$NF$60,MATCH(1,(GMWQ!$NE$2:$NE$60=AN$3)*(GMWQ!$ND$2:$ND$60=AN$4)*(GMWQ!$NF$2:$NF$60=AN$1),0),$G255-1966)</f>
        <v>1019.022</v>
      </c>
      <c r="AO255" s="4" cm="1">
        <f t="array" ref="AO255">INDEX(GMWQ!$A$2:$NF$60,MATCH(1,(GMWQ!$NE$2:$NE$60=AO$3)*(GMWQ!$ND$2:$ND$60=AO$4)*(GMWQ!$NF$2:$NF$60=AO$1),0),$G255-1966)</f>
        <v>705.65309999999999</v>
      </c>
      <c r="AP255" s="4" cm="1">
        <f t="array" ref="AP255">INDEX(GMWQ!$A$2:$NF$60,MATCH(1,(GMWQ!$NE$2:$NE$60=AP$3)*(GMWQ!$ND$2:$ND$60=AP$4)*(GMWQ!$NF$2:$NF$60=AP$1),0),$G255-1966)</f>
        <v>1153401</v>
      </c>
      <c r="AQ255" s="4" cm="1">
        <f t="array" ref="AQ255">INDEX(GMWQ!$A$2:$NF$60,MATCH(1,(GMWQ!$NE$2:$NE$60=AQ$3)*(GMWQ!$ND$2:$ND$60=AQ$4)*(GMWQ!$NF$2:$NF$60=AQ$1),0),$G255-1966)</f>
        <v>0.56919489999999995</v>
      </c>
      <c r="AR255" s="4" cm="1">
        <f t="array" ref="AR255">INDEX(GMWQ!$A$2:$NF$60,MATCH(1,(GMWQ!$NE$2:$NE$60=AR$3)*(GMWQ!$ND$2:$ND$60=AR$4)*(GMWQ!$NF$2:$NF$60=AR$1),0),$G255-1966)</f>
        <v>0.52390380000000003</v>
      </c>
      <c r="AS255" s="4" cm="1">
        <f t="array" ref="AS255">INDEX(GMWQ!$A$2:$NF$60,MATCH(1,(GMWQ!$NE$2:$NE$60=AS$3)*(GMWQ!$ND$2:$ND$60=AS$4)*(GMWQ!$NF$2:$NF$60=AS$1),0),$G255-1966)</f>
        <v>0.50721110000000003</v>
      </c>
      <c r="AT255" s="4" cm="1">
        <f t="array" ref="AT255">INDEX(GMWQ!$A$2:$NF$60,MATCH(1,(GMWQ!$NE$2:$NE$60=AT$3)*(GMWQ!$ND$2:$ND$60=AT$4)*(GMWQ!$NF$2:$NF$60=AT$1),0),$G255-1966)</f>
        <v>0.76305400000000001</v>
      </c>
      <c r="AU255" s="4" cm="1">
        <f t="array" ref="AU255">INDEX(GMWQ!$A$2:$NF$60,MATCH(1,(GMWQ!$NE$2:$NE$60=AU$3)*(GMWQ!$ND$2:$ND$60=AU$4)*(GMWQ!$NF$2:$NF$60=AU$1),0),$G255-1966)</f>
        <v>170.18020000000001</v>
      </c>
      <c r="AV255" s="4" cm="1">
        <f t="array" ref="AV255">INDEX(GMWQ!$A$2:$NF$60,MATCH(1,(GMWQ!$NE$2:$NE$60=AV$3)*(GMWQ!$ND$2:$ND$60=AV$4)*(GMWQ!$NF$2:$NF$60=AV$1),0),$G255-1966)</f>
        <v>400.7149</v>
      </c>
      <c r="AW255" s="4" cm="1">
        <f t="array" ref="AW255">INDEX(GMWQ!$A$2:$NF$60,MATCH(1,(GMWQ!$NE$2:$NE$60=AW$3)*(GMWQ!$ND$2:$ND$60=AW$4)*(GMWQ!$NF$2:$NF$60=AW$1),0),$G255-1966)</f>
        <v>135.20599999999999</v>
      </c>
      <c r="AX255" s="4" cm="1">
        <f t="array" ref="AX255">INDEX(GMWQ!$A$2:$NF$60,MATCH(1,(GMWQ!$NE$2:$NE$60=AX$3)*(GMWQ!$ND$2:$ND$60=AX$4)*(GMWQ!$NF$2:$NF$60=AX$1),0),$G255-1966)</f>
        <v>151.25810000000001</v>
      </c>
      <c r="AY255" s="4" cm="1">
        <f t="array" ref="AY255">INDEX(GMWQ!$A$2:$NF$60,MATCH(1,(GMWQ!$NE$2:$NE$60=AY$3)*(GMWQ!$ND$2:$ND$60=AY$4)*(GMWQ!$NF$2:$NF$60=AY$1),0),$G255-1966)</f>
        <v>120.7484</v>
      </c>
      <c r="AZ255" s="4" cm="1">
        <f t="array" ref="AZ255">INDEX(GMWQ!$A$2:$NF$60,MATCH(1,(GMWQ!$NE$2:$NE$60=AZ$3)*(GMWQ!$ND$2:$ND$60=AZ$4)*(GMWQ!$NF$2:$NF$60=AZ$1),0),$G255-1966)</f>
        <v>120.4248</v>
      </c>
      <c r="BA255" s="4" cm="1">
        <f t="array" ref="BA255">INDEX(GMWQ!$A$2:$NF$60,MATCH(1,(GMWQ!$NE$2:$NE$60=BA$3)*(GMWQ!$ND$2:$ND$60=BA$4)*(GMWQ!$NF$2:$NF$60=BA$1),0),$G255-1966)</f>
        <v>200.2268</v>
      </c>
    </row>
    <row r="256" spans="1:53" x14ac:dyDescent="0.25">
      <c r="B256" s="4">
        <f t="shared" si="325"/>
        <v>2035</v>
      </c>
      <c r="C256" s="4">
        <f t="shared" si="325"/>
        <v>2035</v>
      </c>
      <c r="D256" s="4">
        <f t="shared" ref="D256" si="331">+D252+1</f>
        <v>2034</v>
      </c>
      <c r="G256" s="4">
        <f t="shared" si="311"/>
        <v>2222</v>
      </c>
      <c r="H256" s="4" cm="1">
        <f t="array" ref="H256">INDEX(GMWQ!$A$2:$NF$60,MATCH(1,(GMWQ!$NE$2:$NE$60=H$3)*(GMWQ!$ND$2:$ND$60=H$4)*(GMWQ!$NF$2:$NF$60=H$1),0),$G256-1966)</f>
        <v>803719.2</v>
      </c>
      <c r="I256" s="4" cm="1">
        <f t="array" ref="I256">INDEX(GMWQ!$A$2:$NF$60,MATCH(1,(GMWQ!$NE$2:$NE$60=I$3)*(GMWQ!$ND$2:$ND$60=I$4)*(GMWQ!$NF$2:$NF$60=I$1),0),$G256-1966)</f>
        <v>7512.1379999999999</v>
      </c>
      <c r="J256" s="4" cm="1">
        <f t="array" ref="J256">INDEX(GMWQ!$A$2:$NF$60,MATCH(1,(GMWQ!$NE$2:$NE$60=J$3)*(GMWQ!$ND$2:$ND$60=J$4)*(GMWQ!$NF$2:$NF$60=J$1),0),$G256-1966)</f>
        <v>153357.6</v>
      </c>
      <c r="K256" s="4" cm="1">
        <f t="array" ref="K256">INDEX(GMWQ!$A$2:$NF$60,MATCH(1,(GMWQ!$NE$2:$NE$60=K$3)*(GMWQ!$ND$2:$ND$60=K$4)*(GMWQ!$NF$2:$NF$60=K$1),0),$G256-1966)</f>
        <v>1002.7140000000001</v>
      </c>
      <c r="L256" s="4" cm="1">
        <f t="array" ref="L256">INDEX(GMWQ!$A$2:$NF$60,MATCH(1,(GMWQ!$NE$2:$NE$60=L$3)*(GMWQ!$ND$2:$ND$60=L$4)*(GMWQ!$NF$2:$NF$60=L$1),0),$G256-1966)</f>
        <v>733.31</v>
      </c>
      <c r="M256" s="4" cm="1">
        <f t="array" ref="M256">INDEX(GMWQ!$A$2:$NF$60,MATCH(1,(GMWQ!$NE$2:$NE$60=M$3)*(GMWQ!$ND$2:$ND$60=M$4)*(GMWQ!$NF$2:$NF$60=M$1),0),$G256-1966)</f>
        <v>514.76739999999995</v>
      </c>
      <c r="N256" s="4" cm="1">
        <f t="array" ref="N256">INDEX(GMWQ!$A$2:$NF$60,MATCH(1,(GMWQ!$NE$2:$NE$60=N$3)*(GMWQ!$ND$2:$ND$60=N$4)*(GMWQ!$NF$2:$NF$60=N$1),0),$G256-1966)</f>
        <v>747419.6</v>
      </c>
      <c r="O256" s="4" cm="1">
        <f t="array" ref="O256">INDEX(GMWQ!$A$2:$NF$60,MATCH(1,(GMWQ!$NE$2:$NE$60=O$3)*(GMWQ!$ND$2:$ND$60=O$4)*(GMWQ!$NF$2:$NF$60=O$1),0),$G256-1966)</f>
        <v>-60383.47</v>
      </c>
      <c r="P256" s="4" cm="1">
        <f t="array" ref="P256">INDEX(GMWQ!$A$2:$NF$60,MATCH(1,(GMWQ!$NE$2:$NE$60=P$3)*(GMWQ!$ND$2:$ND$60=P$4)*(GMWQ!$NF$2:$NF$60=P$1),0),$G256-1966)</f>
        <v>-923.07090000000005</v>
      </c>
      <c r="Q256" s="4" cm="1">
        <f t="array" ref="Q256">INDEX(GMWQ!$A$2:$NF$60,MATCH(1,(GMWQ!$NE$2:$NE$60=Q$3)*(GMWQ!$ND$2:$ND$60=Q$4)*(GMWQ!$NF$2:$NF$60=Q$1),0),$G256-1966)</f>
        <v>-6616.2110000000002</v>
      </c>
      <c r="R256" s="4" cm="1">
        <f t="array" ref="R256">INDEX(GMWQ!$A$2:$NF$60,MATCH(1,(GMWQ!$NE$2:$NE$60=R$3)*(GMWQ!$ND$2:$ND$60=R$4)*(GMWQ!$NF$2:$NF$60=R$1),0),$G256-1966)</f>
        <v>-27.860410000000002</v>
      </c>
      <c r="S256" s="4" cm="1">
        <f t="array" ref="S256">INDEX(GMWQ!$A$2:$NF$60,MATCH(1,(GMWQ!$NE$2:$NE$60=S$3)*(GMWQ!$ND$2:$ND$60=S$4)*(GMWQ!$NF$2:$NF$60=S$1),0),$G256-1966)</f>
        <v>-34.696469999999998</v>
      </c>
      <c r="T256" s="4" cm="1">
        <f t="array" ref="T256">INDEX(GMWQ!$A$2:$NF$60,MATCH(1,(GMWQ!$NE$2:$NE$60=T$3)*(GMWQ!$ND$2:$ND$60=T$4)*(GMWQ!$NF$2:$NF$60=T$1),0),$G256-1966)</f>
        <v>-12.732419999999999</v>
      </c>
      <c r="U256" s="4" cm="1">
        <f t="array" ref="U256">INDEX(GMWQ!$A$2:$NF$60,MATCH(1,(GMWQ!$NE$2:$NE$60=U$3)*(GMWQ!$ND$2:$ND$60=U$4)*(GMWQ!$NF$2:$NF$60=U$1),0),$G256-1966)</f>
        <v>-21089.16</v>
      </c>
      <c r="V256" s="4" cm="1">
        <f t="array" ref="V256">INDEX(GMWQ!$A$2:$NF$60,MATCH(1,(GMWQ!$NE$2:$NE$60=V$3)*(GMWQ!$ND$2:$ND$60=V$4)*(GMWQ!$NF$2:$NF$60=V$1),0),$G256-1966)</f>
        <v>4122815</v>
      </c>
      <c r="W256" s="4" cm="1">
        <f t="array" ref="W256">INDEX(GMWQ!$A$2:$NF$60,MATCH(1,(GMWQ!$NE$2:$NE$60=W$3)*(GMWQ!$ND$2:$ND$60=W$4)*(GMWQ!$NF$2:$NF$60=W$1),0),$G256-1966)</f>
        <v>71326.7</v>
      </c>
      <c r="X256" s="4" cm="1">
        <f t="array" ref="X256">INDEX(GMWQ!$A$2:$NF$60,MATCH(1,(GMWQ!$NE$2:$NE$60=X$3)*(GMWQ!$ND$2:$ND$60=X$4)*(GMWQ!$NF$2:$NF$60=X$1),0),$G256-1966)</f>
        <v>1582141</v>
      </c>
      <c r="Y256" s="4" cm="1">
        <f t="array" ref="Y256">INDEX(GMWQ!$A$2:$NF$60,MATCH(1,(GMWQ!$NE$2:$NE$60=Y$3)*(GMWQ!$ND$2:$ND$60=Y$4)*(GMWQ!$NF$2:$NF$60=Y$1),0),$G256-1966)</f>
        <v>4195.0349999999999</v>
      </c>
      <c r="Z256" s="4" cm="1">
        <f t="array" ref="Z256">INDEX(GMWQ!$A$2:$NF$60,MATCH(1,(GMWQ!$NE$2:$NE$60=Z$3)*(GMWQ!$ND$2:$ND$60=Z$4)*(GMWQ!$NF$2:$NF$60=Z$1),0),$G256-1966)</f>
        <v>5179.1390000000001</v>
      </c>
      <c r="AA256" s="4" cm="1">
        <f t="array" ref="AA256">INDEX(GMWQ!$A$2:$NF$60,MATCH(1,(GMWQ!$NE$2:$NE$60=AA$3)*(GMWQ!$ND$2:$ND$60=AA$4)*(GMWQ!$NF$2:$NF$60=AA$1),0),$G256-1966)</f>
        <v>4048.194</v>
      </c>
      <c r="AB256" s="4" cm="1">
        <f t="array" ref="AB256">INDEX(GMWQ!$A$2:$NF$60,MATCH(1,(GMWQ!$NE$2:$NE$60=AB$3)*(GMWQ!$ND$2:$ND$60=AB$4)*(GMWQ!$NF$2:$NF$60=AB$1),0),$G256-1966)</f>
        <v>4399984</v>
      </c>
      <c r="AC256" s="4" cm="1">
        <f t="array" ref="AC256">INDEX(GMWQ!$A$2:$NF$60,MATCH(1,(GMWQ!$NE$2:$NE$60=AC$3)*(GMWQ!$ND$2:$ND$60=AC$4)*(GMWQ!$NF$2:$NF$60=AC$1),0),$G256-1966)</f>
        <v>4182233</v>
      </c>
      <c r="AD256" s="4" cm="1">
        <f t="array" ref="AD256">INDEX(GMWQ!$A$2:$NF$60,MATCH(1,(GMWQ!$NE$2:$NE$60=AD$3)*(GMWQ!$ND$2:$ND$60=AD$4)*(GMWQ!$NF$2:$NF$60=AD$1),0),$G256-1966)</f>
        <v>59881.32</v>
      </c>
      <c r="AE256" s="4" cm="1">
        <f t="array" ref="AE256">INDEX(GMWQ!$A$2:$NF$60,MATCH(1,(GMWQ!$NE$2:$NE$60=AE$3)*(GMWQ!$ND$2:$ND$60=AE$4)*(GMWQ!$NF$2:$NF$60=AE$1),0),$G256-1966)</f>
        <v>799569.2</v>
      </c>
      <c r="AF256" s="4" cm="1">
        <f t="array" ref="AF256">INDEX(GMWQ!$A$2:$NF$60,MATCH(1,(GMWQ!$NE$2:$NE$60=AF$3)*(GMWQ!$ND$2:$ND$60=AF$4)*(GMWQ!$NF$2:$NF$60=AF$1),0),$G256-1966)</f>
        <v>2518.4870000000001</v>
      </c>
      <c r="AG256" s="4" cm="1">
        <f t="array" ref="AG256">INDEX(GMWQ!$A$2:$NF$60,MATCH(1,(GMWQ!$NE$2:$NE$60=AG$3)*(GMWQ!$ND$2:$ND$60=AG$4)*(GMWQ!$NF$2:$NF$60=AG$1),0),$G256-1966)</f>
        <v>3748.748</v>
      </c>
      <c r="AH256" s="4" cm="1">
        <f t="array" ref="AH256">INDEX(GMWQ!$A$2:$NF$60,MATCH(1,(GMWQ!$NE$2:$NE$60=AH$3)*(GMWQ!$ND$2:$ND$60=AH$4)*(GMWQ!$NF$2:$NF$60=AH$1),0),$G256-1966)</f>
        <v>3409.4830000000002</v>
      </c>
      <c r="AI256" s="4" cm="1">
        <f t="array" ref="AI256">INDEX(GMWQ!$A$2:$NF$60,MATCH(1,(GMWQ!$NE$2:$NE$60=AI$3)*(GMWQ!$ND$2:$ND$60=AI$4)*(GMWQ!$NF$2:$NF$60=AI$1),0),$G256-1966)</f>
        <v>1223366</v>
      </c>
      <c r="AJ256" s="4" cm="1">
        <f t="array" ref="AJ256">INDEX(GMWQ!$A$2:$NF$60,MATCH(1,(GMWQ!$NE$2:$NE$60=AJ$3)*(GMWQ!$ND$2:$ND$60=AJ$4)*(GMWQ!$NF$2:$NF$60=AJ$1),0),$G256-1966)</f>
        <v>1078165</v>
      </c>
      <c r="AK256" s="4" cm="1">
        <f t="array" ref="AK256">INDEX(GMWQ!$A$2:$NF$60,MATCH(1,(GMWQ!$NE$2:$NE$60=AK$3)*(GMWQ!$ND$2:$ND$60=AK$4)*(GMWQ!$NF$2:$NF$60=AK$1),0),$G256-1966)</f>
        <v>11725.97</v>
      </c>
      <c r="AL256" s="4" cm="1">
        <f t="array" ref="AL256">INDEX(GMWQ!$A$2:$NF$60,MATCH(1,(GMWQ!$NE$2:$NE$60=AL$3)*(GMWQ!$ND$2:$ND$60=AL$4)*(GMWQ!$NF$2:$NF$60=AL$1),0),$G256-1966)</f>
        <v>198334.7</v>
      </c>
      <c r="AM256" s="4" cm="1">
        <f t="array" ref="AM256">INDEX(GMWQ!$A$2:$NF$60,MATCH(1,(GMWQ!$NE$2:$NE$60=AM$3)*(GMWQ!$ND$2:$ND$60=AM$4)*(GMWQ!$NF$2:$NF$60=AM$1),0),$G256-1966)</f>
        <v>1570.261</v>
      </c>
      <c r="AN256" s="4" cm="1">
        <f t="array" ref="AN256">INDEX(GMWQ!$A$2:$NF$60,MATCH(1,(GMWQ!$NE$2:$NE$60=AN$3)*(GMWQ!$ND$2:$ND$60=AN$4)*(GMWQ!$NF$2:$NF$60=AN$1),0),$G256-1966)</f>
        <v>1026.4390000000001</v>
      </c>
      <c r="AO256" s="4" cm="1">
        <f t="array" ref="AO256">INDEX(GMWQ!$A$2:$NF$60,MATCH(1,(GMWQ!$NE$2:$NE$60=AO$3)*(GMWQ!$ND$2:$ND$60=AO$4)*(GMWQ!$NF$2:$NF$60=AO$1),0),$G256-1966)</f>
        <v>709.68759999999997</v>
      </c>
      <c r="AP256" s="4" cm="1">
        <f t="array" ref="AP256">INDEX(GMWQ!$A$2:$NF$60,MATCH(1,(GMWQ!$NE$2:$NE$60=AP$3)*(GMWQ!$ND$2:$ND$60=AP$4)*(GMWQ!$NF$2:$NF$60=AP$1),0),$G256-1966)</f>
        <v>1164153</v>
      </c>
      <c r="AQ256" s="4" cm="1">
        <f t="array" ref="AQ256">INDEX(GMWQ!$A$2:$NF$60,MATCH(1,(GMWQ!$NE$2:$NE$60=AQ$3)*(GMWQ!$ND$2:$ND$60=AQ$4)*(GMWQ!$NF$2:$NF$60=AQ$1),0),$G256-1966)</f>
        <v>0.56723020000000002</v>
      </c>
      <c r="AR256" s="4" cm="1">
        <f t="array" ref="AR256">INDEX(GMWQ!$A$2:$NF$60,MATCH(1,(GMWQ!$NE$2:$NE$60=AR$3)*(GMWQ!$ND$2:$ND$60=AR$4)*(GMWQ!$NF$2:$NF$60=AR$1),0),$G256-1966)</f>
        <v>0.54060390000000003</v>
      </c>
      <c r="AS256" s="4" cm="1">
        <f t="array" ref="AS256">INDEX(GMWQ!$A$2:$NF$60,MATCH(1,(GMWQ!$NE$2:$NE$60=AS$3)*(GMWQ!$ND$2:$ND$60=AS$4)*(GMWQ!$NF$2:$NF$60=AS$1),0),$G256-1966)</f>
        <v>0.52640310000000001</v>
      </c>
      <c r="AT256" s="4" cm="1">
        <f t="array" ref="AT256">INDEX(GMWQ!$A$2:$NF$60,MATCH(1,(GMWQ!$NE$2:$NE$60=AT$3)*(GMWQ!$ND$2:$ND$60=AT$4)*(GMWQ!$NF$2:$NF$60=AT$1),0),$G256-1966)</f>
        <v>0.76894810000000002</v>
      </c>
      <c r="AU256" s="4" cm="1">
        <f t="array" ref="AU256">INDEX(GMWQ!$A$2:$NF$60,MATCH(1,(GMWQ!$NE$2:$NE$60=AU$3)*(GMWQ!$ND$2:$ND$60=AU$4)*(GMWQ!$NF$2:$NF$60=AU$1),0),$G256-1966)</f>
        <v>171.64959999999999</v>
      </c>
      <c r="AV256" s="4" cm="1">
        <f t="array" ref="AV256">INDEX(GMWQ!$A$2:$NF$60,MATCH(1,(GMWQ!$NE$2:$NE$60=AV$3)*(GMWQ!$ND$2:$ND$60=AV$4)*(GMWQ!$NF$2:$NF$60=AV$1),0),$G256-1966)</f>
        <v>402.90550000000002</v>
      </c>
      <c r="AW256" s="4" cm="1">
        <f t="array" ref="AW256">INDEX(GMWQ!$A$2:$NF$60,MATCH(1,(GMWQ!$NE$2:$NE$60=AW$3)*(GMWQ!$ND$2:$ND$60=AW$4)*(GMWQ!$NF$2:$NF$60=AW$1),0),$G256-1966)</f>
        <v>136.39179999999999</v>
      </c>
      <c r="AX256" s="4" cm="1">
        <f t="array" ref="AX256">INDEX(GMWQ!$A$2:$NF$60,MATCH(1,(GMWQ!$NE$2:$NE$60=AX$3)*(GMWQ!$ND$2:$ND$60=AX$4)*(GMWQ!$NF$2:$NF$60=AX$1),0),$G256-1966)</f>
        <v>152.01150000000001</v>
      </c>
      <c r="AY256" s="4" cm="1">
        <f t="array" ref="AY256">INDEX(GMWQ!$A$2:$NF$60,MATCH(1,(GMWQ!$NE$2:$NE$60=AY$3)*(GMWQ!$ND$2:$ND$60=AY$4)*(GMWQ!$NF$2:$NF$60=AY$1),0),$G256-1966)</f>
        <v>121.8454</v>
      </c>
      <c r="AZ256" s="4" cm="1">
        <f t="array" ref="AZ256">INDEX(GMWQ!$A$2:$NF$60,MATCH(1,(GMWQ!$NE$2:$NE$60=AZ$3)*(GMWQ!$ND$2:$ND$60=AZ$4)*(GMWQ!$NF$2:$NF$60=AZ$1),0),$G256-1966)</f>
        <v>121.61279999999999</v>
      </c>
      <c r="BA256" s="4" cm="1">
        <f t="array" ref="BA256">INDEX(GMWQ!$A$2:$NF$60,MATCH(1,(GMWQ!$NE$2:$NE$60=BA$3)*(GMWQ!$ND$2:$ND$60=BA$4)*(GMWQ!$NF$2:$NF$60=BA$1),0),$G256-1966)</f>
        <v>201.2373</v>
      </c>
    </row>
    <row r="257" spans="1:53" x14ac:dyDescent="0.25">
      <c r="B257" s="4">
        <f t="shared" si="325"/>
        <v>2035</v>
      </c>
      <c r="C257" s="4">
        <f t="shared" si="325"/>
        <v>2035</v>
      </c>
      <c r="D257" s="4">
        <f t="shared" ref="D257" si="332">+D253+1</f>
        <v>2035</v>
      </c>
      <c r="G257" s="4">
        <f t="shared" si="311"/>
        <v>2223</v>
      </c>
      <c r="H257" s="4" cm="1">
        <f t="array" ref="H257">INDEX(GMWQ!$A$2:$NF$60,MATCH(1,(GMWQ!$NE$2:$NE$60=H$3)*(GMWQ!$ND$2:$ND$60=H$4)*(GMWQ!$NF$2:$NF$60=H$1),0),$G257-1966)</f>
        <v>806585</v>
      </c>
      <c r="I257" s="4" cm="1">
        <f t="array" ref="I257">INDEX(GMWQ!$A$2:$NF$60,MATCH(1,(GMWQ!$NE$2:$NE$60=I$3)*(GMWQ!$ND$2:$ND$60=I$4)*(GMWQ!$NF$2:$NF$60=I$1),0),$G257-1966)</f>
        <v>7547.7370000000001</v>
      </c>
      <c r="J257" s="4" cm="1">
        <f t="array" ref="J257">INDEX(GMWQ!$A$2:$NF$60,MATCH(1,(GMWQ!$NE$2:$NE$60=J$3)*(GMWQ!$ND$2:$ND$60=J$4)*(GMWQ!$NF$2:$NF$60=J$1),0),$G257-1966)</f>
        <v>153405.20000000001</v>
      </c>
      <c r="K257" s="4" cm="1">
        <f t="array" ref="K257">INDEX(GMWQ!$A$2:$NF$60,MATCH(1,(GMWQ!$NE$2:$NE$60=K$3)*(GMWQ!$ND$2:$ND$60=K$4)*(GMWQ!$NF$2:$NF$60=K$1),0),$G257-1966)</f>
        <v>1004.42</v>
      </c>
      <c r="L257" s="4" cm="1">
        <f t="array" ref="L257">INDEX(GMWQ!$A$2:$NF$60,MATCH(1,(GMWQ!$NE$2:$NE$60=L$3)*(GMWQ!$ND$2:$ND$60=L$4)*(GMWQ!$NF$2:$NF$60=L$1),0),$G257-1966)</f>
        <v>734.72</v>
      </c>
      <c r="M257" s="4" cm="1">
        <f t="array" ref="M257">INDEX(GMWQ!$A$2:$NF$60,MATCH(1,(GMWQ!$NE$2:$NE$60=M$3)*(GMWQ!$ND$2:$ND$60=M$4)*(GMWQ!$NF$2:$NF$60=M$1),0),$G257-1966)</f>
        <v>515.13459999999998</v>
      </c>
      <c r="N257" s="4" cm="1">
        <f t="array" ref="N257">INDEX(GMWQ!$A$2:$NF$60,MATCH(1,(GMWQ!$NE$2:$NE$60=N$3)*(GMWQ!$ND$2:$ND$60=N$4)*(GMWQ!$NF$2:$NF$60=N$1),0),$G257-1966)</f>
        <v>750833.9</v>
      </c>
      <c r="O257" s="4" cm="1">
        <f t="array" ref="O257">INDEX(GMWQ!$A$2:$NF$60,MATCH(1,(GMWQ!$NE$2:$NE$60=O$3)*(GMWQ!$ND$2:$ND$60=O$4)*(GMWQ!$NF$2:$NF$60=O$1),0),$G257-1966)</f>
        <v>-28564.94</v>
      </c>
      <c r="P257" s="4" cm="1">
        <f t="array" ref="P257">INDEX(GMWQ!$A$2:$NF$60,MATCH(1,(GMWQ!$NE$2:$NE$60=P$3)*(GMWQ!$ND$2:$ND$60=P$4)*(GMWQ!$NF$2:$NF$60=P$1),0),$G257-1966)</f>
        <v>-927.78110000000004</v>
      </c>
      <c r="Q257" s="4" cm="1">
        <f t="array" ref="Q257">INDEX(GMWQ!$A$2:$NF$60,MATCH(1,(GMWQ!$NE$2:$NE$60=Q$3)*(GMWQ!$ND$2:$ND$60=Q$4)*(GMWQ!$NF$2:$NF$60=Q$1),0),$G257-1966)</f>
        <v>-6652.4840000000004</v>
      </c>
      <c r="R257" s="4" cm="1">
        <f t="array" ref="R257">INDEX(GMWQ!$A$2:$NF$60,MATCH(1,(GMWQ!$NE$2:$NE$60=R$3)*(GMWQ!$ND$2:$ND$60=R$4)*(GMWQ!$NF$2:$NF$60=R$1),0),$G257-1966)</f>
        <v>-27.248719999999999</v>
      </c>
      <c r="S257" s="4" cm="1">
        <f t="array" ref="S257">INDEX(GMWQ!$A$2:$NF$60,MATCH(1,(GMWQ!$NE$2:$NE$60=S$3)*(GMWQ!$ND$2:$ND$60=S$4)*(GMWQ!$NF$2:$NF$60=S$1),0),$G257-1966)</f>
        <v>-34.466799999999999</v>
      </c>
      <c r="T257" s="4" cm="1">
        <f t="array" ref="T257">INDEX(GMWQ!$A$2:$NF$60,MATCH(1,(GMWQ!$NE$2:$NE$60=T$3)*(GMWQ!$ND$2:$ND$60=T$4)*(GMWQ!$NF$2:$NF$60=T$1),0),$G257-1966)</f>
        <v>-12.652010000000001</v>
      </c>
      <c r="U257" s="4" cm="1">
        <f t="array" ref="U257">INDEX(GMWQ!$A$2:$NF$60,MATCH(1,(GMWQ!$NE$2:$NE$60=U$3)*(GMWQ!$ND$2:$ND$60=U$4)*(GMWQ!$NF$2:$NF$60=U$1),0),$G257-1966)</f>
        <v>-20990.78</v>
      </c>
      <c r="V257" s="4" cm="1">
        <f t="array" ref="V257">INDEX(GMWQ!$A$2:$NF$60,MATCH(1,(GMWQ!$NE$2:$NE$60=V$3)*(GMWQ!$ND$2:$ND$60=V$4)*(GMWQ!$NF$2:$NF$60=V$1),0),$G257-1966)</f>
        <v>4151380</v>
      </c>
      <c r="W257" s="4" cm="1">
        <f t="array" ref="W257">INDEX(GMWQ!$A$2:$NF$60,MATCH(1,(GMWQ!$NE$2:$NE$60=W$3)*(GMWQ!$ND$2:$ND$60=W$4)*(GMWQ!$NF$2:$NF$60=W$1),0),$G257-1966)</f>
        <v>72254.48</v>
      </c>
      <c r="X257" s="4" cm="1">
        <f t="array" ref="X257">INDEX(GMWQ!$A$2:$NF$60,MATCH(1,(GMWQ!$NE$2:$NE$60=X$3)*(GMWQ!$ND$2:$ND$60=X$4)*(GMWQ!$NF$2:$NF$60=X$1),0),$G257-1966)</f>
        <v>1588794</v>
      </c>
      <c r="Y257" s="4" cm="1">
        <f t="array" ref="Y257">INDEX(GMWQ!$A$2:$NF$60,MATCH(1,(GMWQ!$NE$2:$NE$60=Y$3)*(GMWQ!$ND$2:$ND$60=Y$4)*(GMWQ!$NF$2:$NF$60=Y$1),0),$G257-1966)</f>
        <v>4222.2839999999997</v>
      </c>
      <c r="Z257" s="4" cm="1">
        <f t="array" ref="Z257">INDEX(GMWQ!$A$2:$NF$60,MATCH(1,(GMWQ!$NE$2:$NE$60=Z$3)*(GMWQ!$ND$2:$ND$60=Z$4)*(GMWQ!$NF$2:$NF$60=Z$1),0),$G257-1966)</f>
        <v>5213.6059999999998</v>
      </c>
      <c r="AA257" s="4" cm="1">
        <f t="array" ref="AA257">INDEX(GMWQ!$A$2:$NF$60,MATCH(1,(GMWQ!$NE$2:$NE$60=AA$3)*(GMWQ!$ND$2:$ND$60=AA$4)*(GMWQ!$NF$2:$NF$60=AA$1),0),$G257-1966)</f>
        <v>4060.846</v>
      </c>
      <c r="AB257" s="4" cm="1">
        <f t="array" ref="AB257">INDEX(GMWQ!$A$2:$NF$60,MATCH(1,(GMWQ!$NE$2:$NE$60=AB$3)*(GMWQ!$ND$2:$ND$60=AB$4)*(GMWQ!$NF$2:$NF$60=AB$1),0),$G257-1966)</f>
        <v>4420976</v>
      </c>
      <c r="AC257" s="4" cm="1">
        <f t="array" ref="AC257">INDEX(GMWQ!$A$2:$NF$60,MATCH(1,(GMWQ!$NE$2:$NE$60=AC$3)*(GMWQ!$ND$2:$ND$60=AC$4)*(GMWQ!$NF$2:$NF$60=AC$1),0),$G257-1966)</f>
        <v>4213476</v>
      </c>
      <c r="AD257" s="4" cm="1">
        <f t="array" ref="AD257">INDEX(GMWQ!$A$2:$NF$60,MATCH(1,(GMWQ!$NE$2:$NE$60=AD$3)*(GMWQ!$ND$2:$ND$60=AD$4)*(GMWQ!$NF$2:$NF$60=AD$1),0),$G257-1966)</f>
        <v>60745.09</v>
      </c>
      <c r="AE257" s="4" cm="1">
        <f t="array" ref="AE257">INDEX(GMWQ!$A$2:$NF$60,MATCH(1,(GMWQ!$NE$2:$NE$60=AE$3)*(GMWQ!$ND$2:$ND$60=AE$4)*(GMWQ!$NF$2:$NF$60=AE$1),0),$G257-1966)</f>
        <v>806221.7</v>
      </c>
      <c r="AF257" s="4" cm="1">
        <f t="array" ref="AF257">INDEX(GMWQ!$A$2:$NF$60,MATCH(1,(GMWQ!$NE$2:$NE$60=AF$3)*(GMWQ!$ND$2:$ND$60=AF$4)*(GMWQ!$NF$2:$NF$60=AF$1),0),$G257-1966)</f>
        <v>2545.7350000000001</v>
      </c>
      <c r="AG257" s="4" cm="1">
        <f t="array" ref="AG257">INDEX(GMWQ!$A$2:$NF$60,MATCH(1,(GMWQ!$NE$2:$NE$60=AG$3)*(GMWQ!$ND$2:$ND$60=AG$4)*(GMWQ!$NF$2:$NF$60=AG$1),0),$G257-1966)</f>
        <v>3783.2150000000001</v>
      </c>
      <c r="AH257" s="4" cm="1">
        <f t="array" ref="AH257">INDEX(GMWQ!$A$2:$NF$60,MATCH(1,(GMWQ!$NE$2:$NE$60=AH$3)*(GMWQ!$ND$2:$ND$60=AH$4)*(GMWQ!$NF$2:$NF$60=AH$1),0),$G257-1966)</f>
        <v>3422.1350000000002</v>
      </c>
      <c r="AI257" s="4" cm="1">
        <f t="array" ref="AI257">INDEX(GMWQ!$A$2:$NF$60,MATCH(1,(GMWQ!$NE$2:$NE$60=AI$3)*(GMWQ!$ND$2:$ND$60=AI$4)*(GMWQ!$NF$2:$NF$60=AI$1),0),$G257-1966)</f>
        <v>1245874</v>
      </c>
      <c r="AJ257" s="4" cm="1">
        <f t="array" ref="AJ257">INDEX(GMWQ!$A$2:$NF$60,MATCH(1,(GMWQ!$NE$2:$NE$60=AJ$3)*(GMWQ!$ND$2:$ND$60=AJ$4)*(GMWQ!$NF$2:$NF$60=AJ$1),0),$G257-1966)</f>
        <v>1087810</v>
      </c>
      <c r="AK257" s="4" cm="1">
        <f t="array" ref="AK257">INDEX(GMWQ!$A$2:$NF$60,MATCH(1,(GMWQ!$NE$2:$NE$60=AK$3)*(GMWQ!$ND$2:$ND$60=AK$4)*(GMWQ!$NF$2:$NF$60=AK$1),0),$G257-1966)</f>
        <v>11835.18</v>
      </c>
      <c r="AL257" s="4" cm="1">
        <f t="array" ref="AL257">INDEX(GMWQ!$A$2:$NF$60,MATCH(1,(GMWQ!$NE$2:$NE$60=AL$3)*(GMWQ!$ND$2:$ND$60=AL$4)*(GMWQ!$NF$2:$NF$60=AL$1),0),$G257-1966)</f>
        <v>199144.3</v>
      </c>
      <c r="AM257" s="4" cm="1">
        <f t="array" ref="AM257">INDEX(GMWQ!$A$2:$NF$60,MATCH(1,(GMWQ!$NE$2:$NE$60=AM$3)*(GMWQ!$ND$2:$ND$60=AM$4)*(GMWQ!$NF$2:$NF$60=AM$1),0),$G257-1966)</f>
        <v>1580.7349999999999</v>
      </c>
      <c r="AN257" s="4" cm="1">
        <f t="array" ref="AN257">INDEX(GMWQ!$A$2:$NF$60,MATCH(1,(GMWQ!$NE$2:$NE$60=AN$3)*(GMWQ!$ND$2:$ND$60=AN$4)*(GMWQ!$NF$2:$NF$60=AN$1),0),$G257-1966)</f>
        <v>1033.7049999999999</v>
      </c>
      <c r="AO257" s="4" cm="1">
        <f t="array" ref="AO257">INDEX(GMWQ!$A$2:$NF$60,MATCH(1,(GMWQ!$NE$2:$NE$60=AO$3)*(GMWQ!$ND$2:$ND$60=AO$4)*(GMWQ!$NF$2:$NF$60=AO$1),0),$G257-1966)</f>
        <v>713.79960000000005</v>
      </c>
      <c r="AP257" s="4" cm="1">
        <f t="array" ref="AP257">INDEX(GMWQ!$A$2:$NF$60,MATCH(1,(GMWQ!$NE$2:$NE$60=AP$3)*(GMWQ!$ND$2:$ND$60=AP$4)*(GMWQ!$NF$2:$NF$60=AP$1),0),$G257-1966)</f>
        <v>1175102</v>
      </c>
      <c r="AQ257" s="4" cm="1">
        <f t="array" ref="AQ257">INDEX(GMWQ!$A$2:$NF$60,MATCH(1,(GMWQ!$NE$2:$NE$60=AQ$3)*(GMWQ!$ND$2:$ND$60=AQ$4)*(GMWQ!$NF$2:$NF$60=AQ$1),0),$G257-1966)</f>
        <v>0.56442689999999995</v>
      </c>
      <c r="AR257" s="4" cm="1">
        <f t="array" ref="AR257">INDEX(GMWQ!$A$2:$NF$60,MATCH(1,(GMWQ!$NE$2:$NE$60=AR$3)*(GMWQ!$ND$2:$ND$60=AR$4)*(GMWQ!$NF$2:$NF$60=AR$1),0),$G257-1966)</f>
        <v>0.55658510000000005</v>
      </c>
      <c r="AS257" s="4" cm="1">
        <f t="array" ref="AS257">INDEX(GMWQ!$A$2:$NF$60,MATCH(1,(GMWQ!$NE$2:$NE$60=AS$3)*(GMWQ!$ND$2:$ND$60=AS$4)*(GMWQ!$NF$2:$NF$60=AS$1),0),$G257-1966)</f>
        <v>0.54041969999999995</v>
      </c>
      <c r="AT257" s="4" cm="1">
        <f t="array" ref="AT257">INDEX(GMWQ!$A$2:$NF$60,MATCH(1,(GMWQ!$NE$2:$NE$60=AT$3)*(GMWQ!$ND$2:$ND$60=AT$4)*(GMWQ!$NF$2:$NF$60=AT$1),0),$G257-1966)</f>
        <v>0.77529749999999997</v>
      </c>
      <c r="AU257" s="4" cm="1">
        <f t="array" ref="AU257">INDEX(GMWQ!$A$2:$NF$60,MATCH(1,(GMWQ!$NE$2:$NE$60=AU$3)*(GMWQ!$ND$2:$ND$60=AU$4)*(GMWQ!$NF$2:$NF$60=AU$1),0),$G257-1966)</f>
        <v>172.5017</v>
      </c>
      <c r="AV257" s="4" cm="1">
        <f t="array" ref="AV257">INDEX(GMWQ!$A$2:$NF$60,MATCH(1,(GMWQ!$NE$2:$NE$60=AV$3)*(GMWQ!$ND$2:$ND$60=AV$4)*(GMWQ!$NF$2:$NF$60=AV$1),0),$G257-1966)</f>
        <v>405.10860000000002</v>
      </c>
      <c r="AW257" s="4" cm="1">
        <f t="array" ref="AW257">INDEX(GMWQ!$A$2:$NF$60,MATCH(1,(GMWQ!$NE$2:$NE$60=AW$3)*(GMWQ!$ND$2:$ND$60=AW$4)*(GMWQ!$NF$2:$NF$60=AW$1),0),$G257-1966)</f>
        <v>136.80869999999999</v>
      </c>
      <c r="AX257" s="4" cm="1">
        <f t="array" ref="AX257">INDEX(GMWQ!$A$2:$NF$60,MATCH(1,(GMWQ!$NE$2:$NE$60=AX$3)*(GMWQ!$ND$2:$ND$60=AX$4)*(GMWQ!$NF$2:$NF$60=AX$1),0),$G257-1966)</f>
        <v>152.7687</v>
      </c>
      <c r="AY257" s="4" cm="1">
        <f t="array" ref="AY257">INDEX(GMWQ!$A$2:$NF$60,MATCH(1,(GMWQ!$NE$2:$NE$60=AY$3)*(GMWQ!$ND$2:$ND$60=AY$4)*(GMWQ!$NF$2:$NF$60=AY$1),0),$G257-1966)</f>
        <v>122.2642</v>
      </c>
      <c r="AZ257" s="4" cm="1">
        <f t="array" ref="AZ257">INDEX(GMWQ!$A$2:$NF$60,MATCH(1,(GMWQ!$NE$2:$NE$60=AZ$3)*(GMWQ!$ND$2:$ND$60=AZ$4)*(GMWQ!$NF$2:$NF$60=AZ$1),0),$G257-1966)</f>
        <v>122.31910000000001</v>
      </c>
      <c r="BA257" s="4" cm="1">
        <f t="array" ref="BA257">INDEX(GMWQ!$A$2:$NF$60,MATCH(1,(GMWQ!$NE$2:$NE$60=BA$3)*(GMWQ!$ND$2:$ND$60=BA$4)*(GMWQ!$NF$2:$NF$60=BA$1),0),$G257-1966)</f>
        <v>202.25360000000001</v>
      </c>
    </row>
    <row r="258" spans="1:53" x14ac:dyDescent="0.25">
      <c r="B258" s="4">
        <f t="shared" si="325"/>
        <v>2035</v>
      </c>
      <c r="C258" s="4">
        <f t="shared" si="325"/>
        <v>2035</v>
      </c>
      <c r="D258" s="4">
        <f t="shared" ref="D258" si="333">+D254+1</f>
        <v>2035</v>
      </c>
      <c r="F258" s="4">
        <f t="shared" ref="F258" si="334">+F254+1</f>
        <v>2035</v>
      </c>
      <c r="G258" s="4">
        <f t="shared" si="311"/>
        <v>2224</v>
      </c>
      <c r="H258" s="4" cm="1">
        <f t="array" ref="H258">INDEX(GMWQ!$A$2:$NF$60,MATCH(1,(GMWQ!$NE$2:$NE$60=H$3)*(GMWQ!$ND$2:$ND$60=H$4)*(GMWQ!$NF$2:$NF$60=H$1),0),$G258-1966)</f>
        <v>809459.8</v>
      </c>
      <c r="I258" s="4" cm="1">
        <f t="array" ref="I258">INDEX(GMWQ!$A$2:$NF$60,MATCH(1,(GMWQ!$NE$2:$NE$60=I$3)*(GMWQ!$ND$2:$ND$60=I$4)*(GMWQ!$NF$2:$NF$60=I$1),0),$G258-1966)</f>
        <v>7583.558</v>
      </c>
      <c r="J258" s="4" cm="1">
        <f t="array" ref="J258">INDEX(GMWQ!$A$2:$NF$60,MATCH(1,(GMWQ!$NE$2:$NE$60=J$3)*(GMWQ!$ND$2:$ND$60=J$4)*(GMWQ!$NF$2:$NF$60=J$1),0),$G258-1966)</f>
        <v>153446.9</v>
      </c>
      <c r="K258" s="4" cm="1">
        <f t="array" ref="K258">INDEX(GMWQ!$A$2:$NF$60,MATCH(1,(GMWQ!$NE$2:$NE$60=K$3)*(GMWQ!$ND$2:$ND$60=K$4)*(GMWQ!$NF$2:$NF$60=K$1),0),$G258-1966)</f>
        <v>1006.199</v>
      </c>
      <c r="L258" s="4" cm="1">
        <f t="array" ref="L258">INDEX(GMWQ!$A$2:$NF$60,MATCH(1,(GMWQ!$NE$2:$NE$60=L$3)*(GMWQ!$ND$2:$ND$60=L$4)*(GMWQ!$NF$2:$NF$60=L$1),0),$G258-1966)</f>
        <v>736.27160000000003</v>
      </c>
      <c r="M258" s="4" cm="1">
        <f t="array" ref="M258">INDEX(GMWQ!$A$2:$NF$60,MATCH(1,(GMWQ!$NE$2:$NE$60=M$3)*(GMWQ!$ND$2:$ND$60=M$4)*(GMWQ!$NF$2:$NF$60=M$1),0),$G258-1966)</f>
        <v>515.50199999999995</v>
      </c>
      <c r="N258" s="4" cm="1">
        <f t="array" ref="N258">INDEX(GMWQ!$A$2:$NF$60,MATCH(1,(GMWQ!$NE$2:$NE$60=N$3)*(GMWQ!$ND$2:$ND$60=N$4)*(GMWQ!$NF$2:$NF$60=N$1),0),$G258-1966)</f>
        <v>754345</v>
      </c>
      <c r="O258" s="4" cm="1">
        <f t="array" ref="O258">INDEX(GMWQ!$A$2:$NF$60,MATCH(1,(GMWQ!$NE$2:$NE$60=O$3)*(GMWQ!$ND$2:$ND$60=O$4)*(GMWQ!$NF$2:$NF$60=O$1),0),$G258-1966)</f>
        <v>-57268.94</v>
      </c>
      <c r="P258" s="4" cm="1">
        <f t="array" ref="P258">INDEX(GMWQ!$A$2:$NF$60,MATCH(1,(GMWQ!$NE$2:$NE$60=P$3)*(GMWQ!$ND$2:$ND$60=P$4)*(GMWQ!$NF$2:$NF$60=P$1),0),$G258-1966)</f>
        <v>-932.54100000000005</v>
      </c>
      <c r="Q258" s="4" cm="1">
        <f t="array" ref="Q258">INDEX(GMWQ!$A$2:$NF$60,MATCH(1,(GMWQ!$NE$2:$NE$60=Q$3)*(GMWQ!$ND$2:$ND$60=Q$4)*(GMWQ!$NF$2:$NF$60=Q$1),0),$G258-1966)</f>
        <v>-6698.9769999999999</v>
      </c>
      <c r="R258" s="4" cm="1">
        <f t="array" ref="R258">INDEX(GMWQ!$A$2:$NF$60,MATCH(1,(GMWQ!$NE$2:$NE$60=R$3)*(GMWQ!$ND$2:$ND$60=R$4)*(GMWQ!$NF$2:$NF$60=R$1),0),$G258-1966)</f>
        <v>-26.113890000000001</v>
      </c>
      <c r="S258" s="4" cm="1">
        <f t="array" ref="S258">INDEX(GMWQ!$A$2:$NF$60,MATCH(1,(GMWQ!$NE$2:$NE$60=S$3)*(GMWQ!$ND$2:$ND$60=S$4)*(GMWQ!$NF$2:$NF$60=S$1),0),$G258-1966)</f>
        <v>-34.382019999999997</v>
      </c>
      <c r="T258" s="4" cm="1">
        <f t="array" ref="T258">INDEX(GMWQ!$A$2:$NF$60,MATCH(1,(GMWQ!$NE$2:$NE$60=T$3)*(GMWQ!$ND$2:$ND$60=T$4)*(GMWQ!$NF$2:$NF$60=T$1),0),$G258-1966)</f>
        <v>-12.64151</v>
      </c>
      <c r="U258" s="4" cm="1">
        <f t="array" ref="U258">INDEX(GMWQ!$A$2:$NF$60,MATCH(1,(GMWQ!$NE$2:$NE$60=U$3)*(GMWQ!$ND$2:$ND$60=U$4)*(GMWQ!$NF$2:$NF$60=U$1),0),$G258-1966)</f>
        <v>-21019.439999999999</v>
      </c>
      <c r="V258" s="4" cm="1">
        <f t="array" ref="V258">INDEX(GMWQ!$A$2:$NF$60,MATCH(1,(GMWQ!$NE$2:$NE$60=V$3)*(GMWQ!$ND$2:$ND$60=V$4)*(GMWQ!$NF$2:$NF$60=V$1),0),$G258-1966)</f>
        <v>4208649</v>
      </c>
      <c r="W258" s="4" cm="1">
        <f t="array" ref="W258">INDEX(GMWQ!$A$2:$NF$60,MATCH(1,(GMWQ!$NE$2:$NE$60=W$3)*(GMWQ!$ND$2:$ND$60=W$4)*(GMWQ!$NF$2:$NF$60=W$1),0),$G258-1966)</f>
        <v>73187.02</v>
      </c>
      <c r="X258" s="4" cm="1">
        <f t="array" ref="X258">INDEX(GMWQ!$A$2:$NF$60,MATCH(1,(GMWQ!$NE$2:$NE$60=X$3)*(GMWQ!$ND$2:$ND$60=X$4)*(GMWQ!$NF$2:$NF$60=X$1),0),$G258-1966)</f>
        <v>1595493</v>
      </c>
      <c r="Y258" s="4" cm="1">
        <f t="array" ref="Y258">INDEX(GMWQ!$A$2:$NF$60,MATCH(1,(GMWQ!$NE$2:$NE$60=Y$3)*(GMWQ!$ND$2:$ND$60=Y$4)*(GMWQ!$NF$2:$NF$60=Y$1),0),$G258-1966)</f>
        <v>4248.3969999999999</v>
      </c>
      <c r="Z258" s="4" cm="1">
        <f t="array" ref="Z258">INDEX(GMWQ!$A$2:$NF$60,MATCH(1,(GMWQ!$NE$2:$NE$60=Z$3)*(GMWQ!$ND$2:$ND$60=Z$4)*(GMWQ!$NF$2:$NF$60=Z$1),0),$G258-1966)</f>
        <v>5247.9880000000003</v>
      </c>
      <c r="AA258" s="4" cm="1">
        <f t="array" ref="AA258">INDEX(GMWQ!$A$2:$NF$60,MATCH(1,(GMWQ!$NE$2:$NE$60=AA$3)*(GMWQ!$ND$2:$ND$60=AA$4)*(GMWQ!$NF$2:$NF$60=AA$1),0),$G258-1966)</f>
        <v>4073.4879999999998</v>
      </c>
      <c r="AB258" s="4" cm="1">
        <f t="array" ref="AB258">INDEX(GMWQ!$A$2:$NF$60,MATCH(1,(GMWQ!$NE$2:$NE$60=AB$3)*(GMWQ!$ND$2:$ND$60=AB$4)*(GMWQ!$NF$2:$NF$60=AB$1),0),$G258-1966)</f>
        <v>4441995</v>
      </c>
      <c r="AC258" s="4" cm="1">
        <f t="array" ref="AC258">INDEX(GMWQ!$A$2:$NF$60,MATCH(1,(GMWQ!$NE$2:$NE$60=AC$3)*(GMWQ!$ND$2:$ND$60=AC$4)*(GMWQ!$NF$2:$NF$60=AC$1),0),$G258-1966)</f>
        <v>4273424</v>
      </c>
      <c r="AD258" s="4" cm="1">
        <f t="array" ref="AD258">INDEX(GMWQ!$A$2:$NF$60,MATCH(1,(GMWQ!$NE$2:$NE$60=AD$3)*(GMWQ!$ND$2:$ND$60=AD$4)*(GMWQ!$NF$2:$NF$60=AD$1),0),$G258-1966)</f>
        <v>61678.39</v>
      </c>
      <c r="AE258" s="4" cm="1">
        <f t="array" ref="AE258">INDEX(GMWQ!$A$2:$NF$60,MATCH(1,(GMWQ!$NE$2:$NE$60=AE$3)*(GMWQ!$ND$2:$ND$60=AE$4)*(GMWQ!$NF$2:$NF$60=AE$1),0),$G258-1966)</f>
        <v>812920.7</v>
      </c>
      <c r="AF258" s="4" cm="1">
        <f t="array" ref="AF258">INDEX(GMWQ!$A$2:$NF$60,MATCH(1,(GMWQ!$NE$2:$NE$60=AF$3)*(GMWQ!$ND$2:$ND$60=AF$4)*(GMWQ!$NF$2:$NF$60=AF$1),0),$G258-1966)</f>
        <v>2571.8490000000002</v>
      </c>
      <c r="AG258" s="4" cm="1">
        <f t="array" ref="AG258">INDEX(GMWQ!$A$2:$NF$60,MATCH(1,(GMWQ!$NE$2:$NE$60=AG$3)*(GMWQ!$ND$2:$ND$60=AG$4)*(GMWQ!$NF$2:$NF$60=AG$1),0),$G258-1966)</f>
        <v>3817.5970000000002</v>
      </c>
      <c r="AH258" s="4" cm="1">
        <f t="array" ref="AH258">INDEX(GMWQ!$A$2:$NF$60,MATCH(1,(GMWQ!$NE$2:$NE$60=AH$3)*(GMWQ!$ND$2:$ND$60=AH$4)*(GMWQ!$NF$2:$NF$60=AH$1),0),$G258-1966)</f>
        <v>3434.777</v>
      </c>
      <c r="AI258" s="4" cm="1">
        <f t="array" ref="AI258">INDEX(GMWQ!$A$2:$NF$60,MATCH(1,(GMWQ!$NE$2:$NE$60=AI$3)*(GMWQ!$ND$2:$ND$60=AI$4)*(GMWQ!$NF$2:$NF$60=AI$1),0),$G258-1966)</f>
        <v>1268410</v>
      </c>
      <c r="AJ258" s="4" cm="1">
        <f t="array" ref="AJ258">INDEX(GMWQ!$A$2:$NF$60,MATCH(1,(GMWQ!$NE$2:$NE$60=AJ$3)*(GMWQ!$ND$2:$ND$60=AJ$4)*(GMWQ!$NF$2:$NF$60=AJ$1),0),$G258-1966)</f>
        <v>1097538</v>
      </c>
      <c r="AK258" s="4" cm="1">
        <f t="array" ref="AK258">INDEX(GMWQ!$A$2:$NF$60,MATCH(1,(GMWQ!$NE$2:$NE$60=AK$3)*(GMWQ!$ND$2:$ND$60=AK$4)*(GMWQ!$NF$2:$NF$60=AK$1),0),$G258-1966)</f>
        <v>11945.48</v>
      </c>
      <c r="AL258" s="4" cm="1">
        <f t="array" ref="AL258">INDEX(GMWQ!$A$2:$NF$60,MATCH(1,(GMWQ!$NE$2:$NE$60=AL$3)*(GMWQ!$ND$2:$ND$60=AL$4)*(GMWQ!$NF$2:$NF$60=AL$1),0),$G258-1966)</f>
        <v>199923</v>
      </c>
      <c r="AM258" s="4" cm="1">
        <f t="array" ref="AM258">INDEX(GMWQ!$A$2:$NF$60,MATCH(1,(GMWQ!$NE$2:$NE$60=AM$3)*(GMWQ!$ND$2:$ND$60=AM$4)*(GMWQ!$NF$2:$NF$60=AM$1),0),$G258-1966)</f>
        <v>1591.3910000000001</v>
      </c>
      <c r="AN258" s="4" cm="1">
        <f t="array" ref="AN258">INDEX(GMWQ!$A$2:$NF$60,MATCH(1,(GMWQ!$NE$2:$NE$60=AN$3)*(GMWQ!$ND$2:$ND$60=AN$4)*(GMWQ!$NF$2:$NF$60=AN$1),0),$G258-1966)</f>
        <v>1040.991</v>
      </c>
      <c r="AO258" s="4" cm="1">
        <f t="array" ref="AO258">INDEX(GMWQ!$A$2:$NF$60,MATCH(1,(GMWQ!$NE$2:$NE$60=AO$3)*(GMWQ!$ND$2:$ND$60=AO$4)*(GMWQ!$NF$2:$NF$60=AO$1),0),$G258-1966)</f>
        <v>717.77070000000003</v>
      </c>
      <c r="AP258" s="4" cm="1">
        <f t="array" ref="AP258">INDEX(GMWQ!$A$2:$NF$60,MATCH(1,(GMWQ!$NE$2:$NE$60=AP$3)*(GMWQ!$ND$2:$ND$60=AP$4)*(GMWQ!$NF$2:$NF$60=AP$1),0),$G258-1966)</f>
        <v>1186314</v>
      </c>
      <c r="AQ258" s="4" cm="1">
        <f t="array" ref="AQ258">INDEX(GMWQ!$A$2:$NF$60,MATCH(1,(GMWQ!$NE$2:$NE$60=AQ$3)*(GMWQ!$ND$2:$ND$60=AQ$4)*(GMWQ!$NF$2:$NF$60=AQ$1),0),$G258-1966)</f>
        <v>0.55994630000000001</v>
      </c>
      <c r="AR258" s="4" cm="1">
        <f t="array" ref="AR258">INDEX(GMWQ!$A$2:$NF$60,MATCH(1,(GMWQ!$NE$2:$NE$60=AR$3)*(GMWQ!$ND$2:$ND$60=AR$4)*(GMWQ!$NF$2:$NF$60=AR$1),0),$G258-1966)</f>
        <v>0.57148810000000005</v>
      </c>
      <c r="AS258" s="4" cm="1">
        <f t="array" ref="AS258">INDEX(GMWQ!$A$2:$NF$60,MATCH(1,(GMWQ!$NE$2:$NE$60=AS$3)*(GMWQ!$ND$2:$ND$60=AS$4)*(GMWQ!$NF$2:$NF$60=AS$1),0),$G258-1966)</f>
        <v>0.5488056</v>
      </c>
      <c r="AT258" s="4" cm="1">
        <f t="array" ref="AT258">INDEX(GMWQ!$A$2:$NF$60,MATCH(1,(GMWQ!$NE$2:$NE$60=AT$3)*(GMWQ!$ND$2:$ND$60=AT$4)*(GMWQ!$NF$2:$NF$60=AT$1),0),$G258-1966)</f>
        <v>0.78198230000000002</v>
      </c>
      <c r="AU258" s="4" cm="1">
        <f t="array" ref="AU258">INDEX(GMWQ!$A$2:$NF$60,MATCH(1,(GMWQ!$NE$2:$NE$60=AU$3)*(GMWQ!$ND$2:$ND$60=AU$4)*(GMWQ!$NF$2:$NF$60=AU$1),0),$G258-1966)</f>
        <v>173.25069999999999</v>
      </c>
      <c r="AV258" s="4" cm="1">
        <f t="array" ref="AV258">INDEX(GMWQ!$A$2:$NF$60,MATCH(1,(GMWQ!$NE$2:$NE$60=AV$3)*(GMWQ!$ND$2:$ND$60=AV$4)*(GMWQ!$NF$2:$NF$60=AV$1),0),$G258-1966)</f>
        <v>407.3236</v>
      </c>
      <c r="AW258" s="4" cm="1">
        <f t="array" ref="AW258">INDEX(GMWQ!$A$2:$NF$60,MATCH(1,(GMWQ!$NE$2:$NE$60=AW$3)*(GMWQ!$ND$2:$ND$60=AW$4)*(GMWQ!$NF$2:$NF$60=AW$1),0),$G258-1966)</f>
        <v>137.57300000000001</v>
      </c>
      <c r="AX258" s="4" cm="1">
        <f t="array" ref="AX258">INDEX(GMWQ!$A$2:$NF$60,MATCH(1,(GMWQ!$NE$2:$NE$60=AX$3)*(GMWQ!$ND$2:$ND$60=AX$4)*(GMWQ!$NF$2:$NF$60=AX$1),0),$G258-1966)</f>
        <v>153.52979999999999</v>
      </c>
      <c r="AY258" s="4" cm="1">
        <f t="array" ref="AY258">INDEX(GMWQ!$A$2:$NF$60,MATCH(1,(GMWQ!$NE$2:$NE$60=AY$3)*(GMWQ!$ND$2:$ND$60=AY$4)*(GMWQ!$NF$2:$NF$60=AY$1),0),$G258-1966)</f>
        <v>122.4845</v>
      </c>
      <c r="AZ258" s="4" cm="1">
        <f t="array" ref="AZ258">INDEX(GMWQ!$A$2:$NF$60,MATCH(1,(GMWQ!$NE$2:$NE$60=AZ$3)*(GMWQ!$ND$2:$ND$60=AZ$4)*(GMWQ!$NF$2:$NF$60=AZ$1),0),$G258-1966)</f>
        <v>121.9796</v>
      </c>
      <c r="BA258" s="4" cm="1">
        <f t="array" ref="BA258">INDEX(GMWQ!$A$2:$NF$60,MATCH(1,(GMWQ!$NE$2:$NE$60=BA$3)*(GMWQ!$ND$2:$ND$60=BA$4)*(GMWQ!$NF$2:$NF$60=BA$1),0),$G258-1966)</f>
        <v>203.27350000000001</v>
      </c>
    </row>
    <row r="259" spans="1:53" x14ac:dyDescent="0.25">
      <c r="A259" s="4">
        <v>2036</v>
      </c>
      <c r="B259" s="4">
        <f t="shared" si="325"/>
        <v>2036</v>
      </c>
      <c r="C259" s="4">
        <f t="shared" si="325"/>
        <v>2035</v>
      </c>
      <c r="D259" s="4">
        <f t="shared" ref="D259" si="335">+D255+1</f>
        <v>2035</v>
      </c>
      <c r="E259" s="4">
        <f t="shared" si="325"/>
        <v>2035</v>
      </c>
      <c r="G259" s="4">
        <f t="shared" si="311"/>
        <v>2225</v>
      </c>
      <c r="H259" s="4" cm="1">
        <f t="array" ref="H259">INDEX(GMWQ!$A$2:$NF$60,MATCH(1,(GMWQ!$NE$2:$NE$60=H$3)*(GMWQ!$ND$2:$ND$60=H$4)*(GMWQ!$NF$2:$NF$60=H$1),0),$G259-1966)</f>
        <v>812346.5</v>
      </c>
      <c r="I259" s="4" cm="1">
        <f t="array" ref="I259">INDEX(GMWQ!$A$2:$NF$60,MATCH(1,(GMWQ!$NE$2:$NE$60=I$3)*(GMWQ!$ND$2:$ND$60=I$4)*(GMWQ!$NF$2:$NF$60=I$1),0),$G259-1966)</f>
        <v>7618.6880000000001</v>
      </c>
      <c r="J259" s="4" cm="1">
        <f t="array" ref="J259">INDEX(GMWQ!$A$2:$NF$60,MATCH(1,(GMWQ!$NE$2:$NE$60=J$3)*(GMWQ!$ND$2:$ND$60=J$4)*(GMWQ!$NF$2:$NF$60=J$1),0),$G259-1966)</f>
        <v>153486.1</v>
      </c>
      <c r="K259" s="4" cm="1">
        <f t="array" ref="K259">INDEX(GMWQ!$A$2:$NF$60,MATCH(1,(GMWQ!$NE$2:$NE$60=K$3)*(GMWQ!$ND$2:$ND$60=K$4)*(GMWQ!$NF$2:$NF$60=K$1),0),$G259-1966)</f>
        <v>1008.053</v>
      </c>
      <c r="L259" s="4" cm="1">
        <f t="array" ref="L259">INDEX(GMWQ!$A$2:$NF$60,MATCH(1,(GMWQ!$NE$2:$NE$60=L$3)*(GMWQ!$ND$2:$ND$60=L$4)*(GMWQ!$NF$2:$NF$60=L$1),0),$G259-1966)</f>
        <v>737.78689999999995</v>
      </c>
      <c r="M259" s="4" cm="1">
        <f t="array" ref="M259">INDEX(GMWQ!$A$2:$NF$60,MATCH(1,(GMWQ!$NE$2:$NE$60=M$3)*(GMWQ!$ND$2:$ND$60=M$4)*(GMWQ!$NF$2:$NF$60=M$1),0),$G259-1966)</f>
        <v>515.86919999999998</v>
      </c>
      <c r="N259" s="4" cm="1">
        <f t="array" ref="N259">INDEX(GMWQ!$A$2:$NF$60,MATCH(1,(GMWQ!$NE$2:$NE$60=N$3)*(GMWQ!$ND$2:$ND$60=N$4)*(GMWQ!$NF$2:$NF$60=N$1),0),$G259-1966)</f>
        <v>757828.1</v>
      </c>
      <c r="O259" s="4" cm="1">
        <f t="array" ref="O259">INDEX(GMWQ!$A$2:$NF$60,MATCH(1,(GMWQ!$NE$2:$NE$60=O$3)*(GMWQ!$ND$2:$ND$60=O$4)*(GMWQ!$NF$2:$NF$60=O$1),0),$G259-1966)</f>
        <v>4031</v>
      </c>
      <c r="P259" s="4" cm="1">
        <f t="array" ref="P259">INDEX(GMWQ!$A$2:$NF$60,MATCH(1,(GMWQ!$NE$2:$NE$60=P$3)*(GMWQ!$ND$2:$ND$60=P$4)*(GMWQ!$NF$2:$NF$60=P$1),0),$G259-1966)</f>
        <v>-937.0616</v>
      </c>
      <c r="Q259" s="4" cm="1">
        <f t="array" ref="Q259">INDEX(GMWQ!$A$2:$NF$60,MATCH(1,(GMWQ!$NE$2:$NE$60=Q$3)*(GMWQ!$ND$2:$ND$60=Q$4)*(GMWQ!$NF$2:$NF$60=Q$1),0),$G259-1966)</f>
        <v>-6725.1719999999996</v>
      </c>
      <c r="R259" s="4" cm="1">
        <f t="array" ref="R259">INDEX(GMWQ!$A$2:$NF$60,MATCH(1,(GMWQ!$NE$2:$NE$60=R$3)*(GMWQ!$ND$2:$ND$60=R$4)*(GMWQ!$NF$2:$NF$60=R$1),0),$G259-1966)</f>
        <v>-25.7561</v>
      </c>
      <c r="S259" s="4" cm="1">
        <f t="array" ref="S259">INDEX(GMWQ!$A$2:$NF$60,MATCH(1,(GMWQ!$NE$2:$NE$60=S$3)*(GMWQ!$ND$2:$ND$60=S$4)*(GMWQ!$NF$2:$NF$60=S$1),0),$G259-1966)</f>
        <v>-34.367980000000003</v>
      </c>
      <c r="T259" s="4" cm="1">
        <f t="array" ref="T259">INDEX(GMWQ!$A$2:$NF$60,MATCH(1,(GMWQ!$NE$2:$NE$60=T$3)*(GMWQ!$ND$2:$ND$60=T$4)*(GMWQ!$NF$2:$NF$60=T$1),0),$G259-1966)</f>
        <v>-12.711819999999999</v>
      </c>
      <c r="U259" s="4" cm="1">
        <f t="array" ref="U259">INDEX(GMWQ!$A$2:$NF$60,MATCH(1,(GMWQ!$NE$2:$NE$60=U$3)*(GMWQ!$ND$2:$ND$60=U$4)*(GMWQ!$NF$2:$NF$60=U$1),0),$G259-1966)</f>
        <v>-21162.25</v>
      </c>
      <c r="V259" s="4" cm="1">
        <f t="array" ref="V259">INDEX(GMWQ!$A$2:$NF$60,MATCH(1,(GMWQ!$NE$2:$NE$60=V$3)*(GMWQ!$ND$2:$ND$60=V$4)*(GMWQ!$NF$2:$NF$60=V$1),0),$G259-1966)</f>
        <v>4204618</v>
      </c>
      <c r="W259" s="4" cm="1">
        <f t="array" ref="W259">INDEX(GMWQ!$A$2:$NF$60,MATCH(1,(GMWQ!$NE$2:$NE$60=W$3)*(GMWQ!$ND$2:$ND$60=W$4)*(GMWQ!$NF$2:$NF$60=W$1),0),$G259-1966)</f>
        <v>74124.08</v>
      </c>
      <c r="X259" s="4" cm="1">
        <f t="array" ref="X259">INDEX(GMWQ!$A$2:$NF$60,MATCH(1,(GMWQ!$NE$2:$NE$60=X$3)*(GMWQ!$ND$2:$ND$60=X$4)*(GMWQ!$NF$2:$NF$60=X$1),0),$G259-1966)</f>
        <v>1602218</v>
      </c>
      <c r="Y259" s="4" cm="1">
        <f t="array" ref="Y259">INDEX(GMWQ!$A$2:$NF$60,MATCH(1,(GMWQ!$NE$2:$NE$60=Y$3)*(GMWQ!$ND$2:$ND$60=Y$4)*(GMWQ!$NF$2:$NF$60=Y$1),0),$G259-1966)</f>
        <v>4274.1530000000002</v>
      </c>
      <c r="Z259" s="4" cm="1">
        <f t="array" ref="Z259">INDEX(GMWQ!$A$2:$NF$60,MATCH(1,(GMWQ!$NE$2:$NE$60=Z$3)*(GMWQ!$ND$2:$ND$60=Z$4)*(GMWQ!$NF$2:$NF$60=Z$1),0),$G259-1966)</f>
        <v>5282.3559999999998</v>
      </c>
      <c r="AA259" s="4" cm="1">
        <f t="array" ref="AA259">INDEX(GMWQ!$A$2:$NF$60,MATCH(1,(GMWQ!$NE$2:$NE$60=AA$3)*(GMWQ!$ND$2:$ND$60=AA$4)*(GMWQ!$NF$2:$NF$60=AA$1),0),$G259-1966)</f>
        <v>4086.2</v>
      </c>
      <c r="AB259" s="4" cm="1">
        <f t="array" ref="AB259">INDEX(GMWQ!$A$2:$NF$60,MATCH(1,(GMWQ!$NE$2:$NE$60=AB$3)*(GMWQ!$ND$2:$ND$60=AB$4)*(GMWQ!$NF$2:$NF$60=AB$1),0),$G259-1966)</f>
        <v>4463157</v>
      </c>
      <c r="AC259" s="4" cm="1">
        <f t="array" ref="AC259">INDEX(GMWQ!$A$2:$NF$60,MATCH(1,(GMWQ!$NE$2:$NE$60=AC$3)*(GMWQ!$ND$2:$ND$60=AC$4)*(GMWQ!$NF$2:$NF$60=AC$1),0),$G259-1966)</f>
        <v>4272071</v>
      </c>
      <c r="AD259" s="4" cm="1">
        <f t="array" ref="AD259">INDEX(GMWQ!$A$2:$NF$60,MATCH(1,(GMWQ!$NE$2:$NE$60=AD$3)*(GMWQ!$ND$2:$ND$60=AD$4)*(GMWQ!$NF$2:$NF$60=AD$1),0),$G259-1966)</f>
        <v>62676.85</v>
      </c>
      <c r="AE259" s="4" cm="1">
        <f t="array" ref="AE259">INDEX(GMWQ!$A$2:$NF$60,MATCH(1,(GMWQ!$NE$2:$NE$60=AE$3)*(GMWQ!$ND$2:$ND$60=AE$4)*(GMWQ!$NF$2:$NF$60=AE$1),0),$G259-1966)</f>
        <v>819645.9</v>
      </c>
      <c r="AF259" s="4" cm="1">
        <f t="array" ref="AF259">INDEX(GMWQ!$A$2:$NF$60,MATCH(1,(GMWQ!$NE$2:$NE$60=AF$3)*(GMWQ!$ND$2:$ND$60=AF$4)*(GMWQ!$NF$2:$NF$60=AF$1),0),$G259-1966)</f>
        <v>2597.605</v>
      </c>
      <c r="AG259" s="4" cm="1">
        <f t="array" ref="AG259">INDEX(GMWQ!$A$2:$NF$60,MATCH(1,(GMWQ!$NE$2:$NE$60=AG$3)*(GMWQ!$ND$2:$ND$60=AG$4)*(GMWQ!$NF$2:$NF$60=AG$1),0),$G259-1966)</f>
        <v>3851.9650000000001</v>
      </c>
      <c r="AH259" s="4" cm="1">
        <f t="array" ref="AH259">INDEX(GMWQ!$A$2:$NF$60,MATCH(1,(GMWQ!$NE$2:$NE$60=AH$3)*(GMWQ!$ND$2:$ND$60=AH$4)*(GMWQ!$NF$2:$NF$60=AH$1),0),$G259-1966)</f>
        <v>3447.489</v>
      </c>
      <c r="AI259" s="4" cm="1">
        <f t="array" ref="AI259">INDEX(GMWQ!$A$2:$NF$60,MATCH(1,(GMWQ!$NE$2:$NE$60=AI$3)*(GMWQ!$ND$2:$ND$60=AI$4)*(GMWQ!$NF$2:$NF$60=AI$1),0),$G259-1966)</f>
        <v>1291090</v>
      </c>
      <c r="AJ259" s="4" cm="1">
        <f t="array" ref="AJ259">INDEX(GMWQ!$A$2:$NF$60,MATCH(1,(GMWQ!$NE$2:$NE$60=AJ$3)*(GMWQ!$ND$2:$ND$60=AJ$4)*(GMWQ!$NF$2:$NF$60=AJ$1),0),$G259-1966)</f>
        <v>1107356</v>
      </c>
      <c r="AK259" s="4" cm="1">
        <f t="array" ref="AK259">INDEX(GMWQ!$A$2:$NF$60,MATCH(1,(GMWQ!$NE$2:$NE$60=AK$3)*(GMWQ!$ND$2:$ND$60=AK$4)*(GMWQ!$NF$2:$NF$60=AK$1),0),$G259-1966)</f>
        <v>12055.49</v>
      </c>
      <c r="AL259" s="4" cm="1">
        <f t="array" ref="AL259">INDEX(GMWQ!$A$2:$NF$60,MATCH(1,(GMWQ!$NE$2:$NE$60=AL$3)*(GMWQ!$ND$2:$ND$60=AL$4)*(GMWQ!$NF$2:$NF$60=AL$1),0),$G259-1966)</f>
        <v>200740.3</v>
      </c>
      <c r="AM259" s="4" cm="1">
        <f t="array" ref="AM259">INDEX(GMWQ!$A$2:$NF$60,MATCH(1,(GMWQ!$NE$2:$NE$60=AM$3)*(GMWQ!$ND$2:$ND$60=AM$4)*(GMWQ!$NF$2:$NF$60=AM$1),0),$G259-1966)</f>
        <v>1602.2329999999999</v>
      </c>
      <c r="AN259" s="4" cm="1">
        <f t="array" ref="AN259">INDEX(GMWQ!$A$2:$NF$60,MATCH(1,(GMWQ!$NE$2:$NE$60=AN$3)*(GMWQ!$ND$2:$ND$60=AN$4)*(GMWQ!$NF$2:$NF$60=AN$1),0),$G259-1966)</f>
        <v>1048.1869999999999</v>
      </c>
      <c r="AO259" s="4" cm="1">
        <f t="array" ref="AO259">INDEX(GMWQ!$A$2:$NF$60,MATCH(1,(GMWQ!$NE$2:$NE$60=AO$3)*(GMWQ!$ND$2:$ND$60=AO$4)*(GMWQ!$NF$2:$NF$60=AO$1),0),$G259-1966)</f>
        <v>721.58090000000004</v>
      </c>
      <c r="AP259" s="4" cm="1">
        <f t="array" ref="AP259">INDEX(GMWQ!$A$2:$NF$60,MATCH(1,(GMWQ!$NE$2:$NE$60=AP$3)*(GMWQ!$ND$2:$ND$60=AP$4)*(GMWQ!$NF$2:$NF$60=AP$1),0),$G259-1966)</f>
        <v>1197599</v>
      </c>
      <c r="AQ259" s="4" cm="1">
        <f t="array" ref="AQ259">INDEX(GMWQ!$A$2:$NF$60,MATCH(1,(GMWQ!$NE$2:$NE$60=AQ$3)*(GMWQ!$ND$2:$ND$60=AQ$4)*(GMWQ!$NF$2:$NF$60=AQ$1),0),$G259-1966)</f>
        <v>0.55628049999999996</v>
      </c>
      <c r="AR259" s="4" cm="1">
        <f t="array" ref="AR259">INDEX(GMWQ!$A$2:$NF$60,MATCH(1,(GMWQ!$NE$2:$NE$60=AR$3)*(GMWQ!$ND$2:$ND$60=AR$4)*(GMWQ!$NF$2:$NF$60=AR$1),0),$G259-1966)</f>
        <v>0.58560060000000003</v>
      </c>
      <c r="AS259" s="4" cm="1">
        <f t="array" ref="AS259">INDEX(GMWQ!$A$2:$NF$60,MATCH(1,(GMWQ!$NE$2:$NE$60=AS$3)*(GMWQ!$ND$2:$ND$60=AS$4)*(GMWQ!$NF$2:$NF$60=AS$1),0),$G259-1966)</f>
        <v>0.55278300000000002</v>
      </c>
      <c r="AT259" s="4" cm="1">
        <f t="array" ref="AT259">INDEX(GMWQ!$A$2:$NF$60,MATCH(1,(GMWQ!$NE$2:$NE$60=AT$3)*(GMWQ!$ND$2:$ND$60=AT$4)*(GMWQ!$NF$2:$NF$60=AT$1),0),$G259-1966)</f>
        <v>0.78876299999999999</v>
      </c>
      <c r="AU259" s="4" cm="1">
        <f t="array" ref="AU259">INDEX(GMWQ!$A$2:$NF$60,MATCH(1,(GMWQ!$NE$2:$NE$60=AU$3)*(GMWQ!$ND$2:$ND$60=AU$4)*(GMWQ!$NF$2:$NF$60=AU$1),0),$G259-1966)</f>
        <v>173.5838</v>
      </c>
      <c r="AV259" s="4" cm="1">
        <f t="array" ref="AV259">INDEX(GMWQ!$A$2:$NF$60,MATCH(1,(GMWQ!$NE$2:$NE$60=AV$3)*(GMWQ!$ND$2:$ND$60=AV$4)*(GMWQ!$NF$2:$NF$60=AV$1),0),$G259-1966)</f>
        <v>409.55090000000001</v>
      </c>
      <c r="AW259" s="4" cm="1">
        <f t="array" ref="AW259">INDEX(GMWQ!$A$2:$NF$60,MATCH(1,(GMWQ!$NE$2:$NE$60=AW$3)*(GMWQ!$ND$2:$ND$60=AW$4)*(GMWQ!$NF$2:$NF$60=AW$1),0),$G259-1966)</f>
        <v>137.73660000000001</v>
      </c>
      <c r="AX259" s="4" cm="1">
        <f t="array" ref="AX259">INDEX(GMWQ!$A$2:$NF$60,MATCH(1,(GMWQ!$NE$2:$NE$60=AX$3)*(GMWQ!$ND$2:$ND$60=AX$4)*(GMWQ!$NF$2:$NF$60=AX$1),0),$G259-1966)</f>
        <v>154.29480000000001</v>
      </c>
      <c r="AY259" s="4" cm="1">
        <f t="array" ref="AY259">INDEX(GMWQ!$A$2:$NF$60,MATCH(1,(GMWQ!$NE$2:$NE$60=AY$3)*(GMWQ!$ND$2:$ND$60=AY$4)*(GMWQ!$NF$2:$NF$60=AY$1),0),$G259-1966)</f>
        <v>123.114</v>
      </c>
      <c r="AZ259" s="4" cm="1">
        <f t="array" ref="AZ259">INDEX(GMWQ!$A$2:$NF$60,MATCH(1,(GMWQ!$NE$2:$NE$60=AZ$3)*(GMWQ!$ND$2:$ND$60=AZ$4)*(GMWQ!$NF$2:$NF$60=AZ$1),0),$G259-1966)</f>
        <v>122.8201</v>
      </c>
      <c r="BA259" s="4" cm="1">
        <f t="array" ref="BA259">INDEX(GMWQ!$A$2:$NF$60,MATCH(1,(GMWQ!$NE$2:$NE$60=BA$3)*(GMWQ!$ND$2:$ND$60=BA$4)*(GMWQ!$NF$2:$NF$60=BA$1),0),$G259-1966)</f>
        <v>204.29679999999999</v>
      </c>
    </row>
    <row r="260" spans="1:53" x14ac:dyDescent="0.25">
      <c r="B260" s="4">
        <f t="shared" si="325"/>
        <v>2036</v>
      </c>
      <c r="C260" s="4">
        <f t="shared" si="325"/>
        <v>2036</v>
      </c>
      <c r="D260" s="4">
        <f t="shared" ref="D260" si="336">+D256+1</f>
        <v>2035</v>
      </c>
      <c r="G260" s="4">
        <f t="shared" si="311"/>
        <v>2226</v>
      </c>
      <c r="H260" s="4" cm="1">
        <f t="array" ref="H260">INDEX(GMWQ!$A$2:$NF$60,MATCH(1,(GMWQ!$NE$2:$NE$60=H$3)*(GMWQ!$ND$2:$ND$60=H$4)*(GMWQ!$NF$2:$NF$60=H$1),0),$G260-1966)</f>
        <v>815244.9</v>
      </c>
      <c r="I260" s="4" cm="1">
        <f t="array" ref="I260">INDEX(GMWQ!$A$2:$NF$60,MATCH(1,(GMWQ!$NE$2:$NE$60=I$3)*(GMWQ!$ND$2:$ND$60=I$4)*(GMWQ!$NF$2:$NF$60=I$1),0),$G260-1966)</f>
        <v>7654.1580000000004</v>
      </c>
      <c r="J260" s="4" cm="1">
        <f t="array" ref="J260">INDEX(GMWQ!$A$2:$NF$60,MATCH(1,(GMWQ!$NE$2:$NE$60=J$3)*(GMWQ!$ND$2:$ND$60=J$4)*(GMWQ!$NF$2:$NF$60=J$1),0),$G260-1966)</f>
        <v>153523.4</v>
      </c>
      <c r="K260" s="4" cm="1">
        <f t="array" ref="K260">INDEX(GMWQ!$A$2:$NF$60,MATCH(1,(GMWQ!$NE$2:$NE$60=K$3)*(GMWQ!$ND$2:$ND$60=K$4)*(GMWQ!$NF$2:$NF$60=K$1),0),$G260-1966)</f>
        <v>1009.905</v>
      </c>
      <c r="L260" s="4" cm="1">
        <f t="array" ref="L260">INDEX(GMWQ!$A$2:$NF$60,MATCH(1,(GMWQ!$NE$2:$NE$60=L$3)*(GMWQ!$ND$2:$ND$60=L$4)*(GMWQ!$NF$2:$NF$60=L$1),0),$G260-1966)</f>
        <v>739.22149999999999</v>
      </c>
      <c r="M260" s="4" cm="1">
        <f t="array" ref="M260">INDEX(GMWQ!$A$2:$NF$60,MATCH(1,(GMWQ!$NE$2:$NE$60=M$3)*(GMWQ!$ND$2:$ND$60=M$4)*(GMWQ!$NF$2:$NF$60=M$1),0),$G260-1966)</f>
        <v>516.12689999999998</v>
      </c>
      <c r="N260" s="4" cm="1">
        <f t="array" ref="N260">INDEX(GMWQ!$A$2:$NF$60,MATCH(1,(GMWQ!$NE$2:$NE$60=N$3)*(GMWQ!$ND$2:$ND$60=N$4)*(GMWQ!$NF$2:$NF$60=N$1),0),$G260-1966)</f>
        <v>761334.1</v>
      </c>
      <c r="O260" s="4" cm="1">
        <f t="array" ref="O260">INDEX(GMWQ!$A$2:$NF$60,MATCH(1,(GMWQ!$NE$2:$NE$60=O$3)*(GMWQ!$ND$2:$ND$60=O$4)*(GMWQ!$NF$2:$NF$60=O$1),0),$G260-1966)</f>
        <v>-64201.31</v>
      </c>
      <c r="P260" s="4" cm="1">
        <f t="array" ref="P260">INDEX(GMWQ!$A$2:$NF$60,MATCH(1,(GMWQ!$NE$2:$NE$60=P$3)*(GMWQ!$ND$2:$ND$60=P$4)*(GMWQ!$NF$2:$NF$60=P$1),0),$G260-1966)</f>
        <v>-941.56820000000005</v>
      </c>
      <c r="Q260" s="4" cm="1">
        <f t="array" ref="Q260">INDEX(GMWQ!$A$2:$NF$60,MATCH(1,(GMWQ!$NE$2:$NE$60=Q$3)*(GMWQ!$ND$2:$ND$60=Q$4)*(GMWQ!$NF$2:$NF$60=Q$1),0),$G260-1966)</f>
        <v>-6752.6639999999998</v>
      </c>
      <c r="R260" s="4" cm="1">
        <f t="array" ref="R260">INDEX(GMWQ!$A$2:$NF$60,MATCH(1,(GMWQ!$NE$2:$NE$60=R$3)*(GMWQ!$ND$2:$ND$60=R$4)*(GMWQ!$NF$2:$NF$60=R$1),0),$G260-1966)</f>
        <v>-25.392880000000002</v>
      </c>
      <c r="S260" s="4" cm="1">
        <f t="array" ref="S260">INDEX(GMWQ!$A$2:$NF$60,MATCH(1,(GMWQ!$NE$2:$NE$60=S$3)*(GMWQ!$ND$2:$ND$60=S$4)*(GMWQ!$NF$2:$NF$60=S$1),0),$G260-1966)</f>
        <v>-34.590029999999999</v>
      </c>
      <c r="T260" s="4" cm="1">
        <f t="array" ref="T260">INDEX(GMWQ!$A$2:$NF$60,MATCH(1,(GMWQ!$NE$2:$NE$60=T$3)*(GMWQ!$ND$2:$ND$60=T$4)*(GMWQ!$NF$2:$NF$60=T$1),0),$G260-1966)</f>
        <v>-12.779299999999999</v>
      </c>
      <c r="U260" s="4" cm="1">
        <f t="array" ref="U260">INDEX(GMWQ!$A$2:$NF$60,MATCH(1,(GMWQ!$NE$2:$NE$60=U$3)*(GMWQ!$ND$2:$ND$60=U$4)*(GMWQ!$NF$2:$NF$60=U$1),0),$G260-1966)</f>
        <v>-21246.720000000001</v>
      </c>
      <c r="V260" s="4" cm="1">
        <f t="array" ref="V260">INDEX(GMWQ!$A$2:$NF$60,MATCH(1,(GMWQ!$NE$2:$NE$60=V$3)*(GMWQ!$ND$2:$ND$60=V$4)*(GMWQ!$NF$2:$NF$60=V$1),0),$G260-1966)</f>
        <v>4268820</v>
      </c>
      <c r="W260" s="4" cm="1">
        <f t="array" ref="W260">INDEX(GMWQ!$A$2:$NF$60,MATCH(1,(GMWQ!$NE$2:$NE$60=W$3)*(GMWQ!$ND$2:$ND$60=W$4)*(GMWQ!$NF$2:$NF$60=W$1),0),$G260-1966)</f>
        <v>75065.649999999994</v>
      </c>
      <c r="X260" s="4" cm="1">
        <f t="array" ref="X260">INDEX(GMWQ!$A$2:$NF$60,MATCH(1,(GMWQ!$NE$2:$NE$60=X$3)*(GMWQ!$ND$2:$ND$60=X$4)*(GMWQ!$NF$2:$NF$60=X$1),0),$G260-1966)</f>
        <v>1608971</v>
      </c>
      <c r="Y260" s="4" cm="1">
        <f t="array" ref="Y260">INDEX(GMWQ!$A$2:$NF$60,MATCH(1,(GMWQ!$NE$2:$NE$60=Y$3)*(GMWQ!$ND$2:$ND$60=Y$4)*(GMWQ!$NF$2:$NF$60=Y$1),0),$G260-1966)</f>
        <v>4299.5460000000003</v>
      </c>
      <c r="Z260" s="4" cm="1">
        <f t="array" ref="Z260">INDEX(GMWQ!$A$2:$NF$60,MATCH(1,(GMWQ!$NE$2:$NE$60=Z$3)*(GMWQ!$ND$2:$ND$60=Z$4)*(GMWQ!$NF$2:$NF$60=Z$1),0),$G260-1966)</f>
        <v>5316.9459999999999</v>
      </c>
      <c r="AA260" s="4" cm="1">
        <f t="array" ref="AA260">INDEX(GMWQ!$A$2:$NF$60,MATCH(1,(GMWQ!$NE$2:$NE$60=AA$3)*(GMWQ!$ND$2:$ND$60=AA$4)*(GMWQ!$NF$2:$NF$60=AA$1),0),$G260-1966)</f>
        <v>4098.9790000000003</v>
      </c>
      <c r="AB260" s="4" cm="1">
        <f t="array" ref="AB260">INDEX(GMWQ!$A$2:$NF$60,MATCH(1,(GMWQ!$NE$2:$NE$60=AB$3)*(GMWQ!$ND$2:$ND$60=AB$4)*(GMWQ!$NF$2:$NF$60=AB$1),0),$G260-1966)</f>
        <v>4484404</v>
      </c>
      <c r="AC260" s="4" cm="1">
        <f t="array" ref="AC260">INDEX(GMWQ!$A$2:$NF$60,MATCH(1,(GMWQ!$NE$2:$NE$60=AC$3)*(GMWQ!$ND$2:$ND$60=AC$4)*(GMWQ!$NF$2:$NF$60=AC$1),0),$G260-1966)</f>
        <v>4338951</v>
      </c>
      <c r="AD260" s="4" cm="1">
        <f t="array" ref="AD260">INDEX(GMWQ!$A$2:$NF$60,MATCH(1,(GMWQ!$NE$2:$NE$60=AD$3)*(GMWQ!$ND$2:$ND$60=AD$4)*(GMWQ!$NF$2:$NF$60=AD$1),0),$G260-1966)</f>
        <v>63564.98</v>
      </c>
      <c r="AE260" s="4" cm="1">
        <f t="array" ref="AE260">INDEX(GMWQ!$A$2:$NF$60,MATCH(1,(GMWQ!$NE$2:$NE$60=AE$3)*(GMWQ!$ND$2:$ND$60=AE$4)*(GMWQ!$NF$2:$NF$60=AE$1),0),$G260-1966)</f>
        <v>826398.6</v>
      </c>
      <c r="AF260" s="4" cm="1">
        <f t="array" ref="AF260">INDEX(GMWQ!$A$2:$NF$60,MATCH(1,(GMWQ!$NE$2:$NE$60=AF$3)*(GMWQ!$ND$2:$ND$60=AF$4)*(GMWQ!$NF$2:$NF$60=AF$1),0),$G260-1966)</f>
        <v>2622.998</v>
      </c>
      <c r="AG260" s="4" cm="1">
        <f t="array" ref="AG260">INDEX(GMWQ!$A$2:$NF$60,MATCH(1,(GMWQ!$NE$2:$NE$60=AG$3)*(GMWQ!$ND$2:$ND$60=AG$4)*(GMWQ!$NF$2:$NF$60=AG$1),0),$G260-1966)</f>
        <v>3886.5549999999998</v>
      </c>
      <c r="AH260" s="4" cm="1">
        <f t="array" ref="AH260">INDEX(GMWQ!$A$2:$NF$60,MATCH(1,(GMWQ!$NE$2:$NE$60=AH$3)*(GMWQ!$ND$2:$ND$60=AH$4)*(GMWQ!$NF$2:$NF$60=AH$1),0),$G260-1966)</f>
        <v>3460.268</v>
      </c>
      <c r="AI260" s="4" cm="1">
        <f t="array" ref="AI260">INDEX(GMWQ!$A$2:$NF$60,MATCH(1,(GMWQ!$NE$2:$NE$60=AI$3)*(GMWQ!$ND$2:$ND$60=AI$4)*(GMWQ!$NF$2:$NF$60=AI$1),0),$G260-1966)</f>
        <v>1313854</v>
      </c>
      <c r="AJ260" s="4" cm="1">
        <f t="array" ref="AJ260">INDEX(GMWQ!$A$2:$NF$60,MATCH(1,(GMWQ!$NE$2:$NE$60=AJ$3)*(GMWQ!$ND$2:$ND$60=AJ$4)*(GMWQ!$NF$2:$NF$60=AJ$1),0),$G260-1966)</f>
        <v>1117264</v>
      </c>
      <c r="AK260" s="4" cm="1">
        <f t="array" ref="AK260">INDEX(GMWQ!$A$2:$NF$60,MATCH(1,(GMWQ!$NE$2:$NE$60=AK$3)*(GMWQ!$ND$2:$ND$60=AK$4)*(GMWQ!$NF$2:$NF$60=AK$1),0),$G260-1966)</f>
        <v>12166.82</v>
      </c>
      <c r="AL260" s="4" cm="1">
        <f t="array" ref="AL260">INDEX(GMWQ!$A$2:$NF$60,MATCH(1,(GMWQ!$NE$2:$NE$60=AL$3)*(GMWQ!$ND$2:$ND$60=AL$4)*(GMWQ!$NF$2:$NF$60=AL$1),0),$G260-1966)</f>
        <v>201548.5</v>
      </c>
      <c r="AM260" s="4" cm="1">
        <f t="array" ref="AM260">INDEX(GMWQ!$A$2:$NF$60,MATCH(1,(GMWQ!$NE$2:$NE$60=AM$3)*(GMWQ!$ND$2:$ND$60=AM$4)*(GMWQ!$NF$2:$NF$60=AM$1),0),$G260-1966)</f>
        <v>1613.14</v>
      </c>
      <c r="AN260" s="4" cm="1">
        <f t="array" ref="AN260">INDEX(GMWQ!$A$2:$NF$60,MATCH(1,(GMWQ!$NE$2:$NE$60=AN$3)*(GMWQ!$ND$2:$ND$60=AN$4)*(GMWQ!$NF$2:$NF$60=AN$1),0),$G260-1966)</f>
        <v>1055.3430000000001</v>
      </c>
      <c r="AO260" s="4" cm="1">
        <f t="array" ref="AO260">INDEX(GMWQ!$A$2:$NF$60,MATCH(1,(GMWQ!$NE$2:$NE$60=AO$3)*(GMWQ!$ND$2:$ND$60=AO$4)*(GMWQ!$NF$2:$NF$60=AO$1),0),$G260-1966)</f>
        <v>725.55510000000004</v>
      </c>
      <c r="AP260" s="4" cm="1">
        <f t="array" ref="AP260">INDEX(GMWQ!$A$2:$NF$60,MATCH(1,(GMWQ!$NE$2:$NE$60=AP$3)*(GMWQ!$ND$2:$ND$60=AP$4)*(GMWQ!$NF$2:$NF$60=AP$1),0),$G260-1966)</f>
        <v>1209015</v>
      </c>
      <c r="AQ260" s="4" cm="1">
        <f t="array" ref="AQ260">INDEX(GMWQ!$A$2:$NF$60,MATCH(1,(GMWQ!$NE$2:$NE$60=AQ$3)*(GMWQ!$ND$2:$ND$60=AQ$4)*(GMWQ!$NF$2:$NF$60=AQ$1),0),$G260-1966)</f>
        <v>0.55357310000000004</v>
      </c>
      <c r="AR260" s="4" cm="1">
        <f t="array" ref="AR260">INDEX(GMWQ!$A$2:$NF$60,MATCH(1,(GMWQ!$NE$2:$NE$60=AR$3)*(GMWQ!$ND$2:$ND$60=AR$4)*(GMWQ!$NF$2:$NF$60=AR$1),0),$G260-1966)</f>
        <v>0.5984912</v>
      </c>
      <c r="AS260" s="4" cm="1">
        <f t="array" ref="AS260">INDEX(GMWQ!$A$2:$NF$60,MATCH(1,(GMWQ!$NE$2:$NE$60=AS$3)*(GMWQ!$ND$2:$ND$60=AS$4)*(GMWQ!$NF$2:$NF$60=AS$1),0),$G260-1966)</f>
        <v>0.55366959999999998</v>
      </c>
      <c r="AT260" s="4" cm="1">
        <f t="array" ref="AT260">INDEX(GMWQ!$A$2:$NF$60,MATCH(1,(GMWQ!$NE$2:$NE$60=AT$3)*(GMWQ!$ND$2:$ND$60=AT$4)*(GMWQ!$NF$2:$NF$60=AT$1),0),$G260-1966)</f>
        <v>0.79513630000000002</v>
      </c>
      <c r="AU260" s="4" cm="1">
        <f t="array" ref="AU260">INDEX(GMWQ!$A$2:$NF$60,MATCH(1,(GMWQ!$NE$2:$NE$60=AU$3)*(GMWQ!$ND$2:$ND$60=AU$4)*(GMWQ!$NF$2:$NF$60=AU$1),0),$G260-1966)</f>
        <v>175.08260000000001</v>
      </c>
      <c r="AV260" s="4" cm="1">
        <f t="array" ref="AV260">INDEX(GMWQ!$A$2:$NF$60,MATCH(1,(GMWQ!$NE$2:$NE$60=AV$3)*(GMWQ!$ND$2:$ND$60=AV$4)*(GMWQ!$NF$2:$NF$60=AV$1),0),$G260-1966)</f>
        <v>411.79039999999998</v>
      </c>
      <c r="AW260" s="4" cm="1">
        <f t="array" ref="AW260">INDEX(GMWQ!$A$2:$NF$60,MATCH(1,(GMWQ!$NE$2:$NE$60=AW$3)*(GMWQ!$ND$2:$ND$60=AW$4)*(GMWQ!$NF$2:$NF$60=AW$1),0),$G260-1966)</f>
        <v>138.94900000000001</v>
      </c>
      <c r="AX260" s="4" cm="1">
        <f t="array" ref="AX260">INDEX(GMWQ!$A$2:$NF$60,MATCH(1,(GMWQ!$NE$2:$NE$60=AX$3)*(GMWQ!$ND$2:$ND$60=AX$4)*(GMWQ!$NF$2:$NF$60=AX$1),0),$G260-1966)</f>
        <v>155.06379999999999</v>
      </c>
      <c r="AY260" s="4" cm="1">
        <f t="array" ref="AY260">INDEX(GMWQ!$A$2:$NF$60,MATCH(1,(GMWQ!$NE$2:$NE$60=AY$3)*(GMWQ!$ND$2:$ND$60=AY$4)*(GMWQ!$NF$2:$NF$60=AY$1),0),$G260-1966)</f>
        <v>124.22750000000001</v>
      </c>
      <c r="AZ260" s="4" cm="1">
        <f t="array" ref="AZ260">INDEX(GMWQ!$A$2:$NF$60,MATCH(1,(GMWQ!$NE$2:$NE$60=AZ$3)*(GMWQ!$ND$2:$ND$60=AZ$4)*(GMWQ!$NF$2:$NF$60=AZ$1),0),$G260-1966)</f>
        <v>124.0317</v>
      </c>
      <c r="BA260" s="4" cm="1">
        <f t="array" ref="BA260">INDEX(GMWQ!$A$2:$NF$60,MATCH(1,(GMWQ!$NE$2:$NE$60=BA$3)*(GMWQ!$ND$2:$ND$60=BA$4)*(GMWQ!$NF$2:$NF$60=BA$1),0),$G260-1966)</f>
        <v>205.32550000000001</v>
      </c>
    </row>
    <row r="261" spans="1:53" x14ac:dyDescent="0.25">
      <c r="B261" s="4">
        <f t="shared" si="325"/>
        <v>2036</v>
      </c>
      <c r="C261" s="4">
        <f t="shared" si="325"/>
        <v>2036</v>
      </c>
      <c r="D261" s="4">
        <f t="shared" ref="D261" si="337">+D257+1</f>
        <v>2036</v>
      </c>
      <c r="G261" s="4">
        <f t="shared" si="311"/>
        <v>2227</v>
      </c>
      <c r="H261" s="4" cm="1">
        <f t="array" ref="H261">INDEX(GMWQ!$A$2:$NF$60,MATCH(1,(GMWQ!$NE$2:$NE$60=H$3)*(GMWQ!$ND$2:$ND$60=H$4)*(GMWQ!$NF$2:$NF$60=H$1),0),$G261-1966)</f>
        <v>818154.8</v>
      </c>
      <c r="I261" s="4" cm="1">
        <f t="array" ref="I261">INDEX(GMWQ!$A$2:$NF$60,MATCH(1,(GMWQ!$NE$2:$NE$60=I$3)*(GMWQ!$ND$2:$ND$60=I$4)*(GMWQ!$NF$2:$NF$60=I$1),0),$G261-1966)</f>
        <v>7689.3770000000004</v>
      </c>
      <c r="J261" s="4" cm="1">
        <f t="array" ref="J261">INDEX(GMWQ!$A$2:$NF$60,MATCH(1,(GMWQ!$NE$2:$NE$60=J$3)*(GMWQ!$ND$2:$ND$60=J$4)*(GMWQ!$NF$2:$NF$60=J$1),0),$G261-1966)</f>
        <v>153561.29999999999</v>
      </c>
      <c r="K261" s="4" cm="1">
        <f t="array" ref="K261">INDEX(GMWQ!$A$2:$NF$60,MATCH(1,(GMWQ!$NE$2:$NE$60=K$3)*(GMWQ!$ND$2:$ND$60=K$4)*(GMWQ!$NF$2:$NF$60=K$1),0),$G261-1966)</f>
        <v>1011.755</v>
      </c>
      <c r="L261" s="4" cm="1">
        <f t="array" ref="L261">INDEX(GMWQ!$A$2:$NF$60,MATCH(1,(GMWQ!$NE$2:$NE$60=L$3)*(GMWQ!$ND$2:$ND$60=L$4)*(GMWQ!$NF$2:$NF$60=L$1),0),$G261-1966)</f>
        <v>740.38940000000002</v>
      </c>
      <c r="M261" s="4" cm="1">
        <f t="array" ref="M261">INDEX(GMWQ!$A$2:$NF$60,MATCH(1,(GMWQ!$NE$2:$NE$60=M$3)*(GMWQ!$ND$2:$ND$60=M$4)*(GMWQ!$NF$2:$NF$60=M$1),0),$G261-1966)</f>
        <v>516.38199999999995</v>
      </c>
      <c r="N261" s="4" cm="1">
        <f t="array" ref="N261">INDEX(GMWQ!$A$2:$NF$60,MATCH(1,(GMWQ!$NE$2:$NE$60=N$3)*(GMWQ!$ND$2:$ND$60=N$4)*(GMWQ!$NF$2:$NF$60=N$1),0),$G261-1966)</f>
        <v>764864.2</v>
      </c>
      <c r="O261" s="4" cm="1">
        <f t="array" ref="O261">INDEX(GMWQ!$A$2:$NF$60,MATCH(1,(GMWQ!$NE$2:$NE$60=O$3)*(GMWQ!$ND$2:$ND$60=O$4)*(GMWQ!$NF$2:$NF$60=O$1),0),$G261-1966)</f>
        <v>-31234.720000000001</v>
      </c>
      <c r="P261" s="4" cm="1">
        <f t="array" ref="P261">INDEX(GMWQ!$A$2:$NF$60,MATCH(1,(GMWQ!$NE$2:$NE$60=P$3)*(GMWQ!$ND$2:$ND$60=P$4)*(GMWQ!$NF$2:$NF$60=P$1),0),$G261-1966)</f>
        <v>-946.00350000000003</v>
      </c>
      <c r="Q261" s="4" cm="1">
        <f t="array" ref="Q261">INDEX(GMWQ!$A$2:$NF$60,MATCH(1,(GMWQ!$NE$2:$NE$60=Q$3)*(GMWQ!$ND$2:$ND$60=Q$4)*(GMWQ!$NF$2:$NF$60=Q$1),0),$G261-1966)</f>
        <v>-6779.8519999999999</v>
      </c>
      <c r="R261" s="4" cm="1">
        <f t="array" ref="R261">INDEX(GMWQ!$A$2:$NF$60,MATCH(1,(GMWQ!$NE$2:$NE$60=R$3)*(GMWQ!$ND$2:$ND$60=R$4)*(GMWQ!$NF$2:$NF$60=R$1),0),$G261-1966)</f>
        <v>-25.024049999999999</v>
      </c>
      <c r="S261" s="4" cm="1">
        <f t="array" ref="S261">INDEX(GMWQ!$A$2:$NF$60,MATCH(1,(GMWQ!$NE$2:$NE$60=S$3)*(GMWQ!$ND$2:$ND$60=S$4)*(GMWQ!$NF$2:$NF$60=S$1),0),$G261-1966)</f>
        <v>-34.799990000000001</v>
      </c>
      <c r="T261" s="4" cm="1">
        <f t="array" ref="T261">INDEX(GMWQ!$A$2:$NF$60,MATCH(1,(GMWQ!$NE$2:$NE$60=T$3)*(GMWQ!$ND$2:$ND$60=T$4)*(GMWQ!$NF$2:$NF$60=T$1),0),$G261-1966)</f>
        <v>-12.84967</v>
      </c>
      <c r="U261" s="4" cm="1">
        <f t="array" ref="U261">INDEX(GMWQ!$A$2:$NF$60,MATCH(1,(GMWQ!$NE$2:$NE$60=U$3)*(GMWQ!$ND$2:$ND$60=U$4)*(GMWQ!$NF$2:$NF$60=U$1),0),$G261-1966)</f>
        <v>-21238.38</v>
      </c>
      <c r="V261" s="4" cm="1">
        <f t="array" ref="V261">INDEX(GMWQ!$A$2:$NF$60,MATCH(1,(GMWQ!$NE$2:$NE$60=V$3)*(GMWQ!$ND$2:$ND$60=V$4)*(GMWQ!$NF$2:$NF$60=V$1),0),$G261-1966)</f>
        <v>4300054</v>
      </c>
      <c r="W261" s="4" cm="1">
        <f t="array" ref="W261">INDEX(GMWQ!$A$2:$NF$60,MATCH(1,(GMWQ!$NE$2:$NE$60=W$3)*(GMWQ!$ND$2:$ND$60=W$4)*(GMWQ!$NF$2:$NF$60=W$1),0),$G261-1966)</f>
        <v>76011.649999999994</v>
      </c>
      <c r="X261" s="4" cm="1">
        <f t="array" ref="X261">INDEX(GMWQ!$A$2:$NF$60,MATCH(1,(GMWQ!$NE$2:$NE$60=X$3)*(GMWQ!$ND$2:$ND$60=X$4)*(GMWQ!$NF$2:$NF$60=X$1),0),$G261-1966)</f>
        <v>1615750</v>
      </c>
      <c r="Y261" s="4" cm="1">
        <f t="array" ref="Y261">INDEX(GMWQ!$A$2:$NF$60,MATCH(1,(GMWQ!$NE$2:$NE$60=Y$3)*(GMWQ!$ND$2:$ND$60=Y$4)*(GMWQ!$NF$2:$NF$60=Y$1),0),$G261-1966)</f>
        <v>4324.57</v>
      </c>
      <c r="Z261" s="4" cm="1">
        <f t="array" ref="Z261">INDEX(GMWQ!$A$2:$NF$60,MATCH(1,(GMWQ!$NE$2:$NE$60=Z$3)*(GMWQ!$ND$2:$ND$60=Z$4)*(GMWQ!$NF$2:$NF$60=Z$1),0),$G261-1966)</f>
        <v>5351.7460000000001</v>
      </c>
      <c r="AA261" s="4" cm="1">
        <f t="array" ref="AA261">INDEX(GMWQ!$A$2:$NF$60,MATCH(1,(GMWQ!$NE$2:$NE$60=AA$3)*(GMWQ!$ND$2:$ND$60=AA$4)*(GMWQ!$NF$2:$NF$60=AA$1),0),$G261-1966)</f>
        <v>4111.8289999999997</v>
      </c>
      <c r="AB261" s="4" cm="1">
        <f t="array" ref="AB261">INDEX(GMWQ!$A$2:$NF$60,MATCH(1,(GMWQ!$NE$2:$NE$60=AB$3)*(GMWQ!$ND$2:$ND$60=AB$4)*(GMWQ!$NF$2:$NF$60=AB$1),0),$G261-1966)</f>
        <v>4505642</v>
      </c>
      <c r="AC261" s="4" cm="1">
        <f t="array" ref="AC261">INDEX(GMWQ!$A$2:$NF$60,MATCH(1,(GMWQ!$NE$2:$NE$60=AC$3)*(GMWQ!$ND$2:$ND$60=AC$4)*(GMWQ!$NF$2:$NF$60=AC$1),0),$G261-1966)</f>
        <v>4372864</v>
      </c>
      <c r="AD261" s="4" cm="1">
        <f t="array" ref="AD261">INDEX(GMWQ!$A$2:$NF$60,MATCH(1,(GMWQ!$NE$2:$NE$60=AD$3)*(GMWQ!$ND$2:$ND$60=AD$4)*(GMWQ!$NF$2:$NF$60=AD$1),0),$G261-1966)</f>
        <v>64446.98</v>
      </c>
      <c r="AE261" s="4" cm="1">
        <f t="array" ref="AE261">INDEX(GMWQ!$A$2:$NF$60,MATCH(1,(GMWQ!$NE$2:$NE$60=AE$3)*(GMWQ!$ND$2:$ND$60=AE$4)*(GMWQ!$NF$2:$NF$60=AE$1),0),$G261-1966)</f>
        <v>833178.4</v>
      </c>
      <c r="AF261" s="4" cm="1">
        <f t="array" ref="AF261">INDEX(GMWQ!$A$2:$NF$60,MATCH(1,(GMWQ!$NE$2:$NE$60=AF$3)*(GMWQ!$ND$2:$ND$60=AF$4)*(GMWQ!$NF$2:$NF$60=AF$1),0),$G261-1966)</f>
        <v>2648.0219999999999</v>
      </c>
      <c r="AG261" s="4" cm="1">
        <f t="array" ref="AG261">INDEX(GMWQ!$A$2:$NF$60,MATCH(1,(GMWQ!$NE$2:$NE$60=AG$3)*(GMWQ!$ND$2:$ND$60=AG$4)*(GMWQ!$NF$2:$NF$60=AG$1),0),$G261-1966)</f>
        <v>3921.355</v>
      </c>
      <c r="AH261" s="4" cm="1">
        <f t="array" ref="AH261">INDEX(GMWQ!$A$2:$NF$60,MATCH(1,(GMWQ!$NE$2:$NE$60=AH$3)*(GMWQ!$ND$2:$ND$60=AH$4)*(GMWQ!$NF$2:$NF$60=AH$1),0),$G261-1966)</f>
        <v>3473.1179999999999</v>
      </c>
      <c r="AI261" s="4" cm="1">
        <f t="array" ref="AI261">INDEX(GMWQ!$A$2:$NF$60,MATCH(1,(GMWQ!$NE$2:$NE$60=AI$3)*(GMWQ!$ND$2:$ND$60=AI$4)*(GMWQ!$NF$2:$NF$60=AI$1),0),$G261-1966)</f>
        <v>1336610</v>
      </c>
      <c r="AJ261" s="4" cm="1">
        <f t="array" ref="AJ261">INDEX(GMWQ!$A$2:$NF$60,MATCH(1,(GMWQ!$NE$2:$NE$60=AJ$3)*(GMWQ!$ND$2:$ND$60=AJ$4)*(GMWQ!$NF$2:$NF$60=AJ$1),0),$G261-1966)</f>
        <v>1127228</v>
      </c>
      <c r="AK261" s="4" cm="1">
        <f t="array" ref="AK261">INDEX(GMWQ!$A$2:$NF$60,MATCH(1,(GMWQ!$NE$2:$NE$60=AK$3)*(GMWQ!$ND$2:$ND$60=AK$4)*(GMWQ!$NF$2:$NF$60=AK$1),0),$G261-1966)</f>
        <v>12278.57</v>
      </c>
      <c r="AL261" s="4" cm="1">
        <f t="array" ref="AL261">INDEX(GMWQ!$A$2:$NF$60,MATCH(1,(GMWQ!$NE$2:$NE$60=AL$3)*(GMWQ!$ND$2:$ND$60=AL$4)*(GMWQ!$NF$2:$NF$60=AL$1),0),$G261-1966)</f>
        <v>202348.1</v>
      </c>
      <c r="AM261" s="4" cm="1">
        <f t="array" ref="AM261">INDEX(GMWQ!$A$2:$NF$60,MATCH(1,(GMWQ!$NE$2:$NE$60=AM$3)*(GMWQ!$ND$2:$ND$60=AM$4)*(GMWQ!$NF$2:$NF$60=AM$1),0),$G261-1966)</f>
        <v>1624.1120000000001</v>
      </c>
      <c r="AN261" s="4" cm="1">
        <f t="array" ref="AN261">INDEX(GMWQ!$A$2:$NF$60,MATCH(1,(GMWQ!$NE$2:$NE$60=AN$3)*(GMWQ!$ND$2:$ND$60=AN$4)*(GMWQ!$NF$2:$NF$60=AN$1),0),$G261-1966)</f>
        <v>1062.1279999999999</v>
      </c>
      <c r="AO261" s="4" cm="1">
        <f t="array" ref="AO261">INDEX(GMWQ!$A$2:$NF$60,MATCH(1,(GMWQ!$NE$2:$NE$60=AO$3)*(GMWQ!$ND$2:$ND$60=AO$4)*(GMWQ!$NF$2:$NF$60=AO$1),0),$G261-1966)</f>
        <v>729.59010000000001</v>
      </c>
      <c r="AP261" s="4" cm="1">
        <f t="array" ref="AP261">INDEX(GMWQ!$A$2:$NF$60,MATCH(1,(GMWQ!$NE$2:$NE$60=AP$3)*(GMWQ!$ND$2:$ND$60=AP$4)*(GMWQ!$NF$2:$NF$60=AP$1),0),$G261-1966)</f>
        <v>1220566</v>
      </c>
      <c r="AQ261" s="4" cm="1">
        <f t="array" ref="AQ261">INDEX(GMWQ!$A$2:$NF$60,MATCH(1,(GMWQ!$NE$2:$NE$60=AQ$3)*(GMWQ!$ND$2:$ND$60=AQ$4)*(GMWQ!$NF$2:$NF$60=AQ$1),0),$G261-1966)</f>
        <v>0.55132080000000006</v>
      </c>
      <c r="AR261" s="4" cm="1">
        <f t="array" ref="AR261">INDEX(GMWQ!$A$2:$NF$60,MATCH(1,(GMWQ!$NE$2:$NE$60=AR$3)*(GMWQ!$ND$2:$ND$60=AR$4)*(GMWQ!$NF$2:$NF$60=AR$1),0),$G261-1966)</f>
        <v>0.61008790000000002</v>
      </c>
      <c r="AS261" s="4" cm="1">
        <f t="array" ref="AS261">INDEX(GMWQ!$A$2:$NF$60,MATCH(1,(GMWQ!$NE$2:$NE$60=AS$3)*(GMWQ!$ND$2:$ND$60=AS$4)*(GMWQ!$NF$2:$NF$60=AS$1),0),$G261-1966)</f>
        <v>0.55096210000000001</v>
      </c>
      <c r="AT261" s="4" cm="1">
        <f t="array" ref="AT261">INDEX(GMWQ!$A$2:$NF$60,MATCH(1,(GMWQ!$NE$2:$NE$60=AT$3)*(GMWQ!$ND$2:$ND$60=AT$4)*(GMWQ!$NF$2:$NF$60=AT$1),0),$G261-1966)</f>
        <v>0.80091069999999998</v>
      </c>
      <c r="AU261" s="4" cm="1">
        <f t="array" ref="AU261">INDEX(GMWQ!$A$2:$NF$60,MATCH(1,(GMWQ!$NE$2:$NE$60=AU$3)*(GMWQ!$ND$2:$ND$60=AU$4)*(GMWQ!$NF$2:$NF$60=AU$1),0),$G261-1966)</f>
        <v>175.95169999999999</v>
      </c>
      <c r="AV261" s="4" cm="1">
        <f t="array" ref="AV261">INDEX(GMWQ!$A$2:$NF$60,MATCH(1,(GMWQ!$NE$2:$NE$60=AV$3)*(GMWQ!$ND$2:$ND$60=AV$4)*(GMWQ!$NF$2:$NF$60=AV$1),0),$G261-1966)</f>
        <v>414.04230000000001</v>
      </c>
      <c r="AW261" s="4" cm="1">
        <f t="array" ref="AW261">INDEX(GMWQ!$A$2:$NF$60,MATCH(1,(GMWQ!$NE$2:$NE$60=AW$3)*(GMWQ!$ND$2:$ND$60=AW$4)*(GMWQ!$NF$2:$NF$60=AW$1),0),$G261-1966)</f>
        <v>139.37549999999999</v>
      </c>
      <c r="AX261" s="4" cm="1">
        <f t="array" ref="AX261">INDEX(GMWQ!$A$2:$NF$60,MATCH(1,(GMWQ!$NE$2:$NE$60=AX$3)*(GMWQ!$ND$2:$ND$60=AX$4)*(GMWQ!$NF$2:$NF$60=AX$1),0),$G261-1966)</f>
        <v>155.83670000000001</v>
      </c>
      <c r="AY261" s="4" cm="1">
        <f t="array" ref="AY261">INDEX(GMWQ!$A$2:$NF$60,MATCH(1,(GMWQ!$NE$2:$NE$60=AY$3)*(GMWQ!$ND$2:$ND$60=AY$4)*(GMWQ!$NF$2:$NF$60=AY$1),0),$G261-1966)</f>
        <v>124.64660000000001</v>
      </c>
      <c r="AZ261" s="4" cm="1">
        <f t="array" ref="AZ261">INDEX(GMWQ!$A$2:$NF$60,MATCH(1,(GMWQ!$NE$2:$NE$60=AZ$3)*(GMWQ!$ND$2:$ND$60=AZ$4)*(GMWQ!$NF$2:$NF$60=AZ$1),0),$G261-1966)</f>
        <v>124.7521</v>
      </c>
      <c r="BA261" s="4" cm="1">
        <f t="array" ref="BA261">INDEX(GMWQ!$A$2:$NF$60,MATCH(1,(GMWQ!$NE$2:$NE$60=BA$3)*(GMWQ!$ND$2:$ND$60=BA$4)*(GMWQ!$NF$2:$NF$60=BA$1),0),$G261-1966)</f>
        <v>206.3587</v>
      </c>
    </row>
    <row r="262" spans="1:53" x14ac:dyDescent="0.25">
      <c r="B262" s="4">
        <f t="shared" si="325"/>
        <v>2036</v>
      </c>
      <c r="C262" s="4">
        <f t="shared" si="325"/>
        <v>2036</v>
      </c>
      <c r="D262" s="4">
        <f t="shared" ref="D262" si="338">+D258+1</f>
        <v>2036</v>
      </c>
      <c r="F262" s="4">
        <f t="shared" ref="F262" si="339">+F258+1</f>
        <v>2036</v>
      </c>
      <c r="G262" s="4">
        <f t="shared" si="311"/>
        <v>2228</v>
      </c>
      <c r="H262" s="4" cm="1">
        <f t="array" ref="H262">INDEX(GMWQ!$A$2:$NF$60,MATCH(1,(GMWQ!$NE$2:$NE$60=H$3)*(GMWQ!$ND$2:$ND$60=H$4)*(GMWQ!$NF$2:$NF$60=H$1),0),$G262-1966)</f>
        <v>821076.4</v>
      </c>
      <c r="I262" s="4" cm="1">
        <f t="array" ref="I262">INDEX(GMWQ!$A$2:$NF$60,MATCH(1,(GMWQ!$NE$2:$NE$60=I$3)*(GMWQ!$ND$2:$ND$60=I$4)*(GMWQ!$NF$2:$NF$60=I$1),0),$G262-1966)</f>
        <v>7724.7780000000002</v>
      </c>
      <c r="J262" s="4" cm="1">
        <f t="array" ref="J262">INDEX(GMWQ!$A$2:$NF$60,MATCH(1,(GMWQ!$NE$2:$NE$60=J$3)*(GMWQ!$ND$2:$ND$60=J$4)*(GMWQ!$NF$2:$NF$60=J$1),0),$G262-1966)</f>
        <v>153600.4</v>
      </c>
      <c r="K262" s="4" cm="1">
        <f t="array" ref="K262">INDEX(GMWQ!$A$2:$NF$60,MATCH(1,(GMWQ!$NE$2:$NE$60=K$3)*(GMWQ!$ND$2:$ND$60=K$4)*(GMWQ!$NF$2:$NF$60=K$1),0),$G262-1966)</f>
        <v>1013.602</v>
      </c>
      <c r="L262" s="4" cm="1">
        <f t="array" ref="L262">INDEX(GMWQ!$A$2:$NF$60,MATCH(1,(GMWQ!$NE$2:$NE$60=L$3)*(GMWQ!$ND$2:$ND$60=L$4)*(GMWQ!$NF$2:$NF$60=L$1),0),$G262-1966)</f>
        <v>741.48590000000002</v>
      </c>
      <c r="M262" s="4" cm="1">
        <f t="array" ref="M262">INDEX(GMWQ!$A$2:$NF$60,MATCH(1,(GMWQ!$NE$2:$NE$60=M$3)*(GMWQ!$ND$2:$ND$60=M$4)*(GMWQ!$NF$2:$NF$60=M$1),0),$G262-1966)</f>
        <v>516.6866</v>
      </c>
      <c r="N262" s="4" cm="1">
        <f t="array" ref="N262">INDEX(GMWQ!$A$2:$NF$60,MATCH(1,(GMWQ!$NE$2:$NE$60=N$3)*(GMWQ!$ND$2:$ND$60=N$4)*(GMWQ!$NF$2:$NF$60=N$1),0),$G262-1966)</f>
        <v>768406.1</v>
      </c>
      <c r="O262" s="4" cm="1">
        <f t="array" ref="O262">INDEX(GMWQ!$A$2:$NF$60,MATCH(1,(GMWQ!$NE$2:$NE$60=O$3)*(GMWQ!$ND$2:$ND$60=O$4)*(GMWQ!$NF$2:$NF$60=O$1),0),$G262-1966)</f>
        <v>-61040.06</v>
      </c>
      <c r="P262" s="4" cm="1">
        <f t="array" ref="P262">INDEX(GMWQ!$A$2:$NF$60,MATCH(1,(GMWQ!$NE$2:$NE$60=P$3)*(GMWQ!$ND$2:$ND$60=P$4)*(GMWQ!$NF$2:$NF$60=P$1),0),$G262-1966)</f>
        <v>-950.42619999999999</v>
      </c>
      <c r="Q262" s="4" cm="1">
        <f t="array" ref="Q262">INDEX(GMWQ!$A$2:$NF$60,MATCH(1,(GMWQ!$NE$2:$NE$60=Q$3)*(GMWQ!$ND$2:$ND$60=Q$4)*(GMWQ!$NF$2:$NF$60=Q$1),0),$G262-1966)</f>
        <v>-6806.75</v>
      </c>
      <c r="R262" s="4" cm="1">
        <f t="array" ref="R262">INDEX(GMWQ!$A$2:$NF$60,MATCH(1,(GMWQ!$NE$2:$NE$60=R$3)*(GMWQ!$ND$2:$ND$60=R$4)*(GMWQ!$NF$2:$NF$60=R$1),0),$G262-1966)</f>
        <v>-24.65015</v>
      </c>
      <c r="S262" s="4" cm="1">
        <f t="array" ref="S262">INDEX(GMWQ!$A$2:$NF$60,MATCH(1,(GMWQ!$NE$2:$NE$60=S$3)*(GMWQ!$ND$2:$ND$60=S$4)*(GMWQ!$NF$2:$NF$60=S$1),0),$G262-1966)</f>
        <v>-35.031010000000002</v>
      </c>
      <c r="T262" s="4" cm="1">
        <f t="array" ref="T262">INDEX(GMWQ!$A$2:$NF$60,MATCH(1,(GMWQ!$NE$2:$NE$60=T$3)*(GMWQ!$ND$2:$ND$60=T$4)*(GMWQ!$NF$2:$NF$60=T$1),0),$G262-1966)</f>
        <v>-12.921110000000001</v>
      </c>
      <c r="U262" s="4" cm="1">
        <f t="array" ref="U262">INDEX(GMWQ!$A$2:$NF$60,MATCH(1,(GMWQ!$NE$2:$NE$60=U$3)*(GMWQ!$ND$2:$ND$60=U$4)*(GMWQ!$NF$2:$NF$60=U$1),0),$G262-1966)</f>
        <v>-21304.31</v>
      </c>
      <c r="V262" s="4" cm="1">
        <f t="array" ref="V262">INDEX(GMWQ!$A$2:$NF$60,MATCH(1,(GMWQ!$NE$2:$NE$60=V$3)*(GMWQ!$ND$2:$ND$60=V$4)*(GMWQ!$NF$2:$NF$60=V$1),0),$G262-1966)</f>
        <v>4361094</v>
      </c>
      <c r="W262" s="4" cm="1">
        <f t="array" ref="W262">INDEX(GMWQ!$A$2:$NF$60,MATCH(1,(GMWQ!$NE$2:$NE$60=W$3)*(GMWQ!$ND$2:$ND$60=W$4)*(GMWQ!$NF$2:$NF$60=W$1),0),$G262-1966)</f>
        <v>76962.080000000002</v>
      </c>
      <c r="X262" s="4" cm="1">
        <f t="array" ref="X262">INDEX(GMWQ!$A$2:$NF$60,MATCH(1,(GMWQ!$NE$2:$NE$60=X$3)*(GMWQ!$ND$2:$ND$60=X$4)*(GMWQ!$NF$2:$NF$60=X$1),0),$G262-1966)</f>
        <v>1622557</v>
      </c>
      <c r="Y262" s="4" cm="1">
        <f t="array" ref="Y262">INDEX(GMWQ!$A$2:$NF$60,MATCH(1,(GMWQ!$NE$2:$NE$60=Y$3)*(GMWQ!$ND$2:$ND$60=Y$4)*(GMWQ!$NF$2:$NF$60=Y$1),0),$G262-1966)</f>
        <v>4349.2209999999995</v>
      </c>
      <c r="Z262" s="4" cm="1">
        <f t="array" ref="Z262">INDEX(GMWQ!$A$2:$NF$60,MATCH(1,(GMWQ!$NE$2:$NE$60=Z$3)*(GMWQ!$ND$2:$ND$60=Z$4)*(GMWQ!$NF$2:$NF$60=Z$1),0),$G262-1966)</f>
        <v>5386.7759999999998</v>
      </c>
      <c r="AA262" s="4" cm="1">
        <f t="array" ref="AA262">INDEX(GMWQ!$A$2:$NF$60,MATCH(1,(GMWQ!$NE$2:$NE$60=AA$3)*(GMWQ!$ND$2:$ND$60=AA$4)*(GMWQ!$NF$2:$NF$60=AA$1),0),$G262-1966)</f>
        <v>4124.75</v>
      </c>
      <c r="AB262" s="4" cm="1">
        <f t="array" ref="AB262">INDEX(GMWQ!$A$2:$NF$60,MATCH(1,(GMWQ!$NE$2:$NE$60=AB$3)*(GMWQ!$ND$2:$ND$60=AB$4)*(GMWQ!$NF$2:$NF$60=AB$1),0),$G262-1966)</f>
        <v>4526946</v>
      </c>
      <c r="AC262" s="4" cm="1">
        <f t="array" ref="AC262">INDEX(GMWQ!$A$2:$NF$60,MATCH(1,(GMWQ!$NE$2:$NE$60=AC$3)*(GMWQ!$ND$2:$ND$60=AC$4)*(GMWQ!$NF$2:$NF$60=AC$1),0),$G262-1966)</f>
        <v>4436582</v>
      </c>
      <c r="AD262" s="4" cm="1">
        <f t="array" ref="AD262">INDEX(GMWQ!$A$2:$NF$60,MATCH(1,(GMWQ!$NE$2:$NE$60=AD$3)*(GMWQ!$ND$2:$ND$60=AD$4)*(GMWQ!$NF$2:$NF$60=AD$1),0),$G262-1966)</f>
        <v>65398.16</v>
      </c>
      <c r="AE262" s="4" cm="1">
        <f t="array" ref="AE262">INDEX(GMWQ!$A$2:$NF$60,MATCH(1,(GMWQ!$NE$2:$NE$60=AE$3)*(GMWQ!$ND$2:$ND$60=AE$4)*(GMWQ!$NF$2:$NF$60=AE$1),0),$G262-1966)</f>
        <v>839985.2</v>
      </c>
      <c r="AF262" s="4" cm="1">
        <f t="array" ref="AF262">INDEX(GMWQ!$A$2:$NF$60,MATCH(1,(GMWQ!$NE$2:$NE$60=AF$3)*(GMWQ!$ND$2:$ND$60=AF$4)*(GMWQ!$NF$2:$NF$60=AF$1),0),$G262-1966)</f>
        <v>2672.672</v>
      </c>
      <c r="AG262" s="4" cm="1">
        <f t="array" ref="AG262">INDEX(GMWQ!$A$2:$NF$60,MATCH(1,(GMWQ!$NE$2:$NE$60=AG$3)*(GMWQ!$ND$2:$ND$60=AG$4)*(GMWQ!$NF$2:$NF$60=AG$1),0),$G262-1966)</f>
        <v>3956.386</v>
      </c>
      <c r="AH262" s="4" cm="1">
        <f t="array" ref="AH262">INDEX(GMWQ!$A$2:$NF$60,MATCH(1,(GMWQ!$NE$2:$NE$60=AH$3)*(GMWQ!$ND$2:$ND$60=AH$4)*(GMWQ!$NF$2:$NF$60=AH$1),0),$G262-1966)</f>
        <v>3486.0390000000002</v>
      </c>
      <c r="AI262" s="4" cm="1">
        <f t="array" ref="AI262">INDEX(GMWQ!$A$2:$NF$60,MATCH(1,(GMWQ!$NE$2:$NE$60=AI$3)*(GMWQ!$ND$2:$ND$60=AI$4)*(GMWQ!$NF$2:$NF$60=AI$1),0),$G262-1966)</f>
        <v>1359432</v>
      </c>
      <c r="AJ262" s="4" cm="1">
        <f t="array" ref="AJ262">INDEX(GMWQ!$A$2:$NF$60,MATCH(1,(GMWQ!$NE$2:$NE$60=AJ$3)*(GMWQ!$ND$2:$ND$60=AJ$4)*(GMWQ!$NF$2:$NF$60=AJ$1),0),$G262-1966)</f>
        <v>1137284</v>
      </c>
      <c r="AK262" s="4" cm="1">
        <f t="array" ref="AK262">INDEX(GMWQ!$A$2:$NF$60,MATCH(1,(GMWQ!$NE$2:$NE$60=AK$3)*(GMWQ!$ND$2:$ND$60=AK$4)*(GMWQ!$NF$2:$NF$60=AK$1),0),$G262-1966)</f>
        <v>12391.42</v>
      </c>
      <c r="AL262" s="4" cm="1">
        <f t="array" ref="AL262">INDEX(GMWQ!$A$2:$NF$60,MATCH(1,(GMWQ!$NE$2:$NE$60=AL$3)*(GMWQ!$ND$2:$ND$60=AL$4)*(GMWQ!$NF$2:$NF$60=AL$1),0),$G262-1966)</f>
        <v>203142.3</v>
      </c>
      <c r="AM262" s="4" cm="1">
        <f t="array" ref="AM262">INDEX(GMWQ!$A$2:$NF$60,MATCH(1,(GMWQ!$NE$2:$NE$60=AM$3)*(GMWQ!$ND$2:$ND$60=AM$4)*(GMWQ!$NF$2:$NF$60=AM$1),0),$G262-1966)</f>
        <v>1635.15</v>
      </c>
      <c r="AN262" s="4" cm="1">
        <f t="array" ref="AN262">INDEX(GMWQ!$A$2:$NF$60,MATCH(1,(GMWQ!$NE$2:$NE$60=AN$3)*(GMWQ!$ND$2:$ND$60=AN$4)*(GMWQ!$NF$2:$NF$60=AN$1),0),$G262-1966)</f>
        <v>1068.8230000000001</v>
      </c>
      <c r="AO262" s="4" cm="1">
        <f t="array" ref="AO262">INDEX(GMWQ!$A$2:$NF$60,MATCH(1,(GMWQ!$NE$2:$NE$60=AO$3)*(GMWQ!$ND$2:$ND$60=AO$4)*(GMWQ!$NF$2:$NF$60=AO$1),0),$G262-1966)</f>
        <v>733.5566</v>
      </c>
      <c r="AP262" s="4" cm="1">
        <f t="array" ref="AP262">INDEX(GMWQ!$A$2:$NF$60,MATCH(1,(GMWQ!$NE$2:$NE$60=AP$3)*(GMWQ!$ND$2:$ND$60=AP$4)*(GMWQ!$NF$2:$NF$60=AP$1),0),$G262-1966)</f>
        <v>1232229</v>
      </c>
      <c r="AQ262" s="4" cm="1">
        <f t="array" ref="AQ262">INDEX(GMWQ!$A$2:$NF$60,MATCH(1,(GMWQ!$NE$2:$NE$60=AQ$3)*(GMWQ!$ND$2:$ND$60=AQ$4)*(GMWQ!$NF$2:$NF$60=AQ$1),0),$G262-1966)</f>
        <v>0.54897269999999998</v>
      </c>
      <c r="AR262" s="4" cm="1">
        <f t="array" ref="AR262">INDEX(GMWQ!$A$2:$NF$60,MATCH(1,(GMWQ!$NE$2:$NE$60=AR$3)*(GMWQ!$ND$2:$ND$60=AR$4)*(GMWQ!$NF$2:$NF$60=AR$1),0),$G262-1966)</f>
        <v>0.62048630000000005</v>
      </c>
      <c r="AS262" s="4" cm="1">
        <f t="array" ref="AS262">INDEX(GMWQ!$A$2:$NF$60,MATCH(1,(GMWQ!$NE$2:$NE$60=AS$3)*(GMWQ!$ND$2:$ND$60=AS$4)*(GMWQ!$NF$2:$NF$60=AS$1),0),$G262-1966)</f>
        <v>0.54612210000000005</v>
      </c>
      <c r="AT262" s="4" cm="1">
        <f t="array" ref="AT262">INDEX(GMWQ!$A$2:$NF$60,MATCH(1,(GMWQ!$NE$2:$NE$60=AT$3)*(GMWQ!$ND$2:$ND$60=AT$4)*(GMWQ!$NF$2:$NF$60=AT$1),0),$G262-1966)</f>
        <v>0.80591829999999998</v>
      </c>
      <c r="AU262" s="4" cm="1">
        <f t="array" ref="AU262">INDEX(GMWQ!$A$2:$NF$60,MATCH(1,(GMWQ!$NE$2:$NE$60=AU$3)*(GMWQ!$ND$2:$ND$60=AU$4)*(GMWQ!$NF$2:$NF$60=AU$1),0),$G262-1966)</f>
        <v>176.7158</v>
      </c>
      <c r="AV262" s="4" cm="1">
        <f t="array" ref="AV262">INDEX(GMWQ!$A$2:$NF$60,MATCH(1,(GMWQ!$NE$2:$NE$60=AV$3)*(GMWQ!$ND$2:$ND$60=AV$4)*(GMWQ!$NF$2:$NF$60=AV$1),0),$G262-1966)</f>
        <v>416.30619999999999</v>
      </c>
      <c r="AW262" s="4" cm="1">
        <f t="array" ref="AW262">INDEX(GMWQ!$A$2:$NF$60,MATCH(1,(GMWQ!$NE$2:$NE$60=AW$3)*(GMWQ!$ND$2:$ND$60=AW$4)*(GMWQ!$NF$2:$NF$60=AW$1),0),$G262-1966)</f>
        <v>140.15450000000001</v>
      </c>
      <c r="AX262" s="4" cm="1">
        <f t="array" ref="AX262">INDEX(GMWQ!$A$2:$NF$60,MATCH(1,(GMWQ!$NE$2:$NE$60=AX$3)*(GMWQ!$ND$2:$ND$60=AX$4)*(GMWQ!$NF$2:$NF$60=AX$1),0),$G262-1966)</f>
        <v>156.61349999999999</v>
      </c>
      <c r="AY262" s="4" cm="1">
        <f t="array" ref="AY262">INDEX(GMWQ!$A$2:$NF$60,MATCH(1,(GMWQ!$NE$2:$NE$60=AY$3)*(GMWQ!$ND$2:$ND$60=AY$4)*(GMWQ!$NF$2:$NF$60=AY$1),0),$G262-1966)</f>
        <v>124.8656</v>
      </c>
      <c r="AZ262" s="4" cm="1">
        <f t="array" ref="AZ262">INDEX(GMWQ!$A$2:$NF$60,MATCH(1,(GMWQ!$NE$2:$NE$60=AZ$3)*(GMWQ!$ND$2:$ND$60=AZ$4)*(GMWQ!$NF$2:$NF$60=AZ$1),0),$G262-1966)</f>
        <v>124.4058</v>
      </c>
      <c r="BA262" s="4" cm="1">
        <f t="array" ref="BA262">INDEX(GMWQ!$A$2:$NF$60,MATCH(1,(GMWQ!$NE$2:$NE$60=BA$3)*(GMWQ!$ND$2:$ND$60=BA$4)*(GMWQ!$NF$2:$NF$60=BA$1),0),$G262-1966)</f>
        <v>207.39660000000001</v>
      </c>
    </row>
    <row r="263" spans="1:53" x14ac:dyDescent="0.25">
      <c r="A263" s="4">
        <v>2037</v>
      </c>
      <c r="B263" s="4">
        <f t="shared" si="325"/>
        <v>2037</v>
      </c>
      <c r="C263" s="4">
        <f t="shared" si="325"/>
        <v>2036</v>
      </c>
      <c r="D263" s="4">
        <f t="shared" ref="D263" si="340">+D259+1</f>
        <v>2036</v>
      </c>
      <c r="E263" s="4">
        <f t="shared" si="325"/>
        <v>2036</v>
      </c>
      <c r="G263" s="4">
        <f t="shared" si="311"/>
        <v>2229</v>
      </c>
      <c r="H263" s="4" cm="1">
        <f t="array" ref="H263">INDEX(GMWQ!$A$2:$NF$60,MATCH(1,(GMWQ!$NE$2:$NE$60=H$3)*(GMWQ!$ND$2:$ND$60=H$4)*(GMWQ!$NF$2:$NF$60=H$1),0),$G263-1966)</f>
        <v>824009.4</v>
      </c>
      <c r="I263" s="4" cm="1">
        <f t="array" ref="I263">INDEX(GMWQ!$A$2:$NF$60,MATCH(1,(GMWQ!$NE$2:$NE$60=I$3)*(GMWQ!$ND$2:$ND$60=I$4)*(GMWQ!$NF$2:$NF$60=I$1),0),$G263-1966)</f>
        <v>7759.7969999999996</v>
      </c>
      <c r="J263" s="4" cm="1">
        <f t="array" ref="J263">INDEX(GMWQ!$A$2:$NF$60,MATCH(1,(GMWQ!$NE$2:$NE$60=J$3)*(GMWQ!$ND$2:$ND$60=J$4)*(GMWQ!$NF$2:$NF$60=J$1),0),$G263-1966)</f>
        <v>153641.1</v>
      </c>
      <c r="K263" s="4" cm="1">
        <f t="array" ref="K263">INDEX(GMWQ!$A$2:$NF$60,MATCH(1,(GMWQ!$NE$2:$NE$60=K$3)*(GMWQ!$ND$2:$ND$60=K$4)*(GMWQ!$NF$2:$NF$60=K$1),0),$G263-1966)</f>
        <v>1015.56</v>
      </c>
      <c r="L263" s="4" cm="1">
        <f t="array" ref="L263">INDEX(GMWQ!$A$2:$NF$60,MATCH(1,(GMWQ!$NE$2:$NE$60=L$3)*(GMWQ!$ND$2:$ND$60=L$4)*(GMWQ!$NF$2:$NF$60=L$1),0),$G263-1966)</f>
        <v>742.58709999999996</v>
      </c>
      <c r="M263" s="4" cm="1">
        <f t="array" ref="M263">INDEX(GMWQ!$A$2:$NF$60,MATCH(1,(GMWQ!$NE$2:$NE$60=M$3)*(GMWQ!$ND$2:$ND$60=M$4)*(GMWQ!$NF$2:$NF$60=M$1),0),$G263-1966)</f>
        <v>516.96680000000003</v>
      </c>
      <c r="N263" s="4" cm="1">
        <f t="array" ref="N263">INDEX(GMWQ!$A$2:$NF$60,MATCH(1,(GMWQ!$NE$2:$NE$60=N$3)*(GMWQ!$ND$2:$ND$60=N$4)*(GMWQ!$NF$2:$NF$60=N$1),0),$G263-1966)</f>
        <v>771977.1</v>
      </c>
      <c r="O263" s="4" cm="1">
        <f t="array" ref="O263">INDEX(GMWQ!$A$2:$NF$60,MATCH(1,(GMWQ!$NE$2:$NE$60=O$3)*(GMWQ!$ND$2:$ND$60=O$4)*(GMWQ!$NF$2:$NF$60=O$1),0),$G263-1966)</f>
        <v>2356.4380000000001</v>
      </c>
      <c r="P263" s="4" cm="1">
        <f t="array" ref="P263">INDEX(GMWQ!$A$2:$NF$60,MATCH(1,(GMWQ!$NE$2:$NE$60=P$3)*(GMWQ!$ND$2:$ND$60=P$4)*(GMWQ!$NF$2:$NF$60=P$1),0),$G263-1966)</f>
        <v>-954.92200000000003</v>
      </c>
      <c r="Q263" s="4" cm="1">
        <f t="array" ref="Q263">INDEX(GMWQ!$A$2:$NF$60,MATCH(1,(GMWQ!$NE$2:$NE$60=Q$3)*(GMWQ!$ND$2:$ND$60=Q$4)*(GMWQ!$NF$2:$NF$60=Q$1),0),$G263-1966)</f>
        <v>-6833.4690000000001</v>
      </c>
      <c r="R263" s="4" cm="1">
        <f t="array" ref="R263">INDEX(GMWQ!$A$2:$NF$60,MATCH(1,(GMWQ!$NE$2:$NE$60=R$3)*(GMWQ!$ND$2:$ND$60=R$4)*(GMWQ!$NF$2:$NF$60=R$1),0),$G263-1966)</f>
        <v>-24.26398</v>
      </c>
      <c r="S263" s="4" cm="1">
        <f t="array" ref="S263">INDEX(GMWQ!$A$2:$NF$60,MATCH(1,(GMWQ!$NE$2:$NE$60=S$3)*(GMWQ!$ND$2:$ND$60=S$4)*(GMWQ!$NF$2:$NF$60=S$1),0),$G263-1966)</f>
        <v>-35.252009999999999</v>
      </c>
      <c r="T263" s="4" cm="1">
        <f t="array" ref="T263">INDEX(GMWQ!$A$2:$NF$60,MATCH(1,(GMWQ!$NE$2:$NE$60=T$3)*(GMWQ!$ND$2:$ND$60=T$4)*(GMWQ!$NF$2:$NF$60=T$1),0),$G263-1966)</f>
        <v>-12.99137</v>
      </c>
      <c r="U263" s="4" cm="1">
        <f t="array" ref="U263">INDEX(GMWQ!$A$2:$NF$60,MATCH(1,(GMWQ!$NE$2:$NE$60=U$3)*(GMWQ!$ND$2:$ND$60=U$4)*(GMWQ!$NF$2:$NF$60=U$1),0),$G263-1966)</f>
        <v>-21464.09</v>
      </c>
      <c r="V263" s="4" cm="1">
        <f t="array" ref="V263">INDEX(GMWQ!$A$2:$NF$60,MATCH(1,(GMWQ!$NE$2:$NE$60=V$3)*(GMWQ!$ND$2:$ND$60=V$4)*(GMWQ!$NF$2:$NF$60=V$1),0),$G263-1966)</f>
        <v>4358738</v>
      </c>
      <c r="W263" s="4" cm="1">
        <f t="array" ref="W263">INDEX(GMWQ!$A$2:$NF$60,MATCH(1,(GMWQ!$NE$2:$NE$60=W$3)*(GMWQ!$ND$2:$ND$60=W$4)*(GMWQ!$NF$2:$NF$60=W$1),0),$G263-1966)</f>
        <v>77917</v>
      </c>
      <c r="X263" s="4" cm="1">
        <f t="array" ref="X263">INDEX(GMWQ!$A$2:$NF$60,MATCH(1,(GMWQ!$NE$2:$NE$60=X$3)*(GMWQ!$ND$2:$ND$60=X$4)*(GMWQ!$NF$2:$NF$60=X$1),0),$G263-1966)</f>
        <v>1629391</v>
      </c>
      <c r="Y263" s="4" cm="1">
        <f t="array" ref="Y263">INDEX(GMWQ!$A$2:$NF$60,MATCH(1,(GMWQ!$NE$2:$NE$60=Y$3)*(GMWQ!$ND$2:$ND$60=Y$4)*(GMWQ!$NF$2:$NF$60=Y$1),0),$G263-1966)</f>
        <v>4373.4849999999997</v>
      </c>
      <c r="Z263" s="4" cm="1">
        <f t="array" ref="Z263">INDEX(GMWQ!$A$2:$NF$60,MATCH(1,(GMWQ!$NE$2:$NE$60=Z$3)*(GMWQ!$ND$2:$ND$60=Z$4)*(GMWQ!$NF$2:$NF$60=Z$1),0),$G263-1966)</f>
        <v>5422.0280000000002</v>
      </c>
      <c r="AA263" s="4" cm="1">
        <f t="array" ref="AA263">INDEX(GMWQ!$A$2:$NF$60,MATCH(1,(GMWQ!$NE$2:$NE$60=AA$3)*(GMWQ!$ND$2:$ND$60=AA$4)*(GMWQ!$NF$2:$NF$60=AA$1),0),$G263-1966)</f>
        <v>4137.741</v>
      </c>
      <c r="AB263" s="4" cm="1">
        <f t="array" ref="AB263">INDEX(GMWQ!$A$2:$NF$60,MATCH(1,(GMWQ!$NE$2:$NE$60=AB$3)*(GMWQ!$ND$2:$ND$60=AB$4)*(GMWQ!$NF$2:$NF$60=AB$1),0),$G263-1966)</f>
        <v>4548410</v>
      </c>
      <c r="AC263" s="4" cm="1">
        <f t="array" ref="AC263">INDEX(GMWQ!$A$2:$NF$60,MATCH(1,(GMWQ!$NE$2:$NE$60=AC$3)*(GMWQ!$ND$2:$ND$60=AC$4)*(GMWQ!$NF$2:$NF$60=AC$1),0),$G263-1966)</f>
        <v>4436904</v>
      </c>
      <c r="AD263" s="4" cm="1">
        <f t="array" ref="AD263">INDEX(GMWQ!$A$2:$NF$60,MATCH(1,(GMWQ!$NE$2:$NE$60=AD$3)*(GMWQ!$ND$2:$ND$60=AD$4)*(GMWQ!$NF$2:$NF$60=AD$1),0),$G263-1966)</f>
        <v>66414.48</v>
      </c>
      <c r="AE263" s="4" cm="1">
        <f t="array" ref="AE263">INDEX(GMWQ!$A$2:$NF$60,MATCH(1,(GMWQ!$NE$2:$NE$60=AE$3)*(GMWQ!$ND$2:$ND$60=AE$4)*(GMWQ!$NF$2:$NF$60=AE$1),0),$G263-1966)</f>
        <v>846818.6</v>
      </c>
      <c r="AF263" s="4" cm="1">
        <f t="array" ref="AF263">INDEX(GMWQ!$A$2:$NF$60,MATCH(1,(GMWQ!$NE$2:$NE$60=AF$3)*(GMWQ!$ND$2:$ND$60=AF$4)*(GMWQ!$NF$2:$NF$60=AF$1),0),$G263-1966)</f>
        <v>2696.9360000000001</v>
      </c>
      <c r="AG263" s="4" cm="1">
        <f t="array" ref="AG263">INDEX(GMWQ!$A$2:$NF$60,MATCH(1,(GMWQ!$NE$2:$NE$60=AG$3)*(GMWQ!$ND$2:$ND$60=AG$4)*(GMWQ!$NF$2:$NF$60=AG$1),0),$G263-1966)</f>
        <v>3991.6379999999999</v>
      </c>
      <c r="AH263" s="4" cm="1">
        <f t="array" ref="AH263">INDEX(GMWQ!$A$2:$NF$60,MATCH(1,(GMWQ!$NE$2:$NE$60=AH$3)*(GMWQ!$ND$2:$ND$60=AH$4)*(GMWQ!$NF$2:$NF$60=AH$1),0),$G263-1966)</f>
        <v>3499.0309999999999</v>
      </c>
      <c r="AI263" s="4" cm="1">
        <f t="array" ref="AI263">INDEX(GMWQ!$A$2:$NF$60,MATCH(1,(GMWQ!$NE$2:$NE$60=AI$3)*(GMWQ!$ND$2:$ND$60=AI$4)*(GMWQ!$NF$2:$NF$60=AI$1),0),$G263-1966)</f>
        <v>1382413</v>
      </c>
      <c r="AJ263" s="4" cm="1">
        <f t="array" ref="AJ263">INDEX(GMWQ!$A$2:$NF$60,MATCH(1,(GMWQ!$NE$2:$NE$60=AJ$3)*(GMWQ!$ND$2:$ND$60=AJ$4)*(GMWQ!$NF$2:$NF$60=AJ$1),0),$G263-1966)</f>
        <v>1147430</v>
      </c>
      <c r="AK263" s="4" cm="1">
        <f t="array" ref="AK263">INDEX(GMWQ!$A$2:$NF$60,MATCH(1,(GMWQ!$NE$2:$NE$60=AK$3)*(GMWQ!$ND$2:$ND$60=AK$4)*(GMWQ!$NF$2:$NF$60=AK$1),0),$G263-1966)</f>
        <v>12504.52</v>
      </c>
      <c r="AL263" s="4" cm="1">
        <f t="array" ref="AL263">INDEX(GMWQ!$A$2:$NF$60,MATCH(1,(GMWQ!$NE$2:$NE$60=AL$3)*(GMWQ!$ND$2:$ND$60=AL$4)*(GMWQ!$NF$2:$NF$60=AL$1),0),$G263-1966)</f>
        <v>203966.1</v>
      </c>
      <c r="AM263" s="4" cm="1">
        <f t="array" ref="AM263">INDEX(GMWQ!$A$2:$NF$60,MATCH(1,(GMWQ!$NE$2:$NE$60=AM$3)*(GMWQ!$ND$2:$ND$60=AM$4)*(GMWQ!$NF$2:$NF$60=AM$1),0),$G263-1966)</f>
        <v>1646.4369999999999</v>
      </c>
      <c r="AN263" s="4" cm="1">
        <f t="array" ref="AN263">INDEX(GMWQ!$A$2:$NF$60,MATCH(1,(GMWQ!$NE$2:$NE$60=AN$3)*(GMWQ!$ND$2:$ND$60=AN$4)*(GMWQ!$NF$2:$NF$60=AN$1),0),$G263-1966)</f>
        <v>1075.6500000000001</v>
      </c>
      <c r="AO263" s="4" cm="1">
        <f t="array" ref="AO263">INDEX(GMWQ!$A$2:$NF$60,MATCH(1,(GMWQ!$NE$2:$NE$60=AO$3)*(GMWQ!$ND$2:$ND$60=AO$4)*(GMWQ!$NF$2:$NF$60=AO$1),0),$G263-1966)</f>
        <v>737.34450000000004</v>
      </c>
      <c r="AP263" s="4" cm="1">
        <f t="array" ref="AP263">INDEX(GMWQ!$A$2:$NF$60,MATCH(1,(GMWQ!$NE$2:$NE$60=AP$3)*(GMWQ!$ND$2:$ND$60=AP$4)*(GMWQ!$NF$2:$NF$60=AP$1),0),$G263-1966)</f>
        <v>1244030</v>
      </c>
      <c r="AQ263" s="4" cm="1">
        <f t="array" ref="AQ263">INDEX(GMWQ!$A$2:$NF$60,MATCH(1,(GMWQ!$NE$2:$NE$60=AQ$3)*(GMWQ!$ND$2:$ND$60=AQ$4)*(GMWQ!$NF$2:$NF$60=AQ$1),0),$G263-1966)</f>
        <v>0.54707989999999995</v>
      </c>
      <c r="AR263" s="4" cm="1">
        <f t="array" ref="AR263">INDEX(GMWQ!$A$2:$NF$60,MATCH(1,(GMWQ!$NE$2:$NE$60=AR$3)*(GMWQ!$ND$2:$ND$60=AR$4)*(GMWQ!$NF$2:$NF$60=AR$1),0),$G263-1966)</f>
        <v>0.62930350000000002</v>
      </c>
      <c r="AS263" s="4" cm="1">
        <f t="array" ref="AS263">INDEX(GMWQ!$A$2:$NF$60,MATCH(1,(GMWQ!$NE$2:$NE$60=AS$3)*(GMWQ!$ND$2:$ND$60=AS$4)*(GMWQ!$NF$2:$NF$60=AS$1),0),$G263-1966)</f>
        <v>0.5402998</v>
      </c>
      <c r="AT263" s="4" cm="1">
        <f t="array" ref="AT263">INDEX(GMWQ!$A$2:$NF$60,MATCH(1,(GMWQ!$NE$2:$NE$60=AT$3)*(GMWQ!$ND$2:$ND$60=AT$4)*(GMWQ!$NF$2:$NF$60=AT$1),0),$G263-1966)</f>
        <v>0.81011129999999998</v>
      </c>
      <c r="AU263" s="4" cm="1">
        <f t="array" ref="AU263">INDEX(GMWQ!$A$2:$NF$60,MATCH(1,(GMWQ!$NE$2:$NE$60=AU$3)*(GMWQ!$ND$2:$ND$60=AU$4)*(GMWQ!$NF$2:$NF$60=AU$1),0),$G263-1966)</f>
        <v>177.05549999999999</v>
      </c>
      <c r="AV263" s="4" cm="1">
        <f t="array" ref="AV263">INDEX(GMWQ!$A$2:$NF$60,MATCH(1,(GMWQ!$NE$2:$NE$60=AV$3)*(GMWQ!$ND$2:$ND$60=AV$4)*(GMWQ!$NF$2:$NF$60=AV$1),0),$G263-1966)</f>
        <v>418.58319999999998</v>
      </c>
      <c r="AW263" s="4" cm="1">
        <f t="array" ref="AW263">INDEX(GMWQ!$A$2:$NF$60,MATCH(1,(GMWQ!$NE$2:$NE$60=AW$3)*(GMWQ!$ND$2:$ND$60=AW$4)*(GMWQ!$NF$2:$NF$60=AW$1),0),$G263-1966)</f>
        <v>140.31970000000001</v>
      </c>
      <c r="AX263" s="4" cm="1">
        <f t="array" ref="AX263">INDEX(GMWQ!$A$2:$NF$60,MATCH(1,(GMWQ!$NE$2:$NE$60=AX$3)*(GMWQ!$ND$2:$ND$60=AX$4)*(GMWQ!$NF$2:$NF$60=AX$1),0),$G263-1966)</f>
        <v>157.39439999999999</v>
      </c>
      <c r="AY263" s="4" cm="1">
        <f t="array" ref="AY263">INDEX(GMWQ!$A$2:$NF$60,MATCH(1,(GMWQ!$NE$2:$NE$60=AY$3)*(GMWQ!$ND$2:$ND$60=AY$4)*(GMWQ!$NF$2:$NF$60=AY$1),0),$G263-1966)</f>
        <v>125.5038</v>
      </c>
      <c r="AZ263" s="4" cm="1">
        <f t="array" ref="AZ263">INDEX(GMWQ!$A$2:$NF$60,MATCH(1,(GMWQ!$NE$2:$NE$60=AZ$3)*(GMWQ!$ND$2:$ND$60=AZ$4)*(GMWQ!$NF$2:$NF$60=AZ$1),0),$G263-1966)</f>
        <v>125.26309999999999</v>
      </c>
      <c r="BA263" s="4" cm="1">
        <f t="array" ref="BA263">INDEX(GMWQ!$A$2:$NF$60,MATCH(1,(GMWQ!$NE$2:$NE$60=BA$3)*(GMWQ!$ND$2:$ND$60=BA$4)*(GMWQ!$NF$2:$NF$60=BA$1),0),$G263-1966)</f>
        <v>208.43950000000001</v>
      </c>
    </row>
    <row r="264" spans="1:53" x14ac:dyDescent="0.25">
      <c r="B264" s="4">
        <f t="shared" si="325"/>
        <v>2037</v>
      </c>
      <c r="C264" s="4">
        <f t="shared" si="325"/>
        <v>2037</v>
      </c>
      <c r="D264" s="4">
        <f t="shared" ref="D264" si="341">+D260+1</f>
        <v>2036</v>
      </c>
      <c r="G264" s="4">
        <f t="shared" si="311"/>
        <v>2230</v>
      </c>
      <c r="H264" s="4" cm="1">
        <f t="array" ref="H264">INDEX(GMWQ!$A$2:$NF$60,MATCH(1,(GMWQ!$NE$2:$NE$60=H$3)*(GMWQ!$ND$2:$ND$60=H$4)*(GMWQ!$NF$2:$NF$60=H$1),0),$G264-1966)</f>
        <v>826954</v>
      </c>
      <c r="I264" s="4" cm="1">
        <f t="array" ref="I264">INDEX(GMWQ!$A$2:$NF$60,MATCH(1,(GMWQ!$NE$2:$NE$60=I$3)*(GMWQ!$ND$2:$ND$60=I$4)*(GMWQ!$NF$2:$NF$60=I$1),0),$G264-1966)</f>
        <v>7794.857</v>
      </c>
      <c r="J264" s="4" cm="1">
        <f t="array" ref="J264">INDEX(GMWQ!$A$2:$NF$60,MATCH(1,(GMWQ!$NE$2:$NE$60=J$3)*(GMWQ!$ND$2:$ND$60=J$4)*(GMWQ!$NF$2:$NF$60=J$1),0),$G264-1966)</f>
        <v>153681</v>
      </c>
      <c r="K264" s="4" cm="1">
        <f t="array" ref="K264">INDEX(GMWQ!$A$2:$NF$60,MATCH(1,(GMWQ!$NE$2:$NE$60=K$3)*(GMWQ!$ND$2:$ND$60=K$4)*(GMWQ!$NF$2:$NF$60=K$1),0),$G264-1966)</f>
        <v>1017.519</v>
      </c>
      <c r="L264" s="4" cm="1">
        <f t="array" ref="L264">INDEX(GMWQ!$A$2:$NF$60,MATCH(1,(GMWQ!$NE$2:$NE$60=L$3)*(GMWQ!$ND$2:$ND$60=L$4)*(GMWQ!$NF$2:$NF$60=L$1),0),$G264-1966)</f>
        <v>743.62109999999996</v>
      </c>
      <c r="M264" s="4" cm="1">
        <f t="array" ref="M264">INDEX(GMWQ!$A$2:$NF$60,MATCH(1,(GMWQ!$NE$2:$NE$60=M$3)*(GMWQ!$ND$2:$ND$60=M$4)*(GMWQ!$NF$2:$NF$60=M$1),0),$G264-1966)</f>
        <v>517.24440000000004</v>
      </c>
      <c r="N264" s="4" cm="1">
        <f t="array" ref="N264">INDEX(GMWQ!$A$2:$NF$60,MATCH(1,(GMWQ!$NE$2:$NE$60=N$3)*(GMWQ!$ND$2:$ND$60=N$4)*(GMWQ!$NF$2:$NF$60=N$1),0),$G264-1966)</f>
        <v>775558.9</v>
      </c>
      <c r="O264" s="4" cm="1">
        <f t="array" ref="O264">INDEX(GMWQ!$A$2:$NF$60,MATCH(1,(GMWQ!$NE$2:$NE$60=O$3)*(GMWQ!$ND$2:$ND$60=O$4)*(GMWQ!$NF$2:$NF$60=O$1),0),$G264-1966)</f>
        <v>-68213.62</v>
      </c>
      <c r="P264" s="4" cm="1">
        <f t="array" ref="P264">INDEX(GMWQ!$A$2:$NF$60,MATCH(1,(GMWQ!$NE$2:$NE$60=P$3)*(GMWQ!$ND$2:$ND$60=P$4)*(GMWQ!$NF$2:$NF$60=P$1),0),$G264-1966)</f>
        <v>-959.27930000000003</v>
      </c>
      <c r="Q264" s="4" cm="1">
        <f t="array" ref="Q264">INDEX(GMWQ!$A$2:$NF$60,MATCH(1,(GMWQ!$NE$2:$NE$60=Q$3)*(GMWQ!$ND$2:$ND$60=Q$4)*(GMWQ!$NF$2:$NF$60=Q$1),0),$G264-1966)</f>
        <v>-6861.18</v>
      </c>
      <c r="R264" s="4" cm="1">
        <f t="array" ref="R264">INDEX(GMWQ!$A$2:$NF$60,MATCH(1,(GMWQ!$NE$2:$NE$60=R$3)*(GMWQ!$ND$2:$ND$60=R$4)*(GMWQ!$NF$2:$NF$60=R$1),0),$G264-1966)</f>
        <v>-24.431460000000001</v>
      </c>
      <c r="S264" s="4" cm="1">
        <f t="array" ref="S264">INDEX(GMWQ!$A$2:$NF$60,MATCH(1,(GMWQ!$NE$2:$NE$60=S$3)*(GMWQ!$ND$2:$ND$60=S$4)*(GMWQ!$NF$2:$NF$60=S$1),0),$G264-1966)</f>
        <v>-35.461979999999997</v>
      </c>
      <c r="T264" s="4" cm="1">
        <f t="array" ref="T264">INDEX(GMWQ!$A$2:$NF$60,MATCH(1,(GMWQ!$NE$2:$NE$60=T$3)*(GMWQ!$ND$2:$ND$60=T$4)*(GMWQ!$NF$2:$NF$60=T$1),0),$G264-1966)</f>
        <v>-13.058439999999999</v>
      </c>
      <c r="U264" s="4" cm="1">
        <f t="array" ref="U264">INDEX(GMWQ!$A$2:$NF$60,MATCH(1,(GMWQ!$NE$2:$NE$60=U$3)*(GMWQ!$ND$2:$ND$60=U$4)*(GMWQ!$NF$2:$NF$60=U$1),0),$G264-1966)</f>
        <v>-21566.560000000001</v>
      </c>
      <c r="V264" s="4" cm="1">
        <f t="array" ref="V264">INDEX(GMWQ!$A$2:$NF$60,MATCH(1,(GMWQ!$NE$2:$NE$60=V$3)*(GMWQ!$ND$2:$ND$60=V$4)*(GMWQ!$NF$2:$NF$60=V$1),0),$G264-1966)</f>
        <v>4426951</v>
      </c>
      <c r="W264" s="4" cm="1">
        <f t="array" ref="W264">INDEX(GMWQ!$A$2:$NF$60,MATCH(1,(GMWQ!$NE$2:$NE$60=W$3)*(GMWQ!$ND$2:$ND$60=W$4)*(GMWQ!$NF$2:$NF$60=W$1),0),$G264-1966)</f>
        <v>78876.28</v>
      </c>
      <c r="X264" s="4" cm="1">
        <f t="array" ref="X264">INDEX(GMWQ!$A$2:$NF$60,MATCH(1,(GMWQ!$NE$2:$NE$60=X$3)*(GMWQ!$ND$2:$ND$60=X$4)*(GMWQ!$NF$2:$NF$60=X$1),0),$G264-1966)</f>
        <v>1636252</v>
      </c>
      <c r="Y264" s="4" cm="1">
        <f t="array" ref="Y264">INDEX(GMWQ!$A$2:$NF$60,MATCH(1,(GMWQ!$NE$2:$NE$60=Y$3)*(GMWQ!$ND$2:$ND$60=Y$4)*(GMWQ!$NF$2:$NF$60=Y$1),0),$G264-1966)</f>
        <v>4397.9170000000004</v>
      </c>
      <c r="Z264" s="4" cm="1">
        <f t="array" ref="Z264">INDEX(GMWQ!$A$2:$NF$60,MATCH(1,(GMWQ!$NE$2:$NE$60=Z$3)*(GMWQ!$ND$2:$ND$60=Z$4)*(GMWQ!$NF$2:$NF$60=Z$1),0),$G264-1966)</f>
        <v>5457.49</v>
      </c>
      <c r="AA264" s="4" cm="1">
        <f t="array" ref="AA264">INDEX(GMWQ!$A$2:$NF$60,MATCH(1,(GMWQ!$NE$2:$NE$60=AA$3)*(GMWQ!$ND$2:$ND$60=AA$4)*(GMWQ!$NF$2:$NF$60=AA$1),0),$G264-1966)</f>
        <v>4150.8</v>
      </c>
      <c r="AB264" s="4" cm="1">
        <f t="array" ref="AB264">INDEX(GMWQ!$A$2:$NF$60,MATCH(1,(GMWQ!$NE$2:$NE$60=AB$3)*(GMWQ!$ND$2:$ND$60=AB$4)*(GMWQ!$NF$2:$NF$60=AB$1),0),$G264-1966)</f>
        <v>4569977</v>
      </c>
      <c r="AC264" s="4" cm="1">
        <f t="array" ref="AC264">INDEX(GMWQ!$A$2:$NF$60,MATCH(1,(GMWQ!$NE$2:$NE$60=AC$3)*(GMWQ!$ND$2:$ND$60=AC$4)*(GMWQ!$NF$2:$NF$60=AC$1),0),$G264-1966)</f>
        <v>4507796</v>
      </c>
      <c r="AD264" s="4" cm="1">
        <f t="array" ref="AD264">INDEX(GMWQ!$A$2:$NF$60,MATCH(1,(GMWQ!$NE$2:$NE$60=AD$3)*(GMWQ!$ND$2:$ND$60=AD$4)*(GMWQ!$NF$2:$NF$60=AD$1),0),$G264-1966)</f>
        <v>67320.33</v>
      </c>
      <c r="AE264" s="4" cm="1">
        <f t="array" ref="AE264">INDEX(GMWQ!$A$2:$NF$60,MATCH(1,(GMWQ!$NE$2:$NE$60=AE$3)*(GMWQ!$ND$2:$ND$60=AE$4)*(GMWQ!$NF$2:$NF$60=AE$1),0),$G264-1966)</f>
        <v>853679.8</v>
      </c>
      <c r="AF264" s="4" cm="1">
        <f t="array" ref="AF264">INDEX(GMWQ!$A$2:$NF$60,MATCH(1,(GMWQ!$NE$2:$NE$60=AF$3)*(GMWQ!$ND$2:$ND$60=AF$4)*(GMWQ!$NF$2:$NF$60=AF$1),0),$G264-1966)</f>
        <v>2721.3670000000002</v>
      </c>
      <c r="AG264" s="4" cm="1">
        <f t="array" ref="AG264">INDEX(GMWQ!$A$2:$NF$60,MATCH(1,(GMWQ!$NE$2:$NE$60=AG$3)*(GMWQ!$ND$2:$ND$60=AG$4)*(GMWQ!$NF$2:$NF$60=AG$1),0),$G264-1966)</f>
        <v>4027.1</v>
      </c>
      <c r="AH264" s="4" cm="1">
        <f t="array" ref="AH264">INDEX(GMWQ!$A$2:$NF$60,MATCH(1,(GMWQ!$NE$2:$NE$60=AH$3)*(GMWQ!$ND$2:$ND$60=AH$4)*(GMWQ!$NF$2:$NF$60=AH$1),0),$G264-1966)</f>
        <v>3512.0889999999999</v>
      </c>
      <c r="AI264" s="4" cm="1">
        <f t="array" ref="AI264">INDEX(GMWQ!$A$2:$NF$60,MATCH(1,(GMWQ!$NE$2:$NE$60=AI$3)*(GMWQ!$ND$2:$ND$60=AI$4)*(GMWQ!$NF$2:$NF$60=AI$1),0),$G264-1966)</f>
        <v>1405497</v>
      </c>
      <c r="AJ264" s="4" cm="1">
        <f t="array" ref="AJ264">INDEX(GMWQ!$A$2:$NF$60,MATCH(1,(GMWQ!$NE$2:$NE$60=AJ$3)*(GMWQ!$ND$2:$ND$60=AJ$4)*(GMWQ!$NF$2:$NF$60=AJ$1),0),$G264-1966)</f>
        <v>1157668</v>
      </c>
      <c r="AK264" s="4" cm="1">
        <f t="array" ref="AK264">INDEX(GMWQ!$A$2:$NF$60,MATCH(1,(GMWQ!$NE$2:$NE$60=AK$3)*(GMWQ!$ND$2:$ND$60=AK$4)*(GMWQ!$NF$2:$NF$60=AK$1),0),$G264-1966)</f>
        <v>12618.49</v>
      </c>
      <c r="AL264" s="4" cm="1">
        <f t="array" ref="AL264">INDEX(GMWQ!$A$2:$NF$60,MATCH(1,(GMWQ!$NE$2:$NE$60=AL$3)*(GMWQ!$ND$2:$ND$60=AL$4)*(GMWQ!$NF$2:$NF$60=AL$1),0),$G264-1966)</f>
        <v>204805.5</v>
      </c>
      <c r="AM264" s="4" cm="1">
        <f t="array" ref="AM264">INDEX(GMWQ!$A$2:$NF$60,MATCH(1,(GMWQ!$NE$2:$NE$60=AM$3)*(GMWQ!$ND$2:$ND$60=AM$4)*(GMWQ!$NF$2:$NF$60=AM$1),0),$G264-1966)</f>
        <v>1657.796</v>
      </c>
      <c r="AN264" s="4" cm="1">
        <f t="array" ref="AN264">INDEX(GMWQ!$A$2:$NF$60,MATCH(1,(GMWQ!$NE$2:$NE$60=AN$3)*(GMWQ!$ND$2:$ND$60=AN$4)*(GMWQ!$NF$2:$NF$60=AN$1),0),$G264-1966)</f>
        <v>1082.4469999999999</v>
      </c>
      <c r="AO264" s="4" cm="1">
        <f t="array" ref="AO264">INDEX(GMWQ!$A$2:$NF$60,MATCH(1,(GMWQ!$NE$2:$NE$60=AO$3)*(GMWQ!$ND$2:$ND$60=AO$4)*(GMWQ!$NF$2:$NF$60=AO$1),0),$G264-1966)</f>
        <v>741.44159999999999</v>
      </c>
      <c r="AP264" s="4" cm="1">
        <f t="array" ref="AP264">INDEX(GMWQ!$A$2:$NF$60,MATCH(1,(GMWQ!$NE$2:$NE$60=AP$3)*(GMWQ!$ND$2:$ND$60=AP$4)*(GMWQ!$NF$2:$NF$60=AP$1),0),$G264-1966)</f>
        <v>1255940</v>
      </c>
      <c r="AQ264" s="4" cm="1">
        <f t="array" ref="AQ264">INDEX(GMWQ!$A$2:$NF$60,MATCH(1,(GMWQ!$NE$2:$NE$60=AQ$3)*(GMWQ!$ND$2:$ND$60=AQ$4)*(GMWQ!$NF$2:$NF$60=AQ$1),0),$G264-1966)</f>
        <v>0.5457381</v>
      </c>
      <c r="AR264" s="4" cm="1">
        <f t="array" ref="AR264">INDEX(GMWQ!$A$2:$NF$60,MATCH(1,(GMWQ!$NE$2:$NE$60=AR$3)*(GMWQ!$ND$2:$ND$60=AR$4)*(GMWQ!$NF$2:$NF$60=AR$1),0),$G264-1966)</f>
        <v>0.63725830000000006</v>
      </c>
      <c r="AS264" s="4" cm="1">
        <f t="array" ref="AS264">INDEX(GMWQ!$A$2:$NF$60,MATCH(1,(GMWQ!$NE$2:$NE$60=AS$3)*(GMWQ!$ND$2:$ND$60=AS$4)*(GMWQ!$NF$2:$NF$60=AS$1),0),$G264-1966)</f>
        <v>0.53335140000000003</v>
      </c>
      <c r="AT264" s="4" cm="1">
        <f t="array" ref="AT264">INDEX(GMWQ!$A$2:$NF$60,MATCH(1,(GMWQ!$NE$2:$NE$60=AT$3)*(GMWQ!$ND$2:$ND$60=AT$4)*(GMWQ!$NF$2:$NF$60=AT$1),0),$G264-1966)</f>
        <v>0.81351370000000001</v>
      </c>
      <c r="AU264" s="4" cm="1">
        <f t="array" ref="AU264">INDEX(GMWQ!$A$2:$NF$60,MATCH(1,(GMWQ!$NE$2:$NE$60=AU$3)*(GMWQ!$ND$2:$ND$60=AU$4)*(GMWQ!$NF$2:$NF$60=AU$1),0),$G264-1966)</f>
        <v>178.58420000000001</v>
      </c>
      <c r="AV264" s="4" cm="1">
        <f t="array" ref="AV264">INDEX(GMWQ!$A$2:$NF$60,MATCH(1,(GMWQ!$NE$2:$NE$60=AV$3)*(GMWQ!$ND$2:$ND$60=AV$4)*(GMWQ!$NF$2:$NF$60=AV$1),0),$G264-1966)</f>
        <v>420.87279999999998</v>
      </c>
      <c r="AW264" s="4" cm="1">
        <f t="array" ref="AW264">INDEX(GMWQ!$A$2:$NF$60,MATCH(1,(GMWQ!$NE$2:$NE$60=AW$3)*(GMWQ!$ND$2:$ND$60=AW$4)*(GMWQ!$NF$2:$NF$60=AW$1),0),$G264-1966)</f>
        <v>141.5523</v>
      </c>
      <c r="AX264" s="4" cm="1">
        <f t="array" ref="AX264">INDEX(GMWQ!$A$2:$NF$60,MATCH(1,(GMWQ!$NE$2:$NE$60=AX$3)*(GMWQ!$ND$2:$ND$60=AX$4)*(GMWQ!$NF$2:$NF$60=AX$1),0),$G264-1966)</f>
        <v>158.17920000000001</v>
      </c>
      <c r="AY264" s="4" cm="1">
        <f t="array" ref="AY264">INDEX(GMWQ!$A$2:$NF$60,MATCH(1,(GMWQ!$NE$2:$NE$60=AY$3)*(GMWQ!$ND$2:$ND$60=AY$4)*(GMWQ!$NF$2:$NF$60=AY$1),0),$G264-1966)</f>
        <v>126.63290000000001</v>
      </c>
      <c r="AZ264" s="4" cm="1">
        <f t="array" ref="AZ264">INDEX(GMWQ!$A$2:$NF$60,MATCH(1,(GMWQ!$NE$2:$NE$60=AZ$3)*(GMWQ!$ND$2:$ND$60=AZ$4)*(GMWQ!$NF$2:$NF$60=AZ$1),0),$G264-1966)</f>
        <v>126.4988</v>
      </c>
      <c r="BA264" s="4" cm="1">
        <f t="array" ref="BA264">INDEX(GMWQ!$A$2:$NF$60,MATCH(1,(GMWQ!$NE$2:$NE$60=BA$3)*(GMWQ!$ND$2:$ND$60=BA$4)*(GMWQ!$NF$2:$NF$60=BA$1),0),$G264-1966)</f>
        <v>209.48830000000001</v>
      </c>
    </row>
    <row r="265" spans="1:53" x14ac:dyDescent="0.25">
      <c r="B265" s="4">
        <f t="shared" si="325"/>
        <v>2037</v>
      </c>
      <c r="C265" s="4">
        <f t="shared" si="325"/>
        <v>2037</v>
      </c>
      <c r="D265" s="4">
        <f t="shared" ref="D265" si="342">+D261+1</f>
        <v>2037</v>
      </c>
      <c r="G265" s="4">
        <f t="shared" si="311"/>
        <v>2231</v>
      </c>
      <c r="H265" s="4" cm="1">
        <f t="array" ref="H265">INDEX(GMWQ!$A$2:$NF$60,MATCH(1,(GMWQ!$NE$2:$NE$60=H$3)*(GMWQ!$ND$2:$ND$60=H$4)*(GMWQ!$NF$2:$NF$60=H$1),0),$G265-1966)</f>
        <v>829910.2</v>
      </c>
      <c r="I265" s="4" cm="1">
        <f t="array" ref="I265">INDEX(GMWQ!$A$2:$NF$60,MATCH(1,(GMWQ!$NE$2:$NE$60=I$3)*(GMWQ!$ND$2:$ND$60=I$4)*(GMWQ!$NF$2:$NF$60=I$1),0),$G265-1966)</f>
        <v>7830.3370000000004</v>
      </c>
      <c r="J265" s="4" cm="1">
        <f t="array" ref="J265">INDEX(GMWQ!$A$2:$NF$60,MATCH(1,(GMWQ!$NE$2:$NE$60=J$3)*(GMWQ!$ND$2:$ND$60=J$4)*(GMWQ!$NF$2:$NF$60=J$1),0),$G265-1966)</f>
        <v>153719.9</v>
      </c>
      <c r="K265" s="4" cm="1">
        <f t="array" ref="K265">INDEX(GMWQ!$A$2:$NF$60,MATCH(1,(GMWQ!$NE$2:$NE$60=K$3)*(GMWQ!$ND$2:$ND$60=K$4)*(GMWQ!$NF$2:$NF$60=K$1),0),$G265-1966)</f>
        <v>1019.478</v>
      </c>
      <c r="L265" s="4" cm="1">
        <f t="array" ref="L265">INDEX(GMWQ!$A$2:$NF$60,MATCH(1,(GMWQ!$NE$2:$NE$60=L$3)*(GMWQ!$ND$2:$ND$60=L$4)*(GMWQ!$NF$2:$NF$60=L$1),0),$G265-1966)</f>
        <v>744.8152</v>
      </c>
      <c r="M265" s="4" cm="1">
        <f t="array" ref="M265">INDEX(GMWQ!$A$2:$NF$60,MATCH(1,(GMWQ!$NE$2:$NE$60=M$3)*(GMWQ!$ND$2:$ND$60=M$4)*(GMWQ!$NF$2:$NF$60=M$1),0),$G265-1966)</f>
        <v>517.51919999999996</v>
      </c>
      <c r="N265" s="4" cm="1">
        <f t="array" ref="N265">INDEX(GMWQ!$A$2:$NF$60,MATCH(1,(GMWQ!$NE$2:$NE$60=N$3)*(GMWQ!$ND$2:$ND$60=N$4)*(GMWQ!$NF$2:$NF$60=N$1),0),$G265-1966)</f>
        <v>779107.3</v>
      </c>
      <c r="O265" s="4" cm="1">
        <f t="array" ref="O265">INDEX(GMWQ!$A$2:$NF$60,MATCH(1,(GMWQ!$NE$2:$NE$60=O$3)*(GMWQ!$ND$2:$ND$60=O$4)*(GMWQ!$NF$2:$NF$60=O$1),0),$G265-1966)</f>
        <v>-34061.53</v>
      </c>
      <c r="P265" s="4" cm="1">
        <f t="array" ref="P265">INDEX(GMWQ!$A$2:$NF$60,MATCH(1,(GMWQ!$NE$2:$NE$60=P$3)*(GMWQ!$ND$2:$ND$60=P$4)*(GMWQ!$NF$2:$NF$60=P$1),0),$G265-1966)</f>
        <v>-963.49570000000006</v>
      </c>
      <c r="Q265" s="4" cm="1">
        <f t="array" ref="Q265">INDEX(GMWQ!$A$2:$NF$60,MATCH(1,(GMWQ!$NE$2:$NE$60=Q$3)*(GMWQ!$ND$2:$ND$60=Q$4)*(GMWQ!$NF$2:$NF$60=Q$1),0),$G265-1966)</f>
        <v>-6889.4219999999996</v>
      </c>
      <c r="R265" s="4" cm="1">
        <f t="array" ref="R265">INDEX(GMWQ!$A$2:$NF$60,MATCH(1,(GMWQ!$NE$2:$NE$60=R$3)*(GMWQ!$ND$2:$ND$60=R$4)*(GMWQ!$NF$2:$NF$60=R$1),0),$G265-1966)</f>
        <v>-24.599979999999999</v>
      </c>
      <c r="S265" s="4" cm="1">
        <f t="array" ref="S265">INDEX(GMWQ!$A$2:$NF$60,MATCH(1,(GMWQ!$NE$2:$NE$60=S$3)*(GMWQ!$ND$2:$ND$60=S$4)*(GMWQ!$NF$2:$NF$60=S$1),0),$G265-1966)</f>
        <v>-35.703980000000001</v>
      </c>
      <c r="T265" s="4" cm="1">
        <f t="array" ref="T265">INDEX(GMWQ!$A$2:$NF$60,MATCH(1,(GMWQ!$NE$2:$NE$60=T$3)*(GMWQ!$ND$2:$ND$60=T$4)*(GMWQ!$NF$2:$NF$60=T$1),0),$G265-1966)</f>
        <v>-13.130979999999999</v>
      </c>
      <c r="U265" s="4" cm="1">
        <f t="array" ref="U265">INDEX(GMWQ!$A$2:$NF$60,MATCH(1,(GMWQ!$NE$2:$NE$60=U$3)*(GMWQ!$ND$2:$ND$60=U$4)*(GMWQ!$NF$2:$NF$60=U$1),0),$G265-1966)</f>
        <v>-21608.880000000001</v>
      </c>
      <c r="V265" s="4" cm="1">
        <f t="array" ref="V265">INDEX(GMWQ!$A$2:$NF$60,MATCH(1,(GMWQ!$NE$2:$NE$60=V$3)*(GMWQ!$ND$2:$ND$60=V$4)*(GMWQ!$NF$2:$NF$60=V$1),0),$G265-1966)</f>
        <v>4461012</v>
      </c>
      <c r="W265" s="4" cm="1">
        <f t="array" ref="W265">INDEX(GMWQ!$A$2:$NF$60,MATCH(1,(GMWQ!$NE$2:$NE$60=W$3)*(GMWQ!$ND$2:$ND$60=W$4)*(GMWQ!$NF$2:$NF$60=W$1),0),$G265-1966)</f>
        <v>79839.77</v>
      </c>
      <c r="X265" s="4" cm="1">
        <f t="array" ref="X265">INDEX(GMWQ!$A$2:$NF$60,MATCH(1,(GMWQ!$NE$2:$NE$60=X$3)*(GMWQ!$ND$2:$ND$60=X$4)*(GMWQ!$NF$2:$NF$60=X$1),0),$G265-1966)</f>
        <v>1643141</v>
      </c>
      <c r="Y265" s="4" cm="1">
        <f t="array" ref="Y265">INDEX(GMWQ!$A$2:$NF$60,MATCH(1,(GMWQ!$NE$2:$NE$60=Y$3)*(GMWQ!$ND$2:$ND$60=Y$4)*(GMWQ!$NF$2:$NF$60=Y$1),0),$G265-1966)</f>
        <v>4422.5169999999998</v>
      </c>
      <c r="Z265" s="4" cm="1">
        <f t="array" ref="Z265">INDEX(GMWQ!$A$2:$NF$60,MATCH(1,(GMWQ!$NE$2:$NE$60=Z$3)*(GMWQ!$ND$2:$ND$60=Z$4)*(GMWQ!$NF$2:$NF$60=Z$1),0),$G265-1966)</f>
        <v>5493.1940000000004</v>
      </c>
      <c r="AA265" s="4" cm="1">
        <f t="array" ref="AA265">INDEX(GMWQ!$A$2:$NF$60,MATCH(1,(GMWQ!$NE$2:$NE$60=AA$3)*(GMWQ!$ND$2:$ND$60=AA$4)*(GMWQ!$NF$2:$NF$60=AA$1),0),$G265-1966)</f>
        <v>4163.9309999999996</v>
      </c>
      <c r="AB265" s="4" cm="1">
        <f t="array" ref="AB265">INDEX(GMWQ!$A$2:$NF$60,MATCH(1,(GMWQ!$NE$2:$NE$60=AB$3)*(GMWQ!$ND$2:$ND$60=AB$4)*(GMWQ!$NF$2:$NF$60=AB$1),0),$G265-1966)</f>
        <v>4591586</v>
      </c>
      <c r="AC265" s="4" cm="1">
        <f t="array" ref="AC265">INDEX(GMWQ!$A$2:$NF$60,MATCH(1,(GMWQ!$NE$2:$NE$60=AC$3)*(GMWQ!$ND$2:$ND$60=AC$4)*(GMWQ!$NF$2:$NF$60=AC$1),0),$G265-1966)</f>
        <v>4544536</v>
      </c>
      <c r="AD265" s="4" cm="1">
        <f t="array" ref="AD265">INDEX(GMWQ!$A$2:$NF$60,MATCH(1,(GMWQ!$NE$2:$NE$60=AD$3)*(GMWQ!$ND$2:$ND$60=AD$4)*(GMWQ!$NF$2:$NF$60=AD$1),0),$G265-1966)</f>
        <v>68219.81</v>
      </c>
      <c r="AE265" s="4" cm="1">
        <f t="array" ref="AE265">INDEX(GMWQ!$A$2:$NF$60,MATCH(1,(GMWQ!$NE$2:$NE$60=AE$3)*(GMWQ!$ND$2:$ND$60=AE$4)*(GMWQ!$NF$2:$NF$60=AE$1),0),$G265-1966)</f>
        <v>860569.2</v>
      </c>
      <c r="AF265" s="4" cm="1">
        <f t="array" ref="AF265">INDEX(GMWQ!$A$2:$NF$60,MATCH(1,(GMWQ!$NE$2:$NE$60=AF$3)*(GMWQ!$ND$2:$ND$60=AF$4)*(GMWQ!$NF$2:$NF$60=AF$1),0),$G265-1966)</f>
        <v>2745.9670000000001</v>
      </c>
      <c r="AG265" s="4" cm="1">
        <f t="array" ref="AG265">INDEX(GMWQ!$A$2:$NF$60,MATCH(1,(GMWQ!$NE$2:$NE$60=AG$3)*(GMWQ!$ND$2:$ND$60=AG$4)*(GMWQ!$NF$2:$NF$60=AG$1),0),$G265-1966)</f>
        <v>4062.8040000000001</v>
      </c>
      <c r="AH265" s="4" cm="1">
        <f t="array" ref="AH265">INDEX(GMWQ!$A$2:$NF$60,MATCH(1,(GMWQ!$NE$2:$NE$60=AH$3)*(GMWQ!$ND$2:$ND$60=AH$4)*(GMWQ!$NF$2:$NF$60=AH$1),0),$G265-1966)</f>
        <v>3525.22</v>
      </c>
      <c r="AI265" s="4" cm="1">
        <f t="array" ref="AI265">INDEX(GMWQ!$A$2:$NF$60,MATCH(1,(GMWQ!$NE$2:$NE$60=AI$3)*(GMWQ!$ND$2:$ND$60=AI$4)*(GMWQ!$NF$2:$NF$60=AI$1),0),$G265-1966)</f>
        <v>1428623</v>
      </c>
      <c r="AJ265" s="4" cm="1">
        <f t="array" ref="AJ265">INDEX(GMWQ!$A$2:$NF$60,MATCH(1,(GMWQ!$NE$2:$NE$60=AJ$3)*(GMWQ!$ND$2:$ND$60=AJ$4)*(GMWQ!$NF$2:$NF$60=AJ$1),0),$G265-1966)</f>
        <v>1167999</v>
      </c>
      <c r="AK265" s="4" cm="1">
        <f t="array" ref="AK265">INDEX(GMWQ!$A$2:$NF$60,MATCH(1,(GMWQ!$NE$2:$NE$60=AK$3)*(GMWQ!$ND$2:$ND$60=AK$4)*(GMWQ!$NF$2:$NF$60=AK$1),0),$G265-1966)</f>
        <v>12733.93</v>
      </c>
      <c r="AL265" s="4" cm="1">
        <f t="array" ref="AL265">INDEX(GMWQ!$A$2:$NF$60,MATCH(1,(GMWQ!$NE$2:$NE$60=AL$3)*(GMWQ!$ND$2:$ND$60=AL$4)*(GMWQ!$NF$2:$NF$60=AL$1),0),$G265-1966)</f>
        <v>205641.4</v>
      </c>
      <c r="AM265" s="4" cm="1">
        <f t="array" ref="AM265">INDEX(GMWQ!$A$2:$NF$60,MATCH(1,(GMWQ!$NE$2:$NE$60=AM$3)*(GMWQ!$ND$2:$ND$60=AM$4)*(GMWQ!$NF$2:$NF$60=AM$1),0),$G265-1966)</f>
        <v>1669.2270000000001</v>
      </c>
      <c r="AN265" s="4" cm="1">
        <f t="array" ref="AN265">INDEX(GMWQ!$A$2:$NF$60,MATCH(1,(GMWQ!$NE$2:$NE$60=AN$3)*(GMWQ!$ND$2:$ND$60=AN$4)*(GMWQ!$NF$2:$NF$60=AN$1),0),$G265-1966)</f>
        <v>1089.5360000000001</v>
      </c>
      <c r="AO265" s="4" cm="1">
        <f t="array" ref="AO265">INDEX(GMWQ!$A$2:$NF$60,MATCH(1,(GMWQ!$NE$2:$NE$60=AO$3)*(GMWQ!$ND$2:$ND$60=AO$4)*(GMWQ!$NF$2:$NF$60=AO$1),0),$G265-1966)</f>
        <v>745.61630000000002</v>
      </c>
      <c r="AP265" s="4" cm="1">
        <f t="array" ref="AP265">INDEX(GMWQ!$A$2:$NF$60,MATCH(1,(GMWQ!$NE$2:$NE$60=AP$3)*(GMWQ!$ND$2:$ND$60=AP$4)*(GMWQ!$NF$2:$NF$60=AP$1),0),$G265-1966)</f>
        <v>1267862</v>
      </c>
      <c r="AQ265" s="4" cm="1">
        <f t="array" ref="AQ265">INDEX(GMWQ!$A$2:$NF$60,MATCH(1,(GMWQ!$NE$2:$NE$60=AQ$3)*(GMWQ!$ND$2:$ND$60=AQ$4)*(GMWQ!$NF$2:$NF$60=AQ$1),0),$G265-1966)</f>
        <v>0.545211</v>
      </c>
      <c r="AR265" s="4" cm="1">
        <f t="array" ref="AR265">INDEX(GMWQ!$A$2:$NF$60,MATCH(1,(GMWQ!$NE$2:$NE$60=AR$3)*(GMWQ!$ND$2:$ND$60=AR$4)*(GMWQ!$NF$2:$NF$60=AR$1),0),$G265-1966)</f>
        <v>0.64384719999999995</v>
      </c>
      <c r="AS265" s="4" cm="1">
        <f t="array" ref="AS265">INDEX(GMWQ!$A$2:$NF$60,MATCH(1,(GMWQ!$NE$2:$NE$60=AS$3)*(GMWQ!$ND$2:$ND$60=AS$4)*(GMWQ!$NF$2:$NF$60=AS$1),0),$G265-1966)</f>
        <v>0.526451</v>
      </c>
      <c r="AT265" s="4" cm="1">
        <f t="array" ref="AT265">INDEX(GMWQ!$A$2:$NF$60,MATCH(1,(GMWQ!$NE$2:$NE$60=AT$3)*(GMWQ!$ND$2:$ND$60=AT$4)*(GMWQ!$NF$2:$NF$60=AT$1),0),$G265-1966)</f>
        <v>0.81619719999999996</v>
      </c>
      <c r="AU265" s="4" cm="1">
        <f t="array" ref="AU265">INDEX(GMWQ!$A$2:$NF$60,MATCH(1,(GMWQ!$NE$2:$NE$60=AU$3)*(GMWQ!$ND$2:$ND$60=AU$4)*(GMWQ!$NF$2:$NF$60=AU$1),0),$G265-1966)</f>
        <v>179.4708</v>
      </c>
      <c r="AV265" s="4" cm="1">
        <f t="array" ref="AV265">INDEX(GMWQ!$A$2:$NF$60,MATCH(1,(GMWQ!$NE$2:$NE$60=AV$3)*(GMWQ!$ND$2:$ND$60=AV$4)*(GMWQ!$NF$2:$NF$60=AV$1),0),$G265-1966)</f>
        <v>423.1748</v>
      </c>
      <c r="AW265" s="4" cm="1">
        <f t="array" ref="AW265">INDEX(GMWQ!$A$2:$NF$60,MATCH(1,(GMWQ!$NE$2:$NE$60=AW$3)*(GMWQ!$ND$2:$ND$60=AW$4)*(GMWQ!$NF$2:$NF$60=AW$1),0),$G265-1966)</f>
        <v>141.98169999999999</v>
      </c>
      <c r="AX265" s="4" cm="1">
        <f t="array" ref="AX265">INDEX(GMWQ!$A$2:$NF$60,MATCH(1,(GMWQ!$NE$2:$NE$60=AX$3)*(GMWQ!$ND$2:$ND$60=AX$4)*(GMWQ!$NF$2:$NF$60=AX$1),0),$G265-1966)</f>
        <v>158.96809999999999</v>
      </c>
      <c r="AY265" s="4" cm="1">
        <f t="array" ref="AY265">INDEX(GMWQ!$A$2:$NF$60,MATCH(1,(GMWQ!$NE$2:$NE$60=AY$3)*(GMWQ!$ND$2:$ND$60=AY$4)*(GMWQ!$NF$2:$NF$60=AY$1),0),$G265-1966)</f>
        <v>127.05800000000001</v>
      </c>
      <c r="AZ265" s="4" cm="1">
        <f t="array" ref="AZ265">INDEX(GMWQ!$A$2:$NF$60,MATCH(1,(GMWQ!$NE$2:$NE$60=AZ$3)*(GMWQ!$ND$2:$ND$60=AZ$4)*(GMWQ!$NF$2:$NF$60=AZ$1),0),$G265-1966)</f>
        <v>127.23350000000001</v>
      </c>
      <c r="BA265" s="4" cm="1">
        <f t="array" ref="BA265">INDEX(GMWQ!$A$2:$NF$60,MATCH(1,(GMWQ!$NE$2:$NE$60=BA$3)*(GMWQ!$ND$2:$ND$60=BA$4)*(GMWQ!$NF$2:$NF$60=BA$1),0),$G265-1966)</f>
        <v>210.54140000000001</v>
      </c>
    </row>
    <row r="266" spans="1:53" x14ac:dyDescent="0.25">
      <c r="B266" s="4">
        <f t="shared" si="325"/>
        <v>2037</v>
      </c>
      <c r="C266" s="4">
        <f t="shared" si="325"/>
        <v>2037</v>
      </c>
      <c r="D266" s="4">
        <f t="shared" ref="D266" si="343">+D262+1</f>
        <v>2037</v>
      </c>
      <c r="F266" s="4">
        <f t="shared" ref="F266" si="344">+F262+1</f>
        <v>2037</v>
      </c>
      <c r="G266" s="4">
        <f t="shared" si="311"/>
        <v>2232</v>
      </c>
      <c r="H266" s="4" cm="1">
        <f t="array" ref="H266">INDEX(GMWQ!$A$2:$NF$60,MATCH(1,(GMWQ!$NE$2:$NE$60=H$3)*(GMWQ!$ND$2:$ND$60=H$4)*(GMWQ!$NF$2:$NF$60=H$1),0),$G266-1966)</f>
        <v>832878.1</v>
      </c>
      <c r="I266" s="4" cm="1">
        <f t="array" ref="I266">INDEX(GMWQ!$A$2:$NF$60,MATCH(1,(GMWQ!$NE$2:$NE$60=I$3)*(GMWQ!$ND$2:$ND$60=I$4)*(GMWQ!$NF$2:$NF$60=I$1),0),$G266-1966)</f>
        <v>7865.2969999999996</v>
      </c>
      <c r="J266" s="4" cm="1">
        <f t="array" ref="J266">INDEX(GMWQ!$A$2:$NF$60,MATCH(1,(GMWQ!$NE$2:$NE$60=J$3)*(GMWQ!$ND$2:$ND$60=J$4)*(GMWQ!$NF$2:$NF$60=J$1),0),$G266-1966)</f>
        <v>153757.20000000001</v>
      </c>
      <c r="K266" s="4" cm="1">
        <f t="array" ref="K266">INDEX(GMWQ!$A$2:$NF$60,MATCH(1,(GMWQ!$NE$2:$NE$60=K$3)*(GMWQ!$ND$2:$ND$60=K$4)*(GMWQ!$NF$2:$NF$60=K$1),0),$G266-1966)</f>
        <v>1021.437</v>
      </c>
      <c r="L266" s="4" cm="1">
        <f t="array" ref="L266">INDEX(GMWQ!$A$2:$NF$60,MATCH(1,(GMWQ!$NE$2:$NE$60=L$3)*(GMWQ!$ND$2:$ND$60=L$4)*(GMWQ!$NF$2:$NF$60=L$1),0),$G266-1966)</f>
        <v>745.94140000000004</v>
      </c>
      <c r="M266" s="4" cm="1">
        <f t="array" ref="M266">INDEX(GMWQ!$A$2:$NF$60,MATCH(1,(GMWQ!$NE$2:$NE$60=M$3)*(GMWQ!$ND$2:$ND$60=M$4)*(GMWQ!$NF$2:$NF$60=M$1),0),$G266-1966)</f>
        <v>517.79110000000003</v>
      </c>
      <c r="N266" s="4" cm="1">
        <f t="array" ref="N266">INDEX(GMWQ!$A$2:$NF$60,MATCH(1,(GMWQ!$NE$2:$NE$60=N$3)*(GMWQ!$ND$2:$ND$60=N$4)*(GMWQ!$NF$2:$NF$60=N$1),0),$G266-1966)</f>
        <v>782630.1</v>
      </c>
      <c r="O266" s="4" cm="1">
        <f t="array" ref="O266">INDEX(GMWQ!$A$2:$NF$60,MATCH(1,(GMWQ!$NE$2:$NE$60=O$3)*(GMWQ!$ND$2:$ND$60=O$4)*(GMWQ!$NF$2:$NF$60=O$1),0),$G266-1966)</f>
        <v>-65010.5</v>
      </c>
      <c r="P266" s="4" cm="1">
        <f t="array" ref="P266">INDEX(GMWQ!$A$2:$NF$60,MATCH(1,(GMWQ!$NE$2:$NE$60=P$3)*(GMWQ!$ND$2:$ND$60=P$4)*(GMWQ!$NF$2:$NF$60=P$1),0),$G266-1966)</f>
        <v>-967.69060000000002</v>
      </c>
      <c r="Q266" s="4" cm="1">
        <f t="array" ref="Q266">INDEX(GMWQ!$A$2:$NF$60,MATCH(1,(GMWQ!$NE$2:$NE$60=Q$3)*(GMWQ!$ND$2:$ND$60=Q$4)*(GMWQ!$NF$2:$NF$60=Q$1),0),$G266-1966)</f>
        <v>-6917.5389999999998</v>
      </c>
      <c r="R266" s="4" cm="1">
        <f t="array" ref="R266">INDEX(GMWQ!$A$2:$NF$60,MATCH(1,(GMWQ!$NE$2:$NE$60=R$3)*(GMWQ!$ND$2:$ND$60=R$4)*(GMWQ!$NF$2:$NF$60=R$1),0),$G266-1966)</f>
        <v>-24.769590000000001</v>
      </c>
      <c r="S266" s="4" cm="1">
        <f t="array" ref="S266">INDEX(GMWQ!$A$2:$NF$60,MATCH(1,(GMWQ!$NE$2:$NE$60=S$3)*(GMWQ!$ND$2:$ND$60=S$4)*(GMWQ!$NF$2:$NF$60=S$1),0),$G266-1966)</f>
        <v>-35.934019999999997</v>
      </c>
      <c r="T266" s="4" cm="1">
        <f t="array" ref="T266">INDEX(GMWQ!$A$2:$NF$60,MATCH(1,(GMWQ!$NE$2:$NE$60=T$3)*(GMWQ!$ND$2:$ND$60=T$4)*(GMWQ!$NF$2:$NF$60=T$1),0),$G266-1966)</f>
        <v>-13.204929999999999</v>
      </c>
      <c r="U266" s="4" cm="1">
        <f t="array" ref="U266">INDEX(GMWQ!$A$2:$NF$60,MATCH(1,(GMWQ!$NE$2:$NE$60=U$3)*(GMWQ!$ND$2:$ND$60=U$4)*(GMWQ!$NF$2:$NF$60=U$1),0),$G266-1966)</f>
        <v>-21726.75</v>
      </c>
      <c r="V266" s="4" cm="1">
        <f t="array" ref="V266">INDEX(GMWQ!$A$2:$NF$60,MATCH(1,(GMWQ!$NE$2:$NE$60=V$3)*(GMWQ!$ND$2:$ND$60=V$4)*(GMWQ!$NF$2:$NF$60=V$1),0),$G266-1966)</f>
        <v>4526023</v>
      </c>
      <c r="W266" s="4" cm="1">
        <f t="array" ref="W266">INDEX(GMWQ!$A$2:$NF$60,MATCH(1,(GMWQ!$NE$2:$NE$60=W$3)*(GMWQ!$ND$2:$ND$60=W$4)*(GMWQ!$NF$2:$NF$60=W$1),0),$G266-1966)</f>
        <v>80807.460000000006</v>
      </c>
      <c r="X266" s="4" cm="1">
        <f t="array" ref="X266">INDEX(GMWQ!$A$2:$NF$60,MATCH(1,(GMWQ!$NE$2:$NE$60=X$3)*(GMWQ!$ND$2:$ND$60=X$4)*(GMWQ!$NF$2:$NF$60=X$1),0),$G266-1966)</f>
        <v>1650059</v>
      </c>
      <c r="Y266" s="4" cm="1">
        <f t="array" ref="Y266">INDEX(GMWQ!$A$2:$NF$60,MATCH(1,(GMWQ!$NE$2:$NE$60=Y$3)*(GMWQ!$ND$2:$ND$60=Y$4)*(GMWQ!$NF$2:$NF$60=Y$1),0),$G266-1966)</f>
        <v>4447.2860000000001</v>
      </c>
      <c r="Z266" s="4" cm="1">
        <f t="array" ref="Z266">INDEX(GMWQ!$A$2:$NF$60,MATCH(1,(GMWQ!$NE$2:$NE$60=Z$3)*(GMWQ!$ND$2:$ND$60=Z$4)*(GMWQ!$NF$2:$NF$60=Z$1),0),$G266-1966)</f>
        <v>5529.1279999999997</v>
      </c>
      <c r="AA266" s="4" cm="1">
        <f t="array" ref="AA266">INDEX(GMWQ!$A$2:$NF$60,MATCH(1,(GMWQ!$NE$2:$NE$60=AA$3)*(GMWQ!$ND$2:$ND$60=AA$4)*(GMWQ!$NF$2:$NF$60=AA$1),0),$G266-1966)</f>
        <v>4177.1360000000004</v>
      </c>
      <c r="AB266" s="4" cm="1">
        <f t="array" ref="AB266">INDEX(GMWQ!$A$2:$NF$60,MATCH(1,(GMWQ!$NE$2:$NE$60=AB$3)*(GMWQ!$ND$2:$ND$60=AB$4)*(GMWQ!$NF$2:$NF$60=AB$1),0),$G266-1966)</f>
        <v>4613313</v>
      </c>
      <c r="AC266" s="4" cm="1">
        <f t="array" ref="AC266">INDEX(GMWQ!$A$2:$NF$60,MATCH(1,(GMWQ!$NE$2:$NE$60=AC$3)*(GMWQ!$ND$2:$ND$60=AC$4)*(GMWQ!$NF$2:$NF$60=AC$1),0),$G266-1966)</f>
        <v>4612226</v>
      </c>
      <c r="AD266" s="4" cm="1">
        <f t="array" ref="AD266">INDEX(GMWQ!$A$2:$NF$60,MATCH(1,(GMWQ!$NE$2:$NE$60=AD$3)*(GMWQ!$ND$2:$ND$60=AD$4)*(GMWQ!$NF$2:$NF$60=AD$1),0),$G266-1966)</f>
        <v>69188.259999999995</v>
      </c>
      <c r="AE266" s="4" cm="1">
        <f t="array" ref="AE266">INDEX(GMWQ!$A$2:$NF$60,MATCH(1,(GMWQ!$NE$2:$NE$60=AE$3)*(GMWQ!$ND$2:$ND$60=AE$4)*(GMWQ!$NF$2:$NF$60=AE$1),0),$G266-1966)</f>
        <v>867486.8</v>
      </c>
      <c r="AF266" s="4" cm="1">
        <f t="array" ref="AF266">INDEX(GMWQ!$A$2:$NF$60,MATCH(1,(GMWQ!$NE$2:$NE$60=AF$3)*(GMWQ!$ND$2:$ND$60=AF$4)*(GMWQ!$NF$2:$NF$60=AF$1),0),$G266-1966)</f>
        <v>2770.7370000000001</v>
      </c>
      <c r="AG266" s="4" cm="1">
        <f t="array" ref="AG266">INDEX(GMWQ!$A$2:$NF$60,MATCH(1,(GMWQ!$NE$2:$NE$60=AG$3)*(GMWQ!$ND$2:$ND$60=AG$4)*(GMWQ!$NF$2:$NF$60=AG$1),0),$G266-1966)</f>
        <v>4098.7380000000003</v>
      </c>
      <c r="AH266" s="4" cm="1">
        <f t="array" ref="AH266">INDEX(GMWQ!$A$2:$NF$60,MATCH(1,(GMWQ!$NE$2:$NE$60=AH$3)*(GMWQ!$ND$2:$ND$60=AH$4)*(GMWQ!$NF$2:$NF$60=AH$1),0),$G266-1966)</f>
        <v>3538.4250000000002</v>
      </c>
      <c r="AI266" s="4" cm="1">
        <f t="array" ref="AI266">INDEX(GMWQ!$A$2:$NF$60,MATCH(1,(GMWQ!$NE$2:$NE$60=AI$3)*(GMWQ!$ND$2:$ND$60=AI$4)*(GMWQ!$NF$2:$NF$60=AI$1),0),$G266-1966)</f>
        <v>1451868</v>
      </c>
      <c r="AJ266" s="4" cm="1">
        <f t="array" ref="AJ266">INDEX(GMWQ!$A$2:$NF$60,MATCH(1,(GMWQ!$NE$2:$NE$60=AJ$3)*(GMWQ!$ND$2:$ND$60=AJ$4)*(GMWQ!$NF$2:$NF$60=AJ$1),0),$G266-1966)</f>
        <v>1178423</v>
      </c>
      <c r="AK266" s="4" cm="1">
        <f t="array" ref="AK266">INDEX(GMWQ!$A$2:$NF$60,MATCH(1,(GMWQ!$NE$2:$NE$60=AK$3)*(GMWQ!$ND$2:$ND$60=AK$4)*(GMWQ!$NF$2:$NF$60=AK$1),0),$G266-1966)</f>
        <v>12849.39</v>
      </c>
      <c r="AL266" s="4" cm="1">
        <f t="array" ref="AL266">INDEX(GMWQ!$A$2:$NF$60,MATCH(1,(GMWQ!$NE$2:$NE$60=AL$3)*(GMWQ!$ND$2:$ND$60=AL$4)*(GMWQ!$NF$2:$NF$60=AL$1),0),$G266-1966)</f>
        <v>206452.3</v>
      </c>
      <c r="AM266" s="4" cm="1">
        <f t="array" ref="AM266">INDEX(GMWQ!$A$2:$NF$60,MATCH(1,(GMWQ!$NE$2:$NE$60=AM$3)*(GMWQ!$ND$2:$ND$60=AM$4)*(GMWQ!$NF$2:$NF$60=AM$1),0),$G266-1966)</f>
        <v>1680.732</v>
      </c>
      <c r="AN266" s="4" cm="1">
        <f t="array" ref="AN266">INDEX(GMWQ!$A$2:$NF$60,MATCH(1,(GMWQ!$NE$2:$NE$60=AN$3)*(GMWQ!$ND$2:$ND$60=AN$4)*(GMWQ!$NF$2:$NF$60=AN$1),0),$G266-1966)</f>
        <v>1096.5540000000001</v>
      </c>
      <c r="AO266" s="4" cm="1">
        <f t="array" ref="AO266">INDEX(GMWQ!$A$2:$NF$60,MATCH(1,(GMWQ!$NE$2:$NE$60=AO$3)*(GMWQ!$ND$2:$ND$60=AO$4)*(GMWQ!$NF$2:$NF$60=AO$1),0),$G266-1966)</f>
        <v>749.63930000000005</v>
      </c>
      <c r="AP266" s="4" cm="1">
        <f t="array" ref="AP266">INDEX(GMWQ!$A$2:$NF$60,MATCH(1,(GMWQ!$NE$2:$NE$60=AP$3)*(GMWQ!$ND$2:$ND$60=AP$4)*(GMWQ!$NF$2:$NF$60=AP$1),0),$G266-1966)</f>
        <v>1279813</v>
      </c>
      <c r="AQ266" s="4" cm="1">
        <f t="array" ref="AQ266">INDEX(GMWQ!$A$2:$NF$60,MATCH(1,(GMWQ!$NE$2:$NE$60=AQ$3)*(GMWQ!$ND$2:$ND$60=AQ$4)*(GMWQ!$NF$2:$NF$60=AQ$1),0),$G266-1966)</f>
        <v>0.54499540000000002</v>
      </c>
      <c r="AR266" s="4" cm="1">
        <f t="array" ref="AR266">INDEX(GMWQ!$A$2:$NF$60,MATCH(1,(GMWQ!$NE$2:$NE$60=AR$3)*(GMWQ!$ND$2:$ND$60=AR$4)*(GMWQ!$NF$2:$NF$60=AR$1),0),$G266-1966)</f>
        <v>0.6502926</v>
      </c>
      <c r="AS266" s="4" cm="1">
        <f t="array" ref="AS266">INDEX(GMWQ!$A$2:$NF$60,MATCH(1,(GMWQ!$NE$2:$NE$60=AS$3)*(GMWQ!$ND$2:$ND$60=AS$4)*(GMWQ!$NF$2:$NF$60=AS$1),0),$G266-1966)</f>
        <v>0.51919110000000002</v>
      </c>
      <c r="AT266" s="4" cm="1">
        <f t="array" ref="AT266">INDEX(GMWQ!$A$2:$NF$60,MATCH(1,(GMWQ!$NE$2:$NE$60=AT$3)*(GMWQ!$ND$2:$ND$60=AT$4)*(GMWQ!$NF$2:$NF$60=AT$1),0),$G266-1966)</f>
        <v>0.81825769999999998</v>
      </c>
      <c r="AU266" s="4" cm="1">
        <f t="array" ref="AU266">INDEX(GMWQ!$A$2:$NF$60,MATCH(1,(GMWQ!$NE$2:$NE$60=AU$3)*(GMWQ!$ND$2:$ND$60=AU$4)*(GMWQ!$NF$2:$NF$60=AU$1),0),$G266-1966)</f>
        <v>180.2501</v>
      </c>
      <c r="AV266" s="4" cm="1">
        <f t="array" ref="AV266">INDEX(GMWQ!$A$2:$NF$60,MATCH(1,(GMWQ!$NE$2:$NE$60=AV$3)*(GMWQ!$ND$2:$ND$60=AV$4)*(GMWQ!$NF$2:$NF$60=AV$1),0),$G266-1966)</f>
        <v>425.4896</v>
      </c>
      <c r="AW266" s="4" cm="1">
        <f t="array" ref="AW266">INDEX(GMWQ!$A$2:$NF$60,MATCH(1,(GMWQ!$NE$2:$NE$60=AW$3)*(GMWQ!$ND$2:$ND$60=AW$4)*(GMWQ!$NF$2:$NF$60=AW$1),0),$G266-1966)</f>
        <v>142.77359999999999</v>
      </c>
      <c r="AX266" s="4" cm="1">
        <f t="array" ref="AX266">INDEX(GMWQ!$A$2:$NF$60,MATCH(1,(GMWQ!$NE$2:$NE$60=AX$3)*(GMWQ!$ND$2:$ND$60=AX$4)*(GMWQ!$NF$2:$NF$60=AX$1),0),$G266-1966)</f>
        <v>159.7611</v>
      </c>
      <c r="AY266" s="4" cm="1">
        <f t="array" ref="AY266">INDEX(GMWQ!$A$2:$NF$60,MATCH(1,(GMWQ!$NE$2:$NE$60=AY$3)*(GMWQ!$ND$2:$ND$60=AY$4)*(GMWQ!$NF$2:$NF$60=AY$1),0),$G266-1966)</f>
        <v>127.2801</v>
      </c>
      <c r="AZ266" s="4" cm="1">
        <f t="array" ref="AZ266">INDEX(GMWQ!$A$2:$NF$60,MATCH(1,(GMWQ!$NE$2:$NE$60=AZ$3)*(GMWQ!$ND$2:$ND$60=AZ$4)*(GMWQ!$NF$2:$NF$60=AZ$1),0),$G266-1966)</f>
        <v>126.88030000000001</v>
      </c>
      <c r="BA266" s="4" cm="1">
        <f t="array" ref="BA266">INDEX(GMWQ!$A$2:$NF$60,MATCH(1,(GMWQ!$NE$2:$NE$60=BA$3)*(GMWQ!$ND$2:$ND$60=BA$4)*(GMWQ!$NF$2:$NF$60=BA$1),0),$G266-1966)</f>
        <v>211.5966</v>
      </c>
    </row>
    <row r="267" spans="1:53" x14ac:dyDescent="0.25">
      <c r="A267" s="4">
        <v>2038</v>
      </c>
      <c r="B267" s="4">
        <f t="shared" si="325"/>
        <v>2038</v>
      </c>
      <c r="C267" s="4">
        <f t="shared" si="325"/>
        <v>2037</v>
      </c>
      <c r="D267" s="4">
        <f t="shared" ref="D267" si="345">+D263+1</f>
        <v>2037</v>
      </c>
      <c r="E267" s="4">
        <f t="shared" si="325"/>
        <v>2037</v>
      </c>
      <c r="G267" s="4">
        <f t="shared" si="311"/>
        <v>2233</v>
      </c>
      <c r="H267" s="4" cm="1">
        <f t="array" ref="H267">INDEX(GMWQ!$A$2:$NF$60,MATCH(1,(GMWQ!$NE$2:$NE$60=H$3)*(GMWQ!$ND$2:$ND$60=H$4)*(GMWQ!$NF$2:$NF$60=H$1),0),$G267-1966)</f>
        <v>835857.6</v>
      </c>
      <c r="I267" s="4" cm="1">
        <f t="array" ref="I267">INDEX(GMWQ!$A$2:$NF$60,MATCH(1,(GMWQ!$NE$2:$NE$60=I$3)*(GMWQ!$ND$2:$ND$60=I$4)*(GMWQ!$NF$2:$NF$60=I$1),0),$G267-1966)</f>
        <v>7900.4170000000004</v>
      </c>
      <c r="J267" s="4" cm="1">
        <f t="array" ref="J267">INDEX(GMWQ!$A$2:$NF$60,MATCH(1,(GMWQ!$NE$2:$NE$60=J$3)*(GMWQ!$ND$2:$ND$60=J$4)*(GMWQ!$NF$2:$NF$60=J$1),0),$G267-1966)</f>
        <v>153793.79999999999</v>
      </c>
      <c r="K267" s="4" cm="1">
        <f t="array" ref="K267">INDEX(GMWQ!$A$2:$NF$60,MATCH(1,(GMWQ!$NE$2:$NE$60=K$3)*(GMWQ!$ND$2:$ND$60=K$4)*(GMWQ!$NF$2:$NF$60=K$1),0),$G267-1966)</f>
        <v>1023.408</v>
      </c>
      <c r="L267" s="4" cm="1">
        <f t="array" ref="L267">INDEX(GMWQ!$A$2:$NF$60,MATCH(1,(GMWQ!$NE$2:$NE$60=L$3)*(GMWQ!$ND$2:$ND$60=L$4)*(GMWQ!$NF$2:$NF$60=L$1),0),$G267-1966)</f>
        <v>746.86929999999995</v>
      </c>
      <c r="M267" s="4" cm="1">
        <f t="array" ref="M267">INDEX(GMWQ!$A$2:$NF$60,MATCH(1,(GMWQ!$NE$2:$NE$60=M$3)*(GMWQ!$ND$2:$ND$60=M$4)*(GMWQ!$NF$2:$NF$60=M$1),0),$G267-1966)</f>
        <v>518.0729</v>
      </c>
      <c r="N267" s="4" cm="1">
        <f t="array" ref="N267">INDEX(GMWQ!$A$2:$NF$60,MATCH(1,(GMWQ!$NE$2:$NE$60=N$3)*(GMWQ!$ND$2:$ND$60=N$4)*(GMWQ!$NF$2:$NF$60=N$1),0),$G267-1966)</f>
        <v>786140.2</v>
      </c>
      <c r="O267" s="4" cm="1">
        <f t="array" ref="O267">INDEX(GMWQ!$A$2:$NF$60,MATCH(1,(GMWQ!$NE$2:$NE$60=O$3)*(GMWQ!$ND$2:$ND$60=O$4)*(GMWQ!$NF$2:$NF$60=O$1),0),$G267-1966)</f>
        <v>551.8125</v>
      </c>
      <c r="P267" s="4" cm="1">
        <f t="array" ref="P267">INDEX(GMWQ!$A$2:$NF$60,MATCH(1,(GMWQ!$NE$2:$NE$60=P$3)*(GMWQ!$ND$2:$ND$60=P$4)*(GMWQ!$NF$2:$NF$60=P$1),0),$G267-1966)</f>
        <v>-971.81290000000001</v>
      </c>
      <c r="Q267" s="4" cm="1">
        <f t="array" ref="Q267">INDEX(GMWQ!$A$2:$NF$60,MATCH(1,(GMWQ!$NE$2:$NE$60=Q$3)*(GMWQ!$ND$2:$ND$60=Q$4)*(GMWQ!$NF$2:$NF$60=Q$1),0),$G267-1966)</f>
        <v>-6944.82</v>
      </c>
      <c r="R267" s="4" cm="1">
        <f t="array" ref="R267">INDEX(GMWQ!$A$2:$NF$60,MATCH(1,(GMWQ!$NE$2:$NE$60=R$3)*(GMWQ!$ND$2:$ND$60=R$4)*(GMWQ!$NF$2:$NF$60=R$1),0),$G267-1966)</f>
        <v>-24.94061</v>
      </c>
      <c r="S267" s="4" cm="1">
        <f t="array" ref="S267">INDEX(GMWQ!$A$2:$NF$60,MATCH(1,(GMWQ!$NE$2:$NE$60=S$3)*(GMWQ!$ND$2:$ND$60=S$4)*(GMWQ!$NF$2:$NF$60=S$1),0),$G267-1966)</f>
        <v>-36.155030000000004</v>
      </c>
      <c r="T267" s="4" cm="1">
        <f t="array" ref="T267">INDEX(GMWQ!$A$2:$NF$60,MATCH(1,(GMWQ!$NE$2:$NE$60=T$3)*(GMWQ!$ND$2:$ND$60=T$4)*(GMWQ!$NF$2:$NF$60=T$1),0),$G267-1966)</f>
        <v>-13.27619</v>
      </c>
      <c r="U267" s="4" cm="1">
        <f t="array" ref="U267">INDEX(GMWQ!$A$2:$NF$60,MATCH(1,(GMWQ!$NE$2:$NE$60=U$3)*(GMWQ!$ND$2:$ND$60=U$4)*(GMWQ!$NF$2:$NF$60=U$1),0),$G267-1966)</f>
        <v>-21922.5</v>
      </c>
      <c r="V267" s="4" cm="1">
        <f t="array" ref="V267">INDEX(GMWQ!$A$2:$NF$60,MATCH(1,(GMWQ!$NE$2:$NE$60=V$3)*(GMWQ!$ND$2:$ND$60=V$4)*(GMWQ!$NF$2:$NF$60=V$1),0),$G267-1966)</f>
        <v>4525471</v>
      </c>
      <c r="W267" s="4" cm="1">
        <f t="array" ref="W267">INDEX(GMWQ!$A$2:$NF$60,MATCH(1,(GMWQ!$NE$2:$NE$60=W$3)*(GMWQ!$ND$2:$ND$60=W$4)*(GMWQ!$NF$2:$NF$60=W$1),0),$G267-1966)</f>
        <v>81779.27</v>
      </c>
      <c r="X267" s="4" cm="1">
        <f t="array" ref="X267">INDEX(GMWQ!$A$2:$NF$60,MATCH(1,(GMWQ!$NE$2:$NE$60=X$3)*(GMWQ!$ND$2:$ND$60=X$4)*(GMWQ!$NF$2:$NF$60=X$1),0),$G267-1966)</f>
        <v>1657004</v>
      </c>
      <c r="Y267" s="4" cm="1">
        <f t="array" ref="Y267">INDEX(GMWQ!$A$2:$NF$60,MATCH(1,(GMWQ!$NE$2:$NE$60=Y$3)*(GMWQ!$ND$2:$ND$60=Y$4)*(GMWQ!$NF$2:$NF$60=Y$1),0),$G267-1966)</f>
        <v>4472.2269999999999</v>
      </c>
      <c r="Z267" s="4" cm="1">
        <f t="array" ref="Z267">INDEX(GMWQ!$A$2:$NF$60,MATCH(1,(GMWQ!$NE$2:$NE$60=Z$3)*(GMWQ!$ND$2:$ND$60=Z$4)*(GMWQ!$NF$2:$NF$60=Z$1),0),$G267-1966)</f>
        <v>5565.2830000000004</v>
      </c>
      <c r="AA267" s="4" cm="1">
        <f t="array" ref="AA267">INDEX(GMWQ!$A$2:$NF$60,MATCH(1,(GMWQ!$NE$2:$NE$60=AA$3)*(GMWQ!$ND$2:$ND$60=AA$4)*(GMWQ!$NF$2:$NF$60=AA$1),0),$G267-1966)</f>
        <v>4190.4120000000003</v>
      </c>
      <c r="AB267" s="4" cm="1">
        <f t="array" ref="AB267">INDEX(GMWQ!$A$2:$NF$60,MATCH(1,(GMWQ!$NE$2:$NE$60=AB$3)*(GMWQ!$ND$2:$ND$60=AB$4)*(GMWQ!$NF$2:$NF$60=AB$1),0),$G267-1966)</f>
        <v>4635236</v>
      </c>
      <c r="AC267" s="4" cm="1">
        <f t="array" ref="AC267">INDEX(GMWQ!$A$2:$NF$60,MATCH(1,(GMWQ!$NE$2:$NE$60=AC$3)*(GMWQ!$ND$2:$ND$60=AC$4)*(GMWQ!$NF$2:$NF$60=AC$1),0),$G267-1966)</f>
        <v>4614352</v>
      </c>
      <c r="AD267" s="4" cm="1">
        <f t="array" ref="AD267">INDEX(GMWQ!$A$2:$NF$60,MATCH(1,(GMWQ!$NE$2:$NE$60=AD$3)*(GMWQ!$ND$2:$ND$60=AD$4)*(GMWQ!$NF$2:$NF$60=AD$1),0),$G267-1966)</f>
        <v>70221.460000000006</v>
      </c>
      <c r="AE267" s="4" cm="1">
        <f t="array" ref="AE267">INDEX(GMWQ!$A$2:$NF$60,MATCH(1,(GMWQ!$NE$2:$NE$60=AE$3)*(GMWQ!$ND$2:$ND$60=AE$4)*(GMWQ!$NF$2:$NF$60=AE$1),0),$G267-1966)</f>
        <v>874431.6</v>
      </c>
      <c r="AF267" s="4" cm="1">
        <f t="array" ref="AF267">INDEX(GMWQ!$A$2:$NF$60,MATCH(1,(GMWQ!$NE$2:$NE$60=AF$3)*(GMWQ!$ND$2:$ND$60=AF$4)*(GMWQ!$NF$2:$NF$60=AF$1),0),$G267-1966)</f>
        <v>2795.6770000000001</v>
      </c>
      <c r="AG267" s="4" cm="1">
        <f t="array" ref="AG267">INDEX(GMWQ!$A$2:$NF$60,MATCH(1,(GMWQ!$NE$2:$NE$60=AG$3)*(GMWQ!$ND$2:$ND$60=AG$4)*(GMWQ!$NF$2:$NF$60=AG$1),0),$G267-1966)</f>
        <v>4134.893</v>
      </c>
      <c r="AH267" s="4" cm="1">
        <f t="array" ref="AH267">INDEX(GMWQ!$A$2:$NF$60,MATCH(1,(GMWQ!$NE$2:$NE$60=AH$3)*(GMWQ!$ND$2:$ND$60=AH$4)*(GMWQ!$NF$2:$NF$60=AH$1),0),$G267-1966)</f>
        <v>3551.701</v>
      </c>
      <c r="AI267" s="4" cm="1">
        <f t="array" ref="AI267">INDEX(GMWQ!$A$2:$NF$60,MATCH(1,(GMWQ!$NE$2:$NE$60=AI$3)*(GMWQ!$ND$2:$ND$60=AI$4)*(GMWQ!$NF$2:$NF$60=AI$1),0),$G267-1966)</f>
        <v>1475307</v>
      </c>
      <c r="AJ267" s="4" cm="1">
        <f t="array" ref="AJ267">INDEX(GMWQ!$A$2:$NF$60,MATCH(1,(GMWQ!$NE$2:$NE$60=AJ$3)*(GMWQ!$ND$2:$ND$60=AJ$4)*(GMWQ!$NF$2:$NF$60=AJ$1),0),$G267-1966)</f>
        <v>1188942</v>
      </c>
      <c r="AK267" s="4" cm="1">
        <f t="array" ref="AK267">INDEX(GMWQ!$A$2:$NF$60,MATCH(1,(GMWQ!$NE$2:$NE$60=AK$3)*(GMWQ!$ND$2:$ND$60=AK$4)*(GMWQ!$NF$2:$NF$60=AK$1),0),$G267-1966)</f>
        <v>12965.94</v>
      </c>
      <c r="AL267" s="4" cm="1">
        <f t="array" ref="AL267">INDEX(GMWQ!$A$2:$NF$60,MATCH(1,(GMWQ!$NE$2:$NE$60=AL$3)*(GMWQ!$ND$2:$ND$60=AL$4)*(GMWQ!$NF$2:$NF$60=AL$1),0),$G267-1966)</f>
        <v>207298.5</v>
      </c>
      <c r="AM267" s="4" cm="1">
        <f t="array" ref="AM267">INDEX(GMWQ!$A$2:$NF$60,MATCH(1,(GMWQ!$NE$2:$NE$60=AM$3)*(GMWQ!$ND$2:$ND$60=AM$4)*(GMWQ!$NF$2:$NF$60=AM$1),0),$G267-1966)</f>
        <v>1692.33</v>
      </c>
      <c r="AN267" s="4" cm="1">
        <f t="array" ref="AN267">INDEX(GMWQ!$A$2:$NF$60,MATCH(1,(GMWQ!$NE$2:$NE$60=AN$3)*(GMWQ!$ND$2:$ND$60=AN$4)*(GMWQ!$NF$2:$NF$60=AN$1),0),$G267-1966)</f>
        <v>1103.2560000000001</v>
      </c>
      <c r="AO267" s="4" cm="1">
        <f t="array" ref="AO267">INDEX(GMWQ!$A$2:$NF$60,MATCH(1,(GMWQ!$NE$2:$NE$60=AO$3)*(GMWQ!$ND$2:$ND$60=AO$4)*(GMWQ!$NF$2:$NF$60=AO$1),0),$G267-1966)</f>
        <v>753.53060000000005</v>
      </c>
      <c r="AP267" s="4" cm="1">
        <f t="array" ref="AP267">INDEX(GMWQ!$A$2:$NF$60,MATCH(1,(GMWQ!$NE$2:$NE$60=AP$3)*(GMWQ!$ND$2:$ND$60=AP$4)*(GMWQ!$NF$2:$NF$60=AP$1),0),$G267-1966)</f>
        <v>1291826</v>
      </c>
      <c r="AQ267" s="4" cm="1">
        <f t="array" ref="AQ267">INDEX(GMWQ!$A$2:$NF$60,MATCH(1,(GMWQ!$NE$2:$NE$60=AQ$3)*(GMWQ!$ND$2:$ND$60=AQ$4)*(GMWQ!$NF$2:$NF$60=AQ$1),0),$G267-1966)</f>
        <v>0.54473190000000005</v>
      </c>
      <c r="AR267" s="4" cm="1">
        <f t="array" ref="AR267">INDEX(GMWQ!$A$2:$NF$60,MATCH(1,(GMWQ!$NE$2:$NE$60=AR$3)*(GMWQ!$ND$2:$ND$60=AR$4)*(GMWQ!$NF$2:$NF$60=AR$1),0),$G267-1966)</f>
        <v>0.65594719999999995</v>
      </c>
      <c r="AS267" s="4" cm="1">
        <f t="array" ref="AS267">INDEX(GMWQ!$A$2:$NF$60,MATCH(1,(GMWQ!$NE$2:$NE$60=AS$3)*(GMWQ!$ND$2:$ND$60=AS$4)*(GMWQ!$NF$2:$NF$60=AS$1),0),$G267-1966)</f>
        <v>0.5130574</v>
      </c>
      <c r="AT267" s="4" cm="1">
        <f t="array" ref="AT267">INDEX(GMWQ!$A$2:$NF$60,MATCH(1,(GMWQ!$NE$2:$NE$60=AT$3)*(GMWQ!$ND$2:$ND$60=AT$4)*(GMWQ!$NF$2:$NF$60=AT$1),0),$G267-1966)</f>
        <v>0.81979109999999999</v>
      </c>
      <c r="AU267" s="4" cm="1">
        <f t="array" ref="AU267">INDEX(GMWQ!$A$2:$NF$60,MATCH(1,(GMWQ!$NE$2:$NE$60=AU$3)*(GMWQ!$ND$2:$ND$60=AU$4)*(GMWQ!$NF$2:$NF$60=AU$1),0),$G267-1966)</f>
        <v>180.5966</v>
      </c>
      <c r="AV267" s="4" cm="1">
        <f t="array" ref="AV267">INDEX(GMWQ!$A$2:$NF$60,MATCH(1,(GMWQ!$NE$2:$NE$60=AV$3)*(GMWQ!$ND$2:$ND$60=AV$4)*(GMWQ!$NF$2:$NF$60=AV$1),0),$G267-1966)</f>
        <v>427.81689999999998</v>
      </c>
      <c r="AW267" s="4" cm="1">
        <f t="array" ref="AW267">INDEX(GMWQ!$A$2:$NF$60,MATCH(1,(GMWQ!$NE$2:$NE$60=AW$3)*(GMWQ!$ND$2:$ND$60=AW$4)*(GMWQ!$NF$2:$NF$60=AW$1),0),$G267-1966)</f>
        <v>142.93979999999999</v>
      </c>
      <c r="AX267" s="4" cm="1">
        <f t="array" ref="AX267">INDEX(GMWQ!$A$2:$NF$60,MATCH(1,(GMWQ!$NE$2:$NE$60=AX$3)*(GMWQ!$ND$2:$ND$60=AX$4)*(GMWQ!$NF$2:$NF$60=AX$1),0),$G267-1966)</f>
        <v>160.5581</v>
      </c>
      <c r="AY267" s="4" cm="1">
        <f t="array" ref="AY267">INDEX(GMWQ!$A$2:$NF$60,MATCH(1,(GMWQ!$NE$2:$NE$60=AY$3)*(GMWQ!$ND$2:$ND$60=AY$4)*(GMWQ!$NF$2:$NF$60=AY$1),0),$G267-1966)</f>
        <v>127.9295</v>
      </c>
      <c r="AZ267" s="4" cm="1">
        <f t="array" ref="AZ267">INDEX(GMWQ!$A$2:$NF$60,MATCH(1,(GMWQ!$NE$2:$NE$60=AZ$3)*(GMWQ!$ND$2:$ND$60=AZ$4)*(GMWQ!$NF$2:$NF$60=AZ$1),0),$G267-1966)</f>
        <v>127.7546</v>
      </c>
      <c r="BA267" s="4" cm="1">
        <f t="array" ref="BA267">INDEX(GMWQ!$A$2:$NF$60,MATCH(1,(GMWQ!$NE$2:$NE$60=BA$3)*(GMWQ!$ND$2:$ND$60=BA$4)*(GMWQ!$NF$2:$NF$60=BA$1),0),$G267-1966)</f>
        <v>212.65459999999999</v>
      </c>
    </row>
    <row r="268" spans="1:53" x14ac:dyDescent="0.25">
      <c r="B268" s="4">
        <f t="shared" ref="B268:E283" si="346">+B264+1</f>
        <v>2038</v>
      </c>
      <c r="C268" s="4">
        <f t="shared" si="346"/>
        <v>2038</v>
      </c>
      <c r="D268" s="4">
        <f t="shared" ref="D268" si="347">+D264+1</f>
        <v>2037</v>
      </c>
      <c r="G268" s="4">
        <f t="shared" si="311"/>
        <v>2234</v>
      </c>
      <c r="H268" s="4" cm="1">
        <f t="array" ref="H268">INDEX(GMWQ!$A$2:$NF$60,MATCH(1,(GMWQ!$NE$2:$NE$60=H$3)*(GMWQ!$ND$2:$ND$60=H$4)*(GMWQ!$NF$2:$NF$60=H$1),0),$G268-1966)</f>
        <v>838848.5</v>
      </c>
      <c r="I268" s="4" cm="1">
        <f t="array" ref="I268">INDEX(GMWQ!$A$2:$NF$60,MATCH(1,(GMWQ!$NE$2:$NE$60=I$3)*(GMWQ!$ND$2:$ND$60=I$4)*(GMWQ!$NF$2:$NF$60=I$1),0),$G268-1966)</f>
        <v>7935.3770000000004</v>
      </c>
      <c r="J268" s="4" cm="1">
        <f t="array" ref="J268">INDEX(GMWQ!$A$2:$NF$60,MATCH(1,(GMWQ!$NE$2:$NE$60=J$3)*(GMWQ!$ND$2:$ND$60=J$4)*(GMWQ!$NF$2:$NF$60=J$1),0),$G268-1966)</f>
        <v>153831</v>
      </c>
      <c r="K268" s="4" cm="1">
        <f t="array" ref="K268">INDEX(GMWQ!$A$2:$NF$60,MATCH(1,(GMWQ!$NE$2:$NE$60=K$3)*(GMWQ!$ND$2:$ND$60=K$4)*(GMWQ!$NF$2:$NF$60=K$1),0),$G268-1966)</f>
        <v>1025.3810000000001</v>
      </c>
      <c r="L268" s="4" cm="1">
        <f t="array" ref="L268">INDEX(GMWQ!$A$2:$NF$60,MATCH(1,(GMWQ!$NE$2:$NE$60=L$3)*(GMWQ!$ND$2:$ND$60=L$4)*(GMWQ!$NF$2:$NF$60=L$1),0),$G268-1966)</f>
        <v>747.7921</v>
      </c>
      <c r="M268" s="4" cm="1">
        <f t="array" ref="M268">INDEX(GMWQ!$A$2:$NF$60,MATCH(1,(GMWQ!$NE$2:$NE$60=M$3)*(GMWQ!$ND$2:$ND$60=M$4)*(GMWQ!$NF$2:$NF$60=M$1),0),$G268-1966)</f>
        <v>518.3519</v>
      </c>
      <c r="N268" s="4" cm="1">
        <f t="array" ref="N268">INDEX(GMWQ!$A$2:$NF$60,MATCH(1,(GMWQ!$NE$2:$NE$60=N$3)*(GMWQ!$ND$2:$ND$60=N$4)*(GMWQ!$NF$2:$NF$60=N$1),0),$G268-1966)</f>
        <v>789681.1</v>
      </c>
      <c r="O268" s="4" cm="1">
        <f t="array" ref="O268">INDEX(GMWQ!$A$2:$NF$60,MATCH(1,(GMWQ!$NE$2:$NE$60=O$3)*(GMWQ!$ND$2:$ND$60=O$4)*(GMWQ!$NF$2:$NF$60=O$1),0),$G268-1966)</f>
        <v>-72437.5</v>
      </c>
      <c r="P268" s="4" cm="1">
        <f t="array" ref="P268">INDEX(GMWQ!$A$2:$NF$60,MATCH(1,(GMWQ!$NE$2:$NE$60=P$3)*(GMWQ!$ND$2:$ND$60=P$4)*(GMWQ!$NF$2:$NF$60=P$1),0),$G268-1966)</f>
        <v>-975.88160000000005</v>
      </c>
      <c r="Q268" s="4" cm="1">
        <f t="array" ref="Q268">INDEX(GMWQ!$A$2:$NF$60,MATCH(1,(GMWQ!$NE$2:$NE$60=Q$3)*(GMWQ!$ND$2:$ND$60=Q$4)*(GMWQ!$NF$2:$NF$60=Q$1),0),$G268-1966)</f>
        <v>-6973.2889999999998</v>
      </c>
      <c r="R268" s="4" cm="1">
        <f t="array" ref="R268">INDEX(GMWQ!$A$2:$NF$60,MATCH(1,(GMWQ!$NE$2:$NE$60=R$3)*(GMWQ!$ND$2:$ND$60=R$4)*(GMWQ!$NF$2:$NF$60=R$1),0),$G268-1966)</f>
        <v>-25.112549999999999</v>
      </c>
      <c r="S268" s="4" cm="1">
        <f t="array" ref="S268">INDEX(GMWQ!$A$2:$NF$60,MATCH(1,(GMWQ!$NE$2:$NE$60=S$3)*(GMWQ!$ND$2:$ND$60=S$4)*(GMWQ!$NF$2:$NF$60=S$1),0),$G268-1966)</f>
        <v>-36.366030000000002</v>
      </c>
      <c r="T268" s="4" cm="1">
        <f t="array" ref="T268">INDEX(GMWQ!$A$2:$NF$60,MATCH(1,(GMWQ!$NE$2:$NE$60=T$3)*(GMWQ!$ND$2:$ND$60=T$4)*(GMWQ!$NF$2:$NF$60=T$1),0),$G268-1966)</f>
        <v>-13.345129999999999</v>
      </c>
      <c r="U268" s="4" cm="1">
        <f t="array" ref="U268">INDEX(GMWQ!$A$2:$NF$60,MATCH(1,(GMWQ!$NE$2:$NE$60=U$3)*(GMWQ!$ND$2:$ND$60=U$4)*(GMWQ!$NF$2:$NF$60=U$1),0),$G268-1966)</f>
        <v>-22044</v>
      </c>
      <c r="V268" s="4" cm="1">
        <f t="array" ref="V268">INDEX(GMWQ!$A$2:$NF$60,MATCH(1,(GMWQ!$NE$2:$NE$60=V$3)*(GMWQ!$ND$2:$ND$60=V$4)*(GMWQ!$NF$2:$NF$60=V$1),0),$G268-1966)</f>
        <v>4597908</v>
      </c>
      <c r="W268" s="4" cm="1">
        <f t="array" ref="W268">INDEX(GMWQ!$A$2:$NF$60,MATCH(1,(GMWQ!$NE$2:$NE$60=W$3)*(GMWQ!$ND$2:$ND$60=W$4)*(GMWQ!$NF$2:$NF$60=W$1),0),$G268-1966)</f>
        <v>82755.16</v>
      </c>
      <c r="X268" s="4" cm="1">
        <f t="array" ref="X268">INDEX(GMWQ!$A$2:$NF$60,MATCH(1,(GMWQ!$NE$2:$NE$60=X$3)*(GMWQ!$ND$2:$ND$60=X$4)*(GMWQ!$NF$2:$NF$60=X$1),0),$G268-1966)</f>
        <v>1663977</v>
      </c>
      <c r="Y268" s="4" cm="1">
        <f t="array" ref="Y268">INDEX(GMWQ!$A$2:$NF$60,MATCH(1,(GMWQ!$NE$2:$NE$60=Y$3)*(GMWQ!$ND$2:$ND$60=Y$4)*(GMWQ!$NF$2:$NF$60=Y$1),0),$G268-1966)</f>
        <v>4497.3389999999999</v>
      </c>
      <c r="Z268" s="4" cm="1">
        <f t="array" ref="Z268">INDEX(GMWQ!$A$2:$NF$60,MATCH(1,(GMWQ!$NE$2:$NE$60=Z$3)*(GMWQ!$ND$2:$ND$60=Z$4)*(GMWQ!$NF$2:$NF$60=Z$1),0),$G268-1966)</f>
        <v>5601.6490000000003</v>
      </c>
      <c r="AA268" s="4" cm="1">
        <f t="array" ref="AA268">INDEX(GMWQ!$A$2:$NF$60,MATCH(1,(GMWQ!$NE$2:$NE$60=AA$3)*(GMWQ!$ND$2:$ND$60=AA$4)*(GMWQ!$NF$2:$NF$60=AA$1),0),$G268-1966)</f>
        <v>4203.7569999999996</v>
      </c>
      <c r="AB268" s="4" cm="1">
        <f t="array" ref="AB268">INDEX(GMWQ!$A$2:$NF$60,MATCH(1,(GMWQ!$NE$2:$NE$60=AB$3)*(GMWQ!$ND$2:$ND$60=AB$4)*(GMWQ!$NF$2:$NF$60=AB$1),0),$G268-1966)</f>
        <v>4657280</v>
      </c>
      <c r="AC268" s="4" cm="1">
        <f t="array" ref="AC268">INDEX(GMWQ!$A$2:$NF$60,MATCH(1,(GMWQ!$NE$2:$NE$60=AC$3)*(GMWQ!$ND$2:$ND$60=AC$4)*(GMWQ!$NF$2:$NF$60=AC$1),0),$G268-1966)</f>
        <v>4689468</v>
      </c>
      <c r="AD268" s="4" cm="1">
        <f t="array" ref="AD268">INDEX(GMWQ!$A$2:$NF$60,MATCH(1,(GMWQ!$NE$2:$NE$60=AD$3)*(GMWQ!$ND$2:$ND$60=AD$4)*(GMWQ!$NF$2:$NF$60=AD$1),0),$G268-1966)</f>
        <v>71143.91</v>
      </c>
      <c r="AE268" s="4" cm="1">
        <f t="array" ref="AE268">INDEX(GMWQ!$A$2:$NF$60,MATCH(1,(GMWQ!$NE$2:$NE$60=AE$3)*(GMWQ!$ND$2:$ND$60=AE$4)*(GMWQ!$NF$2:$NF$60=AE$1),0),$G268-1966)</f>
        <v>881404.9</v>
      </c>
      <c r="AF268" s="4" cm="1">
        <f t="array" ref="AF268">INDEX(GMWQ!$A$2:$NF$60,MATCH(1,(GMWQ!$NE$2:$NE$60=AF$3)*(GMWQ!$ND$2:$ND$60=AF$4)*(GMWQ!$NF$2:$NF$60=AF$1),0),$G268-1966)</f>
        <v>2820.79</v>
      </c>
      <c r="AG268" s="4" cm="1">
        <f t="array" ref="AG268">INDEX(GMWQ!$A$2:$NF$60,MATCH(1,(GMWQ!$NE$2:$NE$60=AG$3)*(GMWQ!$ND$2:$ND$60=AG$4)*(GMWQ!$NF$2:$NF$60=AG$1),0),$G268-1966)</f>
        <v>4171.259</v>
      </c>
      <c r="AH268" s="4" cm="1">
        <f t="array" ref="AH268">INDEX(GMWQ!$A$2:$NF$60,MATCH(1,(GMWQ!$NE$2:$NE$60=AH$3)*(GMWQ!$ND$2:$ND$60=AH$4)*(GMWQ!$NF$2:$NF$60=AH$1),0),$G268-1966)</f>
        <v>3565.0459999999998</v>
      </c>
      <c r="AI268" s="4" cm="1">
        <f t="array" ref="AI268">INDEX(GMWQ!$A$2:$NF$60,MATCH(1,(GMWQ!$NE$2:$NE$60=AI$3)*(GMWQ!$ND$2:$ND$60=AI$4)*(GMWQ!$NF$2:$NF$60=AI$1),0),$G268-1966)</f>
        <v>1498869</v>
      </c>
      <c r="AJ268" s="4" cm="1">
        <f t="array" ref="AJ268">INDEX(GMWQ!$A$2:$NF$60,MATCH(1,(GMWQ!$NE$2:$NE$60=AJ$3)*(GMWQ!$ND$2:$ND$60=AJ$4)*(GMWQ!$NF$2:$NF$60=AJ$1),0),$G268-1966)</f>
        <v>1199557</v>
      </c>
      <c r="AK268" s="4" cm="1">
        <f t="array" ref="AK268">INDEX(GMWQ!$A$2:$NF$60,MATCH(1,(GMWQ!$NE$2:$NE$60=AK$3)*(GMWQ!$ND$2:$ND$60=AK$4)*(GMWQ!$NF$2:$NF$60=AK$1),0),$G268-1966)</f>
        <v>13083.06</v>
      </c>
      <c r="AL268" s="4" cm="1">
        <f t="array" ref="AL268">INDEX(GMWQ!$A$2:$NF$60,MATCH(1,(GMWQ!$NE$2:$NE$60=AL$3)*(GMWQ!$ND$2:$ND$60=AL$4)*(GMWQ!$NF$2:$NF$60=AL$1),0),$G268-1966)</f>
        <v>208146.8</v>
      </c>
      <c r="AM268" s="4" cm="1">
        <f t="array" ref="AM268">INDEX(GMWQ!$A$2:$NF$60,MATCH(1,(GMWQ!$NE$2:$NE$60=AM$3)*(GMWQ!$ND$2:$ND$60=AM$4)*(GMWQ!$NF$2:$NF$60=AM$1),0),$G268-1966)</f>
        <v>1704.0039999999999</v>
      </c>
      <c r="AN268" s="4" cm="1">
        <f t="array" ref="AN268">INDEX(GMWQ!$A$2:$NF$60,MATCH(1,(GMWQ!$NE$2:$NE$60=AN$3)*(GMWQ!$ND$2:$ND$60=AN$4)*(GMWQ!$NF$2:$NF$60=AN$1),0),$G268-1966)</f>
        <v>1110.0889999999999</v>
      </c>
      <c r="AO268" s="4" cm="1">
        <f t="array" ref="AO268">INDEX(GMWQ!$A$2:$NF$60,MATCH(1,(GMWQ!$NE$2:$NE$60=AO$3)*(GMWQ!$ND$2:$ND$60=AO$4)*(GMWQ!$NF$2:$NF$60=AO$1),0),$G268-1966)</f>
        <v>757.75429999999994</v>
      </c>
      <c r="AP268" s="4" cm="1">
        <f t="array" ref="AP268">INDEX(GMWQ!$A$2:$NF$60,MATCH(1,(GMWQ!$NE$2:$NE$60=AP$3)*(GMWQ!$ND$2:$ND$60=AP$4)*(GMWQ!$NF$2:$NF$60=AP$1),0),$G268-1966)</f>
        <v>1303979</v>
      </c>
      <c r="AQ268" s="4" cm="1">
        <f t="array" ref="AQ268">INDEX(GMWQ!$A$2:$NF$60,MATCH(1,(GMWQ!$NE$2:$NE$60=AQ$3)*(GMWQ!$ND$2:$ND$60=AQ$4)*(GMWQ!$NF$2:$NF$60=AQ$1),0),$G268-1966)</f>
        <v>0.54451620000000001</v>
      </c>
      <c r="AR268" s="4" cm="1">
        <f t="array" ref="AR268">INDEX(GMWQ!$A$2:$NF$60,MATCH(1,(GMWQ!$NE$2:$NE$60=AR$3)*(GMWQ!$ND$2:$ND$60=AR$4)*(GMWQ!$NF$2:$NF$60=AR$1),0),$G268-1966)</f>
        <v>0.66131419999999996</v>
      </c>
      <c r="AS268" s="4" cm="1">
        <f t="array" ref="AS268">INDEX(GMWQ!$A$2:$NF$60,MATCH(1,(GMWQ!$NE$2:$NE$60=AS$3)*(GMWQ!$ND$2:$ND$60=AS$4)*(GMWQ!$NF$2:$NF$60=AS$1),0),$G268-1966)</f>
        <v>0.50802579999999997</v>
      </c>
      <c r="AT268" s="4" cm="1">
        <f t="array" ref="AT268">INDEX(GMWQ!$A$2:$NF$60,MATCH(1,(GMWQ!$NE$2:$NE$60=AT$3)*(GMWQ!$ND$2:$ND$60=AT$4)*(GMWQ!$NF$2:$NF$60=AT$1),0),$G268-1966)</f>
        <v>0.8210132</v>
      </c>
      <c r="AU268" s="4" cm="1">
        <f t="array" ref="AU268">INDEX(GMWQ!$A$2:$NF$60,MATCH(1,(GMWQ!$NE$2:$NE$60=AU$3)*(GMWQ!$ND$2:$ND$60=AU$4)*(GMWQ!$NF$2:$NF$60=AU$1),0),$G268-1966)</f>
        <v>182.1559</v>
      </c>
      <c r="AV268" s="4" cm="1">
        <f t="array" ref="AV268">INDEX(GMWQ!$A$2:$NF$60,MATCH(1,(GMWQ!$NE$2:$NE$60=AV$3)*(GMWQ!$ND$2:$ND$60=AV$4)*(GMWQ!$NF$2:$NF$60=AV$1),0),$G268-1966)</f>
        <v>430.15769999999998</v>
      </c>
      <c r="AW268" s="4" cm="1">
        <f t="array" ref="AW268">INDEX(GMWQ!$A$2:$NF$60,MATCH(1,(GMWQ!$NE$2:$NE$60=AW$3)*(GMWQ!$ND$2:$ND$60=AW$4)*(GMWQ!$NF$2:$NF$60=AW$1),0),$G268-1966)</f>
        <v>144.1934</v>
      </c>
      <c r="AX268" s="4" cm="1">
        <f t="array" ref="AX268">INDEX(GMWQ!$A$2:$NF$60,MATCH(1,(GMWQ!$NE$2:$NE$60=AX$3)*(GMWQ!$ND$2:$ND$60=AX$4)*(GMWQ!$NF$2:$NF$60=AX$1),0),$G268-1966)</f>
        <v>161.35919999999999</v>
      </c>
      <c r="AY268" s="4" cm="1">
        <f t="array" ref="AY268">INDEX(GMWQ!$A$2:$NF$60,MATCH(1,(GMWQ!$NE$2:$NE$60=AY$3)*(GMWQ!$ND$2:$ND$60=AY$4)*(GMWQ!$NF$2:$NF$60=AY$1),0),$G268-1966)</f>
        <v>129.08160000000001</v>
      </c>
      <c r="AZ268" s="4" cm="1">
        <f t="array" ref="AZ268">INDEX(GMWQ!$A$2:$NF$60,MATCH(1,(GMWQ!$NE$2:$NE$60=AZ$3)*(GMWQ!$ND$2:$ND$60=AZ$4)*(GMWQ!$NF$2:$NF$60=AZ$1),0),$G268-1966)</f>
        <v>129.01490000000001</v>
      </c>
      <c r="BA268" s="4" cm="1">
        <f t="array" ref="BA268">INDEX(GMWQ!$A$2:$NF$60,MATCH(1,(GMWQ!$NE$2:$NE$60=BA$3)*(GMWQ!$ND$2:$ND$60=BA$4)*(GMWQ!$NF$2:$NF$60=BA$1),0),$G268-1966)</f>
        <v>213.71950000000001</v>
      </c>
    </row>
    <row r="269" spans="1:53" x14ac:dyDescent="0.25">
      <c r="B269" s="4">
        <f t="shared" si="346"/>
        <v>2038</v>
      </c>
      <c r="C269" s="4">
        <f t="shared" si="346"/>
        <v>2038</v>
      </c>
      <c r="D269" s="4">
        <f t="shared" ref="D269" si="348">+D265+1</f>
        <v>2038</v>
      </c>
      <c r="G269" s="4">
        <f t="shared" si="311"/>
        <v>2235</v>
      </c>
      <c r="H269" s="4" cm="1">
        <f t="array" ref="H269">INDEX(GMWQ!$A$2:$NF$60,MATCH(1,(GMWQ!$NE$2:$NE$60=H$3)*(GMWQ!$ND$2:$ND$60=H$4)*(GMWQ!$NF$2:$NF$60=H$1),0),$G269-1966)</f>
        <v>841851.8</v>
      </c>
      <c r="I269" s="4" cm="1">
        <f t="array" ref="I269">INDEX(GMWQ!$A$2:$NF$60,MATCH(1,(GMWQ!$NE$2:$NE$60=I$3)*(GMWQ!$ND$2:$ND$60=I$4)*(GMWQ!$NF$2:$NF$60=I$1),0),$G269-1966)</f>
        <v>7970.6769999999997</v>
      </c>
      <c r="J269" s="4" cm="1">
        <f t="array" ref="J269">INDEX(GMWQ!$A$2:$NF$60,MATCH(1,(GMWQ!$NE$2:$NE$60=J$3)*(GMWQ!$ND$2:$ND$60=J$4)*(GMWQ!$NF$2:$NF$60=J$1),0),$G269-1966)</f>
        <v>153870.6</v>
      </c>
      <c r="K269" s="4" cm="1">
        <f t="array" ref="K269">INDEX(GMWQ!$A$2:$NF$60,MATCH(1,(GMWQ!$NE$2:$NE$60=K$3)*(GMWQ!$ND$2:$ND$60=K$4)*(GMWQ!$NF$2:$NF$60=K$1),0),$G269-1966)</f>
        <v>1027.356</v>
      </c>
      <c r="L269" s="4" cm="1">
        <f t="array" ref="L269">INDEX(GMWQ!$A$2:$NF$60,MATCH(1,(GMWQ!$NE$2:$NE$60=L$3)*(GMWQ!$ND$2:$ND$60=L$4)*(GMWQ!$NF$2:$NF$60=L$1),0),$G269-1966)</f>
        <v>748.61379999999997</v>
      </c>
      <c r="M269" s="4" cm="1">
        <f t="array" ref="M269">INDEX(GMWQ!$A$2:$NF$60,MATCH(1,(GMWQ!$NE$2:$NE$60=M$3)*(GMWQ!$ND$2:$ND$60=M$4)*(GMWQ!$NF$2:$NF$60=M$1),0),$G269-1966)</f>
        <v>518.62760000000003</v>
      </c>
      <c r="N269" s="4" cm="1">
        <f t="array" ref="N269">INDEX(GMWQ!$A$2:$NF$60,MATCH(1,(GMWQ!$NE$2:$NE$60=N$3)*(GMWQ!$ND$2:$ND$60=N$4)*(GMWQ!$NF$2:$NF$60=N$1),0),$G269-1966)</f>
        <v>793259.4</v>
      </c>
      <c r="O269" s="4" cm="1">
        <f t="array" ref="O269">INDEX(GMWQ!$A$2:$NF$60,MATCH(1,(GMWQ!$NE$2:$NE$60=O$3)*(GMWQ!$ND$2:$ND$60=O$4)*(GMWQ!$NF$2:$NF$60=O$1),0),$G269-1966)</f>
        <v>-37056.31</v>
      </c>
      <c r="P269" s="4" cm="1">
        <f t="array" ref="P269">INDEX(GMWQ!$A$2:$NF$60,MATCH(1,(GMWQ!$NE$2:$NE$60=P$3)*(GMWQ!$ND$2:$ND$60=P$4)*(GMWQ!$NF$2:$NF$60=P$1),0),$G269-1966)</f>
        <v>-979.86329999999998</v>
      </c>
      <c r="Q269" s="4" cm="1">
        <f t="array" ref="Q269">INDEX(GMWQ!$A$2:$NF$60,MATCH(1,(GMWQ!$NE$2:$NE$60=Q$3)*(GMWQ!$ND$2:$ND$60=Q$4)*(GMWQ!$NF$2:$NF$60=Q$1),0),$G269-1966)</f>
        <v>-7001.82</v>
      </c>
      <c r="R269" s="4" cm="1">
        <f t="array" ref="R269">INDEX(GMWQ!$A$2:$NF$60,MATCH(1,(GMWQ!$NE$2:$NE$60=R$3)*(GMWQ!$ND$2:$ND$60=R$4)*(GMWQ!$NF$2:$NF$60=R$1),0),$G269-1966)</f>
        <v>-25.28595</v>
      </c>
      <c r="S269" s="4" cm="1">
        <f t="array" ref="S269">INDEX(GMWQ!$A$2:$NF$60,MATCH(1,(GMWQ!$NE$2:$NE$60=S$3)*(GMWQ!$ND$2:$ND$60=S$4)*(GMWQ!$NF$2:$NF$60=S$1),0),$G269-1966)</f>
        <v>-36.587040000000002</v>
      </c>
      <c r="T269" s="4" cm="1">
        <f t="array" ref="T269">INDEX(GMWQ!$A$2:$NF$60,MATCH(1,(GMWQ!$NE$2:$NE$60=T$3)*(GMWQ!$ND$2:$ND$60=T$4)*(GMWQ!$NF$2:$NF$60=T$1),0),$G269-1966)</f>
        <v>-13.419919999999999</v>
      </c>
      <c r="U269" s="4" cm="1">
        <f t="array" ref="U269">INDEX(GMWQ!$A$2:$NF$60,MATCH(1,(GMWQ!$NE$2:$NE$60=U$3)*(GMWQ!$ND$2:$ND$60=U$4)*(GMWQ!$NF$2:$NF$60=U$1),0),$G269-1966)</f>
        <v>-22073.75</v>
      </c>
      <c r="V269" s="4" cm="1">
        <f t="array" ref="V269">INDEX(GMWQ!$A$2:$NF$60,MATCH(1,(GMWQ!$NE$2:$NE$60=V$3)*(GMWQ!$ND$2:$ND$60=V$4)*(GMWQ!$NF$2:$NF$60=V$1),0),$G269-1966)</f>
        <v>4634965</v>
      </c>
      <c r="W269" s="4" cm="1">
        <f t="array" ref="W269">INDEX(GMWQ!$A$2:$NF$60,MATCH(1,(GMWQ!$NE$2:$NE$60=W$3)*(GMWQ!$ND$2:$ND$60=W$4)*(GMWQ!$NF$2:$NF$60=W$1),0),$G269-1966)</f>
        <v>83735.02</v>
      </c>
      <c r="X269" s="4" cm="1">
        <f t="array" ref="X269">INDEX(GMWQ!$A$2:$NF$60,MATCH(1,(GMWQ!$NE$2:$NE$60=X$3)*(GMWQ!$ND$2:$ND$60=X$4)*(GMWQ!$NF$2:$NF$60=X$1),0),$G269-1966)</f>
        <v>1670979</v>
      </c>
      <c r="Y269" s="4" cm="1">
        <f t="array" ref="Y269">INDEX(GMWQ!$A$2:$NF$60,MATCH(1,(GMWQ!$NE$2:$NE$60=Y$3)*(GMWQ!$ND$2:$ND$60=Y$4)*(GMWQ!$NF$2:$NF$60=Y$1),0),$G269-1966)</f>
        <v>4522.625</v>
      </c>
      <c r="Z269" s="4" cm="1">
        <f t="array" ref="Z269">INDEX(GMWQ!$A$2:$NF$60,MATCH(1,(GMWQ!$NE$2:$NE$60=Z$3)*(GMWQ!$ND$2:$ND$60=Z$4)*(GMWQ!$NF$2:$NF$60=Z$1),0),$G269-1966)</f>
        <v>5638.2359999999999</v>
      </c>
      <c r="AA269" s="4" cm="1">
        <f t="array" ref="AA269">INDEX(GMWQ!$A$2:$NF$60,MATCH(1,(GMWQ!$NE$2:$NE$60=AA$3)*(GMWQ!$ND$2:$ND$60=AA$4)*(GMWQ!$NF$2:$NF$60=AA$1),0),$G269-1966)</f>
        <v>4217.1769999999997</v>
      </c>
      <c r="AB269" s="4" cm="1">
        <f t="array" ref="AB269">INDEX(GMWQ!$A$2:$NF$60,MATCH(1,(GMWQ!$NE$2:$NE$60=AB$3)*(GMWQ!$ND$2:$ND$60=AB$4)*(GMWQ!$NF$2:$NF$60=AB$1),0),$G269-1966)</f>
        <v>4679353</v>
      </c>
      <c r="AC269" s="4" cm="1">
        <f t="array" ref="AC269">INDEX(GMWQ!$A$2:$NF$60,MATCH(1,(GMWQ!$NE$2:$NE$60=AC$3)*(GMWQ!$ND$2:$ND$60=AC$4)*(GMWQ!$NF$2:$NF$60=AC$1),0),$G269-1966)</f>
        <v>4729203</v>
      </c>
      <c r="AD269" s="4" cm="1">
        <f t="array" ref="AD269">INDEX(GMWQ!$A$2:$NF$60,MATCH(1,(GMWQ!$NE$2:$NE$60=AD$3)*(GMWQ!$ND$2:$ND$60=AD$4)*(GMWQ!$NF$2:$NF$60=AD$1),0),$G269-1966)</f>
        <v>72059.77</v>
      </c>
      <c r="AE269" s="4" cm="1">
        <f t="array" ref="AE269">INDEX(GMWQ!$A$2:$NF$60,MATCH(1,(GMWQ!$NE$2:$NE$60=AE$3)*(GMWQ!$ND$2:$ND$60=AE$4)*(GMWQ!$NF$2:$NF$60=AE$1),0),$G269-1966)</f>
        <v>888406.8</v>
      </c>
      <c r="AF269" s="4" cm="1">
        <f t="array" ref="AF269">INDEX(GMWQ!$A$2:$NF$60,MATCH(1,(GMWQ!$NE$2:$NE$60=AF$3)*(GMWQ!$ND$2:$ND$60=AF$4)*(GMWQ!$NF$2:$NF$60=AF$1),0),$G269-1966)</f>
        <v>2846.076</v>
      </c>
      <c r="AG269" s="4" cm="1">
        <f t="array" ref="AG269">INDEX(GMWQ!$A$2:$NF$60,MATCH(1,(GMWQ!$NE$2:$NE$60=AG$3)*(GMWQ!$ND$2:$ND$60=AG$4)*(GMWQ!$NF$2:$NF$60=AG$1),0),$G269-1966)</f>
        <v>4207.8459999999995</v>
      </c>
      <c r="AH269" s="4" cm="1">
        <f t="array" ref="AH269">INDEX(GMWQ!$A$2:$NF$60,MATCH(1,(GMWQ!$NE$2:$NE$60=AH$3)*(GMWQ!$ND$2:$ND$60=AH$4)*(GMWQ!$NF$2:$NF$60=AH$1),0),$G269-1966)</f>
        <v>3578.4659999999999</v>
      </c>
      <c r="AI269" s="4" cm="1">
        <f t="array" ref="AI269">INDEX(GMWQ!$A$2:$NF$60,MATCH(1,(GMWQ!$NE$2:$NE$60=AI$3)*(GMWQ!$ND$2:$ND$60=AI$4)*(GMWQ!$NF$2:$NF$60=AI$1),0),$G269-1966)</f>
        <v>1522460</v>
      </c>
      <c r="AJ269" s="4" cm="1">
        <f t="array" ref="AJ269">INDEX(GMWQ!$A$2:$NF$60,MATCH(1,(GMWQ!$NE$2:$NE$60=AJ$3)*(GMWQ!$ND$2:$ND$60=AJ$4)*(GMWQ!$NF$2:$NF$60=AJ$1),0),$G269-1966)</f>
        <v>1210268</v>
      </c>
      <c r="AK269" s="4" cm="1">
        <f t="array" ref="AK269">INDEX(GMWQ!$A$2:$NF$60,MATCH(1,(GMWQ!$NE$2:$NE$60=AK$3)*(GMWQ!$ND$2:$ND$60=AK$4)*(GMWQ!$NF$2:$NF$60=AK$1),0),$G269-1966)</f>
        <v>13201.54</v>
      </c>
      <c r="AL269" s="4" cm="1">
        <f t="array" ref="AL269">INDEX(GMWQ!$A$2:$NF$60,MATCH(1,(GMWQ!$NE$2:$NE$60=AL$3)*(GMWQ!$ND$2:$ND$60=AL$4)*(GMWQ!$NF$2:$NF$60=AL$1),0),$G269-1966)</f>
        <v>208997.1</v>
      </c>
      <c r="AM269" s="4" cm="1">
        <f t="array" ref="AM269">INDEX(GMWQ!$A$2:$NF$60,MATCH(1,(GMWQ!$NE$2:$NE$60=AM$3)*(GMWQ!$ND$2:$ND$60=AM$4)*(GMWQ!$NF$2:$NF$60=AM$1),0),$G269-1966)</f>
        <v>1715.7550000000001</v>
      </c>
      <c r="AN269" s="4" cm="1">
        <f t="array" ref="AN269">INDEX(GMWQ!$A$2:$NF$60,MATCH(1,(GMWQ!$NE$2:$NE$60=AN$3)*(GMWQ!$ND$2:$ND$60=AN$4)*(GMWQ!$NF$2:$NF$60=AN$1),0),$G269-1966)</f>
        <v>1116.653</v>
      </c>
      <c r="AO269" s="4" cm="1">
        <f t="array" ref="AO269">INDEX(GMWQ!$A$2:$NF$60,MATCH(1,(GMWQ!$NE$2:$NE$60=AO$3)*(GMWQ!$ND$2:$ND$60=AO$4)*(GMWQ!$NF$2:$NF$60=AO$1),0),$G269-1966)</f>
        <v>762.04499999999996</v>
      </c>
      <c r="AP269" s="4" cm="1">
        <f t="array" ref="AP269">INDEX(GMWQ!$A$2:$NF$60,MATCH(1,(GMWQ!$NE$2:$NE$60=AP$3)*(GMWQ!$ND$2:$ND$60=AP$4)*(GMWQ!$NF$2:$NF$60=AP$1),0),$G269-1966)</f>
        <v>1316279</v>
      </c>
      <c r="AQ269" s="4" cm="1">
        <f t="array" ref="AQ269">INDEX(GMWQ!$A$2:$NF$60,MATCH(1,(GMWQ!$NE$2:$NE$60=AQ$3)*(GMWQ!$ND$2:$ND$60=AQ$4)*(GMWQ!$NF$2:$NF$60=AQ$1),0),$G269-1966)</f>
        <v>0.54422859999999995</v>
      </c>
      <c r="AR269" s="4" cm="1">
        <f t="array" ref="AR269">INDEX(GMWQ!$A$2:$NF$60,MATCH(1,(GMWQ!$NE$2:$NE$60=AR$3)*(GMWQ!$ND$2:$ND$60=AR$4)*(GMWQ!$NF$2:$NF$60=AR$1),0),$G269-1966)</f>
        <v>0.66648960000000002</v>
      </c>
      <c r="AS269" s="4" cm="1">
        <f t="array" ref="AS269">INDEX(GMWQ!$A$2:$NF$60,MATCH(1,(GMWQ!$NE$2:$NE$60=AS$3)*(GMWQ!$ND$2:$ND$60=AS$4)*(GMWQ!$NF$2:$NF$60=AS$1),0),$G269-1966)</f>
        <v>0.50424020000000003</v>
      </c>
      <c r="AT269" s="4" cm="1">
        <f t="array" ref="AT269">INDEX(GMWQ!$A$2:$NF$60,MATCH(1,(GMWQ!$NE$2:$NE$60=AT$3)*(GMWQ!$ND$2:$ND$60=AT$4)*(GMWQ!$NF$2:$NF$60=AT$1),0),$G269-1966)</f>
        <v>0.82204339999999998</v>
      </c>
      <c r="AU269" s="4" cm="1">
        <f t="array" ref="AU269">INDEX(GMWQ!$A$2:$NF$60,MATCH(1,(GMWQ!$NE$2:$NE$60=AU$3)*(GMWQ!$ND$2:$ND$60=AU$4)*(GMWQ!$NF$2:$NF$60=AU$1),0),$G269-1966)</f>
        <v>183.06020000000001</v>
      </c>
      <c r="AV269" s="4" cm="1">
        <f t="array" ref="AV269">INDEX(GMWQ!$A$2:$NF$60,MATCH(1,(GMWQ!$NE$2:$NE$60=AV$3)*(GMWQ!$ND$2:$ND$60=AV$4)*(GMWQ!$NF$2:$NF$60=AV$1),0),$G269-1966)</f>
        <v>432.51119999999997</v>
      </c>
      <c r="AW269" s="4" cm="1">
        <f t="array" ref="AW269">INDEX(GMWQ!$A$2:$NF$60,MATCH(1,(GMWQ!$NE$2:$NE$60=AW$3)*(GMWQ!$ND$2:$ND$60=AW$4)*(GMWQ!$NF$2:$NF$60=AW$1),0),$G269-1966)</f>
        <v>144.6276</v>
      </c>
      <c r="AX269" s="4" cm="1">
        <f t="array" ref="AX269">INDEX(GMWQ!$A$2:$NF$60,MATCH(1,(GMWQ!$NE$2:$NE$60=AX$3)*(GMWQ!$ND$2:$ND$60=AX$4)*(GMWQ!$NF$2:$NF$60=AX$1),0),$G269-1966)</f>
        <v>162.1644</v>
      </c>
      <c r="AY269" s="4" cm="1">
        <f t="array" ref="AY269">INDEX(GMWQ!$A$2:$NF$60,MATCH(1,(GMWQ!$NE$2:$NE$60=AY$3)*(GMWQ!$ND$2:$ND$60=AY$4)*(GMWQ!$NF$2:$NF$60=AY$1),0),$G269-1966)</f>
        <v>129.5197</v>
      </c>
      <c r="AZ269" s="4" cm="1">
        <f t="array" ref="AZ269">INDEX(GMWQ!$A$2:$NF$60,MATCH(1,(GMWQ!$NE$2:$NE$60=AZ$3)*(GMWQ!$ND$2:$ND$60=AZ$4)*(GMWQ!$NF$2:$NF$60=AZ$1),0),$G269-1966)</f>
        <v>129.76429999999999</v>
      </c>
      <c r="BA269" s="4" cm="1">
        <f t="array" ref="BA269">INDEX(GMWQ!$A$2:$NF$60,MATCH(1,(GMWQ!$NE$2:$NE$60=BA$3)*(GMWQ!$ND$2:$ND$60=BA$4)*(GMWQ!$NF$2:$NF$60=BA$1),0),$G269-1966)</f>
        <v>214.78919999999999</v>
      </c>
    </row>
    <row r="270" spans="1:53" x14ac:dyDescent="0.25">
      <c r="B270" s="4">
        <f t="shared" si="346"/>
        <v>2038</v>
      </c>
      <c r="C270" s="4">
        <f t="shared" si="346"/>
        <v>2038</v>
      </c>
      <c r="D270" s="4">
        <f t="shared" ref="D270" si="349">+D266+1</f>
        <v>2038</v>
      </c>
      <c r="F270" s="4">
        <f t="shared" ref="F270" si="350">+F266+1</f>
        <v>2038</v>
      </c>
      <c r="G270" s="4">
        <f t="shared" si="311"/>
        <v>2236</v>
      </c>
      <c r="H270" s="4" cm="1">
        <f t="array" ref="H270">INDEX(GMWQ!$A$2:$NF$60,MATCH(1,(GMWQ!$NE$2:$NE$60=H$3)*(GMWQ!$ND$2:$ND$60=H$4)*(GMWQ!$NF$2:$NF$60=H$1),0),$G270-1966)</f>
        <v>844867.3</v>
      </c>
      <c r="I270" s="4" cm="1">
        <f t="array" ref="I270">INDEX(GMWQ!$A$2:$NF$60,MATCH(1,(GMWQ!$NE$2:$NE$60=I$3)*(GMWQ!$ND$2:$ND$60=I$4)*(GMWQ!$NF$2:$NF$60=I$1),0),$G270-1966)</f>
        <v>8005.8969999999999</v>
      </c>
      <c r="J270" s="4" cm="1">
        <f t="array" ref="J270">INDEX(GMWQ!$A$2:$NF$60,MATCH(1,(GMWQ!$NE$2:$NE$60=J$3)*(GMWQ!$ND$2:$ND$60=J$4)*(GMWQ!$NF$2:$NF$60=J$1),0),$G270-1966)</f>
        <v>153911.79999999999</v>
      </c>
      <c r="K270" s="4" cm="1">
        <f t="array" ref="K270">INDEX(GMWQ!$A$2:$NF$60,MATCH(1,(GMWQ!$NE$2:$NE$60=K$3)*(GMWQ!$ND$2:$ND$60=K$4)*(GMWQ!$NF$2:$NF$60=K$1),0),$G270-1966)</f>
        <v>1029.3320000000001</v>
      </c>
      <c r="L270" s="4" cm="1">
        <f t="array" ref="L270">INDEX(GMWQ!$A$2:$NF$60,MATCH(1,(GMWQ!$NE$2:$NE$60=L$3)*(GMWQ!$ND$2:$ND$60=L$4)*(GMWQ!$NF$2:$NF$60=L$1),0),$G270-1966)</f>
        <v>749.34950000000003</v>
      </c>
      <c r="M270" s="4" cm="1">
        <f t="array" ref="M270">INDEX(GMWQ!$A$2:$NF$60,MATCH(1,(GMWQ!$NE$2:$NE$60=M$3)*(GMWQ!$ND$2:$ND$60=M$4)*(GMWQ!$NF$2:$NF$60=M$1),0),$G270-1966)</f>
        <v>518.90549999999996</v>
      </c>
      <c r="N270" s="4" cm="1">
        <f t="array" ref="N270">INDEX(GMWQ!$A$2:$NF$60,MATCH(1,(GMWQ!$NE$2:$NE$60=N$3)*(GMWQ!$ND$2:$ND$60=N$4)*(GMWQ!$NF$2:$NF$60=N$1),0),$G270-1966)</f>
        <v>796875.9</v>
      </c>
      <c r="O270" s="4" cm="1">
        <f t="array" ref="O270">INDEX(GMWQ!$A$2:$NF$60,MATCH(1,(GMWQ!$NE$2:$NE$60=O$3)*(GMWQ!$ND$2:$ND$60=O$4)*(GMWQ!$NF$2:$NF$60=O$1),0),$G270-1966)</f>
        <v>-69194.44</v>
      </c>
      <c r="P270" s="4" cm="1">
        <f t="array" ref="P270">INDEX(GMWQ!$A$2:$NF$60,MATCH(1,(GMWQ!$NE$2:$NE$60=P$3)*(GMWQ!$ND$2:$ND$60=P$4)*(GMWQ!$NF$2:$NF$60=P$1),0),$G270-1966)</f>
        <v>-983.77549999999997</v>
      </c>
      <c r="Q270" s="4" cm="1">
        <f t="array" ref="Q270">INDEX(GMWQ!$A$2:$NF$60,MATCH(1,(GMWQ!$NE$2:$NE$60=Q$3)*(GMWQ!$ND$2:$ND$60=Q$4)*(GMWQ!$NF$2:$NF$60=Q$1),0),$G270-1966)</f>
        <v>-7030.4219999999996</v>
      </c>
      <c r="R270" s="4" cm="1">
        <f t="array" ref="R270">INDEX(GMWQ!$A$2:$NF$60,MATCH(1,(GMWQ!$NE$2:$NE$60=R$3)*(GMWQ!$ND$2:$ND$60=R$4)*(GMWQ!$NF$2:$NF$60=R$1),0),$G270-1966)</f>
        <v>-25.46021</v>
      </c>
      <c r="S270" s="4" cm="1">
        <f t="array" ref="S270">INDEX(GMWQ!$A$2:$NF$60,MATCH(1,(GMWQ!$NE$2:$NE$60=S$3)*(GMWQ!$ND$2:$ND$60=S$4)*(GMWQ!$NF$2:$NF$60=S$1),0),$G270-1966)</f>
        <v>-36.796999999999997</v>
      </c>
      <c r="T270" s="4" cm="1">
        <f t="array" ref="T270">INDEX(GMWQ!$A$2:$NF$60,MATCH(1,(GMWQ!$NE$2:$NE$60=T$3)*(GMWQ!$ND$2:$ND$60=T$4)*(GMWQ!$NF$2:$NF$60=T$1),0),$G270-1966)</f>
        <v>-13.49591</v>
      </c>
      <c r="U270" s="4" cm="1">
        <f t="array" ref="U270">INDEX(GMWQ!$A$2:$NF$60,MATCH(1,(GMWQ!$NE$2:$NE$60=U$3)*(GMWQ!$ND$2:$ND$60=U$4)*(GMWQ!$NF$2:$NF$60=U$1),0),$G270-1966)</f>
        <v>-22193.09</v>
      </c>
      <c r="V270" s="4" cm="1">
        <f t="array" ref="V270">INDEX(GMWQ!$A$2:$NF$60,MATCH(1,(GMWQ!$NE$2:$NE$60=V$3)*(GMWQ!$ND$2:$ND$60=V$4)*(GMWQ!$NF$2:$NF$60=V$1),0),$G270-1966)</f>
        <v>4704160</v>
      </c>
      <c r="W270" s="4" cm="1">
        <f t="array" ref="W270">INDEX(GMWQ!$A$2:$NF$60,MATCH(1,(GMWQ!$NE$2:$NE$60=W$3)*(GMWQ!$ND$2:$ND$60=W$4)*(GMWQ!$NF$2:$NF$60=W$1),0),$G270-1966)</f>
        <v>84718.8</v>
      </c>
      <c r="X270" s="4" cm="1">
        <f t="array" ref="X270">INDEX(GMWQ!$A$2:$NF$60,MATCH(1,(GMWQ!$NE$2:$NE$60=X$3)*(GMWQ!$ND$2:$ND$60=X$4)*(GMWQ!$NF$2:$NF$60=X$1),0),$G270-1966)</f>
        <v>1678009</v>
      </c>
      <c r="Y270" s="4" cm="1">
        <f t="array" ref="Y270">INDEX(GMWQ!$A$2:$NF$60,MATCH(1,(GMWQ!$NE$2:$NE$60=Y$3)*(GMWQ!$ND$2:$ND$60=Y$4)*(GMWQ!$NF$2:$NF$60=Y$1),0),$G270-1966)</f>
        <v>4548.085</v>
      </c>
      <c r="Z270" s="4" cm="1">
        <f t="array" ref="Z270">INDEX(GMWQ!$A$2:$NF$60,MATCH(1,(GMWQ!$NE$2:$NE$60=Z$3)*(GMWQ!$ND$2:$ND$60=Z$4)*(GMWQ!$NF$2:$NF$60=Z$1),0),$G270-1966)</f>
        <v>5675.0330000000004</v>
      </c>
      <c r="AA270" s="4" cm="1">
        <f t="array" ref="AA270">INDEX(GMWQ!$A$2:$NF$60,MATCH(1,(GMWQ!$NE$2:$NE$60=AA$3)*(GMWQ!$ND$2:$ND$60=AA$4)*(GMWQ!$NF$2:$NF$60=AA$1),0),$G270-1966)</f>
        <v>4230.6729999999998</v>
      </c>
      <c r="AB270" s="4" cm="1">
        <f t="array" ref="AB270">INDEX(GMWQ!$A$2:$NF$60,MATCH(1,(GMWQ!$NE$2:$NE$60=AB$3)*(GMWQ!$ND$2:$ND$60=AB$4)*(GMWQ!$NF$2:$NF$60=AB$1),0),$G270-1966)</f>
        <v>4701546</v>
      </c>
      <c r="AC270" s="4" cm="1">
        <f t="array" ref="AC270">INDEX(GMWQ!$A$2:$NF$60,MATCH(1,(GMWQ!$NE$2:$NE$60=AC$3)*(GMWQ!$ND$2:$ND$60=AC$4)*(GMWQ!$NF$2:$NF$60=AC$1),0),$G270-1966)</f>
        <v>4801076</v>
      </c>
      <c r="AD270" s="4" cm="1">
        <f t="array" ref="AD270">INDEX(GMWQ!$A$2:$NF$60,MATCH(1,(GMWQ!$NE$2:$NE$60=AD$3)*(GMWQ!$ND$2:$ND$60=AD$4)*(GMWQ!$NF$2:$NF$60=AD$1),0),$G270-1966)</f>
        <v>73044.3</v>
      </c>
      <c r="AE270" s="4" cm="1">
        <f t="array" ref="AE270">INDEX(GMWQ!$A$2:$NF$60,MATCH(1,(GMWQ!$NE$2:$NE$60=AE$3)*(GMWQ!$ND$2:$ND$60=AE$4)*(GMWQ!$NF$2:$NF$60=AE$1),0),$G270-1966)</f>
        <v>895437.2</v>
      </c>
      <c r="AF270" s="4" cm="1">
        <f t="array" ref="AF270">INDEX(GMWQ!$A$2:$NF$60,MATCH(1,(GMWQ!$NE$2:$NE$60=AF$3)*(GMWQ!$ND$2:$ND$60=AF$4)*(GMWQ!$NF$2:$NF$60=AF$1),0),$G270-1966)</f>
        <v>2871.5360000000001</v>
      </c>
      <c r="AG270" s="4" cm="1">
        <f t="array" ref="AG270">INDEX(GMWQ!$A$2:$NF$60,MATCH(1,(GMWQ!$NE$2:$NE$60=AG$3)*(GMWQ!$ND$2:$ND$60=AG$4)*(GMWQ!$NF$2:$NF$60=AG$1),0),$G270-1966)</f>
        <v>4244.643</v>
      </c>
      <c r="AH270" s="4" cm="1">
        <f t="array" ref="AH270">INDEX(GMWQ!$A$2:$NF$60,MATCH(1,(GMWQ!$NE$2:$NE$60=AH$3)*(GMWQ!$ND$2:$ND$60=AH$4)*(GMWQ!$NF$2:$NF$60=AH$1),0),$G270-1966)</f>
        <v>3591.962</v>
      </c>
      <c r="AI270" s="4" cm="1">
        <f t="array" ref="AI270">INDEX(GMWQ!$A$2:$NF$60,MATCH(1,(GMWQ!$NE$2:$NE$60=AI$3)*(GMWQ!$ND$2:$ND$60=AI$4)*(GMWQ!$NF$2:$NF$60=AI$1),0),$G270-1966)</f>
        <v>1546170</v>
      </c>
      <c r="AJ270" s="4" cm="1">
        <f t="array" ref="AJ270">INDEX(GMWQ!$A$2:$NF$60,MATCH(1,(GMWQ!$NE$2:$NE$60=AJ$3)*(GMWQ!$ND$2:$ND$60=AJ$4)*(GMWQ!$NF$2:$NF$60=AJ$1),0),$G270-1966)</f>
        <v>1221090</v>
      </c>
      <c r="AK270" s="4" cm="1">
        <f t="array" ref="AK270">INDEX(GMWQ!$A$2:$NF$60,MATCH(1,(GMWQ!$NE$2:$NE$60=AK$3)*(GMWQ!$ND$2:$ND$60=AK$4)*(GMWQ!$NF$2:$NF$60=AK$1),0),$G270-1966)</f>
        <v>13320.73</v>
      </c>
      <c r="AL270" s="4" cm="1">
        <f t="array" ref="AL270">INDEX(GMWQ!$A$2:$NF$60,MATCH(1,(GMWQ!$NE$2:$NE$60=AL$3)*(GMWQ!$ND$2:$ND$60=AL$4)*(GMWQ!$NF$2:$NF$60=AL$1),0),$G270-1966)</f>
        <v>209826.2</v>
      </c>
      <c r="AM270" s="4" cm="1">
        <f t="array" ref="AM270">INDEX(GMWQ!$A$2:$NF$60,MATCH(1,(GMWQ!$NE$2:$NE$60=AM$3)*(GMWQ!$ND$2:$ND$60=AM$4)*(GMWQ!$NF$2:$NF$60=AM$1),0),$G270-1966)</f>
        <v>1727.5830000000001</v>
      </c>
      <c r="AN270" s="4" cm="1">
        <f t="array" ref="AN270">INDEX(GMWQ!$A$2:$NF$60,MATCH(1,(GMWQ!$NE$2:$NE$60=AN$3)*(GMWQ!$ND$2:$ND$60=AN$4)*(GMWQ!$NF$2:$NF$60=AN$1),0),$G270-1966)</f>
        <v>1123.221</v>
      </c>
      <c r="AO270" s="4" cm="1">
        <f t="array" ref="AO270">INDEX(GMWQ!$A$2:$NF$60,MATCH(1,(GMWQ!$NE$2:$NE$60=AO$3)*(GMWQ!$ND$2:$ND$60=AO$4)*(GMWQ!$NF$2:$NF$60=AO$1),0),$G270-1966)</f>
        <v>766.17259999999999</v>
      </c>
      <c r="AP270" s="4" cm="1">
        <f t="array" ref="AP270">INDEX(GMWQ!$A$2:$NF$60,MATCH(1,(GMWQ!$NE$2:$NE$60=AP$3)*(GMWQ!$ND$2:$ND$60=AP$4)*(GMWQ!$NF$2:$NF$60=AP$1),0),$G270-1966)</f>
        <v>1328740</v>
      </c>
      <c r="AQ270" s="4" cm="1">
        <f t="array" ref="AQ270">INDEX(GMWQ!$A$2:$NF$60,MATCH(1,(GMWQ!$NE$2:$NE$60=AQ$3)*(GMWQ!$ND$2:$ND$60=AQ$4)*(GMWQ!$NF$2:$NF$60=AQ$1),0),$G270-1966)</f>
        <v>0.5439891</v>
      </c>
      <c r="AR270" s="4" cm="1">
        <f t="array" ref="AR270">INDEX(GMWQ!$A$2:$NF$60,MATCH(1,(GMWQ!$NE$2:$NE$60=AR$3)*(GMWQ!$ND$2:$ND$60=AR$4)*(GMWQ!$NF$2:$NF$60=AR$1),0),$G270-1966)</f>
        <v>0.67096999999999996</v>
      </c>
      <c r="AS270" s="4" cm="1">
        <f t="array" ref="AS270">INDEX(GMWQ!$A$2:$NF$60,MATCH(1,(GMWQ!$NE$2:$NE$60=AS$3)*(GMWQ!$ND$2:$ND$60=AS$4)*(GMWQ!$NF$2:$NF$60=AS$1),0),$G270-1966)</f>
        <v>0.5017722</v>
      </c>
      <c r="AT270" s="4" cm="1">
        <f t="array" ref="AT270">INDEX(GMWQ!$A$2:$NF$60,MATCH(1,(GMWQ!$NE$2:$NE$60=AT$3)*(GMWQ!$ND$2:$ND$60=AT$4)*(GMWQ!$NF$2:$NF$60=AT$1),0),$G270-1966)</f>
        <v>0.82297779999999998</v>
      </c>
      <c r="AU270" s="4" cm="1">
        <f t="array" ref="AU270">INDEX(GMWQ!$A$2:$NF$60,MATCH(1,(GMWQ!$NE$2:$NE$60=AU$3)*(GMWQ!$ND$2:$ND$60=AU$4)*(GMWQ!$NF$2:$NF$60=AU$1),0),$G270-1966)</f>
        <v>183.85509999999999</v>
      </c>
      <c r="AV270" s="4" cm="1">
        <f t="array" ref="AV270">INDEX(GMWQ!$A$2:$NF$60,MATCH(1,(GMWQ!$NE$2:$NE$60=AV$3)*(GMWQ!$ND$2:$ND$60=AV$4)*(GMWQ!$NF$2:$NF$60=AV$1),0),$G270-1966)</f>
        <v>434.8777</v>
      </c>
      <c r="AW270" s="4" cm="1">
        <f t="array" ref="AW270">INDEX(GMWQ!$A$2:$NF$60,MATCH(1,(GMWQ!$NE$2:$NE$60=AW$3)*(GMWQ!$ND$2:$ND$60=AW$4)*(GMWQ!$NF$2:$NF$60=AW$1),0),$G270-1966)</f>
        <v>145.4297</v>
      </c>
      <c r="AX270" s="4" cm="1">
        <f t="array" ref="AX270">INDEX(GMWQ!$A$2:$NF$60,MATCH(1,(GMWQ!$NE$2:$NE$60=AX$3)*(GMWQ!$ND$2:$ND$60=AX$4)*(GMWQ!$NF$2:$NF$60=AX$1),0),$G270-1966)</f>
        <v>162.97370000000001</v>
      </c>
      <c r="AY270" s="4" cm="1">
        <f t="array" ref="AY270">INDEX(GMWQ!$A$2:$NF$60,MATCH(1,(GMWQ!$NE$2:$NE$60=AY$3)*(GMWQ!$ND$2:$ND$60=AY$4)*(GMWQ!$NF$2:$NF$60=AY$1),0),$G270-1966)</f>
        <v>129.75409999999999</v>
      </c>
      <c r="AZ270" s="4" cm="1">
        <f t="array" ref="AZ270">INDEX(GMWQ!$A$2:$NF$60,MATCH(1,(GMWQ!$NE$2:$NE$60=AZ$3)*(GMWQ!$ND$2:$ND$60=AZ$4)*(GMWQ!$NF$2:$NF$60=AZ$1),0),$G270-1966)</f>
        <v>129.4041</v>
      </c>
      <c r="BA270" s="4" cm="1">
        <f t="array" ref="BA270">INDEX(GMWQ!$A$2:$NF$60,MATCH(1,(GMWQ!$NE$2:$NE$60=BA$3)*(GMWQ!$ND$2:$ND$60=BA$4)*(GMWQ!$NF$2:$NF$60=BA$1),0),$G270-1966)</f>
        <v>215.86259999999999</v>
      </c>
    </row>
    <row r="271" spans="1:53" x14ac:dyDescent="0.25">
      <c r="A271" s="4">
        <v>2039</v>
      </c>
      <c r="B271" s="4">
        <f t="shared" si="346"/>
        <v>2039</v>
      </c>
      <c r="C271" s="4">
        <f t="shared" si="346"/>
        <v>2038</v>
      </c>
      <c r="D271" s="4">
        <f t="shared" ref="D271" si="351">+D267+1</f>
        <v>2038</v>
      </c>
      <c r="E271" s="4">
        <f t="shared" si="346"/>
        <v>2038</v>
      </c>
      <c r="G271" s="4">
        <f t="shared" si="311"/>
        <v>2237</v>
      </c>
      <c r="H271" s="4" cm="1">
        <f t="array" ref="H271">INDEX(GMWQ!$A$2:$NF$60,MATCH(1,(GMWQ!$NE$2:$NE$60=H$3)*(GMWQ!$ND$2:$ND$60=H$4)*(GMWQ!$NF$2:$NF$60=H$1),0),$G271-1966)</f>
        <v>847894.9</v>
      </c>
      <c r="I271" s="4" cm="1">
        <f t="array" ref="I271">INDEX(GMWQ!$A$2:$NF$60,MATCH(1,(GMWQ!$NE$2:$NE$60=I$3)*(GMWQ!$ND$2:$ND$60=I$4)*(GMWQ!$NF$2:$NF$60=I$1),0),$G271-1966)</f>
        <v>8041.1769999999997</v>
      </c>
      <c r="J271" s="4" cm="1">
        <f t="array" ref="J271">INDEX(GMWQ!$A$2:$NF$60,MATCH(1,(GMWQ!$NE$2:$NE$60=J$3)*(GMWQ!$ND$2:$ND$60=J$4)*(GMWQ!$NF$2:$NF$60=J$1),0),$G271-1966)</f>
        <v>153954.4</v>
      </c>
      <c r="K271" s="4" cm="1">
        <f t="array" ref="K271">INDEX(GMWQ!$A$2:$NF$60,MATCH(1,(GMWQ!$NE$2:$NE$60=K$3)*(GMWQ!$ND$2:$ND$60=K$4)*(GMWQ!$NF$2:$NF$60=K$1),0),$G271-1966)</f>
        <v>1031.586</v>
      </c>
      <c r="L271" s="4" cm="1">
        <f t="array" ref="L271">INDEX(GMWQ!$A$2:$NF$60,MATCH(1,(GMWQ!$NE$2:$NE$60=L$3)*(GMWQ!$ND$2:$ND$60=L$4)*(GMWQ!$NF$2:$NF$60=L$1),0),$G271-1966)</f>
        <v>750.25440000000003</v>
      </c>
      <c r="M271" s="4" cm="1">
        <f t="array" ref="M271">INDEX(GMWQ!$A$2:$NF$60,MATCH(1,(GMWQ!$NE$2:$NE$60=M$3)*(GMWQ!$ND$2:$ND$60=M$4)*(GMWQ!$NF$2:$NF$60=M$1),0),$G271-1966)</f>
        <v>519.13160000000005</v>
      </c>
      <c r="N271" s="4" cm="1">
        <f t="array" ref="N271">INDEX(GMWQ!$A$2:$NF$60,MATCH(1,(GMWQ!$NE$2:$NE$60=N$3)*(GMWQ!$ND$2:$ND$60=N$4)*(GMWQ!$NF$2:$NF$60=N$1),0),$G271-1966)</f>
        <v>800482.4</v>
      </c>
      <c r="O271" s="4" cm="1">
        <f t="array" ref="O271">INDEX(GMWQ!$A$2:$NF$60,MATCH(1,(GMWQ!$NE$2:$NE$60=O$3)*(GMWQ!$ND$2:$ND$60=O$4)*(GMWQ!$NF$2:$NF$60=O$1),0),$G271-1966)</f>
        <v>-1389.8119999999999</v>
      </c>
      <c r="P271" s="4" cm="1">
        <f t="array" ref="P271">INDEX(GMWQ!$A$2:$NF$60,MATCH(1,(GMWQ!$NE$2:$NE$60=P$3)*(GMWQ!$ND$2:$ND$60=P$4)*(GMWQ!$NF$2:$NF$60=P$1),0),$G271-1966)</f>
        <v>-987.65210000000002</v>
      </c>
      <c r="Q271" s="4" cm="1">
        <f t="array" ref="Q271">INDEX(GMWQ!$A$2:$NF$60,MATCH(1,(GMWQ!$NE$2:$NE$60=Q$3)*(GMWQ!$ND$2:$ND$60=Q$4)*(GMWQ!$NF$2:$NF$60=Q$1),0),$G271-1966)</f>
        <v>-7058.3050000000003</v>
      </c>
      <c r="R271" s="4" cm="1">
        <f t="array" ref="R271">INDEX(GMWQ!$A$2:$NF$60,MATCH(1,(GMWQ!$NE$2:$NE$60=R$3)*(GMWQ!$ND$2:$ND$60=R$4)*(GMWQ!$NF$2:$NF$60=R$1),0),$G271-1966)</f>
        <v>-25.642700000000001</v>
      </c>
      <c r="S271" s="4" cm="1">
        <f t="array" ref="S271">INDEX(GMWQ!$A$2:$NF$60,MATCH(1,(GMWQ!$NE$2:$NE$60=S$3)*(GMWQ!$ND$2:$ND$60=S$4)*(GMWQ!$NF$2:$NF$60=S$1),0),$G271-1966)</f>
        <v>-37.018009999999997</v>
      </c>
      <c r="T271" s="4" cm="1">
        <f t="array" ref="T271">INDEX(GMWQ!$A$2:$NF$60,MATCH(1,(GMWQ!$NE$2:$NE$60=T$3)*(GMWQ!$ND$2:$ND$60=T$4)*(GMWQ!$NF$2:$NF$60=T$1),0),$G271-1966)</f>
        <v>-13.569000000000001</v>
      </c>
      <c r="U271" s="4" cm="1">
        <f t="array" ref="U271">INDEX(GMWQ!$A$2:$NF$60,MATCH(1,(GMWQ!$NE$2:$NE$60=U$3)*(GMWQ!$ND$2:$ND$60=U$4)*(GMWQ!$NF$2:$NF$60=U$1),0),$G271-1966)</f>
        <v>-22408.62</v>
      </c>
      <c r="V271" s="4" cm="1">
        <f t="array" ref="V271">INDEX(GMWQ!$A$2:$NF$60,MATCH(1,(GMWQ!$NE$2:$NE$60=V$3)*(GMWQ!$ND$2:$ND$60=V$4)*(GMWQ!$NF$2:$NF$60=V$1),0),$G271-1966)</f>
        <v>4705550</v>
      </c>
      <c r="W271" s="4" cm="1">
        <f t="array" ref="W271">INDEX(GMWQ!$A$2:$NF$60,MATCH(1,(GMWQ!$NE$2:$NE$60=W$3)*(GMWQ!$ND$2:$ND$60=W$4)*(GMWQ!$NF$2:$NF$60=W$1),0),$G271-1966)</f>
        <v>85706.45</v>
      </c>
      <c r="X271" s="4" cm="1">
        <f t="array" ref="X271">INDEX(GMWQ!$A$2:$NF$60,MATCH(1,(GMWQ!$NE$2:$NE$60=X$3)*(GMWQ!$ND$2:$ND$60=X$4)*(GMWQ!$NF$2:$NF$60=X$1),0),$G271-1966)</f>
        <v>1685067</v>
      </c>
      <c r="Y271" s="4" cm="1">
        <f t="array" ref="Y271">INDEX(GMWQ!$A$2:$NF$60,MATCH(1,(GMWQ!$NE$2:$NE$60=Y$3)*(GMWQ!$ND$2:$ND$60=Y$4)*(GMWQ!$NF$2:$NF$60=Y$1),0),$G271-1966)</f>
        <v>4573.7280000000001</v>
      </c>
      <c r="Z271" s="4" cm="1">
        <f t="array" ref="Z271">INDEX(GMWQ!$A$2:$NF$60,MATCH(1,(GMWQ!$NE$2:$NE$60=Z$3)*(GMWQ!$ND$2:$ND$60=Z$4)*(GMWQ!$NF$2:$NF$60=Z$1),0),$G271-1966)</f>
        <v>5712.0510000000004</v>
      </c>
      <c r="AA271" s="4" cm="1">
        <f t="array" ref="AA271">INDEX(GMWQ!$A$2:$NF$60,MATCH(1,(GMWQ!$NE$2:$NE$60=AA$3)*(GMWQ!$ND$2:$ND$60=AA$4)*(GMWQ!$NF$2:$NF$60=AA$1),0),$G271-1966)</f>
        <v>4244.2420000000002</v>
      </c>
      <c r="AB271" s="4" cm="1">
        <f t="array" ref="AB271">INDEX(GMWQ!$A$2:$NF$60,MATCH(1,(GMWQ!$NE$2:$NE$60=AB$3)*(GMWQ!$ND$2:$ND$60=AB$4)*(GMWQ!$NF$2:$NF$60=AB$1),0),$G271-1966)</f>
        <v>4723954</v>
      </c>
      <c r="AC271" s="4" cm="1">
        <f t="array" ref="AC271">INDEX(GMWQ!$A$2:$NF$60,MATCH(1,(GMWQ!$NE$2:$NE$60=AC$3)*(GMWQ!$ND$2:$ND$60=AC$4)*(GMWQ!$NF$2:$NF$60=AC$1),0),$G271-1966)</f>
        <v>4805144</v>
      </c>
      <c r="AD271" s="4" cm="1">
        <f t="array" ref="AD271">INDEX(GMWQ!$A$2:$NF$60,MATCH(1,(GMWQ!$NE$2:$NE$60=AD$3)*(GMWQ!$ND$2:$ND$60=AD$4)*(GMWQ!$NF$2:$NF$60=AD$1),0),$G271-1966)</f>
        <v>74093.34</v>
      </c>
      <c r="AE271" s="4" cm="1">
        <f t="array" ref="AE271">INDEX(GMWQ!$A$2:$NF$60,MATCH(1,(GMWQ!$NE$2:$NE$60=AE$3)*(GMWQ!$ND$2:$ND$60=AE$4)*(GMWQ!$NF$2:$NF$60=AE$1),0),$G271-1966)</f>
        <v>902495.5</v>
      </c>
      <c r="AF271" s="4" cm="1">
        <f t="array" ref="AF271">INDEX(GMWQ!$A$2:$NF$60,MATCH(1,(GMWQ!$NE$2:$NE$60=AF$3)*(GMWQ!$ND$2:$ND$60=AF$4)*(GMWQ!$NF$2:$NF$60=AF$1),0),$G271-1966)</f>
        <v>2897.1790000000001</v>
      </c>
      <c r="AG271" s="4" cm="1">
        <f t="array" ref="AG271">INDEX(GMWQ!$A$2:$NF$60,MATCH(1,(GMWQ!$NE$2:$NE$60=AG$3)*(GMWQ!$ND$2:$ND$60=AG$4)*(GMWQ!$NF$2:$NF$60=AG$1),0),$G271-1966)</f>
        <v>4281.6610000000001</v>
      </c>
      <c r="AH271" s="4" cm="1">
        <f t="array" ref="AH271">INDEX(GMWQ!$A$2:$NF$60,MATCH(1,(GMWQ!$NE$2:$NE$60=AH$3)*(GMWQ!$ND$2:$ND$60=AH$4)*(GMWQ!$NF$2:$NF$60=AH$1),0),$G271-1966)</f>
        <v>3605.5309999999999</v>
      </c>
      <c r="AI271" s="4" cm="1">
        <f t="array" ref="AI271">INDEX(GMWQ!$A$2:$NF$60,MATCH(1,(GMWQ!$NE$2:$NE$60=AI$3)*(GMWQ!$ND$2:$ND$60=AI$4)*(GMWQ!$NF$2:$NF$60=AI$1),0),$G271-1966)</f>
        <v>1570096</v>
      </c>
      <c r="AJ271" s="4" cm="1">
        <f t="array" ref="AJ271">INDEX(GMWQ!$A$2:$NF$60,MATCH(1,(GMWQ!$NE$2:$NE$60=AJ$3)*(GMWQ!$ND$2:$ND$60=AJ$4)*(GMWQ!$NF$2:$NF$60=AJ$1),0),$G271-1966)</f>
        <v>1232010</v>
      </c>
      <c r="AK271" s="4" cm="1">
        <f t="array" ref="AK271">INDEX(GMWQ!$A$2:$NF$60,MATCH(1,(GMWQ!$NE$2:$NE$60=AK$3)*(GMWQ!$ND$2:$ND$60=AK$4)*(GMWQ!$NF$2:$NF$60=AK$1),0),$G271-1966)</f>
        <v>13440.87</v>
      </c>
      <c r="AL271" s="4" cm="1">
        <f t="array" ref="AL271">INDEX(GMWQ!$A$2:$NF$60,MATCH(1,(GMWQ!$NE$2:$NE$60=AL$3)*(GMWQ!$ND$2:$ND$60=AL$4)*(GMWQ!$NF$2:$NF$60=AL$1),0),$G271-1966)</f>
        <v>210715.9</v>
      </c>
      <c r="AM271" s="4" cm="1">
        <f t="array" ref="AM271">INDEX(GMWQ!$A$2:$NF$60,MATCH(1,(GMWQ!$NE$2:$NE$60=AM$3)*(GMWQ!$ND$2:$ND$60=AM$4)*(GMWQ!$NF$2:$NF$60=AM$1),0),$G271-1966)</f>
        <v>1739.9549999999999</v>
      </c>
      <c r="AN271" s="4" cm="1">
        <f t="array" ref="AN271">INDEX(GMWQ!$A$2:$NF$60,MATCH(1,(GMWQ!$NE$2:$NE$60=AN$3)*(GMWQ!$ND$2:$ND$60=AN$4)*(GMWQ!$NF$2:$NF$60=AN$1),0),$G271-1966)</f>
        <v>1129.9870000000001</v>
      </c>
      <c r="AO271" s="4" cm="1">
        <f t="array" ref="AO271">INDEX(GMWQ!$A$2:$NF$60,MATCH(1,(GMWQ!$NE$2:$NE$60=AO$3)*(GMWQ!$ND$2:$ND$60=AO$4)*(GMWQ!$NF$2:$NF$60=AO$1),0),$G271-1966)</f>
        <v>770.06809999999996</v>
      </c>
      <c r="AP271" s="4" cm="1">
        <f t="array" ref="AP271">INDEX(GMWQ!$A$2:$NF$60,MATCH(1,(GMWQ!$NE$2:$NE$60=AP$3)*(GMWQ!$ND$2:$ND$60=AP$4)*(GMWQ!$NF$2:$NF$60=AP$1),0),$G271-1966)</f>
        <v>1341277</v>
      </c>
      <c r="AQ271" s="4" cm="1">
        <f t="array" ref="AQ271">INDEX(GMWQ!$A$2:$NF$60,MATCH(1,(GMWQ!$NE$2:$NE$60=AQ$3)*(GMWQ!$ND$2:$ND$60=AQ$4)*(GMWQ!$NF$2:$NF$60=AQ$1),0),$G271-1966)</f>
        <v>0.54365359999999996</v>
      </c>
      <c r="AR271" s="4" cm="1">
        <f t="array" ref="AR271">INDEX(GMWQ!$A$2:$NF$60,MATCH(1,(GMWQ!$NE$2:$NE$60=AR$3)*(GMWQ!$ND$2:$ND$60=AR$4)*(GMWQ!$NF$2:$NF$60=AR$1),0),$G271-1966)</f>
        <v>0.67523489999999997</v>
      </c>
      <c r="AS271" s="4" cm="1">
        <f t="array" ref="AS271">INDEX(GMWQ!$A$2:$NF$60,MATCH(1,(GMWQ!$NE$2:$NE$60=AS$3)*(GMWQ!$ND$2:$ND$60=AS$4)*(GMWQ!$NF$2:$NF$60=AS$1),0),$G271-1966)</f>
        <v>0.49825000000000003</v>
      </c>
      <c r="AT271" s="4" cm="1">
        <f t="array" ref="AT271">INDEX(GMWQ!$A$2:$NF$60,MATCH(1,(GMWQ!$NE$2:$NE$60=AT$3)*(GMWQ!$ND$2:$ND$60=AT$4)*(GMWQ!$NF$2:$NF$60=AT$1),0),$G271-1966)</f>
        <v>0.82403210000000005</v>
      </c>
      <c r="AU271" s="4" cm="1">
        <f t="array" ref="AU271">INDEX(GMWQ!$A$2:$NF$60,MATCH(1,(GMWQ!$NE$2:$NE$60=AU$3)*(GMWQ!$ND$2:$ND$60=AU$4)*(GMWQ!$NF$2:$NF$60=AU$1),0),$G271-1966)</f>
        <v>184.20849999999999</v>
      </c>
      <c r="AV271" s="4" cm="1">
        <f t="array" ref="AV271">INDEX(GMWQ!$A$2:$NF$60,MATCH(1,(GMWQ!$NE$2:$NE$60=AV$3)*(GMWQ!$ND$2:$ND$60=AV$4)*(GMWQ!$NF$2:$NF$60=AV$1),0),$G271-1966)</f>
        <v>437.25720000000001</v>
      </c>
      <c r="AW271" s="4" cm="1">
        <f t="array" ref="AW271">INDEX(GMWQ!$A$2:$NF$60,MATCH(1,(GMWQ!$NE$2:$NE$60=AW$3)*(GMWQ!$ND$2:$ND$60=AW$4)*(GMWQ!$NF$2:$NF$60=AW$1),0),$G271-1966)</f>
        <v>145.5917</v>
      </c>
      <c r="AX271" s="4" cm="1">
        <f t="array" ref="AX271">INDEX(GMWQ!$A$2:$NF$60,MATCH(1,(GMWQ!$NE$2:$NE$60=AX$3)*(GMWQ!$ND$2:$ND$60=AX$4)*(GMWQ!$NF$2:$NF$60=AX$1),0),$G271-1966)</f>
        <v>163.78720000000001</v>
      </c>
      <c r="AY271" s="4" cm="1">
        <f t="array" ref="AY271">INDEX(GMWQ!$A$2:$NF$60,MATCH(1,(GMWQ!$NE$2:$NE$60=AY$3)*(GMWQ!$ND$2:$ND$60=AY$4)*(GMWQ!$NF$2:$NF$60=AY$1),0),$G271-1966)</f>
        <v>130.4238</v>
      </c>
      <c r="AZ271" s="4" cm="1">
        <f t="array" ref="AZ271">INDEX(GMWQ!$A$2:$NF$60,MATCH(1,(GMWQ!$NE$2:$NE$60=AZ$3)*(GMWQ!$ND$2:$ND$60=AZ$4)*(GMWQ!$NF$2:$NF$60=AZ$1),0),$G271-1966)</f>
        <v>130.29570000000001</v>
      </c>
      <c r="BA271" s="4" cm="1">
        <f t="array" ref="BA271">INDEX(GMWQ!$A$2:$NF$60,MATCH(1,(GMWQ!$NE$2:$NE$60=BA$3)*(GMWQ!$ND$2:$ND$60=BA$4)*(GMWQ!$NF$2:$NF$60=BA$1),0),$G271-1966)</f>
        <v>216.94120000000001</v>
      </c>
    </row>
    <row r="272" spans="1:53" x14ac:dyDescent="0.25">
      <c r="B272" s="4">
        <f t="shared" si="346"/>
        <v>2039</v>
      </c>
      <c r="C272" s="4">
        <f t="shared" si="346"/>
        <v>2039</v>
      </c>
      <c r="D272" s="4">
        <f t="shared" ref="D272" si="352">+D268+1</f>
        <v>2038</v>
      </c>
      <c r="G272" s="4">
        <f t="shared" si="311"/>
        <v>2238</v>
      </c>
      <c r="H272" s="4" cm="1">
        <f t="array" ref="H272">INDEX(GMWQ!$A$2:$NF$60,MATCH(1,(GMWQ!$NE$2:$NE$60=H$3)*(GMWQ!$ND$2:$ND$60=H$4)*(GMWQ!$NF$2:$NF$60=H$1),0),$G272-1966)</f>
        <v>850934.8</v>
      </c>
      <c r="I272" s="4" cm="1">
        <f t="array" ref="I272">INDEX(GMWQ!$A$2:$NF$60,MATCH(1,(GMWQ!$NE$2:$NE$60=I$3)*(GMWQ!$ND$2:$ND$60=I$4)*(GMWQ!$NF$2:$NF$60=I$1),0),$G272-1966)</f>
        <v>8076.6369999999997</v>
      </c>
      <c r="J272" s="4" cm="1">
        <f t="array" ref="J272">INDEX(GMWQ!$A$2:$NF$60,MATCH(1,(GMWQ!$NE$2:$NE$60=J$3)*(GMWQ!$ND$2:$ND$60=J$4)*(GMWQ!$NF$2:$NF$60=J$1),0),$G272-1966)</f>
        <v>153998</v>
      </c>
      <c r="K272" s="4" cm="1">
        <f t="array" ref="K272">INDEX(GMWQ!$A$2:$NF$60,MATCH(1,(GMWQ!$NE$2:$NE$60=K$3)*(GMWQ!$ND$2:$ND$60=K$4)*(GMWQ!$NF$2:$NF$60=K$1),0),$G272-1966)</f>
        <v>1033.7929999999999</v>
      </c>
      <c r="L272" s="4" cm="1">
        <f t="array" ref="L272">INDEX(GMWQ!$A$2:$NF$60,MATCH(1,(GMWQ!$NE$2:$NE$60=L$3)*(GMWQ!$ND$2:$ND$60=L$4)*(GMWQ!$NF$2:$NF$60=L$1),0),$G272-1966)</f>
        <v>751.22940000000006</v>
      </c>
      <c r="M272" s="4" cm="1">
        <f t="array" ref="M272">INDEX(GMWQ!$A$2:$NF$60,MATCH(1,(GMWQ!$NE$2:$NE$60=M$3)*(GMWQ!$ND$2:$ND$60=M$4)*(GMWQ!$NF$2:$NF$60=M$1),0),$G272-1966)</f>
        <v>519.35379999999998</v>
      </c>
      <c r="N272" s="4" cm="1">
        <f t="array" ref="N272">INDEX(GMWQ!$A$2:$NF$60,MATCH(1,(GMWQ!$NE$2:$NE$60=N$3)*(GMWQ!$ND$2:$ND$60=N$4)*(GMWQ!$NF$2:$NF$60=N$1),0),$G272-1966)</f>
        <v>804087.2</v>
      </c>
      <c r="O272" s="4" cm="1">
        <f t="array" ref="O272">INDEX(GMWQ!$A$2:$NF$60,MATCH(1,(GMWQ!$NE$2:$NE$60=O$3)*(GMWQ!$ND$2:$ND$60=O$4)*(GMWQ!$NF$2:$NF$60=O$1),0),$G272-1966)</f>
        <v>-76885.62</v>
      </c>
      <c r="P272" s="4" cm="1">
        <f t="array" ref="P272">INDEX(GMWQ!$A$2:$NF$60,MATCH(1,(GMWQ!$NE$2:$NE$60=P$3)*(GMWQ!$ND$2:$ND$60=P$4)*(GMWQ!$NF$2:$NF$60=P$1),0),$G272-1966)</f>
        <v>-991.4742</v>
      </c>
      <c r="Q272" s="4" cm="1">
        <f t="array" ref="Q272">INDEX(GMWQ!$A$2:$NF$60,MATCH(1,(GMWQ!$NE$2:$NE$60=Q$3)*(GMWQ!$ND$2:$ND$60=Q$4)*(GMWQ!$NF$2:$NF$60=Q$1),0),$G272-1966)</f>
        <v>-7088.2340000000004</v>
      </c>
      <c r="R272" s="4" cm="1">
        <f t="array" ref="R272">INDEX(GMWQ!$A$2:$NF$60,MATCH(1,(GMWQ!$NE$2:$NE$60=R$3)*(GMWQ!$ND$2:$ND$60=R$4)*(GMWQ!$NF$2:$NF$60=R$1),0),$G272-1966)</f>
        <v>-25.825009999999999</v>
      </c>
      <c r="S272" s="4" cm="1">
        <f t="array" ref="S272">INDEX(GMWQ!$A$2:$NF$60,MATCH(1,(GMWQ!$NE$2:$NE$60=S$3)*(GMWQ!$ND$2:$ND$60=S$4)*(GMWQ!$NF$2:$NF$60=S$1),0),$G272-1966)</f>
        <v>-37.248959999999997</v>
      </c>
      <c r="T272" s="4" cm="1">
        <f t="array" ref="T272">INDEX(GMWQ!$A$2:$NF$60,MATCH(1,(GMWQ!$NE$2:$NE$60=T$3)*(GMWQ!$ND$2:$ND$60=T$4)*(GMWQ!$NF$2:$NF$60=T$1),0),$G272-1966)</f>
        <v>-13.637969999999999</v>
      </c>
      <c r="U272" s="4" cm="1">
        <f t="array" ref="U272">INDEX(GMWQ!$A$2:$NF$60,MATCH(1,(GMWQ!$NE$2:$NE$60=U$3)*(GMWQ!$ND$2:$ND$60=U$4)*(GMWQ!$NF$2:$NF$60=U$1),0),$G272-1966)</f>
        <v>-22571.19</v>
      </c>
      <c r="V272" s="4" cm="1">
        <f t="array" ref="V272">INDEX(GMWQ!$A$2:$NF$60,MATCH(1,(GMWQ!$NE$2:$NE$60=V$3)*(GMWQ!$ND$2:$ND$60=V$4)*(GMWQ!$NF$2:$NF$60=V$1),0),$G272-1966)</f>
        <v>4782435</v>
      </c>
      <c r="W272" s="4" cm="1">
        <f t="array" ref="W272">INDEX(GMWQ!$A$2:$NF$60,MATCH(1,(GMWQ!$NE$2:$NE$60=W$3)*(GMWQ!$ND$2:$ND$60=W$4)*(GMWQ!$NF$2:$NF$60=W$1),0),$G272-1966)</f>
        <v>86697.919999999998</v>
      </c>
      <c r="X272" s="4" cm="1">
        <f t="array" ref="X272">INDEX(GMWQ!$A$2:$NF$60,MATCH(1,(GMWQ!$NE$2:$NE$60=X$3)*(GMWQ!$ND$2:$ND$60=X$4)*(GMWQ!$NF$2:$NF$60=X$1),0),$G272-1966)</f>
        <v>1692156</v>
      </c>
      <c r="Y272" s="4" cm="1">
        <f t="array" ref="Y272">INDEX(GMWQ!$A$2:$NF$60,MATCH(1,(GMWQ!$NE$2:$NE$60=Y$3)*(GMWQ!$ND$2:$ND$60=Y$4)*(GMWQ!$NF$2:$NF$60=Y$1),0),$G272-1966)</f>
        <v>4599.5529999999999</v>
      </c>
      <c r="Z272" s="4" cm="1">
        <f t="array" ref="Z272">INDEX(GMWQ!$A$2:$NF$60,MATCH(1,(GMWQ!$NE$2:$NE$60=Z$3)*(GMWQ!$ND$2:$ND$60=Z$4)*(GMWQ!$NF$2:$NF$60=Z$1),0),$G272-1966)</f>
        <v>5749.3</v>
      </c>
      <c r="AA272" s="4" cm="1">
        <f t="array" ref="AA272">INDEX(GMWQ!$A$2:$NF$60,MATCH(1,(GMWQ!$NE$2:$NE$60=AA$3)*(GMWQ!$ND$2:$ND$60=AA$4)*(GMWQ!$NF$2:$NF$60=AA$1),0),$G272-1966)</f>
        <v>4257.88</v>
      </c>
      <c r="AB272" s="4" cm="1">
        <f t="array" ref="AB272">INDEX(GMWQ!$A$2:$NF$60,MATCH(1,(GMWQ!$NE$2:$NE$60=AB$3)*(GMWQ!$ND$2:$ND$60=AB$4)*(GMWQ!$NF$2:$NF$60=AB$1),0),$G272-1966)</f>
        <v>4746526</v>
      </c>
      <c r="AC272" s="4" cm="1">
        <f t="array" ref="AC272">INDEX(GMWQ!$A$2:$NF$60,MATCH(1,(GMWQ!$NE$2:$NE$60=AC$3)*(GMWQ!$ND$2:$ND$60=AC$4)*(GMWQ!$NF$2:$NF$60=AC$1),0),$G272-1966)</f>
        <v>4884708</v>
      </c>
      <c r="AD272" s="4" cm="1">
        <f t="array" ref="AD272">INDEX(GMWQ!$A$2:$NF$60,MATCH(1,(GMWQ!$NE$2:$NE$60=AD$3)*(GMWQ!$ND$2:$ND$60=AD$4)*(GMWQ!$NF$2:$NF$60=AD$1),0),$G272-1966)</f>
        <v>75031.39</v>
      </c>
      <c r="AE272" s="4" cm="1">
        <f t="array" ref="AE272">INDEX(GMWQ!$A$2:$NF$60,MATCH(1,(GMWQ!$NE$2:$NE$60=AE$3)*(GMWQ!$ND$2:$ND$60=AE$4)*(GMWQ!$NF$2:$NF$60=AE$1),0),$G272-1966)</f>
        <v>909583.8</v>
      </c>
      <c r="AF272" s="4" cm="1">
        <f t="array" ref="AF272">INDEX(GMWQ!$A$2:$NF$60,MATCH(1,(GMWQ!$NE$2:$NE$60=AF$3)*(GMWQ!$ND$2:$ND$60=AF$4)*(GMWQ!$NF$2:$NF$60=AF$1),0),$G272-1966)</f>
        <v>2923.0039999999999</v>
      </c>
      <c r="AG272" s="4" cm="1">
        <f t="array" ref="AG272">INDEX(GMWQ!$A$2:$NF$60,MATCH(1,(GMWQ!$NE$2:$NE$60=AG$3)*(GMWQ!$ND$2:$ND$60=AG$4)*(GMWQ!$NF$2:$NF$60=AG$1),0),$G272-1966)</f>
        <v>4318.91</v>
      </c>
      <c r="AH272" s="4" cm="1">
        <f t="array" ref="AH272">INDEX(GMWQ!$A$2:$NF$60,MATCH(1,(GMWQ!$NE$2:$NE$60=AH$3)*(GMWQ!$ND$2:$ND$60=AH$4)*(GMWQ!$NF$2:$NF$60=AH$1),0),$G272-1966)</f>
        <v>3619.1689999999999</v>
      </c>
      <c r="AI272" s="4" cm="1">
        <f t="array" ref="AI272">INDEX(GMWQ!$A$2:$NF$60,MATCH(1,(GMWQ!$NE$2:$NE$60=AI$3)*(GMWQ!$ND$2:$ND$60=AI$4)*(GMWQ!$NF$2:$NF$60=AI$1),0),$G272-1966)</f>
        <v>1594185</v>
      </c>
      <c r="AJ272" s="4" cm="1">
        <f t="array" ref="AJ272">INDEX(GMWQ!$A$2:$NF$60,MATCH(1,(GMWQ!$NE$2:$NE$60=AJ$3)*(GMWQ!$ND$2:$ND$60=AJ$4)*(GMWQ!$NF$2:$NF$60=AJ$1),0),$G272-1966)</f>
        <v>1243029</v>
      </c>
      <c r="AK272" s="4" cm="1">
        <f t="array" ref="AK272">INDEX(GMWQ!$A$2:$NF$60,MATCH(1,(GMWQ!$NE$2:$NE$60=AK$3)*(GMWQ!$ND$2:$ND$60=AK$4)*(GMWQ!$NF$2:$NF$60=AK$1),0),$G272-1966)</f>
        <v>13562.13</v>
      </c>
      <c r="AL272" s="4" cm="1">
        <f t="array" ref="AL272">INDEX(GMWQ!$A$2:$NF$60,MATCH(1,(GMWQ!$NE$2:$NE$60=AL$3)*(GMWQ!$ND$2:$ND$60=AL$4)*(GMWQ!$NF$2:$NF$60=AL$1),0),$G272-1966)</f>
        <v>211609.4</v>
      </c>
      <c r="AM272" s="4" cm="1">
        <f t="array" ref="AM272">INDEX(GMWQ!$A$2:$NF$60,MATCH(1,(GMWQ!$NE$2:$NE$60=AM$3)*(GMWQ!$ND$2:$ND$60=AM$4)*(GMWQ!$NF$2:$NF$60=AM$1),0),$G272-1966)</f>
        <v>1752.329</v>
      </c>
      <c r="AN272" s="4" cm="1">
        <f t="array" ref="AN272">INDEX(GMWQ!$A$2:$NF$60,MATCH(1,(GMWQ!$NE$2:$NE$60=AN$3)*(GMWQ!$ND$2:$ND$60=AN$4)*(GMWQ!$NF$2:$NF$60=AN$1),0),$G272-1966)</f>
        <v>1137.049</v>
      </c>
      <c r="AO272" s="4" cm="1">
        <f t="array" ref="AO272">INDEX(GMWQ!$A$2:$NF$60,MATCH(1,(GMWQ!$NE$2:$NE$60=AO$3)*(GMWQ!$ND$2:$ND$60=AO$4)*(GMWQ!$NF$2:$NF$60=AO$1),0),$G272-1966)</f>
        <v>774.27629999999999</v>
      </c>
      <c r="AP272" s="4" cm="1">
        <f t="array" ref="AP272">INDEX(GMWQ!$A$2:$NF$60,MATCH(1,(GMWQ!$NE$2:$NE$60=AP$3)*(GMWQ!$ND$2:$ND$60=AP$4)*(GMWQ!$NF$2:$NF$60=AP$1),0),$G272-1966)</f>
        <v>1353895</v>
      </c>
      <c r="AQ272" s="4" cm="1">
        <f t="array" ref="AQ272">INDEX(GMWQ!$A$2:$NF$60,MATCH(1,(GMWQ!$NE$2:$NE$60=AQ$3)*(GMWQ!$ND$2:$ND$60=AQ$4)*(GMWQ!$NF$2:$NF$60=AQ$1),0),$G272-1966)</f>
        <v>0.54341399999999995</v>
      </c>
      <c r="AR272" s="4" cm="1">
        <f t="array" ref="AR272">INDEX(GMWQ!$A$2:$NF$60,MATCH(1,(GMWQ!$NE$2:$NE$60=AR$3)*(GMWQ!$ND$2:$ND$60=AR$4)*(GMWQ!$NF$2:$NF$60=AR$1),0),$G272-1966)</f>
        <v>0.67870909999999995</v>
      </c>
      <c r="AS272" s="4" cm="1">
        <f t="array" ref="AS272">INDEX(GMWQ!$A$2:$NF$60,MATCH(1,(GMWQ!$NE$2:$NE$60=AS$3)*(GMWQ!$ND$2:$ND$60=AS$4)*(GMWQ!$NF$2:$NF$60=AS$1),0),$G272-1966)</f>
        <v>0.49398530000000002</v>
      </c>
      <c r="AT272" s="4" cm="1">
        <f t="array" ref="AT272">INDEX(GMWQ!$A$2:$NF$60,MATCH(1,(GMWQ!$NE$2:$NE$60=AT$3)*(GMWQ!$ND$2:$ND$60=AT$4)*(GMWQ!$NF$2:$NF$60=AT$1),0),$G272-1966)</f>
        <v>0.82499049999999996</v>
      </c>
      <c r="AU272" s="4" cm="1">
        <f t="array" ref="AU272">INDEX(GMWQ!$A$2:$NF$60,MATCH(1,(GMWQ!$NE$2:$NE$60=AU$3)*(GMWQ!$ND$2:$ND$60=AU$4)*(GMWQ!$NF$2:$NF$60=AU$1),0),$G272-1966)</f>
        <v>185.79900000000001</v>
      </c>
      <c r="AV272" s="4" cm="1">
        <f t="array" ref="AV272">INDEX(GMWQ!$A$2:$NF$60,MATCH(1,(GMWQ!$NE$2:$NE$60=AV$3)*(GMWQ!$ND$2:$ND$60=AV$4)*(GMWQ!$NF$2:$NF$60=AV$1),0),$G272-1966)</f>
        <v>439.64960000000002</v>
      </c>
      <c r="AW272" s="4" cm="1">
        <f t="array" ref="AW272">INDEX(GMWQ!$A$2:$NF$60,MATCH(1,(GMWQ!$NE$2:$NE$60=AW$3)*(GMWQ!$ND$2:$ND$60=AW$4)*(GMWQ!$NF$2:$NF$60=AW$1),0),$G272-1966)</f>
        <v>146.86369999999999</v>
      </c>
      <c r="AX272" s="4" cm="1">
        <f t="array" ref="AX272">INDEX(GMWQ!$A$2:$NF$60,MATCH(1,(GMWQ!$NE$2:$NE$60=AX$3)*(GMWQ!$ND$2:$ND$60=AX$4)*(GMWQ!$NF$2:$NF$60=AX$1),0),$G272-1966)</f>
        <v>164.60489999999999</v>
      </c>
      <c r="AY272" s="4" cm="1">
        <f t="array" ref="AY272">INDEX(GMWQ!$A$2:$NF$60,MATCH(1,(GMWQ!$NE$2:$NE$60=AY$3)*(GMWQ!$ND$2:$ND$60=AY$4)*(GMWQ!$NF$2:$NF$60=AY$1),0),$G272-1966)</f>
        <v>131.6061</v>
      </c>
      <c r="AZ272" s="4" cm="1">
        <f t="array" ref="AZ272">INDEX(GMWQ!$A$2:$NF$60,MATCH(1,(GMWQ!$NE$2:$NE$60=AZ$3)*(GMWQ!$ND$2:$ND$60=AZ$4)*(GMWQ!$NF$2:$NF$60=AZ$1),0),$G272-1966)</f>
        <v>131.58109999999999</v>
      </c>
      <c r="BA272" s="4" cm="1">
        <f t="array" ref="BA272">INDEX(GMWQ!$A$2:$NF$60,MATCH(1,(GMWQ!$NE$2:$NE$60=BA$3)*(GMWQ!$ND$2:$ND$60=BA$4)*(GMWQ!$NF$2:$NF$60=BA$1),0),$G272-1966)</f>
        <v>218.02760000000001</v>
      </c>
    </row>
    <row r="273" spans="1:53" x14ac:dyDescent="0.25">
      <c r="B273" s="4">
        <f t="shared" si="346"/>
        <v>2039</v>
      </c>
      <c r="C273" s="4">
        <f t="shared" si="346"/>
        <v>2039</v>
      </c>
      <c r="D273" s="4">
        <f t="shared" ref="D273" si="353">+D269+1</f>
        <v>2039</v>
      </c>
      <c r="G273" s="4">
        <f t="shared" si="311"/>
        <v>2239</v>
      </c>
      <c r="H273" s="4" cm="1">
        <f t="array" ref="H273">INDEX(GMWQ!$A$2:$NF$60,MATCH(1,(GMWQ!$NE$2:$NE$60=H$3)*(GMWQ!$ND$2:$ND$60=H$4)*(GMWQ!$NF$2:$NF$60=H$1),0),$G273-1966)</f>
        <v>853986.9</v>
      </c>
      <c r="I273" s="4" cm="1">
        <f t="array" ref="I273">INDEX(GMWQ!$A$2:$NF$60,MATCH(1,(GMWQ!$NE$2:$NE$60=I$3)*(GMWQ!$ND$2:$ND$60=I$4)*(GMWQ!$NF$2:$NF$60=I$1),0),$G273-1966)</f>
        <v>8111.3969999999999</v>
      </c>
      <c r="J273" s="4" cm="1">
        <f t="array" ref="J273">INDEX(GMWQ!$A$2:$NF$60,MATCH(1,(GMWQ!$NE$2:$NE$60=J$3)*(GMWQ!$ND$2:$ND$60=J$4)*(GMWQ!$NF$2:$NF$60=J$1),0),$G273-1966)</f>
        <v>154043.20000000001</v>
      </c>
      <c r="K273" s="4" cm="1">
        <f t="array" ref="K273">INDEX(GMWQ!$A$2:$NF$60,MATCH(1,(GMWQ!$NE$2:$NE$60=K$3)*(GMWQ!$ND$2:$ND$60=K$4)*(GMWQ!$NF$2:$NF$60=K$1),0),$G273-1966)</f>
        <v>1036.0050000000001</v>
      </c>
      <c r="L273" s="4" cm="1">
        <f t="array" ref="L273">INDEX(GMWQ!$A$2:$NF$60,MATCH(1,(GMWQ!$NE$2:$NE$60=L$3)*(GMWQ!$ND$2:$ND$60=L$4)*(GMWQ!$NF$2:$NF$60=L$1),0),$G273-1966)</f>
        <v>752.20010000000002</v>
      </c>
      <c r="M273" s="4" cm="1">
        <f t="array" ref="M273">INDEX(GMWQ!$A$2:$NF$60,MATCH(1,(GMWQ!$NE$2:$NE$60=M$3)*(GMWQ!$ND$2:$ND$60=M$4)*(GMWQ!$NF$2:$NF$60=M$1),0),$G273-1966)</f>
        <v>519.57180000000005</v>
      </c>
      <c r="N273" s="4" cm="1">
        <f t="array" ref="N273">INDEX(GMWQ!$A$2:$NF$60,MATCH(1,(GMWQ!$NE$2:$NE$60=N$3)*(GMWQ!$ND$2:$ND$60=N$4)*(GMWQ!$NF$2:$NF$60=N$1),0),$G273-1966)</f>
        <v>807759.1</v>
      </c>
      <c r="O273" s="4" cm="1">
        <f t="array" ref="O273">INDEX(GMWQ!$A$2:$NF$60,MATCH(1,(GMWQ!$NE$2:$NE$60=O$3)*(GMWQ!$ND$2:$ND$60=O$4)*(GMWQ!$NF$2:$NF$60=O$1),0),$G273-1966)</f>
        <v>-40229.5</v>
      </c>
      <c r="P273" s="4" cm="1">
        <f t="array" ref="P273">INDEX(GMWQ!$A$2:$NF$60,MATCH(1,(GMWQ!$NE$2:$NE$60=P$3)*(GMWQ!$ND$2:$ND$60=P$4)*(GMWQ!$NF$2:$NF$60=P$1),0),$G273-1966)</f>
        <v>-995.20540000000005</v>
      </c>
      <c r="Q273" s="4" cm="1">
        <f t="array" ref="Q273">INDEX(GMWQ!$A$2:$NF$60,MATCH(1,(GMWQ!$NE$2:$NE$60=Q$3)*(GMWQ!$ND$2:$ND$60=Q$4)*(GMWQ!$NF$2:$NF$60=Q$1),0),$G273-1966)</f>
        <v>-7118.2889999999998</v>
      </c>
      <c r="R273" s="4" cm="1">
        <f t="array" ref="R273">INDEX(GMWQ!$A$2:$NF$60,MATCH(1,(GMWQ!$NE$2:$NE$60=R$3)*(GMWQ!$ND$2:$ND$60=R$4)*(GMWQ!$NF$2:$NF$60=R$1),0),$G273-1966)</f>
        <v>-26.00854</v>
      </c>
      <c r="S273" s="4" cm="1">
        <f t="array" ref="S273">INDEX(GMWQ!$A$2:$NF$60,MATCH(1,(GMWQ!$NE$2:$NE$60=S$3)*(GMWQ!$ND$2:$ND$60=S$4)*(GMWQ!$NF$2:$NF$60=S$1),0),$G273-1966)</f>
        <v>-37.489989999999999</v>
      </c>
      <c r="T273" s="4" cm="1">
        <f t="array" ref="T273">INDEX(GMWQ!$A$2:$NF$60,MATCH(1,(GMWQ!$NE$2:$NE$60=T$3)*(GMWQ!$ND$2:$ND$60=T$4)*(GMWQ!$NF$2:$NF$60=T$1),0),$G273-1966)</f>
        <v>-13.7125</v>
      </c>
      <c r="U273" s="4" cm="1">
        <f t="array" ref="U273">INDEX(GMWQ!$A$2:$NF$60,MATCH(1,(GMWQ!$NE$2:$NE$60=U$3)*(GMWQ!$ND$2:$ND$60=U$4)*(GMWQ!$NF$2:$NF$60=U$1),0),$G273-1966)</f>
        <v>-22617.81</v>
      </c>
      <c r="V273" s="4" cm="1">
        <f t="array" ref="V273">INDEX(GMWQ!$A$2:$NF$60,MATCH(1,(GMWQ!$NE$2:$NE$60=V$3)*(GMWQ!$ND$2:$ND$60=V$4)*(GMWQ!$NF$2:$NF$60=V$1),0),$G273-1966)</f>
        <v>4822664</v>
      </c>
      <c r="W273" s="4" cm="1">
        <f t="array" ref="W273">INDEX(GMWQ!$A$2:$NF$60,MATCH(1,(GMWQ!$NE$2:$NE$60=W$3)*(GMWQ!$ND$2:$ND$60=W$4)*(GMWQ!$NF$2:$NF$60=W$1),0),$G273-1966)</f>
        <v>87693.119999999995</v>
      </c>
      <c r="X273" s="4" cm="1">
        <f t="array" ref="X273">INDEX(GMWQ!$A$2:$NF$60,MATCH(1,(GMWQ!$NE$2:$NE$60=X$3)*(GMWQ!$ND$2:$ND$60=X$4)*(GMWQ!$NF$2:$NF$60=X$1),0),$G273-1966)</f>
        <v>1699274</v>
      </c>
      <c r="Y273" s="4" cm="1">
        <f t="array" ref="Y273">INDEX(GMWQ!$A$2:$NF$60,MATCH(1,(GMWQ!$NE$2:$NE$60=Y$3)*(GMWQ!$ND$2:$ND$60=Y$4)*(GMWQ!$NF$2:$NF$60=Y$1),0),$G273-1966)</f>
        <v>4625.5619999999999</v>
      </c>
      <c r="Z273" s="4" cm="1">
        <f t="array" ref="Z273">INDEX(GMWQ!$A$2:$NF$60,MATCH(1,(GMWQ!$NE$2:$NE$60=Z$3)*(GMWQ!$ND$2:$ND$60=Z$4)*(GMWQ!$NF$2:$NF$60=Z$1),0),$G273-1966)</f>
        <v>5786.79</v>
      </c>
      <c r="AA273" s="4" cm="1">
        <f t="array" ref="AA273">INDEX(GMWQ!$A$2:$NF$60,MATCH(1,(GMWQ!$NE$2:$NE$60=AA$3)*(GMWQ!$ND$2:$ND$60=AA$4)*(GMWQ!$NF$2:$NF$60=AA$1),0),$G273-1966)</f>
        <v>4271.5929999999998</v>
      </c>
      <c r="AB273" s="4" cm="1">
        <f t="array" ref="AB273">INDEX(GMWQ!$A$2:$NF$60,MATCH(1,(GMWQ!$NE$2:$NE$60=AB$3)*(GMWQ!$ND$2:$ND$60=AB$4)*(GMWQ!$NF$2:$NF$60=AB$1),0),$G273-1966)</f>
        <v>4769144</v>
      </c>
      <c r="AC273" s="4" cm="1">
        <f t="array" ref="AC273">INDEX(GMWQ!$A$2:$NF$60,MATCH(1,(GMWQ!$NE$2:$NE$60=AC$3)*(GMWQ!$ND$2:$ND$60=AC$4)*(GMWQ!$NF$2:$NF$60=AC$1),0),$G273-1966)</f>
        <v>4927616</v>
      </c>
      <c r="AD273" s="4" cm="1">
        <f t="array" ref="AD273">INDEX(GMWQ!$A$2:$NF$60,MATCH(1,(GMWQ!$NE$2:$NE$60=AD$3)*(GMWQ!$ND$2:$ND$60=AD$4)*(GMWQ!$NF$2:$NF$60=AD$1),0),$G273-1966)</f>
        <v>75962.59</v>
      </c>
      <c r="AE273" s="4" cm="1">
        <f t="array" ref="AE273">INDEX(GMWQ!$A$2:$NF$60,MATCH(1,(GMWQ!$NE$2:$NE$60=AE$3)*(GMWQ!$ND$2:$ND$60=AE$4)*(GMWQ!$NF$2:$NF$60=AE$1),0),$G273-1966)</f>
        <v>916702.1</v>
      </c>
      <c r="AF273" s="4" cm="1">
        <f t="array" ref="AF273">INDEX(GMWQ!$A$2:$NF$60,MATCH(1,(GMWQ!$NE$2:$NE$60=AF$3)*(GMWQ!$ND$2:$ND$60=AF$4)*(GMWQ!$NF$2:$NF$60=AF$1),0),$G273-1966)</f>
        <v>2949.0120000000002</v>
      </c>
      <c r="AG273" s="4" cm="1">
        <f t="array" ref="AG273">INDEX(GMWQ!$A$2:$NF$60,MATCH(1,(GMWQ!$NE$2:$NE$60=AG$3)*(GMWQ!$ND$2:$ND$60=AG$4)*(GMWQ!$NF$2:$NF$60=AG$1),0),$G273-1966)</f>
        <v>4356.3990000000003</v>
      </c>
      <c r="AH273" s="4" cm="1">
        <f t="array" ref="AH273">INDEX(GMWQ!$A$2:$NF$60,MATCH(1,(GMWQ!$NE$2:$NE$60=AH$3)*(GMWQ!$ND$2:$ND$60=AH$4)*(GMWQ!$NF$2:$NF$60=AH$1),0),$G273-1966)</f>
        <v>3632.8809999999999</v>
      </c>
      <c r="AI273" s="4" cm="1">
        <f t="array" ref="AI273">INDEX(GMWQ!$A$2:$NF$60,MATCH(1,(GMWQ!$NE$2:$NE$60=AI$3)*(GMWQ!$ND$2:$ND$60=AI$4)*(GMWQ!$NF$2:$NF$60=AI$1),0),$G273-1966)</f>
        <v>1618320</v>
      </c>
      <c r="AJ273" s="4" cm="1">
        <f t="array" ref="AJ273">INDEX(GMWQ!$A$2:$NF$60,MATCH(1,(GMWQ!$NE$2:$NE$60=AJ$3)*(GMWQ!$ND$2:$ND$60=AJ$4)*(GMWQ!$NF$2:$NF$60=AJ$1),0),$G273-1966)</f>
        <v>1254162</v>
      </c>
      <c r="AK273" s="4" cm="1">
        <f t="array" ref="AK273">INDEX(GMWQ!$A$2:$NF$60,MATCH(1,(GMWQ!$NE$2:$NE$60=AK$3)*(GMWQ!$ND$2:$ND$60=AK$4)*(GMWQ!$NF$2:$NF$60=AK$1),0),$G273-1966)</f>
        <v>13683.17</v>
      </c>
      <c r="AL273" s="4" cm="1">
        <f t="array" ref="AL273">INDEX(GMWQ!$A$2:$NF$60,MATCH(1,(GMWQ!$NE$2:$NE$60=AL$3)*(GMWQ!$ND$2:$ND$60=AL$4)*(GMWQ!$NF$2:$NF$60=AL$1),0),$G273-1966)</f>
        <v>212496.1</v>
      </c>
      <c r="AM273" s="4" cm="1">
        <f t="array" ref="AM273">INDEX(GMWQ!$A$2:$NF$60,MATCH(1,(GMWQ!$NE$2:$NE$60=AM$3)*(GMWQ!$ND$2:$ND$60=AM$4)*(GMWQ!$NF$2:$NF$60=AM$1),0),$G273-1966)</f>
        <v>1764.789</v>
      </c>
      <c r="AN273" s="4" cm="1">
        <f t="array" ref="AN273">INDEX(GMWQ!$A$2:$NF$60,MATCH(1,(GMWQ!$NE$2:$NE$60=AN$3)*(GMWQ!$ND$2:$ND$60=AN$4)*(GMWQ!$NF$2:$NF$60=AN$1),0),$G273-1966)</f>
        <v>1144.127</v>
      </c>
      <c r="AO273" s="4" cm="1">
        <f t="array" ref="AO273">INDEX(GMWQ!$A$2:$NF$60,MATCH(1,(GMWQ!$NE$2:$NE$60=AO$3)*(GMWQ!$ND$2:$ND$60=AO$4)*(GMWQ!$NF$2:$NF$60=AO$1),0),$G273-1966)</f>
        <v>778.56389999999999</v>
      </c>
      <c r="AP273" s="4" cm="1">
        <f t="array" ref="AP273">INDEX(GMWQ!$A$2:$NF$60,MATCH(1,(GMWQ!$NE$2:$NE$60=AP$3)*(GMWQ!$ND$2:$ND$60=AP$4)*(GMWQ!$NF$2:$NF$60=AP$1),0),$G273-1966)</f>
        <v>1366715</v>
      </c>
      <c r="AQ273" s="4" cm="1">
        <f t="array" ref="AQ273">INDEX(GMWQ!$A$2:$NF$60,MATCH(1,(GMWQ!$NE$2:$NE$60=AQ$3)*(GMWQ!$ND$2:$ND$60=AQ$4)*(GMWQ!$NF$2:$NF$60=AQ$1),0),$G273-1966)</f>
        <v>0.54312649999999996</v>
      </c>
      <c r="AR273" s="4" cm="1">
        <f t="array" ref="AR273">INDEX(GMWQ!$A$2:$NF$60,MATCH(1,(GMWQ!$NE$2:$NE$60=AR$3)*(GMWQ!$ND$2:$ND$60=AR$4)*(GMWQ!$NF$2:$NF$60=AR$1),0),$G273-1966)</f>
        <v>0.68283020000000005</v>
      </c>
      <c r="AS273" s="4" cm="1">
        <f t="array" ref="AS273">INDEX(GMWQ!$A$2:$NF$60,MATCH(1,(GMWQ!$NE$2:$NE$60=AS$3)*(GMWQ!$ND$2:$ND$60=AS$4)*(GMWQ!$NF$2:$NF$60=AS$1),0),$G273-1966)</f>
        <v>0.48892960000000002</v>
      </c>
      <c r="AT273" s="4" cm="1">
        <f t="array" ref="AT273">INDEX(GMWQ!$A$2:$NF$60,MATCH(1,(GMWQ!$NE$2:$NE$60=AT$3)*(GMWQ!$ND$2:$ND$60=AT$4)*(GMWQ!$NF$2:$NF$60=AT$1),0),$G273-1966)</f>
        <v>0.82561340000000005</v>
      </c>
      <c r="AU273" s="4" cm="1">
        <f t="array" ref="AU273">INDEX(GMWQ!$A$2:$NF$60,MATCH(1,(GMWQ!$NE$2:$NE$60=AU$3)*(GMWQ!$ND$2:$ND$60=AU$4)*(GMWQ!$NF$2:$NF$60=AU$1),0),$G273-1966)</f>
        <v>186.72139999999999</v>
      </c>
      <c r="AV273" s="4" cm="1">
        <f t="array" ref="AV273">INDEX(GMWQ!$A$2:$NF$60,MATCH(1,(GMWQ!$NE$2:$NE$60=AV$3)*(GMWQ!$ND$2:$ND$60=AV$4)*(GMWQ!$NF$2:$NF$60=AV$1),0),$G273-1966)</f>
        <v>442.05500000000001</v>
      </c>
      <c r="AW273" s="4" cm="1">
        <f t="array" ref="AW273">INDEX(GMWQ!$A$2:$NF$60,MATCH(1,(GMWQ!$NE$2:$NE$60=AW$3)*(GMWQ!$ND$2:$ND$60=AW$4)*(GMWQ!$NF$2:$NF$60=AW$1),0),$G273-1966)</f>
        <v>147.30369999999999</v>
      </c>
      <c r="AX273" s="4" cm="1">
        <f t="array" ref="AX273">INDEX(GMWQ!$A$2:$NF$60,MATCH(1,(GMWQ!$NE$2:$NE$60=AX$3)*(GMWQ!$ND$2:$ND$60=AX$4)*(GMWQ!$NF$2:$NF$60=AX$1),0),$G273-1966)</f>
        <v>165.42679999999999</v>
      </c>
      <c r="AY273" s="4" cm="1">
        <f t="array" ref="AY273">INDEX(GMWQ!$A$2:$NF$60,MATCH(1,(GMWQ!$NE$2:$NE$60=AY$3)*(GMWQ!$ND$2:$ND$60=AY$4)*(GMWQ!$NF$2:$NF$60=AY$1),0),$G273-1966)</f>
        <v>132.05969999999999</v>
      </c>
      <c r="AZ273" s="4" cm="1">
        <f t="array" ref="AZ273">INDEX(GMWQ!$A$2:$NF$60,MATCH(1,(GMWQ!$NE$2:$NE$60=AZ$3)*(GMWQ!$ND$2:$ND$60=AZ$4)*(GMWQ!$NF$2:$NF$60=AZ$1),0),$G273-1966)</f>
        <v>132.34540000000001</v>
      </c>
      <c r="BA273" s="4" cm="1">
        <f t="array" ref="BA273">INDEX(GMWQ!$A$2:$NF$60,MATCH(1,(GMWQ!$NE$2:$NE$60=BA$3)*(GMWQ!$ND$2:$ND$60=BA$4)*(GMWQ!$NF$2:$NF$60=BA$1),0),$G273-1966)</f>
        <v>219.12100000000001</v>
      </c>
    </row>
    <row r="274" spans="1:53" x14ac:dyDescent="0.25">
      <c r="B274" s="4">
        <f t="shared" si="346"/>
        <v>2039</v>
      </c>
      <c r="C274" s="4">
        <f t="shared" si="346"/>
        <v>2039</v>
      </c>
      <c r="D274" s="4">
        <f t="shared" ref="D274" si="354">+D270+1</f>
        <v>2039</v>
      </c>
      <c r="F274" s="4">
        <f t="shared" ref="F274" si="355">+F270+1</f>
        <v>2039</v>
      </c>
      <c r="G274" s="4">
        <f t="shared" si="311"/>
        <v>2240</v>
      </c>
      <c r="H274" s="4" cm="1">
        <f t="array" ref="H274">INDEX(GMWQ!$A$2:$NF$60,MATCH(1,(GMWQ!$NE$2:$NE$60=H$3)*(GMWQ!$ND$2:$ND$60=H$4)*(GMWQ!$NF$2:$NF$60=H$1),0),$G274-1966)</f>
        <v>857051.8</v>
      </c>
      <c r="I274" s="4" cm="1">
        <f t="array" ref="I274">INDEX(GMWQ!$A$2:$NF$60,MATCH(1,(GMWQ!$NE$2:$NE$60=I$3)*(GMWQ!$ND$2:$ND$60=I$4)*(GMWQ!$NF$2:$NF$60=I$1),0),$G274-1966)</f>
        <v>8146.9369999999999</v>
      </c>
      <c r="J274" s="4" cm="1">
        <f t="array" ref="J274">INDEX(GMWQ!$A$2:$NF$60,MATCH(1,(GMWQ!$NE$2:$NE$60=J$3)*(GMWQ!$ND$2:$ND$60=J$4)*(GMWQ!$NF$2:$NF$60=J$1),0),$G274-1966)</f>
        <v>154087</v>
      </c>
      <c r="K274" s="4" cm="1">
        <f t="array" ref="K274">INDEX(GMWQ!$A$2:$NF$60,MATCH(1,(GMWQ!$NE$2:$NE$60=K$3)*(GMWQ!$ND$2:$ND$60=K$4)*(GMWQ!$NF$2:$NF$60=K$1),0),$G274-1966)</f>
        <v>1038.1479999999999</v>
      </c>
      <c r="L274" s="4" cm="1">
        <f t="array" ref="L274">INDEX(GMWQ!$A$2:$NF$60,MATCH(1,(GMWQ!$NE$2:$NE$60=L$3)*(GMWQ!$ND$2:$ND$60=L$4)*(GMWQ!$NF$2:$NF$60=L$1),0),$G274-1966)</f>
        <v>753.18439999999998</v>
      </c>
      <c r="M274" s="4" cm="1">
        <f t="array" ref="M274">INDEX(GMWQ!$A$2:$NF$60,MATCH(1,(GMWQ!$NE$2:$NE$60=M$3)*(GMWQ!$ND$2:$ND$60=M$4)*(GMWQ!$NF$2:$NF$60=M$1),0),$G274-1966)</f>
        <v>519.78570000000002</v>
      </c>
      <c r="N274" s="4" cm="1">
        <f t="array" ref="N274">INDEX(GMWQ!$A$2:$NF$60,MATCH(1,(GMWQ!$NE$2:$NE$60=N$3)*(GMWQ!$ND$2:$ND$60=N$4)*(GMWQ!$NF$2:$NF$60=N$1),0),$G274-1966)</f>
        <v>811498.6</v>
      </c>
      <c r="O274" s="4" cm="1">
        <f t="array" ref="O274">INDEX(GMWQ!$A$2:$NF$60,MATCH(1,(GMWQ!$NE$2:$NE$60=O$3)*(GMWQ!$ND$2:$ND$60=O$4)*(GMWQ!$NF$2:$NF$60=O$1),0),$G274-1966)</f>
        <v>-73605.34</v>
      </c>
      <c r="P274" s="4" cm="1">
        <f t="array" ref="P274">INDEX(GMWQ!$A$2:$NF$60,MATCH(1,(GMWQ!$NE$2:$NE$60=P$3)*(GMWQ!$ND$2:$ND$60=P$4)*(GMWQ!$NF$2:$NF$60=P$1),0),$G274-1966)</f>
        <v>-998.88610000000006</v>
      </c>
      <c r="Q274" s="4" cm="1">
        <f t="array" ref="Q274">INDEX(GMWQ!$A$2:$NF$60,MATCH(1,(GMWQ!$NE$2:$NE$60=Q$3)*(GMWQ!$ND$2:$ND$60=Q$4)*(GMWQ!$NF$2:$NF$60=Q$1),0),$G274-1966)</f>
        <v>-7148.1170000000002</v>
      </c>
      <c r="R274" s="4" cm="1">
        <f t="array" ref="R274">INDEX(GMWQ!$A$2:$NF$60,MATCH(1,(GMWQ!$NE$2:$NE$60=R$3)*(GMWQ!$ND$2:$ND$60=R$4)*(GMWQ!$NF$2:$NF$60=R$1),0),$G274-1966)</f>
        <v>-26.191890000000001</v>
      </c>
      <c r="S274" s="4" cm="1">
        <f t="array" ref="S274">INDEX(GMWQ!$A$2:$NF$60,MATCH(1,(GMWQ!$NE$2:$NE$60=S$3)*(GMWQ!$ND$2:$ND$60=S$4)*(GMWQ!$NF$2:$NF$60=S$1),0),$G274-1966)</f>
        <v>-37.729979999999998</v>
      </c>
      <c r="T274" s="4" cm="1">
        <f t="array" ref="T274">INDEX(GMWQ!$A$2:$NF$60,MATCH(1,(GMWQ!$NE$2:$NE$60=T$3)*(GMWQ!$ND$2:$ND$60=T$4)*(GMWQ!$NF$2:$NF$60=T$1),0),$G274-1966)</f>
        <v>-13.78842</v>
      </c>
      <c r="U274" s="4" cm="1">
        <f t="array" ref="U274">INDEX(GMWQ!$A$2:$NF$60,MATCH(1,(GMWQ!$NE$2:$NE$60=U$3)*(GMWQ!$ND$2:$ND$60=U$4)*(GMWQ!$NF$2:$NF$60=U$1),0),$G274-1966)</f>
        <v>-22777.88</v>
      </c>
      <c r="V274" s="4" cm="1">
        <f t="array" ref="V274">INDEX(GMWQ!$A$2:$NF$60,MATCH(1,(GMWQ!$NE$2:$NE$60=V$3)*(GMWQ!$ND$2:$ND$60=V$4)*(GMWQ!$NF$2:$NF$60=V$1),0),$G274-1966)</f>
        <v>4896270</v>
      </c>
      <c r="W274" s="4" cm="1">
        <f t="array" ref="W274">INDEX(GMWQ!$A$2:$NF$60,MATCH(1,(GMWQ!$NE$2:$NE$60=W$3)*(GMWQ!$ND$2:$ND$60=W$4)*(GMWQ!$NF$2:$NF$60=W$1),0),$G274-1966)</f>
        <v>88692.01</v>
      </c>
      <c r="X274" s="4" cm="1">
        <f t="array" ref="X274">INDEX(GMWQ!$A$2:$NF$60,MATCH(1,(GMWQ!$NE$2:$NE$60=X$3)*(GMWQ!$ND$2:$ND$60=X$4)*(GMWQ!$NF$2:$NF$60=X$1),0),$G274-1966)</f>
        <v>1706422</v>
      </c>
      <c r="Y274" s="4" cm="1">
        <f t="array" ref="Y274">INDEX(GMWQ!$A$2:$NF$60,MATCH(1,(GMWQ!$NE$2:$NE$60=Y$3)*(GMWQ!$ND$2:$ND$60=Y$4)*(GMWQ!$NF$2:$NF$60=Y$1),0),$G274-1966)</f>
        <v>4651.7529999999997</v>
      </c>
      <c r="Z274" s="4" cm="1">
        <f t="array" ref="Z274">INDEX(GMWQ!$A$2:$NF$60,MATCH(1,(GMWQ!$NE$2:$NE$60=Z$3)*(GMWQ!$ND$2:$ND$60=Z$4)*(GMWQ!$NF$2:$NF$60=Z$1),0),$G274-1966)</f>
        <v>5824.52</v>
      </c>
      <c r="AA274" s="4" cm="1">
        <f t="array" ref="AA274">INDEX(GMWQ!$A$2:$NF$60,MATCH(1,(GMWQ!$NE$2:$NE$60=AA$3)*(GMWQ!$ND$2:$ND$60=AA$4)*(GMWQ!$NF$2:$NF$60=AA$1),0),$G274-1966)</f>
        <v>4285.3810000000003</v>
      </c>
      <c r="AB274" s="4" cm="1">
        <f t="array" ref="AB274">INDEX(GMWQ!$A$2:$NF$60,MATCH(1,(GMWQ!$NE$2:$NE$60=AB$3)*(GMWQ!$ND$2:$ND$60=AB$4)*(GMWQ!$NF$2:$NF$60=AB$1),0),$G274-1966)</f>
        <v>4791922</v>
      </c>
      <c r="AC274" s="4" cm="1">
        <f t="array" ref="AC274">INDEX(GMWQ!$A$2:$NF$60,MATCH(1,(GMWQ!$NE$2:$NE$60=AC$3)*(GMWQ!$ND$2:$ND$60=AC$4)*(GMWQ!$NF$2:$NF$60=AC$1),0),$G274-1966)</f>
        <v>5003900</v>
      </c>
      <c r="AD274" s="4" cm="1">
        <f t="array" ref="AD274">INDEX(GMWQ!$A$2:$NF$60,MATCH(1,(GMWQ!$NE$2:$NE$60=AD$3)*(GMWQ!$ND$2:$ND$60=AD$4)*(GMWQ!$NF$2:$NF$60=AD$1),0),$G274-1966)</f>
        <v>76962.23</v>
      </c>
      <c r="AE274" s="4" cm="1">
        <f t="array" ref="AE274">INDEX(GMWQ!$A$2:$NF$60,MATCH(1,(GMWQ!$NE$2:$NE$60=AE$3)*(GMWQ!$ND$2:$ND$60=AE$4)*(GMWQ!$NF$2:$NF$60=AE$1),0),$G274-1966)</f>
        <v>923850.2</v>
      </c>
      <c r="AF274" s="4" cm="1">
        <f t="array" ref="AF274">INDEX(GMWQ!$A$2:$NF$60,MATCH(1,(GMWQ!$NE$2:$NE$60=AF$3)*(GMWQ!$ND$2:$ND$60=AF$4)*(GMWQ!$NF$2:$NF$60=AF$1),0),$G274-1966)</f>
        <v>2975.2040000000002</v>
      </c>
      <c r="AG274" s="4" cm="1">
        <f t="array" ref="AG274">INDEX(GMWQ!$A$2:$NF$60,MATCH(1,(GMWQ!$NE$2:$NE$60=AG$3)*(GMWQ!$ND$2:$ND$60=AG$4)*(GMWQ!$NF$2:$NF$60=AG$1),0),$G274-1966)</f>
        <v>4394.1289999999999</v>
      </c>
      <c r="AH274" s="4" cm="1">
        <f t="array" ref="AH274">INDEX(GMWQ!$A$2:$NF$60,MATCH(1,(GMWQ!$NE$2:$NE$60=AH$3)*(GMWQ!$ND$2:$ND$60=AH$4)*(GMWQ!$NF$2:$NF$60=AH$1),0),$G274-1966)</f>
        <v>3646.67</v>
      </c>
      <c r="AI274" s="4" cm="1">
        <f t="array" ref="AI274">INDEX(GMWQ!$A$2:$NF$60,MATCH(1,(GMWQ!$NE$2:$NE$60=AI$3)*(GMWQ!$ND$2:$ND$60=AI$4)*(GMWQ!$NF$2:$NF$60=AI$1),0),$G274-1966)</f>
        <v>1642615</v>
      </c>
      <c r="AJ274" s="4" cm="1">
        <f t="array" ref="AJ274">INDEX(GMWQ!$A$2:$NF$60,MATCH(1,(GMWQ!$NE$2:$NE$60=AJ$3)*(GMWQ!$ND$2:$ND$60=AJ$4)*(GMWQ!$NF$2:$NF$60=AJ$1),0),$G274-1966)</f>
        <v>1265397</v>
      </c>
      <c r="AK274" s="4" cm="1">
        <f t="array" ref="AK274">INDEX(GMWQ!$A$2:$NF$60,MATCH(1,(GMWQ!$NE$2:$NE$60=AK$3)*(GMWQ!$ND$2:$ND$60=AK$4)*(GMWQ!$NF$2:$NF$60=AK$1),0),$G274-1966)</f>
        <v>13806.3</v>
      </c>
      <c r="AL274" s="4" cm="1">
        <f t="array" ref="AL274">INDEX(GMWQ!$A$2:$NF$60,MATCH(1,(GMWQ!$NE$2:$NE$60=AL$3)*(GMWQ!$ND$2:$ND$60=AL$4)*(GMWQ!$NF$2:$NF$60=AL$1),0),$G274-1966)</f>
        <v>213374.9</v>
      </c>
      <c r="AM274" s="4" cm="1">
        <f t="array" ref="AM274">INDEX(GMWQ!$A$2:$NF$60,MATCH(1,(GMWQ!$NE$2:$NE$60=AM$3)*(GMWQ!$ND$2:$ND$60=AM$4)*(GMWQ!$NF$2:$NF$60=AM$1),0),$G274-1966)</f>
        <v>1777.213</v>
      </c>
      <c r="AN274" s="4" cm="1">
        <f t="array" ref="AN274">INDEX(GMWQ!$A$2:$NF$60,MATCH(1,(GMWQ!$NE$2:$NE$60=AN$3)*(GMWQ!$ND$2:$ND$60=AN$4)*(GMWQ!$NF$2:$NF$60=AN$1),0),$G274-1966)</f>
        <v>1151.385</v>
      </c>
      <c r="AO274" s="4" cm="1">
        <f t="array" ref="AO274">INDEX(GMWQ!$A$2:$NF$60,MATCH(1,(GMWQ!$NE$2:$NE$60=AO$3)*(GMWQ!$ND$2:$ND$60=AO$4)*(GMWQ!$NF$2:$NF$60=AO$1),0),$G274-1966)</f>
        <v>782.67259999999999</v>
      </c>
      <c r="AP274" s="4" cm="1">
        <f t="array" ref="AP274">INDEX(GMWQ!$A$2:$NF$60,MATCH(1,(GMWQ!$NE$2:$NE$60=AP$3)*(GMWQ!$ND$2:$ND$60=AP$4)*(GMWQ!$NF$2:$NF$60=AP$1),0),$G274-1966)</f>
        <v>1379757</v>
      </c>
      <c r="AQ274" s="4" cm="1">
        <f t="array" ref="AQ274">INDEX(GMWQ!$A$2:$NF$60,MATCH(1,(GMWQ!$NE$2:$NE$60=AQ$3)*(GMWQ!$ND$2:$ND$60=AQ$4)*(GMWQ!$NF$2:$NF$60=AQ$1),0),$G274-1966)</f>
        <v>0.54279100000000002</v>
      </c>
      <c r="AR274" s="4" cm="1">
        <f t="array" ref="AR274">INDEX(GMWQ!$A$2:$NF$60,MATCH(1,(GMWQ!$NE$2:$NE$60=AR$3)*(GMWQ!$ND$2:$ND$60=AR$4)*(GMWQ!$NF$2:$NF$60=AR$1),0),$G274-1966)</f>
        <v>0.68632839999999995</v>
      </c>
      <c r="AS274" s="4" cm="1">
        <f t="array" ref="AS274">INDEX(GMWQ!$A$2:$NF$60,MATCH(1,(GMWQ!$NE$2:$NE$60=AS$3)*(GMWQ!$ND$2:$ND$60=AS$4)*(GMWQ!$NF$2:$NF$60=AS$1),0),$G274-1966)</f>
        <v>0.48353869999999999</v>
      </c>
      <c r="AT274" s="4" cm="1">
        <f t="array" ref="AT274">INDEX(GMWQ!$A$2:$NF$60,MATCH(1,(GMWQ!$NE$2:$NE$60=AT$3)*(GMWQ!$ND$2:$ND$60=AT$4)*(GMWQ!$NF$2:$NF$60=AT$1),0),$G274-1966)</f>
        <v>0.82592489999999996</v>
      </c>
      <c r="AU274" s="4" cm="1">
        <f t="array" ref="AU274">INDEX(GMWQ!$A$2:$NF$60,MATCH(1,(GMWQ!$NE$2:$NE$60=AU$3)*(GMWQ!$ND$2:$ND$60=AU$4)*(GMWQ!$NF$2:$NF$60=AU$1),0),$G274-1966)</f>
        <v>187.53219999999999</v>
      </c>
      <c r="AV274" s="4" cm="1">
        <f t="array" ref="AV274">INDEX(GMWQ!$A$2:$NF$60,MATCH(1,(GMWQ!$NE$2:$NE$60=AV$3)*(GMWQ!$ND$2:$ND$60=AV$4)*(GMWQ!$NF$2:$NF$60=AV$1),0),$G274-1966)</f>
        <v>444.4742</v>
      </c>
      <c r="AW274" s="4" cm="1">
        <f t="array" ref="AW274">INDEX(GMWQ!$A$2:$NF$60,MATCH(1,(GMWQ!$NE$2:$NE$60=AW$3)*(GMWQ!$ND$2:$ND$60=AW$4)*(GMWQ!$NF$2:$NF$60=AW$1),0),$G274-1966)</f>
        <v>148.12270000000001</v>
      </c>
      <c r="AX274" s="4" cm="1">
        <f t="array" ref="AX274">INDEX(GMWQ!$A$2:$NF$60,MATCH(1,(GMWQ!$NE$2:$NE$60=AX$3)*(GMWQ!$ND$2:$ND$60=AX$4)*(GMWQ!$NF$2:$NF$60=AX$1),0),$G274-1966)</f>
        <v>166.25290000000001</v>
      </c>
      <c r="AY274" s="4" cm="1">
        <f t="array" ref="AY274">INDEX(GMWQ!$A$2:$NF$60,MATCH(1,(GMWQ!$NE$2:$NE$60=AY$3)*(GMWQ!$ND$2:$ND$60=AY$4)*(GMWQ!$NF$2:$NF$60=AY$1),0),$G274-1966)</f>
        <v>132.30500000000001</v>
      </c>
      <c r="AZ274" s="4" cm="1">
        <f t="array" ref="AZ274">INDEX(GMWQ!$A$2:$NF$60,MATCH(1,(GMWQ!$NE$2:$NE$60=AZ$3)*(GMWQ!$ND$2:$ND$60=AZ$4)*(GMWQ!$NF$2:$NF$60=AZ$1),0),$G274-1966)</f>
        <v>131.97800000000001</v>
      </c>
      <c r="BA274" s="4" cm="1">
        <f t="array" ref="BA274">INDEX(GMWQ!$A$2:$NF$60,MATCH(1,(GMWQ!$NE$2:$NE$60=BA$3)*(GMWQ!$ND$2:$ND$60=BA$4)*(GMWQ!$NF$2:$NF$60=BA$1),0),$G274-1966)</f>
        <v>220.22049999999999</v>
      </c>
    </row>
    <row r="275" spans="1:53" x14ac:dyDescent="0.25">
      <c r="A275" s="4">
        <v>2040</v>
      </c>
      <c r="B275" s="4">
        <f t="shared" si="346"/>
        <v>2040</v>
      </c>
      <c r="C275" s="4">
        <f t="shared" si="346"/>
        <v>2039</v>
      </c>
      <c r="D275" s="4">
        <f t="shared" ref="D275" si="356">+D271+1</f>
        <v>2039</v>
      </c>
      <c r="E275" s="4">
        <f t="shared" si="346"/>
        <v>2039</v>
      </c>
      <c r="G275" s="4">
        <f t="shared" si="311"/>
        <v>2241</v>
      </c>
      <c r="H275" s="4" cm="1">
        <f t="array" ref="H275">INDEX(GMWQ!$A$2:$NF$60,MATCH(1,(GMWQ!$NE$2:$NE$60=H$3)*(GMWQ!$ND$2:$ND$60=H$4)*(GMWQ!$NF$2:$NF$60=H$1),0),$G275-1966)</f>
        <v>860195.8</v>
      </c>
      <c r="I275" s="4" cm="1">
        <f t="array" ref="I275">INDEX(GMWQ!$A$2:$NF$60,MATCH(1,(GMWQ!$NE$2:$NE$60=I$3)*(GMWQ!$ND$2:$ND$60=I$4)*(GMWQ!$NF$2:$NF$60=I$1),0),$G275-1966)</f>
        <v>8182.2969999999996</v>
      </c>
      <c r="J275" s="4" cm="1">
        <f t="array" ref="J275">INDEX(GMWQ!$A$2:$NF$60,MATCH(1,(GMWQ!$NE$2:$NE$60=J$3)*(GMWQ!$ND$2:$ND$60=J$4)*(GMWQ!$NF$2:$NF$60=J$1),0),$G275-1966)</f>
        <v>154131.29999999999</v>
      </c>
      <c r="K275" s="4" cm="1">
        <f t="array" ref="K275">INDEX(GMWQ!$A$2:$NF$60,MATCH(1,(GMWQ!$NE$2:$NE$60=K$3)*(GMWQ!$ND$2:$ND$60=K$4)*(GMWQ!$NF$2:$NF$60=K$1),0),$G275-1966)</f>
        <v>1040.461</v>
      </c>
      <c r="L275" s="4" cm="1">
        <f t="array" ref="L275">INDEX(GMWQ!$A$2:$NF$60,MATCH(1,(GMWQ!$NE$2:$NE$60=L$3)*(GMWQ!$ND$2:$ND$60=L$4)*(GMWQ!$NF$2:$NF$60=L$1),0),$G275-1966)</f>
        <v>754.16669999999999</v>
      </c>
      <c r="M275" s="4" cm="1">
        <f t="array" ref="M275">INDEX(GMWQ!$A$2:$NF$60,MATCH(1,(GMWQ!$NE$2:$NE$60=M$3)*(GMWQ!$ND$2:$ND$60=M$4)*(GMWQ!$NF$2:$NF$60=M$1),0),$G275-1966)</f>
        <v>519.93589999999995</v>
      </c>
      <c r="N275" s="4" cm="1">
        <f t="array" ref="N275">INDEX(GMWQ!$A$2:$NF$60,MATCH(1,(GMWQ!$NE$2:$NE$60=N$3)*(GMWQ!$ND$2:$ND$60=N$4)*(GMWQ!$NF$2:$NF$60=N$1),0),$G275-1966)</f>
        <v>815222.7</v>
      </c>
      <c r="O275" s="4" cm="1">
        <f t="array" ref="O275">INDEX(GMWQ!$A$2:$NF$60,MATCH(1,(GMWQ!$NE$2:$NE$60=O$3)*(GMWQ!$ND$2:$ND$60=O$4)*(GMWQ!$NF$2:$NF$60=O$1),0),$G275-1966)</f>
        <v>-3477.0619999999999</v>
      </c>
      <c r="P275" s="4" cm="1">
        <f t="array" ref="P275">INDEX(GMWQ!$A$2:$NF$60,MATCH(1,(GMWQ!$NE$2:$NE$60=P$3)*(GMWQ!$ND$2:$ND$60=P$4)*(GMWQ!$NF$2:$NF$60=P$1),0),$G275-1966)</f>
        <v>-1002.5069999999999</v>
      </c>
      <c r="Q275" s="4" cm="1">
        <f t="array" ref="Q275">INDEX(GMWQ!$A$2:$NF$60,MATCH(1,(GMWQ!$NE$2:$NE$60=Q$3)*(GMWQ!$ND$2:$ND$60=Q$4)*(GMWQ!$NF$2:$NF$60=Q$1),0),$G275-1966)</f>
        <v>-7177.68</v>
      </c>
      <c r="R275" s="4" cm="1">
        <f t="array" ref="R275">INDEX(GMWQ!$A$2:$NF$60,MATCH(1,(GMWQ!$NE$2:$NE$60=R$3)*(GMWQ!$ND$2:$ND$60=R$4)*(GMWQ!$NF$2:$NF$60=R$1),0),$G275-1966)</f>
        <v>-26.380490000000002</v>
      </c>
      <c r="S275" s="4" cm="1">
        <f t="array" ref="S275">INDEX(GMWQ!$A$2:$NF$60,MATCH(1,(GMWQ!$NE$2:$NE$60=S$3)*(GMWQ!$ND$2:$ND$60=S$4)*(GMWQ!$NF$2:$NF$60=S$1),0),$G275-1966)</f>
        <v>-37.960999999999999</v>
      </c>
      <c r="T275" s="4" cm="1">
        <f t="array" ref="T275">INDEX(GMWQ!$A$2:$NF$60,MATCH(1,(GMWQ!$NE$2:$NE$60=T$3)*(GMWQ!$ND$2:$ND$60=T$4)*(GMWQ!$NF$2:$NF$60=T$1),0),$G275-1966)</f>
        <v>-13.861179999999999</v>
      </c>
      <c r="U275" s="4" cm="1">
        <f t="array" ref="U275">INDEX(GMWQ!$A$2:$NF$60,MATCH(1,(GMWQ!$NE$2:$NE$60=U$3)*(GMWQ!$ND$2:$ND$60=U$4)*(GMWQ!$NF$2:$NF$60=U$1),0),$G275-1966)</f>
        <v>-23045</v>
      </c>
      <c r="V275" s="4" cm="1">
        <f t="array" ref="V275">INDEX(GMWQ!$A$2:$NF$60,MATCH(1,(GMWQ!$NE$2:$NE$60=V$3)*(GMWQ!$ND$2:$ND$60=V$4)*(GMWQ!$NF$2:$NF$60=V$1),0),$G275-1966)</f>
        <v>4899747</v>
      </c>
      <c r="W275" s="4" cm="1">
        <f t="array" ref="W275">INDEX(GMWQ!$A$2:$NF$60,MATCH(1,(GMWQ!$NE$2:$NE$60=W$3)*(GMWQ!$ND$2:$ND$60=W$4)*(GMWQ!$NF$2:$NF$60=W$1),0),$G275-1966)</f>
        <v>89694.52</v>
      </c>
      <c r="X275" s="4" cm="1">
        <f t="array" ref="X275">INDEX(GMWQ!$A$2:$NF$60,MATCH(1,(GMWQ!$NE$2:$NE$60=X$3)*(GMWQ!$ND$2:$ND$60=X$4)*(GMWQ!$NF$2:$NF$60=X$1),0),$G275-1966)</f>
        <v>1713600</v>
      </c>
      <c r="Y275" s="4" cm="1">
        <f t="array" ref="Y275">INDEX(GMWQ!$A$2:$NF$60,MATCH(1,(GMWQ!$NE$2:$NE$60=Y$3)*(GMWQ!$ND$2:$ND$60=Y$4)*(GMWQ!$NF$2:$NF$60=Y$1),0),$G275-1966)</f>
        <v>4678.134</v>
      </c>
      <c r="Z275" s="4" cm="1">
        <f t="array" ref="Z275">INDEX(GMWQ!$A$2:$NF$60,MATCH(1,(GMWQ!$NE$2:$NE$60=Z$3)*(GMWQ!$ND$2:$ND$60=Z$4)*(GMWQ!$NF$2:$NF$60=Z$1),0),$G275-1966)</f>
        <v>5862.4809999999998</v>
      </c>
      <c r="AA275" s="4" cm="1">
        <f t="array" ref="AA275">INDEX(GMWQ!$A$2:$NF$60,MATCH(1,(GMWQ!$NE$2:$NE$60=AA$3)*(GMWQ!$ND$2:$ND$60=AA$4)*(GMWQ!$NF$2:$NF$60=AA$1),0),$G275-1966)</f>
        <v>4299.2430000000004</v>
      </c>
      <c r="AB275" s="4" cm="1">
        <f t="array" ref="AB275">INDEX(GMWQ!$A$2:$NF$60,MATCH(1,(GMWQ!$NE$2:$NE$60=AB$3)*(GMWQ!$ND$2:$ND$60=AB$4)*(GMWQ!$NF$2:$NF$60=AB$1),0),$G275-1966)</f>
        <v>4814966</v>
      </c>
      <c r="AC275" s="4" cm="1">
        <f t="array" ref="AC275">INDEX(GMWQ!$A$2:$NF$60,MATCH(1,(GMWQ!$NE$2:$NE$60=AC$3)*(GMWQ!$ND$2:$ND$60=AC$4)*(GMWQ!$NF$2:$NF$60=AC$1),0),$G275-1966)</f>
        <v>5010056</v>
      </c>
      <c r="AD275" s="4" cm="1">
        <f t="array" ref="AD275">INDEX(GMWQ!$A$2:$NF$60,MATCH(1,(GMWQ!$NE$2:$NE$60=AD$3)*(GMWQ!$ND$2:$ND$60=AD$4)*(GMWQ!$NF$2:$NF$60=AD$1),0),$G275-1966)</f>
        <v>78026.12</v>
      </c>
      <c r="AE275" s="4" cm="1">
        <f t="array" ref="AE275">INDEX(GMWQ!$A$2:$NF$60,MATCH(1,(GMWQ!$NE$2:$NE$60=AE$3)*(GMWQ!$ND$2:$ND$60=AE$4)*(GMWQ!$NF$2:$NF$60=AE$1),0),$G275-1966)</f>
        <v>931027.9</v>
      </c>
      <c r="AF275" s="4" cm="1">
        <f t="array" ref="AF275">INDEX(GMWQ!$A$2:$NF$60,MATCH(1,(GMWQ!$NE$2:$NE$60=AF$3)*(GMWQ!$ND$2:$ND$60=AF$4)*(GMWQ!$NF$2:$NF$60=AF$1),0),$G275-1966)</f>
        <v>3001.5839999999998</v>
      </c>
      <c r="AG275" s="4" cm="1">
        <f t="array" ref="AG275">INDEX(GMWQ!$A$2:$NF$60,MATCH(1,(GMWQ!$NE$2:$NE$60=AG$3)*(GMWQ!$ND$2:$ND$60=AG$4)*(GMWQ!$NF$2:$NF$60=AG$1),0),$G275-1966)</f>
        <v>4432.09</v>
      </c>
      <c r="AH275" s="4" cm="1">
        <f t="array" ref="AH275">INDEX(GMWQ!$A$2:$NF$60,MATCH(1,(GMWQ!$NE$2:$NE$60=AH$3)*(GMWQ!$ND$2:$ND$60=AH$4)*(GMWQ!$NF$2:$NF$60=AH$1),0),$G275-1966)</f>
        <v>3660.5309999999999</v>
      </c>
      <c r="AI275" s="4" cm="1">
        <f t="array" ref="AI275">INDEX(GMWQ!$A$2:$NF$60,MATCH(1,(GMWQ!$NE$2:$NE$60=AI$3)*(GMWQ!$ND$2:$ND$60=AI$4)*(GMWQ!$NF$2:$NF$60=AI$1),0),$G275-1966)</f>
        <v>1667178</v>
      </c>
      <c r="AJ275" s="4" cm="1">
        <f t="array" ref="AJ275">INDEX(GMWQ!$A$2:$NF$60,MATCH(1,(GMWQ!$NE$2:$NE$60=AJ$3)*(GMWQ!$ND$2:$ND$60=AJ$4)*(GMWQ!$NF$2:$NF$60=AJ$1),0),$G275-1966)</f>
        <v>1276834</v>
      </c>
      <c r="AK275" s="4" cm="1">
        <f t="array" ref="AK275">INDEX(GMWQ!$A$2:$NF$60,MATCH(1,(GMWQ!$NE$2:$NE$60=AK$3)*(GMWQ!$ND$2:$ND$60=AK$4)*(GMWQ!$NF$2:$NF$60=AK$1),0),$G275-1966)</f>
        <v>13930.02</v>
      </c>
      <c r="AL275" s="4" cm="1">
        <f t="array" ref="AL275">INDEX(GMWQ!$A$2:$NF$60,MATCH(1,(GMWQ!$NE$2:$NE$60=AL$3)*(GMWQ!$ND$2:$ND$60=AL$4)*(GMWQ!$NF$2:$NF$60=AL$1),0),$G275-1966)</f>
        <v>214285.1</v>
      </c>
      <c r="AM275" s="4" cm="1">
        <f t="array" ref="AM275">INDEX(GMWQ!$A$2:$NF$60,MATCH(1,(GMWQ!$NE$2:$NE$60=AM$3)*(GMWQ!$ND$2:$ND$60=AM$4)*(GMWQ!$NF$2:$NF$60=AM$1),0),$G275-1966)</f>
        <v>1790.01</v>
      </c>
      <c r="AN275" s="4" cm="1">
        <f t="array" ref="AN275">INDEX(GMWQ!$A$2:$NF$60,MATCH(1,(GMWQ!$NE$2:$NE$60=AN$3)*(GMWQ!$ND$2:$ND$60=AN$4)*(GMWQ!$NF$2:$NF$60=AN$1),0),$G275-1966)</f>
        <v>1158.6210000000001</v>
      </c>
      <c r="AO275" s="4" cm="1">
        <f t="array" ref="AO275">INDEX(GMWQ!$A$2:$NF$60,MATCH(1,(GMWQ!$NE$2:$NE$60=AO$3)*(GMWQ!$ND$2:$ND$60=AO$4)*(GMWQ!$NF$2:$NF$60=AO$1),0),$G275-1966)</f>
        <v>786.51480000000004</v>
      </c>
      <c r="AP275" s="4" cm="1">
        <f t="array" ref="AP275">INDEX(GMWQ!$A$2:$NF$60,MATCH(1,(GMWQ!$NE$2:$NE$60=AP$3)*(GMWQ!$ND$2:$ND$60=AP$4)*(GMWQ!$NF$2:$NF$60=AP$1),0),$G275-1966)</f>
        <v>1392870</v>
      </c>
      <c r="AQ275" s="4" cm="1">
        <f t="array" ref="AQ275">INDEX(GMWQ!$A$2:$NF$60,MATCH(1,(GMWQ!$NE$2:$NE$60=AQ$3)*(GMWQ!$ND$2:$ND$60=AQ$4)*(GMWQ!$NF$2:$NF$60=AQ$1),0),$G275-1966)</f>
        <v>0.54202439999999996</v>
      </c>
      <c r="AR275" s="4" cm="1">
        <f t="array" ref="AR275">INDEX(GMWQ!$A$2:$NF$60,MATCH(1,(GMWQ!$NE$2:$NE$60=AR$3)*(GMWQ!$ND$2:$ND$60=AR$4)*(GMWQ!$NF$2:$NF$60=AR$1),0),$G275-1966)</f>
        <v>0.68982650000000001</v>
      </c>
      <c r="AS275" s="4" cm="1">
        <f t="array" ref="AS275">INDEX(GMWQ!$A$2:$NF$60,MATCH(1,(GMWQ!$NE$2:$NE$60=AS$3)*(GMWQ!$ND$2:$ND$60=AS$4)*(GMWQ!$NF$2:$NF$60=AS$1),0),$G275-1966)</f>
        <v>0.47793200000000002</v>
      </c>
      <c r="AT275" s="4" cm="1">
        <f t="array" ref="AT275">INDEX(GMWQ!$A$2:$NF$60,MATCH(1,(GMWQ!$NE$2:$NE$60=AT$3)*(GMWQ!$ND$2:$ND$60=AT$4)*(GMWQ!$NF$2:$NF$60=AT$1),0),$G275-1966)</f>
        <v>0.82575719999999997</v>
      </c>
      <c r="AU275" s="4" cm="1">
        <f t="array" ref="AU275">INDEX(GMWQ!$A$2:$NF$60,MATCH(1,(GMWQ!$NE$2:$NE$60=AU$3)*(GMWQ!$ND$2:$ND$60=AU$4)*(GMWQ!$NF$2:$NF$60=AU$1),0),$G275-1966)</f>
        <v>187.89269999999999</v>
      </c>
      <c r="AV275" s="4" cm="1">
        <f t="array" ref="AV275">INDEX(GMWQ!$A$2:$NF$60,MATCH(1,(GMWQ!$NE$2:$NE$60=AV$3)*(GMWQ!$ND$2:$ND$60=AV$4)*(GMWQ!$NF$2:$NF$60=AV$1),0),$G275-1966)</f>
        <v>446.90690000000001</v>
      </c>
      <c r="AW275" s="4" cm="1">
        <f t="array" ref="AW275">INDEX(GMWQ!$A$2:$NF$60,MATCH(1,(GMWQ!$NE$2:$NE$60=AW$3)*(GMWQ!$ND$2:$ND$60=AW$4)*(GMWQ!$NF$2:$NF$60=AW$1),0),$G275-1966)</f>
        <v>148.29069999999999</v>
      </c>
      <c r="AX275" s="4" cm="1">
        <f t="array" ref="AX275">INDEX(GMWQ!$A$2:$NF$60,MATCH(1,(GMWQ!$NE$2:$NE$60=AX$3)*(GMWQ!$ND$2:$ND$60=AX$4)*(GMWQ!$NF$2:$NF$60=AX$1),0),$G275-1966)</f>
        <v>167.08330000000001</v>
      </c>
      <c r="AY275" s="4" cm="1">
        <f t="array" ref="AY275">INDEX(GMWQ!$A$2:$NF$60,MATCH(1,(GMWQ!$NE$2:$NE$60=AY$3)*(GMWQ!$ND$2:$ND$60=AY$4)*(GMWQ!$NF$2:$NF$60=AY$1),0),$G275-1966)</f>
        <v>132.995</v>
      </c>
      <c r="AZ275" s="4" cm="1">
        <f t="array" ref="AZ275">INDEX(GMWQ!$A$2:$NF$60,MATCH(1,(GMWQ!$NE$2:$NE$60=AZ$3)*(GMWQ!$ND$2:$ND$60=AZ$4)*(GMWQ!$NF$2:$NF$60=AZ$1),0),$G275-1966)</f>
        <v>132.88740000000001</v>
      </c>
      <c r="BA275" s="4" cm="1">
        <f t="array" ref="BA275">INDEX(GMWQ!$A$2:$NF$60,MATCH(1,(GMWQ!$NE$2:$NE$60=BA$3)*(GMWQ!$ND$2:$ND$60=BA$4)*(GMWQ!$NF$2:$NF$60=BA$1),0),$G275-1966)</f>
        <v>221.3262</v>
      </c>
    </row>
    <row r="276" spans="1:53" x14ac:dyDescent="0.25">
      <c r="B276" s="4">
        <f t="shared" si="346"/>
        <v>2040</v>
      </c>
      <c r="C276" s="4">
        <f t="shared" si="346"/>
        <v>2040</v>
      </c>
      <c r="D276" s="4">
        <f t="shared" ref="D276" si="357">+D272+1</f>
        <v>2039</v>
      </c>
      <c r="G276" s="4">
        <f t="shared" si="311"/>
        <v>2242</v>
      </c>
      <c r="H276" s="4" cm="1">
        <f t="array" ref="H276">INDEX(GMWQ!$A$2:$NF$60,MATCH(1,(GMWQ!$NE$2:$NE$60=H$3)*(GMWQ!$ND$2:$ND$60=H$4)*(GMWQ!$NF$2:$NF$60=H$1),0),$G276-1966)</f>
        <v>863351.7</v>
      </c>
      <c r="I276" s="4" cm="1">
        <f t="array" ref="I276">INDEX(GMWQ!$A$2:$NF$60,MATCH(1,(GMWQ!$NE$2:$NE$60=I$3)*(GMWQ!$ND$2:$ND$60=I$4)*(GMWQ!$NF$2:$NF$60=I$1),0),$G276-1966)</f>
        <v>8217.5869999999995</v>
      </c>
      <c r="J276" s="4" cm="1">
        <f t="array" ref="J276">INDEX(GMWQ!$A$2:$NF$60,MATCH(1,(GMWQ!$NE$2:$NE$60=J$3)*(GMWQ!$ND$2:$ND$60=J$4)*(GMWQ!$NF$2:$NF$60=J$1),0),$G276-1966)</f>
        <v>154176.29999999999</v>
      </c>
      <c r="K276" s="4" cm="1">
        <f t="array" ref="K276">INDEX(GMWQ!$A$2:$NF$60,MATCH(1,(GMWQ!$NE$2:$NE$60=K$3)*(GMWQ!$ND$2:$ND$60=K$4)*(GMWQ!$NF$2:$NF$60=K$1),0),$G276-1966)</f>
        <v>1042.7929999999999</v>
      </c>
      <c r="L276" s="4" cm="1">
        <f t="array" ref="L276">INDEX(GMWQ!$A$2:$NF$60,MATCH(1,(GMWQ!$NE$2:$NE$60=L$3)*(GMWQ!$ND$2:$ND$60=L$4)*(GMWQ!$NF$2:$NF$60=L$1),0),$G276-1966)</f>
        <v>755.18140000000005</v>
      </c>
      <c r="M276" s="4" cm="1">
        <f t="array" ref="M276">INDEX(GMWQ!$A$2:$NF$60,MATCH(1,(GMWQ!$NE$2:$NE$60=M$3)*(GMWQ!$ND$2:$ND$60=M$4)*(GMWQ!$NF$2:$NF$60=M$1),0),$G276-1966)</f>
        <v>520.08150000000001</v>
      </c>
      <c r="N276" s="4" cm="1">
        <f t="array" ref="N276">INDEX(GMWQ!$A$2:$NF$60,MATCH(1,(GMWQ!$NE$2:$NE$60=N$3)*(GMWQ!$ND$2:$ND$60=N$4)*(GMWQ!$NF$2:$NF$60=N$1),0),$G276-1966)</f>
        <v>818936.1</v>
      </c>
      <c r="O276" s="4" cm="1">
        <f t="array" ref="O276">INDEX(GMWQ!$A$2:$NF$60,MATCH(1,(GMWQ!$NE$2:$NE$60=O$3)*(GMWQ!$ND$2:$ND$60=O$4)*(GMWQ!$NF$2:$NF$60=O$1),0),$G276-1966)</f>
        <v>-81583.25</v>
      </c>
      <c r="P276" s="4" cm="1">
        <f t="array" ref="P276">INDEX(GMWQ!$A$2:$NF$60,MATCH(1,(GMWQ!$NE$2:$NE$60=P$3)*(GMWQ!$ND$2:$ND$60=P$4)*(GMWQ!$NF$2:$NF$60=P$1),0),$G276-1966)</f>
        <v>-1006.095</v>
      </c>
      <c r="Q276" s="4" cm="1">
        <f t="array" ref="Q276">INDEX(GMWQ!$A$2:$NF$60,MATCH(1,(GMWQ!$NE$2:$NE$60=Q$3)*(GMWQ!$ND$2:$ND$60=Q$4)*(GMWQ!$NF$2:$NF$60=Q$1),0),$G276-1966)</f>
        <v>-7208.2969999999996</v>
      </c>
      <c r="R276" s="4" cm="1">
        <f t="array" ref="R276">INDEX(GMWQ!$A$2:$NF$60,MATCH(1,(GMWQ!$NE$2:$NE$60=R$3)*(GMWQ!$ND$2:$ND$60=R$4)*(GMWQ!$NF$2:$NF$60=R$1),0),$G276-1966)</f>
        <v>-26.570799999999998</v>
      </c>
      <c r="S276" s="4" cm="1">
        <f t="array" ref="S276">INDEX(GMWQ!$A$2:$NF$60,MATCH(1,(GMWQ!$NE$2:$NE$60=S$3)*(GMWQ!$ND$2:$ND$60=S$4)*(GMWQ!$NF$2:$NF$60=S$1),0),$G276-1966)</f>
        <v>-38.202030000000001</v>
      </c>
      <c r="T276" s="4" cm="1">
        <f t="array" ref="T276">INDEX(GMWQ!$A$2:$NF$60,MATCH(1,(GMWQ!$NE$2:$NE$60=T$3)*(GMWQ!$ND$2:$ND$60=T$4)*(GMWQ!$NF$2:$NF$60=T$1),0),$G276-1966)</f>
        <v>-13.92923</v>
      </c>
      <c r="U276" s="4" cm="1">
        <f t="array" ref="U276">INDEX(GMWQ!$A$2:$NF$60,MATCH(1,(GMWQ!$NE$2:$NE$60=U$3)*(GMWQ!$ND$2:$ND$60=U$4)*(GMWQ!$NF$2:$NF$60=U$1),0),$G276-1966)</f>
        <v>-23256.81</v>
      </c>
      <c r="V276" s="4" cm="1">
        <f t="array" ref="V276">INDEX(GMWQ!$A$2:$NF$60,MATCH(1,(GMWQ!$NE$2:$NE$60=V$3)*(GMWQ!$ND$2:$ND$60=V$4)*(GMWQ!$NF$2:$NF$60=V$1),0),$G276-1966)</f>
        <v>4981330</v>
      </c>
      <c r="W276" s="4" cm="1">
        <f t="array" ref="W276">INDEX(GMWQ!$A$2:$NF$60,MATCH(1,(GMWQ!$NE$2:$NE$60=W$3)*(GMWQ!$ND$2:$ND$60=W$4)*(GMWQ!$NF$2:$NF$60=W$1),0),$G276-1966)</f>
        <v>90700.61</v>
      </c>
      <c r="X276" s="4" cm="1">
        <f t="array" ref="X276">INDEX(GMWQ!$A$2:$NF$60,MATCH(1,(GMWQ!$NE$2:$NE$60=X$3)*(GMWQ!$ND$2:$ND$60=X$4)*(GMWQ!$NF$2:$NF$60=X$1),0),$G276-1966)</f>
        <v>1720808</v>
      </c>
      <c r="Y276" s="4" cm="1">
        <f t="array" ref="Y276">INDEX(GMWQ!$A$2:$NF$60,MATCH(1,(GMWQ!$NE$2:$NE$60=Y$3)*(GMWQ!$ND$2:$ND$60=Y$4)*(GMWQ!$NF$2:$NF$60=Y$1),0),$G276-1966)</f>
        <v>4704.7049999999999</v>
      </c>
      <c r="Z276" s="4" cm="1">
        <f t="array" ref="Z276">INDEX(GMWQ!$A$2:$NF$60,MATCH(1,(GMWQ!$NE$2:$NE$60=Z$3)*(GMWQ!$ND$2:$ND$60=Z$4)*(GMWQ!$NF$2:$NF$60=Z$1),0),$G276-1966)</f>
        <v>5900.683</v>
      </c>
      <c r="AA276" s="4" cm="1">
        <f t="array" ref="AA276">INDEX(GMWQ!$A$2:$NF$60,MATCH(1,(GMWQ!$NE$2:$NE$60=AA$3)*(GMWQ!$ND$2:$ND$60=AA$4)*(GMWQ!$NF$2:$NF$60=AA$1),0),$G276-1966)</f>
        <v>4313.1719999999996</v>
      </c>
      <c r="AB276" s="4" cm="1">
        <f t="array" ref="AB276">INDEX(GMWQ!$A$2:$NF$60,MATCH(1,(GMWQ!$NE$2:$NE$60=AB$3)*(GMWQ!$ND$2:$ND$60=AB$4)*(GMWQ!$NF$2:$NF$60=AB$1),0),$G276-1966)</f>
        <v>4838224</v>
      </c>
      <c r="AC276" s="4" cm="1">
        <f t="array" ref="AC276">INDEX(GMWQ!$A$2:$NF$60,MATCH(1,(GMWQ!$NE$2:$NE$60=AC$3)*(GMWQ!$ND$2:$ND$60=AC$4)*(GMWQ!$NF$2:$NF$60=AC$1),0),$G276-1966)</f>
        <v>5094318</v>
      </c>
      <c r="AD276" s="4" cm="1">
        <f t="array" ref="AD276">INDEX(GMWQ!$A$2:$NF$60,MATCH(1,(GMWQ!$NE$2:$NE$60=AD$3)*(GMWQ!$ND$2:$ND$60=AD$4)*(GMWQ!$NF$2:$NF$60=AD$1),0),$G276-1966)</f>
        <v>78978.789999999994</v>
      </c>
      <c r="AE276" s="4" cm="1">
        <f t="array" ref="AE276">INDEX(GMWQ!$A$2:$NF$60,MATCH(1,(GMWQ!$NE$2:$NE$60=AE$3)*(GMWQ!$ND$2:$ND$60=AE$4)*(GMWQ!$NF$2:$NF$60=AE$1),0),$G276-1966)</f>
        <v>938236.2</v>
      </c>
      <c r="AF276" s="4" cm="1">
        <f t="array" ref="AF276">INDEX(GMWQ!$A$2:$NF$60,MATCH(1,(GMWQ!$NE$2:$NE$60=AF$3)*(GMWQ!$ND$2:$ND$60=AF$4)*(GMWQ!$NF$2:$NF$60=AF$1),0),$G276-1966)</f>
        <v>3028.1550000000002</v>
      </c>
      <c r="AG276" s="4" cm="1">
        <f t="array" ref="AG276">INDEX(GMWQ!$A$2:$NF$60,MATCH(1,(GMWQ!$NE$2:$NE$60=AG$3)*(GMWQ!$ND$2:$ND$60=AG$4)*(GMWQ!$NF$2:$NF$60=AG$1),0),$G276-1966)</f>
        <v>4470.2920000000004</v>
      </c>
      <c r="AH276" s="4" cm="1">
        <f t="array" ref="AH276">INDEX(GMWQ!$A$2:$NF$60,MATCH(1,(GMWQ!$NE$2:$NE$60=AH$3)*(GMWQ!$ND$2:$ND$60=AH$4)*(GMWQ!$NF$2:$NF$60=AH$1),0),$G276-1966)</f>
        <v>3674.46</v>
      </c>
      <c r="AI276" s="4" cm="1">
        <f t="array" ref="AI276">INDEX(GMWQ!$A$2:$NF$60,MATCH(1,(GMWQ!$NE$2:$NE$60=AI$3)*(GMWQ!$ND$2:$ND$60=AI$4)*(GMWQ!$NF$2:$NF$60=AI$1),0),$G276-1966)</f>
        <v>1691952</v>
      </c>
      <c r="AJ276" s="4" cm="1">
        <f t="array" ref="AJ276">INDEX(GMWQ!$A$2:$NF$60,MATCH(1,(GMWQ!$NE$2:$NE$60=AJ$3)*(GMWQ!$ND$2:$ND$60=AJ$4)*(GMWQ!$NF$2:$NF$60=AJ$1),0),$G276-1966)</f>
        <v>1288374</v>
      </c>
      <c r="AK276" s="4" cm="1">
        <f t="array" ref="AK276">INDEX(GMWQ!$A$2:$NF$60,MATCH(1,(GMWQ!$NE$2:$NE$60=AK$3)*(GMWQ!$ND$2:$ND$60=AK$4)*(GMWQ!$NF$2:$NF$60=AK$1),0),$G276-1966)</f>
        <v>14054.53</v>
      </c>
      <c r="AL276" s="4" cm="1">
        <f t="array" ref="AL276">INDEX(GMWQ!$A$2:$NF$60,MATCH(1,(GMWQ!$NE$2:$NE$60=AL$3)*(GMWQ!$ND$2:$ND$60=AL$4)*(GMWQ!$NF$2:$NF$60=AL$1),0),$G276-1966)</f>
        <v>215198.4</v>
      </c>
      <c r="AM276" s="4" cm="1">
        <f t="array" ref="AM276">INDEX(GMWQ!$A$2:$NF$60,MATCH(1,(GMWQ!$NE$2:$NE$60=AM$3)*(GMWQ!$ND$2:$ND$60=AM$4)*(GMWQ!$NF$2:$NF$60=AM$1),0),$G276-1966)</f>
        <v>1802.922</v>
      </c>
      <c r="AN276" s="4" cm="1">
        <f t="array" ref="AN276">INDEX(GMWQ!$A$2:$NF$60,MATCH(1,(GMWQ!$NE$2:$NE$60=AN$3)*(GMWQ!$ND$2:$ND$60=AN$4)*(GMWQ!$NF$2:$NF$60=AN$1),0),$G276-1966)</f>
        <v>1165.9100000000001</v>
      </c>
      <c r="AO276" s="4" cm="1">
        <f t="array" ref="AO276">INDEX(GMWQ!$A$2:$NF$60,MATCH(1,(GMWQ!$NE$2:$NE$60=AO$3)*(GMWQ!$ND$2:$ND$60=AO$4)*(GMWQ!$NF$2:$NF$60=AO$1),0),$G276-1966)</f>
        <v>790.68359999999996</v>
      </c>
      <c r="AP276" s="4" cm="1">
        <f t="array" ref="AP276">INDEX(GMWQ!$A$2:$NF$60,MATCH(1,(GMWQ!$NE$2:$NE$60=AP$3)*(GMWQ!$ND$2:$ND$60=AP$4)*(GMWQ!$NF$2:$NF$60=AP$1),0),$G276-1966)</f>
        <v>1406058</v>
      </c>
      <c r="AQ276" s="4" cm="1">
        <f t="array" ref="AQ276">INDEX(GMWQ!$A$2:$NF$60,MATCH(1,(GMWQ!$NE$2:$NE$60=AQ$3)*(GMWQ!$ND$2:$ND$60=AQ$4)*(GMWQ!$NF$2:$NF$60=AQ$1),0),$G276-1966)</f>
        <v>0.54063459999999997</v>
      </c>
      <c r="AR276" s="4" cm="1">
        <f t="array" ref="AR276">INDEX(GMWQ!$A$2:$NF$60,MATCH(1,(GMWQ!$NE$2:$NE$60=AR$3)*(GMWQ!$ND$2:$ND$60=AR$4)*(GMWQ!$NF$2:$NF$60=AR$1),0),$G276-1966)</f>
        <v>0.69327689999999997</v>
      </c>
      <c r="AS276" s="4" cm="1">
        <f t="array" ref="AS276">INDEX(GMWQ!$A$2:$NF$60,MATCH(1,(GMWQ!$NE$2:$NE$60=AS$3)*(GMWQ!$ND$2:$ND$60=AS$4)*(GMWQ!$NF$2:$NF$60=AS$1),0),$G276-1966)</f>
        <v>0.47170250000000002</v>
      </c>
      <c r="AT276" s="4" cm="1">
        <f t="array" ref="AT276">INDEX(GMWQ!$A$2:$NF$60,MATCH(1,(GMWQ!$NE$2:$NE$60=AT$3)*(GMWQ!$ND$2:$ND$60=AT$4)*(GMWQ!$NF$2:$NF$60=AT$1),0),$G276-1966)</f>
        <v>0.82513429999999999</v>
      </c>
      <c r="AU276" s="4" cm="1">
        <f t="array" ref="AU276">INDEX(GMWQ!$A$2:$NF$60,MATCH(1,(GMWQ!$NE$2:$NE$60=AU$3)*(GMWQ!$ND$2:$ND$60=AU$4)*(GMWQ!$NF$2:$NF$60=AU$1),0),$G276-1966)</f>
        <v>189.51499999999999</v>
      </c>
      <c r="AV276" s="4" cm="1">
        <f t="array" ref="AV276">INDEX(GMWQ!$A$2:$NF$60,MATCH(1,(GMWQ!$NE$2:$NE$60=AV$3)*(GMWQ!$ND$2:$ND$60=AV$4)*(GMWQ!$NF$2:$NF$60=AV$1),0),$G276-1966)</f>
        <v>449.3528</v>
      </c>
      <c r="AW276" s="4" cm="1">
        <f t="array" ref="AW276">INDEX(GMWQ!$A$2:$NF$60,MATCH(1,(GMWQ!$NE$2:$NE$60=AW$3)*(GMWQ!$ND$2:$ND$60=AW$4)*(GMWQ!$NF$2:$NF$60=AW$1),0),$G276-1966)</f>
        <v>149.5915</v>
      </c>
      <c r="AX276" s="4" cm="1">
        <f t="array" ref="AX276">INDEX(GMWQ!$A$2:$NF$60,MATCH(1,(GMWQ!$NE$2:$NE$60=AX$3)*(GMWQ!$ND$2:$ND$60=AX$4)*(GMWQ!$NF$2:$NF$60=AX$1),0),$G276-1966)</f>
        <v>167.91800000000001</v>
      </c>
      <c r="AY276" s="4" cm="1">
        <f t="array" ref="AY276">INDEX(GMWQ!$A$2:$NF$60,MATCH(1,(GMWQ!$NE$2:$NE$60=AY$3)*(GMWQ!$ND$2:$ND$60=AY$4)*(GMWQ!$NF$2:$NF$60=AY$1),0),$G276-1966)</f>
        <v>134.20699999999999</v>
      </c>
      <c r="AZ276" s="4" cm="1">
        <f t="array" ref="AZ276">INDEX(GMWQ!$A$2:$NF$60,MATCH(1,(GMWQ!$NE$2:$NE$60=AZ$3)*(GMWQ!$ND$2:$ND$60=AZ$4)*(GMWQ!$NF$2:$NF$60=AZ$1),0),$G276-1966)</f>
        <v>134.19829999999999</v>
      </c>
      <c r="BA276" s="4" cm="1">
        <f t="array" ref="BA276">INDEX(GMWQ!$A$2:$NF$60,MATCH(1,(GMWQ!$NE$2:$NE$60=BA$3)*(GMWQ!$ND$2:$ND$60=BA$4)*(GMWQ!$NF$2:$NF$60=BA$1),0),$G276-1966)</f>
        <v>222.43899999999999</v>
      </c>
    </row>
    <row r="277" spans="1:53" x14ac:dyDescent="0.25">
      <c r="B277" s="4">
        <f t="shared" si="346"/>
        <v>2040</v>
      </c>
      <c r="C277" s="4">
        <f t="shared" si="346"/>
        <v>2040</v>
      </c>
      <c r="D277" s="4">
        <f t="shared" ref="D277" si="358">+D273+1</f>
        <v>2040</v>
      </c>
      <c r="G277" s="4">
        <f t="shared" si="311"/>
        <v>2243</v>
      </c>
      <c r="H277" s="4" cm="1">
        <f t="array" ref="H277">INDEX(GMWQ!$A$2:$NF$60,MATCH(1,(GMWQ!$NE$2:$NE$60=H$3)*(GMWQ!$ND$2:$ND$60=H$4)*(GMWQ!$NF$2:$NF$60=H$1),0),$G277-1966)</f>
        <v>866520</v>
      </c>
      <c r="I277" s="4" cm="1">
        <f t="array" ref="I277">INDEX(GMWQ!$A$2:$NF$60,MATCH(1,(GMWQ!$NE$2:$NE$60=I$3)*(GMWQ!$ND$2:$ND$60=I$4)*(GMWQ!$NF$2:$NF$60=I$1),0),$G277-1966)</f>
        <v>8252.9969999999994</v>
      </c>
      <c r="J277" s="4" cm="1">
        <f t="array" ref="J277">INDEX(GMWQ!$A$2:$NF$60,MATCH(1,(GMWQ!$NE$2:$NE$60=J$3)*(GMWQ!$ND$2:$ND$60=J$4)*(GMWQ!$NF$2:$NF$60=J$1),0),$G277-1966)</f>
        <v>154222.79999999999</v>
      </c>
      <c r="K277" s="4" cm="1">
        <f t="array" ref="K277">INDEX(GMWQ!$A$2:$NF$60,MATCH(1,(GMWQ!$NE$2:$NE$60=K$3)*(GMWQ!$ND$2:$ND$60=K$4)*(GMWQ!$NF$2:$NF$60=K$1),0),$G277-1966)</f>
        <v>1045.1310000000001</v>
      </c>
      <c r="L277" s="4" cm="1">
        <f t="array" ref="L277">INDEX(GMWQ!$A$2:$NF$60,MATCH(1,(GMWQ!$NE$2:$NE$60=L$3)*(GMWQ!$ND$2:$ND$60=L$4)*(GMWQ!$NF$2:$NF$60=L$1),0),$G277-1966)</f>
        <v>755.92669999999998</v>
      </c>
      <c r="M277" s="4" cm="1">
        <f t="array" ref="M277">INDEX(GMWQ!$A$2:$NF$60,MATCH(1,(GMWQ!$NE$2:$NE$60=M$3)*(GMWQ!$ND$2:$ND$60=M$4)*(GMWQ!$NF$2:$NF$60=M$1),0),$G277-1966)</f>
        <v>520.22310000000004</v>
      </c>
      <c r="N277" s="4" cm="1">
        <f t="array" ref="N277">INDEX(GMWQ!$A$2:$NF$60,MATCH(1,(GMWQ!$NE$2:$NE$60=N$3)*(GMWQ!$ND$2:$ND$60=N$4)*(GMWQ!$NF$2:$NF$60=N$1),0),$G277-1966)</f>
        <v>822734.8</v>
      </c>
      <c r="O277" s="4" cm="1">
        <f t="array" ref="O277">INDEX(GMWQ!$A$2:$NF$60,MATCH(1,(GMWQ!$NE$2:$NE$60=O$3)*(GMWQ!$ND$2:$ND$60=O$4)*(GMWQ!$NF$2:$NF$60=O$1),0),$G277-1966)</f>
        <v>-43600.56</v>
      </c>
      <c r="P277" s="4" cm="1">
        <f t="array" ref="P277">INDEX(GMWQ!$A$2:$NF$60,MATCH(1,(GMWQ!$NE$2:$NE$60=P$3)*(GMWQ!$ND$2:$ND$60=P$4)*(GMWQ!$NF$2:$NF$60=P$1),0),$G277-1966)</f>
        <v>-1009.579</v>
      </c>
      <c r="Q277" s="4" cm="1">
        <f t="array" ref="Q277">INDEX(GMWQ!$A$2:$NF$60,MATCH(1,(GMWQ!$NE$2:$NE$60=Q$3)*(GMWQ!$ND$2:$ND$60=Q$4)*(GMWQ!$NF$2:$NF$60=Q$1),0),$G277-1966)</f>
        <v>-7239.0159999999996</v>
      </c>
      <c r="R277" s="4" cm="1">
        <f t="array" ref="R277">INDEX(GMWQ!$A$2:$NF$60,MATCH(1,(GMWQ!$NE$2:$NE$60=R$3)*(GMWQ!$ND$2:$ND$60=R$4)*(GMWQ!$NF$2:$NF$60=R$1),0),$G277-1966)</f>
        <v>-26.76257</v>
      </c>
      <c r="S277" s="4" cm="1">
        <f t="array" ref="S277">INDEX(GMWQ!$A$2:$NF$60,MATCH(1,(GMWQ!$NE$2:$NE$60=S$3)*(GMWQ!$ND$2:$ND$60=S$4)*(GMWQ!$NF$2:$NF$60=S$1),0),$G277-1966)</f>
        <v>-38.412959999999998</v>
      </c>
      <c r="T277" s="4" cm="1">
        <f t="array" ref="T277">INDEX(GMWQ!$A$2:$NF$60,MATCH(1,(GMWQ!$NE$2:$NE$60=T$3)*(GMWQ!$ND$2:$ND$60=T$4)*(GMWQ!$NF$2:$NF$60=T$1),0),$G277-1966)</f>
        <v>-14.003080000000001</v>
      </c>
      <c r="U277" s="4" cm="1">
        <f t="array" ref="U277">INDEX(GMWQ!$A$2:$NF$60,MATCH(1,(GMWQ!$NE$2:$NE$60=U$3)*(GMWQ!$ND$2:$ND$60=U$4)*(GMWQ!$NF$2:$NF$60=U$1),0),$G277-1966)</f>
        <v>-23336.5</v>
      </c>
      <c r="V277" s="4" cm="1">
        <f t="array" ref="V277">INDEX(GMWQ!$A$2:$NF$60,MATCH(1,(GMWQ!$NE$2:$NE$60=V$3)*(GMWQ!$ND$2:$ND$60=V$4)*(GMWQ!$NF$2:$NF$60=V$1),0),$G277-1966)</f>
        <v>5024930</v>
      </c>
      <c r="W277" s="4" cm="1">
        <f t="array" ref="W277">INDEX(GMWQ!$A$2:$NF$60,MATCH(1,(GMWQ!$NE$2:$NE$60=W$3)*(GMWQ!$ND$2:$ND$60=W$4)*(GMWQ!$NF$2:$NF$60=W$1),0),$G277-1966)</f>
        <v>91710.19</v>
      </c>
      <c r="X277" s="4" cm="1">
        <f t="array" ref="X277">INDEX(GMWQ!$A$2:$NF$60,MATCH(1,(GMWQ!$NE$2:$NE$60=X$3)*(GMWQ!$ND$2:$ND$60=X$4)*(GMWQ!$NF$2:$NF$60=X$1),0),$G277-1966)</f>
        <v>1728047</v>
      </c>
      <c r="Y277" s="4" cm="1">
        <f t="array" ref="Y277">INDEX(GMWQ!$A$2:$NF$60,MATCH(1,(GMWQ!$NE$2:$NE$60=Y$3)*(GMWQ!$ND$2:$ND$60=Y$4)*(GMWQ!$NF$2:$NF$60=Y$1),0),$G277-1966)</f>
        <v>4731.4669999999996</v>
      </c>
      <c r="Z277" s="4" cm="1">
        <f t="array" ref="Z277">INDEX(GMWQ!$A$2:$NF$60,MATCH(1,(GMWQ!$NE$2:$NE$60=Z$3)*(GMWQ!$ND$2:$ND$60=Z$4)*(GMWQ!$NF$2:$NF$60=Z$1),0),$G277-1966)</f>
        <v>5939.0959999999995</v>
      </c>
      <c r="AA277" s="4" cm="1">
        <f t="array" ref="AA277">INDEX(GMWQ!$A$2:$NF$60,MATCH(1,(GMWQ!$NE$2:$NE$60=AA$3)*(GMWQ!$ND$2:$ND$60=AA$4)*(GMWQ!$NF$2:$NF$60=AA$1),0),$G277-1966)</f>
        <v>4327.1750000000002</v>
      </c>
      <c r="AB277" s="4" cm="1">
        <f t="array" ref="AB277">INDEX(GMWQ!$A$2:$NF$60,MATCH(1,(GMWQ!$NE$2:$NE$60=AB$3)*(GMWQ!$ND$2:$ND$60=AB$4)*(GMWQ!$NF$2:$NF$60=AB$1),0),$G277-1966)</f>
        <v>4861560</v>
      </c>
      <c r="AC277" s="4" cm="1">
        <f t="array" ref="AC277">INDEX(GMWQ!$A$2:$NF$60,MATCH(1,(GMWQ!$NE$2:$NE$60=AC$3)*(GMWQ!$ND$2:$ND$60=AC$4)*(GMWQ!$NF$2:$NF$60=AC$1),0),$G277-1966)</f>
        <v>5140596</v>
      </c>
      <c r="AD277" s="4" cm="1">
        <f t="array" ref="AD277">INDEX(GMWQ!$A$2:$NF$60,MATCH(1,(GMWQ!$NE$2:$NE$60=AD$3)*(GMWQ!$ND$2:$ND$60=AD$4)*(GMWQ!$NF$2:$NF$60=AD$1),0),$G277-1966)</f>
        <v>79924.36</v>
      </c>
      <c r="AE277" s="4" cm="1">
        <f t="array" ref="AE277">INDEX(GMWQ!$A$2:$NF$60,MATCH(1,(GMWQ!$NE$2:$NE$60=AE$3)*(GMWQ!$ND$2:$ND$60=AE$4)*(GMWQ!$NF$2:$NF$60=AE$1),0),$G277-1966)</f>
        <v>945475.2</v>
      </c>
      <c r="AF277" s="4" cm="1">
        <f t="array" ref="AF277">INDEX(GMWQ!$A$2:$NF$60,MATCH(1,(GMWQ!$NE$2:$NE$60=AF$3)*(GMWQ!$ND$2:$ND$60=AF$4)*(GMWQ!$NF$2:$NF$60=AF$1),0),$G277-1966)</f>
        <v>3054.9180000000001</v>
      </c>
      <c r="AG277" s="4" cm="1">
        <f t="array" ref="AG277">INDEX(GMWQ!$A$2:$NF$60,MATCH(1,(GMWQ!$NE$2:$NE$60=AG$3)*(GMWQ!$ND$2:$ND$60=AG$4)*(GMWQ!$NF$2:$NF$60=AG$1),0),$G277-1966)</f>
        <v>4508.7060000000001</v>
      </c>
      <c r="AH277" s="4" cm="1">
        <f t="array" ref="AH277">INDEX(GMWQ!$A$2:$NF$60,MATCH(1,(GMWQ!$NE$2:$NE$60=AH$3)*(GMWQ!$ND$2:$ND$60=AH$4)*(GMWQ!$NF$2:$NF$60=AH$1),0),$G277-1966)</f>
        <v>3688.4630000000002</v>
      </c>
      <c r="AI277" s="4" cm="1">
        <f t="array" ref="AI277">INDEX(GMWQ!$A$2:$NF$60,MATCH(1,(GMWQ!$NE$2:$NE$60=AI$3)*(GMWQ!$ND$2:$ND$60=AI$4)*(GMWQ!$NF$2:$NF$60=AI$1),0),$G277-1966)</f>
        <v>1716806</v>
      </c>
      <c r="AJ277" s="4" cm="1">
        <f t="array" ref="AJ277">INDEX(GMWQ!$A$2:$NF$60,MATCH(1,(GMWQ!$NE$2:$NE$60=AJ$3)*(GMWQ!$ND$2:$ND$60=AJ$4)*(GMWQ!$NF$2:$NF$60=AJ$1),0),$G277-1966)</f>
        <v>1300034</v>
      </c>
      <c r="AK277" s="4" cm="1">
        <f t="array" ref="AK277">INDEX(GMWQ!$A$2:$NF$60,MATCH(1,(GMWQ!$NE$2:$NE$60=AK$3)*(GMWQ!$ND$2:$ND$60=AK$4)*(GMWQ!$NF$2:$NF$60=AK$1),0),$G277-1966)</f>
        <v>14180.12</v>
      </c>
      <c r="AL277" s="4" cm="1">
        <f t="array" ref="AL277">INDEX(GMWQ!$A$2:$NF$60,MATCH(1,(GMWQ!$NE$2:$NE$60=AL$3)*(GMWQ!$ND$2:$ND$60=AL$4)*(GMWQ!$NF$2:$NF$60=AL$1),0),$G277-1966)</f>
        <v>216104</v>
      </c>
      <c r="AM277" s="4" cm="1">
        <f t="array" ref="AM277">INDEX(GMWQ!$A$2:$NF$60,MATCH(1,(GMWQ!$NE$2:$NE$60=AM$3)*(GMWQ!$ND$2:$ND$60=AM$4)*(GMWQ!$NF$2:$NF$60=AM$1),0),$G277-1966)</f>
        <v>1815.9280000000001</v>
      </c>
      <c r="AN277" s="4" cm="1">
        <f t="array" ref="AN277">INDEX(GMWQ!$A$2:$NF$60,MATCH(1,(GMWQ!$NE$2:$NE$60=AN$3)*(GMWQ!$ND$2:$ND$60=AN$4)*(GMWQ!$NF$2:$NF$60=AN$1),0),$G277-1966)</f>
        <v>1172.9580000000001</v>
      </c>
      <c r="AO277" s="4" cm="1">
        <f t="array" ref="AO277">INDEX(GMWQ!$A$2:$NF$60,MATCH(1,(GMWQ!$NE$2:$NE$60=AO$3)*(GMWQ!$ND$2:$ND$60=AO$4)*(GMWQ!$NF$2:$NF$60=AO$1),0),$G277-1966)</f>
        <v>794.93259999999998</v>
      </c>
      <c r="AP277" s="4" cm="1">
        <f t="array" ref="AP277">INDEX(GMWQ!$A$2:$NF$60,MATCH(1,(GMWQ!$NE$2:$NE$60=AP$3)*(GMWQ!$ND$2:$ND$60=AP$4)*(GMWQ!$NF$2:$NF$60=AP$1),0),$G277-1966)</f>
        <v>1419482</v>
      </c>
      <c r="AQ277" s="4" cm="1">
        <f t="array" ref="AQ277">INDEX(GMWQ!$A$2:$NF$60,MATCH(1,(GMWQ!$NE$2:$NE$60=AQ$3)*(GMWQ!$ND$2:$ND$60=AQ$4)*(GMWQ!$NF$2:$NF$60=AQ$1),0),$G277-1966)</f>
        <v>0.53888559999999996</v>
      </c>
      <c r="AR277" s="4" cm="1">
        <f t="array" ref="AR277">INDEX(GMWQ!$A$2:$NF$60,MATCH(1,(GMWQ!$NE$2:$NE$60=AR$3)*(GMWQ!$ND$2:$ND$60=AR$4)*(GMWQ!$NF$2:$NF$60=AR$1),0),$G277-1966)</f>
        <v>0.69612799999999997</v>
      </c>
      <c r="AS277" s="4" cm="1">
        <f t="array" ref="AS277">INDEX(GMWQ!$A$2:$NF$60,MATCH(1,(GMWQ!$NE$2:$NE$60=AS$3)*(GMWQ!$ND$2:$ND$60=AS$4)*(GMWQ!$NF$2:$NF$60=AS$1),0),$G277-1966)</f>
        <v>0.46482590000000001</v>
      </c>
      <c r="AT277" s="4" cm="1">
        <f t="array" ref="AT277">INDEX(GMWQ!$A$2:$NF$60,MATCH(1,(GMWQ!$NE$2:$NE$60=AT$3)*(GMWQ!$ND$2:$ND$60=AT$4)*(GMWQ!$NF$2:$NF$60=AT$1),0),$G277-1966)</f>
        <v>0.82431960000000004</v>
      </c>
      <c r="AU277" s="4" cm="1">
        <f t="array" ref="AU277">INDEX(GMWQ!$A$2:$NF$60,MATCH(1,(GMWQ!$NE$2:$NE$60=AU$3)*(GMWQ!$ND$2:$ND$60=AU$4)*(GMWQ!$NF$2:$NF$60=AU$1),0),$G277-1966)</f>
        <v>190.45580000000001</v>
      </c>
      <c r="AV277" s="4" cm="1">
        <f t="array" ref="AV277">INDEX(GMWQ!$A$2:$NF$60,MATCH(1,(GMWQ!$NE$2:$NE$60=AV$3)*(GMWQ!$ND$2:$ND$60=AV$4)*(GMWQ!$NF$2:$NF$60=AV$1),0),$G277-1966)</f>
        <v>451.81200000000001</v>
      </c>
      <c r="AW277" s="4" cm="1">
        <f t="array" ref="AW277">INDEX(GMWQ!$A$2:$NF$60,MATCH(1,(GMWQ!$NE$2:$NE$60=AW$3)*(GMWQ!$ND$2:$ND$60=AW$4)*(GMWQ!$NF$2:$NF$60=AW$1),0),$G277-1966)</f>
        <v>150.0402</v>
      </c>
      <c r="AX277" s="4" cm="1">
        <f t="array" ref="AX277">INDEX(GMWQ!$A$2:$NF$60,MATCH(1,(GMWQ!$NE$2:$NE$60=AX$3)*(GMWQ!$ND$2:$ND$60=AX$4)*(GMWQ!$NF$2:$NF$60=AX$1),0),$G277-1966)</f>
        <v>168.7569</v>
      </c>
      <c r="AY277" s="4" cm="1">
        <f t="array" ref="AY277">INDEX(GMWQ!$A$2:$NF$60,MATCH(1,(GMWQ!$NE$2:$NE$60=AY$3)*(GMWQ!$ND$2:$ND$60=AY$4)*(GMWQ!$NF$2:$NF$60=AY$1),0),$G277-1966)</f>
        <v>134.67250000000001</v>
      </c>
      <c r="AZ277" s="4" cm="1">
        <f t="array" ref="AZ277">INDEX(GMWQ!$A$2:$NF$60,MATCH(1,(GMWQ!$NE$2:$NE$60=AZ$3)*(GMWQ!$ND$2:$ND$60=AZ$4)*(GMWQ!$NF$2:$NF$60=AZ$1),0),$G277-1966)</f>
        <v>134.9778</v>
      </c>
      <c r="BA277" s="4" cm="1">
        <f t="array" ref="BA277">INDEX(GMWQ!$A$2:$NF$60,MATCH(1,(GMWQ!$NE$2:$NE$60=BA$3)*(GMWQ!$ND$2:$ND$60=BA$4)*(GMWQ!$NF$2:$NF$60=BA$1),0),$G277-1966)</f>
        <v>223.5575</v>
      </c>
    </row>
    <row r="278" spans="1:53" x14ac:dyDescent="0.25">
      <c r="B278" s="4">
        <f t="shared" si="346"/>
        <v>2040</v>
      </c>
      <c r="C278" s="4">
        <f t="shared" si="346"/>
        <v>2040</v>
      </c>
      <c r="D278" s="4">
        <f t="shared" ref="D278" si="359">+D274+1</f>
        <v>2040</v>
      </c>
      <c r="F278" s="4">
        <f t="shared" ref="F278" si="360">+F274+1</f>
        <v>2040</v>
      </c>
      <c r="G278" s="4">
        <f t="shared" si="311"/>
        <v>2244</v>
      </c>
      <c r="H278" s="4" cm="1">
        <f t="array" ref="H278">INDEX(GMWQ!$A$2:$NF$60,MATCH(1,(GMWQ!$NE$2:$NE$60=H$3)*(GMWQ!$ND$2:$ND$60=H$4)*(GMWQ!$NF$2:$NF$60=H$1),0),$G278-1966)</f>
        <v>869700.3</v>
      </c>
      <c r="I278" s="4" cm="1">
        <f t="array" ref="I278">INDEX(GMWQ!$A$2:$NF$60,MATCH(1,(GMWQ!$NE$2:$NE$60=I$3)*(GMWQ!$ND$2:$ND$60=I$4)*(GMWQ!$NF$2:$NF$60=I$1),0),$G278-1966)</f>
        <v>8288.5570000000007</v>
      </c>
      <c r="J278" s="4" cm="1">
        <f t="array" ref="J278">INDEX(GMWQ!$A$2:$NF$60,MATCH(1,(GMWQ!$NE$2:$NE$60=J$3)*(GMWQ!$ND$2:$ND$60=J$4)*(GMWQ!$NF$2:$NF$60=J$1),0),$G278-1966)</f>
        <v>154266.6</v>
      </c>
      <c r="K278" s="4" cm="1">
        <f t="array" ref="K278">INDEX(GMWQ!$A$2:$NF$60,MATCH(1,(GMWQ!$NE$2:$NE$60=K$3)*(GMWQ!$ND$2:$ND$60=K$4)*(GMWQ!$NF$2:$NF$60=K$1),0),$G278-1966)</f>
        <v>1047.4749999999999</v>
      </c>
      <c r="L278" s="4" cm="1">
        <f t="array" ref="L278">INDEX(GMWQ!$A$2:$NF$60,MATCH(1,(GMWQ!$NE$2:$NE$60=L$3)*(GMWQ!$ND$2:$ND$60=L$4)*(GMWQ!$NF$2:$NF$60=L$1),0),$G278-1966)</f>
        <v>757.00210000000004</v>
      </c>
      <c r="M278" s="4" cm="1">
        <f t="array" ref="M278">INDEX(GMWQ!$A$2:$NF$60,MATCH(1,(GMWQ!$NE$2:$NE$60=M$3)*(GMWQ!$ND$2:$ND$60=M$4)*(GMWQ!$NF$2:$NF$60=M$1),0),$G278-1966)</f>
        <v>520.35829999999999</v>
      </c>
      <c r="N278" s="4" cm="1">
        <f t="array" ref="N278">INDEX(GMWQ!$A$2:$NF$60,MATCH(1,(GMWQ!$NE$2:$NE$60=N$3)*(GMWQ!$ND$2:$ND$60=N$4)*(GMWQ!$NF$2:$NF$60=N$1),0),$G278-1966)</f>
        <v>826627.9</v>
      </c>
      <c r="O278" s="4" cm="1">
        <f t="array" ref="O278">INDEX(GMWQ!$A$2:$NF$60,MATCH(1,(GMWQ!$NE$2:$NE$60=O$3)*(GMWQ!$ND$2:$ND$60=O$4)*(GMWQ!$NF$2:$NF$60=O$1),0),$G278-1966)</f>
        <v>-78277.88</v>
      </c>
      <c r="P278" s="4" cm="1">
        <f t="array" ref="P278">INDEX(GMWQ!$A$2:$NF$60,MATCH(1,(GMWQ!$NE$2:$NE$60=P$3)*(GMWQ!$ND$2:$ND$60=P$4)*(GMWQ!$NF$2:$NF$60=P$1),0),$G278-1966)</f>
        <v>-1012.951</v>
      </c>
      <c r="Q278" s="4" cm="1">
        <f t="array" ref="Q278">INDEX(GMWQ!$A$2:$NF$60,MATCH(1,(GMWQ!$NE$2:$NE$60=Q$3)*(GMWQ!$ND$2:$ND$60=Q$4)*(GMWQ!$NF$2:$NF$60=Q$1),0),$G278-1966)</f>
        <v>-7269.4840000000004</v>
      </c>
      <c r="R278" s="4" cm="1">
        <f t="array" ref="R278">INDEX(GMWQ!$A$2:$NF$60,MATCH(1,(GMWQ!$NE$2:$NE$60=R$3)*(GMWQ!$ND$2:$ND$60=R$4)*(GMWQ!$NF$2:$NF$60=R$1),0),$G278-1966)</f>
        <v>-26.955690000000001</v>
      </c>
      <c r="S278" s="4" cm="1">
        <f t="array" ref="S278">INDEX(GMWQ!$A$2:$NF$60,MATCH(1,(GMWQ!$NE$2:$NE$60=S$3)*(GMWQ!$ND$2:$ND$60=S$4)*(GMWQ!$NF$2:$NF$60=S$1),0),$G278-1966)</f>
        <v>-38.684019999999997</v>
      </c>
      <c r="T278" s="4" cm="1">
        <f t="array" ref="T278">INDEX(GMWQ!$A$2:$NF$60,MATCH(1,(GMWQ!$NE$2:$NE$60=T$3)*(GMWQ!$ND$2:$ND$60=T$4)*(GMWQ!$NF$2:$NF$60=T$1),0),$G278-1966)</f>
        <v>-14.07831</v>
      </c>
      <c r="U278" s="4" cm="1">
        <f t="array" ref="U278">INDEX(GMWQ!$A$2:$NF$60,MATCH(1,(GMWQ!$NE$2:$NE$60=U$3)*(GMWQ!$ND$2:$ND$60=U$4)*(GMWQ!$NF$2:$NF$60=U$1),0),$G278-1966)</f>
        <v>-23520.880000000001</v>
      </c>
      <c r="V278" s="4" cm="1">
        <f t="array" ref="V278">INDEX(GMWQ!$A$2:$NF$60,MATCH(1,(GMWQ!$NE$2:$NE$60=V$3)*(GMWQ!$ND$2:$ND$60=V$4)*(GMWQ!$NF$2:$NF$60=V$1),0),$G278-1966)</f>
        <v>5103209</v>
      </c>
      <c r="W278" s="4" cm="1">
        <f t="array" ref="W278">INDEX(GMWQ!$A$2:$NF$60,MATCH(1,(GMWQ!$NE$2:$NE$60=W$3)*(GMWQ!$ND$2:$ND$60=W$4)*(GMWQ!$NF$2:$NF$60=W$1),0),$G278-1966)</f>
        <v>92723.14</v>
      </c>
      <c r="X278" s="4" cm="1">
        <f t="array" ref="X278">INDEX(GMWQ!$A$2:$NF$60,MATCH(1,(GMWQ!$NE$2:$NE$60=X$3)*(GMWQ!$ND$2:$ND$60=X$4)*(GMWQ!$NF$2:$NF$60=X$1),0),$G278-1966)</f>
        <v>1735316</v>
      </c>
      <c r="Y278" s="4" cm="1">
        <f t="array" ref="Y278">INDEX(GMWQ!$A$2:$NF$60,MATCH(1,(GMWQ!$NE$2:$NE$60=Y$3)*(GMWQ!$ND$2:$ND$60=Y$4)*(GMWQ!$NF$2:$NF$60=Y$1),0),$G278-1966)</f>
        <v>4758.4229999999998</v>
      </c>
      <c r="Z278" s="4" cm="1">
        <f t="array" ref="Z278">INDEX(GMWQ!$A$2:$NF$60,MATCH(1,(GMWQ!$NE$2:$NE$60=Z$3)*(GMWQ!$ND$2:$ND$60=Z$4)*(GMWQ!$NF$2:$NF$60=Z$1),0),$G278-1966)</f>
        <v>5977.78</v>
      </c>
      <c r="AA278" s="4" cm="1">
        <f t="array" ref="AA278">INDEX(GMWQ!$A$2:$NF$60,MATCH(1,(GMWQ!$NE$2:$NE$60=AA$3)*(GMWQ!$ND$2:$ND$60=AA$4)*(GMWQ!$NF$2:$NF$60=AA$1),0),$G278-1966)</f>
        <v>4341.2529999999997</v>
      </c>
      <c r="AB278" s="4" cm="1">
        <f t="array" ref="AB278">INDEX(GMWQ!$A$2:$NF$60,MATCH(1,(GMWQ!$NE$2:$NE$60=AB$3)*(GMWQ!$ND$2:$ND$60=AB$4)*(GMWQ!$NF$2:$NF$60=AB$1),0),$G278-1966)</f>
        <v>4885081</v>
      </c>
      <c r="AC278" s="4" cm="1">
        <f t="array" ref="AC278">INDEX(GMWQ!$A$2:$NF$60,MATCH(1,(GMWQ!$NE$2:$NE$60=AC$3)*(GMWQ!$ND$2:$ND$60=AC$4)*(GMWQ!$NF$2:$NF$60=AC$1),0),$G278-1966)</f>
        <v>5221553</v>
      </c>
      <c r="AD278" s="4" cm="1">
        <f t="array" ref="AD278">INDEX(GMWQ!$A$2:$NF$60,MATCH(1,(GMWQ!$NE$2:$NE$60=AD$3)*(GMWQ!$ND$2:$ND$60=AD$4)*(GMWQ!$NF$2:$NF$60=AD$1),0),$G278-1966)</f>
        <v>80938.070000000007</v>
      </c>
      <c r="AE278" s="4" cm="1">
        <f t="array" ref="AE278">INDEX(GMWQ!$A$2:$NF$60,MATCH(1,(GMWQ!$NE$2:$NE$60=AE$3)*(GMWQ!$ND$2:$ND$60=AE$4)*(GMWQ!$NF$2:$NF$60=AE$1),0),$G278-1966)</f>
        <v>952744.7</v>
      </c>
      <c r="AF278" s="4" cm="1">
        <f t="array" ref="AF278">INDEX(GMWQ!$A$2:$NF$60,MATCH(1,(GMWQ!$NE$2:$NE$60=AF$3)*(GMWQ!$ND$2:$ND$60=AF$4)*(GMWQ!$NF$2:$NF$60=AF$1),0),$G278-1966)</f>
        <v>3081.8739999999998</v>
      </c>
      <c r="AG278" s="4" cm="1">
        <f t="array" ref="AG278">INDEX(GMWQ!$A$2:$NF$60,MATCH(1,(GMWQ!$NE$2:$NE$60=AG$3)*(GMWQ!$ND$2:$ND$60=AG$4)*(GMWQ!$NF$2:$NF$60=AG$1),0),$G278-1966)</f>
        <v>4547.3900000000003</v>
      </c>
      <c r="AH278" s="4" cm="1">
        <f t="array" ref="AH278">INDEX(GMWQ!$A$2:$NF$60,MATCH(1,(GMWQ!$NE$2:$NE$60=AH$3)*(GMWQ!$ND$2:$ND$60=AH$4)*(GMWQ!$NF$2:$NF$60=AH$1),0),$G278-1966)</f>
        <v>3702.5419999999999</v>
      </c>
      <c r="AI278" s="4" cm="1">
        <f t="array" ref="AI278">INDEX(GMWQ!$A$2:$NF$60,MATCH(1,(GMWQ!$NE$2:$NE$60=AI$3)*(GMWQ!$ND$2:$ND$60=AI$4)*(GMWQ!$NF$2:$NF$60=AI$1),0),$G278-1966)</f>
        <v>1741844</v>
      </c>
      <c r="AJ278" s="4" cm="1">
        <f t="array" ref="AJ278">INDEX(GMWQ!$A$2:$NF$60,MATCH(1,(GMWQ!$NE$2:$NE$60=AJ$3)*(GMWQ!$ND$2:$ND$60=AJ$4)*(GMWQ!$NF$2:$NF$60=AJ$1),0),$G278-1966)</f>
        <v>1311799</v>
      </c>
      <c r="AK278" s="4" cm="1">
        <f t="array" ref="AK278">INDEX(GMWQ!$A$2:$NF$60,MATCH(1,(GMWQ!$NE$2:$NE$60=AK$3)*(GMWQ!$ND$2:$ND$60=AK$4)*(GMWQ!$NF$2:$NF$60=AK$1),0),$G278-1966)</f>
        <v>14306.87</v>
      </c>
      <c r="AL278" s="4" cm="1">
        <f t="array" ref="AL278">INDEX(GMWQ!$A$2:$NF$60,MATCH(1,(GMWQ!$NE$2:$NE$60=AL$3)*(GMWQ!$ND$2:$ND$60=AL$4)*(GMWQ!$NF$2:$NF$60=AL$1),0),$G278-1966)</f>
        <v>216992.5</v>
      </c>
      <c r="AM278" s="4" cm="1">
        <f t="array" ref="AM278">INDEX(GMWQ!$A$2:$NF$60,MATCH(1,(GMWQ!$NE$2:$NE$60=AM$3)*(GMWQ!$ND$2:$ND$60=AM$4)*(GMWQ!$NF$2:$NF$60=AM$1),0),$G278-1966)</f>
        <v>1829.03</v>
      </c>
      <c r="AN278" s="4" cm="1">
        <f t="array" ref="AN278">INDEX(GMWQ!$A$2:$NF$60,MATCH(1,(GMWQ!$NE$2:$NE$60=AN$3)*(GMWQ!$ND$2:$ND$60=AN$4)*(GMWQ!$NF$2:$NF$60=AN$1),0),$G278-1966)</f>
        <v>1180.3440000000001</v>
      </c>
      <c r="AO278" s="4" cm="1">
        <f t="array" ref="AO278">INDEX(GMWQ!$A$2:$NF$60,MATCH(1,(GMWQ!$NE$2:$NE$60=AO$3)*(GMWQ!$ND$2:$ND$60=AO$4)*(GMWQ!$NF$2:$NF$60=AO$1),0),$G278-1966)</f>
        <v>799.00379999999996</v>
      </c>
      <c r="AP278" s="4" cm="1">
        <f t="array" ref="AP278">INDEX(GMWQ!$A$2:$NF$60,MATCH(1,(GMWQ!$NE$2:$NE$60=AP$3)*(GMWQ!$ND$2:$ND$60=AP$4)*(GMWQ!$NF$2:$NF$60=AP$1),0),$G278-1966)</f>
        <v>1433192</v>
      </c>
      <c r="AQ278" s="4" cm="1">
        <f t="array" ref="AQ278">INDEX(GMWQ!$A$2:$NF$60,MATCH(1,(GMWQ!$NE$2:$NE$60=AQ$3)*(GMWQ!$ND$2:$ND$60=AQ$4)*(GMWQ!$NF$2:$NF$60=AQ$1),0),$G278-1966)</f>
        <v>0.53660940000000001</v>
      </c>
      <c r="AR278" s="4" cm="1">
        <f t="array" ref="AR278">INDEX(GMWQ!$A$2:$NF$60,MATCH(1,(GMWQ!$NE$2:$NE$60=AR$3)*(GMWQ!$ND$2:$ND$60=AR$4)*(GMWQ!$NF$2:$NF$60=AR$1),0),$G278-1966)</f>
        <v>0.69909909999999997</v>
      </c>
      <c r="AS278" s="4" cm="1">
        <f t="array" ref="AS278">INDEX(GMWQ!$A$2:$NF$60,MATCH(1,(GMWQ!$NE$2:$NE$60=AS$3)*(GMWQ!$ND$2:$ND$60=AS$4)*(GMWQ!$NF$2:$NF$60=AS$1),0),$G278-1966)</f>
        <v>0.45687119999999998</v>
      </c>
      <c r="AT278" s="4" cm="1">
        <f t="array" ref="AT278">INDEX(GMWQ!$A$2:$NF$60,MATCH(1,(GMWQ!$NE$2:$NE$60=AT$3)*(GMWQ!$ND$2:$ND$60=AT$4)*(GMWQ!$NF$2:$NF$60=AT$1),0),$G278-1966)</f>
        <v>0.82348109999999997</v>
      </c>
      <c r="AU278" s="4" cm="1">
        <f t="array" ref="AU278">INDEX(GMWQ!$A$2:$NF$60,MATCH(1,(GMWQ!$NE$2:$NE$60=AU$3)*(GMWQ!$ND$2:$ND$60=AU$4)*(GMWQ!$NF$2:$NF$60=AU$1),0),$G278-1966)</f>
        <v>191.28280000000001</v>
      </c>
      <c r="AV278" s="4" cm="1">
        <f t="array" ref="AV278">INDEX(GMWQ!$A$2:$NF$60,MATCH(1,(GMWQ!$NE$2:$NE$60=AV$3)*(GMWQ!$ND$2:$ND$60=AV$4)*(GMWQ!$NF$2:$NF$60=AV$1),0),$G278-1966)</f>
        <v>454.28480000000002</v>
      </c>
      <c r="AW278" s="4" cm="1">
        <f t="array" ref="AW278">INDEX(GMWQ!$A$2:$NF$60,MATCH(1,(GMWQ!$NE$2:$NE$60=AW$3)*(GMWQ!$ND$2:$ND$60=AW$4)*(GMWQ!$NF$2:$NF$60=AW$1),0),$G278-1966)</f>
        <v>150.87520000000001</v>
      </c>
      <c r="AX278" s="4" cm="1">
        <f t="array" ref="AX278">INDEX(GMWQ!$A$2:$NF$60,MATCH(1,(GMWQ!$NE$2:$NE$60=AX$3)*(GMWQ!$ND$2:$ND$60=AX$4)*(GMWQ!$NF$2:$NF$60=AX$1),0),$G278-1966)</f>
        <v>169.6001</v>
      </c>
      <c r="AY278" s="4" cm="1">
        <f t="array" ref="AY278">INDEX(GMWQ!$A$2:$NF$60,MATCH(1,(GMWQ!$NE$2:$NE$60=AY$3)*(GMWQ!$ND$2:$ND$60=AY$4)*(GMWQ!$NF$2:$NF$60=AY$1),0),$G278-1966)</f>
        <v>134.9248</v>
      </c>
      <c r="AZ278" s="4" cm="1">
        <f t="array" ref="AZ278">INDEX(GMWQ!$A$2:$NF$60,MATCH(1,(GMWQ!$NE$2:$NE$60=AZ$3)*(GMWQ!$ND$2:$ND$60=AZ$4)*(GMWQ!$NF$2:$NF$60=AZ$1),0),$G278-1966)</f>
        <v>134.60310000000001</v>
      </c>
      <c r="BA278" s="4" cm="1">
        <f t="array" ref="BA278">INDEX(GMWQ!$A$2:$NF$60,MATCH(1,(GMWQ!$NE$2:$NE$60=BA$3)*(GMWQ!$ND$2:$ND$60=BA$4)*(GMWQ!$NF$2:$NF$60=BA$1),0),$G278-1966)</f>
        <v>224.68299999999999</v>
      </c>
    </row>
    <row r="279" spans="1:53" x14ac:dyDescent="0.25">
      <c r="A279" s="4">
        <v>2041</v>
      </c>
      <c r="B279" s="4">
        <f t="shared" si="346"/>
        <v>2041</v>
      </c>
      <c r="C279" s="4">
        <f t="shared" si="346"/>
        <v>2040</v>
      </c>
      <c r="D279" s="4">
        <f t="shared" ref="D279" si="361">+D275+1</f>
        <v>2040</v>
      </c>
      <c r="E279" s="4">
        <f t="shared" si="346"/>
        <v>2040</v>
      </c>
      <c r="G279" s="4">
        <f t="shared" si="311"/>
        <v>2245</v>
      </c>
      <c r="H279" s="4" cm="1">
        <f t="array" ref="H279">INDEX(GMWQ!$A$2:$NF$60,MATCH(1,(GMWQ!$NE$2:$NE$60=H$3)*(GMWQ!$ND$2:$ND$60=H$4)*(GMWQ!$NF$2:$NF$60=H$1),0),$G279-1966)</f>
        <v>872927.6</v>
      </c>
      <c r="I279" s="4" cm="1">
        <f t="array" ref="I279">INDEX(GMWQ!$A$2:$NF$60,MATCH(1,(GMWQ!$NE$2:$NE$60=I$3)*(GMWQ!$ND$2:$ND$60=I$4)*(GMWQ!$NF$2:$NF$60=I$1),0),$G279-1966)</f>
        <v>8324.0259999999998</v>
      </c>
      <c r="J279" s="4" cm="1">
        <f t="array" ref="J279">INDEX(GMWQ!$A$2:$NF$60,MATCH(1,(GMWQ!$NE$2:$NE$60=J$3)*(GMWQ!$ND$2:$ND$60=J$4)*(GMWQ!$NF$2:$NF$60=J$1),0),$G279-1966)</f>
        <v>154309.70000000001</v>
      </c>
      <c r="K279" s="4" cm="1">
        <f t="array" ref="K279">INDEX(GMWQ!$A$2:$NF$60,MATCH(1,(GMWQ!$NE$2:$NE$60=K$3)*(GMWQ!$ND$2:$ND$60=K$4)*(GMWQ!$NF$2:$NF$60=K$1),0),$G279-1966)</f>
        <v>1049.895</v>
      </c>
      <c r="L279" s="4" cm="1">
        <f t="array" ref="L279">INDEX(GMWQ!$A$2:$NF$60,MATCH(1,(GMWQ!$NE$2:$NE$60=L$3)*(GMWQ!$ND$2:$ND$60=L$4)*(GMWQ!$NF$2:$NF$60=L$1),0),$G279-1966)</f>
        <v>757.90060000000005</v>
      </c>
      <c r="M279" s="4" cm="1">
        <f t="array" ref="M279">INDEX(GMWQ!$A$2:$NF$60,MATCH(1,(GMWQ!$NE$2:$NE$60=M$3)*(GMWQ!$ND$2:$ND$60=M$4)*(GMWQ!$NF$2:$NF$60=M$1),0),$G279-1966)</f>
        <v>520.49810000000002</v>
      </c>
      <c r="N279" s="4" cm="1">
        <f t="array" ref="N279">INDEX(GMWQ!$A$2:$NF$60,MATCH(1,(GMWQ!$NE$2:$NE$60=N$3)*(GMWQ!$ND$2:$ND$60=N$4)*(GMWQ!$NF$2:$NF$60=N$1),0),$G279-1966)</f>
        <v>830516.5</v>
      </c>
      <c r="O279" s="4" cm="1">
        <f t="array" ref="O279">INDEX(GMWQ!$A$2:$NF$60,MATCH(1,(GMWQ!$NE$2:$NE$60=O$3)*(GMWQ!$ND$2:$ND$60=O$4)*(GMWQ!$NF$2:$NF$60=O$1),0),$G279-1966)</f>
        <v>-3758.125</v>
      </c>
      <c r="P279" s="4" cm="1">
        <f t="array" ref="P279">INDEX(GMWQ!$A$2:$NF$60,MATCH(1,(GMWQ!$NE$2:$NE$60=P$3)*(GMWQ!$ND$2:$ND$60=P$4)*(GMWQ!$NF$2:$NF$60=P$1),0),$G279-1966)</f>
        <v>-1016.337</v>
      </c>
      <c r="Q279" s="4" cm="1">
        <f t="array" ref="Q279">INDEX(GMWQ!$A$2:$NF$60,MATCH(1,(GMWQ!$NE$2:$NE$60=Q$3)*(GMWQ!$ND$2:$ND$60=Q$4)*(GMWQ!$NF$2:$NF$60=Q$1),0),$G279-1966)</f>
        <v>-7299.375</v>
      </c>
      <c r="R279" s="4" cm="1">
        <f t="array" ref="R279">INDEX(GMWQ!$A$2:$NF$60,MATCH(1,(GMWQ!$NE$2:$NE$60=R$3)*(GMWQ!$ND$2:$ND$60=R$4)*(GMWQ!$NF$2:$NF$60=R$1),0),$G279-1966)</f>
        <v>-27.152159999999999</v>
      </c>
      <c r="S279" s="4" cm="1">
        <f t="array" ref="S279">INDEX(GMWQ!$A$2:$NF$60,MATCH(1,(GMWQ!$NE$2:$NE$60=S$3)*(GMWQ!$ND$2:$ND$60=S$4)*(GMWQ!$NF$2:$NF$60=S$1),0),$G279-1966)</f>
        <v>-38.914000000000001</v>
      </c>
      <c r="T279" s="4" cm="1">
        <f t="array" ref="T279">INDEX(GMWQ!$A$2:$NF$60,MATCH(1,(GMWQ!$NE$2:$NE$60=T$3)*(GMWQ!$ND$2:$ND$60=T$4)*(GMWQ!$NF$2:$NF$60=T$1),0),$G279-1966)</f>
        <v>-14.15042</v>
      </c>
      <c r="U279" s="4" cm="1">
        <f t="array" ref="U279">INDEX(GMWQ!$A$2:$NF$60,MATCH(1,(GMWQ!$NE$2:$NE$60=U$3)*(GMWQ!$ND$2:$ND$60=U$4)*(GMWQ!$NF$2:$NF$60=U$1),0),$G279-1966)</f>
        <v>-23821.62</v>
      </c>
      <c r="V279" s="4" cm="1">
        <f t="array" ref="V279">INDEX(GMWQ!$A$2:$NF$60,MATCH(1,(GMWQ!$NE$2:$NE$60=V$3)*(GMWQ!$ND$2:$ND$60=V$4)*(GMWQ!$NF$2:$NF$60=V$1),0),$G279-1966)</f>
        <v>5106966</v>
      </c>
      <c r="W279" s="4" cm="1">
        <f t="array" ref="W279">INDEX(GMWQ!$A$2:$NF$60,MATCH(1,(GMWQ!$NE$2:$NE$60=W$3)*(GMWQ!$ND$2:$ND$60=W$4)*(GMWQ!$NF$2:$NF$60=W$1),0),$G279-1966)</f>
        <v>93739.48</v>
      </c>
      <c r="X279" s="4" cm="1">
        <f t="array" ref="X279">INDEX(GMWQ!$A$2:$NF$60,MATCH(1,(GMWQ!$NE$2:$NE$60=X$3)*(GMWQ!$ND$2:$ND$60=X$4)*(GMWQ!$NF$2:$NF$60=X$1),0),$G279-1966)</f>
        <v>1742616</v>
      </c>
      <c r="Y279" s="4" cm="1">
        <f t="array" ref="Y279">INDEX(GMWQ!$A$2:$NF$60,MATCH(1,(GMWQ!$NE$2:$NE$60=Y$3)*(GMWQ!$ND$2:$ND$60=Y$4)*(GMWQ!$NF$2:$NF$60=Y$1),0),$G279-1966)</f>
        <v>4785.5749999999998</v>
      </c>
      <c r="Z279" s="4" cm="1">
        <f t="array" ref="Z279">INDEX(GMWQ!$A$2:$NF$60,MATCH(1,(GMWQ!$NE$2:$NE$60=Z$3)*(GMWQ!$ND$2:$ND$60=Z$4)*(GMWQ!$NF$2:$NF$60=Z$1),0),$G279-1966)</f>
        <v>6016.6940000000004</v>
      </c>
      <c r="AA279" s="4" cm="1">
        <f t="array" ref="AA279">INDEX(GMWQ!$A$2:$NF$60,MATCH(1,(GMWQ!$NE$2:$NE$60=AA$3)*(GMWQ!$ND$2:$ND$60=AA$4)*(GMWQ!$NF$2:$NF$60=AA$1),0),$G279-1966)</f>
        <v>4355.4030000000002</v>
      </c>
      <c r="AB279" s="4" cm="1">
        <f t="array" ref="AB279">INDEX(GMWQ!$A$2:$NF$60,MATCH(1,(GMWQ!$NE$2:$NE$60=AB$3)*(GMWQ!$ND$2:$ND$60=AB$4)*(GMWQ!$NF$2:$NF$60=AB$1),0),$G279-1966)</f>
        <v>4908902</v>
      </c>
      <c r="AC279" s="4" cm="1">
        <f t="array" ref="AC279">INDEX(GMWQ!$A$2:$NF$60,MATCH(1,(GMWQ!$NE$2:$NE$60=AC$3)*(GMWQ!$ND$2:$ND$60=AC$4)*(GMWQ!$NF$2:$NF$60=AC$1),0),$G279-1966)</f>
        <v>5227990</v>
      </c>
      <c r="AD279" s="4" cm="1">
        <f t="array" ref="AD279">INDEX(GMWQ!$A$2:$NF$60,MATCH(1,(GMWQ!$NE$2:$NE$60=AD$3)*(GMWQ!$ND$2:$ND$60=AD$4)*(GMWQ!$NF$2:$NF$60=AD$1),0),$G279-1966)</f>
        <v>81955.16</v>
      </c>
      <c r="AE279" s="4" cm="1">
        <f t="array" ref="AE279">INDEX(GMWQ!$A$2:$NF$60,MATCH(1,(GMWQ!$NE$2:$NE$60=AE$3)*(GMWQ!$ND$2:$ND$60=AE$4)*(GMWQ!$NF$2:$NF$60=AE$1),0),$G279-1966)</f>
        <v>960044.1</v>
      </c>
      <c r="AF279" s="4" cm="1">
        <f t="array" ref="AF279">INDEX(GMWQ!$A$2:$NF$60,MATCH(1,(GMWQ!$NE$2:$NE$60=AF$3)*(GMWQ!$ND$2:$ND$60=AF$4)*(GMWQ!$NF$2:$NF$60=AF$1),0),$G279-1966)</f>
        <v>3109.0259999999998</v>
      </c>
      <c r="AG279" s="4" cm="1">
        <f t="array" ref="AG279">INDEX(GMWQ!$A$2:$NF$60,MATCH(1,(GMWQ!$NE$2:$NE$60=AG$3)*(GMWQ!$ND$2:$ND$60=AG$4)*(GMWQ!$NF$2:$NF$60=AG$1),0),$G279-1966)</f>
        <v>4586.3040000000001</v>
      </c>
      <c r="AH279" s="4" cm="1">
        <f t="array" ref="AH279">INDEX(GMWQ!$A$2:$NF$60,MATCH(1,(GMWQ!$NE$2:$NE$60=AH$3)*(GMWQ!$ND$2:$ND$60=AH$4)*(GMWQ!$NF$2:$NF$60=AH$1),0),$G279-1966)</f>
        <v>3716.692</v>
      </c>
      <c r="AI279" s="4" cm="1">
        <f t="array" ref="AI279">INDEX(GMWQ!$A$2:$NF$60,MATCH(1,(GMWQ!$NE$2:$NE$60=AI$3)*(GMWQ!$ND$2:$ND$60=AI$4)*(GMWQ!$NF$2:$NF$60=AI$1),0),$G279-1966)</f>
        <v>1767183</v>
      </c>
      <c r="AJ279" s="4" cm="1">
        <f t="array" ref="AJ279">INDEX(GMWQ!$A$2:$NF$60,MATCH(1,(GMWQ!$NE$2:$NE$60=AJ$3)*(GMWQ!$ND$2:$ND$60=AJ$4)*(GMWQ!$NF$2:$NF$60=AJ$1),0),$G279-1966)</f>
        <v>1323724</v>
      </c>
      <c r="AK279" s="4" cm="1">
        <f t="array" ref="AK279">INDEX(GMWQ!$A$2:$NF$60,MATCH(1,(GMWQ!$NE$2:$NE$60=AK$3)*(GMWQ!$ND$2:$ND$60=AK$4)*(GMWQ!$NF$2:$NF$60=AK$1),0),$G279-1966)</f>
        <v>14434.4</v>
      </c>
      <c r="AL279" s="4" cm="1">
        <f t="array" ref="AL279">INDEX(GMWQ!$A$2:$NF$60,MATCH(1,(GMWQ!$NE$2:$NE$60=AL$3)*(GMWQ!$ND$2:$ND$60=AL$4)*(GMWQ!$NF$2:$NF$60=AL$1),0),$G279-1966)</f>
        <v>217919.7</v>
      </c>
      <c r="AM279" s="4" cm="1">
        <f t="array" ref="AM279">INDEX(GMWQ!$A$2:$NF$60,MATCH(1,(GMWQ!$NE$2:$NE$60=AM$3)*(GMWQ!$ND$2:$ND$60=AM$4)*(GMWQ!$NF$2:$NF$60=AM$1),0),$G279-1966)</f>
        <v>1842.35</v>
      </c>
      <c r="AN279" s="4" cm="1">
        <f t="array" ref="AN279">INDEX(GMWQ!$A$2:$NF$60,MATCH(1,(GMWQ!$NE$2:$NE$60=AN$3)*(GMWQ!$ND$2:$ND$60=AN$4)*(GMWQ!$NF$2:$NF$60=AN$1),0),$G279-1966)</f>
        <v>1187.588</v>
      </c>
      <c r="AO279" s="4" cm="1">
        <f t="array" ref="AO279">INDEX(GMWQ!$A$2:$NF$60,MATCH(1,(GMWQ!$NE$2:$NE$60=AO$3)*(GMWQ!$ND$2:$ND$60=AO$4)*(GMWQ!$NF$2:$NF$60=AO$1),0),$G279-1966)</f>
        <v>802.9058</v>
      </c>
      <c r="AP279" s="4" cm="1">
        <f t="array" ref="AP279">INDEX(GMWQ!$A$2:$NF$60,MATCH(1,(GMWQ!$NE$2:$NE$60=AP$3)*(GMWQ!$ND$2:$ND$60=AP$4)*(GMWQ!$NF$2:$NF$60=AP$1),0),$G279-1966)</f>
        <v>1447002</v>
      </c>
      <c r="AQ279" s="4" cm="1">
        <f t="array" ref="AQ279">INDEX(GMWQ!$A$2:$NF$60,MATCH(1,(GMWQ!$NE$2:$NE$60=AQ$3)*(GMWQ!$ND$2:$ND$60=AQ$4)*(GMWQ!$NF$2:$NF$60=AQ$1),0),$G279-1966)</f>
        <v>0.53411759999999997</v>
      </c>
      <c r="AR279" s="4" cm="1">
        <f t="array" ref="AR279">INDEX(GMWQ!$A$2:$NF$60,MATCH(1,(GMWQ!$NE$2:$NE$60=AR$3)*(GMWQ!$ND$2:$ND$60=AR$4)*(GMWQ!$NF$2:$NF$60=AR$1),0),$G279-1966)</f>
        <v>0.70206999999999997</v>
      </c>
      <c r="AS279" s="4" cm="1">
        <f t="array" ref="AS279">INDEX(GMWQ!$A$2:$NF$60,MATCH(1,(GMWQ!$NE$2:$NE$60=AS$3)*(GMWQ!$ND$2:$ND$60=AS$4)*(GMWQ!$NF$2:$NF$60=AS$1),0),$G279-1966)</f>
        <v>0.4500188</v>
      </c>
      <c r="AT279" s="4" cm="1">
        <f t="array" ref="AT279">INDEX(GMWQ!$A$2:$NF$60,MATCH(1,(GMWQ!$NE$2:$NE$60=AT$3)*(GMWQ!$ND$2:$ND$60=AT$4)*(GMWQ!$NF$2:$NF$60=AT$1),0),$G279-1966)</f>
        <v>0.8224747</v>
      </c>
      <c r="AU279" s="4" cm="1">
        <f t="array" ref="AU279">INDEX(GMWQ!$A$2:$NF$60,MATCH(1,(GMWQ!$NE$2:$NE$60=AU$3)*(GMWQ!$ND$2:$ND$60=AU$4)*(GMWQ!$NF$2:$NF$60=AU$1),0),$G279-1966)</f>
        <v>191.6506</v>
      </c>
      <c r="AV279" s="4" cm="1">
        <f t="array" ref="AV279">INDEX(GMWQ!$A$2:$NF$60,MATCH(1,(GMWQ!$NE$2:$NE$60=AV$3)*(GMWQ!$ND$2:$ND$60=AV$4)*(GMWQ!$NF$2:$NF$60=AV$1),0),$G279-1966)</f>
        <v>456.77109999999999</v>
      </c>
      <c r="AW279" s="4" cm="1">
        <f t="array" ref="AW279">INDEX(GMWQ!$A$2:$NF$60,MATCH(1,(GMWQ!$NE$2:$NE$60=AW$3)*(GMWQ!$ND$2:$ND$60=AW$4)*(GMWQ!$NF$2:$NF$60=AW$1),0),$G279-1966)</f>
        <v>151.04769999999999</v>
      </c>
      <c r="AX279" s="4" cm="1">
        <f t="array" ref="AX279">INDEX(GMWQ!$A$2:$NF$60,MATCH(1,(GMWQ!$NE$2:$NE$60=AX$3)*(GMWQ!$ND$2:$ND$60=AX$4)*(GMWQ!$NF$2:$NF$60=AX$1),0),$G279-1966)</f>
        <v>170.4477</v>
      </c>
      <c r="AY279" s="4" cm="1">
        <f t="array" ref="AY279">INDEX(GMWQ!$A$2:$NF$60,MATCH(1,(GMWQ!$NE$2:$NE$60=AY$3)*(GMWQ!$ND$2:$ND$60=AY$4)*(GMWQ!$NF$2:$NF$60=AY$1),0),$G279-1966)</f>
        <v>135.6318</v>
      </c>
      <c r="AZ279" s="4" cm="1">
        <f t="array" ref="AZ279">INDEX(GMWQ!$A$2:$NF$60,MATCH(1,(GMWQ!$NE$2:$NE$60=AZ$3)*(GMWQ!$ND$2:$ND$60=AZ$4)*(GMWQ!$NF$2:$NF$60=AZ$1),0),$G279-1966)</f>
        <v>135.53059999999999</v>
      </c>
      <c r="BA279" s="4" cm="1">
        <f t="array" ref="BA279">INDEX(GMWQ!$A$2:$NF$60,MATCH(1,(GMWQ!$NE$2:$NE$60=BA$3)*(GMWQ!$ND$2:$ND$60=BA$4)*(GMWQ!$NF$2:$NF$60=BA$1),0),$G279-1966)</f>
        <v>225.81370000000001</v>
      </c>
    </row>
    <row r="280" spans="1:53" x14ac:dyDescent="0.25">
      <c r="B280" s="4">
        <f t="shared" si="346"/>
        <v>2041</v>
      </c>
      <c r="C280" s="4">
        <f t="shared" si="346"/>
        <v>2041</v>
      </c>
      <c r="D280" s="4">
        <f t="shared" ref="D280" si="362">+D276+1</f>
        <v>2040</v>
      </c>
      <c r="G280" s="4">
        <f t="shared" si="311"/>
        <v>2246</v>
      </c>
      <c r="H280" s="4" cm="1">
        <f t="array" ref="H280">INDEX(GMWQ!$A$2:$NF$60,MATCH(1,(GMWQ!$NE$2:$NE$60=H$3)*(GMWQ!$ND$2:$ND$60=H$4)*(GMWQ!$NF$2:$NF$60=H$1),0),$G280-1966)</f>
        <v>876169.2</v>
      </c>
      <c r="I280" s="4" cm="1">
        <f t="array" ref="I280">INDEX(GMWQ!$A$2:$NF$60,MATCH(1,(GMWQ!$NE$2:$NE$60=I$3)*(GMWQ!$ND$2:$ND$60=I$4)*(GMWQ!$NF$2:$NF$60=I$1),0),$G280-1966)</f>
        <v>8359.6370000000006</v>
      </c>
      <c r="J280" s="4" cm="1">
        <f t="array" ref="J280">INDEX(GMWQ!$A$2:$NF$60,MATCH(1,(GMWQ!$NE$2:$NE$60=J$3)*(GMWQ!$ND$2:$ND$60=J$4)*(GMWQ!$NF$2:$NF$60=J$1),0),$G280-1966)</f>
        <v>154352.6</v>
      </c>
      <c r="K280" s="4" cm="1">
        <f t="array" ref="K280">INDEX(GMWQ!$A$2:$NF$60,MATCH(1,(GMWQ!$NE$2:$NE$60=K$3)*(GMWQ!$ND$2:$ND$60=K$4)*(GMWQ!$NF$2:$NF$60=K$1),0),$G280-1966)</f>
        <v>1052.3219999999999</v>
      </c>
      <c r="L280" s="4" cm="1">
        <f t="array" ref="L280">INDEX(GMWQ!$A$2:$NF$60,MATCH(1,(GMWQ!$NE$2:$NE$60=L$3)*(GMWQ!$ND$2:$ND$60=L$4)*(GMWQ!$NF$2:$NF$60=L$1),0),$G280-1966)</f>
        <v>758.94140000000004</v>
      </c>
      <c r="M280" s="4" cm="1">
        <f t="array" ref="M280">INDEX(GMWQ!$A$2:$NF$60,MATCH(1,(GMWQ!$NE$2:$NE$60=M$3)*(GMWQ!$ND$2:$ND$60=M$4)*(GMWQ!$NF$2:$NF$60=M$1),0),$G280-1966)</f>
        <v>520.63310000000001</v>
      </c>
      <c r="N280" s="4" cm="1">
        <f t="array" ref="N280">INDEX(GMWQ!$A$2:$NF$60,MATCH(1,(GMWQ!$NE$2:$NE$60=N$3)*(GMWQ!$ND$2:$ND$60=N$4)*(GMWQ!$NF$2:$NF$60=N$1),0),$G280-1966)</f>
        <v>834389.2</v>
      </c>
      <c r="O280" s="4" cm="1">
        <f t="array" ref="O280">INDEX(GMWQ!$A$2:$NF$60,MATCH(1,(GMWQ!$NE$2:$NE$60=O$3)*(GMWQ!$ND$2:$ND$60=O$4)*(GMWQ!$NF$2:$NF$60=O$1),0),$G280-1966)</f>
        <v>-84594.5</v>
      </c>
      <c r="P280" s="4" cm="1">
        <f t="array" ref="P280">INDEX(GMWQ!$A$2:$NF$60,MATCH(1,(GMWQ!$NE$2:$NE$60=P$3)*(GMWQ!$ND$2:$ND$60=P$4)*(GMWQ!$NF$2:$NF$60=P$1),0),$G280-1966)</f>
        <v>-1019.576</v>
      </c>
      <c r="Q280" s="4" cm="1">
        <f t="array" ref="Q280">INDEX(GMWQ!$A$2:$NF$60,MATCH(1,(GMWQ!$NE$2:$NE$60=Q$3)*(GMWQ!$ND$2:$ND$60=Q$4)*(GMWQ!$NF$2:$NF$60=Q$1),0),$G280-1966)</f>
        <v>-7330.5619999999999</v>
      </c>
      <c r="R280" s="4" cm="1">
        <f t="array" ref="R280">INDEX(GMWQ!$A$2:$NF$60,MATCH(1,(GMWQ!$NE$2:$NE$60=R$3)*(GMWQ!$ND$2:$ND$60=R$4)*(GMWQ!$NF$2:$NF$60=R$1),0),$G280-1966)</f>
        <v>-27.34985</v>
      </c>
      <c r="S280" s="4" cm="1">
        <f t="array" ref="S280">INDEX(GMWQ!$A$2:$NF$60,MATCH(1,(GMWQ!$NE$2:$NE$60=S$3)*(GMWQ!$ND$2:$ND$60=S$4)*(GMWQ!$NF$2:$NF$60=S$1),0),$G280-1966)</f>
        <v>-39.156010000000002</v>
      </c>
      <c r="T280" s="4" cm="1">
        <f t="array" ref="T280">INDEX(GMWQ!$A$2:$NF$60,MATCH(1,(GMWQ!$NE$2:$NE$60=T$3)*(GMWQ!$ND$2:$ND$60=T$4)*(GMWQ!$NF$2:$NF$60=T$1),0),$G280-1966)</f>
        <v>-14.21951</v>
      </c>
      <c r="U280" s="4" cm="1">
        <f t="array" ref="U280">INDEX(GMWQ!$A$2:$NF$60,MATCH(1,(GMWQ!$NE$2:$NE$60=U$3)*(GMWQ!$ND$2:$ND$60=U$4)*(GMWQ!$NF$2:$NF$60=U$1),0),$G280-1966)</f>
        <v>-24059.81</v>
      </c>
      <c r="V280" s="4" cm="1">
        <f t="array" ref="V280">INDEX(GMWQ!$A$2:$NF$60,MATCH(1,(GMWQ!$NE$2:$NE$60=V$3)*(GMWQ!$ND$2:$ND$60=V$4)*(GMWQ!$NF$2:$NF$60=V$1),0),$G280-1966)</f>
        <v>5191561</v>
      </c>
      <c r="W280" s="4" cm="1">
        <f t="array" ref="W280">INDEX(GMWQ!$A$2:$NF$60,MATCH(1,(GMWQ!$NE$2:$NE$60=W$3)*(GMWQ!$ND$2:$ND$60=W$4)*(GMWQ!$NF$2:$NF$60=W$1),0),$G280-1966)</f>
        <v>94759.05</v>
      </c>
      <c r="X280" s="4" cm="1">
        <f t="array" ref="X280">INDEX(GMWQ!$A$2:$NF$60,MATCH(1,(GMWQ!$NE$2:$NE$60=X$3)*(GMWQ!$ND$2:$ND$60=X$4)*(GMWQ!$NF$2:$NF$60=X$1),0),$G280-1966)</f>
        <v>1749946</v>
      </c>
      <c r="Y280" s="4" cm="1">
        <f t="array" ref="Y280">INDEX(GMWQ!$A$2:$NF$60,MATCH(1,(GMWQ!$NE$2:$NE$60=Y$3)*(GMWQ!$ND$2:$ND$60=Y$4)*(GMWQ!$NF$2:$NF$60=Y$1),0),$G280-1966)</f>
        <v>4812.9250000000002</v>
      </c>
      <c r="Z280" s="4" cm="1">
        <f t="array" ref="Z280">INDEX(GMWQ!$A$2:$NF$60,MATCH(1,(GMWQ!$NE$2:$NE$60=Z$3)*(GMWQ!$ND$2:$ND$60=Z$4)*(GMWQ!$NF$2:$NF$60=Z$1),0),$G280-1966)</f>
        <v>6055.8509999999997</v>
      </c>
      <c r="AA280" s="4" cm="1">
        <f t="array" ref="AA280">INDEX(GMWQ!$A$2:$NF$60,MATCH(1,(GMWQ!$NE$2:$NE$60=AA$3)*(GMWQ!$ND$2:$ND$60=AA$4)*(GMWQ!$NF$2:$NF$60=AA$1),0),$G280-1966)</f>
        <v>4369.6229999999996</v>
      </c>
      <c r="AB280" s="4" cm="1">
        <f t="array" ref="AB280">INDEX(GMWQ!$A$2:$NF$60,MATCH(1,(GMWQ!$NE$2:$NE$60=AB$3)*(GMWQ!$ND$2:$ND$60=AB$4)*(GMWQ!$NF$2:$NF$60=AB$1),0),$G280-1966)</f>
        <v>4932962</v>
      </c>
      <c r="AC280" s="4" cm="1">
        <f t="array" ref="AC280">INDEX(GMWQ!$A$2:$NF$60,MATCH(1,(GMWQ!$NE$2:$NE$60=AC$3)*(GMWQ!$ND$2:$ND$60=AC$4)*(GMWQ!$NF$2:$NF$60=AC$1),0),$G280-1966)</f>
        <v>5315262</v>
      </c>
      <c r="AD280" s="4" cm="1">
        <f t="array" ref="AD280">INDEX(GMWQ!$A$2:$NF$60,MATCH(1,(GMWQ!$NE$2:$NE$60=AD$3)*(GMWQ!$ND$2:$ND$60=AD$4)*(GMWQ!$NF$2:$NF$60=AD$1),0),$G280-1966)</f>
        <v>82975.5</v>
      </c>
      <c r="AE280" s="4" cm="1">
        <f t="array" ref="AE280">INDEX(GMWQ!$A$2:$NF$60,MATCH(1,(GMWQ!$NE$2:$NE$60=AE$3)*(GMWQ!$ND$2:$ND$60=AE$4)*(GMWQ!$NF$2:$NF$60=AE$1),0),$G280-1966)</f>
        <v>967374.6</v>
      </c>
      <c r="AF280" s="4" cm="1">
        <f t="array" ref="AF280">INDEX(GMWQ!$A$2:$NF$60,MATCH(1,(GMWQ!$NE$2:$NE$60=AF$3)*(GMWQ!$ND$2:$ND$60=AF$4)*(GMWQ!$NF$2:$NF$60=AF$1),0),$G280-1966)</f>
        <v>3136.375</v>
      </c>
      <c r="AG280" s="4" cm="1">
        <f t="array" ref="AG280">INDEX(GMWQ!$A$2:$NF$60,MATCH(1,(GMWQ!$NE$2:$NE$60=AG$3)*(GMWQ!$ND$2:$ND$60=AG$4)*(GMWQ!$NF$2:$NF$60=AG$1),0),$G280-1966)</f>
        <v>4625.46</v>
      </c>
      <c r="AH280" s="4" cm="1">
        <f t="array" ref="AH280">INDEX(GMWQ!$A$2:$NF$60,MATCH(1,(GMWQ!$NE$2:$NE$60=AH$3)*(GMWQ!$ND$2:$ND$60=AH$4)*(GMWQ!$NF$2:$NF$60=AH$1),0),$G280-1966)</f>
        <v>3730.9110000000001</v>
      </c>
      <c r="AI280" s="4" cm="1">
        <f t="array" ref="AI280">INDEX(GMWQ!$A$2:$NF$60,MATCH(1,(GMWQ!$NE$2:$NE$60=AI$3)*(GMWQ!$ND$2:$ND$60=AI$4)*(GMWQ!$NF$2:$NF$60=AI$1),0),$G280-1966)</f>
        <v>1792760</v>
      </c>
      <c r="AJ280" s="4" cm="1">
        <f t="array" ref="AJ280">INDEX(GMWQ!$A$2:$NF$60,MATCH(1,(GMWQ!$NE$2:$NE$60=AJ$3)*(GMWQ!$ND$2:$ND$60=AJ$4)*(GMWQ!$NF$2:$NF$60=AJ$1),0),$G280-1966)</f>
        <v>1335761</v>
      </c>
      <c r="AK280" s="4" cm="1">
        <f t="array" ref="AK280">INDEX(GMWQ!$A$2:$NF$60,MATCH(1,(GMWQ!$NE$2:$NE$60=AK$3)*(GMWQ!$ND$2:$ND$60=AK$4)*(GMWQ!$NF$2:$NF$60=AK$1),0),$G280-1966)</f>
        <v>14563.09</v>
      </c>
      <c r="AL280" s="4" cm="1">
        <f t="array" ref="AL280">INDEX(GMWQ!$A$2:$NF$60,MATCH(1,(GMWQ!$NE$2:$NE$60=AL$3)*(GMWQ!$ND$2:$ND$60=AL$4)*(GMWQ!$NF$2:$NF$60=AL$1),0),$G280-1966)</f>
        <v>218848.3</v>
      </c>
      <c r="AM280" s="4" cm="1">
        <f t="array" ref="AM280">INDEX(GMWQ!$A$2:$NF$60,MATCH(1,(GMWQ!$NE$2:$NE$60=AM$3)*(GMWQ!$ND$2:$ND$60=AM$4)*(GMWQ!$NF$2:$NF$60=AM$1),0),$G280-1966)</f>
        <v>1855.769</v>
      </c>
      <c r="AN280" s="4" cm="1">
        <f t="array" ref="AN280">INDEX(GMWQ!$A$2:$NF$60,MATCH(1,(GMWQ!$NE$2:$NE$60=AN$3)*(GMWQ!$ND$2:$ND$60=AN$4)*(GMWQ!$NF$2:$NF$60=AN$1),0),$G280-1966)</f>
        <v>1195.088</v>
      </c>
      <c r="AO280" s="4" cm="1">
        <f t="array" ref="AO280">INDEX(GMWQ!$A$2:$NF$60,MATCH(1,(GMWQ!$NE$2:$NE$60=AO$3)*(GMWQ!$ND$2:$ND$60=AO$4)*(GMWQ!$NF$2:$NF$60=AO$1),0),$G280-1966)</f>
        <v>807.14639999999997</v>
      </c>
      <c r="AP280" s="4" cm="1">
        <f t="array" ref="AP280">INDEX(GMWQ!$A$2:$NF$60,MATCH(1,(GMWQ!$NE$2:$NE$60=AP$3)*(GMWQ!$ND$2:$ND$60=AP$4)*(GMWQ!$NF$2:$NF$60=AP$1),0),$G280-1966)</f>
        <v>1460893</v>
      </c>
      <c r="AQ280" s="4" cm="1">
        <f t="array" ref="AQ280">INDEX(GMWQ!$A$2:$NF$60,MATCH(1,(GMWQ!$NE$2:$NE$60=AQ$3)*(GMWQ!$ND$2:$ND$60=AQ$4)*(GMWQ!$NF$2:$NF$60=AQ$1),0),$G280-1966)</f>
        <v>0.53148200000000001</v>
      </c>
      <c r="AR280" s="4" cm="1">
        <f t="array" ref="AR280">INDEX(GMWQ!$A$2:$NF$60,MATCH(1,(GMWQ!$NE$2:$NE$60=AR$3)*(GMWQ!$ND$2:$ND$60=AR$4)*(GMWQ!$NF$2:$NF$60=AR$1),0),$G280-1966)</f>
        <v>0.70525680000000002</v>
      </c>
      <c r="AS280" s="4" cm="1">
        <f t="array" ref="AS280">INDEX(GMWQ!$A$2:$NF$60,MATCH(1,(GMWQ!$NE$2:$NE$60=AS$3)*(GMWQ!$ND$2:$ND$60=AS$4)*(GMWQ!$NF$2:$NF$60=AS$1),0),$G280-1966)</f>
        <v>0.4440287</v>
      </c>
      <c r="AT280" s="4" cm="1">
        <f t="array" ref="AT280">INDEX(GMWQ!$A$2:$NF$60,MATCH(1,(GMWQ!$NE$2:$NE$60=AT$3)*(GMWQ!$ND$2:$ND$60=AT$4)*(GMWQ!$NF$2:$NF$60=AT$1),0),$G280-1966)</f>
        <v>0.82189970000000001</v>
      </c>
      <c r="AU280" s="4" cm="1">
        <f t="array" ref="AU280">INDEX(GMWQ!$A$2:$NF$60,MATCH(1,(GMWQ!$NE$2:$NE$60=AU$3)*(GMWQ!$ND$2:$ND$60=AU$4)*(GMWQ!$NF$2:$NF$60=AU$1),0),$G280-1966)</f>
        <v>193.30529999999999</v>
      </c>
      <c r="AV280" s="4" cm="1">
        <f t="array" ref="AV280">INDEX(GMWQ!$A$2:$NF$60,MATCH(1,(GMWQ!$NE$2:$NE$60=AV$3)*(GMWQ!$ND$2:$ND$60=AV$4)*(GMWQ!$NF$2:$NF$60=AV$1),0),$G280-1966)</f>
        <v>459.27100000000002</v>
      </c>
      <c r="AW280" s="4" cm="1">
        <f t="array" ref="AW280">INDEX(GMWQ!$A$2:$NF$60,MATCH(1,(GMWQ!$NE$2:$NE$60=AW$3)*(GMWQ!$ND$2:$ND$60=AW$4)*(GMWQ!$NF$2:$NF$60=AW$1),0),$G280-1966)</f>
        <v>152.3673</v>
      </c>
      <c r="AX280" s="4" cm="1">
        <f t="array" ref="AX280">INDEX(GMWQ!$A$2:$NF$60,MATCH(1,(GMWQ!$NE$2:$NE$60=AX$3)*(GMWQ!$ND$2:$ND$60=AX$4)*(GMWQ!$NF$2:$NF$60=AX$1),0),$G280-1966)</f>
        <v>171.2996</v>
      </c>
      <c r="AY280" s="4" cm="1">
        <f t="array" ref="AY280">INDEX(GMWQ!$A$2:$NF$60,MATCH(1,(GMWQ!$NE$2:$NE$60=AY$3)*(GMWQ!$ND$2:$ND$60=AY$4)*(GMWQ!$NF$2:$NF$60=AY$1),0),$G280-1966)</f>
        <v>136.87119999999999</v>
      </c>
      <c r="AZ280" s="4" cm="1">
        <f t="array" ref="AZ280">INDEX(GMWQ!$A$2:$NF$60,MATCH(1,(GMWQ!$NE$2:$NE$60=AZ$3)*(GMWQ!$ND$2:$ND$60=AZ$4)*(GMWQ!$NF$2:$NF$60=AZ$1),0),$G280-1966)</f>
        <v>136.86760000000001</v>
      </c>
      <c r="BA280" s="4" cm="1">
        <f t="array" ref="BA280">INDEX(GMWQ!$A$2:$NF$60,MATCH(1,(GMWQ!$NE$2:$NE$60=BA$3)*(GMWQ!$ND$2:$ND$60=BA$4)*(GMWQ!$NF$2:$NF$60=BA$1),0),$G280-1966)</f>
        <v>226.94970000000001</v>
      </c>
    </row>
    <row r="281" spans="1:53" x14ac:dyDescent="0.25">
      <c r="B281" s="4">
        <f t="shared" si="346"/>
        <v>2041</v>
      </c>
      <c r="C281" s="4">
        <f t="shared" si="346"/>
        <v>2041</v>
      </c>
      <c r="D281" s="4">
        <f t="shared" ref="D281" si="363">+D277+1</f>
        <v>2041</v>
      </c>
      <c r="G281" s="4">
        <f t="shared" si="311"/>
        <v>2247</v>
      </c>
      <c r="H281" s="4" cm="1">
        <f t="array" ref="H281">INDEX(GMWQ!$A$2:$NF$60,MATCH(1,(GMWQ!$NE$2:$NE$60=H$3)*(GMWQ!$ND$2:$ND$60=H$4)*(GMWQ!$NF$2:$NF$60=H$1),0),$G281-1966)</f>
        <v>879439.9</v>
      </c>
      <c r="I281" s="4" cm="1">
        <f t="array" ref="I281">INDEX(GMWQ!$A$2:$NF$60,MATCH(1,(GMWQ!$NE$2:$NE$60=I$3)*(GMWQ!$ND$2:$ND$60=I$4)*(GMWQ!$NF$2:$NF$60=I$1),0),$G281-1966)</f>
        <v>8395.2860000000001</v>
      </c>
      <c r="J281" s="4" cm="1">
        <f t="array" ref="J281">INDEX(GMWQ!$A$2:$NF$60,MATCH(1,(GMWQ!$NE$2:$NE$60=J$3)*(GMWQ!$ND$2:$ND$60=J$4)*(GMWQ!$NF$2:$NF$60=J$1),0),$G281-1966)</f>
        <v>154397.20000000001</v>
      </c>
      <c r="K281" s="4" cm="1">
        <f t="array" ref="K281">INDEX(GMWQ!$A$2:$NF$60,MATCH(1,(GMWQ!$NE$2:$NE$60=K$3)*(GMWQ!$ND$2:$ND$60=K$4)*(GMWQ!$NF$2:$NF$60=K$1),0),$G281-1966)</f>
        <v>1054.7550000000001</v>
      </c>
      <c r="L281" s="4" cm="1">
        <f t="array" ref="L281">INDEX(GMWQ!$A$2:$NF$60,MATCH(1,(GMWQ!$NE$2:$NE$60=L$3)*(GMWQ!$ND$2:$ND$60=L$4)*(GMWQ!$NF$2:$NF$60=L$1),0),$G281-1966)</f>
        <v>759.71609999999998</v>
      </c>
      <c r="M281" s="4" cm="1">
        <f t="array" ref="M281">INDEX(GMWQ!$A$2:$NF$60,MATCH(1,(GMWQ!$NE$2:$NE$60=M$3)*(GMWQ!$ND$2:$ND$60=M$4)*(GMWQ!$NF$2:$NF$60=M$1),0),$G281-1966)</f>
        <v>520.76869999999997</v>
      </c>
      <c r="N281" s="4" cm="1">
        <f t="array" ref="N281">INDEX(GMWQ!$A$2:$NF$60,MATCH(1,(GMWQ!$NE$2:$NE$60=N$3)*(GMWQ!$ND$2:$ND$60=N$4)*(GMWQ!$NF$2:$NF$60=N$1),0),$G281-1966)</f>
        <v>838307.8</v>
      </c>
      <c r="O281" s="4" cm="1">
        <f t="array" ref="O281">INDEX(GMWQ!$A$2:$NF$60,MATCH(1,(GMWQ!$NE$2:$NE$60=O$3)*(GMWQ!$ND$2:$ND$60=O$4)*(GMWQ!$NF$2:$NF$60=O$1),0),$G281-1966)</f>
        <v>-45195.31</v>
      </c>
      <c r="P281" s="4" cm="1">
        <f t="array" ref="P281">INDEX(GMWQ!$A$2:$NF$60,MATCH(1,(GMWQ!$NE$2:$NE$60=P$3)*(GMWQ!$ND$2:$ND$60=P$4)*(GMWQ!$NF$2:$NF$60=P$1),0),$G281-1966)</f>
        <v>-1022.778</v>
      </c>
      <c r="Q281" s="4" cm="1">
        <f t="array" ref="Q281">INDEX(GMWQ!$A$2:$NF$60,MATCH(1,(GMWQ!$NE$2:$NE$60=Q$3)*(GMWQ!$ND$2:$ND$60=Q$4)*(GMWQ!$NF$2:$NF$60=Q$1),0),$G281-1966)</f>
        <v>-7361.7969999999996</v>
      </c>
      <c r="R281" s="4" cm="1">
        <f t="array" ref="R281">INDEX(GMWQ!$A$2:$NF$60,MATCH(1,(GMWQ!$NE$2:$NE$60=R$3)*(GMWQ!$ND$2:$ND$60=R$4)*(GMWQ!$NF$2:$NF$60=R$1),0),$G281-1966)</f>
        <v>-27.54926</v>
      </c>
      <c r="S281" s="4" cm="1">
        <f t="array" ref="S281">INDEX(GMWQ!$A$2:$NF$60,MATCH(1,(GMWQ!$NE$2:$NE$60=S$3)*(GMWQ!$ND$2:$ND$60=S$4)*(GMWQ!$NF$2:$NF$60=S$1),0),$G281-1966)</f>
        <v>-39.396970000000003</v>
      </c>
      <c r="T281" s="4" cm="1">
        <f t="array" ref="T281">INDEX(GMWQ!$A$2:$NF$60,MATCH(1,(GMWQ!$NE$2:$NE$60=T$3)*(GMWQ!$ND$2:$ND$60=T$4)*(GMWQ!$NF$2:$NF$60=T$1),0),$G281-1966)</f>
        <v>-14.29462</v>
      </c>
      <c r="U281" s="4" cm="1">
        <f t="array" ref="U281">INDEX(GMWQ!$A$2:$NF$60,MATCH(1,(GMWQ!$NE$2:$NE$60=U$3)*(GMWQ!$ND$2:$ND$60=U$4)*(GMWQ!$NF$2:$NF$60=U$1),0),$G281-1966)</f>
        <v>-24184.12</v>
      </c>
      <c r="V281" s="4" cm="1">
        <f t="array" ref="V281">INDEX(GMWQ!$A$2:$NF$60,MATCH(1,(GMWQ!$NE$2:$NE$60=V$3)*(GMWQ!$ND$2:$ND$60=V$4)*(GMWQ!$NF$2:$NF$60=V$1),0),$G281-1966)</f>
        <v>5236757</v>
      </c>
      <c r="W281" s="4" cm="1">
        <f t="array" ref="W281">INDEX(GMWQ!$A$2:$NF$60,MATCH(1,(GMWQ!$NE$2:$NE$60=W$3)*(GMWQ!$ND$2:$ND$60=W$4)*(GMWQ!$NF$2:$NF$60=W$1),0),$G281-1966)</f>
        <v>95781.84</v>
      </c>
      <c r="X281" s="4" cm="1">
        <f t="array" ref="X281">INDEX(GMWQ!$A$2:$NF$60,MATCH(1,(GMWQ!$NE$2:$NE$60=X$3)*(GMWQ!$ND$2:$ND$60=X$4)*(GMWQ!$NF$2:$NF$60=X$1),0),$G281-1966)</f>
        <v>1757308</v>
      </c>
      <c r="Y281" s="4" cm="1">
        <f t="array" ref="Y281">INDEX(GMWQ!$A$2:$NF$60,MATCH(1,(GMWQ!$NE$2:$NE$60=Y$3)*(GMWQ!$ND$2:$ND$60=Y$4)*(GMWQ!$NF$2:$NF$60=Y$1),0),$G281-1966)</f>
        <v>4840.4740000000002</v>
      </c>
      <c r="Z281" s="4" cm="1">
        <f t="array" ref="Z281">INDEX(GMWQ!$A$2:$NF$60,MATCH(1,(GMWQ!$NE$2:$NE$60=Z$3)*(GMWQ!$ND$2:$ND$60=Z$4)*(GMWQ!$NF$2:$NF$60=Z$1),0),$G281-1966)</f>
        <v>6095.2479999999996</v>
      </c>
      <c r="AA281" s="4" cm="1">
        <f t="array" ref="AA281">INDEX(GMWQ!$A$2:$NF$60,MATCH(1,(GMWQ!$NE$2:$NE$60=AA$3)*(GMWQ!$ND$2:$ND$60=AA$4)*(GMWQ!$NF$2:$NF$60=AA$1),0),$G281-1966)</f>
        <v>4383.9170000000004</v>
      </c>
      <c r="AB281" s="4" cm="1">
        <f t="array" ref="AB281">INDEX(GMWQ!$A$2:$NF$60,MATCH(1,(GMWQ!$NE$2:$NE$60=AB$3)*(GMWQ!$ND$2:$ND$60=AB$4)*(GMWQ!$NF$2:$NF$60=AB$1),0),$G281-1966)</f>
        <v>4957146</v>
      </c>
      <c r="AC281" s="4" cm="1">
        <f t="array" ref="AC281">INDEX(GMWQ!$A$2:$NF$60,MATCH(1,(GMWQ!$NE$2:$NE$60=AC$3)*(GMWQ!$ND$2:$ND$60=AC$4)*(GMWQ!$NF$2:$NF$60=AC$1),0),$G281-1966)</f>
        <v>5363136</v>
      </c>
      <c r="AD281" s="4" cm="1">
        <f t="array" ref="AD281">INDEX(GMWQ!$A$2:$NF$60,MATCH(1,(GMWQ!$NE$2:$NE$60=AD$3)*(GMWQ!$ND$2:$ND$60=AD$4)*(GMWQ!$NF$2:$NF$60=AD$1),0),$G281-1966)</f>
        <v>83999.039999999994</v>
      </c>
      <c r="AE281" s="4" cm="1">
        <f t="array" ref="AE281">INDEX(GMWQ!$A$2:$NF$60,MATCH(1,(GMWQ!$NE$2:$NE$60=AE$3)*(GMWQ!$ND$2:$ND$60=AE$4)*(GMWQ!$NF$2:$NF$60=AE$1),0),$G281-1966)</f>
        <v>974736.4</v>
      </c>
      <c r="AF281" s="4" cm="1">
        <f t="array" ref="AF281">INDEX(GMWQ!$A$2:$NF$60,MATCH(1,(GMWQ!$NE$2:$NE$60=AF$3)*(GMWQ!$ND$2:$ND$60=AF$4)*(GMWQ!$NF$2:$NF$60=AF$1),0),$G281-1966)</f>
        <v>3163.9250000000002</v>
      </c>
      <c r="AG281" s="4" cm="1">
        <f t="array" ref="AG281">INDEX(GMWQ!$A$2:$NF$60,MATCH(1,(GMWQ!$NE$2:$NE$60=AG$3)*(GMWQ!$ND$2:$ND$60=AG$4)*(GMWQ!$NF$2:$NF$60=AG$1),0),$G281-1966)</f>
        <v>4664.857</v>
      </c>
      <c r="AH281" s="4" cm="1">
        <f t="array" ref="AH281">INDEX(GMWQ!$A$2:$NF$60,MATCH(1,(GMWQ!$NE$2:$NE$60=AH$3)*(GMWQ!$ND$2:$ND$60=AH$4)*(GMWQ!$NF$2:$NF$60=AH$1),0),$G281-1966)</f>
        <v>3745.2060000000001</v>
      </c>
      <c r="AI281" s="4" cm="1">
        <f t="array" ref="AI281">INDEX(GMWQ!$A$2:$NF$60,MATCH(1,(GMWQ!$NE$2:$NE$60=AI$3)*(GMWQ!$ND$2:$ND$60=AI$4)*(GMWQ!$NF$2:$NF$60=AI$1),0),$G281-1966)</f>
        <v>1818462</v>
      </c>
      <c r="AJ281" s="4" cm="1">
        <f t="array" ref="AJ281">INDEX(GMWQ!$A$2:$NF$60,MATCH(1,(GMWQ!$NE$2:$NE$60=AJ$3)*(GMWQ!$ND$2:$ND$60=AJ$4)*(GMWQ!$NF$2:$NF$60=AJ$1),0),$G281-1966)</f>
        <v>1347961</v>
      </c>
      <c r="AK281" s="4" cm="1">
        <f t="array" ref="AK281">INDEX(GMWQ!$A$2:$NF$60,MATCH(1,(GMWQ!$NE$2:$NE$60=AK$3)*(GMWQ!$ND$2:$ND$60=AK$4)*(GMWQ!$NF$2:$NF$60=AK$1),0),$G281-1966)</f>
        <v>14692.76</v>
      </c>
      <c r="AL281" s="4" cm="1">
        <f t="array" ref="AL281">INDEX(GMWQ!$A$2:$NF$60,MATCH(1,(GMWQ!$NE$2:$NE$60=AL$3)*(GMWQ!$ND$2:$ND$60=AL$4)*(GMWQ!$NF$2:$NF$60=AL$1),0),$G281-1966)</f>
        <v>219768.9</v>
      </c>
      <c r="AM281" s="4" cm="1">
        <f t="array" ref="AM281">INDEX(GMWQ!$A$2:$NF$60,MATCH(1,(GMWQ!$NE$2:$NE$60=AM$3)*(GMWQ!$ND$2:$ND$60=AM$4)*(GMWQ!$NF$2:$NF$60=AM$1),0),$G281-1966)</f>
        <v>1869.289</v>
      </c>
      <c r="AN281" s="4" cm="1">
        <f t="array" ref="AN281">INDEX(GMWQ!$A$2:$NF$60,MATCH(1,(GMWQ!$NE$2:$NE$60=AN$3)*(GMWQ!$ND$2:$ND$60=AN$4)*(GMWQ!$NF$2:$NF$60=AN$1),0),$G281-1966)</f>
        <v>1202.367</v>
      </c>
      <c r="AO281" s="4" cm="1">
        <f t="array" ref="AO281">INDEX(GMWQ!$A$2:$NF$60,MATCH(1,(GMWQ!$NE$2:$NE$60=AO$3)*(GMWQ!$ND$2:$ND$60=AO$4)*(GMWQ!$NF$2:$NF$60=AO$1),0),$G281-1966)</f>
        <v>811.47339999999997</v>
      </c>
      <c r="AP281" s="4" cm="1">
        <f t="array" ref="AP281">INDEX(GMWQ!$A$2:$NF$60,MATCH(1,(GMWQ!$NE$2:$NE$60=AP$3)*(GMWQ!$ND$2:$ND$60=AP$4)*(GMWQ!$NF$2:$NF$60=AP$1),0),$G281-1966)</f>
        <v>1474960</v>
      </c>
      <c r="AQ281" s="4" cm="1">
        <f t="array" ref="AQ281">INDEX(GMWQ!$A$2:$NF$60,MATCH(1,(GMWQ!$NE$2:$NE$60=AQ$3)*(GMWQ!$ND$2:$ND$60=AQ$4)*(GMWQ!$NF$2:$NF$60=AQ$1),0),$G281-1966)</f>
        <v>0.52836700000000003</v>
      </c>
      <c r="AR281" s="4" cm="1">
        <f t="array" ref="AR281">INDEX(GMWQ!$A$2:$NF$60,MATCH(1,(GMWQ!$NE$2:$NE$60=AR$3)*(GMWQ!$ND$2:$ND$60=AR$4)*(GMWQ!$NF$2:$NF$60=AR$1),0),$G281-1966)</f>
        <v>0.70774870000000001</v>
      </c>
      <c r="AS281" s="4" cm="1">
        <f t="array" ref="AS281">INDEX(GMWQ!$A$2:$NF$60,MATCH(1,(GMWQ!$NE$2:$NE$60=AS$3)*(GMWQ!$ND$2:$ND$60=AS$4)*(GMWQ!$NF$2:$NF$60=AS$1),0),$G281-1966)</f>
        <v>0.43897320000000001</v>
      </c>
      <c r="AT281" s="4" cm="1">
        <f t="array" ref="AT281">INDEX(GMWQ!$A$2:$NF$60,MATCH(1,(GMWQ!$NE$2:$NE$60=AT$3)*(GMWQ!$ND$2:$ND$60=AT$4)*(GMWQ!$NF$2:$NF$60=AT$1),0),$G281-1966)</f>
        <v>0.82168399999999997</v>
      </c>
      <c r="AU281" s="4" cm="1">
        <f t="array" ref="AU281">INDEX(GMWQ!$A$2:$NF$60,MATCH(1,(GMWQ!$NE$2:$NE$60=AU$3)*(GMWQ!$ND$2:$ND$60=AU$4)*(GMWQ!$NF$2:$NF$60=AU$1),0),$G281-1966)</f>
        <v>194.26490000000001</v>
      </c>
      <c r="AV281" s="4" cm="1">
        <f t="array" ref="AV281">INDEX(GMWQ!$A$2:$NF$60,MATCH(1,(GMWQ!$NE$2:$NE$60=AV$3)*(GMWQ!$ND$2:$ND$60=AV$4)*(GMWQ!$NF$2:$NF$60=AV$1),0),$G281-1966)</f>
        <v>461.78449999999998</v>
      </c>
      <c r="AW281" s="4" cm="1">
        <f t="array" ref="AW281">INDEX(GMWQ!$A$2:$NF$60,MATCH(1,(GMWQ!$NE$2:$NE$60=AW$3)*(GMWQ!$ND$2:$ND$60=AW$4)*(GMWQ!$NF$2:$NF$60=AW$1),0),$G281-1966)</f>
        <v>152.82130000000001</v>
      </c>
      <c r="AX281" s="4" cm="1">
        <f t="array" ref="AX281">INDEX(GMWQ!$A$2:$NF$60,MATCH(1,(GMWQ!$NE$2:$NE$60=AX$3)*(GMWQ!$ND$2:$ND$60=AX$4)*(GMWQ!$NF$2:$NF$60=AX$1),0),$G281-1966)</f>
        <v>172.15600000000001</v>
      </c>
      <c r="AY281" s="4" cm="1">
        <f t="array" ref="AY281">INDEX(GMWQ!$A$2:$NF$60,MATCH(1,(GMWQ!$NE$2:$NE$60=AY$3)*(GMWQ!$ND$2:$ND$60=AY$4)*(GMWQ!$NF$2:$NF$60=AY$1),0),$G281-1966)</f>
        <v>137.3493</v>
      </c>
      <c r="AZ281" s="4" cm="1">
        <f t="array" ref="AZ281">INDEX(GMWQ!$A$2:$NF$60,MATCH(1,(GMWQ!$NE$2:$NE$60=AZ$3)*(GMWQ!$ND$2:$ND$60=AZ$4)*(GMWQ!$NF$2:$NF$60=AZ$1),0),$G281-1966)</f>
        <v>137.6626</v>
      </c>
      <c r="BA281" s="4" cm="1">
        <f t="array" ref="BA281">INDEX(GMWQ!$A$2:$NF$60,MATCH(1,(GMWQ!$NE$2:$NE$60=BA$3)*(GMWQ!$ND$2:$ND$60=BA$4)*(GMWQ!$NF$2:$NF$60=BA$1),0),$G281-1966)</f>
        <v>228.09219999999999</v>
      </c>
    </row>
    <row r="282" spans="1:53" x14ac:dyDescent="0.25">
      <c r="B282" s="4">
        <f t="shared" si="346"/>
        <v>2041</v>
      </c>
      <c r="C282" s="4">
        <f t="shared" si="346"/>
        <v>2041</v>
      </c>
      <c r="D282" s="4">
        <f t="shared" ref="D282" si="364">+D278+1</f>
        <v>2041</v>
      </c>
      <c r="F282" s="4">
        <f t="shared" ref="F282" si="365">+F278+1</f>
        <v>2041</v>
      </c>
      <c r="G282" s="4">
        <f t="shared" si="311"/>
        <v>2248</v>
      </c>
      <c r="H282" s="4" cm="1">
        <f t="array" ref="H282">INDEX(GMWQ!$A$2:$NF$60,MATCH(1,(GMWQ!$NE$2:$NE$60=H$3)*(GMWQ!$ND$2:$ND$60=H$4)*(GMWQ!$NF$2:$NF$60=H$1),0),$G282-1966)</f>
        <v>882725.1</v>
      </c>
      <c r="I282" s="4" cm="1">
        <f t="array" ref="I282">INDEX(GMWQ!$A$2:$NF$60,MATCH(1,(GMWQ!$NE$2:$NE$60=I$3)*(GMWQ!$ND$2:$ND$60=I$4)*(GMWQ!$NF$2:$NF$60=I$1),0),$G282-1966)</f>
        <v>8431.0869999999995</v>
      </c>
      <c r="J282" s="4" cm="1">
        <f t="array" ref="J282">INDEX(GMWQ!$A$2:$NF$60,MATCH(1,(GMWQ!$NE$2:$NE$60=J$3)*(GMWQ!$ND$2:$ND$60=J$4)*(GMWQ!$NF$2:$NF$60=J$1),0),$G282-1966)</f>
        <v>154440.70000000001</v>
      </c>
      <c r="K282" s="4" cm="1">
        <f t="array" ref="K282">INDEX(GMWQ!$A$2:$NF$60,MATCH(1,(GMWQ!$NE$2:$NE$60=K$3)*(GMWQ!$ND$2:$ND$60=K$4)*(GMWQ!$NF$2:$NF$60=K$1),0),$G282-1966)</f>
        <v>1057.1959999999999</v>
      </c>
      <c r="L282" s="4" cm="1">
        <f t="array" ref="L282">INDEX(GMWQ!$A$2:$NF$60,MATCH(1,(GMWQ!$NE$2:$NE$60=L$3)*(GMWQ!$ND$2:$ND$60=L$4)*(GMWQ!$NF$2:$NF$60=L$1),0),$G282-1966)</f>
        <v>760.75599999999997</v>
      </c>
      <c r="M282" s="4" cm="1">
        <f t="array" ref="M282">INDEX(GMWQ!$A$2:$NF$60,MATCH(1,(GMWQ!$NE$2:$NE$60=M$3)*(GMWQ!$ND$2:$ND$60=M$4)*(GMWQ!$NF$2:$NF$60=M$1),0),$G282-1966)</f>
        <v>520.89440000000002</v>
      </c>
      <c r="N282" s="4" cm="1">
        <f t="array" ref="N282">INDEX(GMWQ!$A$2:$NF$60,MATCH(1,(GMWQ!$NE$2:$NE$60=N$3)*(GMWQ!$ND$2:$ND$60=N$4)*(GMWQ!$NF$2:$NF$60=N$1),0),$G282-1966)</f>
        <v>842274.5</v>
      </c>
      <c r="O282" s="4" cm="1">
        <f t="array" ref="O282">INDEX(GMWQ!$A$2:$NF$60,MATCH(1,(GMWQ!$NE$2:$NE$60=O$3)*(GMWQ!$ND$2:$ND$60=O$4)*(GMWQ!$NF$2:$NF$60=O$1),0),$G282-1966)</f>
        <v>-81148.31</v>
      </c>
      <c r="P282" s="4" cm="1">
        <f t="array" ref="P282">INDEX(GMWQ!$A$2:$NF$60,MATCH(1,(GMWQ!$NE$2:$NE$60=P$3)*(GMWQ!$ND$2:$ND$60=P$4)*(GMWQ!$NF$2:$NF$60=P$1),0),$G282-1966)</f>
        <v>-1025.8699999999999</v>
      </c>
      <c r="Q282" s="4" cm="1">
        <f t="array" ref="Q282">INDEX(GMWQ!$A$2:$NF$60,MATCH(1,(GMWQ!$NE$2:$NE$60=Q$3)*(GMWQ!$ND$2:$ND$60=Q$4)*(GMWQ!$NF$2:$NF$60=Q$1),0),$G282-1966)</f>
        <v>-7392.7659999999996</v>
      </c>
      <c r="R282" s="4" cm="1">
        <f t="array" ref="R282">INDEX(GMWQ!$A$2:$NF$60,MATCH(1,(GMWQ!$NE$2:$NE$60=R$3)*(GMWQ!$ND$2:$ND$60=R$4)*(GMWQ!$NF$2:$NF$60=R$1),0),$G282-1966)</f>
        <v>-27.75</v>
      </c>
      <c r="S282" s="4" cm="1">
        <f t="array" ref="S282">INDEX(GMWQ!$A$2:$NF$60,MATCH(1,(GMWQ!$NE$2:$NE$60=S$3)*(GMWQ!$ND$2:$ND$60=S$4)*(GMWQ!$NF$2:$NF$60=S$1),0),$G282-1966)</f>
        <v>-39.638979999999997</v>
      </c>
      <c r="T282" s="4" cm="1">
        <f t="array" ref="T282">INDEX(GMWQ!$A$2:$NF$60,MATCH(1,(GMWQ!$NE$2:$NE$60=T$3)*(GMWQ!$ND$2:$ND$60=T$4)*(GMWQ!$NF$2:$NF$60=T$1),0),$G282-1966)</f>
        <v>-14.37125</v>
      </c>
      <c r="U282" s="4" cm="1">
        <f t="array" ref="U282">INDEX(GMWQ!$A$2:$NF$60,MATCH(1,(GMWQ!$NE$2:$NE$60=U$3)*(GMWQ!$ND$2:$ND$60=U$4)*(GMWQ!$NF$2:$NF$60=U$1),0),$G282-1966)</f>
        <v>-24406.75</v>
      </c>
      <c r="V282" s="4" cm="1">
        <f t="array" ref="V282">INDEX(GMWQ!$A$2:$NF$60,MATCH(1,(GMWQ!$NE$2:$NE$60=V$3)*(GMWQ!$ND$2:$ND$60=V$4)*(GMWQ!$NF$2:$NF$60=V$1),0),$G282-1966)</f>
        <v>5317905</v>
      </c>
      <c r="W282" s="4" cm="1">
        <f t="array" ref="W282">INDEX(GMWQ!$A$2:$NF$60,MATCH(1,(GMWQ!$NE$2:$NE$60=W$3)*(GMWQ!$ND$2:$ND$60=W$4)*(GMWQ!$NF$2:$NF$60=W$1),0),$G282-1966)</f>
        <v>96807.7</v>
      </c>
      <c r="X282" s="4" cm="1">
        <f t="array" ref="X282">INDEX(GMWQ!$A$2:$NF$60,MATCH(1,(GMWQ!$NE$2:$NE$60=X$3)*(GMWQ!$ND$2:$ND$60=X$4)*(GMWQ!$NF$2:$NF$60=X$1),0),$G282-1966)</f>
        <v>1764701</v>
      </c>
      <c r="Y282" s="4" cm="1">
        <f t="array" ref="Y282">INDEX(GMWQ!$A$2:$NF$60,MATCH(1,(GMWQ!$NE$2:$NE$60=Y$3)*(GMWQ!$ND$2:$ND$60=Y$4)*(GMWQ!$NF$2:$NF$60=Y$1),0),$G282-1966)</f>
        <v>4868.2240000000002</v>
      </c>
      <c r="Z282" s="4" cm="1">
        <f t="array" ref="Z282">INDEX(GMWQ!$A$2:$NF$60,MATCH(1,(GMWQ!$NE$2:$NE$60=Z$3)*(GMWQ!$ND$2:$ND$60=Z$4)*(GMWQ!$NF$2:$NF$60=Z$1),0),$G282-1966)</f>
        <v>6134.8869999999997</v>
      </c>
      <c r="AA282" s="4" cm="1">
        <f t="array" ref="AA282">INDEX(GMWQ!$A$2:$NF$60,MATCH(1,(GMWQ!$NE$2:$NE$60=AA$3)*(GMWQ!$ND$2:$ND$60=AA$4)*(GMWQ!$NF$2:$NF$60=AA$1),0),$G282-1966)</f>
        <v>4398.2889999999998</v>
      </c>
      <c r="AB282" s="4" cm="1">
        <f t="array" ref="AB282">INDEX(GMWQ!$A$2:$NF$60,MATCH(1,(GMWQ!$NE$2:$NE$60=AB$3)*(GMWQ!$ND$2:$ND$60=AB$4)*(GMWQ!$NF$2:$NF$60=AB$1),0),$G282-1966)</f>
        <v>4981553</v>
      </c>
      <c r="AC282" s="4" cm="1">
        <f t="array" ref="AC282">INDEX(GMWQ!$A$2:$NF$60,MATCH(1,(GMWQ!$NE$2:$NE$60=AC$3)*(GMWQ!$ND$2:$ND$60=AC$4)*(GMWQ!$NF$2:$NF$60=AC$1),0),$G282-1966)</f>
        <v>5446964</v>
      </c>
      <c r="AD282" s="4" cm="1">
        <f t="array" ref="AD282">INDEX(GMWQ!$A$2:$NF$60,MATCH(1,(GMWQ!$NE$2:$NE$60=AD$3)*(GMWQ!$ND$2:$ND$60=AD$4)*(GMWQ!$NF$2:$NF$60=AD$1),0),$G282-1966)</f>
        <v>85025.66</v>
      </c>
      <c r="AE282" s="4" cm="1">
        <f t="array" ref="AE282">INDEX(GMWQ!$A$2:$NF$60,MATCH(1,(GMWQ!$NE$2:$NE$60=AE$3)*(GMWQ!$ND$2:$ND$60=AE$4)*(GMWQ!$NF$2:$NF$60=AE$1),0),$G282-1966)</f>
        <v>982129.2</v>
      </c>
      <c r="AF282" s="4" cm="1">
        <f t="array" ref="AF282">INDEX(GMWQ!$A$2:$NF$60,MATCH(1,(GMWQ!$NE$2:$NE$60=AF$3)*(GMWQ!$ND$2:$ND$60=AF$4)*(GMWQ!$NF$2:$NF$60=AF$1),0),$G282-1966)</f>
        <v>3191.6750000000002</v>
      </c>
      <c r="AG282" s="4" cm="1">
        <f t="array" ref="AG282">INDEX(GMWQ!$A$2:$NF$60,MATCH(1,(GMWQ!$NE$2:$NE$60=AG$3)*(GMWQ!$ND$2:$ND$60=AG$4)*(GMWQ!$NF$2:$NF$60=AG$1),0),$G282-1966)</f>
        <v>4704.4960000000001</v>
      </c>
      <c r="AH282" s="4" cm="1">
        <f t="array" ref="AH282">INDEX(GMWQ!$A$2:$NF$60,MATCH(1,(GMWQ!$NE$2:$NE$60=AH$3)*(GMWQ!$ND$2:$ND$60=AH$4)*(GMWQ!$NF$2:$NF$60=AH$1),0),$G282-1966)</f>
        <v>3759.5770000000002</v>
      </c>
      <c r="AI282" s="4" cm="1">
        <f t="array" ref="AI282">INDEX(GMWQ!$A$2:$NF$60,MATCH(1,(GMWQ!$NE$2:$NE$60=AI$3)*(GMWQ!$ND$2:$ND$60=AI$4)*(GMWQ!$NF$2:$NF$60=AI$1),0),$G282-1966)</f>
        <v>1844386</v>
      </c>
      <c r="AJ282" s="4" cm="1">
        <f t="array" ref="AJ282">INDEX(GMWQ!$A$2:$NF$60,MATCH(1,(GMWQ!$NE$2:$NE$60=AJ$3)*(GMWQ!$ND$2:$ND$60=AJ$4)*(GMWQ!$NF$2:$NF$60=AJ$1),0),$G282-1966)</f>
        <v>1360275</v>
      </c>
      <c r="AK282" s="4" cm="1">
        <f t="array" ref="AK282">INDEX(GMWQ!$A$2:$NF$60,MATCH(1,(GMWQ!$NE$2:$NE$60=AK$3)*(GMWQ!$ND$2:$ND$60=AK$4)*(GMWQ!$NF$2:$NF$60=AK$1),0),$G282-1966)</f>
        <v>14823.64</v>
      </c>
      <c r="AL282" s="4" cm="1">
        <f t="array" ref="AL282">INDEX(GMWQ!$A$2:$NF$60,MATCH(1,(GMWQ!$NE$2:$NE$60=AL$3)*(GMWQ!$ND$2:$ND$60=AL$4)*(GMWQ!$NF$2:$NF$60=AL$1),0),$G282-1966)</f>
        <v>220682</v>
      </c>
      <c r="AM282" s="4" cm="1">
        <f t="array" ref="AM282">INDEX(GMWQ!$A$2:$NF$60,MATCH(1,(GMWQ!$NE$2:$NE$60=AM$3)*(GMWQ!$ND$2:$ND$60=AM$4)*(GMWQ!$NF$2:$NF$60=AM$1),0),$G282-1966)</f>
        <v>1882.9090000000001</v>
      </c>
      <c r="AN282" s="4" cm="1">
        <f t="array" ref="AN282">INDEX(GMWQ!$A$2:$NF$60,MATCH(1,(GMWQ!$NE$2:$NE$60=AN$3)*(GMWQ!$ND$2:$ND$60=AN$4)*(GMWQ!$NF$2:$NF$60=AN$1),0),$G282-1966)</f>
        <v>1209.9770000000001</v>
      </c>
      <c r="AO282" s="4" cm="1">
        <f t="array" ref="AO282">INDEX(GMWQ!$A$2:$NF$60,MATCH(1,(GMWQ!$NE$2:$NE$60=AO$3)*(GMWQ!$ND$2:$ND$60=AO$4)*(GMWQ!$NF$2:$NF$60=AO$1),0),$G282-1966)</f>
        <v>815.61320000000001</v>
      </c>
      <c r="AP282" s="4" cm="1">
        <f t="array" ref="AP282">INDEX(GMWQ!$A$2:$NF$60,MATCH(1,(GMWQ!$NE$2:$NE$60=AP$3)*(GMWQ!$ND$2:$ND$60=AP$4)*(GMWQ!$NF$2:$NF$60=AP$1),0),$G282-1966)</f>
        <v>1489223</v>
      </c>
      <c r="AQ282" s="4" cm="1">
        <f t="array" ref="AQ282">INDEX(GMWQ!$A$2:$NF$60,MATCH(1,(GMWQ!$NE$2:$NE$60=AQ$3)*(GMWQ!$ND$2:$ND$60=AQ$4)*(GMWQ!$NF$2:$NF$60=AQ$1),0),$G282-1966)</f>
        <v>0.52494079999999999</v>
      </c>
      <c r="AR282" s="4" cm="1">
        <f t="array" ref="AR282">INDEX(GMWQ!$A$2:$NF$60,MATCH(1,(GMWQ!$NE$2:$NE$60=AR$3)*(GMWQ!$ND$2:$ND$60=AR$4)*(GMWQ!$NF$2:$NF$60=AR$1),0),$G282-1966)</f>
        <v>0.71031219999999995</v>
      </c>
      <c r="AS282" s="4" cm="1">
        <f t="array" ref="AS282">INDEX(GMWQ!$A$2:$NF$60,MATCH(1,(GMWQ!$NE$2:$NE$60=AS$3)*(GMWQ!$ND$2:$ND$60=AS$4)*(GMWQ!$NF$2:$NF$60=AS$1),0),$G282-1966)</f>
        <v>0.43439670000000002</v>
      </c>
      <c r="AT282" s="4" cm="1">
        <f t="array" ref="AT282">INDEX(GMWQ!$A$2:$NF$60,MATCH(1,(GMWQ!$NE$2:$NE$60=AT$3)*(GMWQ!$ND$2:$ND$60=AT$4)*(GMWQ!$NF$2:$NF$60=AT$1),0),$G282-1966)</f>
        <v>0.82180379999999997</v>
      </c>
      <c r="AU282" s="4" cm="1">
        <f t="array" ref="AU282">INDEX(GMWQ!$A$2:$NF$60,MATCH(1,(GMWQ!$NE$2:$NE$60=AU$3)*(GMWQ!$ND$2:$ND$60=AU$4)*(GMWQ!$NF$2:$NF$60=AU$1),0),$G282-1966)</f>
        <v>195.10849999999999</v>
      </c>
      <c r="AV282" s="4" cm="1">
        <f t="array" ref="AV282">INDEX(GMWQ!$A$2:$NF$60,MATCH(1,(GMWQ!$NE$2:$NE$60=AV$3)*(GMWQ!$ND$2:$ND$60=AV$4)*(GMWQ!$NF$2:$NF$60=AV$1),0),$G282-1966)</f>
        <v>464.31189999999998</v>
      </c>
      <c r="AW282" s="4" cm="1">
        <f t="array" ref="AW282">INDEX(GMWQ!$A$2:$NF$60,MATCH(1,(GMWQ!$NE$2:$NE$60=AW$3)*(GMWQ!$ND$2:$ND$60=AW$4)*(GMWQ!$NF$2:$NF$60=AW$1),0),$G282-1966)</f>
        <v>153.66730000000001</v>
      </c>
      <c r="AX282" s="4" cm="1">
        <f t="array" ref="AX282">INDEX(GMWQ!$A$2:$NF$60,MATCH(1,(GMWQ!$NE$2:$NE$60=AX$3)*(GMWQ!$ND$2:$ND$60=AX$4)*(GMWQ!$NF$2:$NF$60=AX$1),0),$G282-1966)</f>
        <v>173.01669999999999</v>
      </c>
      <c r="AY282" s="4" cm="1">
        <f t="array" ref="AY282">INDEX(GMWQ!$A$2:$NF$60,MATCH(1,(GMWQ!$NE$2:$NE$60=AY$3)*(GMWQ!$ND$2:$ND$60=AY$4)*(GMWQ!$NF$2:$NF$60=AY$1),0),$G282-1966)</f>
        <v>137.60740000000001</v>
      </c>
      <c r="AZ282" s="4" cm="1">
        <f t="array" ref="AZ282">INDEX(GMWQ!$A$2:$NF$60,MATCH(1,(GMWQ!$NE$2:$NE$60=AZ$3)*(GMWQ!$ND$2:$ND$60=AZ$4)*(GMWQ!$NF$2:$NF$60=AZ$1),0),$G282-1966)</f>
        <v>137.28039999999999</v>
      </c>
      <c r="BA282" s="4" cm="1">
        <f t="array" ref="BA282">INDEX(GMWQ!$A$2:$NF$60,MATCH(1,(GMWQ!$NE$2:$NE$60=BA$3)*(GMWQ!$ND$2:$ND$60=BA$4)*(GMWQ!$NF$2:$NF$60=BA$1),0),$G282-1966)</f>
        <v>229.24109999999999</v>
      </c>
    </row>
    <row r="283" spans="1:53" x14ac:dyDescent="0.25">
      <c r="A283" s="4">
        <v>2042</v>
      </c>
      <c r="B283" s="4">
        <f t="shared" si="346"/>
        <v>2042</v>
      </c>
      <c r="C283" s="4">
        <f t="shared" si="346"/>
        <v>2041</v>
      </c>
      <c r="D283" s="4">
        <f t="shared" ref="D283" si="366">+D279+1</f>
        <v>2041</v>
      </c>
      <c r="E283" s="4">
        <f t="shared" si="346"/>
        <v>2041</v>
      </c>
      <c r="G283" s="4">
        <f t="shared" si="311"/>
        <v>2249</v>
      </c>
      <c r="H283" s="4" cm="1">
        <f t="array" ref="H283">INDEX(GMWQ!$A$2:$NF$60,MATCH(1,(GMWQ!$NE$2:$NE$60=H$3)*(GMWQ!$ND$2:$ND$60=H$4)*(GMWQ!$NF$2:$NF$60=H$1),0),$G283-1966)</f>
        <v>886024.9</v>
      </c>
      <c r="I283" s="4" cm="1">
        <f t="array" ref="I283">INDEX(GMWQ!$A$2:$NF$60,MATCH(1,(GMWQ!$NE$2:$NE$60=I$3)*(GMWQ!$ND$2:$ND$60=I$4)*(GMWQ!$NF$2:$NF$60=I$1),0),$G283-1966)</f>
        <v>8466.7860000000001</v>
      </c>
      <c r="J283" s="4" cm="1">
        <f t="array" ref="J283">INDEX(GMWQ!$A$2:$NF$60,MATCH(1,(GMWQ!$NE$2:$NE$60=J$3)*(GMWQ!$ND$2:$ND$60=J$4)*(GMWQ!$NF$2:$NF$60=J$1),0),$G283-1966)</f>
        <v>154484.79999999999</v>
      </c>
      <c r="K283" s="4" cm="1">
        <f t="array" ref="K283">INDEX(GMWQ!$A$2:$NF$60,MATCH(1,(GMWQ!$NE$2:$NE$60=K$3)*(GMWQ!$ND$2:$ND$60=K$4)*(GMWQ!$NF$2:$NF$60=K$1),0),$G283-1966)</f>
        <v>1059.694</v>
      </c>
      <c r="L283" s="4" cm="1">
        <f t="array" ref="L283">INDEX(GMWQ!$A$2:$NF$60,MATCH(1,(GMWQ!$NE$2:$NE$60=L$3)*(GMWQ!$ND$2:$ND$60=L$4)*(GMWQ!$NF$2:$NF$60=L$1),0),$G283-1966)</f>
        <v>761.75580000000002</v>
      </c>
      <c r="M283" s="4" cm="1">
        <f t="array" ref="M283">INDEX(GMWQ!$A$2:$NF$60,MATCH(1,(GMWQ!$NE$2:$NE$60=M$3)*(GMWQ!$ND$2:$ND$60=M$4)*(GMWQ!$NF$2:$NF$60=M$1),0),$G283-1966)</f>
        <v>521.01430000000005</v>
      </c>
      <c r="N283" s="4" cm="1">
        <f t="array" ref="N283">INDEX(GMWQ!$A$2:$NF$60,MATCH(1,(GMWQ!$NE$2:$NE$60=N$3)*(GMWQ!$ND$2:$ND$60=N$4)*(GMWQ!$NF$2:$NF$60=N$1),0),$G283-1966)</f>
        <v>846258.4</v>
      </c>
      <c r="O283" s="4" cm="1">
        <f t="array" ref="O283">INDEX(GMWQ!$A$2:$NF$60,MATCH(1,(GMWQ!$NE$2:$NE$60=O$3)*(GMWQ!$ND$2:$ND$60=O$4)*(GMWQ!$NF$2:$NF$60=O$1),0),$G283-1966)</f>
        <v>-3873.125</v>
      </c>
      <c r="P283" s="4" cm="1">
        <f t="array" ref="P283">INDEX(GMWQ!$A$2:$NF$60,MATCH(1,(GMWQ!$NE$2:$NE$60=P$3)*(GMWQ!$ND$2:$ND$60=P$4)*(GMWQ!$NF$2:$NF$60=P$1),0),$G283-1966)</f>
        <v>-1028.873</v>
      </c>
      <c r="Q283" s="4" cm="1">
        <f t="array" ref="Q283">INDEX(GMWQ!$A$2:$NF$60,MATCH(1,(GMWQ!$NE$2:$NE$60=Q$3)*(GMWQ!$ND$2:$ND$60=Q$4)*(GMWQ!$NF$2:$NF$60=Q$1),0),$G283-1966)</f>
        <v>-7423.4769999999999</v>
      </c>
      <c r="R283" s="4" cm="1">
        <f t="array" ref="R283">INDEX(GMWQ!$A$2:$NF$60,MATCH(1,(GMWQ!$NE$2:$NE$60=R$3)*(GMWQ!$ND$2:$ND$60=R$4)*(GMWQ!$NF$2:$NF$60=R$1),0),$G283-1966)</f>
        <v>-27.953669999999999</v>
      </c>
      <c r="S283" s="4" cm="1">
        <f t="array" ref="S283">INDEX(GMWQ!$A$2:$NF$60,MATCH(1,(GMWQ!$NE$2:$NE$60=S$3)*(GMWQ!$ND$2:$ND$60=S$4)*(GMWQ!$NF$2:$NF$60=S$1),0),$G283-1966)</f>
        <v>-39.898989999999998</v>
      </c>
      <c r="T283" s="4" cm="1">
        <f t="array" ref="T283">INDEX(GMWQ!$A$2:$NF$60,MATCH(1,(GMWQ!$NE$2:$NE$60=T$3)*(GMWQ!$ND$2:$ND$60=T$4)*(GMWQ!$NF$2:$NF$60=T$1),0),$G283-1966)</f>
        <v>-14.44458</v>
      </c>
      <c r="U283" s="4" cm="1">
        <f t="array" ref="U283">INDEX(GMWQ!$A$2:$NF$60,MATCH(1,(GMWQ!$NE$2:$NE$60=U$3)*(GMWQ!$ND$2:$ND$60=U$4)*(GMWQ!$NF$2:$NF$60=U$1),0),$G283-1966)</f>
        <v>-24703.56</v>
      </c>
      <c r="V283" s="4" cm="1">
        <f t="array" ref="V283">INDEX(GMWQ!$A$2:$NF$60,MATCH(1,(GMWQ!$NE$2:$NE$60=V$3)*(GMWQ!$ND$2:$ND$60=V$4)*(GMWQ!$NF$2:$NF$60=V$1),0),$G283-1966)</f>
        <v>5321778</v>
      </c>
      <c r="W283" s="4" cm="1">
        <f t="array" ref="W283">INDEX(GMWQ!$A$2:$NF$60,MATCH(1,(GMWQ!$NE$2:$NE$60=W$3)*(GMWQ!$ND$2:$ND$60=W$4)*(GMWQ!$NF$2:$NF$60=W$1),0),$G283-1966)</f>
        <v>97836.58</v>
      </c>
      <c r="X283" s="4" cm="1">
        <f t="array" ref="X283">INDEX(GMWQ!$A$2:$NF$60,MATCH(1,(GMWQ!$NE$2:$NE$60=X$3)*(GMWQ!$ND$2:$ND$60=X$4)*(GMWQ!$NF$2:$NF$60=X$1),0),$G283-1966)</f>
        <v>1772124</v>
      </c>
      <c r="Y283" s="4" cm="1">
        <f t="array" ref="Y283">INDEX(GMWQ!$A$2:$NF$60,MATCH(1,(GMWQ!$NE$2:$NE$60=Y$3)*(GMWQ!$ND$2:$ND$60=Y$4)*(GMWQ!$NF$2:$NF$60=Y$1),0),$G283-1966)</f>
        <v>4896.1779999999999</v>
      </c>
      <c r="Z283" s="4" cm="1">
        <f t="array" ref="Z283">INDEX(GMWQ!$A$2:$NF$60,MATCH(1,(GMWQ!$NE$2:$NE$60=Z$3)*(GMWQ!$ND$2:$ND$60=Z$4)*(GMWQ!$NF$2:$NF$60=Z$1),0),$G283-1966)</f>
        <v>6174.7860000000001</v>
      </c>
      <c r="AA283" s="4" cm="1">
        <f t="array" ref="AA283">INDEX(GMWQ!$A$2:$NF$60,MATCH(1,(GMWQ!$NE$2:$NE$60=AA$3)*(GMWQ!$ND$2:$ND$60=AA$4)*(GMWQ!$NF$2:$NF$60=AA$1),0),$G283-1966)</f>
        <v>4412.7330000000002</v>
      </c>
      <c r="AB283" s="4" cm="1">
        <f t="array" ref="AB283">INDEX(GMWQ!$A$2:$NF$60,MATCH(1,(GMWQ!$NE$2:$NE$60=AB$3)*(GMWQ!$ND$2:$ND$60=AB$4)*(GMWQ!$NF$2:$NF$60=AB$1),0),$G283-1966)</f>
        <v>5006256</v>
      </c>
      <c r="AC283" s="4" cm="1">
        <f t="array" ref="AC283">INDEX(GMWQ!$A$2:$NF$60,MATCH(1,(GMWQ!$NE$2:$NE$60=AC$3)*(GMWQ!$ND$2:$ND$60=AC$4)*(GMWQ!$NF$2:$NF$60=AC$1),0),$G283-1966)</f>
        <v>5453515</v>
      </c>
      <c r="AD283" s="4" cm="1">
        <f t="array" ref="AD283">INDEX(GMWQ!$A$2:$NF$60,MATCH(1,(GMWQ!$NE$2:$NE$60=AD$3)*(GMWQ!$ND$2:$ND$60=AD$4)*(GMWQ!$NF$2:$NF$60=AD$1),0),$G283-1966)</f>
        <v>86055.3</v>
      </c>
      <c r="AE283" s="4" cm="1">
        <f t="array" ref="AE283">INDEX(GMWQ!$A$2:$NF$60,MATCH(1,(GMWQ!$NE$2:$NE$60=AE$3)*(GMWQ!$ND$2:$ND$60=AE$4)*(GMWQ!$NF$2:$NF$60=AE$1),0),$G283-1966)</f>
        <v>989552.7</v>
      </c>
      <c r="AF283" s="4" cm="1">
        <f t="array" ref="AF283">INDEX(GMWQ!$A$2:$NF$60,MATCH(1,(GMWQ!$NE$2:$NE$60=AF$3)*(GMWQ!$ND$2:$ND$60=AF$4)*(GMWQ!$NF$2:$NF$60=AF$1),0),$G283-1966)</f>
        <v>3219.6280000000002</v>
      </c>
      <c r="AG283" s="4" cm="1">
        <f t="array" ref="AG283">INDEX(GMWQ!$A$2:$NF$60,MATCH(1,(GMWQ!$NE$2:$NE$60=AG$3)*(GMWQ!$ND$2:$ND$60=AG$4)*(GMWQ!$NF$2:$NF$60=AG$1),0),$G283-1966)</f>
        <v>4744.3950000000004</v>
      </c>
      <c r="AH283" s="4" cm="1">
        <f t="array" ref="AH283">INDEX(GMWQ!$A$2:$NF$60,MATCH(1,(GMWQ!$NE$2:$NE$60=AH$3)*(GMWQ!$ND$2:$ND$60=AH$4)*(GMWQ!$NF$2:$NF$60=AH$1),0),$G283-1966)</f>
        <v>3774.0219999999999</v>
      </c>
      <c r="AI283" s="4" cm="1">
        <f t="array" ref="AI283">INDEX(GMWQ!$A$2:$NF$60,MATCH(1,(GMWQ!$NE$2:$NE$60=AI$3)*(GMWQ!$ND$2:$ND$60=AI$4)*(GMWQ!$NF$2:$NF$60=AI$1),0),$G283-1966)</f>
        <v>1870607</v>
      </c>
      <c r="AJ283" s="4" cm="1">
        <f t="array" ref="AJ283">INDEX(GMWQ!$A$2:$NF$60,MATCH(1,(GMWQ!$NE$2:$NE$60=AJ$3)*(GMWQ!$ND$2:$ND$60=AJ$4)*(GMWQ!$NF$2:$NF$60=AJ$1),0),$G283-1966)</f>
        <v>1372706</v>
      </c>
      <c r="AK283" s="4" cm="1">
        <f t="array" ref="AK283">INDEX(GMWQ!$A$2:$NF$60,MATCH(1,(GMWQ!$NE$2:$NE$60=AK$3)*(GMWQ!$ND$2:$ND$60=AK$4)*(GMWQ!$NF$2:$NF$60=AK$1),0),$G283-1966)</f>
        <v>14955.31</v>
      </c>
      <c r="AL283" s="4" cm="1">
        <f t="array" ref="AL283">INDEX(GMWQ!$A$2:$NF$60,MATCH(1,(GMWQ!$NE$2:$NE$60=AL$3)*(GMWQ!$ND$2:$ND$60=AL$4)*(GMWQ!$NF$2:$NF$60=AL$1),0),$G283-1966)</f>
        <v>221619.9</v>
      </c>
      <c r="AM283" s="4" cm="1">
        <f t="array" ref="AM283">INDEX(GMWQ!$A$2:$NF$60,MATCH(1,(GMWQ!$NE$2:$NE$60=AM$3)*(GMWQ!$ND$2:$ND$60=AM$4)*(GMWQ!$NF$2:$NF$60=AM$1),0),$G283-1966)</f>
        <v>1896.721</v>
      </c>
      <c r="AN283" s="4" cm="1">
        <f t="array" ref="AN283">INDEX(GMWQ!$A$2:$NF$60,MATCH(1,(GMWQ!$NE$2:$NE$60=AN$3)*(GMWQ!$ND$2:$ND$60=AN$4)*(GMWQ!$NF$2:$NF$60=AN$1),0),$G283-1966)</f>
        <v>1217.537</v>
      </c>
      <c r="AO283" s="4" cm="1">
        <f t="array" ref="AO283">INDEX(GMWQ!$A$2:$NF$60,MATCH(1,(GMWQ!$NE$2:$NE$60=AO$3)*(GMWQ!$ND$2:$ND$60=AO$4)*(GMWQ!$NF$2:$NF$60=AO$1),0),$G283-1966)</f>
        <v>819.56320000000005</v>
      </c>
      <c r="AP283" s="4" cm="1">
        <f t="array" ref="AP283">INDEX(GMWQ!$A$2:$NF$60,MATCH(1,(GMWQ!$NE$2:$NE$60=AP$3)*(GMWQ!$ND$2:$ND$60=AP$4)*(GMWQ!$NF$2:$NF$60=AP$1),0),$G283-1966)</f>
        <v>1503614</v>
      </c>
      <c r="AQ283" s="4" cm="1">
        <f t="array" ref="AQ283">INDEX(GMWQ!$A$2:$NF$60,MATCH(1,(GMWQ!$NE$2:$NE$60=AQ$3)*(GMWQ!$ND$2:$ND$60=AQ$4)*(GMWQ!$NF$2:$NF$60=AQ$1),0),$G283-1966)</f>
        <v>0.52189790000000003</v>
      </c>
      <c r="AR283" s="4" cm="1">
        <f t="array" ref="AR283">INDEX(GMWQ!$A$2:$NF$60,MATCH(1,(GMWQ!$NE$2:$NE$60=AR$3)*(GMWQ!$ND$2:$ND$60=AR$4)*(GMWQ!$NF$2:$NF$60=AR$1),0),$G283-1966)</f>
        <v>0.71275630000000001</v>
      </c>
      <c r="AS283" s="4" cm="1">
        <f t="array" ref="AS283">INDEX(GMWQ!$A$2:$NF$60,MATCH(1,(GMWQ!$NE$2:$NE$60=AS$3)*(GMWQ!$ND$2:$ND$60=AS$4)*(GMWQ!$NF$2:$NF$60=AS$1),0),$G283-1966)</f>
        <v>0.42972460000000001</v>
      </c>
      <c r="AT283" s="4" cm="1">
        <f t="array" ref="AT283">INDEX(GMWQ!$A$2:$NF$60,MATCH(1,(GMWQ!$NE$2:$NE$60=AT$3)*(GMWQ!$ND$2:$ND$60=AT$4)*(GMWQ!$NF$2:$NF$60=AT$1),0),$G283-1966)</f>
        <v>0.82225910000000002</v>
      </c>
      <c r="AU283" s="4" cm="1">
        <f t="array" ref="AU283">INDEX(GMWQ!$A$2:$NF$60,MATCH(1,(GMWQ!$NE$2:$NE$60=AU$3)*(GMWQ!$ND$2:$ND$60=AU$4)*(GMWQ!$NF$2:$NF$60=AU$1),0),$G283-1966)</f>
        <v>195.4836</v>
      </c>
      <c r="AV283" s="4" cm="1">
        <f t="array" ref="AV283">INDEX(GMWQ!$A$2:$NF$60,MATCH(1,(GMWQ!$NE$2:$NE$60=AV$3)*(GMWQ!$ND$2:$ND$60=AV$4)*(GMWQ!$NF$2:$NF$60=AV$1),0),$G283-1966)</f>
        <v>466.85309999999998</v>
      </c>
      <c r="AW283" s="4" cm="1">
        <f t="array" ref="AW283">INDEX(GMWQ!$A$2:$NF$60,MATCH(1,(GMWQ!$NE$2:$NE$60=AW$3)*(GMWQ!$ND$2:$ND$60=AW$4)*(GMWQ!$NF$2:$NF$60=AW$1),0),$G283-1966)</f>
        <v>153.83879999999999</v>
      </c>
      <c r="AX283" s="4" cm="1">
        <f t="array" ref="AX283">INDEX(GMWQ!$A$2:$NF$60,MATCH(1,(GMWQ!$NE$2:$NE$60=AX$3)*(GMWQ!$ND$2:$ND$60=AX$4)*(GMWQ!$NF$2:$NF$60=AX$1),0),$G283-1966)</f>
        <v>173.8818</v>
      </c>
      <c r="AY283" s="4" cm="1">
        <f t="array" ref="AY283">INDEX(GMWQ!$A$2:$NF$60,MATCH(1,(GMWQ!$NE$2:$NE$60=AY$3)*(GMWQ!$ND$2:$ND$60=AY$4)*(GMWQ!$NF$2:$NF$60=AY$1),0),$G283-1966)</f>
        <v>138.32730000000001</v>
      </c>
      <c r="AZ283" s="4" cm="1">
        <f t="array" ref="AZ283">INDEX(GMWQ!$A$2:$NF$60,MATCH(1,(GMWQ!$NE$2:$NE$60=AZ$3)*(GMWQ!$ND$2:$ND$60=AZ$4)*(GMWQ!$NF$2:$NF$60=AZ$1),0),$G283-1966)</f>
        <v>138.22640000000001</v>
      </c>
      <c r="BA283" s="4" cm="1">
        <f t="array" ref="BA283">INDEX(GMWQ!$A$2:$NF$60,MATCH(1,(GMWQ!$NE$2:$NE$60=BA$3)*(GMWQ!$ND$2:$ND$60=BA$4)*(GMWQ!$NF$2:$NF$60=BA$1),0),$G283-1966)</f>
        <v>230.39760000000001</v>
      </c>
    </row>
    <row r="284" spans="1:53" x14ac:dyDescent="0.25">
      <c r="B284" s="4">
        <f t="shared" ref="B284:E299" si="367">+B280+1</f>
        <v>2042</v>
      </c>
      <c r="C284" s="4">
        <f t="shared" si="367"/>
        <v>2042</v>
      </c>
      <c r="D284" s="4">
        <f t="shared" ref="D284" si="368">+D280+1</f>
        <v>2041</v>
      </c>
      <c r="G284" s="4">
        <f t="shared" si="311"/>
        <v>2250</v>
      </c>
      <c r="H284" s="4" cm="1">
        <f t="array" ref="H284">INDEX(GMWQ!$A$2:$NF$60,MATCH(1,(GMWQ!$NE$2:$NE$60=H$3)*(GMWQ!$ND$2:$ND$60=H$4)*(GMWQ!$NF$2:$NF$60=H$1),0),$G284-1966)</f>
        <v>889339.3</v>
      </c>
      <c r="I284" s="4" cm="1">
        <f t="array" ref="I284">INDEX(GMWQ!$A$2:$NF$60,MATCH(1,(GMWQ!$NE$2:$NE$60=I$3)*(GMWQ!$ND$2:$ND$60=I$4)*(GMWQ!$NF$2:$NF$60=I$1),0),$G284-1966)</f>
        <v>8502.6560000000009</v>
      </c>
      <c r="J284" s="4" cm="1">
        <f t="array" ref="J284">INDEX(GMWQ!$A$2:$NF$60,MATCH(1,(GMWQ!$NE$2:$NE$60=J$3)*(GMWQ!$ND$2:$ND$60=J$4)*(GMWQ!$NF$2:$NF$60=J$1),0),$G284-1966)</f>
        <v>154530.70000000001</v>
      </c>
      <c r="K284" s="4" cm="1">
        <f t="array" ref="K284">INDEX(GMWQ!$A$2:$NF$60,MATCH(1,(GMWQ!$NE$2:$NE$60=K$3)*(GMWQ!$ND$2:$ND$60=K$4)*(GMWQ!$NF$2:$NF$60=K$1),0),$G284-1966)</f>
        <v>1062.2</v>
      </c>
      <c r="L284" s="4" cm="1">
        <f t="array" ref="L284">INDEX(GMWQ!$A$2:$NF$60,MATCH(1,(GMWQ!$NE$2:$NE$60=L$3)*(GMWQ!$ND$2:$ND$60=L$4)*(GMWQ!$NF$2:$NF$60=L$1),0),$G284-1966)</f>
        <v>762.9452</v>
      </c>
      <c r="M284" s="4" cm="1">
        <f t="array" ref="M284">INDEX(GMWQ!$A$2:$NF$60,MATCH(1,(GMWQ!$NE$2:$NE$60=M$3)*(GMWQ!$ND$2:$ND$60=M$4)*(GMWQ!$NF$2:$NF$60=M$1),0),$G284-1966)</f>
        <v>521.12990000000002</v>
      </c>
      <c r="N284" s="4" cm="1">
        <f t="array" ref="N284">INDEX(GMWQ!$A$2:$NF$60,MATCH(1,(GMWQ!$NE$2:$NE$60=N$3)*(GMWQ!$ND$2:$ND$60=N$4)*(GMWQ!$NF$2:$NF$60=N$1),0),$G284-1966)</f>
        <v>850243.1</v>
      </c>
      <c r="O284" s="4" cm="1">
        <f t="array" ref="O284">INDEX(GMWQ!$A$2:$NF$60,MATCH(1,(GMWQ!$NE$2:$NE$60=O$3)*(GMWQ!$ND$2:$ND$60=O$4)*(GMWQ!$NF$2:$NF$60=O$1),0),$G284-1966)</f>
        <v>-87729.19</v>
      </c>
      <c r="P284" s="4" cm="1">
        <f t="array" ref="P284">INDEX(GMWQ!$A$2:$NF$60,MATCH(1,(GMWQ!$NE$2:$NE$60=P$3)*(GMWQ!$ND$2:$ND$60=P$4)*(GMWQ!$NF$2:$NF$60=P$1),0),$G284-1966)</f>
        <v>-1031.789</v>
      </c>
      <c r="Q284" s="4" cm="1">
        <f t="array" ref="Q284">INDEX(GMWQ!$A$2:$NF$60,MATCH(1,(GMWQ!$NE$2:$NE$60=Q$3)*(GMWQ!$ND$2:$ND$60=Q$4)*(GMWQ!$NF$2:$NF$60=Q$1),0),$G284-1966)</f>
        <v>-7455.0159999999996</v>
      </c>
      <c r="R284" s="4" cm="1">
        <f t="array" ref="R284">INDEX(GMWQ!$A$2:$NF$60,MATCH(1,(GMWQ!$NE$2:$NE$60=R$3)*(GMWQ!$ND$2:$ND$60=R$4)*(GMWQ!$NF$2:$NF$60=R$1),0),$G284-1966)</f>
        <v>-28.158809999999999</v>
      </c>
      <c r="S284" s="4" cm="1">
        <f t="array" ref="S284">INDEX(GMWQ!$A$2:$NF$60,MATCH(1,(GMWQ!$NE$2:$NE$60=S$3)*(GMWQ!$ND$2:$ND$60=S$4)*(GMWQ!$NF$2:$NF$60=S$1),0),$G284-1966)</f>
        <v>-40.150019999999998</v>
      </c>
      <c r="T284" s="4" cm="1">
        <f t="array" ref="T284">INDEX(GMWQ!$A$2:$NF$60,MATCH(1,(GMWQ!$NE$2:$NE$60=T$3)*(GMWQ!$ND$2:$ND$60=T$4)*(GMWQ!$NF$2:$NF$60=T$1),0),$G284-1966)</f>
        <v>-14.514530000000001</v>
      </c>
      <c r="U284" s="4" cm="1">
        <f t="array" ref="U284">INDEX(GMWQ!$A$2:$NF$60,MATCH(1,(GMWQ!$NE$2:$NE$60=U$3)*(GMWQ!$ND$2:$ND$60=U$4)*(GMWQ!$NF$2:$NF$60=U$1),0),$G284-1966)</f>
        <v>-24952.880000000001</v>
      </c>
      <c r="V284" s="4" cm="1">
        <f t="array" ref="V284">INDEX(GMWQ!$A$2:$NF$60,MATCH(1,(GMWQ!$NE$2:$NE$60=V$3)*(GMWQ!$ND$2:$ND$60=V$4)*(GMWQ!$NF$2:$NF$60=V$1),0),$G284-1966)</f>
        <v>5409507</v>
      </c>
      <c r="W284" s="4" cm="1">
        <f t="array" ref="W284">INDEX(GMWQ!$A$2:$NF$60,MATCH(1,(GMWQ!$NE$2:$NE$60=W$3)*(GMWQ!$ND$2:$ND$60=W$4)*(GMWQ!$NF$2:$NF$60=W$1),0),$G284-1966)</f>
        <v>98868.37</v>
      </c>
      <c r="X284" s="4" cm="1">
        <f t="array" ref="X284">INDEX(GMWQ!$A$2:$NF$60,MATCH(1,(GMWQ!$NE$2:$NE$60=X$3)*(GMWQ!$ND$2:$ND$60=X$4)*(GMWQ!$NF$2:$NF$60=X$1),0),$G284-1966)</f>
        <v>1779579</v>
      </c>
      <c r="Y284" s="4" cm="1">
        <f t="array" ref="Y284">INDEX(GMWQ!$A$2:$NF$60,MATCH(1,(GMWQ!$NE$2:$NE$60=Y$3)*(GMWQ!$ND$2:$ND$60=Y$4)*(GMWQ!$NF$2:$NF$60=Y$1),0),$G284-1966)</f>
        <v>4924.3360000000002</v>
      </c>
      <c r="Z284" s="4" cm="1">
        <f t="array" ref="Z284">INDEX(GMWQ!$A$2:$NF$60,MATCH(1,(GMWQ!$NE$2:$NE$60=Z$3)*(GMWQ!$ND$2:$ND$60=Z$4)*(GMWQ!$NF$2:$NF$60=Z$1),0),$G284-1966)</f>
        <v>6214.9359999999997</v>
      </c>
      <c r="AA284" s="4" cm="1">
        <f t="array" ref="AA284">INDEX(GMWQ!$A$2:$NF$60,MATCH(1,(GMWQ!$NE$2:$NE$60=AA$3)*(GMWQ!$ND$2:$ND$60=AA$4)*(GMWQ!$NF$2:$NF$60=AA$1),0),$G284-1966)</f>
        <v>4427.2479999999996</v>
      </c>
      <c r="AB284" s="4" cm="1">
        <f t="array" ref="AB284">INDEX(GMWQ!$A$2:$NF$60,MATCH(1,(GMWQ!$NE$2:$NE$60=AB$3)*(GMWQ!$ND$2:$ND$60=AB$4)*(GMWQ!$NF$2:$NF$60=AB$1),0),$G284-1966)</f>
        <v>5031210</v>
      </c>
      <c r="AC284" s="4" cm="1">
        <f t="array" ref="AC284">INDEX(GMWQ!$A$2:$NF$60,MATCH(1,(GMWQ!$NE$2:$NE$60=AC$3)*(GMWQ!$ND$2:$ND$60=AC$4)*(GMWQ!$NF$2:$NF$60=AC$1),0),$G284-1966)</f>
        <v>5543922</v>
      </c>
      <c r="AD284" s="4" cm="1">
        <f t="array" ref="AD284">INDEX(GMWQ!$A$2:$NF$60,MATCH(1,(GMWQ!$NE$2:$NE$60=AD$3)*(GMWQ!$ND$2:$ND$60=AD$4)*(GMWQ!$NF$2:$NF$60=AD$1),0),$G284-1966)</f>
        <v>87087.84</v>
      </c>
      <c r="AE284" s="4" cm="1">
        <f t="array" ref="AE284">INDEX(GMWQ!$A$2:$NF$60,MATCH(1,(GMWQ!$NE$2:$NE$60=AE$3)*(GMWQ!$ND$2:$ND$60=AE$4)*(GMWQ!$NF$2:$NF$60=AE$1),0),$G284-1966)</f>
        <v>997007.7</v>
      </c>
      <c r="AF284" s="4" cm="1">
        <f t="array" ref="AF284">INDEX(GMWQ!$A$2:$NF$60,MATCH(1,(GMWQ!$NE$2:$NE$60=AF$3)*(GMWQ!$ND$2:$ND$60=AF$4)*(GMWQ!$NF$2:$NF$60=AF$1),0),$G284-1966)</f>
        <v>3247.7869999999998</v>
      </c>
      <c r="AG284" s="4" cm="1">
        <f t="array" ref="AG284">INDEX(GMWQ!$A$2:$NF$60,MATCH(1,(GMWQ!$NE$2:$NE$60=AG$3)*(GMWQ!$ND$2:$ND$60=AG$4)*(GMWQ!$NF$2:$NF$60=AG$1),0),$G284-1966)</f>
        <v>4784.5450000000001</v>
      </c>
      <c r="AH284" s="4" cm="1">
        <f t="array" ref="AH284">INDEX(GMWQ!$A$2:$NF$60,MATCH(1,(GMWQ!$NE$2:$NE$60=AH$3)*(GMWQ!$ND$2:$ND$60=AH$4)*(GMWQ!$NF$2:$NF$60=AH$1),0),$G284-1966)</f>
        <v>3788.5369999999998</v>
      </c>
      <c r="AI284" s="4" cm="1">
        <f t="array" ref="AI284">INDEX(GMWQ!$A$2:$NF$60,MATCH(1,(GMWQ!$NE$2:$NE$60=AI$3)*(GMWQ!$ND$2:$ND$60=AI$4)*(GMWQ!$NF$2:$NF$60=AI$1),0),$G284-1966)</f>
        <v>1897077</v>
      </c>
      <c r="AJ284" s="4" cm="1">
        <f t="array" ref="AJ284">INDEX(GMWQ!$A$2:$NF$60,MATCH(1,(GMWQ!$NE$2:$NE$60=AJ$3)*(GMWQ!$ND$2:$ND$60=AJ$4)*(GMWQ!$NF$2:$NF$60=AJ$1),0),$G284-1966)</f>
        <v>1385254</v>
      </c>
      <c r="AK284" s="4" cm="1">
        <f t="array" ref="AK284">INDEX(GMWQ!$A$2:$NF$60,MATCH(1,(GMWQ!$NE$2:$NE$60=AK$3)*(GMWQ!$ND$2:$ND$60=AK$4)*(GMWQ!$NF$2:$NF$60=AK$1),0),$G284-1966)</f>
        <v>15088.22</v>
      </c>
      <c r="AL284" s="4" cm="1">
        <f t="array" ref="AL284">INDEX(GMWQ!$A$2:$NF$60,MATCH(1,(GMWQ!$NE$2:$NE$60=AL$3)*(GMWQ!$ND$2:$ND$60=AL$4)*(GMWQ!$NF$2:$NF$60=AL$1),0),$G284-1966)</f>
        <v>222596.2</v>
      </c>
      <c r="AM284" s="4" cm="1">
        <f t="array" ref="AM284">INDEX(GMWQ!$A$2:$NF$60,MATCH(1,(GMWQ!$NE$2:$NE$60=AM$3)*(GMWQ!$ND$2:$ND$60=AM$4)*(GMWQ!$NF$2:$NF$60=AM$1),0),$G284-1966)</f>
        <v>1910.6379999999999</v>
      </c>
      <c r="AN284" s="4" cm="1">
        <f t="array" ref="AN284">INDEX(GMWQ!$A$2:$NF$60,MATCH(1,(GMWQ!$NE$2:$NE$60=AN$3)*(GMWQ!$ND$2:$ND$60=AN$4)*(GMWQ!$NF$2:$NF$60=AN$1),0),$G284-1966)</f>
        <v>1225.5119999999999</v>
      </c>
      <c r="AO284" s="4" cm="1">
        <f t="array" ref="AO284">INDEX(GMWQ!$A$2:$NF$60,MATCH(1,(GMWQ!$NE$2:$NE$60=AO$3)*(GMWQ!$ND$2:$ND$60=AO$4)*(GMWQ!$NF$2:$NF$60=AO$1),0),$G284-1966)</f>
        <v>823.86300000000006</v>
      </c>
      <c r="AP284" s="4" cm="1">
        <f t="array" ref="AP284">INDEX(GMWQ!$A$2:$NF$60,MATCH(1,(GMWQ!$NE$2:$NE$60=AP$3)*(GMWQ!$ND$2:$ND$60=AP$4)*(GMWQ!$NF$2:$NF$60=AP$1),0),$G284-1966)</f>
        <v>1518109</v>
      </c>
      <c r="AQ284" s="4" cm="1">
        <f t="array" ref="AQ284">INDEX(GMWQ!$A$2:$NF$60,MATCH(1,(GMWQ!$NE$2:$NE$60=AQ$3)*(GMWQ!$ND$2:$ND$60=AQ$4)*(GMWQ!$NF$2:$NF$60=AQ$1),0),$G284-1966)</f>
        <v>0.51911870000000004</v>
      </c>
      <c r="AR284" s="4" cm="1">
        <f t="array" ref="AR284">INDEX(GMWQ!$A$2:$NF$60,MATCH(1,(GMWQ!$NE$2:$NE$60=AR$3)*(GMWQ!$ND$2:$ND$60=AR$4)*(GMWQ!$NF$2:$NF$60=AR$1),0),$G284-1966)</f>
        <v>0.71486470000000002</v>
      </c>
      <c r="AS284" s="4" cm="1">
        <f t="array" ref="AS284">INDEX(GMWQ!$A$2:$NF$60,MATCH(1,(GMWQ!$NE$2:$NE$60=AS$3)*(GMWQ!$ND$2:$ND$60=AS$4)*(GMWQ!$NF$2:$NF$60=AS$1),0),$G284-1966)</f>
        <v>0.42533989999999999</v>
      </c>
      <c r="AT284" s="4" cm="1">
        <f t="array" ref="AT284">INDEX(GMWQ!$A$2:$NF$60,MATCH(1,(GMWQ!$NE$2:$NE$60=AT$3)*(GMWQ!$ND$2:$ND$60=AT$4)*(GMWQ!$NF$2:$NF$60=AT$1),0),$G284-1966)</f>
        <v>0.82285810000000004</v>
      </c>
      <c r="AU284" s="4" cm="1">
        <f t="array" ref="AU284">INDEX(GMWQ!$A$2:$NF$60,MATCH(1,(GMWQ!$NE$2:$NE$60=AU$3)*(GMWQ!$ND$2:$ND$60=AU$4)*(GMWQ!$NF$2:$NF$60=AU$1),0),$G284-1966)</f>
        <v>197.17140000000001</v>
      </c>
      <c r="AV284" s="4" cm="1">
        <f t="array" ref="AV284">INDEX(GMWQ!$A$2:$NF$60,MATCH(1,(GMWQ!$NE$2:$NE$60=AV$3)*(GMWQ!$ND$2:$ND$60=AV$4)*(GMWQ!$NF$2:$NF$60=AV$1),0),$G284-1966)</f>
        <v>469.40820000000002</v>
      </c>
      <c r="AW284" s="4" cm="1">
        <f t="array" ref="AW284">INDEX(GMWQ!$A$2:$NF$60,MATCH(1,(GMWQ!$NE$2:$NE$60=AW$3)*(GMWQ!$ND$2:$ND$60=AW$4)*(GMWQ!$NF$2:$NF$60=AW$1),0),$G284-1966)</f>
        <v>155.1833</v>
      </c>
      <c r="AX284" s="4" cm="1">
        <f t="array" ref="AX284">INDEX(GMWQ!$A$2:$NF$60,MATCH(1,(GMWQ!$NE$2:$NE$60=AX$3)*(GMWQ!$ND$2:$ND$60=AX$4)*(GMWQ!$NF$2:$NF$60=AX$1),0),$G284-1966)</f>
        <v>174.75139999999999</v>
      </c>
      <c r="AY284" s="4" cm="1">
        <f t="array" ref="AY284">INDEX(GMWQ!$A$2:$NF$60,MATCH(1,(GMWQ!$NE$2:$NE$60=AY$3)*(GMWQ!$ND$2:$ND$60=AY$4)*(GMWQ!$NF$2:$NF$60=AY$1),0),$G284-1966)</f>
        <v>139.5907</v>
      </c>
      <c r="AZ284" s="4" cm="1">
        <f t="array" ref="AZ284">INDEX(GMWQ!$A$2:$NF$60,MATCH(1,(GMWQ!$NE$2:$NE$60=AZ$3)*(GMWQ!$ND$2:$ND$60=AZ$4)*(GMWQ!$NF$2:$NF$60=AZ$1),0),$G284-1966)</f>
        <v>139.59</v>
      </c>
      <c r="BA284" s="4" cm="1">
        <f t="array" ref="BA284">INDEX(GMWQ!$A$2:$NF$60,MATCH(1,(GMWQ!$NE$2:$NE$60=BA$3)*(GMWQ!$ND$2:$ND$60=BA$4)*(GMWQ!$NF$2:$NF$60=BA$1),0),$G284-1966)</f>
        <v>231.5598</v>
      </c>
    </row>
    <row r="285" spans="1:53" x14ac:dyDescent="0.25">
      <c r="B285" s="4">
        <f t="shared" si="367"/>
        <v>2042</v>
      </c>
      <c r="C285" s="4">
        <f t="shared" si="367"/>
        <v>2042</v>
      </c>
      <c r="D285" s="4">
        <f t="shared" ref="D285" si="369">+D281+1</f>
        <v>2042</v>
      </c>
      <c r="G285" s="4">
        <f t="shared" si="311"/>
        <v>2251</v>
      </c>
      <c r="H285" s="4" cm="1">
        <f t="array" ref="H285">INDEX(GMWQ!$A$2:$NF$60,MATCH(1,(GMWQ!$NE$2:$NE$60=H$3)*(GMWQ!$ND$2:$ND$60=H$4)*(GMWQ!$NF$2:$NF$60=H$1),0),$G285-1966)</f>
        <v>892580.3</v>
      </c>
      <c r="I285" s="4" cm="1">
        <f t="array" ref="I285">INDEX(GMWQ!$A$2:$NF$60,MATCH(1,(GMWQ!$NE$2:$NE$60=I$3)*(GMWQ!$ND$2:$ND$60=I$4)*(GMWQ!$NF$2:$NF$60=I$1),0),$G285-1966)</f>
        <v>8538.5169999999998</v>
      </c>
      <c r="J285" s="4" cm="1">
        <f t="array" ref="J285">INDEX(GMWQ!$A$2:$NF$60,MATCH(1,(GMWQ!$NE$2:$NE$60=J$3)*(GMWQ!$ND$2:$ND$60=J$4)*(GMWQ!$NF$2:$NF$60=J$1),0),$G285-1966)</f>
        <v>154580</v>
      </c>
      <c r="K285" s="4" cm="1">
        <f t="array" ref="K285">INDEX(GMWQ!$A$2:$NF$60,MATCH(1,(GMWQ!$NE$2:$NE$60=K$3)*(GMWQ!$ND$2:$ND$60=K$4)*(GMWQ!$NF$2:$NF$60=K$1),0),$G285-1966)</f>
        <v>1064.7139999999999</v>
      </c>
      <c r="L285" s="4" cm="1">
        <f t="array" ref="L285">INDEX(GMWQ!$A$2:$NF$60,MATCH(1,(GMWQ!$NE$2:$NE$60=L$3)*(GMWQ!$ND$2:$ND$60=L$4)*(GMWQ!$NF$2:$NF$60=L$1),0),$G285-1966)</f>
        <v>763.82510000000002</v>
      </c>
      <c r="M285" s="4" cm="1">
        <f t="array" ref="M285">INDEX(GMWQ!$A$2:$NF$60,MATCH(1,(GMWQ!$NE$2:$NE$60=M$3)*(GMWQ!$ND$2:$ND$60=M$4)*(GMWQ!$NF$2:$NF$60=M$1),0),$G285-1966)</f>
        <v>521.24099999999999</v>
      </c>
      <c r="N285" s="4" cm="1">
        <f t="array" ref="N285">INDEX(GMWQ!$A$2:$NF$60,MATCH(1,(GMWQ!$NE$2:$NE$60=N$3)*(GMWQ!$ND$2:$ND$60=N$4)*(GMWQ!$NF$2:$NF$60=N$1),0),$G285-1966)</f>
        <v>854229.2</v>
      </c>
      <c r="O285" s="4" cm="1">
        <f t="array" ref="O285">INDEX(GMWQ!$A$2:$NF$60,MATCH(1,(GMWQ!$NE$2:$NE$60=O$3)*(GMWQ!$ND$2:$ND$60=O$4)*(GMWQ!$NF$2:$NF$60=O$1),0),$G285-1966)</f>
        <v>-46869.38</v>
      </c>
      <c r="P285" s="4" cm="1">
        <f t="array" ref="P285">INDEX(GMWQ!$A$2:$NF$60,MATCH(1,(GMWQ!$NE$2:$NE$60=P$3)*(GMWQ!$ND$2:$ND$60=P$4)*(GMWQ!$NF$2:$NF$60=P$1),0),$G285-1966)</f>
        <v>-1034.6379999999999</v>
      </c>
      <c r="Q285" s="4" cm="1">
        <f t="array" ref="Q285">INDEX(GMWQ!$A$2:$NF$60,MATCH(1,(GMWQ!$NE$2:$NE$60=Q$3)*(GMWQ!$ND$2:$ND$60=Q$4)*(GMWQ!$NF$2:$NF$60=Q$1),0),$G285-1966)</f>
        <v>-7487.8590000000004</v>
      </c>
      <c r="R285" s="4" cm="1">
        <f t="array" ref="R285">INDEX(GMWQ!$A$2:$NF$60,MATCH(1,(GMWQ!$NE$2:$NE$60=R$3)*(GMWQ!$ND$2:$ND$60=R$4)*(GMWQ!$NF$2:$NF$60=R$1),0),$G285-1966)</f>
        <v>-28.365480000000002</v>
      </c>
      <c r="S285" s="4" cm="1">
        <f t="array" ref="S285">INDEX(GMWQ!$A$2:$NF$60,MATCH(1,(GMWQ!$NE$2:$NE$60=S$3)*(GMWQ!$ND$2:$ND$60=S$4)*(GMWQ!$NF$2:$NF$60=S$1),0),$G285-1966)</f>
        <v>-40.411009999999997</v>
      </c>
      <c r="T285" s="4" cm="1">
        <f t="array" ref="T285">INDEX(GMWQ!$A$2:$NF$60,MATCH(1,(GMWQ!$NE$2:$NE$60=T$3)*(GMWQ!$ND$2:$ND$60=T$4)*(GMWQ!$NF$2:$NF$60=T$1),0),$G285-1966)</f>
        <v>-14.5907</v>
      </c>
      <c r="U285" s="4" cm="1">
        <f t="array" ref="U285">INDEX(GMWQ!$A$2:$NF$60,MATCH(1,(GMWQ!$NE$2:$NE$60=U$3)*(GMWQ!$ND$2:$ND$60=U$4)*(GMWQ!$NF$2:$NF$60=U$1),0),$G285-1966)</f>
        <v>-25091.439999999999</v>
      </c>
      <c r="V285" s="4" cm="1">
        <f t="array" ref="V285">INDEX(GMWQ!$A$2:$NF$60,MATCH(1,(GMWQ!$NE$2:$NE$60=V$3)*(GMWQ!$ND$2:$ND$60=V$4)*(GMWQ!$NF$2:$NF$60=V$1),0),$G285-1966)</f>
        <v>5456376</v>
      </c>
      <c r="W285" s="4" cm="1">
        <f t="array" ref="W285">INDEX(GMWQ!$A$2:$NF$60,MATCH(1,(GMWQ!$NE$2:$NE$60=W$3)*(GMWQ!$ND$2:$ND$60=W$4)*(GMWQ!$NF$2:$NF$60=W$1),0),$G285-1966)</f>
        <v>99903.01</v>
      </c>
      <c r="X285" s="4" cm="1">
        <f t="array" ref="X285">INDEX(GMWQ!$A$2:$NF$60,MATCH(1,(GMWQ!$NE$2:$NE$60=X$3)*(GMWQ!$ND$2:$ND$60=X$4)*(GMWQ!$NF$2:$NF$60=X$1),0),$G285-1966)</f>
        <v>1787067</v>
      </c>
      <c r="Y285" s="4" cm="1">
        <f t="array" ref="Y285">INDEX(GMWQ!$A$2:$NF$60,MATCH(1,(GMWQ!$NE$2:$NE$60=Y$3)*(GMWQ!$ND$2:$ND$60=Y$4)*(GMWQ!$NF$2:$NF$60=Y$1),0),$G285-1966)</f>
        <v>4952.7020000000002</v>
      </c>
      <c r="Z285" s="4" cm="1">
        <f t="array" ref="Z285">INDEX(GMWQ!$A$2:$NF$60,MATCH(1,(GMWQ!$NE$2:$NE$60=Z$3)*(GMWQ!$ND$2:$ND$60=Z$4)*(GMWQ!$NF$2:$NF$60=Z$1),0),$G285-1966)</f>
        <v>6255.3469999999998</v>
      </c>
      <c r="AA285" s="4" cm="1">
        <f t="array" ref="AA285">INDEX(GMWQ!$A$2:$NF$60,MATCH(1,(GMWQ!$NE$2:$NE$60=AA$3)*(GMWQ!$ND$2:$ND$60=AA$4)*(GMWQ!$NF$2:$NF$60=AA$1),0),$G285-1966)</f>
        <v>4441.8389999999999</v>
      </c>
      <c r="AB285" s="4" cm="1">
        <f t="array" ref="AB285">INDEX(GMWQ!$A$2:$NF$60,MATCH(1,(GMWQ!$NE$2:$NE$60=AB$3)*(GMWQ!$ND$2:$ND$60=AB$4)*(GMWQ!$NF$2:$NF$60=AB$1),0),$G285-1966)</f>
        <v>5056301</v>
      </c>
      <c r="AC285" s="4" cm="1">
        <f t="array" ref="AC285">INDEX(GMWQ!$A$2:$NF$60,MATCH(1,(GMWQ!$NE$2:$NE$60=AC$3)*(GMWQ!$ND$2:$ND$60=AC$4)*(GMWQ!$NF$2:$NF$60=AC$1),0),$G285-1966)</f>
        <v>5593470</v>
      </c>
      <c r="AD285" s="4" cm="1">
        <f t="array" ref="AD285">INDEX(GMWQ!$A$2:$NF$60,MATCH(1,(GMWQ!$NE$2:$NE$60=AD$3)*(GMWQ!$ND$2:$ND$60=AD$4)*(GMWQ!$NF$2:$NF$60=AD$1),0),$G285-1966)</f>
        <v>88123.24</v>
      </c>
      <c r="AE285" s="4" cm="1">
        <f t="array" ref="AE285">INDEX(GMWQ!$A$2:$NF$60,MATCH(1,(GMWQ!$NE$2:$NE$60=AE$3)*(GMWQ!$ND$2:$ND$60=AE$4)*(GMWQ!$NF$2:$NF$60=AE$1),0),$G285-1966)</f>
        <v>1004496</v>
      </c>
      <c r="AF285" s="4" cm="1">
        <f t="array" ref="AF285">INDEX(GMWQ!$A$2:$NF$60,MATCH(1,(GMWQ!$NE$2:$NE$60=AF$3)*(GMWQ!$ND$2:$ND$60=AF$4)*(GMWQ!$NF$2:$NF$60=AF$1),0),$G285-1966)</f>
        <v>3276.1529999999998</v>
      </c>
      <c r="AG285" s="4" cm="1">
        <f t="array" ref="AG285">INDEX(GMWQ!$A$2:$NF$60,MATCH(1,(GMWQ!$NE$2:$NE$60=AG$3)*(GMWQ!$ND$2:$ND$60=AG$4)*(GMWQ!$NF$2:$NF$60=AG$1),0),$G285-1966)</f>
        <v>4824.9560000000001</v>
      </c>
      <c r="AH285" s="4" cm="1">
        <f t="array" ref="AH285">INDEX(GMWQ!$A$2:$NF$60,MATCH(1,(GMWQ!$NE$2:$NE$60=AH$3)*(GMWQ!$ND$2:$ND$60=AH$4)*(GMWQ!$NF$2:$NF$60=AH$1),0),$G285-1966)</f>
        <v>3803.127</v>
      </c>
      <c r="AI285" s="4" cm="1">
        <f t="array" ref="AI285">INDEX(GMWQ!$A$2:$NF$60,MATCH(1,(GMWQ!$NE$2:$NE$60=AI$3)*(GMWQ!$ND$2:$ND$60=AI$4)*(GMWQ!$NF$2:$NF$60=AI$1),0),$G285-1966)</f>
        <v>1923686</v>
      </c>
      <c r="AJ285" s="4" cm="1">
        <f t="array" ref="AJ285">INDEX(GMWQ!$A$2:$NF$60,MATCH(1,(GMWQ!$NE$2:$NE$60=AJ$3)*(GMWQ!$ND$2:$ND$60=AJ$4)*(GMWQ!$NF$2:$NF$60=AJ$1),0),$G285-1966)</f>
        <v>1397782</v>
      </c>
      <c r="AK285" s="4" cm="1">
        <f t="array" ref="AK285">INDEX(GMWQ!$A$2:$NF$60,MATCH(1,(GMWQ!$NE$2:$NE$60=AK$3)*(GMWQ!$ND$2:$ND$60=AK$4)*(GMWQ!$NF$2:$NF$60=AK$1),0),$G285-1966)</f>
        <v>15222.08</v>
      </c>
      <c r="AL285" s="4" cm="1">
        <f t="array" ref="AL285">INDEX(GMWQ!$A$2:$NF$60,MATCH(1,(GMWQ!$NE$2:$NE$60=AL$3)*(GMWQ!$ND$2:$ND$60=AL$4)*(GMWQ!$NF$2:$NF$60=AL$1),0),$G285-1966)</f>
        <v>223538.2</v>
      </c>
      <c r="AM285" s="4" cm="1">
        <f t="array" ref="AM285">INDEX(GMWQ!$A$2:$NF$60,MATCH(1,(GMWQ!$NE$2:$NE$60=AM$3)*(GMWQ!$ND$2:$ND$60=AM$4)*(GMWQ!$NF$2:$NF$60=AM$1),0),$G285-1966)</f>
        <v>1924.66</v>
      </c>
      <c r="AN285" s="4" cm="1">
        <f t="array" ref="AN285">INDEX(GMWQ!$A$2:$NF$60,MATCH(1,(GMWQ!$NE$2:$NE$60=AN$3)*(GMWQ!$ND$2:$ND$60=AN$4)*(GMWQ!$NF$2:$NF$60=AN$1),0),$G285-1966)</f>
        <v>1233.1569999999999</v>
      </c>
      <c r="AO285" s="4" cm="1">
        <f t="array" ref="AO285">INDEX(GMWQ!$A$2:$NF$60,MATCH(1,(GMWQ!$NE$2:$NE$60=AO$3)*(GMWQ!$ND$2:$ND$60=AO$4)*(GMWQ!$NF$2:$NF$60=AO$1),0),$G285-1966)</f>
        <v>828.24239999999998</v>
      </c>
      <c r="AP285" s="4" cm="1">
        <f t="array" ref="AP285">INDEX(GMWQ!$A$2:$NF$60,MATCH(1,(GMWQ!$NE$2:$NE$60=AP$3)*(GMWQ!$ND$2:$ND$60=AP$4)*(GMWQ!$NF$2:$NF$60=AP$1),0),$G285-1966)</f>
        <v>1532713</v>
      </c>
      <c r="AQ285" s="4" cm="1">
        <f t="array" ref="AQ285">INDEX(GMWQ!$A$2:$NF$60,MATCH(1,(GMWQ!$NE$2:$NE$60=AQ$3)*(GMWQ!$ND$2:$ND$60=AQ$4)*(GMWQ!$NF$2:$NF$60=AQ$1),0),$G285-1966)</f>
        <v>0.51748939999999999</v>
      </c>
      <c r="AR285" s="4" cm="1">
        <f t="array" ref="AR285">INDEX(GMWQ!$A$2:$NF$60,MATCH(1,(GMWQ!$NE$2:$NE$60=AR$3)*(GMWQ!$ND$2:$ND$60=AR$4)*(GMWQ!$NF$2:$NF$60=AR$1),0),$G285-1966)</f>
        <v>0.7172847</v>
      </c>
      <c r="AS285" s="4" cm="1">
        <f t="array" ref="AS285">INDEX(GMWQ!$A$2:$NF$60,MATCH(1,(GMWQ!$NE$2:$NE$60=AS$3)*(GMWQ!$ND$2:$ND$60=AS$4)*(GMWQ!$NF$2:$NF$60=AS$1),0),$G285-1966)</f>
        <v>0.4212668</v>
      </c>
      <c r="AT285" s="4" cm="1">
        <f t="array" ref="AT285">INDEX(GMWQ!$A$2:$NF$60,MATCH(1,(GMWQ!$NE$2:$NE$60=AT$3)*(GMWQ!$ND$2:$ND$60=AT$4)*(GMWQ!$NF$2:$NF$60=AT$1),0),$G285-1966)</f>
        <v>0.82345699999999999</v>
      </c>
      <c r="AU285" s="4" cm="1">
        <f t="array" ref="AU285">INDEX(GMWQ!$A$2:$NF$60,MATCH(1,(GMWQ!$NE$2:$NE$60=AU$3)*(GMWQ!$ND$2:$ND$60=AU$4)*(GMWQ!$NF$2:$NF$60=AU$1),0),$G285-1966)</f>
        <v>198.15020000000001</v>
      </c>
      <c r="AV285" s="4" cm="1">
        <f t="array" ref="AV285">INDEX(GMWQ!$A$2:$NF$60,MATCH(1,(GMWQ!$NE$2:$NE$60=AV$3)*(GMWQ!$ND$2:$ND$60=AV$4)*(GMWQ!$NF$2:$NF$60=AV$1),0),$G285-1966)</f>
        <v>471.97719999999998</v>
      </c>
      <c r="AW285" s="4" cm="1">
        <f t="array" ref="AW285">INDEX(GMWQ!$A$2:$NF$60,MATCH(1,(GMWQ!$NE$2:$NE$60=AW$3)*(GMWQ!$ND$2:$ND$60=AW$4)*(GMWQ!$NF$2:$NF$60=AW$1),0),$G285-1966)</f>
        <v>155.6429</v>
      </c>
      <c r="AX285" s="4" cm="1">
        <f t="array" ref="AX285">INDEX(GMWQ!$A$2:$NF$60,MATCH(1,(GMWQ!$NE$2:$NE$60=AX$3)*(GMWQ!$ND$2:$ND$60=AX$4)*(GMWQ!$NF$2:$NF$60=AX$1),0),$G285-1966)</f>
        <v>175.62549999999999</v>
      </c>
      <c r="AY285" s="4" cm="1">
        <f t="array" ref="AY285">INDEX(GMWQ!$A$2:$NF$60,MATCH(1,(GMWQ!$NE$2:$NE$60=AY$3)*(GMWQ!$ND$2:$ND$60=AY$4)*(GMWQ!$NF$2:$NF$60=AY$1),0),$G285-1966)</f>
        <v>140.07820000000001</v>
      </c>
      <c r="AZ285" s="4" cm="1">
        <f t="array" ref="AZ285">INDEX(GMWQ!$A$2:$NF$60,MATCH(1,(GMWQ!$NE$2:$NE$60=AZ$3)*(GMWQ!$ND$2:$ND$60=AZ$4)*(GMWQ!$NF$2:$NF$60=AZ$1),0),$G285-1966)</f>
        <v>140.4008</v>
      </c>
      <c r="BA285" s="4" cm="1">
        <f t="array" ref="BA285">INDEX(GMWQ!$A$2:$NF$60,MATCH(1,(GMWQ!$NE$2:$NE$60=BA$3)*(GMWQ!$ND$2:$ND$60=BA$4)*(GMWQ!$NF$2:$NF$60=BA$1),0),$G285-1966)</f>
        <v>232.73009999999999</v>
      </c>
    </row>
    <row r="286" spans="1:53" x14ac:dyDescent="0.25">
      <c r="B286" s="4">
        <f t="shared" si="367"/>
        <v>2042</v>
      </c>
      <c r="C286" s="4">
        <f t="shared" si="367"/>
        <v>2042</v>
      </c>
      <c r="D286" s="4">
        <f t="shared" ref="D286" si="370">+D282+1</f>
        <v>2042</v>
      </c>
      <c r="F286" s="4">
        <f t="shared" ref="F286" si="371">+F282+1</f>
        <v>2042</v>
      </c>
      <c r="G286" s="4">
        <f t="shared" si="311"/>
        <v>2252</v>
      </c>
      <c r="H286" s="4" cm="1">
        <f t="array" ref="H286">INDEX(GMWQ!$A$2:$NF$60,MATCH(1,(GMWQ!$NE$2:$NE$60=H$3)*(GMWQ!$ND$2:$ND$60=H$4)*(GMWQ!$NF$2:$NF$60=H$1),0),$G286-1966)</f>
        <v>895834</v>
      </c>
      <c r="I286" s="4" cm="1">
        <f t="array" ref="I286">INDEX(GMWQ!$A$2:$NF$60,MATCH(1,(GMWQ!$NE$2:$NE$60=I$3)*(GMWQ!$ND$2:$ND$60=I$4)*(GMWQ!$NF$2:$NF$60=I$1),0),$G286-1966)</f>
        <v>8574.3160000000007</v>
      </c>
      <c r="J286" s="4" cm="1">
        <f t="array" ref="J286">INDEX(GMWQ!$A$2:$NF$60,MATCH(1,(GMWQ!$NE$2:$NE$60=J$3)*(GMWQ!$ND$2:$ND$60=J$4)*(GMWQ!$NF$2:$NF$60=J$1),0),$G286-1966)</f>
        <v>154630</v>
      </c>
      <c r="K286" s="4" cm="1">
        <f t="array" ref="K286">INDEX(GMWQ!$A$2:$NF$60,MATCH(1,(GMWQ!$NE$2:$NE$60=K$3)*(GMWQ!$ND$2:$ND$60=K$4)*(GMWQ!$NF$2:$NF$60=K$1),0),$G286-1966)</f>
        <v>1067.2349999999999</v>
      </c>
      <c r="L286" s="4" cm="1">
        <f t="array" ref="L286">INDEX(GMWQ!$A$2:$NF$60,MATCH(1,(GMWQ!$NE$2:$NE$60=L$3)*(GMWQ!$ND$2:$ND$60=L$4)*(GMWQ!$NF$2:$NF$60=L$1),0),$G286-1966)</f>
        <v>764.99170000000004</v>
      </c>
      <c r="M286" s="4" cm="1">
        <f t="array" ref="M286">INDEX(GMWQ!$A$2:$NF$60,MATCH(1,(GMWQ!$NE$2:$NE$60=M$3)*(GMWQ!$ND$2:$ND$60=M$4)*(GMWQ!$NF$2:$NF$60=M$1),0),$G286-1966)</f>
        <v>521.36360000000002</v>
      </c>
      <c r="N286" s="4" cm="1">
        <f t="array" ref="N286">INDEX(GMWQ!$A$2:$NF$60,MATCH(1,(GMWQ!$NE$2:$NE$60=N$3)*(GMWQ!$ND$2:$ND$60=N$4)*(GMWQ!$NF$2:$NF$60=N$1),0),$G286-1966)</f>
        <v>858229.2</v>
      </c>
      <c r="O286" s="4" cm="1">
        <f t="array" ref="O286">INDEX(GMWQ!$A$2:$NF$60,MATCH(1,(GMWQ!$NE$2:$NE$60=O$3)*(GMWQ!$ND$2:$ND$60=O$4)*(GMWQ!$NF$2:$NF$60=O$1),0),$G286-1966)</f>
        <v>-84148.56</v>
      </c>
      <c r="P286" s="4" cm="1">
        <f t="array" ref="P286">INDEX(GMWQ!$A$2:$NF$60,MATCH(1,(GMWQ!$NE$2:$NE$60=P$3)*(GMWQ!$ND$2:$ND$60=P$4)*(GMWQ!$NF$2:$NF$60=P$1),0),$G286-1966)</f>
        <v>-1037.3820000000001</v>
      </c>
      <c r="Q286" s="4" cm="1">
        <f t="array" ref="Q286">INDEX(GMWQ!$A$2:$NF$60,MATCH(1,(GMWQ!$NE$2:$NE$60=Q$3)*(GMWQ!$ND$2:$ND$60=Q$4)*(GMWQ!$NF$2:$NF$60=Q$1),0),$G286-1966)</f>
        <v>-7519.5550000000003</v>
      </c>
      <c r="R286" s="4" cm="1">
        <f t="array" ref="R286">INDEX(GMWQ!$A$2:$NF$60,MATCH(1,(GMWQ!$NE$2:$NE$60=R$3)*(GMWQ!$ND$2:$ND$60=R$4)*(GMWQ!$NF$2:$NF$60=R$1),0),$G286-1966)</f>
        <v>-28.573789999999999</v>
      </c>
      <c r="S286" s="4" cm="1">
        <f t="array" ref="S286">INDEX(GMWQ!$A$2:$NF$60,MATCH(1,(GMWQ!$NE$2:$NE$60=S$3)*(GMWQ!$ND$2:$ND$60=S$4)*(GMWQ!$NF$2:$NF$60=S$1),0),$G286-1966)</f>
        <v>-40.661990000000003</v>
      </c>
      <c r="T286" s="4" cm="1">
        <f t="array" ref="T286">INDEX(GMWQ!$A$2:$NF$60,MATCH(1,(GMWQ!$NE$2:$NE$60=T$3)*(GMWQ!$ND$2:$ND$60=T$4)*(GMWQ!$NF$2:$NF$60=T$1),0),$G286-1966)</f>
        <v>-14.66825</v>
      </c>
      <c r="U286" s="4" cm="1">
        <f t="array" ref="U286">INDEX(GMWQ!$A$2:$NF$60,MATCH(1,(GMWQ!$NE$2:$NE$60=U$3)*(GMWQ!$ND$2:$ND$60=U$4)*(GMWQ!$NF$2:$NF$60=U$1),0),$G286-1966)</f>
        <v>-25346.62</v>
      </c>
      <c r="V286" s="4" cm="1">
        <f t="array" ref="V286">INDEX(GMWQ!$A$2:$NF$60,MATCH(1,(GMWQ!$NE$2:$NE$60=V$3)*(GMWQ!$ND$2:$ND$60=V$4)*(GMWQ!$NF$2:$NF$60=V$1),0),$G286-1966)</f>
        <v>5540525</v>
      </c>
      <c r="W286" s="4" cm="1">
        <f t="array" ref="W286">INDEX(GMWQ!$A$2:$NF$60,MATCH(1,(GMWQ!$NE$2:$NE$60=W$3)*(GMWQ!$ND$2:$ND$60=W$4)*(GMWQ!$NF$2:$NF$60=W$1),0),$G286-1966)</f>
        <v>100940.4</v>
      </c>
      <c r="X286" s="4" cm="1">
        <f t="array" ref="X286">INDEX(GMWQ!$A$2:$NF$60,MATCH(1,(GMWQ!$NE$2:$NE$60=X$3)*(GMWQ!$ND$2:$ND$60=X$4)*(GMWQ!$NF$2:$NF$60=X$1),0),$G286-1966)</f>
        <v>1794587</v>
      </c>
      <c r="Y286" s="4" cm="1">
        <f t="array" ref="Y286">INDEX(GMWQ!$A$2:$NF$60,MATCH(1,(GMWQ!$NE$2:$NE$60=Y$3)*(GMWQ!$ND$2:$ND$60=Y$4)*(GMWQ!$NF$2:$NF$60=Y$1),0),$G286-1966)</f>
        <v>4981.2759999999998</v>
      </c>
      <c r="Z286" s="4" cm="1">
        <f t="array" ref="Z286">INDEX(GMWQ!$A$2:$NF$60,MATCH(1,(GMWQ!$NE$2:$NE$60=Z$3)*(GMWQ!$ND$2:$ND$60=Z$4)*(GMWQ!$NF$2:$NF$60=Z$1),0),$G286-1966)</f>
        <v>6296.009</v>
      </c>
      <c r="AA286" s="4" cm="1">
        <f t="array" ref="AA286">INDEX(GMWQ!$A$2:$NF$60,MATCH(1,(GMWQ!$NE$2:$NE$60=AA$3)*(GMWQ!$ND$2:$ND$60=AA$4)*(GMWQ!$NF$2:$NF$60=AA$1),0),$G286-1966)</f>
        <v>4456.5069999999996</v>
      </c>
      <c r="AB286" s="4" cm="1">
        <f t="array" ref="AB286">INDEX(GMWQ!$A$2:$NF$60,MATCH(1,(GMWQ!$NE$2:$NE$60=AB$3)*(GMWQ!$ND$2:$ND$60=AB$4)*(GMWQ!$NF$2:$NF$60=AB$1),0),$G286-1966)</f>
        <v>5081648</v>
      </c>
      <c r="AC286" s="4" cm="1">
        <f t="array" ref="AC286">INDEX(GMWQ!$A$2:$NF$60,MATCH(1,(GMWQ!$NE$2:$NE$60=AC$3)*(GMWQ!$ND$2:$ND$60=AC$4)*(GMWQ!$NF$2:$NF$60=AC$1),0),$G286-1966)</f>
        <v>5680298</v>
      </c>
      <c r="AD286" s="4" cm="1">
        <f t="array" ref="AD286">INDEX(GMWQ!$A$2:$NF$60,MATCH(1,(GMWQ!$NE$2:$NE$60=AD$3)*(GMWQ!$ND$2:$ND$60=AD$4)*(GMWQ!$NF$2:$NF$60=AD$1),0),$G286-1966)</f>
        <v>89161.38</v>
      </c>
      <c r="AE286" s="4" cm="1">
        <f t="array" ref="AE286">INDEX(GMWQ!$A$2:$NF$60,MATCH(1,(GMWQ!$NE$2:$NE$60=AE$3)*(GMWQ!$ND$2:$ND$60=AE$4)*(GMWQ!$NF$2:$NF$60=AE$1),0),$G286-1966)</f>
        <v>1012015</v>
      </c>
      <c r="AF286" s="4" cm="1">
        <f t="array" ref="AF286">INDEX(GMWQ!$A$2:$NF$60,MATCH(1,(GMWQ!$NE$2:$NE$60=AF$3)*(GMWQ!$ND$2:$ND$60=AF$4)*(GMWQ!$NF$2:$NF$60=AF$1),0),$G286-1966)</f>
        <v>3304.7260000000001</v>
      </c>
      <c r="AG286" s="4" cm="1">
        <f t="array" ref="AG286">INDEX(GMWQ!$A$2:$NF$60,MATCH(1,(GMWQ!$NE$2:$NE$60=AG$3)*(GMWQ!$ND$2:$ND$60=AG$4)*(GMWQ!$NF$2:$NF$60=AG$1),0),$G286-1966)</f>
        <v>4865.6180000000004</v>
      </c>
      <c r="AH286" s="4" cm="1">
        <f t="array" ref="AH286">INDEX(GMWQ!$A$2:$NF$60,MATCH(1,(GMWQ!$NE$2:$NE$60=AH$3)*(GMWQ!$ND$2:$ND$60=AH$4)*(GMWQ!$NF$2:$NF$60=AH$1),0),$G286-1966)</f>
        <v>3817.7959999999998</v>
      </c>
      <c r="AI286" s="4" cm="1">
        <f t="array" ref="AI286">INDEX(GMWQ!$A$2:$NF$60,MATCH(1,(GMWQ!$NE$2:$NE$60=AI$3)*(GMWQ!$ND$2:$ND$60=AI$4)*(GMWQ!$NF$2:$NF$60=AI$1),0),$G286-1966)</f>
        <v>1950550</v>
      </c>
      <c r="AJ286" s="4" cm="1">
        <f t="array" ref="AJ286">INDEX(GMWQ!$A$2:$NF$60,MATCH(1,(GMWQ!$NE$2:$NE$60=AJ$3)*(GMWQ!$ND$2:$ND$60=AJ$4)*(GMWQ!$NF$2:$NF$60=AJ$1),0),$G286-1966)</f>
        <v>1410425</v>
      </c>
      <c r="AK286" s="4" cm="1">
        <f t="array" ref="AK286">INDEX(GMWQ!$A$2:$NF$60,MATCH(1,(GMWQ!$NE$2:$NE$60=AK$3)*(GMWQ!$ND$2:$ND$60=AK$4)*(GMWQ!$NF$2:$NF$60=AK$1),0),$G286-1966)</f>
        <v>15356.82</v>
      </c>
      <c r="AL286" s="4" cm="1">
        <f t="array" ref="AL286">INDEX(GMWQ!$A$2:$NF$60,MATCH(1,(GMWQ!$NE$2:$NE$60=AL$3)*(GMWQ!$ND$2:$ND$60=AL$4)*(GMWQ!$NF$2:$NF$60=AL$1),0),$G286-1966)</f>
        <v>224459.7</v>
      </c>
      <c r="AM286" s="4" cm="1">
        <f t="array" ref="AM286">INDEX(GMWQ!$A$2:$NF$60,MATCH(1,(GMWQ!$NE$2:$NE$60=AM$3)*(GMWQ!$ND$2:$ND$60=AM$4)*(GMWQ!$NF$2:$NF$60=AM$1),0),$G286-1966)</f>
        <v>1938.788</v>
      </c>
      <c r="AN286" s="4" cm="1">
        <f t="array" ref="AN286">INDEX(GMWQ!$A$2:$NF$60,MATCH(1,(GMWQ!$NE$2:$NE$60=AN$3)*(GMWQ!$ND$2:$ND$60=AN$4)*(GMWQ!$NF$2:$NF$60=AN$1),0),$G286-1966)</f>
        <v>1241.0930000000001</v>
      </c>
      <c r="AO286" s="4" cm="1">
        <f t="array" ref="AO286">INDEX(GMWQ!$A$2:$NF$60,MATCH(1,(GMWQ!$NE$2:$NE$60=AO$3)*(GMWQ!$ND$2:$ND$60=AO$4)*(GMWQ!$NF$2:$NF$60=AO$1),0),$G286-1966)</f>
        <v>832.46579999999994</v>
      </c>
      <c r="AP286" s="4" cm="1">
        <f t="array" ref="AP286">INDEX(GMWQ!$A$2:$NF$60,MATCH(1,(GMWQ!$NE$2:$NE$60=AP$3)*(GMWQ!$ND$2:$ND$60=AP$4)*(GMWQ!$NF$2:$NF$60=AP$1),0),$G286-1966)</f>
        <v>1547481</v>
      </c>
      <c r="AQ286" s="4" cm="1">
        <f t="array" ref="AQ286">INDEX(GMWQ!$A$2:$NF$60,MATCH(1,(GMWQ!$NE$2:$NE$60=AQ$3)*(GMWQ!$ND$2:$ND$60=AQ$4)*(GMWQ!$NF$2:$NF$60=AQ$1),0),$G286-1966)</f>
        <v>0.51696229999999999</v>
      </c>
      <c r="AR286" s="4" cm="1">
        <f t="array" ref="AR286">INDEX(GMWQ!$A$2:$NF$60,MATCH(1,(GMWQ!$NE$2:$NE$60=AR$3)*(GMWQ!$ND$2:$ND$60=AR$4)*(GMWQ!$NF$2:$NF$60=AR$1),0),$G286-1966)</f>
        <v>0.71975259999999996</v>
      </c>
      <c r="AS286" s="4" cm="1">
        <f t="array" ref="AS286">INDEX(GMWQ!$A$2:$NF$60,MATCH(1,(GMWQ!$NE$2:$NE$60=AS$3)*(GMWQ!$ND$2:$ND$60=AS$4)*(GMWQ!$NF$2:$NF$60=AS$1),0),$G286-1966)</f>
        <v>0.41793619999999998</v>
      </c>
      <c r="AT286" s="4" cm="1">
        <f t="array" ref="AT286">INDEX(GMWQ!$A$2:$NF$60,MATCH(1,(GMWQ!$NE$2:$NE$60=AT$3)*(GMWQ!$ND$2:$ND$60=AT$4)*(GMWQ!$NF$2:$NF$60=AT$1),0),$G286-1966)</f>
        <v>0.82393629999999995</v>
      </c>
      <c r="AU286" s="4" cm="1">
        <f t="array" ref="AU286">INDEX(GMWQ!$A$2:$NF$60,MATCH(1,(GMWQ!$NE$2:$NE$60=AU$3)*(GMWQ!$ND$2:$ND$60=AU$4)*(GMWQ!$NF$2:$NF$60=AU$1),0),$G286-1966)</f>
        <v>199.01060000000001</v>
      </c>
      <c r="AV286" s="4" cm="1">
        <f t="array" ref="AV286">INDEX(GMWQ!$A$2:$NF$60,MATCH(1,(GMWQ!$NE$2:$NE$60=AV$3)*(GMWQ!$ND$2:$ND$60=AV$4)*(GMWQ!$NF$2:$NF$60=AV$1),0),$G286-1966)</f>
        <v>474.56029999999998</v>
      </c>
      <c r="AW286" s="4" cm="1">
        <f t="array" ref="AW286">INDEX(GMWQ!$A$2:$NF$60,MATCH(1,(GMWQ!$NE$2:$NE$60=AW$3)*(GMWQ!$ND$2:$ND$60=AW$4)*(GMWQ!$NF$2:$NF$60=AW$1),0),$G286-1966)</f>
        <v>156.5009</v>
      </c>
      <c r="AX286" s="4" cm="1">
        <f t="array" ref="AX286">INDEX(GMWQ!$A$2:$NF$60,MATCH(1,(GMWQ!$NE$2:$NE$60=AX$3)*(GMWQ!$ND$2:$ND$60=AX$4)*(GMWQ!$NF$2:$NF$60=AX$1),0),$G286-1966)</f>
        <v>176.50409999999999</v>
      </c>
      <c r="AY286" s="4" cm="1">
        <f t="array" ref="AY286">INDEX(GMWQ!$A$2:$NF$60,MATCH(1,(GMWQ!$NE$2:$NE$60=AY$3)*(GMWQ!$ND$2:$ND$60=AY$4)*(GMWQ!$NF$2:$NF$60=AY$1),0),$G286-1966)</f>
        <v>140.34139999999999</v>
      </c>
      <c r="AZ286" s="4" cm="1">
        <f t="array" ref="AZ286">INDEX(GMWQ!$A$2:$NF$60,MATCH(1,(GMWQ!$NE$2:$NE$60=AZ$3)*(GMWQ!$ND$2:$ND$60=AZ$4)*(GMWQ!$NF$2:$NF$60=AZ$1),0),$G286-1966)</f>
        <v>140.011</v>
      </c>
      <c r="BA286" s="4" cm="1">
        <f t="array" ref="BA286">INDEX(GMWQ!$A$2:$NF$60,MATCH(1,(GMWQ!$NE$2:$NE$60=BA$3)*(GMWQ!$ND$2:$ND$60=BA$4)*(GMWQ!$NF$2:$NF$60=BA$1),0),$G286-1966)</f>
        <v>233.90610000000001</v>
      </c>
    </row>
    <row r="287" spans="1:53" x14ac:dyDescent="0.25">
      <c r="A287" s="4">
        <v>2043</v>
      </c>
      <c r="B287" s="4">
        <f t="shared" si="367"/>
        <v>2043</v>
      </c>
      <c r="C287" s="4">
        <f t="shared" si="367"/>
        <v>2042</v>
      </c>
      <c r="D287" s="4">
        <f t="shared" ref="D287" si="372">+D283+1</f>
        <v>2042</v>
      </c>
      <c r="E287" s="4">
        <f t="shared" si="367"/>
        <v>2042</v>
      </c>
      <c r="G287" s="4">
        <f t="shared" si="311"/>
        <v>2253</v>
      </c>
      <c r="H287" s="4" cm="1">
        <f t="array" ref="H287">INDEX(GMWQ!$A$2:$NF$60,MATCH(1,(GMWQ!$NE$2:$NE$60=H$3)*(GMWQ!$ND$2:$ND$60=H$4)*(GMWQ!$NF$2:$NF$60=H$1),0),$G287-1966)</f>
        <v>899100.3</v>
      </c>
      <c r="I287" s="4" cm="1">
        <f t="array" ref="I287">INDEX(GMWQ!$A$2:$NF$60,MATCH(1,(GMWQ!$NE$2:$NE$60=I$3)*(GMWQ!$ND$2:$ND$60=I$4)*(GMWQ!$NF$2:$NF$60=I$1),0),$G287-1966)</f>
        <v>8610.4560000000001</v>
      </c>
      <c r="J287" s="4" cm="1">
        <f t="array" ref="J287">INDEX(GMWQ!$A$2:$NF$60,MATCH(1,(GMWQ!$NE$2:$NE$60=J$3)*(GMWQ!$ND$2:$ND$60=J$4)*(GMWQ!$NF$2:$NF$60=J$1),0),$G287-1966)</f>
        <v>154681.60000000001</v>
      </c>
      <c r="K287" s="4" cm="1">
        <f t="array" ref="K287">INDEX(GMWQ!$A$2:$NF$60,MATCH(1,(GMWQ!$NE$2:$NE$60=K$3)*(GMWQ!$ND$2:$ND$60=K$4)*(GMWQ!$NF$2:$NF$60=K$1),0),$G287-1966)</f>
        <v>1069.691</v>
      </c>
      <c r="L287" s="4" cm="1">
        <f t="array" ref="L287">INDEX(GMWQ!$A$2:$NF$60,MATCH(1,(GMWQ!$NE$2:$NE$60=L$3)*(GMWQ!$ND$2:$ND$60=L$4)*(GMWQ!$NF$2:$NF$60=L$1),0),$G287-1966)</f>
        <v>765.90060000000005</v>
      </c>
      <c r="M287" s="4" cm="1">
        <f t="array" ref="M287">INDEX(GMWQ!$A$2:$NF$60,MATCH(1,(GMWQ!$NE$2:$NE$60=M$3)*(GMWQ!$ND$2:$ND$60=M$4)*(GMWQ!$NF$2:$NF$60=M$1),0),$G287-1966)</f>
        <v>521.51739999999995</v>
      </c>
      <c r="N287" s="4" cm="1">
        <f t="array" ref="N287">INDEX(GMWQ!$A$2:$NF$60,MATCH(1,(GMWQ!$NE$2:$NE$60=N$3)*(GMWQ!$ND$2:$ND$60=N$4)*(GMWQ!$NF$2:$NF$60=N$1),0),$G287-1966)</f>
        <v>862252.7</v>
      </c>
      <c r="O287" s="4" cm="1">
        <f t="array" ref="O287">INDEX(GMWQ!$A$2:$NF$60,MATCH(1,(GMWQ!$NE$2:$NE$60=O$3)*(GMWQ!$ND$2:$ND$60=O$4)*(GMWQ!$NF$2:$NF$60=O$1),0),$G287-1966)</f>
        <v>-4023.6880000000001</v>
      </c>
      <c r="P287" s="4" cm="1">
        <f t="array" ref="P287">INDEX(GMWQ!$A$2:$NF$60,MATCH(1,(GMWQ!$NE$2:$NE$60=P$3)*(GMWQ!$ND$2:$ND$60=P$4)*(GMWQ!$NF$2:$NF$60=P$1),0),$G287-1966)</f>
        <v>-1040.08</v>
      </c>
      <c r="Q287" s="4" cm="1">
        <f t="array" ref="Q287">INDEX(GMWQ!$A$2:$NF$60,MATCH(1,(GMWQ!$NE$2:$NE$60=Q$3)*(GMWQ!$ND$2:$ND$60=Q$4)*(GMWQ!$NF$2:$NF$60=Q$1),0),$G287-1966)</f>
        <v>-7550.5550000000003</v>
      </c>
      <c r="R287" s="4" cm="1">
        <f t="array" ref="R287">INDEX(GMWQ!$A$2:$NF$60,MATCH(1,(GMWQ!$NE$2:$NE$60=R$3)*(GMWQ!$ND$2:$ND$60=R$4)*(GMWQ!$NF$2:$NF$60=R$1),0),$G287-1966)</f>
        <v>-28.781559999999999</v>
      </c>
      <c r="S287" s="4" cm="1">
        <f t="array" ref="S287">INDEX(GMWQ!$A$2:$NF$60,MATCH(1,(GMWQ!$NE$2:$NE$60=S$3)*(GMWQ!$ND$2:$ND$60=S$4)*(GMWQ!$NF$2:$NF$60=S$1),0),$G287-1966)</f>
        <v>-40.924010000000003</v>
      </c>
      <c r="T287" s="4" cm="1">
        <f t="array" ref="T287">INDEX(GMWQ!$A$2:$NF$60,MATCH(1,(GMWQ!$NE$2:$NE$60=T$3)*(GMWQ!$ND$2:$ND$60=T$4)*(GMWQ!$NF$2:$NF$60=T$1),0),$G287-1966)</f>
        <v>-14.743040000000001</v>
      </c>
      <c r="U287" s="4" cm="1">
        <f t="array" ref="U287">INDEX(GMWQ!$A$2:$NF$60,MATCH(1,(GMWQ!$NE$2:$NE$60=U$3)*(GMWQ!$ND$2:$ND$60=U$4)*(GMWQ!$NF$2:$NF$60=U$1),0),$G287-1966)</f>
        <v>-25633.56</v>
      </c>
      <c r="V287" s="4" cm="1">
        <f t="array" ref="V287">INDEX(GMWQ!$A$2:$NF$60,MATCH(1,(GMWQ!$NE$2:$NE$60=V$3)*(GMWQ!$ND$2:$ND$60=V$4)*(GMWQ!$NF$2:$NF$60=V$1),0),$G287-1966)</f>
        <v>5544549</v>
      </c>
      <c r="W287" s="4" cm="1">
        <f t="array" ref="W287">INDEX(GMWQ!$A$2:$NF$60,MATCH(1,(GMWQ!$NE$2:$NE$60=W$3)*(GMWQ!$ND$2:$ND$60=W$4)*(GMWQ!$NF$2:$NF$60=W$1),0),$G287-1966)</f>
        <v>101980.5</v>
      </c>
      <c r="X287" s="4" cm="1">
        <f t="array" ref="X287">INDEX(GMWQ!$A$2:$NF$60,MATCH(1,(GMWQ!$NE$2:$NE$60=X$3)*(GMWQ!$ND$2:$ND$60=X$4)*(GMWQ!$NF$2:$NF$60=X$1),0),$G287-1966)</f>
        <v>1802137</v>
      </c>
      <c r="Y287" s="4" cm="1">
        <f t="array" ref="Y287">INDEX(GMWQ!$A$2:$NF$60,MATCH(1,(GMWQ!$NE$2:$NE$60=Y$3)*(GMWQ!$ND$2:$ND$60=Y$4)*(GMWQ!$NF$2:$NF$60=Y$1),0),$G287-1966)</f>
        <v>5010.058</v>
      </c>
      <c r="Z287" s="4" cm="1">
        <f t="array" ref="Z287">INDEX(GMWQ!$A$2:$NF$60,MATCH(1,(GMWQ!$NE$2:$NE$60=Z$3)*(GMWQ!$ND$2:$ND$60=Z$4)*(GMWQ!$NF$2:$NF$60=Z$1),0),$G287-1966)</f>
        <v>6336.933</v>
      </c>
      <c r="AA287" s="4" cm="1">
        <f t="array" ref="AA287">INDEX(GMWQ!$A$2:$NF$60,MATCH(1,(GMWQ!$NE$2:$NE$60=AA$3)*(GMWQ!$ND$2:$ND$60=AA$4)*(GMWQ!$NF$2:$NF$60=AA$1),0),$G287-1966)</f>
        <v>4471.25</v>
      </c>
      <c r="AB287" s="4" cm="1">
        <f t="array" ref="AB287">INDEX(GMWQ!$A$2:$NF$60,MATCH(1,(GMWQ!$NE$2:$NE$60=AB$3)*(GMWQ!$ND$2:$ND$60=AB$4)*(GMWQ!$NF$2:$NF$60=AB$1),0),$G287-1966)</f>
        <v>5107281</v>
      </c>
      <c r="AC287" s="4" cm="1">
        <f t="array" ref="AC287">INDEX(GMWQ!$A$2:$NF$60,MATCH(1,(GMWQ!$NE$2:$NE$60=AC$3)*(GMWQ!$ND$2:$ND$60=AC$4)*(GMWQ!$NF$2:$NF$60=AC$1),0),$G287-1966)</f>
        <v>5687000</v>
      </c>
      <c r="AD287" s="4" cm="1">
        <f t="array" ref="AD287">INDEX(GMWQ!$A$2:$NF$60,MATCH(1,(GMWQ!$NE$2:$NE$60=AD$3)*(GMWQ!$ND$2:$ND$60=AD$4)*(GMWQ!$NF$2:$NF$60=AD$1),0),$G287-1966)</f>
        <v>90202.22</v>
      </c>
      <c r="AE287" s="4" cm="1">
        <f t="array" ref="AE287">INDEX(GMWQ!$A$2:$NF$60,MATCH(1,(GMWQ!$NE$2:$NE$60=AE$3)*(GMWQ!$ND$2:$ND$60=AE$4)*(GMWQ!$NF$2:$NF$60=AE$1),0),$G287-1966)</f>
        <v>1019566</v>
      </c>
      <c r="AF287" s="4" cm="1">
        <f t="array" ref="AF287">INDEX(GMWQ!$A$2:$NF$60,MATCH(1,(GMWQ!$NE$2:$NE$60=AF$3)*(GMWQ!$ND$2:$ND$60=AF$4)*(GMWQ!$NF$2:$NF$60=AF$1),0),$G287-1966)</f>
        <v>3333.5079999999998</v>
      </c>
      <c r="AG287" s="4" cm="1">
        <f t="array" ref="AG287">INDEX(GMWQ!$A$2:$NF$60,MATCH(1,(GMWQ!$NE$2:$NE$60=AG$3)*(GMWQ!$ND$2:$ND$60=AG$4)*(GMWQ!$NF$2:$NF$60=AG$1),0),$G287-1966)</f>
        <v>4906.5420000000004</v>
      </c>
      <c r="AH287" s="4" cm="1">
        <f t="array" ref="AH287">INDEX(GMWQ!$A$2:$NF$60,MATCH(1,(GMWQ!$NE$2:$NE$60=AH$3)*(GMWQ!$ND$2:$ND$60=AH$4)*(GMWQ!$NF$2:$NF$60=AH$1),0),$G287-1966)</f>
        <v>3832.5390000000002</v>
      </c>
      <c r="AI287" s="4" cm="1">
        <f t="array" ref="AI287">INDEX(GMWQ!$A$2:$NF$60,MATCH(1,(GMWQ!$NE$2:$NE$60=AI$3)*(GMWQ!$ND$2:$ND$60=AI$4)*(GMWQ!$NF$2:$NF$60=AI$1),0),$G287-1966)</f>
        <v>1977701</v>
      </c>
      <c r="AJ287" s="4" cm="1">
        <f t="array" ref="AJ287">INDEX(GMWQ!$A$2:$NF$60,MATCH(1,(GMWQ!$NE$2:$NE$60=AJ$3)*(GMWQ!$ND$2:$ND$60=AJ$4)*(GMWQ!$NF$2:$NF$60=AJ$1),0),$G287-1966)</f>
        <v>1423198</v>
      </c>
      <c r="AK287" s="4" cm="1">
        <f t="array" ref="AK287">INDEX(GMWQ!$A$2:$NF$60,MATCH(1,(GMWQ!$NE$2:$NE$60=AK$3)*(GMWQ!$ND$2:$ND$60=AK$4)*(GMWQ!$NF$2:$NF$60=AK$1),0),$G287-1966)</f>
        <v>15493.12</v>
      </c>
      <c r="AL287" s="4" cm="1">
        <f t="array" ref="AL287">INDEX(GMWQ!$A$2:$NF$60,MATCH(1,(GMWQ!$NE$2:$NE$60=AL$3)*(GMWQ!$ND$2:$ND$60=AL$4)*(GMWQ!$NF$2:$NF$60=AL$1),0),$G287-1966)</f>
        <v>225425.5</v>
      </c>
      <c r="AM287" s="4" cm="1">
        <f t="array" ref="AM287">INDEX(GMWQ!$A$2:$NF$60,MATCH(1,(GMWQ!$NE$2:$NE$60=AM$3)*(GMWQ!$ND$2:$ND$60=AM$4)*(GMWQ!$NF$2:$NF$60=AM$1),0),$G287-1966)</f>
        <v>1952.89</v>
      </c>
      <c r="AN287" s="4" cm="1">
        <f t="array" ref="AN287">INDEX(GMWQ!$A$2:$NF$60,MATCH(1,(GMWQ!$NE$2:$NE$60=AN$3)*(GMWQ!$ND$2:$ND$60=AN$4)*(GMWQ!$NF$2:$NF$60=AN$1),0),$G287-1966)</f>
        <v>1248.7919999999999</v>
      </c>
      <c r="AO287" s="4" cm="1">
        <f t="array" ref="AO287">INDEX(GMWQ!$A$2:$NF$60,MATCH(1,(GMWQ!$NE$2:$NE$60=AO$3)*(GMWQ!$ND$2:$ND$60=AO$4)*(GMWQ!$NF$2:$NF$60=AO$1),0),$G287-1966)</f>
        <v>836.55</v>
      </c>
      <c r="AP287" s="4" cm="1">
        <f t="array" ref="AP287">INDEX(GMWQ!$A$2:$NF$60,MATCH(1,(GMWQ!$NE$2:$NE$60=AP$3)*(GMWQ!$ND$2:$ND$60=AP$4)*(GMWQ!$NF$2:$NF$60=AP$1),0),$G287-1966)</f>
        <v>1562424</v>
      </c>
      <c r="AQ287" s="4" cm="1">
        <f t="array" ref="AQ287">INDEX(GMWQ!$A$2:$NF$60,MATCH(1,(GMWQ!$NE$2:$NE$60=AQ$3)*(GMWQ!$ND$2:$ND$60=AQ$4)*(GMWQ!$NF$2:$NF$60=AQ$1),0),$G287-1966)</f>
        <v>0.51724970000000003</v>
      </c>
      <c r="AR287" s="4" cm="1">
        <f t="array" ref="AR287">INDEX(GMWQ!$A$2:$NF$60,MATCH(1,(GMWQ!$NE$2:$NE$60=AR$3)*(GMWQ!$ND$2:$ND$60=AR$4)*(GMWQ!$NF$2:$NF$60=AR$1),0),$G287-1966)</f>
        <v>0.72195699999999996</v>
      </c>
      <c r="AS287" s="4" cm="1">
        <f t="array" ref="AS287">INDEX(GMWQ!$A$2:$NF$60,MATCH(1,(GMWQ!$NE$2:$NE$60=AS$3)*(GMWQ!$ND$2:$ND$60=AS$4)*(GMWQ!$NF$2:$NF$60=AS$1),0),$G287-1966)</f>
        <v>0.41551630000000001</v>
      </c>
      <c r="AT287" s="4" cm="1">
        <f t="array" ref="AT287">INDEX(GMWQ!$A$2:$NF$60,MATCH(1,(GMWQ!$NE$2:$NE$60=AT$3)*(GMWQ!$ND$2:$ND$60=AT$4)*(GMWQ!$NF$2:$NF$60=AT$1),0),$G287-1966)</f>
        <v>0.82436750000000003</v>
      </c>
      <c r="AU287" s="4" cm="1">
        <f t="array" ref="AU287">INDEX(GMWQ!$A$2:$NF$60,MATCH(1,(GMWQ!$NE$2:$NE$60=AU$3)*(GMWQ!$ND$2:$ND$60=AU$4)*(GMWQ!$NF$2:$NF$60=AU$1),0),$G287-1966)</f>
        <v>199.39320000000001</v>
      </c>
      <c r="AV287" s="4" cm="1">
        <f t="array" ref="AV287">INDEX(GMWQ!$A$2:$NF$60,MATCH(1,(GMWQ!$NE$2:$NE$60=AV$3)*(GMWQ!$ND$2:$ND$60=AV$4)*(GMWQ!$NF$2:$NF$60=AV$1),0),$G287-1966)</f>
        <v>477.15750000000003</v>
      </c>
      <c r="AW287" s="4" cm="1">
        <f t="array" ref="AW287">INDEX(GMWQ!$A$2:$NF$60,MATCH(1,(GMWQ!$NE$2:$NE$60=AW$3)*(GMWQ!$ND$2:$ND$60=AW$4)*(GMWQ!$NF$2:$NF$60=AW$1),0),$G287-1966)</f>
        <v>156.67099999999999</v>
      </c>
      <c r="AX287" s="4" cm="1">
        <f t="array" ref="AX287">INDEX(GMWQ!$A$2:$NF$60,MATCH(1,(GMWQ!$NE$2:$NE$60=AX$3)*(GMWQ!$ND$2:$ND$60=AX$4)*(GMWQ!$NF$2:$NF$60=AX$1),0),$G287-1966)</f>
        <v>177.38720000000001</v>
      </c>
      <c r="AY287" s="4" cm="1">
        <f t="array" ref="AY287">INDEX(GMWQ!$A$2:$NF$60,MATCH(1,(GMWQ!$NE$2:$NE$60=AY$3)*(GMWQ!$ND$2:$ND$60=AY$4)*(GMWQ!$NF$2:$NF$60=AY$1),0),$G287-1966)</f>
        <v>141.07849999999999</v>
      </c>
      <c r="AZ287" s="4" cm="1">
        <f t="array" ref="AZ287">INDEX(GMWQ!$A$2:$NF$60,MATCH(1,(GMWQ!$NE$2:$NE$60=AZ$3)*(GMWQ!$ND$2:$ND$60=AZ$4)*(GMWQ!$NF$2:$NF$60=AZ$1),0),$G287-1966)</f>
        <v>140.97579999999999</v>
      </c>
      <c r="BA287" s="4" cm="1">
        <f t="array" ref="BA287">INDEX(GMWQ!$A$2:$NF$60,MATCH(1,(GMWQ!$NE$2:$NE$60=BA$3)*(GMWQ!$ND$2:$ND$60=BA$4)*(GMWQ!$NF$2:$NF$60=BA$1),0),$G287-1966)</f>
        <v>235.09</v>
      </c>
    </row>
    <row r="288" spans="1:53" x14ac:dyDescent="0.25">
      <c r="B288" s="4">
        <f t="shared" si="367"/>
        <v>2043</v>
      </c>
      <c r="C288" s="4">
        <f t="shared" si="367"/>
        <v>2043</v>
      </c>
      <c r="D288" s="4">
        <f t="shared" ref="D288" si="373">+D284+1</f>
        <v>2042</v>
      </c>
      <c r="G288" s="4">
        <f t="shared" si="311"/>
        <v>2254</v>
      </c>
      <c r="H288" s="4" cm="1">
        <f t="array" ref="H288">INDEX(GMWQ!$A$2:$NF$60,MATCH(1,(GMWQ!$NE$2:$NE$60=H$3)*(GMWQ!$ND$2:$ND$60=H$4)*(GMWQ!$NF$2:$NF$60=H$1),0),$G288-1966)</f>
        <v>902379.6</v>
      </c>
      <c r="I288" s="4" cm="1">
        <f t="array" ref="I288">INDEX(GMWQ!$A$2:$NF$60,MATCH(1,(GMWQ!$NE$2:$NE$60=I$3)*(GMWQ!$ND$2:$ND$60=I$4)*(GMWQ!$NF$2:$NF$60=I$1),0),$G288-1966)</f>
        <v>8646.8459999999995</v>
      </c>
      <c r="J288" s="4" cm="1">
        <f t="array" ref="J288">INDEX(GMWQ!$A$2:$NF$60,MATCH(1,(GMWQ!$NE$2:$NE$60=J$3)*(GMWQ!$ND$2:$ND$60=J$4)*(GMWQ!$NF$2:$NF$60=J$1),0),$G288-1966)</f>
        <v>154735.5</v>
      </c>
      <c r="K288" s="4" cm="1">
        <f t="array" ref="K288">INDEX(GMWQ!$A$2:$NF$60,MATCH(1,(GMWQ!$NE$2:$NE$60=K$3)*(GMWQ!$ND$2:$ND$60=K$4)*(GMWQ!$NF$2:$NF$60=K$1),0),$G288-1966)</f>
        <v>1072.154</v>
      </c>
      <c r="L288" s="4" cm="1">
        <f t="array" ref="L288">INDEX(GMWQ!$A$2:$NF$60,MATCH(1,(GMWQ!$NE$2:$NE$60=L$3)*(GMWQ!$ND$2:$ND$60=L$4)*(GMWQ!$NF$2:$NF$60=L$1),0),$G288-1966)</f>
        <v>767.08579999999995</v>
      </c>
      <c r="M288" s="4" cm="1">
        <f t="array" ref="M288">INDEX(GMWQ!$A$2:$NF$60,MATCH(1,(GMWQ!$NE$2:$NE$60=M$3)*(GMWQ!$ND$2:$ND$60=M$4)*(GMWQ!$NF$2:$NF$60=M$1),0),$G288-1966)</f>
        <v>521.67219999999998</v>
      </c>
      <c r="N288" s="4" cm="1">
        <f t="array" ref="N288">INDEX(GMWQ!$A$2:$NF$60,MATCH(1,(GMWQ!$NE$2:$NE$60=N$3)*(GMWQ!$ND$2:$ND$60=N$4)*(GMWQ!$NF$2:$NF$60=N$1),0),$G288-1966)</f>
        <v>866285.6</v>
      </c>
      <c r="O288" s="4" cm="1">
        <f t="array" ref="O288">INDEX(GMWQ!$A$2:$NF$60,MATCH(1,(GMWQ!$NE$2:$NE$60=O$3)*(GMWQ!$ND$2:$ND$60=O$4)*(GMWQ!$NF$2:$NF$60=O$1),0),$G288-1966)</f>
        <v>-90952</v>
      </c>
      <c r="P288" s="4" cm="1">
        <f t="array" ref="P288">INDEX(GMWQ!$A$2:$NF$60,MATCH(1,(GMWQ!$NE$2:$NE$60=P$3)*(GMWQ!$ND$2:$ND$60=P$4)*(GMWQ!$NF$2:$NF$60=P$1),0),$G288-1966)</f>
        <v>-1042.72</v>
      </c>
      <c r="Q288" s="4" cm="1">
        <f t="array" ref="Q288">INDEX(GMWQ!$A$2:$NF$60,MATCH(1,(GMWQ!$NE$2:$NE$60=Q$3)*(GMWQ!$ND$2:$ND$60=Q$4)*(GMWQ!$NF$2:$NF$60=Q$1),0),$G288-1966)</f>
        <v>-7583.0469999999996</v>
      </c>
      <c r="R288" s="4" cm="1">
        <f t="array" ref="R288">INDEX(GMWQ!$A$2:$NF$60,MATCH(1,(GMWQ!$NE$2:$NE$60=R$3)*(GMWQ!$ND$2:$ND$60=R$4)*(GMWQ!$NF$2:$NF$60=R$1),0),$G288-1966)</f>
        <v>-28.99109</v>
      </c>
      <c r="S288" s="4" cm="1">
        <f t="array" ref="S288">INDEX(GMWQ!$A$2:$NF$60,MATCH(1,(GMWQ!$NE$2:$NE$60=S$3)*(GMWQ!$ND$2:$ND$60=S$4)*(GMWQ!$NF$2:$NF$60=S$1),0),$G288-1966)</f>
        <v>-41.174990000000001</v>
      </c>
      <c r="T288" s="4" cm="1">
        <f t="array" ref="T288">INDEX(GMWQ!$A$2:$NF$60,MATCH(1,(GMWQ!$NE$2:$NE$60=T$3)*(GMWQ!$ND$2:$ND$60=T$4)*(GMWQ!$NF$2:$NF$60=T$1),0),$G288-1966)</f>
        <v>-14.81537</v>
      </c>
      <c r="U288" s="4" cm="1">
        <f t="array" ref="U288">INDEX(GMWQ!$A$2:$NF$60,MATCH(1,(GMWQ!$NE$2:$NE$60=U$3)*(GMWQ!$ND$2:$ND$60=U$4)*(GMWQ!$NF$2:$NF$60=U$1),0),$G288-1966)</f>
        <v>-25870.81</v>
      </c>
      <c r="V288" s="4" cm="1">
        <f t="array" ref="V288">INDEX(GMWQ!$A$2:$NF$60,MATCH(1,(GMWQ!$NE$2:$NE$60=V$3)*(GMWQ!$ND$2:$ND$60=V$4)*(GMWQ!$NF$2:$NF$60=V$1),0),$G288-1966)</f>
        <v>5635500</v>
      </c>
      <c r="W288" s="4" cm="1">
        <f t="array" ref="W288">INDEX(GMWQ!$A$2:$NF$60,MATCH(1,(GMWQ!$NE$2:$NE$60=W$3)*(GMWQ!$ND$2:$ND$60=W$4)*(GMWQ!$NF$2:$NF$60=W$1),0),$G288-1966)</f>
        <v>103023.2</v>
      </c>
      <c r="X288" s="4" cm="1">
        <f t="array" ref="X288">INDEX(GMWQ!$A$2:$NF$60,MATCH(1,(GMWQ!$NE$2:$NE$60=X$3)*(GMWQ!$ND$2:$ND$60=X$4)*(GMWQ!$NF$2:$NF$60=X$1),0),$G288-1966)</f>
        <v>1809720</v>
      </c>
      <c r="Y288" s="4" cm="1">
        <f t="array" ref="Y288">INDEX(GMWQ!$A$2:$NF$60,MATCH(1,(GMWQ!$NE$2:$NE$60=Y$3)*(GMWQ!$ND$2:$ND$60=Y$4)*(GMWQ!$NF$2:$NF$60=Y$1),0),$G288-1966)</f>
        <v>5039.049</v>
      </c>
      <c r="Z288" s="4" cm="1">
        <f t="array" ref="Z288">INDEX(GMWQ!$A$2:$NF$60,MATCH(1,(GMWQ!$NE$2:$NE$60=Z$3)*(GMWQ!$ND$2:$ND$60=Z$4)*(GMWQ!$NF$2:$NF$60=Z$1),0),$G288-1966)</f>
        <v>6378.107</v>
      </c>
      <c r="AA288" s="4" cm="1">
        <f t="array" ref="AA288">INDEX(GMWQ!$A$2:$NF$60,MATCH(1,(GMWQ!$NE$2:$NE$60=AA$3)*(GMWQ!$ND$2:$ND$60=AA$4)*(GMWQ!$NF$2:$NF$60=AA$1),0),$G288-1966)</f>
        <v>4486.0659999999998</v>
      </c>
      <c r="AB288" s="4" cm="1">
        <f t="array" ref="AB288">INDEX(GMWQ!$A$2:$NF$60,MATCH(1,(GMWQ!$NE$2:$NE$60=AB$3)*(GMWQ!$ND$2:$ND$60=AB$4)*(GMWQ!$NF$2:$NF$60=AB$1),0),$G288-1966)</f>
        <v>5133152</v>
      </c>
      <c r="AC288" s="4" cm="1">
        <f t="array" ref="AC288">INDEX(GMWQ!$A$2:$NF$60,MATCH(1,(GMWQ!$NE$2:$NE$60=AC$3)*(GMWQ!$ND$2:$ND$60=AC$4)*(GMWQ!$NF$2:$NF$60=AC$1),0),$G288-1966)</f>
        <v>5780630</v>
      </c>
      <c r="AD288" s="4" cm="1">
        <f t="array" ref="AD288">INDEX(GMWQ!$A$2:$NF$60,MATCH(1,(GMWQ!$NE$2:$NE$60=AD$3)*(GMWQ!$ND$2:$ND$60=AD$4)*(GMWQ!$NF$2:$NF$60=AD$1),0),$G288-1966)</f>
        <v>91245.7</v>
      </c>
      <c r="AE288" s="4" cm="1">
        <f t="array" ref="AE288">INDEX(GMWQ!$A$2:$NF$60,MATCH(1,(GMWQ!$NE$2:$NE$60=AE$3)*(GMWQ!$ND$2:$ND$60=AE$4)*(GMWQ!$NF$2:$NF$60=AE$1),0),$G288-1966)</f>
        <v>1027149</v>
      </c>
      <c r="AF288" s="4" cm="1">
        <f t="array" ref="AF288">INDEX(GMWQ!$A$2:$NF$60,MATCH(1,(GMWQ!$NE$2:$NE$60=AF$3)*(GMWQ!$ND$2:$ND$60=AF$4)*(GMWQ!$NF$2:$NF$60=AF$1),0),$G288-1966)</f>
        <v>3362.4989999999998</v>
      </c>
      <c r="AG288" s="4" cm="1">
        <f t="array" ref="AG288">INDEX(GMWQ!$A$2:$NF$60,MATCH(1,(GMWQ!$NE$2:$NE$60=AG$3)*(GMWQ!$ND$2:$ND$60=AG$4)*(GMWQ!$NF$2:$NF$60=AG$1),0),$G288-1966)</f>
        <v>4947.7169999999996</v>
      </c>
      <c r="AH288" s="4" cm="1">
        <f t="array" ref="AH288">INDEX(GMWQ!$A$2:$NF$60,MATCH(1,(GMWQ!$NE$2:$NE$60=AH$3)*(GMWQ!$ND$2:$ND$60=AH$4)*(GMWQ!$NF$2:$NF$60=AH$1),0),$G288-1966)</f>
        <v>3847.3539999999998</v>
      </c>
      <c r="AI288" s="4" cm="1">
        <f t="array" ref="AI288">INDEX(GMWQ!$A$2:$NF$60,MATCH(1,(GMWQ!$NE$2:$NE$60=AI$3)*(GMWQ!$ND$2:$ND$60=AI$4)*(GMWQ!$NF$2:$NF$60=AI$1),0),$G288-1966)</f>
        <v>2005089</v>
      </c>
      <c r="AJ288" s="4" cm="1">
        <f t="array" ref="AJ288">INDEX(GMWQ!$A$2:$NF$60,MATCH(1,(GMWQ!$NE$2:$NE$60=AJ$3)*(GMWQ!$ND$2:$ND$60=AJ$4)*(GMWQ!$NF$2:$NF$60=AJ$1),0),$G288-1966)</f>
        <v>1436087</v>
      </c>
      <c r="AK288" s="4" cm="1">
        <f t="array" ref="AK288">INDEX(GMWQ!$A$2:$NF$60,MATCH(1,(GMWQ!$NE$2:$NE$60=AK$3)*(GMWQ!$ND$2:$ND$60=AK$4)*(GMWQ!$NF$2:$NF$60=AK$1),0),$G288-1966)</f>
        <v>15630.83</v>
      </c>
      <c r="AL288" s="4" cm="1">
        <f t="array" ref="AL288">INDEX(GMWQ!$A$2:$NF$60,MATCH(1,(GMWQ!$NE$2:$NE$60=AL$3)*(GMWQ!$ND$2:$ND$60=AL$4)*(GMWQ!$NF$2:$NF$60=AL$1),0),$G288-1966)</f>
        <v>226397.6</v>
      </c>
      <c r="AM288" s="4" cm="1">
        <f t="array" ref="AM288">INDEX(GMWQ!$A$2:$NF$60,MATCH(1,(GMWQ!$NE$2:$NE$60=AM$3)*(GMWQ!$ND$2:$ND$60=AM$4)*(GMWQ!$NF$2:$NF$60=AM$1),0),$G288-1966)</f>
        <v>1967.096</v>
      </c>
      <c r="AN288" s="4" cm="1">
        <f t="array" ref="AN288">INDEX(GMWQ!$A$2:$NF$60,MATCH(1,(GMWQ!$NE$2:$NE$60=AN$3)*(GMWQ!$ND$2:$ND$60=AN$4)*(GMWQ!$NF$2:$NF$60=AN$1),0),$G288-1966)</f>
        <v>1256.9349999999999</v>
      </c>
      <c r="AO288" s="4" cm="1">
        <f t="array" ref="AO288">INDEX(GMWQ!$A$2:$NF$60,MATCH(1,(GMWQ!$NE$2:$NE$60=AO$3)*(GMWQ!$ND$2:$ND$60=AO$4)*(GMWQ!$NF$2:$NF$60=AO$1),0),$G288-1966)</f>
        <v>840.99839999999995</v>
      </c>
      <c r="AP288" s="4" cm="1">
        <f t="array" ref="AP288">INDEX(GMWQ!$A$2:$NF$60,MATCH(1,(GMWQ!$NE$2:$NE$60=AP$3)*(GMWQ!$ND$2:$ND$60=AP$4)*(GMWQ!$NF$2:$NF$60=AP$1),0),$G288-1966)</f>
        <v>1577496</v>
      </c>
      <c r="AQ288" s="4" cm="1">
        <f t="array" ref="AQ288">INDEX(GMWQ!$A$2:$NF$60,MATCH(1,(GMWQ!$NE$2:$NE$60=AQ$3)*(GMWQ!$ND$2:$ND$60=AQ$4)*(GMWQ!$NF$2:$NF$60=AQ$1),0),$G288-1966)</f>
        <v>0.51844780000000001</v>
      </c>
      <c r="AR288" s="4" cm="1">
        <f t="array" ref="AR288">INDEX(GMWQ!$A$2:$NF$60,MATCH(1,(GMWQ!$NE$2:$NE$60=AR$3)*(GMWQ!$ND$2:$ND$60=AR$4)*(GMWQ!$NF$2:$NF$60=AR$1),0),$G288-1966)</f>
        <v>0.72399340000000001</v>
      </c>
      <c r="AS288" s="4" cm="1">
        <f t="array" ref="AS288">INDEX(GMWQ!$A$2:$NF$60,MATCH(1,(GMWQ!$NE$2:$NE$60=AS$3)*(GMWQ!$ND$2:$ND$60=AS$4)*(GMWQ!$NF$2:$NF$60=AS$1),0),$G288-1966)</f>
        <v>0.41393489999999999</v>
      </c>
      <c r="AT288" s="4" cm="1">
        <f t="array" ref="AT288">INDEX(GMWQ!$A$2:$NF$60,MATCH(1,(GMWQ!$NE$2:$NE$60=AT$3)*(GMWQ!$ND$2:$ND$60=AT$4)*(GMWQ!$NF$2:$NF$60=AT$1),0),$G288-1966)</f>
        <v>0.82436750000000003</v>
      </c>
      <c r="AU288" s="4" cm="1">
        <f t="array" ref="AU288">INDEX(GMWQ!$A$2:$NF$60,MATCH(1,(GMWQ!$NE$2:$NE$60=AU$3)*(GMWQ!$ND$2:$ND$60=AU$4)*(GMWQ!$NF$2:$NF$60=AU$1),0),$G288-1966)</f>
        <v>201.11490000000001</v>
      </c>
      <c r="AV288" s="4" cm="1">
        <f t="array" ref="AV288">INDEX(GMWQ!$A$2:$NF$60,MATCH(1,(GMWQ!$NE$2:$NE$60=AV$3)*(GMWQ!$ND$2:$ND$60=AV$4)*(GMWQ!$NF$2:$NF$60=AV$1),0),$G288-1966)</f>
        <v>479.76909999999998</v>
      </c>
      <c r="AW288" s="4" cm="1">
        <f t="array" ref="AW288">INDEX(GMWQ!$A$2:$NF$60,MATCH(1,(GMWQ!$NE$2:$NE$60=AW$3)*(GMWQ!$ND$2:$ND$60=AW$4)*(GMWQ!$NF$2:$NF$60=AW$1),0),$G288-1966)</f>
        <v>158.0333</v>
      </c>
      <c r="AX288" s="4" cm="1">
        <f t="array" ref="AX288">INDEX(GMWQ!$A$2:$NF$60,MATCH(1,(GMWQ!$NE$2:$NE$60=AX$3)*(GMWQ!$ND$2:$ND$60=AX$4)*(GMWQ!$NF$2:$NF$60=AX$1),0),$G288-1966)</f>
        <v>178.2749</v>
      </c>
      <c r="AY288" s="4" cm="1">
        <f t="array" ref="AY288">INDEX(GMWQ!$A$2:$NF$60,MATCH(1,(GMWQ!$NE$2:$NE$60=AY$3)*(GMWQ!$ND$2:$ND$60=AY$4)*(GMWQ!$NF$2:$NF$60=AY$1),0),$G288-1966)</f>
        <v>142.37260000000001</v>
      </c>
      <c r="AZ288" s="4" cm="1">
        <f t="array" ref="AZ288">INDEX(GMWQ!$A$2:$NF$60,MATCH(1,(GMWQ!$NE$2:$NE$60=AZ$3)*(GMWQ!$ND$2:$ND$60=AZ$4)*(GMWQ!$NF$2:$NF$60=AZ$1),0),$G288-1966)</f>
        <v>142.3665</v>
      </c>
      <c r="BA288" s="4" cm="1">
        <f t="array" ref="BA288">INDEX(GMWQ!$A$2:$NF$60,MATCH(1,(GMWQ!$NE$2:$NE$60=BA$3)*(GMWQ!$ND$2:$ND$60=BA$4)*(GMWQ!$NF$2:$NF$60=BA$1),0),$G288-1966)</f>
        <v>236.2799</v>
      </c>
    </row>
    <row r="289" spans="1:53" x14ac:dyDescent="0.25">
      <c r="B289" s="4">
        <f t="shared" si="367"/>
        <v>2043</v>
      </c>
      <c r="C289" s="4">
        <f t="shared" si="367"/>
        <v>2043</v>
      </c>
      <c r="D289" s="4">
        <f t="shared" ref="D289" si="374">+D285+1</f>
        <v>2043</v>
      </c>
      <c r="G289" s="4">
        <f t="shared" si="311"/>
        <v>2255</v>
      </c>
      <c r="H289" s="4" cm="1">
        <f t="array" ref="H289">INDEX(GMWQ!$A$2:$NF$60,MATCH(1,(GMWQ!$NE$2:$NE$60=H$3)*(GMWQ!$ND$2:$ND$60=H$4)*(GMWQ!$NF$2:$NF$60=H$1),0),$G289-1966)</f>
        <v>905489.3</v>
      </c>
      <c r="I289" s="4" cm="1">
        <f t="array" ref="I289">INDEX(GMWQ!$A$2:$NF$60,MATCH(1,(GMWQ!$NE$2:$NE$60=I$3)*(GMWQ!$ND$2:$ND$60=I$4)*(GMWQ!$NF$2:$NF$60=I$1),0),$G289-1966)</f>
        <v>8682.9259999999995</v>
      </c>
      <c r="J289" s="4" cm="1">
        <f t="array" ref="J289">INDEX(GMWQ!$A$2:$NF$60,MATCH(1,(GMWQ!$NE$2:$NE$60=J$3)*(GMWQ!$ND$2:$ND$60=J$4)*(GMWQ!$NF$2:$NF$60=J$1),0),$G289-1966)</f>
        <v>154792.1</v>
      </c>
      <c r="K289" s="4" cm="1">
        <f t="array" ref="K289">INDEX(GMWQ!$A$2:$NF$60,MATCH(1,(GMWQ!$NE$2:$NE$60=K$3)*(GMWQ!$ND$2:$ND$60=K$4)*(GMWQ!$NF$2:$NF$60=K$1),0),$G289-1966)</f>
        <v>1074.623</v>
      </c>
      <c r="L289" s="4" cm="1">
        <f t="array" ref="L289">INDEX(GMWQ!$A$2:$NF$60,MATCH(1,(GMWQ!$NE$2:$NE$60=L$3)*(GMWQ!$ND$2:$ND$60=L$4)*(GMWQ!$NF$2:$NF$60=L$1),0),$G289-1966)</f>
        <v>768.10440000000006</v>
      </c>
      <c r="M289" s="4" cm="1">
        <f t="array" ref="M289">INDEX(GMWQ!$A$2:$NF$60,MATCH(1,(GMWQ!$NE$2:$NE$60=M$3)*(GMWQ!$ND$2:$ND$60=M$4)*(GMWQ!$NF$2:$NF$60=M$1),0),$G289-1966)</f>
        <v>521.81759999999997</v>
      </c>
      <c r="N289" s="4" cm="1">
        <f t="array" ref="N289">INDEX(GMWQ!$A$2:$NF$60,MATCH(1,(GMWQ!$NE$2:$NE$60=N$3)*(GMWQ!$ND$2:$ND$60=N$4)*(GMWQ!$NF$2:$NF$60=N$1),0),$G289-1966)</f>
        <v>870314.1</v>
      </c>
      <c r="O289" s="4" cm="1">
        <f t="array" ref="O289">INDEX(GMWQ!$A$2:$NF$60,MATCH(1,(GMWQ!$NE$2:$NE$60=O$3)*(GMWQ!$ND$2:$ND$60=O$4)*(GMWQ!$NF$2:$NF$60=O$1),0),$G289-1966)</f>
        <v>-48589</v>
      </c>
      <c r="P289" s="4" cm="1">
        <f t="array" ref="P289">INDEX(GMWQ!$A$2:$NF$60,MATCH(1,(GMWQ!$NE$2:$NE$60=P$3)*(GMWQ!$ND$2:$ND$60=P$4)*(GMWQ!$NF$2:$NF$60=P$1),0),$G289-1966)</f>
        <v>-1045.2919999999999</v>
      </c>
      <c r="Q289" s="4" cm="1">
        <f t="array" ref="Q289">INDEX(GMWQ!$A$2:$NF$60,MATCH(1,(GMWQ!$NE$2:$NE$60=Q$3)*(GMWQ!$ND$2:$ND$60=Q$4)*(GMWQ!$NF$2:$NF$60=Q$1),0),$G289-1966)</f>
        <v>-7615.75</v>
      </c>
      <c r="R289" s="4" cm="1">
        <f t="array" ref="R289">INDEX(GMWQ!$A$2:$NF$60,MATCH(1,(GMWQ!$NE$2:$NE$60=R$3)*(GMWQ!$ND$2:$ND$60=R$4)*(GMWQ!$NF$2:$NF$60=R$1),0),$G289-1966)</f>
        <v>-29.201969999999999</v>
      </c>
      <c r="S289" s="4" cm="1">
        <f t="array" ref="S289">INDEX(GMWQ!$A$2:$NF$60,MATCH(1,(GMWQ!$NE$2:$NE$60=S$3)*(GMWQ!$ND$2:$ND$60=S$4)*(GMWQ!$NF$2:$NF$60=S$1),0),$G289-1966)</f>
        <v>-41.45496</v>
      </c>
      <c r="T289" s="4" cm="1">
        <f t="array" ref="T289">INDEX(GMWQ!$A$2:$NF$60,MATCH(1,(GMWQ!$NE$2:$NE$60=T$3)*(GMWQ!$ND$2:$ND$60=T$4)*(GMWQ!$NF$2:$NF$60=T$1),0),$G289-1966)</f>
        <v>-14.894170000000001</v>
      </c>
      <c r="U289" s="4" cm="1">
        <f t="array" ref="U289">INDEX(GMWQ!$A$2:$NF$60,MATCH(1,(GMWQ!$NE$2:$NE$60=U$3)*(GMWQ!$ND$2:$ND$60=U$4)*(GMWQ!$NF$2:$NF$60=U$1),0),$G289-1966)</f>
        <v>-25990.38</v>
      </c>
      <c r="V289" s="4" cm="1">
        <f t="array" ref="V289">INDEX(GMWQ!$A$2:$NF$60,MATCH(1,(GMWQ!$NE$2:$NE$60=V$3)*(GMWQ!$ND$2:$ND$60=V$4)*(GMWQ!$NF$2:$NF$60=V$1),0),$G289-1966)</f>
        <v>5684090</v>
      </c>
      <c r="W289" s="4" cm="1">
        <f t="array" ref="W289">INDEX(GMWQ!$A$2:$NF$60,MATCH(1,(GMWQ!$NE$2:$NE$60=W$3)*(GMWQ!$ND$2:$ND$60=W$4)*(GMWQ!$NF$2:$NF$60=W$1),0),$G289-1966)</f>
        <v>104068.5</v>
      </c>
      <c r="X289" s="4" cm="1">
        <f t="array" ref="X289">INDEX(GMWQ!$A$2:$NF$60,MATCH(1,(GMWQ!$NE$2:$NE$60=X$3)*(GMWQ!$ND$2:$ND$60=X$4)*(GMWQ!$NF$2:$NF$60=X$1),0),$G289-1966)</f>
        <v>1817336</v>
      </c>
      <c r="Y289" s="4" cm="1">
        <f t="array" ref="Y289">INDEX(GMWQ!$A$2:$NF$60,MATCH(1,(GMWQ!$NE$2:$NE$60=Y$3)*(GMWQ!$ND$2:$ND$60=Y$4)*(GMWQ!$NF$2:$NF$60=Y$1),0),$G289-1966)</f>
        <v>5068.2510000000002</v>
      </c>
      <c r="Z289" s="4" cm="1">
        <f t="array" ref="Z289">INDEX(GMWQ!$A$2:$NF$60,MATCH(1,(GMWQ!$NE$2:$NE$60=Z$3)*(GMWQ!$ND$2:$ND$60=Z$4)*(GMWQ!$NF$2:$NF$60=Z$1),0),$G289-1966)</f>
        <v>6419.5619999999999</v>
      </c>
      <c r="AA289" s="4" cm="1">
        <f t="array" ref="AA289">INDEX(GMWQ!$A$2:$NF$60,MATCH(1,(GMWQ!$NE$2:$NE$60=AA$3)*(GMWQ!$ND$2:$ND$60=AA$4)*(GMWQ!$NF$2:$NF$60=AA$1),0),$G289-1966)</f>
        <v>4500.96</v>
      </c>
      <c r="AB289" s="4" cm="1">
        <f t="array" ref="AB289">INDEX(GMWQ!$A$2:$NF$60,MATCH(1,(GMWQ!$NE$2:$NE$60=AB$3)*(GMWQ!$ND$2:$ND$60=AB$4)*(GMWQ!$NF$2:$NF$60=AB$1),0),$G289-1966)</f>
        <v>5159142</v>
      </c>
      <c r="AC289" s="4" cm="1">
        <f t="array" ref="AC289">INDEX(GMWQ!$A$2:$NF$60,MATCH(1,(GMWQ!$NE$2:$NE$60=AC$3)*(GMWQ!$ND$2:$ND$60=AC$4)*(GMWQ!$NF$2:$NF$60=AC$1),0),$G289-1966)</f>
        <v>5831897</v>
      </c>
      <c r="AD289" s="4" cm="1">
        <f t="array" ref="AD289">INDEX(GMWQ!$A$2:$NF$60,MATCH(1,(GMWQ!$NE$2:$NE$60=AD$3)*(GMWQ!$ND$2:$ND$60=AD$4)*(GMWQ!$NF$2:$NF$60=AD$1),0),$G289-1966)</f>
        <v>92291.74</v>
      </c>
      <c r="AE289" s="4" cm="1">
        <f t="array" ref="AE289">INDEX(GMWQ!$A$2:$NF$60,MATCH(1,(GMWQ!$NE$2:$NE$60=AE$3)*(GMWQ!$ND$2:$ND$60=AE$4)*(GMWQ!$NF$2:$NF$60=AE$1),0),$G289-1966)</f>
        <v>1034764</v>
      </c>
      <c r="AF289" s="4" cm="1">
        <f t="array" ref="AF289">INDEX(GMWQ!$A$2:$NF$60,MATCH(1,(GMWQ!$NE$2:$NE$60=AF$3)*(GMWQ!$ND$2:$ND$60=AF$4)*(GMWQ!$NF$2:$NF$60=AF$1),0),$G289-1966)</f>
        <v>3391.701</v>
      </c>
      <c r="AG289" s="4" cm="1">
        <f t="array" ref="AG289">INDEX(GMWQ!$A$2:$NF$60,MATCH(1,(GMWQ!$NE$2:$NE$60=AG$3)*(GMWQ!$ND$2:$ND$60=AG$4)*(GMWQ!$NF$2:$NF$60=AG$1),0),$G289-1966)</f>
        <v>4989.1719999999996</v>
      </c>
      <c r="AH289" s="4" cm="1">
        <f t="array" ref="AH289">INDEX(GMWQ!$A$2:$NF$60,MATCH(1,(GMWQ!$NE$2:$NE$60=AH$3)*(GMWQ!$ND$2:$ND$60=AH$4)*(GMWQ!$NF$2:$NF$60=AH$1),0),$G289-1966)</f>
        <v>3862.2489999999998</v>
      </c>
      <c r="AI289" s="4" cm="1">
        <f t="array" ref="AI289">INDEX(GMWQ!$A$2:$NF$60,MATCH(1,(GMWQ!$NE$2:$NE$60=AI$3)*(GMWQ!$ND$2:$ND$60=AI$4)*(GMWQ!$NF$2:$NF$60=AI$1),0),$G289-1966)</f>
        <v>2032597</v>
      </c>
      <c r="AJ289" s="4" cm="1">
        <f t="array" ref="AJ289">INDEX(GMWQ!$A$2:$NF$60,MATCH(1,(GMWQ!$NE$2:$NE$60=AJ$3)*(GMWQ!$ND$2:$ND$60=AJ$4)*(GMWQ!$NF$2:$NF$60=AJ$1),0),$G289-1966)</f>
        <v>1448804</v>
      </c>
      <c r="AK289" s="4" cm="1">
        <f t="array" ref="AK289">INDEX(GMWQ!$A$2:$NF$60,MATCH(1,(GMWQ!$NE$2:$NE$60=AK$3)*(GMWQ!$ND$2:$ND$60=AK$4)*(GMWQ!$NF$2:$NF$60=AK$1),0),$G289-1966)</f>
        <v>15769.04</v>
      </c>
      <c r="AL289" s="4" cm="1">
        <f t="array" ref="AL289">INDEX(GMWQ!$A$2:$NF$60,MATCH(1,(GMWQ!$NE$2:$NE$60=AL$3)*(GMWQ!$ND$2:$ND$60=AL$4)*(GMWQ!$NF$2:$NF$60=AL$1),0),$G289-1966)</f>
        <v>227363.4</v>
      </c>
      <c r="AM289" s="4" cm="1">
        <f t="array" ref="AM289">INDEX(GMWQ!$A$2:$NF$60,MATCH(1,(GMWQ!$NE$2:$NE$60=AM$3)*(GMWQ!$ND$2:$ND$60=AM$4)*(GMWQ!$NF$2:$NF$60=AM$1),0),$G289-1966)</f>
        <v>1981.4090000000001</v>
      </c>
      <c r="AN289" s="4" cm="1">
        <f t="array" ref="AN289">INDEX(GMWQ!$A$2:$NF$60,MATCH(1,(GMWQ!$NE$2:$NE$60=AN$3)*(GMWQ!$ND$2:$ND$60=AN$4)*(GMWQ!$NF$2:$NF$60=AN$1),0),$G289-1966)</f>
        <v>1265.009</v>
      </c>
      <c r="AO289" s="4" cm="1">
        <f t="array" ref="AO289">INDEX(GMWQ!$A$2:$NF$60,MATCH(1,(GMWQ!$NE$2:$NE$60=AO$3)*(GMWQ!$ND$2:$ND$60=AO$4)*(GMWQ!$NF$2:$NF$60=AO$1),0),$G289-1966)</f>
        <v>845.53279999999995</v>
      </c>
      <c r="AP289" s="4" cm="1">
        <f t="array" ref="AP289">INDEX(GMWQ!$A$2:$NF$60,MATCH(1,(GMWQ!$NE$2:$NE$60=AP$3)*(GMWQ!$ND$2:$ND$60=AP$4)*(GMWQ!$NF$2:$NF$60=AP$1),0),$G289-1966)</f>
        <v>1592648</v>
      </c>
      <c r="AQ289" s="4" cm="1">
        <f t="array" ref="AQ289">INDEX(GMWQ!$A$2:$NF$60,MATCH(1,(GMWQ!$NE$2:$NE$60=AQ$3)*(GMWQ!$ND$2:$ND$60=AQ$4)*(GMWQ!$NF$2:$NF$60=AQ$1),0),$G289-1966)</f>
        <v>0.52127500000000004</v>
      </c>
      <c r="AR289" s="4" cm="1">
        <f t="array" ref="AR289">INDEX(GMWQ!$A$2:$NF$60,MATCH(1,(GMWQ!$NE$2:$NE$60=AR$3)*(GMWQ!$ND$2:$ND$60=AR$4)*(GMWQ!$NF$2:$NF$60=AR$1),0),$G289-1966)</f>
        <v>0.72602999999999995</v>
      </c>
      <c r="AS289" s="4" cm="1">
        <f t="array" ref="AS289">INDEX(GMWQ!$A$2:$NF$60,MATCH(1,(GMWQ!$NE$2:$NE$60=AS$3)*(GMWQ!$ND$2:$ND$60=AS$4)*(GMWQ!$NF$2:$NF$60=AS$1),0),$G289-1966)</f>
        <v>0.41319220000000001</v>
      </c>
      <c r="AT289" s="4" cm="1">
        <f t="array" ref="AT289">INDEX(GMWQ!$A$2:$NF$60,MATCH(1,(GMWQ!$NE$2:$NE$60=AT$3)*(GMWQ!$ND$2:$ND$60=AT$4)*(GMWQ!$NF$2:$NF$60=AT$1),0),$G289-1966)</f>
        <v>0.82417580000000001</v>
      </c>
      <c r="AU289" s="4" cm="1">
        <f t="array" ref="AU289">INDEX(GMWQ!$A$2:$NF$60,MATCH(1,(GMWQ!$NE$2:$NE$60=AU$3)*(GMWQ!$ND$2:$ND$60=AU$4)*(GMWQ!$NF$2:$NF$60=AU$1),0),$G289-1966)</f>
        <v>202.11320000000001</v>
      </c>
      <c r="AV289" s="4" cm="1">
        <f t="array" ref="AV289">INDEX(GMWQ!$A$2:$NF$60,MATCH(1,(GMWQ!$NE$2:$NE$60=AV$3)*(GMWQ!$ND$2:$ND$60=AV$4)*(GMWQ!$NF$2:$NF$60=AV$1),0),$G289-1966)</f>
        <v>482.39490000000001</v>
      </c>
      <c r="AW289" s="4" cm="1">
        <f t="array" ref="AW289">INDEX(GMWQ!$A$2:$NF$60,MATCH(1,(GMWQ!$NE$2:$NE$60=AW$3)*(GMWQ!$ND$2:$ND$60=AW$4)*(GMWQ!$NF$2:$NF$60=AW$1),0),$G289-1966)</f>
        <v>158.49529999999999</v>
      </c>
      <c r="AX289" s="4" cm="1">
        <f t="array" ref="AX289">INDEX(GMWQ!$A$2:$NF$60,MATCH(1,(GMWQ!$NE$2:$NE$60=AX$3)*(GMWQ!$ND$2:$ND$60=AX$4)*(GMWQ!$NF$2:$NF$60=AX$1),0),$G289-1966)</f>
        <v>179.1671</v>
      </c>
      <c r="AY289" s="4" cm="1">
        <f t="array" ref="AY289">INDEX(GMWQ!$A$2:$NF$60,MATCH(1,(GMWQ!$NE$2:$NE$60=AY$3)*(GMWQ!$ND$2:$ND$60=AY$4)*(GMWQ!$NF$2:$NF$60=AY$1),0),$G289-1966)</f>
        <v>142.87459999999999</v>
      </c>
      <c r="AZ289" s="4" cm="1">
        <f t="array" ref="AZ289">INDEX(GMWQ!$A$2:$NF$60,MATCH(1,(GMWQ!$NE$2:$NE$60=AZ$3)*(GMWQ!$ND$2:$ND$60=AZ$4)*(GMWQ!$NF$2:$NF$60=AZ$1),0),$G289-1966)</f>
        <v>143.1935</v>
      </c>
      <c r="BA289" s="4" cm="1">
        <f t="array" ref="BA289">INDEX(GMWQ!$A$2:$NF$60,MATCH(1,(GMWQ!$NE$2:$NE$60=BA$3)*(GMWQ!$ND$2:$ND$60=BA$4)*(GMWQ!$NF$2:$NF$60=BA$1),0),$G289-1966)</f>
        <v>237.47730000000001</v>
      </c>
    </row>
    <row r="290" spans="1:53" x14ac:dyDescent="0.25">
      <c r="B290" s="4">
        <f t="shared" si="367"/>
        <v>2043</v>
      </c>
      <c r="C290" s="4">
        <f t="shared" si="367"/>
        <v>2043</v>
      </c>
      <c r="D290" s="4">
        <f t="shared" ref="D290" si="375">+D286+1</f>
        <v>2043</v>
      </c>
      <c r="F290" s="4">
        <f t="shared" ref="F290" si="376">+F286+1</f>
        <v>2043</v>
      </c>
      <c r="G290" s="4">
        <f t="shared" si="311"/>
        <v>2256</v>
      </c>
      <c r="H290" s="4" cm="1">
        <f t="array" ref="H290">INDEX(GMWQ!$A$2:$NF$60,MATCH(1,(GMWQ!$NE$2:$NE$60=H$3)*(GMWQ!$ND$2:$ND$60=H$4)*(GMWQ!$NF$2:$NF$60=H$1),0),$G290-1966)</f>
        <v>908607.9</v>
      </c>
      <c r="I290" s="4" cm="1">
        <f t="array" ref="I290">INDEX(GMWQ!$A$2:$NF$60,MATCH(1,(GMWQ!$NE$2:$NE$60=I$3)*(GMWQ!$ND$2:$ND$60=I$4)*(GMWQ!$NF$2:$NF$60=I$1),0),$G290-1966)</f>
        <v>8719.4760000000006</v>
      </c>
      <c r="J290" s="4" cm="1">
        <f t="array" ref="J290">INDEX(GMWQ!$A$2:$NF$60,MATCH(1,(GMWQ!$NE$2:$NE$60=J$3)*(GMWQ!$ND$2:$ND$60=J$4)*(GMWQ!$NF$2:$NF$60=J$1),0),$G290-1966)</f>
        <v>154848.20000000001</v>
      </c>
      <c r="K290" s="4" cm="1">
        <f t="array" ref="K290">INDEX(GMWQ!$A$2:$NF$60,MATCH(1,(GMWQ!$NE$2:$NE$60=K$3)*(GMWQ!$ND$2:$ND$60=K$4)*(GMWQ!$NF$2:$NF$60=K$1),0),$G290-1966)</f>
        <v>1077.0999999999999</v>
      </c>
      <c r="L290" s="4" cm="1">
        <f t="array" ref="L290">INDEX(GMWQ!$A$2:$NF$60,MATCH(1,(GMWQ!$NE$2:$NE$60=L$3)*(GMWQ!$ND$2:$ND$60=L$4)*(GMWQ!$NF$2:$NF$60=L$1),0),$G290-1966)</f>
        <v>769.12950000000001</v>
      </c>
      <c r="M290" s="4" cm="1">
        <f t="array" ref="M290">INDEX(GMWQ!$A$2:$NF$60,MATCH(1,(GMWQ!$NE$2:$NE$60=M$3)*(GMWQ!$ND$2:$ND$60=M$4)*(GMWQ!$NF$2:$NF$60=M$1),0),$G290-1966)</f>
        <v>521.96389999999997</v>
      </c>
      <c r="N290" s="4" cm="1">
        <f t="array" ref="N290">INDEX(GMWQ!$A$2:$NF$60,MATCH(1,(GMWQ!$NE$2:$NE$60=N$3)*(GMWQ!$ND$2:$ND$60=N$4)*(GMWQ!$NF$2:$NF$60=N$1),0),$G290-1966)</f>
        <v>874292.9</v>
      </c>
      <c r="O290" s="4" cm="1">
        <f t="array" ref="O290">INDEX(GMWQ!$A$2:$NF$60,MATCH(1,(GMWQ!$NE$2:$NE$60=O$3)*(GMWQ!$ND$2:$ND$60=O$4)*(GMWQ!$NF$2:$NF$60=O$1),0),$G290-1966)</f>
        <v>-87220.69</v>
      </c>
      <c r="P290" s="4" cm="1">
        <f t="array" ref="P290">INDEX(GMWQ!$A$2:$NF$60,MATCH(1,(GMWQ!$NE$2:$NE$60=P$3)*(GMWQ!$ND$2:$ND$60=P$4)*(GMWQ!$NF$2:$NF$60=P$1),0),$G290-1966)</f>
        <v>-1047.808</v>
      </c>
      <c r="Q290" s="4" cm="1">
        <f t="array" ref="Q290">INDEX(GMWQ!$A$2:$NF$60,MATCH(1,(GMWQ!$NE$2:$NE$60=Q$3)*(GMWQ!$ND$2:$ND$60=Q$4)*(GMWQ!$NF$2:$NF$60=Q$1),0),$G290-1966)</f>
        <v>-7648.2420000000002</v>
      </c>
      <c r="R290" s="4" cm="1">
        <f t="array" ref="R290">INDEX(GMWQ!$A$2:$NF$60,MATCH(1,(GMWQ!$NE$2:$NE$60=R$3)*(GMWQ!$ND$2:$ND$60=R$4)*(GMWQ!$NF$2:$NF$60=R$1),0),$G290-1966)</f>
        <v>-29.414729999999999</v>
      </c>
      <c r="S290" s="4" cm="1">
        <f t="array" ref="S290">INDEX(GMWQ!$A$2:$NF$60,MATCH(1,(GMWQ!$NE$2:$NE$60=S$3)*(GMWQ!$ND$2:$ND$60=S$4)*(GMWQ!$NF$2:$NF$60=S$1),0),$G290-1966)</f>
        <v>-41.70599</v>
      </c>
      <c r="T290" s="4" cm="1">
        <f t="array" ref="T290">INDEX(GMWQ!$A$2:$NF$60,MATCH(1,(GMWQ!$NE$2:$NE$60=T$3)*(GMWQ!$ND$2:$ND$60=T$4)*(GMWQ!$NF$2:$NF$60=T$1),0),$G290-1966)</f>
        <v>-14.974460000000001</v>
      </c>
      <c r="U290" s="4" cm="1">
        <f t="array" ref="U290">INDEX(GMWQ!$A$2:$NF$60,MATCH(1,(GMWQ!$NE$2:$NE$60=U$3)*(GMWQ!$ND$2:$ND$60=U$4)*(GMWQ!$NF$2:$NF$60=U$1),0),$G290-1966)</f>
        <v>-26278.31</v>
      </c>
      <c r="V290" s="4" cm="1">
        <f t="array" ref="V290">INDEX(GMWQ!$A$2:$NF$60,MATCH(1,(GMWQ!$NE$2:$NE$60=V$3)*(GMWQ!$ND$2:$ND$60=V$4)*(GMWQ!$NF$2:$NF$60=V$1),0),$G290-1966)</f>
        <v>5771310</v>
      </c>
      <c r="W290" s="4" cm="1">
        <f t="array" ref="W290">INDEX(GMWQ!$A$2:$NF$60,MATCH(1,(GMWQ!$NE$2:$NE$60=W$3)*(GMWQ!$ND$2:$ND$60=W$4)*(GMWQ!$NF$2:$NF$60=W$1),0),$G290-1966)</f>
        <v>105116.3</v>
      </c>
      <c r="X290" s="4" cm="1">
        <f t="array" ref="X290">INDEX(GMWQ!$A$2:$NF$60,MATCH(1,(GMWQ!$NE$2:$NE$60=X$3)*(GMWQ!$ND$2:$ND$60=X$4)*(GMWQ!$NF$2:$NF$60=X$1),0),$G290-1966)</f>
        <v>1824984</v>
      </c>
      <c r="Y290" s="4" cm="1">
        <f t="array" ref="Y290">INDEX(GMWQ!$A$2:$NF$60,MATCH(1,(GMWQ!$NE$2:$NE$60=Y$3)*(GMWQ!$ND$2:$ND$60=Y$4)*(GMWQ!$NF$2:$NF$60=Y$1),0),$G290-1966)</f>
        <v>5097.6660000000002</v>
      </c>
      <c r="Z290" s="4" cm="1">
        <f t="array" ref="Z290">INDEX(GMWQ!$A$2:$NF$60,MATCH(1,(GMWQ!$NE$2:$NE$60=Z$3)*(GMWQ!$ND$2:$ND$60=Z$4)*(GMWQ!$NF$2:$NF$60=Z$1),0),$G290-1966)</f>
        <v>6461.2690000000002</v>
      </c>
      <c r="AA290" s="4" cm="1">
        <f t="array" ref="AA290">INDEX(GMWQ!$A$2:$NF$60,MATCH(1,(GMWQ!$NE$2:$NE$60=AA$3)*(GMWQ!$ND$2:$ND$60=AA$4)*(GMWQ!$NF$2:$NF$60=AA$1),0),$G290-1966)</f>
        <v>4515.9350000000004</v>
      </c>
      <c r="AB290" s="4" cm="1">
        <f t="array" ref="AB290">INDEX(GMWQ!$A$2:$NF$60,MATCH(1,(GMWQ!$NE$2:$NE$60=AB$3)*(GMWQ!$ND$2:$ND$60=AB$4)*(GMWQ!$NF$2:$NF$60=AB$1),0),$G290-1966)</f>
        <v>5185421</v>
      </c>
      <c r="AC290" s="4" cm="1">
        <f t="array" ref="AC290">INDEX(GMWQ!$A$2:$NF$60,MATCH(1,(GMWQ!$NE$2:$NE$60=AC$3)*(GMWQ!$ND$2:$ND$60=AC$4)*(GMWQ!$NF$2:$NF$60=AC$1),0),$G290-1966)</f>
        <v>5921796</v>
      </c>
      <c r="AD290" s="4" cm="1">
        <f t="array" ref="AD290">INDEX(GMWQ!$A$2:$NF$60,MATCH(1,(GMWQ!$NE$2:$NE$60=AD$3)*(GMWQ!$ND$2:$ND$60=AD$4)*(GMWQ!$NF$2:$NF$60=AD$1),0),$G290-1966)</f>
        <v>93340.3</v>
      </c>
      <c r="AE290" s="4" cm="1">
        <f t="array" ref="AE290">INDEX(GMWQ!$A$2:$NF$60,MATCH(1,(GMWQ!$NE$2:$NE$60=AE$3)*(GMWQ!$ND$2:$ND$60=AE$4)*(GMWQ!$NF$2:$NF$60=AE$1),0),$G290-1966)</f>
        <v>1042413</v>
      </c>
      <c r="AF290" s="4" cm="1">
        <f t="array" ref="AF290">INDEX(GMWQ!$A$2:$NF$60,MATCH(1,(GMWQ!$NE$2:$NE$60=AF$3)*(GMWQ!$ND$2:$ND$60=AF$4)*(GMWQ!$NF$2:$NF$60=AF$1),0),$G290-1966)</f>
        <v>3421.116</v>
      </c>
      <c r="AG290" s="4" cm="1">
        <f t="array" ref="AG290">INDEX(GMWQ!$A$2:$NF$60,MATCH(1,(GMWQ!$NE$2:$NE$60=AG$3)*(GMWQ!$ND$2:$ND$60=AG$4)*(GMWQ!$NF$2:$NF$60=AG$1),0),$G290-1966)</f>
        <v>5030.8779999999997</v>
      </c>
      <c r="AH290" s="4" cm="1">
        <f t="array" ref="AH290">INDEX(GMWQ!$A$2:$NF$60,MATCH(1,(GMWQ!$NE$2:$NE$60=AH$3)*(GMWQ!$ND$2:$ND$60=AH$4)*(GMWQ!$NF$2:$NF$60=AH$1),0),$G290-1966)</f>
        <v>3877.223</v>
      </c>
      <c r="AI290" s="4" cm="1">
        <f t="array" ref="AI290">INDEX(GMWQ!$A$2:$NF$60,MATCH(1,(GMWQ!$NE$2:$NE$60=AI$3)*(GMWQ!$ND$2:$ND$60=AI$4)*(GMWQ!$NF$2:$NF$60=AI$1),0),$G290-1966)</f>
        <v>2060392</v>
      </c>
      <c r="AJ290" s="4" cm="1">
        <f t="array" ref="AJ290">INDEX(GMWQ!$A$2:$NF$60,MATCH(1,(GMWQ!$NE$2:$NE$60=AJ$3)*(GMWQ!$ND$2:$ND$60=AJ$4)*(GMWQ!$NF$2:$NF$60=AJ$1),0),$G290-1966)</f>
        <v>1461630</v>
      </c>
      <c r="AK290" s="4" cm="1">
        <f t="array" ref="AK290">INDEX(GMWQ!$A$2:$NF$60,MATCH(1,(GMWQ!$NE$2:$NE$60=AK$3)*(GMWQ!$ND$2:$ND$60=AK$4)*(GMWQ!$NF$2:$NF$60=AK$1),0),$G290-1966)</f>
        <v>15909.05</v>
      </c>
      <c r="AL290" s="4" cm="1">
        <f t="array" ref="AL290">INDEX(GMWQ!$A$2:$NF$60,MATCH(1,(GMWQ!$NE$2:$NE$60=AL$3)*(GMWQ!$ND$2:$ND$60=AL$4)*(GMWQ!$NF$2:$NF$60=AL$1),0),$G290-1966)</f>
        <v>228315.8</v>
      </c>
      <c r="AM290" s="4" cm="1">
        <f t="array" ref="AM290">INDEX(GMWQ!$A$2:$NF$60,MATCH(1,(GMWQ!$NE$2:$NE$60=AM$3)*(GMWQ!$ND$2:$ND$60=AM$4)*(GMWQ!$NF$2:$NF$60=AM$1),0),$G290-1966)</f>
        <v>1995.828</v>
      </c>
      <c r="AN290" s="4" cm="1">
        <f t="array" ref="AN290">INDEX(GMWQ!$A$2:$NF$60,MATCH(1,(GMWQ!$NE$2:$NE$60=AN$3)*(GMWQ!$ND$2:$ND$60=AN$4)*(GMWQ!$NF$2:$NF$60=AN$1),0),$G290-1966)</f>
        <v>1272.9739999999999</v>
      </c>
      <c r="AO290" s="4" cm="1">
        <f t="array" ref="AO290">INDEX(GMWQ!$A$2:$NF$60,MATCH(1,(GMWQ!$NE$2:$NE$60=AO$3)*(GMWQ!$ND$2:$ND$60=AO$4)*(GMWQ!$NF$2:$NF$60=AO$1),0),$G290-1966)</f>
        <v>849.87980000000005</v>
      </c>
      <c r="AP290" s="4" cm="1">
        <f t="array" ref="AP290">INDEX(GMWQ!$A$2:$NF$60,MATCH(1,(GMWQ!$NE$2:$NE$60=AP$3)*(GMWQ!$ND$2:$ND$60=AP$4)*(GMWQ!$NF$2:$NF$60=AP$1),0),$G290-1966)</f>
        <v>1607821</v>
      </c>
      <c r="AQ290" s="4" cm="1">
        <f t="array" ref="AQ290">INDEX(GMWQ!$A$2:$NF$60,MATCH(1,(GMWQ!$NE$2:$NE$60=AQ$3)*(GMWQ!$ND$2:$ND$60=AQ$4)*(GMWQ!$NF$2:$NF$60=AQ$1),0),$G290-1966)</f>
        <v>0.52573159999999997</v>
      </c>
      <c r="AR290" s="4" cm="1">
        <f t="array" ref="AR290">INDEX(GMWQ!$A$2:$NF$60,MATCH(1,(GMWQ!$NE$2:$NE$60=AR$3)*(GMWQ!$ND$2:$ND$60=AR$4)*(GMWQ!$NF$2:$NF$60=AR$1),0),$G290-1966)</f>
        <v>0.72768330000000003</v>
      </c>
      <c r="AS290" s="4" cm="1">
        <f t="array" ref="AS290">INDEX(GMWQ!$A$2:$NF$60,MATCH(1,(GMWQ!$NE$2:$NE$60=AS$3)*(GMWQ!$ND$2:$ND$60=AS$4)*(GMWQ!$NF$2:$NF$60=AS$1),0),$G290-1966)</f>
        <v>0.41326400000000002</v>
      </c>
      <c r="AT290" s="4" cm="1">
        <f t="array" ref="AT290">INDEX(GMWQ!$A$2:$NF$60,MATCH(1,(GMWQ!$NE$2:$NE$60=AT$3)*(GMWQ!$ND$2:$ND$60=AT$4)*(GMWQ!$NF$2:$NF$60=AT$1),0),$G290-1966)</f>
        <v>0.82369669999999995</v>
      </c>
      <c r="AU290" s="4" cm="1">
        <f t="array" ref="AU290">INDEX(GMWQ!$A$2:$NF$60,MATCH(1,(GMWQ!$NE$2:$NE$60=AU$3)*(GMWQ!$ND$2:$ND$60=AU$4)*(GMWQ!$NF$2:$NF$60=AU$1),0),$G290-1966)</f>
        <v>202.99080000000001</v>
      </c>
      <c r="AV290" s="4" cm="1">
        <f t="array" ref="AV290">INDEX(GMWQ!$A$2:$NF$60,MATCH(1,(GMWQ!$NE$2:$NE$60=AV$3)*(GMWQ!$ND$2:$ND$60=AV$4)*(GMWQ!$NF$2:$NF$60=AV$1),0),$G290-1966)</f>
        <v>485.03500000000003</v>
      </c>
      <c r="AW290" s="4" cm="1">
        <f t="array" ref="AW290">INDEX(GMWQ!$A$2:$NF$60,MATCH(1,(GMWQ!$NE$2:$NE$60=AW$3)*(GMWQ!$ND$2:$ND$60=AW$4)*(GMWQ!$NF$2:$NF$60=AW$1),0),$G290-1966)</f>
        <v>159.364</v>
      </c>
      <c r="AX290" s="4" cm="1">
        <f t="array" ref="AX290">INDEX(GMWQ!$A$2:$NF$60,MATCH(1,(GMWQ!$NE$2:$NE$60=AX$3)*(GMWQ!$ND$2:$ND$60=AX$4)*(GMWQ!$NF$2:$NF$60=AX$1),0),$G290-1966)</f>
        <v>180.06389999999999</v>
      </c>
      <c r="AY290" s="4" cm="1">
        <f t="array" ref="AY290">INDEX(GMWQ!$A$2:$NF$60,MATCH(1,(GMWQ!$NE$2:$NE$60=AY$3)*(GMWQ!$ND$2:$ND$60=AY$4)*(GMWQ!$NF$2:$NF$60=AY$1),0),$G290-1966)</f>
        <v>143.14789999999999</v>
      </c>
      <c r="AZ290" s="4" cm="1">
        <f t="array" ref="AZ290">INDEX(GMWQ!$A$2:$NF$60,MATCH(1,(GMWQ!$NE$2:$NE$60=AZ$3)*(GMWQ!$ND$2:$ND$60=AZ$4)*(GMWQ!$NF$2:$NF$60=AZ$1),0),$G290-1966)</f>
        <v>142.79589999999999</v>
      </c>
      <c r="BA290" s="4" cm="1">
        <f t="array" ref="BA290">INDEX(GMWQ!$A$2:$NF$60,MATCH(1,(GMWQ!$NE$2:$NE$60=BA$3)*(GMWQ!$ND$2:$ND$60=BA$4)*(GMWQ!$NF$2:$NF$60=BA$1),0),$G290-1966)</f>
        <v>238.67959999999999</v>
      </c>
    </row>
    <row r="291" spans="1:53" x14ac:dyDescent="0.25">
      <c r="A291" s="4">
        <v>2044</v>
      </c>
      <c r="B291" s="4">
        <f t="shared" si="367"/>
        <v>2044</v>
      </c>
      <c r="C291" s="4">
        <f t="shared" si="367"/>
        <v>2043</v>
      </c>
      <c r="D291" s="4">
        <f t="shared" ref="D291" si="377">+D287+1</f>
        <v>2043</v>
      </c>
      <c r="E291" s="4">
        <f t="shared" si="367"/>
        <v>2043</v>
      </c>
      <c r="G291" s="4">
        <f t="shared" si="311"/>
        <v>2257</v>
      </c>
      <c r="H291" s="4" cm="1">
        <f t="array" ref="H291">INDEX(GMWQ!$A$2:$NF$60,MATCH(1,(GMWQ!$NE$2:$NE$60=H$3)*(GMWQ!$ND$2:$ND$60=H$4)*(GMWQ!$NF$2:$NF$60=H$1),0),$G291-1966)</f>
        <v>911735.3</v>
      </c>
      <c r="I291" s="4" cm="1">
        <f t="array" ref="I291">INDEX(GMWQ!$A$2:$NF$60,MATCH(1,(GMWQ!$NE$2:$NE$60=I$3)*(GMWQ!$ND$2:$ND$60=I$4)*(GMWQ!$NF$2:$NF$60=I$1),0),$G291-1966)</f>
        <v>8755.8860000000004</v>
      </c>
      <c r="J291" s="4" cm="1">
        <f t="array" ref="J291">INDEX(GMWQ!$A$2:$NF$60,MATCH(1,(GMWQ!$NE$2:$NE$60=J$3)*(GMWQ!$ND$2:$ND$60=J$4)*(GMWQ!$NF$2:$NF$60=J$1),0),$G291-1966)</f>
        <v>154904.70000000001</v>
      </c>
      <c r="K291" s="4" cm="1">
        <f t="array" ref="K291">INDEX(GMWQ!$A$2:$NF$60,MATCH(1,(GMWQ!$NE$2:$NE$60=K$3)*(GMWQ!$ND$2:$ND$60=K$4)*(GMWQ!$NF$2:$NF$60=K$1),0),$G291-1966)</f>
        <v>1079.5309999999999</v>
      </c>
      <c r="L291" s="4" cm="1">
        <f t="array" ref="L291">INDEX(GMWQ!$A$2:$NF$60,MATCH(1,(GMWQ!$NE$2:$NE$60=L$3)*(GMWQ!$ND$2:$ND$60=L$4)*(GMWQ!$NF$2:$NF$60=L$1),0),$G291-1966)</f>
        <v>770.12109999999996</v>
      </c>
      <c r="M291" s="4" cm="1">
        <f t="array" ref="M291">INDEX(GMWQ!$A$2:$NF$60,MATCH(1,(GMWQ!$NE$2:$NE$60=M$3)*(GMWQ!$ND$2:$ND$60=M$4)*(GMWQ!$NF$2:$NF$60=M$1),0),$G291-1966)</f>
        <v>522.17560000000003</v>
      </c>
      <c r="N291" s="4" cm="1">
        <f t="array" ref="N291">INDEX(GMWQ!$A$2:$NF$60,MATCH(1,(GMWQ!$NE$2:$NE$60=N$3)*(GMWQ!$ND$2:$ND$60=N$4)*(GMWQ!$NF$2:$NF$60=N$1),0),$G291-1966)</f>
        <v>878290.2</v>
      </c>
      <c r="O291" s="4" cm="1">
        <f t="array" ref="O291">INDEX(GMWQ!$A$2:$NF$60,MATCH(1,(GMWQ!$NE$2:$NE$60=O$3)*(GMWQ!$ND$2:$ND$60=O$4)*(GMWQ!$NF$2:$NF$60=O$1),0),$G291-1966)</f>
        <v>-4190.25</v>
      </c>
      <c r="P291" s="4" cm="1">
        <f t="array" ref="P291">INDEX(GMWQ!$A$2:$NF$60,MATCH(1,(GMWQ!$NE$2:$NE$60=P$3)*(GMWQ!$ND$2:$ND$60=P$4)*(GMWQ!$NF$2:$NF$60=P$1),0),$G291-1966)</f>
        <v>-1050.3230000000001</v>
      </c>
      <c r="Q291" s="4" cm="1">
        <f t="array" ref="Q291">INDEX(GMWQ!$A$2:$NF$60,MATCH(1,(GMWQ!$NE$2:$NE$60=Q$3)*(GMWQ!$ND$2:$ND$60=Q$4)*(GMWQ!$NF$2:$NF$60=Q$1),0),$G291-1966)</f>
        <v>-7680.2809999999999</v>
      </c>
      <c r="R291" s="4" cm="1">
        <f t="array" ref="R291">INDEX(GMWQ!$A$2:$NF$60,MATCH(1,(GMWQ!$NE$2:$NE$60=R$3)*(GMWQ!$ND$2:$ND$60=R$4)*(GMWQ!$NF$2:$NF$60=R$1),0),$G291-1966)</f>
        <v>-29.627379999999999</v>
      </c>
      <c r="S291" s="4" cm="1">
        <f t="array" ref="S291">INDEX(GMWQ!$A$2:$NF$60,MATCH(1,(GMWQ!$NE$2:$NE$60=S$3)*(GMWQ!$ND$2:$ND$60=S$4)*(GMWQ!$NF$2:$NF$60=S$1),0),$G291-1966)</f>
        <v>-41.976990000000001</v>
      </c>
      <c r="T291" s="4" cm="1">
        <f t="array" ref="T291">INDEX(GMWQ!$A$2:$NF$60,MATCH(1,(GMWQ!$NE$2:$NE$60=T$3)*(GMWQ!$ND$2:$ND$60=T$4)*(GMWQ!$NF$2:$NF$60=T$1),0),$G291-1966)</f>
        <v>-15.05142</v>
      </c>
      <c r="U291" s="4" cm="1">
        <f t="array" ref="U291">INDEX(GMWQ!$A$2:$NF$60,MATCH(1,(GMWQ!$NE$2:$NE$60=U$3)*(GMWQ!$ND$2:$ND$60=U$4)*(GMWQ!$NF$2:$NF$60=U$1),0),$G291-1966)</f>
        <v>-26568.31</v>
      </c>
      <c r="V291" s="4" cm="1">
        <f t="array" ref="V291">INDEX(GMWQ!$A$2:$NF$60,MATCH(1,(GMWQ!$NE$2:$NE$60=V$3)*(GMWQ!$ND$2:$ND$60=V$4)*(GMWQ!$NF$2:$NF$60=V$1),0),$G291-1966)</f>
        <v>5775500</v>
      </c>
      <c r="W291" s="4" cm="1">
        <f t="array" ref="W291">INDEX(GMWQ!$A$2:$NF$60,MATCH(1,(GMWQ!$NE$2:$NE$60=W$3)*(GMWQ!$ND$2:$ND$60=W$4)*(GMWQ!$NF$2:$NF$60=W$1),0),$G291-1966)</f>
        <v>106166.6</v>
      </c>
      <c r="X291" s="4" cm="1">
        <f t="array" ref="X291">INDEX(GMWQ!$A$2:$NF$60,MATCH(1,(GMWQ!$NE$2:$NE$60=X$3)*(GMWQ!$ND$2:$ND$60=X$4)*(GMWQ!$NF$2:$NF$60=X$1),0),$G291-1966)</f>
        <v>1832664</v>
      </c>
      <c r="Y291" s="4" cm="1">
        <f t="array" ref="Y291">INDEX(GMWQ!$A$2:$NF$60,MATCH(1,(GMWQ!$NE$2:$NE$60=Y$3)*(GMWQ!$ND$2:$ND$60=Y$4)*(GMWQ!$NF$2:$NF$60=Y$1),0),$G291-1966)</f>
        <v>5127.2929999999997</v>
      </c>
      <c r="Z291" s="4" cm="1">
        <f t="array" ref="Z291">INDEX(GMWQ!$A$2:$NF$60,MATCH(1,(GMWQ!$NE$2:$NE$60=Z$3)*(GMWQ!$ND$2:$ND$60=Z$4)*(GMWQ!$NF$2:$NF$60=Z$1),0),$G291-1966)</f>
        <v>6503.2460000000001</v>
      </c>
      <c r="AA291" s="4" cm="1">
        <f t="array" ref="AA291">INDEX(GMWQ!$A$2:$NF$60,MATCH(1,(GMWQ!$NE$2:$NE$60=AA$3)*(GMWQ!$ND$2:$ND$60=AA$4)*(GMWQ!$NF$2:$NF$60=AA$1),0),$G291-1966)</f>
        <v>4530.9859999999999</v>
      </c>
      <c r="AB291" s="4" cm="1">
        <f t="array" ref="AB291">INDEX(GMWQ!$A$2:$NF$60,MATCH(1,(GMWQ!$NE$2:$NE$60=AB$3)*(GMWQ!$ND$2:$ND$60=AB$4)*(GMWQ!$NF$2:$NF$60=AB$1),0),$G291-1966)</f>
        <v>5211990</v>
      </c>
      <c r="AC291" s="4" cm="1">
        <f t="array" ref="AC291">INDEX(GMWQ!$A$2:$NF$60,MATCH(1,(GMWQ!$NE$2:$NE$60=AC$3)*(GMWQ!$ND$2:$ND$60=AC$4)*(GMWQ!$NF$2:$NF$60=AC$1),0),$G291-1966)</f>
        <v>5928666</v>
      </c>
      <c r="AD291" s="4" cm="1">
        <f t="array" ref="AD291">INDEX(GMWQ!$A$2:$NF$60,MATCH(1,(GMWQ!$NE$2:$NE$60=AD$3)*(GMWQ!$ND$2:$ND$60=AD$4)*(GMWQ!$NF$2:$NF$60=AD$1),0),$G291-1966)</f>
        <v>94391.38</v>
      </c>
      <c r="AE291" s="4" cm="1">
        <f t="array" ref="AE291">INDEX(GMWQ!$A$2:$NF$60,MATCH(1,(GMWQ!$NE$2:$NE$60=AE$3)*(GMWQ!$ND$2:$ND$60=AE$4)*(GMWQ!$NF$2:$NF$60=AE$1),0),$G291-1966)</f>
        <v>1050093</v>
      </c>
      <c r="AF291" s="4" cm="1">
        <f t="array" ref="AF291">INDEX(GMWQ!$A$2:$NF$60,MATCH(1,(GMWQ!$NE$2:$NE$60=AF$3)*(GMWQ!$ND$2:$ND$60=AF$4)*(GMWQ!$NF$2:$NF$60=AF$1),0),$G291-1966)</f>
        <v>3450.7429999999999</v>
      </c>
      <c r="AG291" s="4" cm="1">
        <f t="array" ref="AG291">INDEX(GMWQ!$A$2:$NF$60,MATCH(1,(GMWQ!$NE$2:$NE$60=AG$3)*(GMWQ!$ND$2:$ND$60=AG$4)*(GMWQ!$NF$2:$NF$60=AG$1),0),$G291-1966)</f>
        <v>5072.8549999999996</v>
      </c>
      <c r="AH291" s="4" cm="1">
        <f t="array" ref="AH291">INDEX(GMWQ!$A$2:$NF$60,MATCH(1,(GMWQ!$NE$2:$NE$60=AH$3)*(GMWQ!$ND$2:$ND$60=AH$4)*(GMWQ!$NF$2:$NF$60=AH$1),0),$G291-1966)</f>
        <v>3892.2739999999999</v>
      </c>
      <c r="AI291" s="4" cm="1">
        <f t="array" ref="AI291">INDEX(GMWQ!$A$2:$NF$60,MATCH(1,(GMWQ!$NE$2:$NE$60=AI$3)*(GMWQ!$ND$2:$ND$60=AI$4)*(GMWQ!$NF$2:$NF$60=AI$1),0),$G291-1966)</f>
        <v>2088478</v>
      </c>
      <c r="AJ291" s="4" cm="1">
        <f t="array" ref="AJ291">INDEX(GMWQ!$A$2:$NF$60,MATCH(1,(GMWQ!$NE$2:$NE$60=AJ$3)*(GMWQ!$ND$2:$ND$60=AJ$4)*(GMWQ!$NF$2:$NF$60=AJ$1),0),$G291-1966)</f>
        <v>1474580</v>
      </c>
      <c r="AK291" s="4" cm="1">
        <f t="array" ref="AK291">INDEX(GMWQ!$A$2:$NF$60,MATCH(1,(GMWQ!$NE$2:$NE$60=AK$3)*(GMWQ!$ND$2:$ND$60=AK$4)*(GMWQ!$NF$2:$NF$60=AK$1),0),$G291-1966)</f>
        <v>16049.83</v>
      </c>
      <c r="AL291" s="4" cm="1">
        <f t="array" ref="AL291">INDEX(GMWQ!$A$2:$NF$60,MATCH(1,(GMWQ!$NE$2:$NE$60=AL$3)*(GMWQ!$ND$2:$ND$60=AL$4)*(GMWQ!$NF$2:$NF$60=AL$1),0),$G291-1966)</f>
        <v>229312.3</v>
      </c>
      <c r="AM291" s="4" cm="1">
        <f t="array" ref="AM291">INDEX(GMWQ!$A$2:$NF$60,MATCH(1,(GMWQ!$NE$2:$NE$60=AM$3)*(GMWQ!$ND$2:$ND$60=AM$4)*(GMWQ!$NF$2:$NF$60=AM$1),0),$G291-1966)</f>
        <v>2010.2550000000001</v>
      </c>
      <c r="AN291" s="4" cm="1">
        <f t="array" ref="AN291">INDEX(GMWQ!$A$2:$NF$60,MATCH(1,(GMWQ!$NE$2:$NE$60=AN$3)*(GMWQ!$ND$2:$ND$60=AN$4)*(GMWQ!$NF$2:$NF$60=AN$1),0),$G291-1966)</f>
        <v>1280.931</v>
      </c>
      <c r="AO291" s="4" cm="1">
        <f t="array" ref="AO291">INDEX(GMWQ!$A$2:$NF$60,MATCH(1,(GMWQ!$NE$2:$NE$60=AO$3)*(GMWQ!$ND$2:$ND$60=AO$4)*(GMWQ!$NF$2:$NF$60=AO$1),0),$G291-1966)</f>
        <v>854.1472</v>
      </c>
      <c r="AP291" s="4" cm="1">
        <f t="array" ref="AP291">INDEX(GMWQ!$A$2:$NF$60,MATCH(1,(GMWQ!$NE$2:$NE$60=AP$3)*(GMWQ!$ND$2:$ND$60=AP$4)*(GMWQ!$NF$2:$NF$60=AP$1),0),$G291-1966)</f>
        <v>1623105</v>
      </c>
      <c r="AQ291" s="4" cm="1">
        <f t="array" ref="AQ291">INDEX(GMWQ!$A$2:$NF$60,MATCH(1,(GMWQ!$NE$2:$NE$60=AQ$3)*(GMWQ!$ND$2:$ND$60=AQ$4)*(GMWQ!$NF$2:$NF$60=AQ$1),0),$G291-1966)</f>
        <v>0.53162569999999998</v>
      </c>
      <c r="AR291" s="4" cm="1">
        <f t="array" ref="AR291">INDEX(GMWQ!$A$2:$NF$60,MATCH(1,(GMWQ!$NE$2:$NE$60=AR$3)*(GMWQ!$ND$2:$ND$60=AR$4)*(GMWQ!$NF$2:$NF$60=AR$1),0),$G291-1966)</f>
        <v>0.72926460000000004</v>
      </c>
      <c r="AS291" s="4" cm="1">
        <f t="array" ref="AS291">INDEX(GMWQ!$A$2:$NF$60,MATCH(1,(GMWQ!$NE$2:$NE$60=AS$3)*(GMWQ!$ND$2:$ND$60=AS$4)*(GMWQ!$NF$2:$NF$60=AS$1),0),$G291-1966)</f>
        <v>0.41395890000000002</v>
      </c>
      <c r="AT291" s="4" cm="1">
        <f t="array" ref="AT291">INDEX(GMWQ!$A$2:$NF$60,MATCH(1,(GMWQ!$NE$2:$NE$60=AT$3)*(GMWQ!$ND$2:$ND$60=AT$4)*(GMWQ!$NF$2:$NF$60=AT$1),0),$G291-1966)</f>
        <v>0.82297779999999998</v>
      </c>
      <c r="AU291" s="4" cm="1">
        <f t="array" ref="AU291">INDEX(GMWQ!$A$2:$NF$60,MATCH(1,(GMWQ!$NE$2:$NE$60=AU$3)*(GMWQ!$ND$2:$ND$60=AU$4)*(GMWQ!$NF$2:$NF$60=AU$1),0),$G291-1966)</f>
        <v>203.3811</v>
      </c>
      <c r="AV291" s="4" cm="1">
        <f t="array" ref="AV291">INDEX(GMWQ!$A$2:$NF$60,MATCH(1,(GMWQ!$NE$2:$NE$60=AV$3)*(GMWQ!$ND$2:$ND$60=AV$4)*(GMWQ!$NF$2:$NF$60=AV$1),0),$G291-1966)</f>
        <v>487.68950000000001</v>
      </c>
      <c r="AW291" s="4" cm="1">
        <f t="array" ref="AW291">INDEX(GMWQ!$A$2:$NF$60,MATCH(1,(GMWQ!$NE$2:$NE$60=AW$3)*(GMWQ!$ND$2:$ND$60=AW$4)*(GMWQ!$NF$2:$NF$60=AW$1),0),$G291-1966)</f>
        <v>159.53479999999999</v>
      </c>
      <c r="AX291" s="4" cm="1">
        <f t="array" ref="AX291">INDEX(GMWQ!$A$2:$NF$60,MATCH(1,(GMWQ!$NE$2:$NE$60=AX$3)*(GMWQ!$ND$2:$ND$60=AX$4)*(GMWQ!$NF$2:$NF$60=AX$1),0),$G291-1966)</f>
        <v>180.96539999999999</v>
      </c>
      <c r="AY291" s="4" cm="1">
        <f t="array" ref="AY291">INDEX(GMWQ!$A$2:$NF$60,MATCH(1,(GMWQ!$NE$2:$NE$60=AY$3)*(GMWQ!$ND$2:$ND$60=AY$4)*(GMWQ!$NF$2:$NF$60=AY$1),0),$G291-1966)</f>
        <v>143.90170000000001</v>
      </c>
      <c r="AZ291" s="4" cm="1">
        <f t="array" ref="AZ291">INDEX(GMWQ!$A$2:$NF$60,MATCH(1,(GMWQ!$NE$2:$NE$60=AZ$3)*(GMWQ!$ND$2:$ND$60=AZ$4)*(GMWQ!$NF$2:$NF$60=AZ$1),0),$G291-1966)</f>
        <v>143.7799</v>
      </c>
      <c r="BA291" s="4" cm="1">
        <f t="array" ref="BA291">INDEX(GMWQ!$A$2:$NF$60,MATCH(1,(GMWQ!$NE$2:$NE$60=BA$3)*(GMWQ!$ND$2:$ND$60=BA$4)*(GMWQ!$NF$2:$NF$60=BA$1),0),$G291-1966)</f>
        <v>239.88749999999999</v>
      </c>
    </row>
    <row r="292" spans="1:53" x14ac:dyDescent="0.25">
      <c r="B292" s="4">
        <f t="shared" si="367"/>
        <v>2044</v>
      </c>
      <c r="C292" s="4">
        <f t="shared" si="367"/>
        <v>2044</v>
      </c>
      <c r="D292" s="4">
        <f t="shared" ref="D292" si="378">+D288+1</f>
        <v>2043</v>
      </c>
      <c r="G292" s="4">
        <f t="shared" si="311"/>
        <v>2258</v>
      </c>
      <c r="H292" s="4" cm="1">
        <f t="array" ref="H292">INDEX(GMWQ!$A$2:$NF$60,MATCH(1,(GMWQ!$NE$2:$NE$60=H$3)*(GMWQ!$ND$2:$ND$60=H$4)*(GMWQ!$NF$2:$NF$60=H$1),0),$G292-1966)</f>
        <v>914871.4</v>
      </c>
      <c r="I292" s="4" cm="1">
        <f t="array" ref="I292">INDEX(GMWQ!$A$2:$NF$60,MATCH(1,(GMWQ!$NE$2:$NE$60=I$3)*(GMWQ!$ND$2:$ND$60=I$4)*(GMWQ!$NF$2:$NF$60=I$1),0),$G292-1966)</f>
        <v>8792.4060000000009</v>
      </c>
      <c r="J292" s="4" cm="1">
        <f t="array" ref="J292">INDEX(GMWQ!$A$2:$NF$60,MATCH(1,(GMWQ!$NE$2:$NE$60=J$3)*(GMWQ!$ND$2:$ND$60=J$4)*(GMWQ!$NF$2:$NF$60=J$1),0),$G292-1966)</f>
        <v>154963.29999999999</v>
      </c>
      <c r="K292" s="4" cm="1">
        <f t="array" ref="K292">INDEX(GMWQ!$A$2:$NF$60,MATCH(1,(GMWQ!$NE$2:$NE$60=K$3)*(GMWQ!$ND$2:$ND$60=K$4)*(GMWQ!$NF$2:$NF$60=K$1),0),$G292-1966)</f>
        <v>1081.9690000000001</v>
      </c>
      <c r="L292" s="4" cm="1">
        <f t="array" ref="L292">INDEX(GMWQ!$A$2:$NF$60,MATCH(1,(GMWQ!$NE$2:$NE$60=L$3)*(GMWQ!$ND$2:$ND$60=L$4)*(GMWQ!$NF$2:$NF$60=L$1),0),$G292-1966)</f>
        <v>771.06500000000005</v>
      </c>
      <c r="M292" s="4" cm="1">
        <f t="array" ref="M292">INDEX(GMWQ!$A$2:$NF$60,MATCH(1,(GMWQ!$NE$2:$NE$60=M$3)*(GMWQ!$ND$2:$ND$60=M$4)*(GMWQ!$NF$2:$NF$60=M$1),0),$G292-1966)</f>
        <v>522.37810000000002</v>
      </c>
      <c r="N292" s="4" cm="1">
        <f t="array" ref="N292">INDEX(GMWQ!$A$2:$NF$60,MATCH(1,(GMWQ!$NE$2:$NE$60=N$3)*(GMWQ!$ND$2:$ND$60=N$4)*(GMWQ!$NF$2:$NF$60=N$1),0),$G292-1966)</f>
        <v>882295</v>
      </c>
      <c r="O292" s="4" cm="1">
        <f t="array" ref="O292">INDEX(GMWQ!$A$2:$NF$60,MATCH(1,(GMWQ!$NE$2:$NE$60=O$3)*(GMWQ!$ND$2:$ND$60=O$4)*(GMWQ!$NF$2:$NF$60=O$1),0),$G292-1966)</f>
        <v>-94220.56</v>
      </c>
      <c r="P292" s="4" cm="1">
        <f t="array" ref="P292">INDEX(GMWQ!$A$2:$NF$60,MATCH(1,(GMWQ!$NE$2:$NE$60=P$3)*(GMWQ!$ND$2:$ND$60=P$4)*(GMWQ!$NF$2:$NF$60=P$1),0),$G292-1966)</f>
        <v>-1052.7429999999999</v>
      </c>
      <c r="Q292" s="4" cm="1">
        <f t="array" ref="Q292">INDEX(GMWQ!$A$2:$NF$60,MATCH(1,(GMWQ!$NE$2:$NE$60=Q$3)*(GMWQ!$ND$2:$ND$60=Q$4)*(GMWQ!$NF$2:$NF$60=Q$1),0),$G292-1966)</f>
        <v>-7713.7889999999998</v>
      </c>
      <c r="R292" s="4" cm="1">
        <f t="array" ref="R292">INDEX(GMWQ!$A$2:$NF$60,MATCH(1,(GMWQ!$NE$2:$NE$60=R$3)*(GMWQ!$ND$2:$ND$60=R$4)*(GMWQ!$NF$2:$NF$60=R$1),0),$G292-1966)</f>
        <v>-29.841609999999999</v>
      </c>
      <c r="S292" s="4" cm="1">
        <f t="array" ref="S292">INDEX(GMWQ!$A$2:$NF$60,MATCH(1,(GMWQ!$NE$2:$NE$60=S$3)*(GMWQ!$ND$2:$ND$60=S$4)*(GMWQ!$NF$2:$NF$60=S$1),0),$G292-1966)</f>
        <v>-42.228029999999997</v>
      </c>
      <c r="T292" s="4" cm="1">
        <f t="array" ref="T292">INDEX(GMWQ!$A$2:$NF$60,MATCH(1,(GMWQ!$NE$2:$NE$60=T$3)*(GMWQ!$ND$2:$ND$60=T$4)*(GMWQ!$NF$2:$NF$60=T$1),0),$G292-1966)</f>
        <v>-15.12702</v>
      </c>
      <c r="U292" s="4" cm="1">
        <f t="array" ref="U292">INDEX(GMWQ!$A$2:$NF$60,MATCH(1,(GMWQ!$NE$2:$NE$60=U$3)*(GMWQ!$ND$2:$ND$60=U$4)*(GMWQ!$NF$2:$NF$60=U$1),0),$G292-1966)</f>
        <v>-26818.5</v>
      </c>
      <c r="V292" s="4" cm="1">
        <f t="array" ref="V292">INDEX(GMWQ!$A$2:$NF$60,MATCH(1,(GMWQ!$NE$2:$NE$60=V$3)*(GMWQ!$ND$2:$ND$60=V$4)*(GMWQ!$NF$2:$NF$60=V$1),0),$G292-1966)</f>
        <v>5869720</v>
      </c>
      <c r="W292" s="4" cm="1">
        <f t="array" ref="W292">INDEX(GMWQ!$A$2:$NF$60,MATCH(1,(GMWQ!$NE$2:$NE$60=W$3)*(GMWQ!$ND$2:$ND$60=W$4)*(GMWQ!$NF$2:$NF$60=W$1),0),$G292-1966)</f>
        <v>107219.3</v>
      </c>
      <c r="X292" s="4" cm="1">
        <f t="array" ref="X292">INDEX(GMWQ!$A$2:$NF$60,MATCH(1,(GMWQ!$NE$2:$NE$60=X$3)*(GMWQ!$ND$2:$ND$60=X$4)*(GMWQ!$NF$2:$NF$60=X$1),0),$G292-1966)</f>
        <v>1840378</v>
      </c>
      <c r="Y292" s="4" cm="1">
        <f t="array" ref="Y292">INDEX(GMWQ!$A$2:$NF$60,MATCH(1,(GMWQ!$NE$2:$NE$60=Y$3)*(GMWQ!$ND$2:$ND$60=Y$4)*(GMWQ!$NF$2:$NF$60=Y$1),0),$G292-1966)</f>
        <v>5157.1350000000002</v>
      </c>
      <c r="Z292" s="4" cm="1">
        <f t="array" ref="Z292">INDEX(GMWQ!$A$2:$NF$60,MATCH(1,(GMWQ!$NE$2:$NE$60=Z$3)*(GMWQ!$ND$2:$ND$60=Z$4)*(GMWQ!$NF$2:$NF$60=Z$1),0),$G292-1966)</f>
        <v>6545.4740000000002</v>
      </c>
      <c r="AA292" s="4" cm="1">
        <f t="array" ref="AA292">INDEX(GMWQ!$A$2:$NF$60,MATCH(1,(GMWQ!$NE$2:$NE$60=AA$3)*(GMWQ!$ND$2:$ND$60=AA$4)*(GMWQ!$NF$2:$NF$60=AA$1),0),$G292-1966)</f>
        <v>4546.1130000000003</v>
      </c>
      <c r="AB292" s="4" cm="1">
        <f t="array" ref="AB292">INDEX(GMWQ!$A$2:$NF$60,MATCH(1,(GMWQ!$NE$2:$NE$60=AB$3)*(GMWQ!$ND$2:$ND$60=AB$4)*(GMWQ!$NF$2:$NF$60=AB$1),0),$G292-1966)</f>
        <v>5238808</v>
      </c>
      <c r="AC292" s="4" cm="1">
        <f t="array" ref="AC292">INDEX(GMWQ!$A$2:$NF$60,MATCH(1,(GMWQ!$NE$2:$NE$60=AC$3)*(GMWQ!$ND$2:$ND$60=AC$4)*(GMWQ!$NF$2:$NF$60=AC$1),0),$G292-1966)</f>
        <v>6025564</v>
      </c>
      <c r="AD292" s="4" cm="1">
        <f t="array" ref="AD292">INDEX(GMWQ!$A$2:$NF$60,MATCH(1,(GMWQ!$NE$2:$NE$60=AD$3)*(GMWQ!$ND$2:$ND$60=AD$4)*(GMWQ!$NF$2:$NF$60=AD$1),0),$G292-1966)</f>
        <v>95444.88</v>
      </c>
      <c r="AE292" s="4" cm="1">
        <f t="array" ref="AE292">INDEX(GMWQ!$A$2:$NF$60,MATCH(1,(GMWQ!$NE$2:$NE$60=AE$3)*(GMWQ!$ND$2:$ND$60=AE$4)*(GMWQ!$NF$2:$NF$60=AE$1),0),$G292-1966)</f>
        <v>1057807</v>
      </c>
      <c r="AF292" s="4" cm="1">
        <f t="array" ref="AF292">INDEX(GMWQ!$A$2:$NF$60,MATCH(1,(GMWQ!$NE$2:$NE$60=AF$3)*(GMWQ!$ND$2:$ND$60=AF$4)*(GMWQ!$NF$2:$NF$60=AF$1),0),$G292-1966)</f>
        <v>3480.585</v>
      </c>
      <c r="AG292" s="4" cm="1">
        <f t="array" ref="AG292">INDEX(GMWQ!$A$2:$NF$60,MATCH(1,(GMWQ!$NE$2:$NE$60=AG$3)*(GMWQ!$ND$2:$ND$60=AG$4)*(GMWQ!$NF$2:$NF$60=AG$1),0),$G292-1966)</f>
        <v>5115.0829999999996</v>
      </c>
      <c r="AH292" s="4" cm="1">
        <f t="array" ref="AH292">INDEX(GMWQ!$A$2:$NF$60,MATCH(1,(GMWQ!$NE$2:$NE$60=AH$3)*(GMWQ!$ND$2:$ND$60=AH$4)*(GMWQ!$NF$2:$NF$60=AH$1),0),$G292-1966)</f>
        <v>3907.4009999999998</v>
      </c>
      <c r="AI292" s="4" cm="1">
        <f t="array" ref="AI292">INDEX(GMWQ!$A$2:$NF$60,MATCH(1,(GMWQ!$NE$2:$NE$60=AI$3)*(GMWQ!$ND$2:$ND$60=AI$4)*(GMWQ!$NF$2:$NF$60=AI$1),0),$G292-1966)</f>
        <v>2116814</v>
      </c>
      <c r="AJ292" s="4" cm="1">
        <f t="array" ref="AJ292">INDEX(GMWQ!$A$2:$NF$60,MATCH(1,(GMWQ!$NE$2:$NE$60=AJ$3)*(GMWQ!$ND$2:$ND$60=AJ$4)*(GMWQ!$NF$2:$NF$60=AJ$1),0),$G292-1966)</f>
        <v>1487643</v>
      </c>
      <c r="AK292" s="4" cm="1">
        <f t="array" ref="AK292">INDEX(GMWQ!$A$2:$NF$60,MATCH(1,(GMWQ!$NE$2:$NE$60=AK$3)*(GMWQ!$ND$2:$ND$60=AK$4)*(GMWQ!$NF$2:$NF$60=AK$1),0),$G292-1966)</f>
        <v>16191.83</v>
      </c>
      <c r="AL292" s="4" cm="1">
        <f t="array" ref="AL292">INDEX(GMWQ!$A$2:$NF$60,MATCH(1,(GMWQ!$NE$2:$NE$60=AL$3)*(GMWQ!$ND$2:$ND$60=AL$4)*(GMWQ!$NF$2:$NF$60=AL$1),0),$G292-1966)</f>
        <v>230315.7</v>
      </c>
      <c r="AM292" s="4" cm="1">
        <f t="array" ref="AM292">INDEX(GMWQ!$A$2:$NF$60,MATCH(1,(GMWQ!$NE$2:$NE$60=AM$3)*(GMWQ!$ND$2:$ND$60=AM$4)*(GMWQ!$NF$2:$NF$60=AM$1),0),$G292-1966)</f>
        <v>2024.7909999999999</v>
      </c>
      <c r="AN292" s="4" cm="1">
        <f t="array" ref="AN292">INDEX(GMWQ!$A$2:$NF$60,MATCH(1,(GMWQ!$NE$2:$NE$60=AN$3)*(GMWQ!$ND$2:$ND$60=AN$4)*(GMWQ!$NF$2:$NF$60=AN$1),0),$G292-1966)</f>
        <v>1288.885</v>
      </c>
      <c r="AO292" s="4" cm="1">
        <f t="array" ref="AO292">INDEX(GMWQ!$A$2:$NF$60,MATCH(1,(GMWQ!$NE$2:$NE$60=AO$3)*(GMWQ!$ND$2:$ND$60=AO$4)*(GMWQ!$NF$2:$NF$60=AO$1),0),$G292-1966)</f>
        <v>858.77279999999996</v>
      </c>
      <c r="AP292" s="4" cm="1">
        <f t="array" ref="AP292">INDEX(GMWQ!$A$2:$NF$60,MATCH(1,(GMWQ!$NE$2:$NE$60=AP$3)*(GMWQ!$ND$2:$ND$60=AP$4)*(GMWQ!$NF$2:$NF$60=AP$1),0),$G292-1966)</f>
        <v>1638507</v>
      </c>
      <c r="AQ292" s="4" cm="1">
        <f t="array" ref="AQ292">INDEX(GMWQ!$A$2:$NF$60,MATCH(1,(GMWQ!$NE$2:$NE$60=AQ$3)*(GMWQ!$ND$2:$ND$60=AQ$4)*(GMWQ!$NF$2:$NF$60=AQ$1),0),$G292-1966)</f>
        <v>0.53900539999999997</v>
      </c>
      <c r="AR292" s="4" cm="1">
        <f t="array" ref="AR292">INDEX(GMWQ!$A$2:$NF$60,MATCH(1,(GMWQ!$NE$2:$NE$60=AR$3)*(GMWQ!$ND$2:$ND$60=AR$4)*(GMWQ!$NF$2:$NF$60=AR$1),0),$G292-1966)</f>
        <v>0.73091790000000001</v>
      </c>
      <c r="AS292" s="4" cm="1">
        <f t="array" ref="AS292">INDEX(GMWQ!$A$2:$NF$60,MATCH(1,(GMWQ!$NE$2:$NE$60=AS$3)*(GMWQ!$ND$2:$ND$60=AS$4)*(GMWQ!$NF$2:$NF$60=AS$1),0),$G292-1966)</f>
        <v>0.4152768</v>
      </c>
      <c r="AT292" s="4" cm="1">
        <f t="array" ref="AT292">INDEX(GMWQ!$A$2:$NF$60,MATCH(1,(GMWQ!$NE$2:$NE$60=AT$3)*(GMWQ!$ND$2:$ND$60=AT$4)*(GMWQ!$NF$2:$NF$60=AT$1),0),$G292-1966)</f>
        <v>0.8223549</v>
      </c>
      <c r="AU292" s="4" cm="1">
        <f t="array" ref="AU292">INDEX(GMWQ!$A$2:$NF$60,MATCH(1,(GMWQ!$NE$2:$NE$60=AU$3)*(GMWQ!$ND$2:$ND$60=AU$4)*(GMWQ!$NF$2:$NF$60=AU$1),0),$G292-1966)</f>
        <v>205.1371</v>
      </c>
      <c r="AV292" s="4" cm="1">
        <f t="array" ref="AV292">INDEX(GMWQ!$A$2:$NF$60,MATCH(1,(GMWQ!$NE$2:$NE$60=AV$3)*(GMWQ!$ND$2:$ND$60=AV$4)*(GMWQ!$NF$2:$NF$60=AV$1),0),$G292-1966)</f>
        <v>490.35860000000002</v>
      </c>
      <c r="AW292" s="4" cm="1">
        <f t="array" ref="AW292">INDEX(GMWQ!$A$2:$NF$60,MATCH(1,(GMWQ!$NE$2:$NE$60=AW$3)*(GMWQ!$ND$2:$ND$60=AW$4)*(GMWQ!$NF$2:$NF$60=AW$1),0),$G292-1966)</f>
        <v>160.92009999999999</v>
      </c>
      <c r="AX292" s="4" cm="1">
        <f t="array" ref="AX292">INDEX(GMWQ!$A$2:$NF$60,MATCH(1,(GMWQ!$NE$2:$NE$60=AX$3)*(GMWQ!$ND$2:$ND$60=AX$4)*(GMWQ!$NF$2:$NF$60=AX$1),0),$G292-1966)</f>
        <v>181.87139999999999</v>
      </c>
      <c r="AY292" s="4" cm="1">
        <f t="array" ref="AY292">INDEX(GMWQ!$A$2:$NF$60,MATCH(1,(GMWQ!$NE$2:$NE$60=AY$3)*(GMWQ!$ND$2:$ND$60=AY$4)*(GMWQ!$NF$2:$NF$60=AY$1),0),$G292-1966)</f>
        <v>145.22110000000001</v>
      </c>
      <c r="AZ292" s="4" cm="1">
        <f t="array" ref="AZ292">INDEX(GMWQ!$A$2:$NF$60,MATCH(1,(GMWQ!$NE$2:$NE$60=AZ$3)*(GMWQ!$ND$2:$ND$60=AZ$4)*(GMWQ!$NF$2:$NF$60=AZ$1),0),$G292-1966)</f>
        <v>145.19829999999999</v>
      </c>
      <c r="BA292" s="4" cm="1">
        <f t="array" ref="BA292">INDEX(GMWQ!$A$2:$NF$60,MATCH(1,(GMWQ!$NE$2:$NE$60=BA$3)*(GMWQ!$ND$2:$ND$60=BA$4)*(GMWQ!$NF$2:$NF$60=BA$1),0),$G292-1966)</f>
        <v>241.10130000000001</v>
      </c>
    </row>
    <row r="293" spans="1:53" x14ac:dyDescent="0.25">
      <c r="B293" s="4">
        <f t="shared" si="367"/>
        <v>2044</v>
      </c>
      <c r="C293" s="4">
        <f t="shared" si="367"/>
        <v>2044</v>
      </c>
      <c r="D293" s="4">
        <f t="shared" ref="D293" si="379">+D289+1</f>
        <v>2044</v>
      </c>
      <c r="G293" s="4">
        <f t="shared" si="311"/>
        <v>2259</v>
      </c>
      <c r="H293" s="4" cm="1">
        <f t="array" ref="H293">INDEX(GMWQ!$A$2:$NF$60,MATCH(1,(GMWQ!$NE$2:$NE$60=H$3)*(GMWQ!$ND$2:$ND$60=H$4)*(GMWQ!$NF$2:$NF$60=H$1),0),$G293-1966)</f>
        <v>917845</v>
      </c>
      <c r="I293" s="4" cm="1">
        <f t="array" ref="I293">INDEX(GMWQ!$A$2:$NF$60,MATCH(1,(GMWQ!$NE$2:$NE$60=I$3)*(GMWQ!$ND$2:$ND$60=I$4)*(GMWQ!$NF$2:$NF$60=I$1),0),$G293-1966)</f>
        <v>8828.866</v>
      </c>
      <c r="J293" s="4" cm="1">
        <f t="array" ref="J293">INDEX(GMWQ!$A$2:$NF$60,MATCH(1,(GMWQ!$NE$2:$NE$60=J$3)*(GMWQ!$ND$2:$ND$60=J$4)*(GMWQ!$NF$2:$NF$60=J$1),0),$G293-1966)</f>
        <v>155025.60000000001</v>
      </c>
      <c r="K293" s="4" cm="1">
        <f t="array" ref="K293">INDEX(GMWQ!$A$2:$NF$60,MATCH(1,(GMWQ!$NE$2:$NE$60=K$3)*(GMWQ!$ND$2:$ND$60=K$4)*(GMWQ!$NF$2:$NF$60=K$1),0),$G293-1966)</f>
        <v>1084.413</v>
      </c>
      <c r="L293" s="4" cm="1">
        <f t="array" ref="L293">INDEX(GMWQ!$A$2:$NF$60,MATCH(1,(GMWQ!$NE$2:$NE$60=L$3)*(GMWQ!$ND$2:$ND$60=L$4)*(GMWQ!$NF$2:$NF$60=L$1),0),$G293-1966)</f>
        <v>772.01800000000003</v>
      </c>
      <c r="M293" s="4" cm="1">
        <f t="array" ref="M293">INDEX(GMWQ!$A$2:$NF$60,MATCH(1,(GMWQ!$NE$2:$NE$60=M$3)*(GMWQ!$ND$2:$ND$60=M$4)*(GMWQ!$NF$2:$NF$60=M$1),0),$G293-1966)</f>
        <v>522.56119999999999</v>
      </c>
      <c r="N293" s="4" cm="1">
        <f t="array" ref="N293">INDEX(GMWQ!$A$2:$NF$60,MATCH(1,(GMWQ!$NE$2:$NE$60=N$3)*(GMWQ!$ND$2:$ND$60=N$4)*(GMWQ!$NF$2:$NF$60=N$1),0),$G293-1966)</f>
        <v>886297.3</v>
      </c>
      <c r="O293" s="4" cm="1">
        <f t="array" ref="O293">INDEX(GMWQ!$A$2:$NF$60,MATCH(1,(GMWQ!$NE$2:$NE$60=O$3)*(GMWQ!$ND$2:$ND$60=O$4)*(GMWQ!$NF$2:$NF$60=O$1),0),$G293-1966)</f>
        <v>-50332.69</v>
      </c>
      <c r="P293" s="4" cm="1">
        <f t="array" ref="P293">INDEX(GMWQ!$A$2:$NF$60,MATCH(1,(GMWQ!$NE$2:$NE$60=P$3)*(GMWQ!$ND$2:$ND$60=P$4)*(GMWQ!$NF$2:$NF$60=P$1),0),$G293-1966)</f>
        <v>-1055.1859999999999</v>
      </c>
      <c r="Q293" s="4" cm="1">
        <f t="array" ref="Q293">INDEX(GMWQ!$A$2:$NF$60,MATCH(1,(GMWQ!$NE$2:$NE$60=Q$3)*(GMWQ!$ND$2:$ND$60=Q$4)*(GMWQ!$NF$2:$NF$60=Q$1),0),$G293-1966)</f>
        <v>-7747.5469999999996</v>
      </c>
      <c r="R293" s="4" cm="1">
        <f t="array" ref="R293">INDEX(GMWQ!$A$2:$NF$60,MATCH(1,(GMWQ!$NE$2:$NE$60=R$3)*(GMWQ!$ND$2:$ND$60=R$4)*(GMWQ!$NF$2:$NF$60=R$1),0),$G293-1966)</f>
        <v>-30.05762</v>
      </c>
      <c r="S293" s="4" cm="1">
        <f t="array" ref="S293">INDEX(GMWQ!$A$2:$NF$60,MATCH(1,(GMWQ!$NE$2:$NE$60=S$3)*(GMWQ!$ND$2:$ND$60=S$4)*(GMWQ!$NF$2:$NF$60=S$1),0),$G293-1966)</f>
        <v>-42.499020000000002</v>
      </c>
      <c r="T293" s="4" cm="1">
        <f t="array" ref="T293">INDEX(GMWQ!$A$2:$NF$60,MATCH(1,(GMWQ!$NE$2:$NE$60=T$3)*(GMWQ!$ND$2:$ND$60=T$4)*(GMWQ!$NF$2:$NF$60=T$1),0),$G293-1966)</f>
        <v>-15.208930000000001</v>
      </c>
      <c r="U293" s="4" cm="1">
        <f t="array" ref="U293">INDEX(GMWQ!$A$2:$NF$60,MATCH(1,(GMWQ!$NE$2:$NE$60=U$3)*(GMWQ!$ND$2:$ND$60=U$4)*(GMWQ!$NF$2:$NF$60=U$1),0),$G293-1966)</f>
        <v>-26939.81</v>
      </c>
      <c r="V293" s="4" cm="1">
        <f t="array" ref="V293">INDEX(GMWQ!$A$2:$NF$60,MATCH(1,(GMWQ!$NE$2:$NE$60=V$3)*(GMWQ!$ND$2:$ND$60=V$4)*(GMWQ!$NF$2:$NF$60=V$1),0),$G293-1966)</f>
        <v>5920053</v>
      </c>
      <c r="W293" s="4" cm="1">
        <f t="array" ref="W293">INDEX(GMWQ!$A$2:$NF$60,MATCH(1,(GMWQ!$NE$2:$NE$60=W$3)*(GMWQ!$ND$2:$ND$60=W$4)*(GMWQ!$NF$2:$NF$60=W$1),0),$G293-1966)</f>
        <v>108274.5</v>
      </c>
      <c r="X293" s="4" cm="1">
        <f t="array" ref="X293">INDEX(GMWQ!$A$2:$NF$60,MATCH(1,(GMWQ!$NE$2:$NE$60=X$3)*(GMWQ!$ND$2:$ND$60=X$4)*(GMWQ!$NF$2:$NF$60=X$1),0),$G293-1966)</f>
        <v>1848126</v>
      </c>
      <c r="Y293" s="4" cm="1">
        <f t="array" ref="Y293">INDEX(GMWQ!$A$2:$NF$60,MATCH(1,(GMWQ!$NE$2:$NE$60=Y$3)*(GMWQ!$ND$2:$ND$60=Y$4)*(GMWQ!$NF$2:$NF$60=Y$1),0),$G293-1966)</f>
        <v>5187.192</v>
      </c>
      <c r="Z293" s="4" cm="1">
        <f t="array" ref="Z293">INDEX(GMWQ!$A$2:$NF$60,MATCH(1,(GMWQ!$NE$2:$NE$60=Z$3)*(GMWQ!$ND$2:$ND$60=Z$4)*(GMWQ!$NF$2:$NF$60=Z$1),0),$G293-1966)</f>
        <v>6587.973</v>
      </c>
      <c r="AA293" s="4" cm="1">
        <f t="array" ref="AA293">INDEX(GMWQ!$A$2:$NF$60,MATCH(1,(GMWQ!$NE$2:$NE$60=AA$3)*(GMWQ!$ND$2:$ND$60=AA$4)*(GMWQ!$NF$2:$NF$60=AA$1),0),$G293-1966)</f>
        <v>4561.3220000000001</v>
      </c>
      <c r="AB293" s="4" cm="1">
        <f t="array" ref="AB293">INDEX(GMWQ!$A$2:$NF$60,MATCH(1,(GMWQ!$NE$2:$NE$60=AB$3)*(GMWQ!$ND$2:$ND$60=AB$4)*(GMWQ!$NF$2:$NF$60=AB$1),0),$G293-1966)</f>
        <v>5265748</v>
      </c>
      <c r="AC293" s="4" cm="1">
        <f t="array" ref="AC293">INDEX(GMWQ!$A$2:$NF$60,MATCH(1,(GMWQ!$NE$2:$NE$60=AC$3)*(GMWQ!$ND$2:$ND$60=AC$4)*(GMWQ!$NF$2:$NF$60=AC$1),0),$G293-1966)</f>
        <v>6078576</v>
      </c>
      <c r="AD293" s="4" cm="1">
        <f t="array" ref="AD293">INDEX(GMWQ!$A$2:$NF$60,MATCH(1,(GMWQ!$NE$2:$NE$60=AD$3)*(GMWQ!$ND$2:$ND$60=AD$4)*(GMWQ!$NF$2:$NF$60=AD$1),0),$G293-1966)</f>
        <v>96500.83</v>
      </c>
      <c r="AE293" s="4" cm="1">
        <f t="array" ref="AE293">INDEX(GMWQ!$A$2:$NF$60,MATCH(1,(GMWQ!$NE$2:$NE$60=AE$3)*(GMWQ!$ND$2:$ND$60=AE$4)*(GMWQ!$NF$2:$NF$60=AE$1),0),$G293-1966)</f>
        <v>1065554</v>
      </c>
      <c r="AF293" s="4" cm="1">
        <f t="array" ref="AF293">INDEX(GMWQ!$A$2:$NF$60,MATCH(1,(GMWQ!$NE$2:$NE$60=AF$3)*(GMWQ!$ND$2:$ND$60=AF$4)*(GMWQ!$NF$2:$NF$60=AF$1),0),$G293-1966)</f>
        <v>3510.6419999999998</v>
      </c>
      <c r="AG293" s="4" cm="1">
        <f t="array" ref="AG293">INDEX(GMWQ!$A$2:$NF$60,MATCH(1,(GMWQ!$NE$2:$NE$60=AG$3)*(GMWQ!$ND$2:$ND$60=AG$4)*(GMWQ!$NF$2:$NF$60=AG$1),0),$G293-1966)</f>
        <v>5157.5820000000003</v>
      </c>
      <c r="AH293" s="4" cm="1">
        <f t="array" ref="AH293">INDEX(GMWQ!$A$2:$NF$60,MATCH(1,(GMWQ!$NE$2:$NE$60=AH$3)*(GMWQ!$ND$2:$ND$60=AH$4)*(GMWQ!$NF$2:$NF$60=AH$1),0),$G293-1966)</f>
        <v>3922.61</v>
      </c>
      <c r="AI293" s="4" cm="1">
        <f t="array" ref="AI293">INDEX(GMWQ!$A$2:$NF$60,MATCH(1,(GMWQ!$NE$2:$NE$60=AI$3)*(GMWQ!$ND$2:$ND$60=AI$4)*(GMWQ!$NF$2:$NF$60=AI$1),0),$G293-1966)</f>
        <v>2145271</v>
      </c>
      <c r="AJ293" s="4" cm="1">
        <f t="array" ref="AJ293">INDEX(GMWQ!$A$2:$NF$60,MATCH(1,(GMWQ!$NE$2:$NE$60=AJ$3)*(GMWQ!$ND$2:$ND$60=AJ$4)*(GMWQ!$NF$2:$NF$60=AJ$1),0),$G293-1966)</f>
        <v>1500538</v>
      </c>
      <c r="AK293" s="4" cm="1">
        <f t="array" ref="AK293">INDEX(GMWQ!$A$2:$NF$60,MATCH(1,(GMWQ!$NE$2:$NE$60=AK$3)*(GMWQ!$ND$2:$ND$60=AK$4)*(GMWQ!$NF$2:$NF$60=AK$1),0),$G293-1966)</f>
        <v>16334.77</v>
      </c>
      <c r="AL293" s="4" cm="1">
        <f t="array" ref="AL293">INDEX(GMWQ!$A$2:$NF$60,MATCH(1,(GMWQ!$NE$2:$NE$60=AL$3)*(GMWQ!$ND$2:$ND$60=AL$4)*(GMWQ!$NF$2:$NF$60=AL$1),0),$G293-1966)</f>
        <v>231314</v>
      </c>
      <c r="AM293" s="4" cm="1">
        <f t="array" ref="AM293">INDEX(GMWQ!$A$2:$NF$60,MATCH(1,(GMWQ!$NE$2:$NE$60=AM$3)*(GMWQ!$ND$2:$ND$60=AM$4)*(GMWQ!$NF$2:$NF$60=AM$1),0),$G293-1966)</f>
        <v>2039.433</v>
      </c>
      <c r="AN293" s="4" cm="1">
        <f t="array" ref="AN293">INDEX(GMWQ!$A$2:$NF$60,MATCH(1,(GMWQ!$NE$2:$NE$60=AN$3)*(GMWQ!$ND$2:$ND$60=AN$4)*(GMWQ!$NF$2:$NF$60=AN$1),0),$G293-1966)</f>
        <v>1296.9110000000001</v>
      </c>
      <c r="AO293" s="4" cm="1">
        <f t="array" ref="AO293">INDEX(GMWQ!$A$2:$NF$60,MATCH(1,(GMWQ!$NE$2:$NE$60=AO$3)*(GMWQ!$ND$2:$ND$60=AO$4)*(GMWQ!$NF$2:$NF$60=AO$1),0),$G293-1966)</f>
        <v>863.45709999999997</v>
      </c>
      <c r="AP293" s="4" cm="1">
        <f t="array" ref="AP293">INDEX(GMWQ!$A$2:$NF$60,MATCH(1,(GMWQ!$NE$2:$NE$60=AP$3)*(GMWQ!$ND$2:$ND$60=AP$4)*(GMWQ!$NF$2:$NF$60=AP$1),0),$G293-1966)</f>
        <v>1654015</v>
      </c>
      <c r="AQ293" s="4" cm="1">
        <f t="array" ref="AQ293">INDEX(GMWQ!$A$2:$NF$60,MATCH(1,(GMWQ!$NE$2:$NE$60=AQ$3)*(GMWQ!$ND$2:$ND$60=AQ$4)*(GMWQ!$NF$2:$NF$60=AQ$1),0),$G293-1966)</f>
        <v>0.54705579999999998</v>
      </c>
      <c r="AR293" s="4" cm="1">
        <f t="array" ref="AR293">INDEX(GMWQ!$A$2:$NF$60,MATCH(1,(GMWQ!$NE$2:$NE$60=AR$3)*(GMWQ!$ND$2:$ND$60=AR$4)*(GMWQ!$NF$2:$NF$60=AR$1),0),$G293-1966)</f>
        <v>0.73247530000000005</v>
      </c>
      <c r="AS293" s="4" cm="1">
        <f t="array" ref="AS293">INDEX(GMWQ!$A$2:$NF$60,MATCH(1,(GMWQ!$NE$2:$NE$60=AS$3)*(GMWQ!$ND$2:$ND$60=AS$4)*(GMWQ!$NF$2:$NF$60=AS$1),0),$G293-1966)</f>
        <v>0.41719349999999999</v>
      </c>
      <c r="AT293" s="4" cm="1">
        <f t="array" ref="AT293">INDEX(GMWQ!$A$2:$NF$60,MATCH(1,(GMWQ!$NE$2:$NE$60=AT$3)*(GMWQ!$ND$2:$ND$60=AT$4)*(GMWQ!$NF$2:$NF$60=AT$1),0),$G293-1966)</f>
        <v>0.82161220000000001</v>
      </c>
      <c r="AU293" s="4" cm="1">
        <f t="array" ref="AU293">INDEX(GMWQ!$A$2:$NF$60,MATCH(1,(GMWQ!$NE$2:$NE$60=AU$3)*(GMWQ!$ND$2:$ND$60=AU$4)*(GMWQ!$NF$2:$NF$60=AU$1),0),$G293-1966)</f>
        <v>206.15549999999999</v>
      </c>
      <c r="AV293" s="4" cm="1">
        <f t="array" ref="AV293">INDEX(GMWQ!$A$2:$NF$60,MATCH(1,(GMWQ!$NE$2:$NE$60=AV$3)*(GMWQ!$ND$2:$ND$60=AV$4)*(GMWQ!$NF$2:$NF$60=AV$1),0),$G293-1966)</f>
        <v>493.04230000000001</v>
      </c>
      <c r="AW293" s="4" cm="1">
        <f t="array" ref="AW293">INDEX(GMWQ!$A$2:$NF$60,MATCH(1,(GMWQ!$NE$2:$NE$60=AW$3)*(GMWQ!$ND$2:$ND$60=AW$4)*(GMWQ!$NF$2:$NF$60=AW$1),0),$G293-1966)</f>
        <v>161.3878</v>
      </c>
      <c r="AX293" s="4" cm="1">
        <f t="array" ref="AX293">INDEX(GMWQ!$A$2:$NF$60,MATCH(1,(GMWQ!$NE$2:$NE$60=AX$3)*(GMWQ!$ND$2:$ND$60=AX$4)*(GMWQ!$NF$2:$NF$60=AX$1),0),$G293-1966)</f>
        <v>182.78219999999999</v>
      </c>
      <c r="AY293" s="4" cm="1">
        <f t="array" ref="AY293">INDEX(GMWQ!$A$2:$NF$60,MATCH(1,(GMWQ!$NE$2:$NE$60=AY$3)*(GMWQ!$ND$2:$ND$60=AY$4)*(GMWQ!$NF$2:$NF$60=AY$1),0),$G293-1966)</f>
        <v>145.73330000000001</v>
      </c>
      <c r="AZ293" s="4" cm="1">
        <f t="array" ref="AZ293">INDEX(GMWQ!$A$2:$NF$60,MATCH(1,(GMWQ!$NE$2:$NE$60=AZ$3)*(GMWQ!$ND$2:$ND$60=AZ$4)*(GMWQ!$NF$2:$NF$60=AZ$1),0),$G293-1966)</f>
        <v>146.04169999999999</v>
      </c>
      <c r="BA293" s="4" cm="1">
        <f t="array" ref="BA293">INDEX(GMWQ!$A$2:$NF$60,MATCH(1,(GMWQ!$NE$2:$NE$60=BA$3)*(GMWQ!$ND$2:$ND$60=BA$4)*(GMWQ!$NF$2:$NF$60=BA$1),0),$G293-1966)</f>
        <v>242.3201</v>
      </c>
    </row>
    <row r="294" spans="1:53" x14ac:dyDescent="0.25">
      <c r="B294" s="4">
        <f t="shared" si="367"/>
        <v>2044</v>
      </c>
      <c r="C294" s="4">
        <f t="shared" si="367"/>
        <v>2044</v>
      </c>
      <c r="D294" s="4">
        <f t="shared" ref="D294" si="380">+D290+1</f>
        <v>2044</v>
      </c>
      <c r="F294" s="4">
        <f t="shared" ref="F294" si="381">+F290+1</f>
        <v>2044</v>
      </c>
      <c r="G294" s="4">
        <f t="shared" si="311"/>
        <v>2260</v>
      </c>
      <c r="H294" s="4" cm="1">
        <f t="array" ref="H294">INDEX(GMWQ!$A$2:$NF$60,MATCH(1,(GMWQ!$NE$2:$NE$60=H$3)*(GMWQ!$ND$2:$ND$60=H$4)*(GMWQ!$NF$2:$NF$60=H$1),0),$G294-1966)</f>
        <v>920824.2</v>
      </c>
      <c r="I294" s="4" cm="1">
        <f t="array" ref="I294">INDEX(GMWQ!$A$2:$NF$60,MATCH(1,(GMWQ!$NE$2:$NE$60=I$3)*(GMWQ!$ND$2:$ND$60=I$4)*(GMWQ!$NF$2:$NF$60=I$1),0),$G294-1966)</f>
        <v>8865.6460000000006</v>
      </c>
      <c r="J294" s="4" cm="1">
        <f t="array" ref="J294">INDEX(GMWQ!$A$2:$NF$60,MATCH(1,(GMWQ!$NE$2:$NE$60=J$3)*(GMWQ!$ND$2:$ND$60=J$4)*(GMWQ!$NF$2:$NF$60=J$1),0),$G294-1966)</f>
        <v>155088.79999999999</v>
      </c>
      <c r="K294" s="4" cm="1">
        <f t="array" ref="K294">INDEX(GMWQ!$A$2:$NF$60,MATCH(1,(GMWQ!$NE$2:$NE$60=K$3)*(GMWQ!$ND$2:$ND$60=K$4)*(GMWQ!$NF$2:$NF$60=K$1),0),$G294-1966)</f>
        <v>1086.865</v>
      </c>
      <c r="L294" s="4" cm="1">
        <f t="array" ref="L294">INDEX(GMWQ!$A$2:$NF$60,MATCH(1,(GMWQ!$NE$2:$NE$60=L$3)*(GMWQ!$ND$2:$ND$60=L$4)*(GMWQ!$NF$2:$NF$60=L$1),0),$G294-1966)</f>
        <v>772.95460000000003</v>
      </c>
      <c r="M294" s="4" cm="1">
        <f t="array" ref="M294">INDEX(GMWQ!$A$2:$NF$60,MATCH(1,(GMWQ!$NE$2:$NE$60=M$3)*(GMWQ!$ND$2:$ND$60=M$4)*(GMWQ!$NF$2:$NF$60=M$1),0),$G294-1966)</f>
        <v>522.74030000000005</v>
      </c>
      <c r="N294" s="4" cm="1">
        <f t="array" ref="N294">INDEX(GMWQ!$A$2:$NF$60,MATCH(1,(GMWQ!$NE$2:$NE$60=N$3)*(GMWQ!$ND$2:$ND$60=N$4)*(GMWQ!$NF$2:$NF$60=N$1),0),$G294-1966)</f>
        <v>890297.8</v>
      </c>
      <c r="O294" s="4" cm="1">
        <f t="array" ref="O294">INDEX(GMWQ!$A$2:$NF$60,MATCH(1,(GMWQ!$NE$2:$NE$60=O$3)*(GMWQ!$ND$2:$ND$60=O$4)*(GMWQ!$NF$2:$NF$60=O$1),0),$G294-1966)</f>
        <v>-90335.69</v>
      </c>
      <c r="P294" s="4" cm="1">
        <f t="array" ref="P294">INDEX(GMWQ!$A$2:$NF$60,MATCH(1,(GMWQ!$NE$2:$NE$60=P$3)*(GMWQ!$ND$2:$ND$60=P$4)*(GMWQ!$NF$2:$NF$60=P$1),0),$G294-1966)</f>
        <v>-1057.4739999999999</v>
      </c>
      <c r="Q294" s="4" cm="1">
        <f t="array" ref="Q294">INDEX(GMWQ!$A$2:$NF$60,MATCH(1,(GMWQ!$NE$2:$NE$60=Q$3)*(GMWQ!$ND$2:$ND$60=Q$4)*(GMWQ!$NF$2:$NF$60=Q$1),0),$G294-1966)</f>
        <v>-7781.1329999999998</v>
      </c>
      <c r="R294" s="4" cm="1">
        <f t="array" ref="R294">INDEX(GMWQ!$A$2:$NF$60,MATCH(1,(GMWQ!$NE$2:$NE$60=R$3)*(GMWQ!$ND$2:$ND$60=R$4)*(GMWQ!$NF$2:$NF$60=R$1),0),$G294-1966)</f>
        <v>-30.2746</v>
      </c>
      <c r="S294" s="4" cm="1">
        <f t="array" ref="S294">INDEX(GMWQ!$A$2:$NF$60,MATCH(1,(GMWQ!$NE$2:$NE$60=S$3)*(GMWQ!$ND$2:$ND$60=S$4)*(GMWQ!$NF$2:$NF$60=S$1),0),$G294-1966)</f>
        <v>-42.761049999999997</v>
      </c>
      <c r="T294" s="4" cm="1">
        <f t="array" ref="T294">INDEX(GMWQ!$A$2:$NF$60,MATCH(1,(GMWQ!$NE$2:$NE$60=T$3)*(GMWQ!$ND$2:$ND$60=T$4)*(GMWQ!$NF$2:$NF$60=T$1),0),$G294-1966)</f>
        <v>-15.291869999999999</v>
      </c>
      <c r="U294" s="4" cm="1">
        <f t="array" ref="U294">INDEX(GMWQ!$A$2:$NF$60,MATCH(1,(GMWQ!$NE$2:$NE$60=U$3)*(GMWQ!$ND$2:$ND$60=U$4)*(GMWQ!$NF$2:$NF$60=U$1),0),$G294-1966)</f>
        <v>-27223.439999999999</v>
      </c>
      <c r="V294" s="4" cm="1">
        <f t="array" ref="V294">INDEX(GMWQ!$A$2:$NF$60,MATCH(1,(GMWQ!$NE$2:$NE$60=V$3)*(GMWQ!$ND$2:$ND$60=V$4)*(GMWQ!$NF$2:$NF$60=V$1),0),$G294-1966)</f>
        <v>6010388</v>
      </c>
      <c r="W294" s="4" cm="1">
        <f t="array" ref="W294">INDEX(GMWQ!$A$2:$NF$60,MATCH(1,(GMWQ!$NE$2:$NE$60=W$3)*(GMWQ!$ND$2:$ND$60=W$4)*(GMWQ!$NF$2:$NF$60=W$1),0),$G294-1966)</f>
        <v>109332</v>
      </c>
      <c r="X294" s="4" cm="1">
        <f t="array" ref="X294">INDEX(GMWQ!$A$2:$NF$60,MATCH(1,(GMWQ!$NE$2:$NE$60=X$3)*(GMWQ!$ND$2:$ND$60=X$4)*(GMWQ!$NF$2:$NF$60=X$1),0),$G294-1966)</f>
        <v>1855907</v>
      </c>
      <c r="Y294" s="4" cm="1">
        <f t="array" ref="Y294">INDEX(GMWQ!$A$2:$NF$60,MATCH(1,(GMWQ!$NE$2:$NE$60=Y$3)*(GMWQ!$ND$2:$ND$60=Y$4)*(GMWQ!$NF$2:$NF$60=Y$1),0),$G294-1966)</f>
        <v>5217.4669999999996</v>
      </c>
      <c r="Z294" s="4" cm="1">
        <f t="array" ref="Z294">INDEX(GMWQ!$A$2:$NF$60,MATCH(1,(GMWQ!$NE$2:$NE$60=Z$3)*(GMWQ!$ND$2:$ND$60=Z$4)*(GMWQ!$NF$2:$NF$60=Z$1),0),$G294-1966)</f>
        <v>6630.7340000000004</v>
      </c>
      <c r="AA294" s="4" cm="1">
        <f t="array" ref="AA294">INDEX(GMWQ!$A$2:$NF$60,MATCH(1,(GMWQ!$NE$2:$NE$60=AA$3)*(GMWQ!$ND$2:$ND$60=AA$4)*(GMWQ!$NF$2:$NF$60=AA$1),0),$G294-1966)</f>
        <v>4576.6139999999996</v>
      </c>
      <c r="AB294" s="4" cm="1">
        <f t="array" ref="AB294">INDEX(GMWQ!$A$2:$NF$60,MATCH(1,(GMWQ!$NE$2:$NE$60=AB$3)*(GMWQ!$ND$2:$ND$60=AB$4)*(GMWQ!$NF$2:$NF$60=AB$1),0),$G294-1966)</f>
        <v>5292972</v>
      </c>
      <c r="AC294" s="4" cm="1">
        <f t="array" ref="AC294">INDEX(GMWQ!$A$2:$NF$60,MATCH(1,(GMWQ!$NE$2:$NE$60=AC$3)*(GMWQ!$ND$2:$ND$60=AC$4)*(GMWQ!$NF$2:$NF$60=AC$1),0),$G294-1966)</f>
        <v>6171590</v>
      </c>
      <c r="AD294" s="4" cm="1">
        <f t="array" ref="AD294">INDEX(GMWQ!$A$2:$NF$60,MATCH(1,(GMWQ!$NE$2:$NE$60=AD$3)*(GMWQ!$ND$2:$ND$60=AD$4)*(GMWQ!$NF$2:$NF$60=AD$1),0),$G294-1966)</f>
        <v>97559.06</v>
      </c>
      <c r="AE294" s="4" cm="1">
        <f t="array" ref="AE294">INDEX(GMWQ!$A$2:$NF$60,MATCH(1,(GMWQ!$NE$2:$NE$60=AE$3)*(GMWQ!$ND$2:$ND$60=AE$4)*(GMWQ!$NF$2:$NF$60=AE$1),0),$G294-1966)</f>
        <v>1073335</v>
      </c>
      <c r="AF294" s="4" cm="1">
        <f t="array" ref="AF294">INDEX(GMWQ!$A$2:$NF$60,MATCH(1,(GMWQ!$NE$2:$NE$60=AF$3)*(GMWQ!$ND$2:$ND$60=AF$4)*(GMWQ!$NF$2:$NF$60=AF$1),0),$G294-1966)</f>
        <v>3540.9169999999999</v>
      </c>
      <c r="AG294" s="4" cm="1">
        <f t="array" ref="AG294">INDEX(GMWQ!$A$2:$NF$60,MATCH(1,(GMWQ!$NE$2:$NE$60=AG$3)*(GMWQ!$ND$2:$ND$60=AG$4)*(GMWQ!$NF$2:$NF$60=AG$1),0),$G294-1966)</f>
        <v>5200.3429999999998</v>
      </c>
      <c r="AH294" s="4" cm="1">
        <f t="array" ref="AH294">INDEX(GMWQ!$A$2:$NF$60,MATCH(1,(GMWQ!$NE$2:$NE$60=AH$3)*(GMWQ!$ND$2:$ND$60=AH$4)*(GMWQ!$NF$2:$NF$60=AH$1),0),$G294-1966)</f>
        <v>3937.902</v>
      </c>
      <c r="AI294" s="4" cm="1">
        <f t="array" ref="AI294">INDEX(GMWQ!$A$2:$NF$60,MATCH(1,(GMWQ!$NE$2:$NE$60=AI$3)*(GMWQ!$ND$2:$ND$60=AI$4)*(GMWQ!$NF$2:$NF$60=AI$1),0),$G294-1966)</f>
        <v>2174012</v>
      </c>
      <c r="AJ294" s="4" cm="1">
        <f t="array" ref="AJ294">INDEX(GMWQ!$A$2:$NF$60,MATCH(1,(GMWQ!$NE$2:$NE$60=AJ$3)*(GMWQ!$ND$2:$ND$60=AJ$4)*(GMWQ!$NF$2:$NF$60=AJ$1),0),$G294-1966)</f>
        <v>1513537</v>
      </c>
      <c r="AK294" s="4" cm="1">
        <f t="array" ref="AK294">INDEX(GMWQ!$A$2:$NF$60,MATCH(1,(GMWQ!$NE$2:$NE$60=AK$3)*(GMWQ!$ND$2:$ND$60=AK$4)*(GMWQ!$NF$2:$NF$60=AK$1),0),$G294-1966)</f>
        <v>16479.29</v>
      </c>
      <c r="AL294" s="4" cm="1">
        <f t="array" ref="AL294">INDEX(GMWQ!$A$2:$NF$60,MATCH(1,(GMWQ!$NE$2:$NE$60=AL$3)*(GMWQ!$ND$2:$ND$60=AL$4)*(GMWQ!$NF$2:$NF$60=AL$1),0),$G294-1966)</f>
        <v>232300.6</v>
      </c>
      <c r="AM294" s="4" cm="1">
        <f t="array" ref="AM294">INDEX(GMWQ!$A$2:$NF$60,MATCH(1,(GMWQ!$NE$2:$NE$60=AM$3)*(GMWQ!$ND$2:$ND$60=AM$4)*(GMWQ!$NF$2:$NF$60=AM$1),0),$G294-1966)</f>
        <v>2054.183</v>
      </c>
      <c r="AN294" s="4" cm="1">
        <f t="array" ref="AN294">INDEX(GMWQ!$A$2:$NF$60,MATCH(1,(GMWQ!$NE$2:$NE$60=AN$3)*(GMWQ!$ND$2:$ND$60=AN$4)*(GMWQ!$NF$2:$NF$60=AN$1),0),$G294-1966)</f>
        <v>1304.9780000000001</v>
      </c>
      <c r="AO294" s="4" cm="1">
        <f t="array" ref="AO294">INDEX(GMWQ!$A$2:$NF$60,MATCH(1,(GMWQ!$NE$2:$NE$60=AO$3)*(GMWQ!$ND$2:$ND$60=AO$4)*(GMWQ!$NF$2:$NF$60=AO$1),0),$G294-1966)</f>
        <v>867.94359999999995</v>
      </c>
      <c r="AP294" s="4" cm="1">
        <f t="array" ref="AP294">INDEX(GMWQ!$A$2:$NF$60,MATCH(1,(GMWQ!$NE$2:$NE$60=AP$3)*(GMWQ!$ND$2:$ND$60=AP$4)*(GMWQ!$NF$2:$NF$60=AP$1),0),$G294-1966)</f>
        <v>1669655</v>
      </c>
      <c r="AQ294" s="4" cm="1">
        <f t="array" ref="AQ294">INDEX(GMWQ!$A$2:$NF$60,MATCH(1,(GMWQ!$NE$2:$NE$60=AQ$3)*(GMWQ!$ND$2:$ND$60=AQ$4)*(GMWQ!$NF$2:$NF$60=AQ$1),0),$G294-1966)</f>
        <v>0.55577730000000003</v>
      </c>
      <c r="AR294" s="4" cm="1">
        <f t="array" ref="AR294">INDEX(GMWQ!$A$2:$NF$60,MATCH(1,(GMWQ!$NE$2:$NE$60=AR$3)*(GMWQ!$ND$2:$ND$60=AR$4)*(GMWQ!$NF$2:$NF$60=AR$1),0),$G294-1966)</f>
        <v>0.73386499999999999</v>
      </c>
      <c r="AS294" s="4" cm="1">
        <f t="array" ref="AS294">INDEX(GMWQ!$A$2:$NF$60,MATCH(1,(GMWQ!$NE$2:$NE$60=AS$3)*(GMWQ!$ND$2:$ND$60=AS$4)*(GMWQ!$NF$2:$NF$60=AS$1),0),$G294-1966)</f>
        <v>0.41973329999999998</v>
      </c>
      <c r="AT294" s="4" cm="1">
        <f t="array" ref="AT294">INDEX(GMWQ!$A$2:$NF$60,MATCH(1,(GMWQ!$NE$2:$NE$60=AT$3)*(GMWQ!$ND$2:$ND$60=AT$4)*(GMWQ!$NF$2:$NF$60=AT$1),0),$G294-1966)</f>
        <v>0.82079760000000002</v>
      </c>
      <c r="AU294" s="4" cm="1">
        <f t="array" ref="AU294">INDEX(GMWQ!$A$2:$NF$60,MATCH(1,(GMWQ!$NE$2:$NE$60=AU$3)*(GMWQ!$ND$2:$ND$60=AU$4)*(GMWQ!$NF$2:$NF$60=AU$1),0),$G294-1966)</f>
        <v>207.05070000000001</v>
      </c>
      <c r="AV294" s="4" cm="1">
        <f t="array" ref="AV294">INDEX(GMWQ!$A$2:$NF$60,MATCH(1,(GMWQ!$NE$2:$NE$60=AV$3)*(GMWQ!$ND$2:$ND$60=AV$4)*(GMWQ!$NF$2:$NF$60=AV$1),0),$G294-1966)</f>
        <v>495.74079999999998</v>
      </c>
      <c r="AW294" s="4" cm="1">
        <f t="array" ref="AW294">INDEX(GMWQ!$A$2:$NF$60,MATCH(1,(GMWQ!$NE$2:$NE$60=AW$3)*(GMWQ!$ND$2:$ND$60=AW$4)*(GMWQ!$NF$2:$NF$60=AW$1),0),$G294-1966)</f>
        <v>162.2696</v>
      </c>
      <c r="AX294" s="4" cm="1">
        <f t="array" ref="AX294">INDEX(GMWQ!$A$2:$NF$60,MATCH(1,(GMWQ!$NE$2:$NE$60=AX$3)*(GMWQ!$ND$2:$ND$60=AX$4)*(GMWQ!$NF$2:$NF$60=AX$1),0),$G294-1966)</f>
        <v>183.69759999999999</v>
      </c>
      <c r="AY294" s="4" cm="1">
        <f t="array" ref="AY294">INDEX(GMWQ!$A$2:$NF$60,MATCH(1,(GMWQ!$NE$2:$NE$60=AY$3)*(GMWQ!$ND$2:$ND$60=AY$4)*(GMWQ!$NF$2:$NF$60=AY$1),0),$G294-1966)</f>
        <v>146.01249999999999</v>
      </c>
      <c r="AZ294" s="4" cm="1">
        <f t="array" ref="AZ294">INDEX(GMWQ!$A$2:$NF$60,MATCH(1,(GMWQ!$NE$2:$NE$60=AZ$3)*(GMWQ!$ND$2:$ND$60=AZ$4)*(GMWQ!$NF$2:$NF$60=AZ$1),0),$G294-1966)</f>
        <v>145.6362</v>
      </c>
      <c r="BA294" s="4" cm="1">
        <f t="array" ref="BA294">INDEX(GMWQ!$A$2:$NF$60,MATCH(1,(GMWQ!$NE$2:$NE$60=BA$3)*(GMWQ!$ND$2:$ND$60=BA$4)*(GMWQ!$NF$2:$NF$60=BA$1),0),$G294-1966)</f>
        <v>243.5461</v>
      </c>
    </row>
    <row r="295" spans="1:53" x14ac:dyDescent="0.25">
      <c r="A295" s="4">
        <v>2045</v>
      </c>
      <c r="B295" s="4">
        <f t="shared" si="367"/>
        <v>2045</v>
      </c>
      <c r="C295" s="4">
        <f t="shared" si="367"/>
        <v>2044</v>
      </c>
      <c r="D295" s="4">
        <f t="shared" ref="D295" si="382">+D291+1</f>
        <v>2044</v>
      </c>
      <c r="E295" s="4">
        <f t="shared" si="367"/>
        <v>2044</v>
      </c>
      <c r="G295" s="4">
        <f t="shared" si="311"/>
        <v>2261</v>
      </c>
      <c r="H295" s="4" cm="1">
        <f t="array" ref="H295">INDEX(GMWQ!$A$2:$NF$60,MATCH(1,(GMWQ!$NE$2:$NE$60=H$3)*(GMWQ!$ND$2:$ND$60=H$4)*(GMWQ!$NF$2:$NF$60=H$1),0),$G295-1966)</f>
        <v>923808.7</v>
      </c>
      <c r="I295" s="4" cm="1">
        <f t="array" ref="I295">INDEX(GMWQ!$A$2:$NF$60,MATCH(1,(GMWQ!$NE$2:$NE$60=I$3)*(GMWQ!$ND$2:$ND$60=I$4)*(GMWQ!$NF$2:$NF$60=I$1),0),$G295-1966)</f>
        <v>8902.1659999999993</v>
      </c>
      <c r="J295" s="4" cm="1">
        <f t="array" ref="J295">INDEX(GMWQ!$A$2:$NF$60,MATCH(1,(GMWQ!$NE$2:$NE$60=J$3)*(GMWQ!$ND$2:$ND$60=J$4)*(GMWQ!$NF$2:$NF$60=J$1),0),$G295-1966)</f>
        <v>155154.4</v>
      </c>
      <c r="K295" s="4" cm="1">
        <f t="array" ref="K295">INDEX(GMWQ!$A$2:$NF$60,MATCH(1,(GMWQ!$NE$2:$NE$60=K$3)*(GMWQ!$ND$2:$ND$60=K$4)*(GMWQ!$NF$2:$NF$60=K$1),0),$G295-1966)</f>
        <v>1089.2940000000001</v>
      </c>
      <c r="L295" s="4" cm="1">
        <f t="array" ref="L295">INDEX(GMWQ!$A$2:$NF$60,MATCH(1,(GMWQ!$NE$2:$NE$60=L$3)*(GMWQ!$ND$2:$ND$60=L$4)*(GMWQ!$NF$2:$NF$60=L$1),0),$G295-1966)</f>
        <v>773.86159999999995</v>
      </c>
      <c r="M295" s="4" cm="1">
        <f t="array" ref="M295">INDEX(GMWQ!$A$2:$NF$60,MATCH(1,(GMWQ!$NE$2:$NE$60=M$3)*(GMWQ!$ND$2:$ND$60=M$4)*(GMWQ!$NF$2:$NF$60=M$1),0),$G295-1966)</f>
        <v>522.99350000000004</v>
      </c>
      <c r="N295" s="4" cm="1">
        <f t="array" ref="N295">INDEX(GMWQ!$A$2:$NF$60,MATCH(1,(GMWQ!$NE$2:$NE$60=N$3)*(GMWQ!$ND$2:$ND$60=N$4)*(GMWQ!$NF$2:$NF$60=N$1),0),$G295-1966)</f>
        <v>894271</v>
      </c>
      <c r="O295" s="4" cm="1">
        <f t="array" ref="O295">INDEX(GMWQ!$A$2:$NF$60,MATCH(1,(GMWQ!$NE$2:$NE$60=O$3)*(GMWQ!$ND$2:$ND$60=O$4)*(GMWQ!$NF$2:$NF$60=O$1),0),$G295-1966)</f>
        <v>-4360.4380000000001</v>
      </c>
      <c r="P295" s="4" cm="1">
        <f t="array" ref="P295">INDEX(GMWQ!$A$2:$NF$60,MATCH(1,(GMWQ!$NE$2:$NE$60=P$3)*(GMWQ!$ND$2:$ND$60=P$4)*(GMWQ!$NF$2:$NF$60=P$1),0),$G295-1966)</f>
        <v>-1059.7159999999999</v>
      </c>
      <c r="Q295" s="4" cm="1">
        <f t="array" ref="Q295">INDEX(GMWQ!$A$2:$NF$60,MATCH(1,(GMWQ!$NE$2:$NE$60=Q$3)*(GMWQ!$ND$2:$ND$60=Q$4)*(GMWQ!$NF$2:$NF$60=Q$1),0),$G295-1966)</f>
        <v>-7814.3280000000004</v>
      </c>
      <c r="R295" s="4" cm="1">
        <f t="array" ref="R295">INDEX(GMWQ!$A$2:$NF$60,MATCH(1,(GMWQ!$NE$2:$NE$60=R$3)*(GMWQ!$ND$2:$ND$60=R$4)*(GMWQ!$NF$2:$NF$60=R$1),0),$G295-1966)</f>
        <v>-30.493590000000001</v>
      </c>
      <c r="S295" s="4" cm="1">
        <f t="array" ref="S295">INDEX(GMWQ!$A$2:$NF$60,MATCH(1,(GMWQ!$NE$2:$NE$60=S$3)*(GMWQ!$ND$2:$ND$60=S$4)*(GMWQ!$NF$2:$NF$60=S$1),0),$G295-1966)</f>
        <v>-43.031010000000002</v>
      </c>
      <c r="T295" s="4" cm="1">
        <f t="array" ref="T295">INDEX(GMWQ!$A$2:$NF$60,MATCH(1,(GMWQ!$NE$2:$NE$60=T$3)*(GMWQ!$ND$2:$ND$60=T$4)*(GMWQ!$NF$2:$NF$60=T$1),0),$G295-1966)</f>
        <v>-15.37134</v>
      </c>
      <c r="U295" s="4" cm="1">
        <f t="array" ref="U295">INDEX(GMWQ!$A$2:$NF$60,MATCH(1,(GMWQ!$NE$2:$NE$60=U$3)*(GMWQ!$ND$2:$ND$60=U$4)*(GMWQ!$NF$2:$NF$60=U$1),0),$G295-1966)</f>
        <v>-27540.880000000001</v>
      </c>
      <c r="V295" s="4" cm="1">
        <f t="array" ref="V295">INDEX(GMWQ!$A$2:$NF$60,MATCH(1,(GMWQ!$NE$2:$NE$60=V$3)*(GMWQ!$ND$2:$ND$60=V$4)*(GMWQ!$NF$2:$NF$60=V$1),0),$G295-1966)</f>
        <v>6014749</v>
      </c>
      <c r="W295" s="4" cm="1">
        <f t="array" ref="W295">INDEX(GMWQ!$A$2:$NF$60,MATCH(1,(GMWQ!$NE$2:$NE$60=W$3)*(GMWQ!$ND$2:$ND$60=W$4)*(GMWQ!$NF$2:$NF$60=W$1),0),$G295-1966)</f>
        <v>110391.7</v>
      </c>
      <c r="X295" s="4" cm="1">
        <f t="array" ref="X295">INDEX(GMWQ!$A$2:$NF$60,MATCH(1,(GMWQ!$NE$2:$NE$60=X$3)*(GMWQ!$ND$2:$ND$60=X$4)*(GMWQ!$NF$2:$NF$60=X$1),0),$G295-1966)</f>
        <v>1863721</v>
      </c>
      <c r="Y295" s="4" cm="1">
        <f t="array" ref="Y295">INDEX(GMWQ!$A$2:$NF$60,MATCH(1,(GMWQ!$NE$2:$NE$60=Y$3)*(GMWQ!$ND$2:$ND$60=Y$4)*(GMWQ!$NF$2:$NF$60=Y$1),0),$G295-1966)</f>
        <v>5247.96</v>
      </c>
      <c r="Z295" s="4" cm="1">
        <f t="array" ref="Z295">INDEX(GMWQ!$A$2:$NF$60,MATCH(1,(GMWQ!$NE$2:$NE$60=Z$3)*(GMWQ!$ND$2:$ND$60=Z$4)*(GMWQ!$NF$2:$NF$60=Z$1),0),$G295-1966)</f>
        <v>6673.7650000000003</v>
      </c>
      <c r="AA295" s="4" cm="1">
        <f t="array" ref="AA295">INDEX(GMWQ!$A$2:$NF$60,MATCH(1,(GMWQ!$NE$2:$NE$60=AA$3)*(GMWQ!$ND$2:$ND$60=AA$4)*(GMWQ!$NF$2:$NF$60=AA$1),0),$G295-1966)</f>
        <v>4591.9849999999997</v>
      </c>
      <c r="AB295" s="4" cm="1">
        <f t="array" ref="AB295">INDEX(GMWQ!$A$2:$NF$60,MATCH(1,(GMWQ!$NE$2:$NE$60=AB$3)*(GMWQ!$ND$2:$ND$60=AB$4)*(GMWQ!$NF$2:$NF$60=AB$1),0),$G295-1966)</f>
        <v>5320512</v>
      </c>
      <c r="AC295" s="4" cm="1">
        <f t="array" ref="AC295">INDEX(GMWQ!$A$2:$NF$60,MATCH(1,(GMWQ!$NE$2:$NE$60=AC$3)*(GMWQ!$ND$2:$ND$60=AC$4)*(GMWQ!$NF$2:$NF$60=AC$1),0),$G295-1966)</f>
        <v>6178628</v>
      </c>
      <c r="AD295" s="4" cm="1">
        <f t="array" ref="AD295">INDEX(GMWQ!$A$2:$NF$60,MATCH(1,(GMWQ!$NE$2:$NE$60=AD$3)*(GMWQ!$ND$2:$ND$60=AD$4)*(GMWQ!$NF$2:$NF$60=AD$1),0),$G295-1966)</f>
        <v>98619.54</v>
      </c>
      <c r="AE295" s="4" cm="1">
        <f t="array" ref="AE295">INDEX(GMWQ!$A$2:$NF$60,MATCH(1,(GMWQ!$NE$2:$NE$60=AE$3)*(GMWQ!$ND$2:$ND$60=AE$4)*(GMWQ!$NF$2:$NF$60=AE$1),0),$G295-1966)</f>
        <v>1081150</v>
      </c>
      <c r="AF295" s="4" cm="1">
        <f t="array" ref="AF295">INDEX(GMWQ!$A$2:$NF$60,MATCH(1,(GMWQ!$NE$2:$NE$60=AF$3)*(GMWQ!$ND$2:$ND$60=AF$4)*(GMWQ!$NF$2:$NF$60=AF$1),0),$G295-1966)</f>
        <v>3571.4110000000001</v>
      </c>
      <c r="AG295" s="4" cm="1">
        <f t="array" ref="AG295">INDEX(GMWQ!$A$2:$NF$60,MATCH(1,(GMWQ!$NE$2:$NE$60=AG$3)*(GMWQ!$ND$2:$ND$60=AG$4)*(GMWQ!$NF$2:$NF$60=AG$1),0),$G295-1966)</f>
        <v>5243.3739999999998</v>
      </c>
      <c r="AH295" s="4" cm="1">
        <f t="array" ref="AH295">INDEX(GMWQ!$A$2:$NF$60,MATCH(1,(GMWQ!$NE$2:$NE$60=AH$3)*(GMWQ!$ND$2:$ND$60=AH$4)*(GMWQ!$NF$2:$NF$60=AH$1),0),$G295-1966)</f>
        <v>3953.2739999999999</v>
      </c>
      <c r="AI295" s="4" cm="1">
        <f t="array" ref="AI295">INDEX(GMWQ!$A$2:$NF$60,MATCH(1,(GMWQ!$NE$2:$NE$60=AI$3)*(GMWQ!$ND$2:$ND$60=AI$4)*(GMWQ!$NF$2:$NF$60=AI$1),0),$G295-1966)</f>
        <v>2203070</v>
      </c>
      <c r="AJ295" s="4" cm="1">
        <f t="array" ref="AJ295">INDEX(GMWQ!$A$2:$NF$60,MATCH(1,(GMWQ!$NE$2:$NE$60=AJ$3)*(GMWQ!$ND$2:$ND$60=AJ$4)*(GMWQ!$NF$2:$NF$60=AJ$1),0),$G295-1966)</f>
        <v>1526642</v>
      </c>
      <c r="AK295" s="4" cm="1">
        <f t="array" ref="AK295">INDEX(GMWQ!$A$2:$NF$60,MATCH(1,(GMWQ!$NE$2:$NE$60=AK$3)*(GMWQ!$ND$2:$ND$60=AK$4)*(GMWQ!$NF$2:$NF$60=AK$1),0),$G295-1966)</f>
        <v>16624.41</v>
      </c>
      <c r="AL295" s="4" cm="1">
        <f t="array" ref="AL295">INDEX(GMWQ!$A$2:$NF$60,MATCH(1,(GMWQ!$NE$2:$NE$60=AL$3)*(GMWQ!$ND$2:$ND$60=AL$4)*(GMWQ!$NF$2:$NF$60=AL$1),0),$G295-1966)</f>
        <v>233333.8</v>
      </c>
      <c r="AM295" s="4" cm="1">
        <f t="array" ref="AM295">INDEX(GMWQ!$A$2:$NF$60,MATCH(1,(GMWQ!$NE$2:$NE$60=AM$3)*(GMWQ!$ND$2:$ND$60=AM$4)*(GMWQ!$NF$2:$NF$60=AM$1),0),$G295-1966)</f>
        <v>2068.9879999999998</v>
      </c>
      <c r="AN295" s="4" cm="1">
        <f t="array" ref="AN295">INDEX(GMWQ!$A$2:$NF$60,MATCH(1,(GMWQ!$NE$2:$NE$60=AN$3)*(GMWQ!$ND$2:$ND$60=AN$4)*(GMWQ!$NF$2:$NF$60=AN$1),0),$G295-1966)</f>
        <v>1312.9359999999999</v>
      </c>
      <c r="AO295" s="4" cm="1">
        <f t="array" ref="AO295">INDEX(GMWQ!$A$2:$NF$60,MATCH(1,(GMWQ!$NE$2:$NE$60=AO$3)*(GMWQ!$ND$2:$ND$60=AO$4)*(GMWQ!$NF$2:$NF$60=AO$1),0),$G295-1966)</f>
        <v>872.35699999999997</v>
      </c>
      <c r="AP295" s="4" cm="1">
        <f t="array" ref="AP295">INDEX(GMWQ!$A$2:$NF$60,MATCH(1,(GMWQ!$NE$2:$NE$60=AP$3)*(GMWQ!$ND$2:$ND$60=AP$4)*(GMWQ!$NF$2:$NF$60=AP$1),0),$G295-1966)</f>
        <v>1685364</v>
      </c>
      <c r="AQ295" s="4" cm="1">
        <f t="array" ref="AQ295">INDEX(GMWQ!$A$2:$NF$60,MATCH(1,(GMWQ!$NE$2:$NE$60=AQ$3)*(GMWQ!$ND$2:$ND$60=AQ$4)*(GMWQ!$NF$2:$NF$60=AQ$1),0),$G295-1966)</f>
        <v>0.56521759999999999</v>
      </c>
      <c r="AR295" s="4" cm="1">
        <f t="array" ref="AR295">INDEX(GMWQ!$A$2:$NF$60,MATCH(1,(GMWQ!$NE$2:$NE$60=AR$3)*(GMWQ!$ND$2:$ND$60=AR$4)*(GMWQ!$NF$2:$NF$60=AR$1),0),$G295-1966)</f>
        <v>0.73547030000000002</v>
      </c>
      <c r="AS295" s="4" cm="1">
        <f t="array" ref="AS295">INDEX(GMWQ!$A$2:$NF$60,MATCH(1,(GMWQ!$NE$2:$NE$60=AS$3)*(GMWQ!$ND$2:$ND$60=AS$4)*(GMWQ!$NF$2:$NF$60=AS$1),0),$G295-1966)</f>
        <v>0.4220334</v>
      </c>
      <c r="AT295" s="4" cm="1">
        <f t="array" ref="AT295">INDEX(GMWQ!$A$2:$NF$60,MATCH(1,(GMWQ!$NE$2:$NE$60=AT$3)*(GMWQ!$ND$2:$ND$60=AT$4)*(GMWQ!$NF$2:$NF$60=AT$1),0),$G295-1966)</f>
        <v>0.81971930000000004</v>
      </c>
      <c r="AU295" s="4" cm="1">
        <f t="array" ref="AU295">INDEX(GMWQ!$A$2:$NF$60,MATCH(1,(GMWQ!$NE$2:$NE$60=AU$3)*(GMWQ!$ND$2:$ND$60=AU$4)*(GMWQ!$NF$2:$NF$60=AU$1),0),$G295-1966)</f>
        <v>207.4487</v>
      </c>
      <c r="AV295" s="4" cm="1">
        <f t="array" ref="AV295">INDEX(GMWQ!$A$2:$NF$60,MATCH(1,(GMWQ!$NE$2:$NE$60=AV$3)*(GMWQ!$ND$2:$ND$60=AV$4)*(GMWQ!$NF$2:$NF$60=AV$1),0),$G295-1966)</f>
        <v>498.45389999999998</v>
      </c>
      <c r="AW295" s="4" cm="1">
        <f t="array" ref="AW295">INDEX(GMWQ!$A$2:$NF$60,MATCH(1,(GMWQ!$NE$2:$NE$60=AW$3)*(GMWQ!$ND$2:$ND$60=AW$4)*(GMWQ!$NF$2:$NF$60=AW$1),0),$G295-1966)</f>
        <v>162.44589999999999</v>
      </c>
      <c r="AX295" s="4" cm="1">
        <f t="array" ref="AX295">INDEX(GMWQ!$A$2:$NF$60,MATCH(1,(GMWQ!$NE$2:$NE$60=AX$3)*(GMWQ!$ND$2:$ND$60=AX$4)*(GMWQ!$NF$2:$NF$60=AX$1),0),$G295-1966)</f>
        <v>184.61779999999999</v>
      </c>
      <c r="AY295" s="4" cm="1">
        <f t="array" ref="AY295">INDEX(GMWQ!$A$2:$NF$60,MATCH(1,(GMWQ!$NE$2:$NE$60=AY$3)*(GMWQ!$ND$2:$ND$60=AY$4)*(GMWQ!$NF$2:$NF$60=AY$1),0),$G295-1966)</f>
        <v>146.7816</v>
      </c>
      <c r="AZ295" s="4" cm="1">
        <f t="array" ref="AZ295">INDEX(GMWQ!$A$2:$NF$60,MATCH(1,(GMWQ!$NE$2:$NE$60=AZ$3)*(GMWQ!$ND$2:$ND$60=AZ$4)*(GMWQ!$NF$2:$NF$60=AZ$1),0),$G295-1966)</f>
        <v>146.63980000000001</v>
      </c>
      <c r="BA295" s="4" cm="1">
        <f t="array" ref="BA295">INDEX(GMWQ!$A$2:$NF$60,MATCH(1,(GMWQ!$NE$2:$NE$60=BA$3)*(GMWQ!$ND$2:$ND$60=BA$4)*(GMWQ!$NF$2:$NF$60=BA$1),0),$G295-1966)</f>
        <v>244.77850000000001</v>
      </c>
    </row>
    <row r="296" spans="1:53" x14ac:dyDescent="0.25">
      <c r="B296" s="4">
        <f t="shared" si="367"/>
        <v>2045</v>
      </c>
      <c r="C296" s="4">
        <f t="shared" si="367"/>
        <v>2045</v>
      </c>
      <c r="D296" s="4">
        <f t="shared" ref="D296" si="383">+D292+1</f>
        <v>2044</v>
      </c>
      <c r="G296" s="4">
        <f t="shared" si="311"/>
        <v>2262</v>
      </c>
      <c r="H296" s="4" cm="1">
        <f t="array" ref="H296">INDEX(GMWQ!$A$2:$NF$60,MATCH(1,(GMWQ!$NE$2:$NE$60=H$3)*(GMWQ!$ND$2:$ND$60=H$4)*(GMWQ!$NF$2:$NF$60=H$1),0),$G296-1966)</f>
        <v>926798.9</v>
      </c>
      <c r="I296" s="4" cm="1">
        <f t="array" ref="I296">INDEX(GMWQ!$A$2:$NF$60,MATCH(1,(GMWQ!$NE$2:$NE$60=I$3)*(GMWQ!$ND$2:$ND$60=I$4)*(GMWQ!$NF$2:$NF$60=I$1),0),$G296-1966)</f>
        <v>8938.9050000000007</v>
      </c>
      <c r="J296" s="4" cm="1">
        <f t="array" ref="J296">INDEX(GMWQ!$A$2:$NF$60,MATCH(1,(GMWQ!$NE$2:$NE$60=J$3)*(GMWQ!$ND$2:$ND$60=J$4)*(GMWQ!$NF$2:$NF$60=J$1),0),$G296-1966)</f>
        <v>155222.5</v>
      </c>
      <c r="K296" s="4" cm="1">
        <f t="array" ref="K296">INDEX(GMWQ!$A$2:$NF$60,MATCH(1,(GMWQ!$NE$2:$NE$60=K$3)*(GMWQ!$ND$2:$ND$60=K$4)*(GMWQ!$NF$2:$NF$60=K$1),0),$G296-1966)</f>
        <v>1091.73</v>
      </c>
      <c r="L296" s="4" cm="1">
        <f t="array" ref="L296">INDEX(GMWQ!$A$2:$NF$60,MATCH(1,(GMWQ!$NE$2:$NE$60=L$3)*(GMWQ!$ND$2:$ND$60=L$4)*(GMWQ!$NF$2:$NF$60=L$1),0),$G296-1966)</f>
        <v>774.85050000000001</v>
      </c>
      <c r="M296" s="4" cm="1">
        <f t="array" ref="M296">INDEX(GMWQ!$A$2:$NF$60,MATCH(1,(GMWQ!$NE$2:$NE$60=M$3)*(GMWQ!$ND$2:$ND$60=M$4)*(GMWQ!$NF$2:$NF$60=M$1),0),$G296-1966)</f>
        <v>523.21870000000001</v>
      </c>
      <c r="N296" s="4" cm="1">
        <f t="array" ref="N296">INDEX(GMWQ!$A$2:$NF$60,MATCH(1,(GMWQ!$NE$2:$NE$60=N$3)*(GMWQ!$ND$2:$ND$60=N$4)*(GMWQ!$NF$2:$NF$60=N$1),0),$G296-1966)</f>
        <v>898272.4</v>
      </c>
      <c r="O296" s="4" cm="1">
        <f t="array" ref="O296">INDEX(GMWQ!$A$2:$NF$60,MATCH(1,(GMWQ!$NE$2:$NE$60=O$3)*(GMWQ!$ND$2:$ND$60=O$4)*(GMWQ!$NF$2:$NF$60=O$1),0),$G296-1966)</f>
        <v>-97530.38</v>
      </c>
      <c r="P296" s="4" cm="1">
        <f t="array" ref="P296">INDEX(GMWQ!$A$2:$NF$60,MATCH(1,(GMWQ!$NE$2:$NE$60=P$3)*(GMWQ!$ND$2:$ND$60=P$4)*(GMWQ!$NF$2:$NF$60=P$1),0),$G296-1966)</f>
        <v>-1061.883</v>
      </c>
      <c r="Q296" s="4" cm="1">
        <f t="array" ref="Q296">INDEX(GMWQ!$A$2:$NF$60,MATCH(1,(GMWQ!$NE$2:$NE$60=Q$3)*(GMWQ!$ND$2:$ND$60=Q$4)*(GMWQ!$NF$2:$NF$60=Q$1),0),$G296-1966)</f>
        <v>-7849.0860000000002</v>
      </c>
      <c r="R296" s="4" cm="1">
        <f t="array" ref="R296">INDEX(GMWQ!$A$2:$NF$60,MATCH(1,(GMWQ!$NE$2:$NE$60=R$3)*(GMWQ!$ND$2:$ND$60=R$4)*(GMWQ!$NF$2:$NF$60=R$1),0),$G296-1966)</f>
        <v>-30.71265</v>
      </c>
      <c r="S296" s="4" cm="1">
        <f t="array" ref="S296">INDEX(GMWQ!$A$2:$NF$60,MATCH(1,(GMWQ!$NE$2:$NE$60=S$3)*(GMWQ!$ND$2:$ND$60=S$4)*(GMWQ!$NF$2:$NF$60=S$1),0),$G296-1966)</f>
        <v>-43.302</v>
      </c>
      <c r="T296" s="4" cm="1">
        <f t="array" ref="T296">INDEX(GMWQ!$A$2:$NF$60,MATCH(1,(GMWQ!$NE$2:$NE$60=T$3)*(GMWQ!$ND$2:$ND$60=T$4)*(GMWQ!$NF$2:$NF$60=T$1),0),$G296-1966)</f>
        <v>-15.4495</v>
      </c>
      <c r="U296" s="4" cm="1">
        <f t="array" ref="U296">INDEX(GMWQ!$A$2:$NF$60,MATCH(1,(GMWQ!$NE$2:$NE$60=U$3)*(GMWQ!$ND$2:$ND$60=U$4)*(GMWQ!$NF$2:$NF$60=U$1),0),$G296-1966)</f>
        <v>-27770.19</v>
      </c>
      <c r="V296" s="4" cm="1">
        <f t="array" ref="V296">INDEX(GMWQ!$A$2:$NF$60,MATCH(1,(GMWQ!$NE$2:$NE$60=V$3)*(GMWQ!$ND$2:$ND$60=V$4)*(GMWQ!$NF$2:$NF$60=V$1),0),$G296-1966)</f>
        <v>6112280</v>
      </c>
      <c r="W296" s="4" cm="1">
        <f t="array" ref="W296">INDEX(GMWQ!$A$2:$NF$60,MATCH(1,(GMWQ!$NE$2:$NE$60=W$3)*(GMWQ!$ND$2:$ND$60=W$4)*(GMWQ!$NF$2:$NF$60=W$1),0),$G296-1966)</f>
        <v>111453.6</v>
      </c>
      <c r="X296" s="4" cm="1">
        <f t="array" ref="X296">INDEX(GMWQ!$A$2:$NF$60,MATCH(1,(GMWQ!$NE$2:$NE$60=X$3)*(GMWQ!$ND$2:$ND$60=X$4)*(GMWQ!$NF$2:$NF$60=X$1),0),$G296-1966)</f>
        <v>1871570</v>
      </c>
      <c r="Y296" s="4" cm="1">
        <f t="array" ref="Y296">INDEX(GMWQ!$A$2:$NF$60,MATCH(1,(GMWQ!$NE$2:$NE$60=Y$3)*(GMWQ!$ND$2:$ND$60=Y$4)*(GMWQ!$NF$2:$NF$60=Y$1),0),$G296-1966)</f>
        <v>5278.6729999999998</v>
      </c>
      <c r="Z296" s="4" cm="1">
        <f t="array" ref="Z296">INDEX(GMWQ!$A$2:$NF$60,MATCH(1,(GMWQ!$NE$2:$NE$60=Z$3)*(GMWQ!$ND$2:$ND$60=Z$4)*(GMWQ!$NF$2:$NF$60=Z$1),0),$G296-1966)</f>
        <v>6717.0659999999998</v>
      </c>
      <c r="AA296" s="4" cm="1">
        <f t="array" ref="AA296">INDEX(GMWQ!$A$2:$NF$60,MATCH(1,(GMWQ!$NE$2:$NE$60=AA$3)*(GMWQ!$ND$2:$ND$60=AA$4)*(GMWQ!$NF$2:$NF$60=AA$1),0),$G296-1966)</f>
        <v>4607.4350000000004</v>
      </c>
      <c r="AB296" s="4" cm="1">
        <f t="array" ref="AB296">INDEX(GMWQ!$A$2:$NF$60,MATCH(1,(GMWQ!$NE$2:$NE$60=AB$3)*(GMWQ!$ND$2:$ND$60=AB$4)*(GMWQ!$NF$2:$NF$60=AB$1),0),$G296-1966)</f>
        <v>5348282</v>
      </c>
      <c r="AC296" s="4" cm="1">
        <f t="array" ref="AC296">INDEX(GMWQ!$A$2:$NF$60,MATCH(1,(GMWQ!$NE$2:$NE$60=AC$3)*(GMWQ!$ND$2:$ND$60=AC$4)*(GMWQ!$NF$2:$NF$60=AC$1),0),$G296-1966)</f>
        <v>6278838</v>
      </c>
      <c r="AD296" s="4" cm="1">
        <f t="array" ref="AD296">INDEX(GMWQ!$A$2:$NF$60,MATCH(1,(GMWQ!$NE$2:$NE$60=AD$3)*(GMWQ!$ND$2:$ND$60=AD$4)*(GMWQ!$NF$2:$NF$60=AD$1),0),$G296-1966)</f>
        <v>99682.18</v>
      </c>
      <c r="AE296" s="4" cm="1">
        <f t="array" ref="AE296">INDEX(GMWQ!$A$2:$NF$60,MATCH(1,(GMWQ!$NE$2:$NE$60=AE$3)*(GMWQ!$ND$2:$ND$60=AE$4)*(GMWQ!$NF$2:$NF$60=AE$1),0),$G296-1966)</f>
        <v>1088999</v>
      </c>
      <c r="AF296" s="4" cm="1">
        <f t="array" ref="AF296">INDEX(GMWQ!$A$2:$NF$60,MATCH(1,(GMWQ!$NE$2:$NE$60=AF$3)*(GMWQ!$ND$2:$ND$60=AF$4)*(GMWQ!$NF$2:$NF$60=AF$1),0),$G296-1966)</f>
        <v>3602.123</v>
      </c>
      <c r="AG296" s="4" cm="1">
        <f t="array" ref="AG296">INDEX(GMWQ!$A$2:$NF$60,MATCH(1,(GMWQ!$NE$2:$NE$60=AG$3)*(GMWQ!$ND$2:$ND$60=AG$4)*(GMWQ!$NF$2:$NF$60=AG$1),0),$G296-1966)</f>
        <v>5286.6760000000004</v>
      </c>
      <c r="AH296" s="4" cm="1">
        <f t="array" ref="AH296">INDEX(GMWQ!$A$2:$NF$60,MATCH(1,(GMWQ!$NE$2:$NE$60=AH$3)*(GMWQ!$ND$2:$ND$60=AH$4)*(GMWQ!$NF$2:$NF$60=AH$1),0),$G296-1966)</f>
        <v>3968.723</v>
      </c>
      <c r="AI296" s="4" cm="1">
        <f t="array" ref="AI296">INDEX(GMWQ!$A$2:$NF$60,MATCH(1,(GMWQ!$NE$2:$NE$60=AI$3)*(GMWQ!$ND$2:$ND$60=AI$4)*(GMWQ!$NF$2:$NF$60=AI$1),0),$G296-1966)</f>
        <v>2232358</v>
      </c>
      <c r="AJ296" s="4" cm="1">
        <f t="array" ref="AJ296">INDEX(GMWQ!$A$2:$NF$60,MATCH(1,(GMWQ!$NE$2:$NE$60=AJ$3)*(GMWQ!$ND$2:$ND$60=AJ$4)*(GMWQ!$NF$2:$NF$60=AJ$1),0),$G296-1966)</f>
        <v>1539855</v>
      </c>
      <c r="AK296" s="4" cm="1">
        <f t="array" ref="AK296">INDEX(GMWQ!$A$2:$NF$60,MATCH(1,(GMWQ!$NE$2:$NE$60=AK$3)*(GMWQ!$ND$2:$ND$60=AK$4)*(GMWQ!$NF$2:$NF$60=AK$1),0),$G296-1966)</f>
        <v>16770.96</v>
      </c>
      <c r="AL296" s="4" cm="1">
        <f t="array" ref="AL296">INDEX(GMWQ!$A$2:$NF$60,MATCH(1,(GMWQ!$NE$2:$NE$60=AL$3)*(GMWQ!$ND$2:$ND$60=AL$4)*(GMWQ!$NF$2:$NF$60=AL$1),0),$G296-1966)</f>
        <v>234373.8</v>
      </c>
      <c r="AM296" s="4" cm="1">
        <f t="array" ref="AM296">INDEX(GMWQ!$A$2:$NF$60,MATCH(1,(GMWQ!$NE$2:$NE$60=AM$3)*(GMWQ!$ND$2:$ND$60=AM$4)*(GMWQ!$NF$2:$NF$60=AM$1),0),$G296-1966)</f>
        <v>2083.902</v>
      </c>
      <c r="AN296" s="4" cm="1">
        <f t="array" ref="AN296">INDEX(GMWQ!$A$2:$NF$60,MATCH(1,(GMWQ!$NE$2:$NE$60=AN$3)*(GMWQ!$ND$2:$ND$60=AN$4)*(GMWQ!$NF$2:$NF$60=AN$1),0),$G296-1966)</f>
        <v>1321.1369999999999</v>
      </c>
      <c r="AO296" s="4" cm="1">
        <f t="array" ref="AO296">INDEX(GMWQ!$A$2:$NF$60,MATCH(1,(GMWQ!$NE$2:$NE$60=AO$3)*(GMWQ!$ND$2:$ND$60=AO$4)*(GMWQ!$NF$2:$NF$60=AO$1),0),$G296-1966)</f>
        <v>877.12710000000004</v>
      </c>
      <c r="AP296" s="4" cm="1">
        <f t="array" ref="AP296">INDEX(GMWQ!$A$2:$NF$60,MATCH(1,(GMWQ!$NE$2:$NE$60=AP$3)*(GMWQ!$ND$2:$ND$60=AP$4)*(GMWQ!$NF$2:$NF$60=AP$1),0),$G296-1966)</f>
        <v>1701231</v>
      </c>
      <c r="AQ296" s="4" cm="1">
        <f t="array" ref="AQ296">INDEX(GMWQ!$A$2:$NF$60,MATCH(1,(GMWQ!$NE$2:$NE$60=AQ$3)*(GMWQ!$ND$2:$ND$60=AQ$4)*(GMWQ!$NF$2:$NF$60=AQ$1),0),$G296-1966)</f>
        <v>0.57520890000000002</v>
      </c>
      <c r="AR296" s="4" cm="1">
        <f t="array" ref="AR296">INDEX(GMWQ!$A$2:$NF$60,MATCH(1,(GMWQ!$NE$2:$NE$60=AR$3)*(GMWQ!$ND$2:$ND$60=AR$4)*(GMWQ!$NF$2:$NF$60=AR$1),0),$G296-1966)</f>
        <v>0.73731519999999995</v>
      </c>
      <c r="AS296" s="4" cm="1">
        <f t="array" ref="AS296">INDEX(GMWQ!$A$2:$NF$60,MATCH(1,(GMWQ!$NE$2:$NE$60=AS$3)*(GMWQ!$ND$2:$ND$60=AS$4)*(GMWQ!$NF$2:$NF$60=AS$1),0),$G296-1966)</f>
        <v>0.42404599999999998</v>
      </c>
      <c r="AT296" s="4" cm="1">
        <f t="array" ref="AT296">INDEX(GMWQ!$A$2:$NF$60,MATCH(1,(GMWQ!$NE$2:$NE$60=AT$3)*(GMWQ!$ND$2:$ND$60=AT$4)*(GMWQ!$NF$2:$NF$60=AT$1),0),$G296-1966)</f>
        <v>0.81808999999999998</v>
      </c>
      <c r="AU296" s="4" cm="1">
        <f t="array" ref="AU296">INDEX(GMWQ!$A$2:$NF$60,MATCH(1,(GMWQ!$NE$2:$NE$60=AU$3)*(GMWQ!$ND$2:$ND$60=AU$4)*(GMWQ!$NF$2:$NF$60=AU$1),0),$G296-1966)</f>
        <v>209.23990000000001</v>
      </c>
      <c r="AV296" s="4" cm="1">
        <f t="array" ref="AV296">INDEX(GMWQ!$A$2:$NF$60,MATCH(1,(GMWQ!$NE$2:$NE$60=AV$3)*(GMWQ!$ND$2:$ND$60=AV$4)*(GMWQ!$NF$2:$NF$60=AV$1),0),$G296-1966)</f>
        <v>501.18189999999998</v>
      </c>
      <c r="AW296" s="4" cm="1">
        <f t="array" ref="AW296">INDEX(GMWQ!$A$2:$NF$60,MATCH(1,(GMWQ!$NE$2:$NE$60=AW$3)*(GMWQ!$ND$2:$ND$60=AW$4)*(GMWQ!$NF$2:$NF$60=AW$1),0),$G296-1966)</f>
        <v>163.85980000000001</v>
      </c>
      <c r="AX296" s="4" cm="1">
        <f t="array" ref="AX296">INDEX(GMWQ!$A$2:$NF$60,MATCH(1,(GMWQ!$NE$2:$NE$60=AX$3)*(GMWQ!$ND$2:$ND$60=AX$4)*(GMWQ!$NF$2:$NF$60=AX$1),0),$G296-1966)</f>
        <v>185.5427</v>
      </c>
      <c r="AY296" s="4" cm="1">
        <f t="array" ref="AY296">INDEX(GMWQ!$A$2:$NF$60,MATCH(1,(GMWQ!$NE$2:$NE$60=AY$3)*(GMWQ!$ND$2:$ND$60=AY$4)*(GMWQ!$NF$2:$NF$60=AY$1),0),$G296-1966)</f>
        <v>148.1275</v>
      </c>
      <c r="AZ296" s="4" cm="1">
        <f t="array" ref="AZ296">INDEX(GMWQ!$A$2:$NF$60,MATCH(1,(GMWQ!$NE$2:$NE$60=AZ$3)*(GMWQ!$ND$2:$ND$60=AZ$4)*(GMWQ!$NF$2:$NF$60=AZ$1),0),$G296-1966)</f>
        <v>148.0864</v>
      </c>
      <c r="BA296" s="4" cm="1">
        <f t="array" ref="BA296">INDEX(GMWQ!$A$2:$NF$60,MATCH(1,(GMWQ!$NE$2:$NE$60=BA$3)*(GMWQ!$ND$2:$ND$60=BA$4)*(GMWQ!$NF$2:$NF$60=BA$1),0),$G296-1966)</f>
        <v>246.01560000000001</v>
      </c>
    </row>
    <row r="297" spans="1:53" x14ac:dyDescent="0.25">
      <c r="B297" s="4">
        <f t="shared" si="367"/>
        <v>2045</v>
      </c>
      <c r="C297" s="4">
        <f t="shared" si="367"/>
        <v>2045</v>
      </c>
      <c r="D297" s="4">
        <f t="shared" ref="D297" si="384">+D293+1</f>
        <v>2045</v>
      </c>
      <c r="G297" s="4">
        <f t="shared" si="311"/>
        <v>2263</v>
      </c>
      <c r="H297" s="4" cm="1">
        <f t="array" ref="H297">INDEX(GMWQ!$A$2:$NF$60,MATCH(1,(GMWQ!$NE$2:$NE$60=H$3)*(GMWQ!$ND$2:$ND$60=H$4)*(GMWQ!$NF$2:$NF$60=H$1),0),$G297-1966)</f>
        <v>929719.5</v>
      </c>
      <c r="I297" s="4" cm="1">
        <f t="array" ref="I297">INDEX(GMWQ!$A$2:$NF$60,MATCH(1,(GMWQ!$NE$2:$NE$60=I$3)*(GMWQ!$ND$2:$ND$60=I$4)*(GMWQ!$NF$2:$NF$60=I$1),0),$G297-1966)</f>
        <v>8975.5650000000005</v>
      </c>
      <c r="J297" s="4" cm="1">
        <f t="array" ref="J297">INDEX(GMWQ!$A$2:$NF$60,MATCH(1,(GMWQ!$NE$2:$NE$60=J$3)*(GMWQ!$ND$2:$ND$60=J$4)*(GMWQ!$NF$2:$NF$60=J$1),0),$G297-1966)</f>
        <v>155294.5</v>
      </c>
      <c r="K297" s="4" cm="1">
        <f t="array" ref="K297">INDEX(GMWQ!$A$2:$NF$60,MATCH(1,(GMWQ!$NE$2:$NE$60=K$3)*(GMWQ!$ND$2:$ND$60=K$4)*(GMWQ!$NF$2:$NF$60=K$1),0),$G297-1966)</f>
        <v>1094.172</v>
      </c>
      <c r="L297" s="4" cm="1">
        <f t="array" ref="L297">INDEX(GMWQ!$A$2:$NF$60,MATCH(1,(GMWQ!$NE$2:$NE$60=L$3)*(GMWQ!$ND$2:$ND$60=L$4)*(GMWQ!$NF$2:$NF$60=L$1),0),$G297-1966)</f>
        <v>775.71559999999999</v>
      </c>
      <c r="M297" s="4" cm="1">
        <f t="array" ref="M297">INDEX(GMWQ!$A$2:$NF$60,MATCH(1,(GMWQ!$NE$2:$NE$60=M$3)*(GMWQ!$ND$2:$ND$60=M$4)*(GMWQ!$NF$2:$NF$60=M$1),0),$G297-1966)</f>
        <v>523.44079999999997</v>
      </c>
      <c r="N297" s="4" cm="1">
        <f t="array" ref="N297">INDEX(GMWQ!$A$2:$NF$60,MATCH(1,(GMWQ!$NE$2:$NE$60=N$3)*(GMWQ!$ND$2:$ND$60=N$4)*(GMWQ!$NF$2:$NF$60=N$1),0),$G297-1966)</f>
        <v>902290.6</v>
      </c>
      <c r="O297" s="4" cm="1">
        <f t="array" ref="O297">INDEX(GMWQ!$A$2:$NF$60,MATCH(1,(GMWQ!$NE$2:$NE$60=O$3)*(GMWQ!$ND$2:$ND$60=O$4)*(GMWQ!$NF$2:$NF$60=O$1),0),$G297-1966)</f>
        <v>-52099.69</v>
      </c>
      <c r="P297" s="4" cm="1">
        <f t="array" ref="P297">INDEX(GMWQ!$A$2:$NF$60,MATCH(1,(GMWQ!$NE$2:$NE$60=P$3)*(GMWQ!$ND$2:$ND$60=P$4)*(GMWQ!$NF$2:$NF$60=P$1),0),$G297-1966)</f>
        <v>-1063.933</v>
      </c>
      <c r="Q297" s="4" cm="1">
        <f t="array" ref="Q297">INDEX(GMWQ!$A$2:$NF$60,MATCH(1,(GMWQ!$NE$2:$NE$60=Q$3)*(GMWQ!$ND$2:$ND$60=Q$4)*(GMWQ!$NF$2:$NF$60=Q$1),0),$G297-1966)</f>
        <v>-7884.0619999999999</v>
      </c>
      <c r="R297" s="4" cm="1">
        <f t="array" ref="R297">INDEX(GMWQ!$A$2:$NF$60,MATCH(1,(GMWQ!$NE$2:$NE$60=R$3)*(GMWQ!$ND$2:$ND$60=R$4)*(GMWQ!$NF$2:$NF$60=R$1),0),$G297-1966)</f>
        <v>-30.934999999999999</v>
      </c>
      <c r="S297" s="4" cm="1">
        <f t="array" ref="S297">INDEX(GMWQ!$A$2:$NF$60,MATCH(1,(GMWQ!$NE$2:$NE$60=S$3)*(GMWQ!$ND$2:$ND$60=S$4)*(GMWQ!$NF$2:$NF$60=S$1),0),$G297-1966)</f>
        <v>-43.573</v>
      </c>
      <c r="T297" s="4" cm="1">
        <f t="array" ref="T297">INDEX(GMWQ!$A$2:$NF$60,MATCH(1,(GMWQ!$NE$2:$NE$60=T$3)*(GMWQ!$ND$2:$ND$60=T$4)*(GMWQ!$NF$2:$NF$60=T$1),0),$G297-1966)</f>
        <v>-15.53397</v>
      </c>
      <c r="U297" s="4" cm="1">
        <f t="array" ref="U297">INDEX(GMWQ!$A$2:$NF$60,MATCH(1,(GMWQ!$NE$2:$NE$60=U$3)*(GMWQ!$ND$2:$ND$60=U$4)*(GMWQ!$NF$2:$NF$60=U$1),0),$G297-1966)</f>
        <v>-27873.38</v>
      </c>
      <c r="V297" s="4" cm="1">
        <f t="array" ref="V297">INDEX(GMWQ!$A$2:$NF$60,MATCH(1,(GMWQ!$NE$2:$NE$60=V$3)*(GMWQ!$ND$2:$ND$60=V$4)*(GMWQ!$NF$2:$NF$60=V$1),0),$G297-1966)</f>
        <v>6164379</v>
      </c>
      <c r="W297" s="4" cm="1">
        <f t="array" ref="W297">INDEX(GMWQ!$A$2:$NF$60,MATCH(1,(GMWQ!$NE$2:$NE$60=W$3)*(GMWQ!$ND$2:$ND$60=W$4)*(GMWQ!$NF$2:$NF$60=W$1),0),$G297-1966)</f>
        <v>112517.5</v>
      </c>
      <c r="X297" s="4" cm="1">
        <f t="array" ref="X297">INDEX(GMWQ!$A$2:$NF$60,MATCH(1,(GMWQ!$NE$2:$NE$60=X$3)*(GMWQ!$ND$2:$ND$60=X$4)*(GMWQ!$NF$2:$NF$60=X$1),0),$G297-1966)</f>
        <v>1879454</v>
      </c>
      <c r="Y297" s="4" cm="1">
        <f t="array" ref="Y297">INDEX(GMWQ!$A$2:$NF$60,MATCH(1,(GMWQ!$NE$2:$NE$60=Y$3)*(GMWQ!$ND$2:$ND$60=Y$4)*(GMWQ!$NF$2:$NF$60=Y$1),0),$G297-1966)</f>
        <v>5309.6080000000002</v>
      </c>
      <c r="Z297" s="4" cm="1">
        <f t="array" ref="Z297">INDEX(GMWQ!$A$2:$NF$60,MATCH(1,(GMWQ!$NE$2:$NE$60=Z$3)*(GMWQ!$ND$2:$ND$60=Z$4)*(GMWQ!$NF$2:$NF$60=Z$1),0),$G297-1966)</f>
        <v>6760.64</v>
      </c>
      <c r="AA297" s="4" cm="1">
        <f t="array" ref="AA297">INDEX(GMWQ!$A$2:$NF$60,MATCH(1,(GMWQ!$NE$2:$NE$60=AA$3)*(GMWQ!$ND$2:$ND$60=AA$4)*(GMWQ!$NF$2:$NF$60=AA$1),0),$G297-1966)</f>
        <v>4622.9690000000001</v>
      </c>
      <c r="AB297" s="4" cm="1">
        <f t="array" ref="AB297">INDEX(GMWQ!$A$2:$NF$60,MATCH(1,(GMWQ!$NE$2:$NE$60=AB$3)*(GMWQ!$ND$2:$ND$60=AB$4)*(GMWQ!$NF$2:$NF$60=AB$1),0),$G297-1966)</f>
        <v>5376156</v>
      </c>
      <c r="AC297" s="4" cm="1">
        <f t="array" ref="AC297">INDEX(GMWQ!$A$2:$NF$60,MATCH(1,(GMWQ!$NE$2:$NE$60=AC$3)*(GMWQ!$ND$2:$ND$60=AC$4)*(GMWQ!$NF$2:$NF$60=AC$1),0),$G297-1966)</f>
        <v>6333616</v>
      </c>
      <c r="AD297" s="4" cm="1">
        <f t="array" ref="AD297">INDEX(GMWQ!$A$2:$NF$60,MATCH(1,(GMWQ!$NE$2:$NE$60=AD$3)*(GMWQ!$ND$2:$ND$60=AD$4)*(GMWQ!$NF$2:$NF$60=AD$1),0),$G297-1966)</f>
        <v>100746.9</v>
      </c>
      <c r="AE297" s="4" cm="1">
        <f t="array" ref="AE297">INDEX(GMWQ!$A$2:$NF$60,MATCH(1,(GMWQ!$NE$2:$NE$60=AE$3)*(GMWQ!$ND$2:$ND$60=AE$4)*(GMWQ!$NF$2:$NF$60=AE$1),0),$G297-1966)</f>
        <v>1096883</v>
      </c>
      <c r="AF297" s="4" cm="1">
        <f t="array" ref="AF297">INDEX(GMWQ!$A$2:$NF$60,MATCH(1,(GMWQ!$NE$2:$NE$60=AF$3)*(GMWQ!$ND$2:$ND$60=AF$4)*(GMWQ!$NF$2:$NF$60=AF$1),0),$G297-1966)</f>
        <v>3633.058</v>
      </c>
      <c r="AG297" s="4" cm="1">
        <f t="array" ref="AG297">INDEX(GMWQ!$A$2:$NF$60,MATCH(1,(GMWQ!$NE$2:$NE$60=AG$3)*(GMWQ!$ND$2:$ND$60=AG$4)*(GMWQ!$NF$2:$NF$60=AG$1),0),$G297-1966)</f>
        <v>5330.2489999999998</v>
      </c>
      <c r="AH297" s="4" cm="1">
        <f t="array" ref="AH297">INDEX(GMWQ!$A$2:$NF$60,MATCH(1,(GMWQ!$NE$2:$NE$60=AH$3)*(GMWQ!$ND$2:$ND$60=AH$4)*(GMWQ!$NF$2:$NF$60=AH$1),0),$G297-1966)</f>
        <v>3984.2570000000001</v>
      </c>
      <c r="AI297" s="4" cm="1">
        <f t="array" ref="AI297">INDEX(GMWQ!$A$2:$NF$60,MATCH(1,(GMWQ!$NE$2:$NE$60=AI$3)*(GMWQ!$ND$2:$ND$60=AI$4)*(GMWQ!$NF$2:$NF$60=AI$1),0),$G297-1966)</f>
        <v>2261749</v>
      </c>
      <c r="AJ297" s="4" cm="1">
        <f t="array" ref="AJ297">INDEX(GMWQ!$A$2:$NF$60,MATCH(1,(GMWQ!$NE$2:$NE$60=AJ$3)*(GMWQ!$ND$2:$ND$60=AJ$4)*(GMWQ!$NF$2:$NF$60=AJ$1),0),$G297-1966)</f>
        <v>1553048</v>
      </c>
      <c r="AK297" s="4" cm="1">
        <f t="array" ref="AK297">INDEX(GMWQ!$A$2:$NF$60,MATCH(1,(GMWQ!$NE$2:$NE$60=AK$3)*(GMWQ!$ND$2:$ND$60=AK$4)*(GMWQ!$NF$2:$NF$60=AK$1),0),$G297-1966)</f>
        <v>16918.439999999999</v>
      </c>
      <c r="AL297" s="4" cm="1">
        <f t="array" ref="AL297">INDEX(GMWQ!$A$2:$NF$60,MATCH(1,(GMWQ!$NE$2:$NE$60=AL$3)*(GMWQ!$ND$2:$ND$60=AL$4)*(GMWQ!$NF$2:$NF$60=AL$1),0),$G297-1966)</f>
        <v>235408.6</v>
      </c>
      <c r="AM297" s="4" cm="1">
        <f t="array" ref="AM297">INDEX(GMWQ!$A$2:$NF$60,MATCH(1,(GMWQ!$NE$2:$NE$60=AM$3)*(GMWQ!$ND$2:$ND$60=AM$4)*(GMWQ!$NF$2:$NF$60=AM$1),0),$G297-1966)</f>
        <v>2098.924</v>
      </c>
      <c r="AN297" s="4" cm="1">
        <f t="array" ref="AN297">INDEX(GMWQ!$A$2:$NF$60,MATCH(1,(GMWQ!$NE$2:$NE$60=AN$3)*(GMWQ!$ND$2:$ND$60=AN$4)*(GMWQ!$NF$2:$NF$60=AN$1),0),$G297-1966)</f>
        <v>1329.3340000000001</v>
      </c>
      <c r="AO297" s="4" cm="1">
        <f t="array" ref="AO297">INDEX(GMWQ!$A$2:$NF$60,MATCH(1,(GMWQ!$NE$2:$NE$60=AO$3)*(GMWQ!$ND$2:$ND$60=AO$4)*(GMWQ!$NF$2:$NF$60=AO$1),0),$G297-1966)</f>
        <v>881.97770000000003</v>
      </c>
      <c r="AP297" s="4" cm="1">
        <f t="array" ref="AP297">INDEX(GMWQ!$A$2:$NF$60,MATCH(1,(GMWQ!$NE$2:$NE$60=AP$3)*(GMWQ!$ND$2:$ND$60=AP$4)*(GMWQ!$NF$2:$NF$60=AP$1),0),$G297-1966)</f>
        <v>1717243</v>
      </c>
      <c r="AQ297" s="4" cm="1">
        <f t="array" ref="AQ297">INDEX(GMWQ!$A$2:$NF$60,MATCH(1,(GMWQ!$NE$2:$NE$60=AQ$3)*(GMWQ!$ND$2:$ND$60=AQ$4)*(GMWQ!$NF$2:$NF$60=AQ$1),0),$G297-1966)</f>
        <v>0.5846732</v>
      </c>
      <c r="AR297" s="4" cm="1">
        <f t="array" ref="AR297">INDEX(GMWQ!$A$2:$NF$60,MATCH(1,(GMWQ!$NE$2:$NE$60=AR$3)*(GMWQ!$ND$2:$ND$60=AR$4)*(GMWQ!$NF$2:$NF$60=AR$1),0),$G297-1966)</f>
        <v>0.73916020000000004</v>
      </c>
      <c r="AS297" s="4" cm="1">
        <f t="array" ref="AS297">INDEX(GMWQ!$A$2:$NF$60,MATCH(1,(GMWQ!$NE$2:$NE$60=AS$3)*(GMWQ!$ND$2:$ND$60=AS$4)*(GMWQ!$NF$2:$NF$60=AS$1),0),$G297-1966)</f>
        <v>0.42579509999999998</v>
      </c>
      <c r="AT297" s="4" cm="1">
        <f t="array" ref="AT297">INDEX(GMWQ!$A$2:$NF$60,MATCH(1,(GMWQ!$NE$2:$NE$60=AT$3)*(GMWQ!$ND$2:$ND$60=AT$4)*(GMWQ!$NF$2:$NF$60=AT$1),0),$G297-1966)</f>
        <v>0.81610139999999998</v>
      </c>
      <c r="AU297" s="4" cm="1">
        <f t="array" ref="AU297">INDEX(GMWQ!$A$2:$NF$60,MATCH(1,(GMWQ!$NE$2:$NE$60=AU$3)*(GMWQ!$ND$2:$ND$60=AU$4)*(GMWQ!$NF$2:$NF$60=AU$1),0),$G297-1966)</f>
        <v>210.27860000000001</v>
      </c>
      <c r="AV297" s="4" cm="1">
        <f t="array" ref="AV297">INDEX(GMWQ!$A$2:$NF$60,MATCH(1,(GMWQ!$NE$2:$NE$60=AV$3)*(GMWQ!$ND$2:$ND$60=AV$4)*(GMWQ!$NF$2:$NF$60=AV$1),0),$G297-1966)</f>
        <v>503.92500000000001</v>
      </c>
      <c r="AW297" s="4" cm="1">
        <f t="array" ref="AW297">INDEX(GMWQ!$A$2:$NF$60,MATCH(1,(GMWQ!$NE$2:$NE$60=AW$3)*(GMWQ!$ND$2:$ND$60=AW$4)*(GMWQ!$NF$2:$NF$60=AW$1),0),$G297-1966)</f>
        <v>164.3383</v>
      </c>
      <c r="AX297" s="4" cm="1">
        <f t="array" ref="AX297">INDEX(GMWQ!$A$2:$NF$60,MATCH(1,(GMWQ!$NE$2:$NE$60=AX$3)*(GMWQ!$ND$2:$ND$60=AX$4)*(GMWQ!$NF$2:$NF$60=AX$1),0),$G297-1966)</f>
        <v>186.47239999999999</v>
      </c>
      <c r="AY297" s="4" cm="1">
        <f t="array" ref="AY297">INDEX(GMWQ!$A$2:$NF$60,MATCH(1,(GMWQ!$NE$2:$NE$60=AY$3)*(GMWQ!$ND$2:$ND$60=AY$4)*(GMWQ!$NF$2:$NF$60=AY$1),0),$G297-1966)</f>
        <v>148.6498</v>
      </c>
      <c r="AZ297" s="4" cm="1">
        <f t="array" ref="AZ297">INDEX(GMWQ!$A$2:$NF$60,MATCH(1,(GMWQ!$NE$2:$NE$60=AZ$3)*(GMWQ!$ND$2:$ND$60=AZ$4)*(GMWQ!$NF$2:$NF$60=AZ$1),0),$G297-1966)</f>
        <v>148.94649999999999</v>
      </c>
      <c r="BA297" s="4" cm="1">
        <f t="array" ref="BA297">INDEX(GMWQ!$A$2:$NF$60,MATCH(1,(GMWQ!$NE$2:$NE$60=BA$3)*(GMWQ!$ND$2:$ND$60=BA$4)*(GMWQ!$NF$2:$NF$60=BA$1),0),$G297-1966)</f>
        <v>247.25919999999999</v>
      </c>
    </row>
    <row r="298" spans="1:53" x14ac:dyDescent="0.25">
      <c r="B298" s="4">
        <f t="shared" si="367"/>
        <v>2045</v>
      </c>
      <c r="C298" s="4">
        <f t="shared" si="367"/>
        <v>2045</v>
      </c>
      <c r="D298" s="4">
        <f t="shared" ref="D298" si="385">+D294+1</f>
        <v>2045</v>
      </c>
      <c r="F298" s="4">
        <f t="shared" ref="F298" si="386">+F294+1</f>
        <v>2045</v>
      </c>
      <c r="G298" s="4">
        <f t="shared" si="311"/>
        <v>2264</v>
      </c>
      <c r="H298" s="4" cm="1">
        <f t="array" ref="H298">INDEX(GMWQ!$A$2:$NF$60,MATCH(1,(GMWQ!$NE$2:$NE$60=H$3)*(GMWQ!$ND$2:$ND$60=H$4)*(GMWQ!$NF$2:$NF$60=H$1),0),$G298-1966)</f>
        <v>932644.3</v>
      </c>
      <c r="I298" s="4" cm="1">
        <f t="array" ref="I298">INDEX(GMWQ!$A$2:$NF$60,MATCH(1,(GMWQ!$NE$2:$NE$60=I$3)*(GMWQ!$ND$2:$ND$60=I$4)*(GMWQ!$NF$2:$NF$60=I$1),0),$G298-1966)</f>
        <v>9012.4150000000009</v>
      </c>
      <c r="J298" s="4" cm="1">
        <f t="array" ref="J298">INDEX(GMWQ!$A$2:$NF$60,MATCH(1,(GMWQ!$NE$2:$NE$60=J$3)*(GMWQ!$ND$2:$ND$60=J$4)*(GMWQ!$NF$2:$NF$60=J$1),0),$G298-1966)</f>
        <v>155367.29999999999</v>
      </c>
      <c r="K298" s="4" cm="1">
        <f t="array" ref="K298">INDEX(GMWQ!$A$2:$NF$60,MATCH(1,(GMWQ!$NE$2:$NE$60=K$3)*(GMWQ!$ND$2:$ND$60=K$4)*(GMWQ!$NF$2:$NF$60=K$1),0),$G298-1966)</f>
        <v>1096.6199999999999</v>
      </c>
      <c r="L298" s="4" cm="1">
        <f t="array" ref="L298">INDEX(GMWQ!$A$2:$NF$60,MATCH(1,(GMWQ!$NE$2:$NE$60=L$3)*(GMWQ!$ND$2:$ND$60=L$4)*(GMWQ!$NF$2:$NF$60=L$1),0),$G298-1966)</f>
        <v>776.51869999999997</v>
      </c>
      <c r="M298" s="4" cm="1">
        <f t="array" ref="M298">INDEX(GMWQ!$A$2:$NF$60,MATCH(1,(GMWQ!$NE$2:$NE$60=M$3)*(GMWQ!$ND$2:$ND$60=M$4)*(GMWQ!$NF$2:$NF$60=M$1),0),$G298-1966)</f>
        <v>523.65949999999998</v>
      </c>
      <c r="N298" s="4" cm="1">
        <f t="array" ref="N298">INDEX(GMWQ!$A$2:$NF$60,MATCH(1,(GMWQ!$NE$2:$NE$60=N$3)*(GMWQ!$ND$2:$ND$60=N$4)*(GMWQ!$NF$2:$NF$60=N$1),0),$G298-1966)</f>
        <v>906320.7</v>
      </c>
      <c r="O298" s="4" cm="1">
        <f t="array" ref="O298">INDEX(GMWQ!$A$2:$NF$60,MATCH(1,(GMWQ!$NE$2:$NE$60=O$3)*(GMWQ!$ND$2:$ND$60=O$4)*(GMWQ!$NF$2:$NF$60=O$1),0),$G298-1966)</f>
        <v>-93498.44</v>
      </c>
      <c r="P298" s="4" cm="1">
        <f t="array" ref="P298">INDEX(GMWQ!$A$2:$NF$60,MATCH(1,(GMWQ!$NE$2:$NE$60=P$3)*(GMWQ!$ND$2:$ND$60=P$4)*(GMWQ!$NF$2:$NF$60=P$1),0),$G298-1966)</f>
        <v>-1065.915</v>
      </c>
      <c r="Q298" s="4" cm="1">
        <f t="array" ref="Q298">INDEX(GMWQ!$A$2:$NF$60,MATCH(1,(GMWQ!$NE$2:$NE$60=Q$3)*(GMWQ!$ND$2:$ND$60=Q$4)*(GMWQ!$NF$2:$NF$60=Q$1),0),$G298-1966)</f>
        <v>-7918.875</v>
      </c>
      <c r="R298" s="4" cm="1">
        <f t="array" ref="R298">INDEX(GMWQ!$A$2:$NF$60,MATCH(1,(GMWQ!$NE$2:$NE$60=R$3)*(GMWQ!$ND$2:$ND$60=R$4)*(GMWQ!$NF$2:$NF$60=R$1),0),$G298-1966)</f>
        <v>-31.157039999999999</v>
      </c>
      <c r="S298" s="4" cm="1">
        <f t="array" ref="S298">INDEX(GMWQ!$A$2:$NF$60,MATCH(1,(GMWQ!$NE$2:$NE$60=S$3)*(GMWQ!$ND$2:$ND$60=S$4)*(GMWQ!$NF$2:$NF$60=S$1),0),$G298-1966)</f>
        <v>-43.83502</v>
      </c>
      <c r="T298" s="4" cm="1">
        <f t="array" ref="T298">INDEX(GMWQ!$A$2:$NF$60,MATCH(1,(GMWQ!$NE$2:$NE$60=T$3)*(GMWQ!$ND$2:$ND$60=T$4)*(GMWQ!$NF$2:$NF$60=T$1),0),$G298-1966)</f>
        <v>-15.619870000000001</v>
      </c>
      <c r="U298" s="4" cm="1">
        <f t="array" ref="U298">INDEX(GMWQ!$A$2:$NF$60,MATCH(1,(GMWQ!$NE$2:$NE$60=U$3)*(GMWQ!$ND$2:$ND$60=U$4)*(GMWQ!$NF$2:$NF$60=U$1),0),$G298-1966)</f>
        <v>-28160</v>
      </c>
      <c r="V298" s="4" cm="1">
        <f t="array" ref="V298">INDEX(GMWQ!$A$2:$NF$60,MATCH(1,(GMWQ!$NE$2:$NE$60=V$3)*(GMWQ!$ND$2:$ND$60=V$4)*(GMWQ!$NF$2:$NF$60=V$1),0),$G298-1966)</f>
        <v>6257878</v>
      </c>
      <c r="W298" s="4" cm="1">
        <f t="array" ref="W298">INDEX(GMWQ!$A$2:$NF$60,MATCH(1,(GMWQ!$NE$2:$NE$60=W$3)*(GMWQ!$ND$2:$ND$60=W$4)*(GMWQ!$NF$2:$NF$60=W$1),0),$G298-1966)</f>
        <v>113583.5</v>
      </c>
      <c r="X298" s="4" cm="1">
        <f t="array" ref="X298">INDEX(GMWQ!$A$2:$NF$60,MATCH(1,(GMWQ!$NE$2:$NE$60=X$3)*(GMWQ!$ND$2:$ND$60=X$4)*(GMWQ!$NF$2:$NF$60=X$1),0),$G298-1966)</f>
        <v>1887373</v>
      </c>
      <c r="Y298" s="4" cm="1">
        <f t="array" ref="Y298">INDEX(GMWQ!$A$2:$NF$60,MATCH(1,(GMWQ!$NE$2:$NE$60=Y$3)*(GMWQ!$ND$2:$ND$60=Y$4)*(GMWQ!$NF$2:$NF$60=Y$1),0),$G298-1966)</f>
        <v>5340.7650000000003</v>
      </c>
      <c r="Z298" s="4" cm="1">
        <f t="array" ref="Z298">INDEX(GMWQ!$A$2:$NF$60,MATCH(1,(GMWQ!$NE$2:$NE$60=Z$3)*(GMWQ!$ND$2:$ND$60=Z$4)*(GMWQ!$NF$2:$NF$60=Z$1),0),$G298-1966)</f>
        <v>6804.4750000000004</v>
      </c>
      <c r="AA298" s="4" cm="1">
        <f t="array" ref="AA298">INDEX(GMWQ!$A$2:$NF$60,MATCH(1,(GMWQ!$NE$2:$NE$60=AA$3)*(GMWQ!$ND$2:$ND$60=AA$4)*(GMWQ!$NF$2:$NF$60=AA$1),0),$G298-1966)</f>
        <v>4638.5889999999999</v>
      </c>
      <c r="AB298" s="4" cm="1">
        <f t="array" ref="AB298">INDEX(GMWQ!$A$2:$NF$60,MATCH(1,(GMWQ!$NE$2:$NE$60=AB$3)*(GMWQ!$ND$2:$ND$60=AB$4)*(GMWQ!$NF$2:$NF$60=AB$1),0),$G298-1966)</f>
        <v>5404316</v>
      </c>
      <c r="AC298" s="4" cm="1">
        <f t="array" ref="AC298">INDEX(GMWQ!$A$2:$NF$60,MATCH(1,(GMWQ!$NE$2:$NE$60=AC$3)*(GMWQ!$ND$2:$ND$60=AC$4)*(GMWQ!$NF$2:$NF$60=AC$1),0),$G298-1966)</f>
        <v>6429792</v>
      </c>
      <c r="AD298" s="4" cm="1">
        <f t="array" ref="AD298">INDEX(GMWQ!$A$2:$NF$60,MATCH(1,(GMWQ!$NE$2:$NE$60=AD$3)*(GMWQ!$ND$2:$ND$60=AD$4)*(GMWQ!$NF$2:$NF$60=AD$1),0),$G298-1966)</f>
        <v>101813.5</v>
      </c>
      <c r="AE298" s="4" cm="1">
        <f t="array" ref="AE298">INDEX(GMWQ!$A$2:$NF$60,MATCH(1,(GMWQ!$NE$2:$NE$60=AE$3)*(GMWQ!$ND$2:$ND$60=AE$4)*(GMWQ!$NF$2:$NF$60=AE$1),0),$G298-1966)</f>
        <v>1104802</v>
      </c>
      <c r="AF298" s="4" cm="1">
        <f t="array" ref="AF298">INDEX(GMWQ!$A$2:$NF$60,MATCH(1,(GMWQ!$NE$2:$NE$60=AF$3)*(GMWQ!$ND$2:$ND$60=AF$4)*(GMWQ!$NF$2:$NF$60=AF$1),0),$G298-1966)</f>
        <v>3664.2150000000001</v>
      </c>
      <c r="AG298" s="4" cm="1">
        <f t="array" ref="AG298">INDEX(GMWQ!$A$2:$NF$60,MATCH(1,(GMWQ!$NE$2:$NE$60=AG$3)*(GMWQ!$ND$2:$ND$60=AG$4)*(GMWQ!$NF$2:$NF$60=AG$1),0),$G298-1966)</f>
        <v>5374.0839999999998</v>
      </c>
      <c r="AH298" s="4" cm="1">
        <f t="array" ref="AH298">INDEX(GMWQ!$A$2:$NF$60,MATCH(1,(GMWQ!$NE$2:$NE$60=AH$3)*(GMWQ!$ND$2:$ND$60=AH$4)*(GMWQ!$NF$2:$NF$60=AH$1),0),$G298-1966)</f>
        <v>3999.877</v>
      </c>
      <c r="AI298" s="4" cm="1">
        <f t="array" ref="AI298">INDEX(GMWQ!$A$2:$NF$60,MATCH(1,(GMWQ!$NE$2:$NE$60=AI$3)*(GMWQ!$ND$2:$ND$60=AI$4)*(GMWQ!$NF$2:$NF$60=AI$1),0),$G298-1966)</f>
        <v>2291426</v>
      </c>
      <c r="AJ298" s="4" cm="1">
        <f t="array" ref="AJ298">INDEX(GMWQ!$A$2:$NF$60,MATCH(1,(GMWQ!$NE$2:$NE$60=AJ$3)*(GMWQ!$ND$2:$ND$60=AJ$4)*(GMWQ!$NF$2:$NF$60=AJ$1),0),$G298-1966)</f>
        <v>1566348</v>
      </c>
      <c r="AK298" s="4" cm="1">
        <f t="array" ref="AK298">INDEX(GMWQ!$A$2:$NF$60,MATCH(1,(GMWQ!$NE$2:$NE$60=AK$3)*(GMWQ!$ND$2:$ND$60=AK$4)*(GMWQ!$NF$2:$NF$60=AK$1),0),$G298-1966)</f>
        <v>17067.32</v>
      </c>
      <c r="AL298" s="4" cm="1">
        <f t="array" ref="AL298">INDEX(GMWQ!$A$2:$NF$60,MATCH(1,(GMWQ!$NE$2:$NE$60=AL$3)*(GMWQ!$ND$2:$ND$60=AL$4)*(GMWQ!$NF$2:$NF$60=AL$1),0),$G298-1966)</f>
        <v>236439.2</v>
      </c>
      <c r="AM298" s="4" cm="1">
        <f t="array" ref="AM298">INDEX(GMWQ!$A$2:$NF$60,MATCH(1,(GMWQ!$NE$2:$NE$60=AM$3)*(GMWQ!$ND$2:$ND$60=AM$4)*(GMWQ!$NF$2:$NF$60=AM$1),0),$G298-1966)</f>
        <v>2114.056</v>
      </c>
      <c r="AN298" s="4" cm="1">
        <f t="array" ref="AN298">INDEX(GMWQ!$A$2:$NF$60,MATCH(1,(GMWQ!$NE$2:$NE$60=AN$3)*(GMWQ!$ND$2:$ND$60=AN$4)*(GMWQ!$NF$2:$NF$60=AN$1),0),$G298-1966)</f>
        <v>1337.3230000000001</v>
      </c>
      <c r="AO298" s="4" cm="1">
        <f t="array" ref="AO298">INDEX(GMWQ!$A$2:$NF$60,MATCH(1,(GMWQ!$NE$2:$NE$60=AO$3)*(GMWQ!$ND$2:$ND$60=AO$4)*(GMWQ!$NF$2:$NF$60=AO$1),0),$G298-1966)</f>
        <v>886.6336</v>
      </c>
      <c r="AP298" s="4" cm="1">
        <f t="array" ref="AP298">INDEX(GMWQ!$A$2:$NF$60,MATCH(1,(GMWQ!$NE$2:$NE$60=AP$3)*(GMWQ!$ND$2:$ND$60=AP$4)*(GMWQ!$NF$2:$NF$60=AP$1),0),$G298-1966)</f>
        <v>1733417</v>
      </c>
      <c r="AQ298" s="4" cm="1">
        <f t="array" ref="AQ298">INDEX(GMWQ!$A$2:$NF$60,MATCH(1,(GMWQ!$NE$2:$NE$60=AQ$3)*(GMWQ!$ND$2:$ND$60=AQ$4)*(GMWQ!$NF$2:$NF$60=AQ$1),0),$G298-1966)</f>
        <v>0.59344240000000004</v>
      </c>
      <c r="AR298" s="4" cm="1">
        <f t="array" ref="AR298">INDEX(GMWQ!$A$2:$NF$60,MATCH(1,(GMWQ!$NE$2:$NE$60=AR$3)*(GMWQ!$ND$2:$ND$60=AR$4)*(GMWQ!$NF$2:$NF$60=AR$1),0),$G298-1966)</f>
        <v>0.74146029999999996</v>
      </c>
      <c r="AS298" s="4" cm="1">
        <f t="array" ref="AS298">INDEX(GMWQ!$A$2:$NF$60,MATCH(1,(GMWQ!$NE$2:$NE$60=AS$3)*(GMWQ!$ND$2:$ND$60=AS$4)*(GMWQ!$NF$2:$NF$60=AS$1),0),$G298-1966)</f>
        <v>0.42735250000000002</v>
      </c>
      <c r="AT298" s="4" cm="1">
        <f t="array" ref="AT298">INDEX(GMWQ!$A$2:$NF$60,MATCH(1,(GMWQ!$NE$2:$NE$60=AT$3)*(GMWQ!$ND$2:$ND$60=AT$4)*(GMWQ!$NF$2:$NF$60=AT$1),0),$G298-1966)</f>
        <v>0.8136814</v>
      </c>
      <c r="AU298" s="4" cm="1">
        <f t="array" ref="AU298">INDEX(GMWQ!$A$2:$NF$60,MATCH(1,(GMWQ!$NE$2:$NE$60=AU$3)*(GMWQ!$ND$2:$ND$60=AU$4)*(GMWQ!$NF$2:$NF$60=AU$1),0),$G298-1966)</f>
        <v>211.1917</v>
      </c>
      <c r="AV298" s="4" cm="1">
        <f t="array" ref="AV298">INDEX(GMWQ!$A$2:$NF$60,MATCH(1,(GMWQ!$NE$2:$NE$60=AV$3)*(GMWQ!$ND$2:$ND$60=AV$4)*(GMWQ!$NF$2:$NF$60=AV$1),0),$G298-1966)</f>
        <v>506.68299999999999</v>
      </c>
      <c r="AW298" s="4" cm="1">
        <f t="array" ref="AW298">INDEX(GMWQ!$A$2:$NF$60,MATCH(1,(GMWQ!$NE$2:$NE$60=AW$3)*(GMWQ!$ND$2:$ND$60=AW$4)*(GMWQ!$NF$2:$NF$60=AW$1),0),$G298-1966)</f>
        <v>165.239</v>
      </c>
      <c r="AX298" s="4" cm="1">
        <f t="array" ref="AX298">INDEX(GMWQ!$A$2:$NF$60,MATCH(1,(GMWQ!$NE$2:$NE$60=AX$3)*(GMWQ!$ND$2:$ND$60=AX$4)*(GMWQ!$NF$2:$NF$60=AX$1),0),$G298-1966)</f>
        <v>187.4068</v>
      </c>
      <c r="AY298" s="4" cm="1">
        <f t="array" ref="AY298">INDEX(GMWQ!$A$2:$NF$60,MATCH(1,(GMWQ!$NE$2:$NE$60=AY$3)*(GMWQ!$ND$2:$ND$60=AY$4)*(GMWQ!$NF$2:$NF$60=AY$1),0),$G298-1966)</f>
        <v>148.934</v>
      </c>
      <c r="AZ298" s="4" cm="1">
        <f t="array" ref="AZ298">INDEX(GMWQ!$A$2:$NF$60,MATCH(1,(GMWQ!$NE$2:$NE$60=AZ$3)*(GMWQ!$ND$2:$ND$60=AZ$4)*(GMWQ!$NF$2:$NF$60=AZ$1),0),$G298-1966)</f>
        <v>148.53299999999999</v>
      </c>
      <c r="BA298" s="4" cm="1">
        <f t="array" ref="BA298">INDEX(GMWQ!$A$2:$NF$60,MATCH(1,(GMWQ!$NE$2:$NE$60=BA$3)*(GMWQ!$ND$2:$ND$60=BA$4)*(GMWQ!$NF$2:$NF$60=BA$1),0),$G298-1966)</f>
        <v>248.51009999999999</v>
      </c>
    </row>
    <row r="299" spans="1:53" x14ac:dyDescent="0.25">
      <c r="A299" s="4">
        <v>2046</v>
      </c>
      <c r="B299" s="4">
        <f t="shared" si="367"/>
        <v>2046</v>
      </c>
      <c r="C299" s="4">
        <f t="shared" si="367"/>
        <v>2045</v>
      </c>
      <c r="D299" s="4">
        <f t="shared" ref="D299" si="387">+D295+1</f>
        <v>2045</v>
      </c>
      <c r="E299" s="4">
        <f t="shared" si="367"/>
        <v>2045</v>
      </c>
      <c r="G299" s="4">
        <f t="shared" si="311"/>
        <v>2265</v>
      </c>
      <c r="H299" s="4" cm="1">
        <f t="array" ref="H299">INDEX(GMWQ!$A$2:$NF$60,MATCH(1,(GMWQ!$NE$2:$NE$60=H$3)*(GMWQ!$ND$2:$ND$60=H$4)*(GMWQ!$NF$2:$NF$60=H$1),0),$G299-1966)</f>
        <v>935573.4</v>
      </c>
      <c r="I299" s="4" cm="1">
        <f t="array" ref="I299">INDEX(GMWQ!$A$2:$NF$60,MATCH(1,(GMWQ!$NE$2:$NE$60=I$3)*(GMWQ!$ND$2:$ND$60=I$4)*(GMWQ!$NF$2:$NF$60=I$1),0),$G299-1966)</f>
        <v>9049.4850000000006</v>
      </c>
      <c r="J299" s="4" cm="1">
        <f t="array" ref="J299">INDEX(GMWQ!$A$2:$NF$60,MATCH(1,(GMWQ!$NE$2:$NE$60=J$3)*(GMWQ!$ND$2:$ND$60=J$4)*(GMWQ!$NF$2:$NF$60=J$1),0),$G299-1966)</f>
        <v>155442.1</v>
      </c>
      <c r="K299" s="4" cm="1">
        <f t="array" ref="K299">INDEX(GMWQ!$A$2:$NF$60,MATCH(1,(GMWQ!$NE$2:$NE$60=K$3)*(GMWQ!$ND$2:$ND$60=K$4)*(GMWQ!$NF$2:$NF$60=K$1),0),$G299-1966)</f>
        <v>1099.0309999999999</v>
      </c>
      <c r="L299" s="4" cm="1">
        <f t="array" ref="L299">INDEX(GMWQ!$A$2:$NF$60,MATCH(1,(GMWQ!$NE$2:$NE$60=L$3)*(GMWQ!$ND$2:$ND$60=L$4)*(GMWQ!$NF$2:$NF$60=L$1),0),$G299-1966)</f>
        <v>777.50620000000004</v>
      </c>
      <c r="M299" s="4" cm="1">
        <f t="array" ref="M299">INDEX(GMWQ!$A$2:$NF$60,MATCH(1,(GMWQ!$NE$2:$NE$60=M$3)*(GMWQ!$ND$2:$ND$60=M$4)*(GMWQ!$NF$2:$NF$60=M$1),0),$G299-1966)</f>
        <v>523.93740000000003</v>
      </c>
      <c r="N299" s="4" cm="1">
        <f t="array" ref="N299">INDEX(GMWQ!$A$2:$NF$60,MATCH(1,(GMWQ!$NE$2:$NE$60=N$3)*(GMWQ!$ND$2:$ND$60=N$4)*(GMWQ!$NF$2:$NF$60=N$1),0),$G299-1966)</f>
        <v>910343.4</v>
      </c>
      <c r="O299" s="4" cm="1">
        <f t="array" ref="O299">INDEX(GMWQ!$A$2:$NF$60,MATCH(1,(GMWQ!$NE$2:$NE$60=O$3)*(GMWQ!$ND$2:$ND$60=O$4)*(GMWQ!$NF$2:$NF$60=O$1),0),$G299-1966)</f>
        <v>-4524.0619999999999</v>
      </c>
      <c r="P299" s="4" cm="1">
        <f t="array" ref="P299">INDEX(GMWQ!$A$2:$NF$60,MATCH(1,(GMWQ!$NE$2:$NE$60=P$3)*(GMWQ!$ND$2:$ND$60=P$4)*(GMWQ!$NF$2:$NF$60=P$1),0),$G299-1966)</f>
        <v>-1067.8320000000001</v>
      </c>
      <c r="Q299" s="4" cm="1">
        <f t="array" ref="Q299">INDEX(GMWQ!$A$2:$NF$60,MATCH(1,(GMWQ!$NE$2:$NE$60=Q$3)*(GMWQ!$ND$2:$ND$60=Q$4)*(GMWQ!$NF$2:$NF$60=Q$1),0),$G299-1966)</f>
        <v>-7953.5469999999996</v>
      </c>
      <c r="R299" s="4" cm="1">
        <f t="array" ref="R299">INDEX(GMWQ!$A$2:$NF$60,MATCH(1,(GMWQ!$NE$2:$NE$60=R$3)*(GMWQ!$ND$2:$ND$60=R$4)*(GMWQ!$NF$2:$NF$60=R$1),0),$G299-1966)</f>
        <v>-31.380980000000001</v>
      </c>
      <c r="S299" s="4" cm="1">
        <f t="array" ref="S299">INDEX(GMWQ!$A$2:$NF$60,MATCH(1,(GMWQ!$NE$2:$NE$60=S$3)*(GMWQ!$ND$2:$ND$60=S$4)*(GMWQ!$NF$2:$NF$60=S$1),0),$G299-1966)</f>
        <v>-44.114989999999999</v>
      </c>
      <c r="T299" s="4" cm="1">
        <f t="array" ref="T299">INDEX(GMWQ!$A$2:$NF$60,MATCH(1,(GMWQ!$NE$2:$NE$60=T$3)*(GMWQ!$ND$2:$ND$60=T$4)*(GMWQ!$NF$2:$NF$60=T$1),0),$G299-1966)</f>
        <v>-15.70233</v>
      </c>
      <c r="U299" s="4" cm="1">
        <f t="array" ref="U299">INDEX(GMWQ!$A$2:$NF$60,MATCH(1,(GMWQ!$NE$2:$NE$60=U$3)*(GMWQ!$ND$2:$ND$60=U$4)*(GMWQ!$NF$2:$NF$60=U$1),0),$G299-1966)</f>
        <v>-28461.439999999999</v>
      </c>
      <c r="V299" s="4" cm="1">
        <f t="array" ref="V299">INDEX(GMWQ!$A$2:$NF$60,MATCH(1,(GMWQ!$NE$2:$NE$60=V$3)*(GMWQ!$ND$2:$ND$60=V$4)*(GMWQ!$NF$2:$NF$60=V$1),0),$G299-1966)</f>
        <v>6262402</v>
      </c>
      <c r="W299" s="4" cm="1">
        <f t="array" ref="W299">INDEX(GMWQ!$A$2:$NF$60,MATCH(1,(GMWQ!$NE$2:$NE$60=W$3)*(GMWQ!$ND$2:$ND$60=W$4)*(GMWQ!$NF$2:$NF$60=W$1),0),$G299-1966)</f>
        <v>114651.3</v>
      </c>
      <c r="X299" s="4" cm="1">
        <f t="array" ref="X299">INDEX(GMWQ!$A$2:$NF$60,MATCH(1,(GMWQ!$NE$2:$NE$60=X$3)*(GMWQ!$ND$2:$ND$60=X$4)*(GMWQ!$NF$2:$NF$60=X$1),0),$G299-1966)</f>
        <v>1895327</v>
      </c>
      <c r="Y299" s="4" cm="1">
        <f t="array" ref="Y299">INDEX(GMWQ!$A$2:$NF$60,MATCH(1,(GMWQ!$NE$2:$NE$60=Y$3)*(GMWQ!$ND$2:$ND$60=Y$4)*(GMWQ!$NF$2:$NF$60=Y$1),0),$G299-1966)</f>
        <v>5372.1459999999997</v>
      </c>
      <c r="Z299" s="4" cm="1">
        <f t="array" ref="Z299">INDEX(GMWQ!$A$2:$NF$60,MATCH(1,(GMWQ!$NE$2:$NE$60=Z$3)*(GMWQ!$ND$2:$ND$60=Z$4)*(GMWQ!$NF$2:$NF$60=Z$1),0),$G299-1966)</f>
        <v>6848.59</v>
      </c>
      <c r="AA299" s="4" cm="1">
        <f t="array" ref="AA299">INDEX(GMWQ!$A$2:$NF$60,MATCH(1,(GMWQ!$NE$2:$NE$60=AA$3)*(GMWQ!$ND$2:$ND$60=AA$4)*(GMWQ!$NF$2:$NF$60=AA$1),0),$G299-1966)</f>
        <v>4654.2920000000004</v>
      </c>
      <c r="AB299" s="4" cm="1">
        <f t="array" ref="AB299">INDEX(GMWQ!$A$2:$NF$60,MATCH(1,(GMWQ!$NE$2:$NE$60=AB$3)*(GMWQ!$ND$2:$ND$60=AB$4)*(GMWQ!$NF$2:$NF$60=AB$1),0),$G299-1966)</f>
        <v>5432778</v>
      </c>
      <c r="AC299" s="4" cm="1">
        <f t="array" ref="AC299">INDEX(GMWQ!$A$2:$NF$60,MATCH(1,(GMWQ!$NE$2:$NE$60=AC$3)*(GMWQ!$ND$2:$ND$60=AC$4)*(GMWQ!$NF$2:$NF$60=AC$1),0),$G299-1966)</f>
        <v>6436995</v>
      </c>
      <c r="AD299" s="4" cm="1">
        <f t="array" ref="AD299">INDEX(GMWQ!$A$2:$NF$60,MATCH(1,(GMWQ!$NE$2:$NE$60=AD$3)*(GMWQ!$ND$2:$ND$60=AD$4)*(GMWQ!$NF$2:$NF$60=AD$1),0),$G299-1966)</f>
        <v>102882.1</v>
      </c>
      <c r="AE299" s="4" cm="1">
        <f t="array" ref="AE299">INDEX(GMWQ!$A$2:$NF$60,MATCH(1,(GMWQ!$NE$2:$NE$60=AE$3)*(GMWQ!$ND$2:$ND$60=AE$4)*(GMWQ!$NF$2:$NF$60=AE$1),0),$G299-1966)</f>
        <v>1112755</v>
      </c>
      <c r="AF299" s="4" cm="1">
        <f t="array" ref="AF299">INDEX(GMWQ!$A$2:$NF$60,MATCH(1,(GMWQ!$NE$2:$NE$60=AF$3)*(GMWQ!$ND$2:$ND$60=AF$4)*(GMWQ!$NF$2:$NF$60=AF$1),0),$G299-1966)</f>
        <v>3695.596</v>
      </c>
      <c r="AG299" s="4" cm="1">
        <f t="array" ref="AG299">INDEX(GMWQ!$A$2:$NF$60,MATCH(1,(GMWQ!$NE$2:$NE$60=AG$3)*(GMWQ!$ND$2:$ND$60=AG$4)*(GMWQ!$NF$2:$NF$60=AG$1),0),$G299-1966)</f>
        <v>5418.1989999999996</v>
      </c>
      <c r="AH299" s="4" cm="1">
        <f t="array" ref="AH299">INDEX(GMWQ!$A$2:$NF$60,MATCH(1,(GMWQ!$NE$2:$NE$60=AH$3)*(GMWQ!$ND$2:$ND$60=AH$4)*(GMWQ!$NF$2:$NF$60=AH$1),0),$G299-1966)</f>
        <v>4015.5790000000002</v>
      </c>
      <c r="AI299" s="4" cm="1">
        <f t="array" ref="AI299">INDEX(GMWQ!$A$2:$NF$60,MATCH(1,(GMWQ!$NE$2:$NE$60=AI$3)*(GMWQ!$ND$2:$ND$60=AI$4)*(GMWQ!$NF$2:$NF$60=AI$1),0),$G299-1966)</f>
        <v>2321406</v>
      </c>
      <c r="AJ299" s="4" cm="1">
        <f t="array" ref="AJ299">INDEX(GMWQ!$A$2:$NF$60,MATCH(1,(GMWQ!$NE$2:$NE$60=AJ$3)*(GMWQ!$ND$2:$ND$60=AJ$4)*(GMWQ!$NF$2:$NF$60=AJ$1),0),$G299-1966)</f>
        <v>1579752</v>
      </c>
      <c r="AK299" s="4" cm="1">
        <f t="array" ref="AK299">INDEX(GMWQ!$A$2:$NF$60,MATCH(1,(GMWQ!$NE$2:$NE$60=AK$3)*(GMWQ!$ND$2:$ND$60=AK$4)*(GMWQ!$NF$2:$NF$60=AK$1),0),$G299-1966)</f>
        <v>17217.68</v>
      </c>
      <c r="AL299" s="4" cm="1">
        <f t="array" ref="AL299">INDEX(GMWQ!$A$2:$NF$60,MATCH(1,(GMWQ!$NE$2:$NE$60=AL$3)*(GMWQ!$ND$2:$ND$60=AL$4)*(GMWQ!$NF$2:$NF$60=AL$1),0),$G299-1966)</f>
        <v>237501.4</v>
      </c>
      <c r="AM299" s="4" cm="1">
        <f t="array" ref="AM299">INDEX(GMWQ!$A$2:$NF$60,MATCH(1,(GMWQ!$NE$2:$NE$60=AM$3)*(GMWQ!$ND$2:$ND$60=AM$4)*(GMWQ!$NF$2:$NF$60=AM$1),0),$G299-1966)</f>
        <v>2129.2159999999999</v>
      </c>
      <c r="AN299" s="4" cm="1">
        <f t="array" ref="AN299">INDEX(GMWQ!$A$2:$NF$60,MATCH(1,(GMWQ!$NE$2:$NE$60=AN$3)*(GMWQ!$ND$2:$ND$60=AN$4)*(GMWQ!$NF$2:$NF$60=AN$1),0),$G299-1966)</f>
        <v>1345.6849999999999</v>
      </c>
      <c r="AO299" s="4" cm="1">
        <f t="array" ref="AO299">INDEX(GMWQ!$A$2:$NF$60,MATCH(1,(GMWQ!$NE$2:$NE$60=AO$3)*(GMWQ!$ND$2:$ND$60=AO$4)*(GMWQ!$NF$2:$NF$60=AO$1),0),$G299-1966)</f>
        <v>891.20339999999999</v>
      </c>
      <c r="AP299" s="4" cm="1">
        <f t="array" ref="AP299">INDEX(GMWQ!$A$2:$NF$60,MATCH(1,(GMWQ!$NE$2:$NE$60=AP$3)*(GMWQ!$ND$2:$ND$60=AP$4)*(GMWQ!$NF$2:$NF$60=AP$1),0),$G299-1966)</f>
        <v>1749704</v>
      </c>
      <c r="AQ299" s="4" cm="1">
        <f t="array" ref="AQ299">INDEX(GMWQ!$A$2:$NF$60,MATCH(1,(GMWQ!$NE$2:$NE$60=AQ$3)*(GMWQ!$ND$2:$ND$60=AQ$4)*(GMWQ!$NF$2:$NF$60=AQ$1),0),$G299-1966)</f>
        <v>0.60158869999999998</v>
      </c>
      <c r="AR299" s="4" cm="1">
        <f t="array" ref="AR299">INDEX(GMWQ!$A$2:$NF$60,MATCH(1,(GMWQ!$NE$2:$NE$60=AR$3)*(GMWQ!$ND$2:$ND$60=AR$4)*(GMWQ!$NF$2:$NF$60=AR$1),0),$G299-1966)</f>
        <v>0.7435927</v>
      </c>
      <c r="AS299" s="4" cm="1">
        <f t="array" ref="AS299">INDEX(GMWQ!$A$2:$NF$60,MATCH(1,(GMWQ!$NE$2:$NE$60=AS$3)*(GMWQ!$ND$2:$ND$60=AS$4)*(GMWQ!$NF$2:$NF$60=AS$1),0),$G299-1966)</f>
        <v>0.42879010000000001</v>
      </c>
      <c r="AT299" s="4" cm="1">
        <f t="array" ref="AT299">INDEX(GMWQ!$A$2:$NF$60,MATCH(1,(GMWQ!$NE$2:$NE$60=AT$3)*(GMWQ!$ND$2:$ND$60=AT$4)*(GMWQ!$NF$2:$NF$60=AT$1),0),$G299-1966)</f>
        <v>0.8109499</v>
      </c>
      <c r="AU299" s="4" cm="1">
        <f t="array" ref="AU299">INDEX(GMWQ!$A$2:$NF$60,MATCH(1,(GMWQ!$NE$2:$NE$60=AU$3)*(GMWQ!$ND$2:$ND$60=AU$4)*(GMWQ!$NF$2:$NF$60=AU$1),0),$G299-1966)</f>
        <v>211.5977</v>
      </c>
      <c r="AV299" s="4" cm="1">
        <f t="array" ref="AV299">INDEX(GMWQ!$A$2:$NF$60,MATCH(1,(GMWQ!$NE$2:$NE$60=AV$3)*(GMWQ!$ND$2:$ND$60=AV$4)*(GMWQ!$NF$2:$NF$60=AV$1),0),$G299-1966)</f>
        <v>509.45609999999999</v>
      </c>
      <c r="AW299" s="4" cm="1">
        <f t="array" ref="AW299">INDEX(GMWQ!$A$2:$NF$60,MATCH(1,(GMWQ!$NE$2:$NE$60=AW$3)*(GMWQ!$ND$2:$ND$60=AW$4)*(GMWQ!$NF$2:$NF$60=AW$1),0),$G299-1966)</f>
        <v>165.41820000000001</v>
      </c>
      <c r="AX299" s="4" cm="1">
        <f t="array" ref="AX299">INDEX(GMWQ!$A$2:$NF$60,MATCH(1,(GMWQ!$NE$2:$NE$60=AX$3)*(GMWQ!$ND$2:$ND$60=AX$4)*(GMWQ!$NF$2:$NF$60=AX$1),0),$G299-1966)</f>
        <v>188.34610000000001</v>
      </c>
      <c r="AY299" s="4" cm="1">
        <f t="array" ref="AY299">INDEX(GMWQ!$A$2:$NF$60,MATCH(1,(GMWQ!$NE$2:$NE$60=AY$3)*(GMWQ!$ND$2:$ND$60=AY$4)*(GMWQ!$NF$2:$NF$60=AY$1),0),$G299-1966)</f>
        <v>149.7176</v>
      </c>
      <c r="AZ299" s="4" cm="1">
        <f t="array" ref="AZ299">INDEX(GMWQ!$A$2:$NF$60,MATCH(1,(GMWQ!$NE$2:$NE$60=AZ$3)*(GMWQ!$ND$2:$ND$60=AZ$4)*(GMWQ!$NF$2:$NF$60=AZ$1),0),$G299-1966)</f>
        <v>149.5565</v>
      </c>
      <c r="BA299" s="4" cm="1">
        <f t="array" ref="BA299">INDEX(GMWQ!$A$2:$NF$60,MATCH(1,(GMWQ!$NE$2:$NE$60=BA$3)*(GMWQ!$ND$2:$ND$60=BA$4)*(GMWQ!$NF$2:$NF$60=BA$1),0),$G299-1966)</f>
        <v>249.76560000000001</v>
      </c>
    </row>
    <row r="300" spans="1:53" x14ac:dyDescent="0.25">
      <c r="B300" s="4">
        <f t="shared" ref="B300:E315" si="388">+B296+1</f>
        <v>2046</v>
      </c>
      <c r="C300" s="4">
        <f t="shared" si="388"/>
        <v>2046</v>
      </c>
      <c r="D300" s="4">
        <f t="shared" ref="D300" si="389">+D296+1</f>
        <v>2045</v>
      </c>
      <c r="G300" s="4">
        <f t="shared" si="311"/>
        <v>2266</v>
      </c>
      <c r="H300" s="4" cm="1">
        <f t="array" ref="H300">INDEX(GMWQ!$A$2:$NF$60,MATCH(1,(GMWQ!$NE$2:$NE$60=H$3)*(GMWQ!$ND$2:$ND$60=H$4)*(GMWQ!$NF$2:$NF$60=H$1),0),$G300-1966)</f>
        <v>938506.8</v>
      </c>
      <c r="I300" s="4" cm="1">
        <f t="array" ref="I300">INDEX(GMWQ!$A$2:$NF$60,MATCH(1,(GMWQ!$NE$2:$NE$60=I$3)*(GMWQ!$ND$2:$ND$60=I$4)*(GMWQ!$NF$2:$NF$60=I$1),0),$G300-1966)</f>
        <v>9086.3060000000005</v>
      </c>
      <c r="J300" s="4" cm="1">
        <f t="array" ref="J300">INDEX(GMWQ!$A$2:$NF$60,MATCH(1,(GMWQ!$NE$2:$NE$60=J$3)*(GMWQ!$ND$2:$ND$60=J$4)*(GMWQ!$NF$2:$NF$60=J$1),0),$G300-1966)</f>
        <v>155519</v>
      </c>
      <c r="K300" s="4" cm="1">
        <f t="array" ref="K300">INDEX(GMWQ!$A$2:$NF$60,MATCH(1,(GMWQ!$NE$2:$NE$60=K$3)*(GMWQ!$ND$2:$ND$60=K$4)*(GMWQ!$NF$2:$NF$60=K$1),0),$G300-1966)</f>
        <v>1101.4490000000001</v>
      </c>
      <c r="L300" s="4" cm="1">
        <f t="array" ref="L300">INDEX(GMWQ!$A$2:$NF$60,MATCH(1,(GMWQ!$NE$2:$NE$60=L$3)*(GMWQ!$ND$2:$ND$60=L$4)*(GMWQ!$NF$2:$NF$60=L$1),0),$G300-1966)</f>
        <v>778.37909999999999</v>
      </c>
      <c r="M300" s="4" cm="1">
        <f t="array" ref="M300">INDEX(GMWQ!$A$2:$NF$60,MATCH(1,(GMWQ!$NE$2:$NE$60=M$3)*(GMWQ!$ND$2:$ND$60=M$4)*(GMWQ!$NF$2:$NF$60=M$1),0),$G300-1966)</f>
        <v>524.21220000000005</v>
      </c>
      <c r="N300" s="4" cm="1">
        <f t="array" ref="N300">INDEX(GMWQ!$A$2:$NF$60,MATCH(1,(GMWQ!$NE$2:$NE$60=N$3)*(GMWQ!$ND$2:$ND$60=N$4)*(GMWQ!$NF$2:$NF$60=N$1),0),$G300-1966)</f>
        <v>914396.9</v>
      </c>
      <c r="O300" s="4" cm="1">
        <f t="array" ref="O300">INDEX(GMWQ!$A$2:$NF$60,MATCH(1,(GMWQ!$NE$2:$NE$60=O$3)*(GMWQ!$ND$2:$ND$60=O$4)*(GMWQ!$NF$2:$NF$60=O$1),0),$G300-1966)</f>
        <v>-100916.1</v>
      </c>
      <c r="P300" s="4" cm="1">
        <f t="array" ref="P300">INDEX(GMWQ!$A$2:$NF$60,MATCH(1,(GMWQ!$NE$2:$NE$60=P$3)*(GMWQ!$ND$2:$ND$60=P$4)*(GMWQ!$NF$2:$NF$60=P$1),0),$G300-1966)</f>
        <v>-1069.72</v>
      </c>
      <c r="Q300" s="4" cm="1">
        <f t="array" ref="Q300">INDEX(GMWQ!$A$2:$NF$60,MATCH(1,(GMWQ!$NE$2:$NE$60=Q$3)*(GMWQ!$ND$2:$ND$60=Q$4)*(GMWQ!$NF$2:$NF$60=Q$1),0),$G300-1966)</f>
        <v>-7989.2730000000001</v>
      </c>
      <c r="R300" s="4" cm="1">
        <f t="array" ref="R300">INDEX(GMWQ!$A$2:$NF$60,MATCH(1,(GMWQ!$NE$2:$NE$60=R$3)*(GMWQ!$ND$2:$ND$60=R$4)*(GMWQ!$NF$2:$NF$60=R$1),0),$G300-1966)</f>
        <v>-31.60596</v>
      </c>
      <c r="S300" s="4" cm="1">
        <f t="array" ref="S300">INDEX(GMWQ!$A$2:$NF$60,MATCH(1,(GMWQ!$NE$2:$NE$60=S$3)*(GMWQ!$ND$2:$ND$60=S$4)*(GMWQ!$NF$2:$NF$60=S$1),0),$G300-1966)</f>
        <v>-44.366999999999997</v>
      </c>
      <c r="T300" s="4" cm="1">
        <f t="array" ref="T300">INDEX(GMWQ!$A$2:$NF$60,MATCH(1,(GMWQ!$NE$2:$NE$60=T$3)*(GMWQ!$ND$2:$ND$60=T$4)*(GMWQ!$NF$2:$NF$60=T$1),0),$G300-1966)</f>
        <v>-15.78327</v>
      </c>
      <c r="U300" s="4" cm="1">
        <f t="array" ref="U300">INDEX(GMWQ!$A$2:$NF$60,MATCH(1,(GMWQ!$NE$2:$NE$60=U$3)*(GMWQ!$ND$2:$ND$60=U$4)*(GMWQ!$NF$2:$NF$60=U$1),0),$G300-1966)</f>
        <v>-28698.25</v>
      </c>
      <c r="V300" s="4" cm="1">
        <f t="array" ref="V300">INDEX(GMWQ!$A$2:$NF$60,MATCH(1,(GMWQ!$NE$2:$NE$60=V$3)*(GMWQ!$ND$2:$ND$60=V$4)*(GMWQ!$NF$2:$NF$60=V$1),0),$G300-1966)</f>
        <v>6363318</v>
      </c>
      <c r="W300" s="4" cm="1">
        <f t="array" ref="W300">INDEX(GMWQ!$A$2:$NF$60,MATCH(1,(GMWQ!$NE$2:$NE$60=W$3)*(GMWQ!$ND$2:$ND$60=W$4)*(GMWQ!$NF$2:$NF$60=W$1),0),$G300-1966)</f>
        <v>115721</v>
      </c>
      <c r="X300" s="4" cm="1">
        <f t="array" ref="X300">INDEX(GMWQ!$A$2:$NF$60,MATCH(1,(GMWQ!$NE$2:$NE$60=X$3)*(GMWQ!$ND$2:$ND$60=X$4)*(GMWQ!$NF$2:$NF$60=X$1),0),$G300-1966)</f>
        <v>1903316</v>
      </c>
      <c r="Y300" s="4" cm="1">
        <f t="array" ref="Y300">INDEX(GMWQ!$A$2:$NF$60,MATCH(1,(GMWQ!$NE$2:$NE$60=Y$3)*(GMWQ!$ND$2:$ND$60=Y$4)*(GMWQ!$NF$2:$NF$60=Y$1),0),$G300-1966)</f>
        <v>5403.7520000000004</v>
      </c>
      <c r="Z300" s="4" cm="1">
        <f t="array" ref="Z300">INDEX(GMWQ!$A$2:$NF$60,MATCH(1,(GMWQ!$NE$2:$NE$60=Z$3)*(GMWQ!$ND$2:$ND$60=Z$4)*(GMWQ!$NF$2:$NF$60=Z$1),0),$G300-1966)</f>
        <v>6892.9570000000003</v>
      </c>
      <c r="AA300" s="4" cm="1">
        <f t="array" ref="AA300">INDEX(GMWQ!$A$2:$NF$60,MATCH(1,(GMWQ!$NE$2:$NE$60=AA$3)*(GMWQ!$ND$2:$ND$60=AA$4)*(GMWQ!$NF$2:$NF$60=AA$1),0),$G300-1966)</f>
        <v>4670.0749999999998</v>
      </c>
      <c r="AB300" s="4" cm="1">
        <f t="array" ref="AB300">INDEX(GMWQ!$A$2:$NF$60,MATCH(1,(GMWQ!$NE$2:$NE$60=AB$3)*(GMWQ!$ND$2:$ND$60=AB$4)*(GMWQ!$NF$2:$NF$60=AB$1),0),$G300-1966)</f>
        <v>5461476</v>
      </c>
      <c r="AC300" s="4" cm="1">
        <f t="array" ref="AC300">INDEX(GMWQ!$A$2:$NF$60,MATCH(1,(GMWQ!$NE$2:$NE$60=AC$3)*(GMWQ!$ND$2:$ND$60=AC$4)*(GMWQ!$NF$2:$NF$60=AC$1),0),$G300-1966)</f>
        <v>6540590</v>
      </c>
      <c r="AD300" s="4" cm="1">
        <f t="array" ref="AD300">INDEX(GMWQ!$A$2:$NF$60,MATCH(1,(GMWQ!$NE$2:$NE$60=AD$3)*(GMWQ!$ND$2:$ND$60=AD$4)*(GMWQ!$NF$2:$NF$60=AD$1),0),$G300-1966)</f>
        <v>103952.6</v>
      </c>
      <c r="AE300" s="4" cm="1">
        <f t="array" ref="AE300">INDEX(GMWQ!$A$2:$NF$60,MATCH(1,(GMWQ!$NE$2:$NE$60=AE$3)*(GMWQ!$ND$2:$ND$60=AE$4)*(GMWQ!$NF$2:$NF$60=AE$1),0),$G300-1966)</f>
        <v>1120745</v>
      </c>
      <c r="AF300" s="4" cm="1">
        <f t="array" ref="AF300">INDEX(GMWQ!$A$2:$NF$60,MATCH(1,(GMWQ!$NE$2:$NE$60=AF$3)*(GMWQ!$ND$2:$ND$60=AF$4)*(GMWQ!$NF$2:$NF$60=AF$1),0),$G300-1966)</f>
        <v>3727.2020000000002</v>
      </c>
      <c r="AG300" s="4" cm="1">
        <f t="array" ref="AG300">INDEX(GMWQ!$A$2:$NF$60,MATCH(1,(GMWQ!$NE$2:$NE$60=AG$3)*(GMWQ!$ND$2:$ND$60=AG$4)*(GMWQ!$NF$2:$NF$60=AG$1),0),$G300-1966)</f>
        <v>5462.5659999999998</v>
      </c>
      <c r="AH300" s="4" cm="1">
        <f t="array" ref="AH300">INDEX(GMWQ!$A$2:$NF$60,MATCH(1,(GMWQ!$NE$2:$NE$60=AH$3)*(GMWQ!$ND$2:$ND$60=AH$4)*(GMWQ!$NF$2:$NF$60=AH$1),0),$G300-1966)</f>
        <v>4031.3629999999998</v>
      </c>
      <c r="AI300" s="4" cm="1">
        <f t="array" ref="AI300">INDEX(GMWQ!$A$2:$NF$60,MATCH(1,(GMWQ!$NE$2:$NE$60=AI$3)*(GMWQ!$ND$2:$ND$60=AI$4)*(GMWQ!$NF$2:$NF$60=AI$1),0),$G300-1966)</f>
        <v>2351621</v>
      </c>
      <c r="AJ300" s="4" cm="1">
        <f t="array" ref="AJ300">INDEX(GMWQ!$A$2:$NF$60,MATCH(1,(GMWQ!$NE$2:$NE$60=AJ$3)*(GMWQ!$ND$2:$ND$60=AJ$4)*(GMWQ!$NF$2:$NF$60=AJ$1),0),$G300-1966)</f>
        <v>1593262</v>
      </c>
      <c r="AK300" s="4" cm="1">
        <f t="array" ref="AK300">INDEX(GMWQ!$A$2:$NF$60,MATCH(1,(GMWQ!$NE$2:$NE$60=AK$3)*(GMWQ!$ND$2:$ND$60=AK$4)*(GMWQ!$NF$2:$NF$60=AK$1),0),$G300-1966)</f>
        <v>17368.669999999998</v>
      </c>
      <c r="AL300" s="4" cm="1">
        <f t="array" ref="AL300">INDEX(GMWQ!$A$2:$NF$60,MATCH(1,(GMWQ!$NE$2:$NE$60=AL$3)*(GMWQ!$ND$2:$ND$60=AL$4)*(GMWQ!$NF$2:$NF$60=AL$1),0),$G300-1966)</f>
        <v>238578.3</v>
      </c>
      <c r="AM300" s="4" cm="1">
        <f t="array" ref="AM300">INDEX(GMWQ!$A$2:$NF$60,MATCH(1,(GMWQ!$NE$2:$NE$60=AM$3)*(GMWQ!$ND$2:$ND$60=AM$4)*(GMWQ!$NF$2:$NF$60=AM$1),0),$G300-1966)</f>
        <v>2144.4870000000001</v>
      </c>
      <c r="AN300" s="4" cm="1">
        <f t="array" ref="AN300">INDEX(GMWQ!$A$2:$NF$60,MATCH(1,(GMWQ!$NE$2:$NE$60=AN$3)*(GMWQ!$ND$2:$ND$60=AN$4)*(GMWQ!$NF$2:$NF$60=AN$1),0),$G300-1966)</f>
        <v>1353.885</v>
      </c>
      <c r="AO300" s="4" cm="1">
        <f t="array" ref="AO300">INDEX(GMWQ!$A$2:$NF$60,MATCH(1,(GMWQ!$NE$2:$NE$60=AO$3)*(GMWQ!$ND$2:$ND$60=AO$4)*(GMWQ!$NF$2:$NF$60=AO$1),0),$G300-1966)</f>
        <v>896.16269999999997</v>
      </c>
      <c r="AP300" s="4" cm="1">
        <f t="array" ref="AP300">INDEX(GMWQ!$A$2:$NF$60,MATCH(1,(GMWQ!$NE$2:$NE$60=AP$3)*(GMWQ!$ND$2:$ND$60=AP$4)*(GMWQ!$NF$2:$NF$60=AP$1),0),$G300-1966)</f>
        <v>1766167</v>
      </c>
      <c r="AQ300" s="4" cm="1">
        <f t="array" ref="AQ300">INDEX(GMWQ!$A$2:$NF$60,MATCH(1,(GMWQ!$NE$2:$NE$60=AQ$3)*(GMWQ!$ND$2:$ND$60=AQ$4)*(GMWQ!$NF$2:$NF$60=AQ$1),0),$G300-1966)</f>
        <v>0.60911210000000005</v>
      </c>
      <c r="AR300" s="4" cm="1">
        <f t="array" ref="AR300">INDEX(GMWQ!$A$2:$NF$60,MATCH(1,(GMWQ!$NE$2:$NE$60=AR$3)*(GMWQ!$ND$2:$ND$60=AR$4)*(GMWQ!$NF$2:$NF$60=AR$1),0),$G300-1966)</f>
        <v>0.74572530000000004</v>
      </c>
      <c r="AS300" s="4" cm="1">
        <f t="array" ref="AS300">INDEX(GMWQ!$A$2:$NF$60,MATCH(1,(GMWQ!$NE$2:$NE$60=AS$3)*(GMWQ!$ND$2:$ND$60=AS$4)*(GMWQ!$NF$2:$NF$60=AS$1),0),$G300-1966)</f>
        <v>0.43020380000000003</v>
      </c>
      <c r="AT300" s="4" cm="1">
        <f t="array" ref="AT300">INDEX(GMWQ!$A$2:$NF$60,MATCH(1,(GMWQ!$NE$2:$NE$60=AT$3)*(GMWQ!$ND$2:$ND$60=AT$4)*(GMWQ!$NF$2:$NF$60=AT$1),0),$G300-1966)</f>
        <v>0.80809869999999995</v>
      </c>
      <c r="AU300" s="4" cm="1">
        <f t="array" ref="AU300">INDEX(GMWQ!$A$2:$NF$60,MATCH(1,(GMWQ!$NE$2:$NE$60=AU$3)*(GMWQ!$ND$2:$ND$60=AU$4)*(GMWQ!$NF$2:$NF$60=AU$1),0),$G300-1966)</f>
        <v>213.4247</v>
      </c>
      <c r="AV300" s="4" cm="1">
        <f t="array" ref="AV300">INDEX(GMWQ!$A$2:$NF$60,MATCH(1,(GMWQ!$NE$2:$NE$60=AV$3)*(GMWQ!$ND$2:$ND$60=AV$4)*(GMWQ!$NF$2:$NF$60=AV$1),0),$G300-1966)</f>
        <v>512.24429999999995</v>
      </c>
      <c r="AW300" s="4" cm="1">
        <f t="array" ref="AW300">INDEX(GMWQ!$A$2:$NF$60,MATCH(1,(GMWQ!$NE$2:$NE$60=AW$3)*(GMWQ!$ND$2:$ND$60=AW$4)*(GMWQ!$NF$2:$NF$60=AW$1),0),$G300-1966)</f>
        <v>166.8569</v>
      </c>
      <c r="AX300" s="4" cm="1">
        <f t="array" ref="AX300">INDEX(GMWQ!$A$2:$NF$60,MATCH(1,(GMWQ!$NE$2:$NE$60=AX$3)*(GMWQ!$ND$2:$ND$60=AX$4)*(GMWQ!$NF$2:$NF$60=AX$1),0),$G300-1966)</f>
        <v>189.2902</v>
      </c>
      <c r="AY300" s="4" cm="1">
        <f t="array" ref="AY300">INDEX(GMWQ!$A$2:$NF$60,MATCH(1,(GMWQ!$NE$2:$NE$60=AY$3)*(GMWQ!$ND$2:$ND$60=AY$4)*(GMWQ!$NF$2:$NF$60=AY$1),0),$G300-1966)</f>
        <v>151.08949999999999</v>
      </c>
      <c r="AZ300" s="4" cm="1">
        <f t="array" ref="AZ300">INDEX(GMWQ!$A$2:$NF$60,MATCH(1,(GMWQ!$NE$2:$NE$60=AZ$3)*(GMWQ!$ND$2:$ND$60=AZ$4)*(GMWQ!$NF$2:$NF$60=AZ$1),0),$G300-1966)</f>
        <v>151.03190000000001</v>
      </c>
      <c r="BA300" s="4" cm="1">
        <f t="array" ref="BA300">INDEX(GMWQ!$A$2:$NF$60,MATCH(1,(GMWQ!$NE$2:$NE$60=BA$3)*(GMWQ!$ND$2:$ND$60=BA$4)*(GMWQ!$NF$2:$NF$60=BA$1),0),$G300-1966)</f>
        <v>251.02680000000001</v>
      </c>
    </row>
    <row r="301" spans="1:53" x14ac:dyDescent="0.25">
      <c r="B301" s="4">
        <f t="shared" si="388"/>
        <v>2046</v>
      </c>
      <c r="C301" s="4">
        <f t="shared" si="388"/>
        <v>2046</v>
      </c>
      <c r="D301" s="4">
        <f t="shared" ref="D301" si="390">+D297+1</f>
        <v>2046</v>
      </c>
      <c r="G301" s="4">
        <f t="shared" si="311"/>
        <v>2267</v>
      </c>
      <c r="H301" s="4" cm="1">
        <f t="array" ref="H301">INDEX(GMWQ!$A$2:$NF$60,MATCH(1,(GMWQ!$NE$2:$NE$60=H$3)*(GMWQ!$ND$2:$ND$60=H$4)*(GMWQ!$NF$2:$NF$60=H$1),0),$G301-1966)</f>
        <v>941470</v>
      </c>
      <c r="I301" s="4" cm="1">
        <f t="array" ref="I301">INDEX(GMWQ!$A$2:$NF$60,MATCH(1,(GMWQ!$NE$2:$NE$60=I$3)*(GMWQ!$ND$2:$ND$60=I$4)*(GMWQ!$NF$2:$NF$60=I$1),0),$G301-1966)</f>
        <v>9123.3649999999998</v>
      </c>
      <c r="J301" s="4" cm="1">
        <f t="array" ref="J301">INDEX(GMWQ!$A$2:$NF$60,MATCH(1,(GMWQ!$NE$2:$NE$60=J$3)*(GMWQ!$ND$2:$ND$60=J$4)*(GMWQ!$NF$2:$NF$60=J$1),0),$G301-1966)</f>
        <v>155598.79999999999</v>
      </c>
      <c r="K301" s="4" cm="1">
        <f t="array" ref="K301">INDEX(GMWQ!$A$2:$NF$60,MATCH(1,(GMWQ!$NE$2:$NE$60=K$3)*(GMWQ!$ND$2:$ND$60=K$4)*(GMWQ!$NF$2:$NF$60=K$1),0),$G301-1966)</f>
        <v>1103.874</v>
      </c>
      <c r="L301" s="4" cm="1">
        <f t="array" ref="L301">INDEX(GMWQ!$A$2:$NF$60,MATCH(1,(GMWQ!$NE$2:$NE$60=L$3)*(GMWQ!$ND$2:$ND$60=L$4)*(GMWQ!$NF$2:$NF$60=L$1),0),$G301-1966)</f>
        <v>779.09900000000005</v>
      </c>
      <c r="M301" s="4" cm="1">
        <f t="array" ref="M301">INDEX(GMWQ!$A$2:$NF$60,MATCH(1,(GMWQ!$NE$2:$NE$60=M$3)*(GMWQ!$ND$2:$ND$60=M$4)*(GMWQ!$NF$2:$NF$60=M$1),0),$G301-1966)</f>
        <v>524.48440000000005</v>
      </c>
      <c r="N301" s="4" cm="1">
        <f t="array" ref="N301">INDEX(GMWQ!$A$2:$NF$60,MATCH(1,(GMWQ!$NE$2:$NE$60=N$3)*(GMWQ!$ND$2:$ND$60=N$4)*(GMWQ!$NF$2:$NF$60=N$1),0),$G301-1966)</f>
        <v>918459.9</v>
      </c>
      <c r="O301" s="4" cm="1">
        <f t="array" ref="O301">INDEX(GMWQ!$A$2:$NF$60,MATCH(1,(GMWQ!$NE$2:$NE$60=O$3)*(GMWQ!$ND$2:$ND$60=O$4)*(GMWQ!$NF$2:$NF$60=O$1),0),$G301-1966)</f>
        <v>-53908.44</v>
      </c>
      <c r="P301" s="4" cm="1">
        <f t="array" ref="P301">INDEX(GMWQ!$A$2:$NF$60,MATCH(1,(GMWQ!$NE$2:$NE$60=P$3)*(GMWQ!$ND$2:$ND$60=P$4)*(GMWQ!$NF$2:$NF$60=P$1),0),$G301-1966)</f>
        <v>-1071.4770000000001</v>
      </c>
      <c r="Q301" s="4" cm="1">
        <f t="array" ref="Q301">INDEX(GMWQ!$A$2:$NF$60,MATCH(1,(GMWQ!$NE$2:$NE$60=Q$3)*(GMWQ!$ND$2:$ND$60=Q$4)*(GMWQ!$NF$2:$NF$60=Q$1),0),$G301-1966)</f>
        <v>-8025.4920000000002</v>
      </c>
      <c r="R301" s="4" cm="1">
        <f t="array" ref="R301">INDEX(GMWQ!$A$2:$NF$60,MATCH(1,(GMWQ!$NE$2:$NE$60=R$3)*(GMWQ!$ND$2:$ND$60=R$4)*(GMWQ!$NF$2:$NF$60=R$1),0),$G301-1966)</f>
        <v>-31.833010000000002</v>
      </c>
      <c r="S301" s="4" cm="1">
        <f t="array" ref="S301">INDEX(GMWQ!$A$2:$NF$60,MATCH(1,(GMWQ!$NE$2:$NE$60=S$3)*(GMWQ!$ND$2:$ND$60=S$4)*(GMWQ!$NF$2:$NF$60=S$1),0),$G301-1966)</f>
        <v>-44.646970000000003</v>
      </c>
      <c r="T301" s="4" cm="1">
        <f t="array" ref="T301">INDEX(GMWQ!$A$2:$NF$60,MATCH(1,(GMWQ!$NE$2:$NE$60=T$3)*(GMWQ!$ND$2:$ND$60=T$4)*(GMWQ!$NF$2:$NF$60=T$1),0),$G301-1966)</f>
        <v>-15.8711</v>
      </c>
      <c r="U301" s="4" cm="1">
        <f t="array" ref="U301">INDEX(GMWQ!$A$2:$NF$60,MATCH(1,(GMWQ!$NE$2:$NE$60=U$3)*(GMWQ!$ND$2:$ND$60=U$4)*(GMWQ!$NF$2:$NF$60=U$1),0),$G301-1966)</f>
        <v>-28795.25</v>
      </c>
      <c r="V301" s="4" cm="1">
        <f t="array" ref="V301">INDEX(GMWQ!$A$2:$NF$60,MATCH(1,(GMWQ!$NE$2:$NE$60=V$3)*(GMWQ!$ND$2:$ND$60=V$4)*(GMWQ!$NF$2:$NF$60=V$1),0),$G301-1966)</f>
        <v>6417226</v>
      </c>
      <c r="W301" s="4" cm="1">
        <f t="array" ref="W301">INDEX(GMWQ!$A$2:$NF$60,MATCH(1,(GMWQ!$NE$2:$NE$60=W$3)*(GMWQ!$ND$2:$ND$60=W$4)*(GMWQ!$NF$2:$NF$60=W$1),0),$G301-1966)</f>
        <v>116792.5</v>
      </c>
      <c r="X301" s="4" cm="1">
        <f t="array" ref="X301">INDEX(GMWQ!$A$2:$NF$60,MATCH(1,(GMWQ!$NE$2:$NE$60=X$3)*(GMWQ!$ND$2:$ND$60=X$4)*(GMWQ!$NF$2:$NF$60=X$1),0),$G301-1966)</f>
        <v>1911341</v>
      </c>
      <c r="Y301" s="4" cm="1">
        <f t="array" ref="Y301">INDEX(GMWQ!$A$2:$NF$60,MATCH(1,(GMWQ!$NE$2:$NE$60=Y$3)*(GMWQ!$ND$2:$ND$60=Y$4)*(GMWQ!$NF$2:$NF$60=Y$1),0),$G301-1966)</f>
        <v>5435.585</v>
      </c>
      <c r="Z301" s="4" cm="1">
        <f t="array" ref="Z301">INDEX(GMWQ!$A$2:$NF$60,MATCH(1,(GMWQ!$NE$2:$NE$60=Z$3)*(GMWQ!$ND$2:$ND$60=Z$4)*(GMWQ!$NF$2:$NF$60=Z$1),0),$G301-1966)</f>
        <v>6937.6040000000003</v>
      </c>
      <c r="AA301" s="4" cm="1">
        <f t="array" ref="AA301">INDEX(GMWQ!$A$2:$NF$60,MATCH(1,(GMWQ!$NE$2:$NE$60=AA$3)*(GMWQ!$ND$2:$ND$60=AA$4)*(GMWQ!$NF$2:$NF$60=AA$1),0),$G301-1966)</f>
        <v>4685.9459999999999</v>
      </c>
      <c r="AB301" s="4" cm="1">
        <f t="array" ref="AB301">INDEX(GMWQ!$A$2:$NF$60,MATCH(1,(GMWQ!$NE$2:$NE$60=AB$3)*(GMWQ!$ND$2:$ND$60=AB$4)*(GMWQ!$NF$2:$NF$60=AB$1),0),$G301-1966)</f>
        <v>5490271</v>
      </c>
      <c r="AC301" s="4" cm="1">
        <f t="array" ref="AC301">INDEX(GMWQ!$A$2:$NF$60,MATCH(1,(GMWQ!$NE$2:$NE$60=AC$3)*(GMWQ!$ND$2:$ND$60=AC$4)*(GMWQ!$NF$2:$NF$60=AC$1),0),$G301-1966)</f>
        <v>6597176</v>
      </c>
      <c r="AD301" s="4" cm="1">
        <f t="array" ref="AD301">INDEX(GMWQ!$A$2:$NF$60,MATCH(1,(GMWQ!$NE$2:$NE$60=AD$3)*(GMWQ!$ND$2:$ND$60=AD$4)*(GMWQ!$NF$2:$NF$60=AD$1),0),$G301-1966)</f>
        <v>105024.8</v>
      </c>
      <c r="AE301" s="4" cm="1">
        <f t="array" ref="AE301">INDEX(GMWQ!$A$2:$NF$60,MATCH(1,(GMWQ!$NE$2:$NE$60=AE$3)*(GMWQ!$ND$2:$ND$60=AE$4)*(GMWQ!$NF$2:$NF$60=AE$1),0),$G301-1966)</f>
        <v>1128770</v>
      </c>
      <c r="AF301" s="4" cm="1">
        <f t="array" ref="AF301">INDEX(GMWQ!$A$2:$NF$60,MATCH(1,(GMWQ!$NE$2:$NE$60=AF$3)*(GMWQ!$ND$2:$ND$60=AF$4)*(GMWQ!$NF$2:$NF$60=AF$1),0),$G301-1966)</f>
        <v>3759.0349999999999</v>
      </c>
      <c r="AG301" s="4" cm="1">
        <f t="array" ref="AG301">INDEX(GMWQ!$A$2:$NF$60,MATCH(1,(GMWQ!$NE$2:$NE$60=AG$3)*(GMWQ!$ND$2:$ND$60=AG$4)*(GMWQ!$NF$2:$NF$60=AG$1),0),$G301-1966)</f>
        <v>5507.2129999999997</v>
      </c>
      <c r="AH301" s="4" cm="1">
        <f t="array" ref="AH301">INDEX(GMWQ!$A$2:$NF$60,MATCH(1,(GMWQ!$NE$2:$NE$60=AH$3)*(GMWQ!$ND$2:$ND$60=AH$4)*(GMWQ!$NF$2:$NF$60=AH$1),0),$G301-1966)</f>
        <v>4047.2339999999999</v>
      </c>
      <c r="AI301" s="4" cm="1">
        <f t="array" ref="AI301">INDEX(GMWQ!$A$2:$NF$60,MATCH(1,(GMWQ!$NE$2:$NE$60=AI$3)*(GMWQ!$ND$2:$ND$60=AI$4)*(GMWQ!$NF$2:$NF$60=AI$1),0),$G301-1966)</f>
        <v>2381934</v>
      </c>
      <c r="AJ301" s="4" cm="1">
        <f t="array" ref="AJ301">INDEX(GMWQ!$A$2:$NF$60,MATCH(1,(GMWQ!$NE$2:$NE$60=AJ$3)*(GMWQ!$ND$2:$ND$60=AJ$4)*(GMWQ!$NF$2:$NF$60=AJ$1),0),$G301-1966)</f>
        <v>1606940</v>
      </c>
      <c r="AK301" s="4" cm="1">
        <f t="array" ref="AK301">INDEX(GMWQ!$A$2:$NF$60,MATCH(1,(GMWQ!$NE$2:$NE$60=AK$3)*(GMWQ!$ND$2:$ND$60=AK$4)*(GMWQ!$NF$2:$NF$60=AK$1),0),$G301-1966)</f>
        <v>17521.18</v>
      </c>
      <c r="AL301" s="4" cm="1">
        <f t="array" ref="AL301">INDEX(GMWQ!$A$2:$NF$60,MATCH(1,(GMWQ!$NE$2:$NE$60=AL$3)*(GMWQ!$ND$2:$ND$60=AL$4)*(GMWQ!$NF$2:$NF$60=AL$1),0),$G301-1966)</f>
        <v>239656.5</v>
      </c>
      <c r="AM301" s="4" cm="1">
        <f t="array" ref="AM301">INDEX(GMWQ!$A$2:$NF$60,MATCH(1,(GMWQ!$NE$2:$NE$60=AM$3)*(GMWQ!$ND$2:$ND$60=AM$4)*(GMWQ!$NF$2:$NF$60=AM$1),0),$G301-1966)</f>
        <v>2159.8690000000001</v>
      </c>
      <c r="AN301" s="4" cm="1">
        <f t="array" ref="AN301">INDEX(GMWQ!$A$2:$NF$60,MATCH(1,(GMWQ!$NE$2:$NE$60=AN$3)*(GMWQ!$ND$2:$ND$60=AN$4)*(GMWQ!$NF$2:$NF$60=AN$1),0),$G301-1966)</f>
        <v>1362</v>
      </c>
      <c r="AO301" s="4" cm="1">
        <f t="array" ref="AO301">INDEX(GMWQ!$A$2:$NF$60,MATCH(1,(GMWQ!$NE$2:$NE$60=AO$3)*(GMWQ!$ND$2:$ND$60=AO$4)*(GMWQ!$NF$2:$NF$60=AO$1),0),$G301-1966)</f>
        <v>901.21010000000001</v>
      </c>
      <c r="AP301" s="4" cm="1">
        <f t="array" ref="AP301">INDEX(GMWQ!$A$2:$NF$60,MATCH(1,(GMWQ!$NE$2:$NE$60=AP$3)*(GMWQ!$ND$2:$ND$60=AP$4)*(GMWQ!$NF$2:$NF$60=AP$1),0),$G301-1966)</f>
        <v>1782763</v>
      </c>
      <c r="AQ301" s="4" cm="1">
        <f t="array" ref="AQ301">INDEX(GMWQ!$A$2:$NF$60,MATCH(1,(GMWQ!$NE$2:$NE$60=AQ$3)*(GMWQ!$ND$2:$ND$60=AQ$4)*(GMWQ!$NF$2:$NF$60=AQ$1),0),$G301-1966)</f>
        <v>0.61529389999999995</v>
      </c>
      <c r="AR301" s="4" cm="1">
        <f t="array" ref="AR301">INDEX(GMWQ!$A$2:$NF$60,MATCH(1,(GMWQ!$NE$2:$NE$60=AR$3)*(GMWQ!$ND$2:$ND$60=AR$4)*(GMWQ!$NF$2:$NF$60=AR$1),0),$G301-1966)</f>
        <v>0.74780979999999997</v>
      </c>
      <c r="AS301" s="4" cm="1">
        <f t="array" ref="AS301">INDEX(GMWQ!$A$2:$NF$60,MATCH(1,(GMWQ!$NE$2:$NE$60=AS$3)*(GMWQ!$ND$2:$ND$60=AS$4)*(GMWQ!$NF$2:$NF$60=AS$1),0),$G301-1966)</f>
        <v>0.43161749999999999</v>
      </c>
      <c r="AT301" s="4" cm="1">
        <f t="array" ref="AT301">INDEX(GMWQ!$A$2:$NF$60,MATCH(1,(GMWQ!$NE$2:$NE$60=AT$3)*(GMWQ!$ND$2:$ND$60=AT$4)*(GMWQ!$NF$2:$NF$60=AT$1),0),$G301-1966)</f>
        <v>0.80503179999999996</v>
      </c>
      <c r="AU301" s="4" cm="1">
        <f t="array" ref="AU301">INDEX(GMWQ!$A$2:$NF$60,MATCH(1,(GMWQ!$NE$2:$NE$60=AU$3)*(GMWQ!$ND$2:$ND$60=AU$4)*(GMWQ!$NF$2:$NF$60=AU$1),0),$G301-1966)</f>
        <v>214.48419999999999</v>
      </c>
      <c r="AV301" s="4" cm="1">
        <f t="array" ref="AV301">INDEX(GMWQ!$A$2:$NF$60,MATCH(1,(GMWQ!$NE$2:$NE$60=AV$3)*(GMWQ!$ND$2:$ND$60=AV$4)*(GMWQ!$NF$2:$NF$60=AV$1),0),$G301-1966)</f>
        <v>515.04769999999996</v>
      </c>
      <c r="AW301" s="4" cm="1">
        <f t="array" ref="AW301">INDEX(GMWQ!$A$2:$NF$60,MATCH(1,(GMWQ!$NE$2:$NE$60=AW$3)*(GMWQ!$ND$2:$ND$60=AW$4)*(GMWQ!$NF$2:$NF$60=AW$1),0),$G301-1966)</f>
        <v>167.34219999999999</v>
      </c>
      <c r="AX301" s="4" cm="1">
        <f t="array" ref="AX301">INDEX(GMWQ!$A$2:$NF$60,MATCH(1,(GMWQ!$NE$2:$NE$60=AX$3)*(GMWQ!$ND$2:$ND$60=AX$4)*(GMWQ!$NF$2:$NF$60=AX$1),0),$G301-1966)</f>
        <v>190.23920000000001</v>
      </c>
      <c r="AY301" s="4" cm="1">
        <f t="array" ref="AY301">INDEX(GMWQ!$A$2:$NF$60,MATCH(1,(GMWQ!$NE$2:$NE$60=AY$3)*(GMWQ!$ND$2:$ND$60=AY$4)*(GMWQ!$NF$2:$NF$60=AY$1),0),$G301-1966)</f>
        <v>151.62119999999999</v>
      </c>
      <c r="AZ301" s="4" cm="1">
        <f t="array" ref="AZ301">INDEX(GMWQ!$A$2:$NF$60,MATCH(1,(GMWQ!$NE$2:$NE$60=AZ$3)*(GMWQ!$ND$2:$ND$60=AZ$4)*(GMWQ!$NF$2:$NF$60=AZ$1),0),$G301-1966)</f>
        <v>151.9091</v>
      </c>
      <c r="BA301" s="4" cm="1">
        <f t="array" ref="BA301">INDEX(GMWQ!$A$2:$NF$60,MATCH(1,(GMWQ!$NE$2:$NE$60=BA$3)*(GMWQ!$ND$2:$ND$60=BA$4)*(GMWQ!$NF$2:$NF$60=BA$1),0),$G301-1966)</f>
        <v>252.29560000000001</v>
      </c>
    </row>
    <row r="302" spans="1:53" x14ac:dyDescent="0.25">
      <c r="B302" s="4">
        <f t="shared" si="388"/>
        <v>2046</v>
      </c>
      <c r="C302" s="4">
        <f t="shared" si="388"/>
        <v>2046</v>
      </c>
      <c r="D302" s="4">
        <f t="shared" ref="D302" si="391">+D298+1</f>
        <v>2046</v>
      </c>
      <c r="F302" s="4">
        <f t="shared" ref="F302" si="392">+F298+1</f>
        <v>2046</v>
      </c>
      <c r="G302" s="4">
        <f t="shared" si="311"/>
        <v>2268</v>
      </c>
      <c r="H302" s="4" cm="1">
        <f t="array" ref="H302">INDEX(GMWQ!$A$2:$NF$60,MATCH(1,(GMWQ!$NE$2:$NE$60=H$3)*(GMWQ!$ND$2:$ND$60=H$4)*(GMWQ!$NF$2:$NF$60=H$1),0),$G302-1966)</f>
        <v>944438.4</v>
      </c>
      <c r="I302" s="4" cm="1">
        <f t="array" ref="I302">INDEX(GMWQ!$A$2:$NF$60,MATCH(1,(GMWQ!$NE$2:$NE$60=I$3)*(GMWQ!$ND$2:$ND$60=I$4)*(GMWQ!$NF$2:$NF$60=I$1),0),$G302-1966)</f>
        <v>9160.5750000000007</v>
      </c>
      <c r="J302" s="4" cm="1">
        <f t="array" ref="J302">INDEX(GMWQ!$A$2:$NF$60,MATCH(1,(GMWQ!$NE$2:$NE$60=J$3)*(GMWQ!$ND$2:$ND$60=J$4)*(GMWQ!$NF$2:$NF$60=J$1),0),$G302-1966)</f>
        <v>155678.79999999999</v>
      </c>
      <c r="K302" s="4" cm="1">
        <f t="array" ref="K302">INDEX(GMWQ!$A$2:$NF$60,MATCH(1,(GMWQ!$NE$2:$NE$60=K$3)*(GMWQ!$ND$2:$ND$60=K$4)*(GMWQ!$NF$2:$NF$60=K$1),0),$G302-1966)</f>
        <v>1106.306</v>
      </c>
      <c r="L302" s="4" cm="1">
        <f t="array" ref="L302">INDEX(GMWQ!$A$2:$NF$60,MATCH(1,(GMWQ!$NE$2:$NE$60=L$3)*(GMWQ!$ND$2:$ND$60=L$4)*(GMWQ!$NF$2:$NF$60=L$1),0),$G302-1966)</f>
        <v>779.82249999999999</v>
      </c>
      <c r="M302" s="4" cm="1">
        <f t="array" ref="M302">INDEX(GMWQ!$A$2:$NF$60,MATCH(1,(GMWQ!$NE$2:$NE$60=M$3)*(GMWQ!$ND$2:$ND$60=M$4)*(GMWQ!$NF$2:$NF$60=M$1),0),$G302-1966)</f>
        <v>524.75360000000001</v>
      </c>
      <c r="N302" s="4" cm="1">
        <f t="array" ref="N302">INDEX(GMWQ!$A$2:$NF$60,MATCH(1,(GMWQ!$NE$2:$NE$60=N$3)*(GMWQ!$ND$2:$ND$60=N$4)*(GMWQ!$NF$2:$NF$60=N$1),0),$G302-1966)</f>
        <v>922528.6</v>
      </c>
      <c r="O302" s="4" cm="1">
        <f t="array" ref="O302">INDEX(GMWQ!$A$2:$NF$60,MATCH(1,(GMWQ!$NE$2:$NE$60=O$3)*(GMWQ!$ND$2:$ND$60=O$4)*(GMWQ!$NF$2:$NF$60=O$1),0),$G302-1966)</f>
        <v>-96745.81</v>
      </c>
      <c r="P302" s="4" cm="1">
        <f t="array" ref="P302">INDEX(GMWQ!$A$2:$NF$60,MATCH(1,(GMWQ!$NE$2:$NE$60=P$3)*(GMWQ!$ND$2:$ND$60=P$4)*(GMWQ!$NF$2:$NF$60=P$1),0),$G302-1966)</f>
        <v>-1073.133</v>
      </c>
      <c r="Q302" s="4" cm="1">
        <f t="array" ref="Q302">INDEX(GMWQ!$A$2:$NF$60,MATCH(1,(GMWQ!$NE$2:$NE$60=Q$3)*(GMWQ!$ND$2:$ND$60=Q$4)*(GMWQ!$NF$2:$NF$60=Q$1),0),$G302-1966)</f>
        <v>-8061.7579999999998</v>
      </c>
      <c r="R302" s="4" cm="1">
        <f t="array" ref="R302">INDEX(GMWQ!$A$2:$NF$60,MATCH(1,(GMWQ!$NE$2:$NE$60=R$3)*(GMWQ!$ND$2:$ND$60=R$4)*(GMWQ!$NF$2:$NF$60=R$1),0),$G302-1966)</f>
        <v>-32.062010000000001</v>
      </c>
      <c r="S302" s="4" cm="1">
        <f t="array" ref="S302">INDEX(GMWQ!$A$2:$NF$60,MATCH(1,(GMWQ!$NE$2:$NE$60=S$3)*(GMWQ!$ND$2:$ND$60=S$4)*(GMWQ!$NF$2:$NF$60=S$1),0),$G302-1966)</f>
        <v>-44.91901</v>
      </c>
      <c r="T302" s="4" cm="1">
        <f t="array" ref="T302">INDEX(GMWQ!$A$2:$NF$60,MATCH(1,(GMWQ!$NE$2:$NE$60=T$3)*(GMWQ!$ND$2:$ND$60=T$4)*(GMWQ!$NF$2:$NF$60=T$1),0),$G302-1966)</f>
        <v>-15.96048</v>
      </c>
      <c r="U302" s="4" cm="1">
        <f t="array" ref="U302">INDEX(GMWQ!$A$2:$NF$60,MATCH(1,(GMWQ!$NE$2:$NE$60=U$3)*(GMWQ!$ND$2:$ND$60=U$4)*(GMWQ!$NF$2:$NF$60=U$1),0),$G302-1966)</f>
        <v>-29108.75</v>
      </c>
      <c r="V302" s="4" cm="1">
        <f t="array" ref="V302">INDEX(GMWQ!$A$2:$NF$60,MATCH(1,(GMWQ!$NE$2:$NE$60=V$3)*(GMWQ!$ND$2:$ND$60=V$4)*(GMWQ!$NF$2:$NF$60=V$1),0),$G302-1966)</f>
        <v>6513972</v>
      </c>
      <c r="W302" s="4" cm="1">
        <f t="array" ref="W302">INDEX(GMWQ!$A$2:$NF$60,MATCH(1,(GMWQ!$NE$2:$NE$60=W$3)*(GMWQ!$ND$2:$ND$60=W$4)*(GMWQ!$NF$2:$NF$60=W$1),0),$G302-1966)</f>
        <v>117865.60000000001</v>
      </c>
      <c r="X302" s="4" cm="1">
        <f t="array" ref="X302">INDEX(GMWQ!$A$2:$NF$60,MATCH(1,(GMWQ!$NE$2:$NE$60=X$3)*(GMWQ!$ND$2:$ND$60=X$4)*(GMWQ!$NF$2:$NF$60=X$1),0),$G302-1966)</f>
        <v>1919403</v>
      </c>
      <c r="Y302" s="4" cm="1">
        <f t="array" ref="Y302">INDEX(GMWQ!$A$2:$NF$60,MATCH(1,(GMWQ!$NE$2:$NE$60=Y$3)*(GMWQ!$ND$2:$ND$60=Y$4)*(GMWQ!$NF$2:$NF$60=Y$1),0),$G302-1966)</f>
        <v>5467.6469999999999</v>
      </c>
      <c r="Z302" s="4" cm="1">
        <f t="array" ref="Z302">INDEX(GMWQ!$A$2:$NF$60,MATCH(1,(GMWQ!$NE$2:$NE$60=Z$3)*(GMWQ!$ND$2:$ND$60=Z$4)*(GMWQ!$NF$2:$NF$60=Z$1),0),$G302-1966)</f>
        <v>6982.5230000000001</v>
      </c>
      <c r="AA302" s="4" cm="1">
        <f t="array" ref="AA302">INDEX(GMWQ!$A$2:$NF$60,MATCH(1,(GMWQ!$NE$2:$NE$60=AA$3)*(GMWQ!$ND$2:$ND$60=AA$4)*(GMWQ!$NF$2:$NF$60=AA$1),0),$G302-1966)</f>
        <v>4701.9059999999999</v>
      </c>
      <c r="AB302" s="4" cm="1">
        <f t="array" ref="AB302">INDEX(GMWQ!$A$2:$NF$60,MATCH(1,(GMWQ!$NE$2:$NE$60=AB$3)*(GMWQ!$ND$2:$ND$60=AB$4)*(GMWQ!$NF$2:$NF$60=AB$1),0),$G302-1966)</f>
        <v>5519380</v>
      </c>
      <c r="AC302" s="4" cm="1">
        <f t="array" ref="AC302">INDEX(GMWQ!$A$2:$NF$60,MATCH(1,(GMWQ!$NE$2:$NE$60=AC$3)*(GMWQ!$ND$2:$ND$60=AC$4)*(GMWQ!$NF$2:$NF$60=AC$1),0),$G302-1966)</f>
        <v>6696601</v>
      </c>
      <c r="AD302" s="4" cm="1">
        <f t="array" ref="AD302">INDEX(GMWQ!$A$2:$NF$60,MATCH(1,(GMWQ!$NE$2:$NE$60=AD$3)*(GMWQ!$ND$2:$ND$60=AD$4)*(GMWQ!$NF$2:$NF$60=AD$1),0),$G302-1966)</f>
        <v>106098.7</v>
      </c>
      <c r="AE302" s="4" cm="1">
        <f t="array" ref="AE302">INDEX(GMWQ!$A$2:$NF$60,MATCH(1,(GMWQ!$NE$2:$NE$60=AE$3)*(GMWQ!$ND$2:$ND$60=AE$4)*(GMWQ!$NF$2:$NF$60=AE$1),0),$G302-1966)</f>
        <v>1136832</v>
      </c>
      <c r="AF302" s="4" cm="1">
        <f t="array" ref="AF302">INDEX(GMWQ!$A$2:$NF$60,MATCH(1,(GMWQ!$NE$2:$NE$60=AF$3)*(GMWQ!$ND$2:$ND$60=AF$4)*(GMWQ!$NF$2:$NF$60=AF$1),0),$G302-1966)</f>
        <v>3791.0970000000002</v>
      </c>
      <c r="AG302" s="4" cm="1">
        <f t="array" ref="AG302">INDEX(GMWQ!$A$2:$NF$60,MATCH(1,(GMWQ!$NE$2:$NE$60=AG$3)*(GMWQ!$ND$2:$ND$60=AG$4)*(GMWQ!$NF$2:$NF$60=AG$1),0),$G302-1966)</f>
        <v>5552.1319999999996</v>
      </c>
      <c r="AH302" s="4" cm="1">
        <f t="array" ref="AH302">INDEX(GMWQ!$A$2:$NF$60,MATCH(1,(GMWQ!$NE$2:$NE$60=AH$3)*(GMWQ!$ND$2:$ND$60=AH$4)*(GMWQ!$NF$2:$NF$60=AH$1),0),$G302-1966)</f>
        <v>4063.194</v>
      </c>
      <c r="AI302" s="4" cm="1">
        <f t="array" ref="AI302">INDEX(GMWQ!$A$2:$NF$60,MATCH(1,(GMWQ!$NE$2:$NE$60=AI$3)*(GMWQ!$ND$2:$ND$60=AI$4)*(GMWQ!$NF$2:$NF$60=AI$1),0),$G302-1966)</f>
        <v>2412560</v>
      </c>
      <c r="AJ302" s="4" cm="1">
        <f t="array" ref="AJ302">INDEX(GMWQ!$A$2:$NF$60,MATCH(1,(GMWQ!$NE$2:$NE$60=AJ$3)*(GMWQ!$ND$2:$ND$60=AJ$4)*(GMWQ!$NF$2:$NF$60=AJ$1),0),$G302-1966)</f>
        <v>1620728</v>
      </c>
      <c r="AK302" s="4" cm="1">
        <f t="array" ref="AK302">INDEX(GMWQ!$A$2:$NF$60,MATCH(1,(GMWQ!$NE$2:$NE$60=AK$3)*(GMWQ!$ND$2:$ND$60=AK$4)*(GMWQ!$NF$2:$NF$60=AK$1),0),$G302-1966)</f>
        <v>17675.080000000002</v>
      </c>
      <c r="AL302" s="4" cm="1">
        <f t="array" ref="AL302">INDEX(GMWQ!$A$2:$NF$60,MATCH(1,(GMWQ!$NE$2:$NE$60=AL$3)*(GMWQ!$ND$2:$ND$60=AL$4)*(GMWQ!$NF$2:$NF$60=AL$1),0),$G302-1966)</f>
        <v>240712.9</v>
      </c>
      <c r="AM302" s="4" cm="1">
        <f t="array" ref="AM302">INDEX(GMWQ!$A$2:$NF$60,MATCH(1,(GMWQ!$NE$2:$NE$60=AM$3)*(GMWQ!$ND$2:$ND$60=AM$4)*(GMWQ!$NF$2:$NF$60=AM$1),0),$G302-1966)</f>
        <v>2175.366</v>
      </c>
      <c r="AN302" s="4" cm="1">
        <f t="array" ref="AN302">INDEX(GMWQ!$A$2:$NF$60,MATCH(1,(GMWQ!$NE$2:$NE$60=AN$3)*(GMWQ!$ND$2:$ND$60=AN$4)*(GMWQ!$NF$2:$NF$60=AN$1),0),$G302-1966)</f>
        <v>1370.0060000000001</v>
      </c>
      <c r="AO302" s="4" cm="1">
        <f t="array" ref="AO302">INDEX(GMWQ!$A$2:$NF$60,MATCH(1,(GMWQ!$NE$2:$NE$60=AO$3)*(GMWQ!$ND$2:$ND$60=AO$4)*(GMWQ!$NF$2:$NF$60=AO$1),0),$G302-1966)</f>
        <v>906.06039999999996</v>
      </c>
      <c r="AP302" s="4" cm="1">
        <f t="array" ref="AP302">INDEX(GMWQ!$A$2:$NF$60,MATCH(1,(GMWQ!$NE$2:$NE$60=AP$3)*(GMWQ!$ND$2:$ND$60=AP$4)*(GMWQ!$NF$2:$NF$60=AP$1),0),$G302-1966)</f>
        <v>1799507</v>
      </c>
      <c r="AQ302" s="4" cm="1">
        <f t="array" ref="AQ302">INDEX(GMWQ!$A$2:$NF$60,MATCH(1,(GMWQ!$NE$2:$NE$60=AQ$3)*(GMWQ!$ND$2:$ND$60=AQ$4)*(GMWQ!$NF$2:$NF$60=AQ$1),0),$G302-1966)</f>
        <v>0.62022969999999999</v>
      </c>
      <c r="AR302" s="4" cm="1">
        <f t="array" ref="AR302">INDEX(GMWQ!$A$2:$NF$60,MATCH(1,(GMWQ!$NE$2:$NE$60=AR$3)*(GMWQ!$ND$2:$ND$60=AR$4)*(GMWQ!$NF$2:$NF$60=AR$1),0),$G302-1966)</f>
        <v>0.74982230000000005</v>
      </c>
      <c r="AS302" s="4" cm="1">
        <f t="array" ref="AS302">INDEX(GMWQ!$A$2:$NF$60,MATCH(1,(GMWQ!$NE$2:$NE$60=AS$3)*(GMWQ!$ND$2:$ND$60=AS$4)*(GMWQ!$NF$2:$NF$60=AS$1),0),$G302-1966)</f>
        <v>0.4329113</v>
      </c>
      <c r="AT302" s="4" cm="1">
        <f t="array" ref="AT302">INDEX(GMWQ!$A$2:$NF$60,MATCH(1,(GMWQ!$NE$2:$NE$60=AT$3)*(GMWQ!$ND$2:$ND$60=AT$4)*(GMWQ!$NF$2:$NF$60=AT$1),0),$G302-1966)</f>
        <v>0.80196500000000004</v>
      </c>
      <c r="AU302" s="4" cm="1">
        <f t="array" ref="AU302">INDEX(GMWQ!$A$2:$NF$60,MATCH(1,(GMWQ!$NE$2:$NE$60=AU$3)*(GMWQ!$ND$2:$ND$60=AU$4)*(GMWQ!$NF$2:$NF$60=AU$1),0),$G302-1966)</f>
        <v>215.41550000000001</v>
      </c>
      <c r="AV302" s="4" cm="1">
        <f t="array" ref="AV302">INDEX(GMWQ!$A$2:$NF$60,MATCH(1,(GMWQ!$NE$2:$NE$60=AV$3)*(GMWQ!$ND$2:$ND$60=AV$4)*(GMWQ!$NF$2:$NF$60=AV$1),0),$G302-1966)</f>
        <v>517.86649999999997</v>
      </c>
      <c r="AW302" s="4" cm="1">
        <f t="array" ref="AW302">INDEX(GMWQ!$A$2:$NF$60,MATCH(1,(GMWQ!$NE$2:$NE$60=AW$3)*(GMWQ!$ND$2:$ND$60=AW$4)*(GMWQ!$NF$2:$NF$60=AW$1),0),$G302-1966)</f>
        <v>168.25829999999999</v>
      </c>
      <c r="AX302" s="4" cm="1">
        <f t="array" ref="AX302">INDEX(GMWQ!$A$2:$NF$60,MATCH(1,(GMWQ!$NE$2:$NE$60=AX$3)*(GMWQ!$ND$2:$ND$60=AX$4)*(GMWQ!$NF$2:$NF$60=AX$1),0),$G302-1966)</f>
        <v>191.19309999999999</v>
      </c>
      <c r="AY302" s="4" cm="1">
        <f t="array" ref="AY302">INDEX(GMWQ!$A$2:$NF$60,MATCH(1,(GMWQ!$NE$2:$NE$60=AY$3)*(GMWQ!$ND$2:$ND$60=AY$4)*(GMWQ!$NF$2:$NF$60=AY$1),0),$G302-1966)</f>
        <v>151.91030000000001</v>
      </c>
      <c r="AZ302" s="4" cm="1">
        <f t="array" ref="AZ302">INDEX(GMWQ!$A$2:$NF$60,MATCH(1,(GMWQ!$NE$2:$NE$60=AZ$3)*(GMWQ!$ND$2:$ND$60=AZ$4)*(GMWQ!$NF$2:$NF$60=AZ$1),0),$G302-1966)</f>
        <v>151.48740000000001</v>
      </c>
      <c r="BA302" s="4" cm="1">
        <f t="array" ref="BA302">INDEX(GMWQ!$A$2:$NF$60,MATCH(1,(GMWQ!$NE$2:$NE$60=BA$3)*(GMWQ!$ND$2:$ND$60=BA$4)*(GMWQ!$NF$2:$NF$60=BA$1),0),$G302-1966)</f>
        <v>253.56989999999999</v>
      </c>
    </row>
    <row r="303" spans="1:53" x14ac:dyDescent="0.25">
      <c r="A303" s="4">
        <v>2047</v>
      </c>
      <c r="B303" s="4">
        <f t="shared" si="388"/>
        <v>2047</v>
      </c>
      <c r="C303" s="4">
        <f t="shared" si="388"/>
        <v>2046</v>
      </c>
      <c r="D303" s="4">
        <f t="shared" ref="D303" si="393">+D299+1</f>
        <v>2046</v>
      </c>
      <c r="E303" s="4">
        <f t="shared" si="388"/>
        <v>2046</v>
      </c>
      <c r="G303" s="4">
        <f t="shared" si="311"/>
        <v>2269</v>
      </c>
      <c r="H303" s="4" cm="1">
        <f t="array" ref="H303">INDEX(GMWQ!$A$2:$NF$60,MATCH(1,(GMWQ!$NE$2:$NE$60=H$3)*(GMWQ!$ND$2:$ND$60=H$4)*(GMWQ!$NF$2:$NF$60=H$1),0),$G303-1966)</f>
        <v>947411.7</v>
      </c>
      <c r="I303" s="4" cm="1">
        <f t="array" ref="I303">INDEX(GMWQ!$A$2:$NF$60,MATCH(1,(GMWQ!$NE$2:$NE$60=I$3)*(GMWQ!$ND$2:$ND$60=I$4)*(GMWQ!$NF$2:$NF$60=I$1),0),$G303-1966)</f>
        <v>9197.7849999999999</v>
      </c>
      <c r="J303" s="4" cm="1">
        <f t="array" ref="J303">INDEX(GMWQ!$A$2:$NF$60,MATCH(1,(GMWQ!$NE$2:$NE$60=J$3)*(GMWQ!$ND$2:$ND$60=J$4)*(GMWQ!$NF$2:$NF$60=J$1),0),$G303-1966)</f>
        <v>155759.79999999999</v>
      </c>
      <c r="K303" s="4" cm="1">
        <f t="array" ref="K303">INDEX(GMWQ!$A$2:$NF$60,MATCH(1,(GMWQ!$NE$2:$NE$60=K$3)*(GMWQ!$ND$2:$ND$60=K$4)*(GMWQ!$NF$2:$NF$60=K$1),0),$G303-1966)</f>
        <v>1108.5640000000001</v>
      </c>
      <c r="L303" s="4" cm="1">
        <f t="array" ref="L303">INDEX(GMWQ!$A$2:$NF$60,MATCH(1,(GMWQ!$NE$2:$NE$60=L$3)*(GMWQ!$ND$2:$ND$60=L$4)*(GMWQ!$NF$2:$NF$60=L$1),0),$G303-1966)</f>
        <v>780.61810000000003</v>
      </c>
      <c r="M303" s="4" cm="1">
        <f t="array" ref="M303">INDEX(GMWQ!$A$2:$NF$60,MATCH(1,(GMWQ!$NE$2:$NE$60=M$3)*(GMWQ!$ND$2:$ND$60=M$4)*(GMWQ!$NF$2:$NF$60=M$1),0),$G303-1966)</f>
        <v>525.07349999999997</v>
      </c>
      <c r="N303" s="4" cm="1">
        <f t="array" ref="N303">INDEX(GMWQ!$A$2:$NF$60,MATCH(1,(GMWQ!$NE$2:$NE$60=N$3)*(GMWQ!$ND$2:$ND$60=N$4)*(GMWQ!$NF$2:$NF$60=N$1),0),$G303-1966)</f>
        <v>926648.7</v>
      </c>
      <c r="O303" s="4" cm="1">
        <f t="array" ref="O303">INDEX(GMWQ!$A$2:$NF$60,MATCH(1,(GMWQ!$NE$2:$NE$60=O$3)*(GMWQ!$ND$2:$ND$60=O$4)*(GMWQ!$NF$2:$NF$60=O$1),0),$G303-1966)</f>
        <v>-4679.3119999999999</v>
      </c>
      <c r="P303" s="4" cm="1">
        <f t="array" ref="P303">INDEX(GMWQ!$A$2:$NF$60,MATCH(1,(GMWQ!$NE$2:$NE$60=P$3)*(GMWQ!$ND$2:$ND$60=P$4)*(GMWQ!$NF$2:$NF$60=P$1),0),$G303-1966)</f>
        <v>-1074.7339999999999</v>
      </c>
      <c r="Q303" s="4" cm="1">
        <f t="array" ref="Q303">INDEX(GMWQ!$A$2:$NF$60,MATCH(1,(GMWQ!$NE$2:$NE$60=Q$3)*(GMWQ!$ND$2:$ND$60=Q$4)*(GMWQ!$NF$2:$NF$60=Q$1),0),$G303-1966)</f>
        <v>-8097.2969999999996</v>
      </c>
      <c r="R303" s="4" cm="1">
        <f t="array" ref="R303">INDEX(GMWQ!$A$2:$NF$60,MATCH(1,(GMWQ!$NE$2:$NE$60=R$3)*(GMWQ!$ND$2:$ND$60=R$4)*(GMWQ!$NF$2:$NF$60=R$1),0),$G303-1966)</f>
        <v>-32.286009999999997</v>
      </c>
      <c r="S303" s="4" cm="1">
        <f t="array" ref="S303">INDEX(GMWQ!$A$2:$NF$60,MATCH(1,(GMWQ!$NE$2:$NE$60=S$3)*(GMWQ!$ND$2:$ND$60=S$4)*(GMWQ!$NF$2:$NF$60=S$1),0),$G303-1966)</f>
        <v>-45.17004</v>
      </c>
      <c r="T303" s="4" cm="1">
        <f t="array" ref="T303">INDEX(GMWQ!$A$2:$NF$60,MATCH(1,(GMWQ!$NE$2:$NE$60=T$3)*(GMWQ!$ND$2:$ND$60=T$4)*(GMWQ!$NF$2:$NF$60=T$1),0),$G303-1966)</f>
        <v>-16.04636</v>
      </c>
      <c r="U303" s="4" cm="1">
        <f t="array" ref="U303">INDEX(GMWQ!$A$2:$NF$60,MATCH(1,(GMWQ!$NE$2:$NE$60=U$3)*(GMWQ!$ND$2:$ND$60=U$4)*(GMWQ!$NF$2:$NF$60=U$1),0),$G303-1966)</f>
        <v>-29366.69</v>
      </c>
      <c r="V303" s="4" cm="1">
        <f t="array" ref="V303">INDEX(GMWQ!$A$2:$NF$60,MATCH(1,(GMWQ!$NE$2:$NE$60=V$3)*(GMWQ!$ND$2:$ND$60=V$4)*(GMWQ!$NF$2:$NF$60=V$1),0),$G303-1966)</f>
        <v>6518652</v>
      </c>
      <c r="W303" s="4" cm="1">
        <f t="array" ref="W303">INDEX(GMWQ!$A$2:$NF$60,MATCH(1,(GMWQ!$NE$2:$NE$60=W$3)*(GMWQ!$ND$2:$ND$60=W$4)*(GMWQ!$NF$2:$NF$60=W$1),0),$G303-1966)</f>
        <v>118940.3</v>
      </c>
      <c r="X303" s="4" cm="1">
        <f t="array" ref="X303">INDEX(GMWQ!$A$2:$NF$60,MATCH(1,(GMWQ!$NE$2:$NE$60=X$3)*(GMWQ!$ND$2:$ND$60=X$4)*(GMWQ!$NF$2:$NF$60=X$1),0),$G303-1966)</f>
        <v>1927500</v>
      </c>
      <c r="Y303" s="4" cm="1">
        <f t="array" ref="Y303">INDEX(GMWQ!$A$2:$NF$60,MATCH(1,(GMWQ!$NE$2:$NE$60=Y$3)*(GMWQ!$ND$2:$ND$60=Y$4)*(GMWQ!$NF$2:$NF$60=Y$1),0),$G303-1966)</f>
        <v>5499.933</v>
      </c>
      <c r="Z303" s="4" cm="1">
        <f t="array" ref="Z303">INDEX(GMWQ!$A$2:$NF$60,MATCH(1,(GMWQ!$NE$2:$NE$60=Z$3)*(GMWQ!$ND$2:$ND$60=Z$4)*(GMWQ!$NF$2:$NF$60=Z$1),0),$G303-1966)</f>
        <v>7027.6930000000002</v>
      </c>
      <c r="AA303" s="4" cm="1">
        <f t="array" ref="AA303">INDEX(GMWQ!$A$2:$NF$60,MATCH(1,(GMWQ!$NE$2:$NE$60=AA$3)*(GMWQ!$ND$2:$ND$60=AA$4)*(GMWQ!$NF$2:$NF$60=AA$1),0),$G303-1966)</f>
        <v>4717.9530000000004</v>
      </c>
      <c r="AB303" s="4" cm="1">
        <f t="array" ref="AB303">INDEX(GMWQ!$A$2:$NF$60,MATCH(1,(GMWQ!$NE$2:$NE$60=AB$3)*(GMWQ!$ND$2:$ND$60=AB$4)*(GMWQ!$NF$2:$NF$60=AB$1),0),$G303-1966)</f>
        <v>5548746</v>
      </c>
      <c r="AC303" s="4" cm="1">
        <f t="array" ref="AC303">INDEX(GMWQ!$A$2:$NF$60,MATCH(1,(GMWQ!$NE$2:$NE$60=AC$3)*(GMWQ!$ND$2:$ND$60=AC$4)*(GMWQ!$NF$2:$NF$60=AC$1),0),$G303-1966)</f>
        <v>6703959</v>
      </c>
      <c r="AD303" s="4" cm="1">
        <f t="array" ref="AD303">INDEX(GMWQ!$A$2:$NF$60,MATCH(1,(GMWQ!$NE$2:$NE$60=AD$3)*(GMWQ!$ND$2:$ND$60=AD$4)*(GMWQ!$NF$2:$NF$60=AD$1),0),$G303-1966)</f>
        <v>107174.2</v>
      </c>
      <c r="AE303" s="4" cm="1">
        <f t="array" ref="AE303">INDEX(GMWQ!$A$2:$NF$60,MATCH(1,(GMWQ!$NE$2:$NE$60=AE$3)*(GMWQ!$ND$2:$ND$60=AE$4)*(GMWQ!$NF$2:$NF$60=AE$1),0),$G303-1966)</f>
        <v>1144929</v>
      </c>
      <c r="AF303" s="4" cm="1">
        <f t="array" ref="AF303">INDEX(GMWQ!$A$2:$NF$60,MATCH(1,(GMWQ!$NE$2:$NE$60=AF$3)*(GMWQ!$ND$2:$ND$60=AF$4)*(GMWQ!$NF$2:$NF$60=AF$1),0),$G303-1966)</f>
        <v>3823.3829999999998</v>
      </c>
      <c r="AG303" s="4" cm="1">
        <f t="array" ref="AG303">INDEX(GMWQ!$A$2:$NF$60,MATCH(1,(GMWQ!$NE$2:$NE$60=AG$3)*(GMWQ!$ND$2:$ND$60=AG$4)*(GMWQ!$NF$2:$NF$60=AG$1),0),$G303-1966)</f>
        <v>5597.3019999999997</v>
      </c>
      <c r="AH303" s="4" cm="1">
        <f t="array" ref="AH303">INDEX(GMWQ!$A$2:$NF$60,MATCH(1,(GMWQ!$NE$2:$NE$60=AH$3)*(GMWQ!$ND$2:$ND$60=AH$4)*(GMWQ!$NF$2:$NF$60=AH$1),0),$G303-1966)</f>
        <v>4079.24</v>
      </c>
      <c r="AI303" s="4" cm="1">
        <f t="array" ref="AI303">INDEX(GMWQ!$A$2:$NF$60,MATCH(1,(GMWQ!$NE$2:$NE$60=AI$3)*(GMWQ!$ND$2:$ND$60=AI$4)*(GMWQ!$NF$2:$NF$60=AI$1),0),$G303-1966)</f>
        <v>2443444</v>
      </c>
      <c r="AJ303" s="4" cm="1">
        <f t="array" ref="AJ303">INDEX(GMWQ!$A$2:$NF$60,MATCH(1,(GMWQ!$NE$2:$NE$60=AJ$3)*(GMWQ!$ND$2:$ND$60=AJ$4)*(GMWQ!$NF$2:$NF$60=AJ$1),0),$G303-1966)</f>
        <v>1634625</v>
      </c>
      <c r="AK303" s="4" cm="1">
        <f t="array" ref="AK303">INDEX(GMWQ!$A$2:$NF$60,MATCH(1,(GMWQ!$NE$2:$NE$60=AK$3)*(GMWQ!$ND$2:$ND$60=AK$4)*(GMWQ!$NF$2:$NF$60=AK$1),0),$G303-1966)</f>
        <v>17830.09</v>
      </c>
      <c r="AL303" s="4" cm="1">
        <f t="array" ref="AL303">INDEX(GMWQ!$A$2:$NF$60,MATCH(1,(GMWQ!$NE$2:$NE$60=AL$3)*(GMWQ!$ND$2:$ND$60=AL$4)*(GMWQ!$NF$2:$NF$60=AL$1),0),$G303-1966)</f>
        <v>241816.4</v>
      </c>
      <c r="AM303" s="4" cm="1">
        <f t="array" ref="AM303">INDEX(GMWQ!$A$2:$NF$60,MATCH(1,(GMWQ!$NE$2:$NE$60=AM$3)*(GMWQ!$ND$2:$ND$60=AM$4)*(GMWQ!$NF$2:$NF$60=AM$1),0),$G303-1966)</f>
        <v>2190.62</v>
      </c>
      <c r="AN303" s="4" cm="1">
        <f t="array" ref="AN303">INDEX(GMWQ!$A$2:$NF$60,MATCH(1,(GMWQ!$NE$2:$NE$60=AN$3)*(GMWQ!$ND$2:$ND$60=AN$4)*(GMWQ!$NF$2:$NF$60=AN$1),0),$G303-1966)</f>
        <v>1378.0909999999999</v>
      </c>
      <c r="AO303" s="4" cm="1">
        <f t="array" ref="AO303">INDEX(GMWQ!$A$2:$NF$60,MATCH(1,(GMWQ!$NE$2:$NE$60=AO$3)*(GMWQ!$ND$2:$ND$60=AO$4)*(GMWQ!$NF$2:$NF$60=AO$1),0),$G303-1966)</f>
        <v>910.80759999999998</v>
      </c>
      <c r="AP303" s="4" cm="1">
        <f t="array" ref="AP303">INDEX(GMWQ!$A$2:$NF$60,MATCH(1,(GMWQ!$NE$2:$NE$60=AP$3)*(GMWQ!$ND$2:$ND$60=AP$4)*(GMWQ!$NF$2:$NF$60=AP$1),0),$G303-1966)</f>
        <v>1816465</v>
      </c>
      <c r="AQ303" s="4" cm="1">
        <f t="array" ref="AQ303">INDEX(GMWQ!$A$2:$NF$60,MATCH(1,(GMWQ!$NE$2:$NE$60=AQ$3)*(GMWQ!$ND$2:$ND$60=AQ$4)*(GMWQ!$NF$2:$NF$60=AQ$1),0),$G303-1966)</f>
        <v>0.62379969999999996</v>
      </c>
      <c r="AR303" s="4" cm="1">
        <f t="array" ref="AR303">INDEX(GMWQ!$A$2:$NF$60,MATCH(1,(GMWQ!$NE$2:$NE$60=AR$3)*(GMWQ!$ND$2:$ND$60=AR$4)*(GMWQ!$NF$2:$NF$60=AR$1),0),$G303-1966)</f>
        <v>0.75176299999999996</v>
      </c>
      <c r="AS303" s="4" cm="1">
        <f t="array" ref="AS303">INDEX(GMWQ!$A$2:$NF$60,MATCH(1,(GMWQ!$NE$2:$NE$60=AS$3)*(GMWQ!$ND$2:$ND$60=AS$4)*(GMWQ!$NF$2:$NF$60=AS$1),0),$G303-1966)</f>
        <v>0.43509160000000002</v>
      </c>
      <c r="AT303" s="4" cm="1">
        <f t="array" ref="AT303">INDEX(GMWQ!$A$2:$NF$60,MATCH(1,(GMWQ!$NE$2:$NE$60=AT$3)*(GMWQ!$ND$2:$ND$60=AT$4)*(GMWQ!$NF$2:$NF$60=AT$1),0),$G303-1966)</f>
        <v>0.79920959999999996</v>
      </c>
      <c r="AU303" s="4" cm="1">
        <f t="array" ref="AU303">INDEX(GMWQ!$A$2:$NF$60,MATCH(1,(GMWQ!$NE$2:$NE$60=AU$3)*(GMWQ!$ND$2:$ND$60=AU$4)*(GMWQ!$NF$2:$NF$60=AU$1),0),$G303-1966)</f>
        <v>215.8297</v>
      </c>
      <c r="AV303" s="4" cm="1">
        <f t="array" ref="AV303">INDEX(GMWQ!$A$2:$NF$60,MATCH(1,(GMWQ!$NE$2:$NE$60=AV$3)*(GMWQ!$ND$2:$ND$60=AV$4)*(GMWQ!$NF$2:$NF$60=AV$1),0),$G303-1966)</f>
        <v>520.70100000000002</v>
      </c>
      <c r="AW303" s="4" cm="1">
        <f t="array" ref="AW303">INDEX(GMWQ!$A$2:$NF$60,MATCH(1,(GMWQ!$NE$2:$NE$60=AW$3)*(GMWQ!$ND$2:$ND$60=AW$4)*(GMWQ!$NF$2:$NF$60=AW$1),0),$G303-1966)</f>
        <v>168.4393</v>
      </c>
      <c r="AX303" s="4" cm="1">
        <f t="array" ref="AX303">INDEX(GMWQ!$A$2:$NF$60,MATCH(1,(GMWQ!$NE$2:$NE$60=AX$3)*(GMWQ!$ND$2:$ND$60=AX$4)*(GMWQ!$NF$2:$NF$60=AX$1),0),$G303-1966)</f>
        <v>192.15190000000001</v>
      </c>
      <c r="AY303" s="4" cm="1">
        <f t="array" ref="AY303">INDEX(GMWQ!$A$2:$NF$60,MATCH(1,(GMWQ!$NE$2:$NE$60=AY$3)*(GMWQ!$ND$2:$ND$60=AY$4)*(GMWQ!$NF$2:$NF$60=AY$1),0),$G303-1966)</f>
        <v>152.709</v>
      </c>
      <c r="AZ303" s="4" cm="1">
        <f t="array" ref="AZ303">INDEX(GMWQ!$A$2:$NF$60,MATCH(1,(GMWQ!$NE$2:$NE$60=AZ$3)*(GMWQ!$ND$2:$ND$60=AZ$4)*(GMWQ!$NF$2:$NF$60=AZ$1),0),$G303-1966)</f>
        <v>152.53129999999999</v>
      </c>
      <c r="BA303" s="4" cm="1">
        <f t="array" ref="BA303">INDEX(GMWQ!$A$2:$NF$60,MATCH(1,(GMWQ!$NE$2:$NE$60=BA$3)*(GMWQ!$ND$2:$ND$60=BA$4)*(GMWQ!$NF$2:$NF$60=BA$1),0),$G303-1966)</f>
        <v>254.84979999999999</v>
      </c>
    </row>
    <row r="304" spans="1:53" x14ac:dyDescent="0.25">
      <c r="B304" s="4">
        <f t="shared" si="388"/>
        <v>2047</v>
      </c>
      <c r="C304" s="4">
        <f t="shared" si="388"/>
        <v>2047</v>
      </c>
      <c r="D304" s="4">
        <f t="shared" ref="D304" si="394">+D300+1</f>
        <v>2046</v>
      </c>
      <c r="G304" s="4">
        <f t="shared" si="311"/>
        <v>2270</v>
      </c>
      <c r="H304" s="4" cm="1">
        <f t="array" ref="H304">INDEX(GMWQ!$A$2:$NF$60,MATCH(1,(GMWQ!$NE$2:$NE$60=H$3)*(GMWQ!$ND$2:$ND$60=H$4)*(GMWQ!$NF$2:$NF$60=H$1),0),$G304-1966)</f>
        <v>950390</v>
      </c>
      <c r="I304" s="4" cm="1">
        <f t="array" ref="I304">INDEX(GMWQ!$A$2:$NF$60,MATCH(1,(GMWQ!$NE$2:$NE$60=I$3)*(GMWQ!$ND$2:$ND$60=I$4)*(GMWQ!$NF$2:$NF$60=I$1),0),$G304-1966)</f>
        <v>9234.9850000000006</v>
      </c>
      <c r="J304" s="4" cm="1">
        <f t="array" ref="J304">INDEX(GMWQ!$A$2:$NF$60,MATCH(1,(GMWQ!$NE$2:$NE$60=J$3)*(GMWQ!$ND$2:$ND$60=J$4)*(GMWQ!$NF$2:$NF$60=J$1),0),$G304-1966)</f>
        <v>155842.20000000001</v>
      </c>
      <c r="K304" s="4" cm="1">
        <f t="array" ref="K304">INDEX(GMWQ!$A$2:$NF$60,MATCH(1,(GMWQ!$NE$2:$NE$60=K$3)*(GMWQ!$ND$2:$ND$60=K$4)*(GMWQ!$NF$2:$NF$60=K$1),0),$G304-1966)</f>
        <v>1110.828</v>
      </c>
      <c r="L304" s="4" cm="1">
        <f t="array" ref="L304">INDEX(GMWQ!$A$2:$NF$60,MATCH(1,(GMWQ!$NE$2:$NE$60=L$3)*(GMWQ!$ND$2:$ND$60=L$4)*(GMWQ!$NF$2:$NF$60=L$1),0),$G304-1966)</f>
        <v>781.31780000000003</v>
      </c>
      <c r="M304" s="4" cm="1">
        <f t="array" ref="M304">INDEX(GMWQ!$A$2:$NF$60,MATCH(1,(GMWQ!$NE$2:$NE$60=M$3)*(GMWQ!$ND$2:$ND$60=M$4)*(GMWQ!$NF$2:$NF$60=M$1),0),$G304-1966)</f>
        <v>525.39089999999999</v>
      </c>
      <c r="N304" s="4" cm="1">
        <f t="array" ref="N304">INDEX(GMWQ!$A$2:$NF$60,MATCH(1,(GMWQ!$NE$2:$NE$60=N$3)*(GMWQ!$ND$2:$ND$60=N$4)*(GMWQ!$NF$2:$NF$60=N$1),0),$G304-1966)</f>
        <v>930739.6</v>
      </c>
      <c r="O304" s="4" cm="1">
        <f t="array" ref="O304">INDEX(GMWQ!$A$2:$NF$60,MATCH(1,(GMWQ!$NE$2:$NE$60=O$3)*(GMWQ!$ND$2:$ND$60=O$4)*(GMWQ!$NF$2:$NF$60=O$1),0),$G304-1966)</f>
        <v>-104426.2</v>
      </c>
      <c r="P304" s="4" cm="1">
        <f t="array" ref="P304">INDEX(GMWQ!$A$2:$NF$60,MATCH(1,(GMWQ!$NE$2:$NE$60=P$3)*(GMWQ!$ND$2:$ND$60=P$4)*(GMWQ!$NF$2:$NF$60=P$1),0),$G304-1966)</f>
        <v>-1076.2339999999999</v>
      </c>
      <c r="Q304" s="4" cm="1">
        <f t="array" ref="Q304">INDEX(GMWQ!$A$2:$NF$60,MATCH(1,(GMWQ!$NE$2:$NE$60=Q$3)*(GMWQ!$ND$2:$ND$60=Q$4)*(GMWQ!$NF$2:$NF$60=Q$1),0),$G304-1966)</f>
        <v>-8134.4219999999996</v>
      </c>
      <c r="R304" s="4" cm="1">
        <f t="array" ref="R304">INDEX(GMWQ!$A$2:$NF$60,MATCH(1,(GMWQ!$NE$2:$NE$60=R$3)*(GMWQ!$ND$2:$ND$60=R$4)*(GMWQ!$NF$2:$NF$60=R$1),0),$G304-1966)</f>
        <v>-32.51294</v>
      </c>
      <c r="S304" s="4" cm="1">
        <f t="array" ref="S304">INDEX(GMWQ!$A$2:$NF$60,MATCH(1,(GMWQ!$NE$2:$NE$60=S$3)*(GMWQ!$ND$2:$ND$60=S$4)*(GMWQ!$NF$2:$NF$60=S$1),0),$G304-1966)</f>
        <v>-45.449950000000001</v>
      </c>
      <c r="T304" s="4" cm="1">
        <f t="array" ref="T304">INDEX(GMWQ!$A$2:$NF$60,MATCH(1,(GMWQ!$NE$2:$NE$60=T$3)*(GMWQ!$ND$2:$ND$60=T$4)*(GMWQ!$NF$2:$NF$60=T$1),0),$G304-1966)</f>
        <v>-16.13043</v>
      </c>
      <c r="U304" s="4" cm="1">
        <f t="array" ref="U304">INDEX(GMWQ!$A$2:$NF$60,MATCH(1,(GMWQ!$NE$2:$NE$60=U$3)*(GMWQ!$ND$2:$ND$60=U$4)*(GMWQ!$NF$2:$NF$60=U$1),0),$G304-1966)</f>
        <v>-29611</v>
      </c>
      <c r="V304" s="4" cm="1">
        <f t="array" ref="V304">INDEX(GMWQ!$A$2:$NF$60,MATCH(1,(GMWQ!$NE$2:$NE$60=V$3)*(GMWQ!$ND$2:$ND$60=V$4)*(GMWQ!$NF$2:$NF$60=V$1),0),$G304-1966)</f>
        <v>6623078</v>
      </c>
      <c r="W304" s="4" cm="1">
        <f t="array" ref="W304">INDEX(GMWQ!$A$2:$NF$60,MATCH(1,(GMWQ!$NE$2:$NE$60=W$3)*(GMWQ!$ND$2:$ND$60=W$4)*(GMWQ!$NF$2:$NF$60=W$1),0),$G304-1966)</f>
        <v>120016.6</v>
      </c>
      <c r="X304" s="4" cm="1">
        <f t="array" ref="X304">INDEX(GMWQ!$A$2:$NF$60,MATCH(1,(GMWQ!$NE$2:$NE$60=X$3)*(GMWQ!$ND$2:$ND$60=X$4)*(GMWQ!$NF$2:$NF$60=X$1),0),$G304-1966)</f>
        <v>1935635</v>
      </c>
      <c r="Y304" s="4" cm="1">
        <f t="array" ref="Y304">INDEX(GMWQ!$A$2:$NF$60,MATCH(1,(GMWQ!$NE$2:$NE$60=Y$3)*(GMWQ!$ND$2:$ND$60=Y$4)*(GMWQ!$NF$2:$NF$60=Y$1),0),$G304-1966)</f>
        <v>5532.4459999999999</v>
      </c>
      <c r="Z304" s="4" cm="1">
        <f t="array" ref="Z304">INDEX(GMWQ!$A$2:$NF$60,MATCH(1,(GMWQ!$NE$2:$NE$60=Z$3)*(GMWQ!$ND$2:$ND$60=Z$4)*(GMWQ!$NF$2:$NF$60=Z$1),0),$G304-1966)</f>
        <v>7073.143</v>
      </c>
      <c r="AA304" s="4" cm="1">
        <f t="array" ref="AA304">INDEX(GMWQ!$A$2:$NF$60,MATCH(1,(GMWQ!$NE$2:$NE$60=AA$3)*(GMWQ!$ND$2:$ND$60=AA$4)*(GMWQ!$NF$2:$NF$60=AA$1),0),$G304-1966)</f>
        <v>4734.0829999999996</v>
      </c>
      <c r="AB304" s="4" cm="1">
        <f t="array" ref="AB304">INDEX(GMWQ!$A$2:$NF$60,MATCH(1,(GMWQ!$NE$2:$NE$60=AB$3)*(GMWQ!$ND$2:$ND$60=AB$4)*(GMWQ!$NF$2:$NF$60=AB$1),0),$G304-1966)</f>
        <v>5578358</v>
      </c>
      <c r="AC304" s="4" cm="1">
        <f t="array" ref="AC304">INDEX(GMWQ!$A$2:$NF$60,MATCH(1,(GMWQ!$NE$2:$NE$60=AC$3)*(GMWQ!$ND$2:$ND$60=AC$4)*(GMWQ!$NF$2:$NF$60=AC$1),0),$G304-1966)</f>
        <v>6811064</v>
      </c>
      <c r="AD304" s="4" cm="1">
        <f t="array" ref="AD304">INDEX(GMWQ!$A$2:$NF$60,MATCH(1,(GMWQ!$NE$2:$NE$60=AD$3)*(GMWQ!$ND$2:$ND$60=AD$4)*(GMWQ!$NF$2:$NF$60=AD$1),0),$G304-1966)</f>
        <v>108251.2</v>
      </c>
      <c r="AE304" s="4" cm="1">
        <f t="array" ref="AE304">INDEX(GMWQ!$A$2:$NF$60,MATCH(1,(GMWQ!$NE$2:$NE$60=AE$3)*(GMWQ!$ND$2:$ND$60=AE$4)*(GMWQ!$NF$2:$NF$60=AE$1),0),$G304-1966)</f>
        <v>1153064</v>
      </c>
      <c r="AF304" s="4" cm="1">
        <f t="array" ref="AF304">INDEX(GMWQ!$A$2:$NF$60,MATCH(1,(GMWQ!$NE$2:$NE$60=AF$3)*(GMWQ!$ND$2:$ND$60=AF$4)*(GMWQ!$NF$2:$NF$60=AF$1),0),$G304-1966)</f>
        <v>3855.8960000000002</v>
      </c>
      <c r="AG304" s="4" cm="1">
        <f t="array" ref="AG304">INDEX(GMWQ!$A$2:$NF$60,MATCH(1,(GMWQ!$NE$2:$NE$60=AG$3)*(GMWQ!$ND$2:$ND$60=AG$4)*(GMWQ!$NF$2:$NF$60=AG$1),0),$G304-1966)</f>
        <v>5642.7520000000004</v>
      </c>
      <c r="AH304" s="4" cm="1">
        <f t="array" ref="AH304">INDEX(GMWQ!$A$2:$NF$60,MATCH(1,(GMWQ!$NE$2:$NE$60=AH$3)*(GMWQ!$ND$2:$ND$60=AH$4)*(GMWQ!$NF$2:$NF$60=AH$1),0),$G304-1966)</f>
        <v>4095.3710000000001</v>
      </c>
      <c r="AI304" s="4" cm="1">
        <f t="array" ref="AI304">INDEX(GMWQ!$A$2:$NF$60,MATCH(1,(GMWQ!$NE$2:$NE$60=AI$3)*(GMWQ!$ND$2:$ND$60=AI$4)*(GMWQ!$NF$2:$NF$60=AI$1),0),$G304-1966)</f>
        <v>2474573</v>
      </c>
      <c r="AJ304" s="4" cm="1">
        <f t="array" ref="AJ304">INDEX(GMWQ!$A$2:$NF$60,MATCH(1,(GMWQ!$NE$2:$NE$60=AJ$3)*(GMWQ!$ND$2:$ND$60=AJ$4)*(GMWQ!$NF$2:$NF$60=AJ$1),0),$G304-1966)</f>
        <v>1648635</v>
      </c>
      <c r="AK304" s="4" cm="1">
        <f t="array" ref="AK304">INDEX(GMWQ!$A$2:$NF$60,MATCH(1,(GMWQ!$NE$2:$NE$60=AK$3)*(GMWQ!$ND$2:$ND$60=AK$4)*(GMWQ!$NF$2:$NF$60=AK$1),0),$G304-1966)</f>
        <v>17986.21</v>
      </c>
      <c r="AL304" s="4" cm="1">
        <f t="array" ref="AL304">INDEX(GMWQ!$A$2:$NF$60,MATCH(1,(GMWQ!$NE$2:$NE$60=AL$3)*(GMWQ!$ND$2:$ND$60=AL$4)*(GMWQ!$NF$2:$NF$60=AL$1),0),$G304-1966)</f>
        <v>242925.3</v>
      </c>
      <c r="AM304" s="4" cm="1">
        <f t="array" ref="AM304">INDEX(GMWQ!$A$2:$NF$60,MATCH(1,(GMWQ!$NE$2:$NE$60=AM$3)*(GMWQ!$ND$2:$ND$60=AM$4)*(GMWQ!$NF$2:$NF$60=AM$1),0),$G304-1966)</f>
        <v>2205.9859999999999</v>
      </c>
      <c r="AN304" s="4" cm="1">
        <f t="array" ref="AN304">INDEX(GMWQ!$A$2:$NF$60,MATCH(1,(GMWQ!$NE$2:$NE$60=AN$3)*(GMWQ!$ND$2:$ND$60=AN$4)*(GMWQ!$NF$2:$NF$60=AN$1),0),$G304-1966)</f>
        <v>1386.2149999999999</v>
      </c>
      <c r="AO304" s="4" cm="1">
        <f t="array" ref="AO304">INDEX(GMWQ!$A$2:$NF$60,MATCH(1,(GMWQ!$NE$2:$NE$60=AO$3)*(GMWQ!$ND$2:$ND$60=AO$4)*(GMWQ!$NF$2:$NF$60=AO$1),0),$G304-1966)</f>
        <v>915.95389999999998</v>
      </c>
      <c r="AP304" s="4" cm="1">
        <f t="array" ref="AP304">INDEX(GMWQ!$A$2:$NF$60,MATCH(1,(GMWQ!$NE$2:$NE$60=AP$3)*(GMWQ!$ND$2:$ND$60=AP$4)*(GMWQ!$NF$2:$NF$60=AP$1),0),$G304-1966)</f>
        <v>1833488</v>
      </c>
      <c r="AQ304" s="4" cm="1">
        <f t="array" ref="AQ304">INDEX(GMWQ!$A$2:$NF$60,MATCH(1,(GMWQ!$NE$2:$NE$60=AQ$3)*(GMWQ!$ND$2:$ND$60=AQ$4)*(GMWQ!$NF$2:$NF$60=AQ$1),0),$G304-1966)</f>
        <v>0.6261717</v>
      </c>
      <c r="AR304" s="4" cm="1">
        <f t="array" ref="AR304">INDEX(GMWQ!$A$2:$NF$60,MATCH(1,(GMWQ!$NE$2:$NE$60=AR$3)*(GMWQ!$ND$2:$ND$60=AR$4)*(GMWQ!$NF$2:$NF$60=AR$1),0),$G304-1966)</f>
        <v>0.75360800000000006</v>
      </c>
      <c r="AS304" s="4" cm="1">
        <f t="array" ref="AS304">INDEX(GMWQ!$A$2:$NF$60,MATCH(1,(GMWQ!$NE$2:$NE$60=AS$3)*(GMWQ!$ND$2:$ND$60=AS$4)*(GMWQ!$NF$2:$NF$60=AS$1),0),$G304-1966)</f>
        <v>0.43811060000000002</v>
      </c>
      <c r="AT304" s="4" cm="1">
        <f t="array" ref="AT304">INDEX(GMWQ!$A$2:$NF$60,MATCH(1,(GMWQ!$NE$2:$NE$60=AT$3)*(GMWQ!$ND$2:$ND$60=AT$4)*(GMWQ!$NF$2:$NF$60=AT$1),0),$G304-1966)</f>
        <v>0.79671780000000003</v>
      </c>
      <c r="AU304" s="4" cm="1">
        <f t="array" ref="AU304">INDEX(GMWQ!$A$2:$NF$60,MATCH(1,(GMWQ!$NE$2:$NE$60=AU$3)*(GMWQ!$ND$2:$ND$60=AU$4)*(GMWQ!$NF$2:$NF$60=AU$1),0),$G304-1966)</f>
        <v>217.69319999999999</v>
      </c>
      <c r="AV304" s="4" cm="1">
        <f t="array" ref="AV304">INDEX(GMWQ!$A$2:$NF$60,MATCH(1,(GMWQ!$NE$2:$NE$60=AV$3)*(GMWQ!$ND$2:$ND$60=AV$4)*(GMWQ!$NF$2:$NF$60=AV$1),0),$G304-1966)</f>
        <v>523.55070000000001</v>
      </c>
      <c r="AW304" s="4" cm="1">
        <f t="array" ref="AW304">INDEX(GMWQ!$A$2:$NF$60,MATCH(1,(GMWQ!$NE$2:$NE$60=AW$3)*(GMWQ!$ND$2:$ND$60=AW$4)*(GMWQ!$NF$2:$NF$60=AW$1),0),$G304-1966)</f>
        <v>169.90350000000001</v>
      </c>
      <c r="AX304" s="4" cm="1">
        <f t="array" ref="AX304">INDEX(GMWQ!$A$2:$NF$60,MATCH(1,(GMWQ!$NE$2:$NE$60=AX$3)*(GMWQ!$ND$2:$ND$60=AX$4)*(GMWQ!$NF$2:$NF$60=AX$1),0),$G304-1966)</f>
        <v>193.1157</v>
      </c>
      <c r="AY304" s="4" cm="1">
        <f t="array" ref="AY304">INDEX(GMWQ!$A$2:$NF$60,MATCH(1,(GMWQ!$NE$2:$NE$60=AY$3)*(GMWQ!$ND$2:$ND$60=AY$4)*(GMWQ!$NF$2:$NF$60=AY$1),0),$G304-1966)</f>
        <v>154.10810000000001</v>
      </c>
      <c r="AZ304" s="4" cm="1">
        <f t="array" ref="AZ304">INDEX(GMWQ!$A$2:$NF$60,MATCH(1,(GMWQ!$NE$2:$NE$60=AZ$3)*(GMWQ!$ND$2:$ND$60=AZ$4)*(GMWQ!$NF$2:$NF$60=AZ$1),0),$G304-1966)</f>
        <v>154.036</v>
      </c>
      <c r="BA304" s="4" cm="1">
        <f t="array" ref="BA304">INDEX(GMWQ!$A$2:$NF$60,MATCH(1,(GMWQ!$NE$2:$NE$60=BA$3)*(GMWQ!$ND$2:$ND$60=BA$4)*(GMWQ!$NF$2:$NF$60=BA$1),0),$G304-1966)</f>
        <v>256.1361</v>
      </c>
    </row>
    <row r="305" spans="1:53" x14ac:dyDescent="0.25">
      <c r="B305" s="4">
        <f t="shared" si="388"/>
        <v>2047</v>
      </c>
      <c r="C305" s="4">
        <f t="shared" si="388"/>
        <v>2047</v>
      </c>
      <c r="D305" s="4">
        <f t="shared" ref="D305" si="395">+D301+1</f>
        <v>2047</v>
      </c>
      <c r="G305" s="4">
        <f t="shared" ref="G305:G358" si="396">+G304+1</f>
        <v>2271</v>
      </c>
      <c r="H305" s="4" cm="1">
        <f t="array" ref="H305">INDEX(GMWQ!$A$2:$NF$60,MATCH(1,(GMWQ!$NE$2:$NE$60=H$3)*(GMWQ!$ND$2:$ND$60=H$4)*(GMWQ!$NF$2:$NF$60=H$1),0),$G305-1966)</f>
        <v>953307.6</v>
      </c>
      <c r="I305" s="4" cm="1">
        <f t="array" ref="I305">INDEX(GMWQ!$A$2:$NF$60,MATCH(1,(GMWQ!$NE$2:$NE$60=I$3)*(GMWQ!$ND$2:$ND$60=I$4)*(GMWQ!$NF$2:$NF$60=I$1),0),$G305-1966)</f>
        <v>9272.3150000000005</v>
      </c>
      <c r="J305" s="4" cm="1">
        <f t="array" ref="J305">INDEX(GMWQ!$A$2:$NF$60,MATCH(1,(GMWQ!$NE$2:$NE$60=J$3)*(GMWQ!$ND$2:$ND$60=J$4)*(GMWQ!$NF$2:$NF$60=J$1),0),$G305-1966)</f>
        <v>155927.29999999999</v>
      </c>
      <c r="K305" s="4" cm="1">
        <f t="array" ref="K305">INDEX(GMWQ!$A$2:$NF$60,MATCH(1,(GMWQ!$NE$2:$NE$60=K$3)*(GMWQ!$ND$2:$ND$60=K$4)*(GMWQ!$NF$2:$NF$60=K$1),0),$G305-1966)</f>
        <v>1113.097</v>
      </c>
      <c r="L305" s="4" cm="1">
        <f t="array" ref="L305">INDEX(GMWQ!$A$2:$NF$60,MATCH(1,(GMWQ!$NE$2:$NE$60=L$3)*(GMWQ!$ND$2:$ND$60=L$4)*(GMWQ!$NF$2:$NF$60=L$1),0),$G305-1966)</f>
        <v>781.87779999999998</v>
      </c>
      <c r="M305" s="4" cm="1">
        <f t="array" ref="M305">INDEX(GMWQ!$A$2:$NF$60,MATCH(1,(GMWQ!$NE$2:$NE$60=M$3)*(GMWQ!$ND$2:$ND$60=M$4)*(GMWQ!$NF$2:$NF$60=M$1),0),$G305-1966)</f>
        <v>525.70600000000002</v>
      </c>
      <c r="N305" s="4" cm="1">
        <f t="array" ref="N305">INDEX(GMWQ!$A$2:$NF$60,MATCH(1,(GMWQ!$NE$2:$NE$60=N$3)*(GMWQ!$ND$2:$ND$60=N$4)*(GMWQ!$NF$2:$NF$60=N$1),0),$G305-1966)</f>
        <v>934823.1</v>
      </c>
      <c r="O305" s="4" cm="1">
        <f t="array" ref="O305">INDEX(GMWQ!$A$2:$NF$60,MATCH(1,(GMWQ!$NE$2:$NE$60=O$3)*(GMWQ!$ND$2:$ND$60=O$4)*(GMWQ!$NF$2:$NF$60=O$1),0),$G305-1966)</f>
        <v>-55782.31</v>
      </c>
      <c r="P305" s="4" cm="1">
        <f t="array" ref="P305">INDEX(GMWQ!$A$2:$NF$60,MATCH(1,(GMWQ!$NE$2:$NE$60=P$3)*(GMWQ!$ND$2:$ND$60=P$4)*(GMWQ!$NF$2:$NF$60=P$1),0),$G305-1966)</f>
        <v>-1077.6199999999999</v>
      </c>
      <c r="Q305" s="4" cm="1">
        <f t="array" ref="Q305">INDEX(GMWQ!$A$2:$NF$60,MATCH(1,(GMWQ!$NE$2:$NE$60=Q$3)*(GMWQ!$ND$2:$ND$60=Q$4)*(GMWQ!$NF$2:$NF$60=Q$1),0),$G305-1966)</f>
        <v>-8171.7190000000001</v>
      </c>
      <c r="R305" s="4" cm="1">
        <f t="array" ref="R305">INDEX(GMWQ!$A$2:$NF$60,MATCH(1,(GMWQ!$NE$2:$NE$60=R$3)*(GMWQ!$ND$2:$ND$60=R$4)*(GMWQ!$NF$2:$NF$60=R$1),0),$G305-1966)</f>
        <v>-32.740969999999997</v>
      </c>
      <c r="S305" s="4" cm="1">
        <f t="array" ref="S305">INDEX(GMWQ!$A$2:$NF$60,MATCH(1,(GMWQ!$NE$2:$NE$60=S$3)*(GMWQ!$ND$2:$ND$60=S$4)*(GMWQ!$NF$2:$NF$60=S$1),0),$G305-1966)</f>
        <v>-45.710999999999999</v>
      </c>
      <c r="T305" s="4" cm="1">
        <f t="array" ref="T305">INDEX(GMWQ!$A$2:$NF$60,MATCH(1,(GMWQ!$NE$2:$NE$60=T$3)*(GMWQ!$ND$2:$ND$60=T$4)*(GMWQ!$NF$2:$NF$60=T$1),0),$G305-1966)</f>
        <v>-16.221589999999999</v>
      </c>
      <c r="U305" s="4" cm="1">
        <f t="array" ref="U305">INDEX(GMWQ!$A$2:$NF$60,MATCH(1,(GMWQ!$NE$2:$NE$60=U$3)*(GMWQ!$ND$2:$ND$60=U$4)*(GMWQ!$NF$2:$NF$60=U$1),0),$G305-1966)</f>
        <v>-29689</v>
      </c>
      <c r="V305" s="4" cm="1">
        <f t="array" ref="V305">INDEX(GMWQ!$A$2:$NF$60,MATCH(1,(GMWQ!$NE$2:$NE$60=V$3)*(GMWQ!$ND$2:$ND$60=V$4)*(GMWQ!$NF$2:$NF$60=V$1),0),$G305-1966)</f>
        <v>6678860</v>
      </c>
      <c r="W305" s="4" cm="1">
        <f t="array" ref="W305">INDEX(GMWQ!$A$2:$NF$60,MATCH(1,(GMWQ!$NE$2:$NE$60=W$3)*(GMWQ!$ND$2:$ND$60=W$4)*(GMWQ!$NF$2:$NF$60=W$1),0),$G305-1966)</f>
        <v>121094.2</v>
      </c>
      <c r="X305" s="4" cm="1">
        <f t="array" ref="X305">INDEX(GMWQ!$A$2:$NF$60,MATCH(1,(GMWQ!$NE$2:$NE$60=X$3)*(GMWQ!$ND$2:$ND$60=X$4)*(GMWQ!$NF$2:$NF$60=X$1),0),$G305-1966)</f>
        <v>1943806</v>
      </c>
      <c r="Y305" s="4" cm="1">
        <f t="array" ref="Y305">INDEX(GMWQ!$A$2:$NF$60,MATCH(1,(GMWQ!$NE$2:$NE$60=Y$3)*(GMWQ!$ND$2:$ND$60=Y$4)*(GMWQ!$NF$2:$NF$60=Y$1),0),$G305-1966)</f>
        <v>5565.1869999999999</v>
      </c>
      <c r="Z305" s="4" cm="1">
        <f t="array" ref="Z305">INDEX(GMWQ!$A$2:$NF$60,MATCH(1,(GMWQ!$NE$2:$NE$60=Z$3)*(GMWQ!$ND$2:$ND$60=Z$4)*(GMWQ!$NF$2:$NF$60=Z$1),0),$G305-1966)</f>
        <v>7118.8540000000003</v>
      </c>
      <c r="AA305" s="4" cm="1">
        <f t="array" ref="AA305">INDEX(GMWQ!$A$2:$NF$60,MATCH(1,(GMWQ!$NE$2:$NE$60=AA$3)*(GMWQ!$ND$2:$ND$60=AA$4)*(GMWQ!$NF$2:$NF$60=AA$1),0),$G305-1966)</f>
        <v>4750.3050000000003</v>
      </c>
      <c r="AB305" s="4" cm="1">
        <f t="array" ref="AB305">INDEX(GMWQ!$A$2:$NF$60,MATCH(1,(GMWQ!$NE$2:$NE$60=AB$3)*(GMWQ!$ND$2:$ND$60=AB$4)*(GMWQ!$NF$2:$NF$60=AB$1),0),$G305-1966)</f>
        <v>5608046</v>
      </c>
      <c r="AC305" s="4" cm="1">
        <f t="array" ref="AC305">INDEX(GMWQ!$A$2:$NF$60,MATCH(1,(GMWQ!$NE$2:$NE$60=AC$3)*(GMWQ!$ND$2:$ND$60=AC$4)*(GMWQ!$NF$2:$NF$60=AC$1),0),$G305-1966)</f>
        <v>6869525</v>
      </c>
      <c r="AD305" s="4" cm="1">
        <f t="array" ref="AD305">INDEX(GMWQ!$A$2:$NF$60,MATCH(1,(GMWQ!$NE$2:$NE$60=AD$3)*(GMWQ!$ND$2:$ND$60=AD$4)*(GMWQ!$NF$2:$NF$60=AD$1),0),$G305-1966)</f>
        <v>109329.60000000001</v>
      </c>
      <c r="AE305" s="4" cm="1">
        <f t="array" ref="AE305">INDEX(GMWQ!$A$2:$NF$60,MATCH(1,(GMWQ!$NE$2:$NE$60=AE$3)*(GMWQ!$ND$2:$ND$60=AE$4)*(GMWQ!$NF$2:$NF$60=AE$1),0),$G305-1966)</f>
        <v>1161235</v>
      </c>
      <c r="AF305" s="4" cm="1">
        <f t="array" ref="AF305">INDEX(GMWQ!$A$2:$NF$60,MATCH(1,(GMWQ!$NE$2:$NE$60=AF$3)*(GMWQ!$ND$2:$ND$60=AF$4)*(GMWQ!$NF$2:$NF$60=AF$1),0),$G305-1966)</f>
        <v>3888.6370000000002</v>
      </c>
      <c r="AG305" s="4" cm="1">
        <f t="array" ref="AG305">INDEX(GMWQ!$A$2:$NF$60,MATCH(1,(GMWQ!$NE$2:$NE$60=AG$3)*(GMWQ!$ND$2:$ND$60=AG$4)*(GMWQ!$NF$2:$NF$60=AG$1),0),$G305-1966)</f>
        <v>5688.4629999999997</v>
      </c>
      <c r="AH305" s="4" cm="1">
        <f t="array" ref="AH305">INDEX(GMWQ!$A$2:$NF$60,MATCH(1,(GMWQ!$NE$2:$NE$60=AH$3)*(GMWQ!$ND$2:$ND$60=AH$4)*(GMWQ!$NF$2:$NF$60=AH$1),0),$G305-1966)</f>
        <v>4111.5919999999996</v>
      </c>
      <c r="AI305" s="4" cm="1">
        <f t="array" ref="AI305">INDEX(GMWQ!$A$2:$NF$60,MATCH(1,(GMWQ!$NE$2:$NE$60=AI$3)*(GMWQ!$ND$2:$ND$60=AI$4)*(GMWQ!$NF$2:$NF$60=AI$1),0),$G305-1966)</f>
        <v>2505780</v>
      </c>
      <c r="AJ305" s="4" cm="1">
        <f t="array" ref="AJ305">INDEX(GMWQ!$A$2:$NF$60,MATCH(1,(GMWQ!$NE$2:$NE$60=AJ$3)*(GMWQ!$ND$2:$ND$60=AJ$4)*(GMWQ!$NF$2:$NF$60=AJ$1),0),$G305-1966)</f>
        <v>1662643</v>
      </c>
      <c r="AK305" s="4" cm="1">
        <f t="array" ref="AK305">INDEX(GMWQ!$A$2:$NF$60,MATCH(1,(GMWQ!$NE$2:$NE$60=AK$3)*(GMWQ!$ND$2:$ND$60=AK$4)*(GMWQ!$NF$2:$NF$60=AK$1),0),$G305-1966)</f>
        <v>18143.7</v>
      </c>
      <c r="AL305" s="4" cm="1">
        <f t="array" ref="AL305">INDEX(GMWQ!$A$2:$NF$60,MATCH(1,(GMWQ!$NE$2:$NE$60=AL$3)*(GMWQ!$ND$2:$ND$60=AL$4)*(GMWQ!$NF$2:$NF$60=AL$1),0),$G305-1966)</f>
        <v>244027.2</v>
      </c>
      <c r="AM305" s="4" cm="1">
        <f t="array" ref="AM305">INDEX(GMWQ!$A$2:$NF$60,MATCH(1,(GMWQ!$NE$2:$NE$60=AM$3)*(GMWQ!$ND$2:$ND$60=AM$4)*(GMWQ!$NF$2:$NF$60=AM$1),0),$G305-1966)</f>
        <v>2221.4569999999999</v>
      </c>
      <c r="AN305" s="4" cm="1">
        <f t="array" ref="AN305">INDEX(GMWQ!$A$2:$NF$60,MATCH(1,(GMWQ!$NE$2:$NE$60=AN$3)*(GMWQ!$ND$2:$ND$60=AN$4)*(GMWQ!$NF$2:$NF$60=AN$1),0),$G305-1966)</f>
        <v>1394.05</v>
      </c>
      <c r="AO305" s="4" cm="1">
        <f t="array" ref="AO305">INDEX(GMWQ!$A$2:$NF$60,MATCH(1,(GMWQ!$NE$2:$NE$60=AO$3)*(GMWQ!$ND$2:$ND$60=AO$4)*(GMWQ!$NF$2:$NF$60=AO$1),0),$G305-1966)</f>
        <v>921.19110000000001</v>
      </c>
      <c r="AP305" s="4" cm="1">
        <f t="array" ref="AP305">INDEX(GMWQ!$A$2:$NF$60,MATCH(1,(GMWQ!$NE$2:$NE$60=AP$3)*(GMWQ!$ND$2:$ND$60=AP$4)*(GMWQ!$NF$2:$NF$60=AP$1),0),$G305-1966)</f>
        <v>1850616</v>
      </c>
      <c r="AQ305" s="4" cm="1">
        <f t="array" ref="AQ305">INDEX(GMWQ!$A$2:$NF$60,MATCH(1,(GMWQ!$NE$2:$NE$60=AQ$3)*(GMWQ!$ND$2:$ND$60=AQ$4)*(GMWQ!$NF$2:$NF$60=AQ$1),0),$G305-1966)</f>
        <v>0.62842399999999998</v>
      </c>
      <c r="AR305" s="4" cm="1">
        <f t="array" ref="AR305">INDEX(GMWQ!$A$2:$NF$60,MATCH(1,(GMWQ!$NE$2:$NE$60=AR$3)*(GMWQ!$ND$2:$ND$60=AR$4)*(GMWQ!$NF$2:$NF$60=AR$1),0),$G305-1966)</f>
        <v>0.75540510000000005</v>
      </c>
      <c r="AS305" s="4" cm="1">
        <f t="array" ref="AS305">INDEX(GMWQ!$A$2:$NF$60,MATCH(1,(GMWQ!$NE$2:$NE$60=AS$3)*(GMWQ!$ND$2:$ND$60=AS$4)*(GMWQ!$NF$2:$NF$60=AS$1),0),$G305-1966)</f>
        <v>0.44196809999999997</v>
      </c>
      <c r="AT305" s="4" cm="1">
        <f t="array" ref="AT305">INDEX(GMWQ!$A$2:$NF$60,MATCH(1,(GMWQ!$NE$2:$NE$60=AT$3)*(GMWQ!$ND$2:$ND$60=AT$4)*(GMWQ!$NF$2:$NF$60=AT$1),0),$G305-1966)</f>
        <v>0.79460920000000002</v>
      </c>
      <c r="AU305" s="4" cm="1">
        <f t="array" ref="AU305">INDEX(GMWQ!$A$2:$NF$60,MATCH(1,(GMWQ!$NE$2:$NE$60=AU$3)*(GMWQ!$ND$2:$ND$60=AU$4)*(GMWQ!$NF$2:$NF$60=AU$1),0),$G305-1966)</f>
        <v>218.7739</v>
      </c>
      <c r="AV305" s="4" cm="1">
        <f t="array" ref="AV305">INDEX(GMWQ!$A$2:$NF$60,MATCH(1,(GMWQ!$NE$2:$NE$60=AV$3)*(GMWQ!$ND$2:$ND$60=AV$4)*(GMWQ!$NF$2:$NF$60=AV$1),0),$G305-1966)</f>
        <v>526.41610000000003</v>
      </c>
      <c r="AW305" s="4" cm="1">
        <f t="array" ref="AW305">INDEX(GMWQ!$A$2:$NF$60,MATCH(1,(GMWQ!$NE$2:$NE$60=AW$3)*(GMWQ!$ND$2:$ND$60=AW$4)*(GMWQ!$NF$2:$NF$60=AW$1),0),$G305-1966)</f>
        <v>170.39500000000001</v>
      </c>
      <c r="AX305" s="4" cm="1">
        <f t="array" ref="AX305">INDEX(GMWQ!$A$2:$NF$60,MATCH(1,(GMWQ!$NE$2:$NE$60=AX$3)*(GMWQ!$ND$2:$ND$60=AX$4)*(GMWQ!$NF$2:$NF$60=AX$1),0),$G305-1966)</f>
        <v>194.08439999999999</v>
      </c>
      <c r="AY305" s="4" cm="1">
        <f t="array" ref="AY305">INDEX(GMWQ!$A$2:$NF$60,MATCH(1,(GMWQ!$NE$2:$NE$60=AY$3)*(GMWQ!$ND$2:$ND$60=AY$4)*(GMWQ!$NF$2:$NF$60=AY$1),0),$G305-1966)</f>
        <v>154.6506</v>
      </c>
      <c r="AZ305" s="4" cm="1">
        <f t="array" ref="AZ305">INDEX(GMWQ!$A$2:$NF$60,MATCH(1,(GMWQ!$NE$2:$NE$60=AZ$3)*(GMWQ!$ND$2:$ND$60=AZ$4)*(GMWQ!$NF$2:$NF$60=AZ$1),0),$G305-1966)</f>
        <v>154.9307</v>
      </c>
      <c r="BA305" s="4" cm="1">
        <f t="array" ref="BA305">INDEX(GMWQ!$A$2:$NF$60,MATCH(1,(GMWQ!$NE$2:$NE$60=BA$3)*(GMWQ!$ND$2:$ND$60=BA$4)*(GMWQ!$NF$2:$NF$60=BA$1),0),$G305-1966)</f>
        <v>257.42809999999997</v>
      </c>
    </row>
    <row r="306" spans="1:53" x14ac:dyDescent="0.25">
      <c r="B306" s="4">
        <f t="shared" si="388"/>
        <v>2047</v>
      </c>
      <c r="C306" s="4">
        <f t="shared" si="388"/>
        <v>2047</v>
      </c>
      <c r="D306" s="4">
        <f t="shared" ref="D306" si="397">+D302+1</f>
        <v>2047</v>
      </c>
      <c r="F306" s="4">
        <f t="shared" ref="F306" si="398">+F302+1</f>
        <v>2047</v>
      </c>
      <c r="G306" s="4">
        <f t="shared" si="396"/>
        <v>2272</v>
      </c>
      <c r="H306" s="4" cm="1">
        <f t="array" ref="H306">INDEX(GMWQ!$A$2:$NF$60,MATCH(1,(GMWQ!$NE$2:$NE$60=H$3)*(GMWQ!$ND$2:$ND$60=H$4)*(GMWQ!$NF$2:$NF$60=H$1),0),$G306-1966)</f>
        <v>956229.1</v>
      </c>
      <c r="I306" s="4" cm="1">
        <f t="array" ref="I306">INDEX(GMWQ!$A$2:$NF$60,MATCH(1,(GMWQ!$NE$2:$NE$60=I$3)*(GMWQ!$ND$2:$ND$60=I$4)*(GMWQ!$NF$2:$NF$60=I$1),0),$G306-1966)</f>
        <v>9309.625</v>
      </c>
      <c r="J306" s="4" cm="1">
        <f t="array" ref="J306">INDEX(GMWQ!$A$2:$NF$60,MATCH(1,(GMWQ!$NE$2:$NE$60=J$3)*(GMWQ!$ND$2:$ND$60=J$4)*(GMWQ!$NF$2:$NF$60=J$1),0),$G306-1966)</f>
        <v>156013</v>
      </c>
      <c r="K306" s="4" cm="1">
        <f t="array" ref="K306">INDEX(GMWQ!$A$2:$NF$60,MATCH(1,(GMWQ!$NE$2:$NE$60=K$3)*(GMWQ!$ND$2:$ND$60=K$4)*(GMWQ!$NF$2:$NF$60=K$1),0),$G306-1966)</f>
        <v>1115.338</v>
      </c>
      <c r="L306" s="4" cm="1">
        <f t="array" ref="L306">INDEX(GMWQ!$A$2:$NF$60,MATCH(1,(GMWQ!$NE$2:$NE$60=L$3)*(GMWQ!$ND$2:$ND$60=L$4)*(GMWQ!$NF$2:$NF$60=L$1),0),$G306-1966)</f>
        <v>782.43619999999999</v>
      </c>
      <c r="M306" s="4" cm="1">
        <f t="array" ref="M306">INDEX(GMWQ!$A$2:$NF$60,MATCH(1,(GMWQ!$NE$2:$NE$60=M$3)*(GMWQ!$ND$2:$ND$60=M$4)*(GMWQ!$NF$2:$NF$60=M$1),0),$G306-1966)</f>
        <v>526.01869999999997</v>
      </c>
      <c r="N306" s="4" cm="1">
        <f t="array" ref="N306">INDEX(GMWQ!$A$2:$NF$60,MATCH(1,(GMWQ!$NE$2:$NE$60=N$3)*(GMWQ!$ND$2:$ND$60=N$4)*(GMWQ!$NF$2:$NF$60=N$1),0),$G306-1966)</f>
        <v>938890.8</v>
      </c>
      <c r="O306" s="4" cm="1">
        <f t="array" ref="O306">INDEX(GMWQ!$A$2:$NF$60,MATCH(1,(GMWQ!$NE$2:$NE$60=O$3)*(GMWQ!$ND$2:$ND$60=O$4)*(GMWQ!$NF$2:$NF$60=O$1),0),$G306-1966)</f>
        <v>-100100.6</v>
      </c>
      <c r="P306" s="4" cm="1">
        <f t="array" ref="P306">INDEX(GMWQ!$A$2:$NF$60,MATCH(1,(GMWQ!$NE$2:$NE$60=P$3)*(GMWQ!$ND$2:$ND$60=P$4)*(GMWQ!$NF$2:$NF$60=P$1),0),$G306-1966)</f>
        <v>-1078.94</v>
      </c>
      <c r="Q306" s="4" cm="1">
        <f t="array" ref="Q306">INDEX(GMWQ!$A$2:$NF$60,MATCH(1,(GMWQ!$NE$2:$NE$60=Q$3)*(GMWQ!$ND$2:$ND$60=Q$4)*(GMWQ!$NF$2:$NF$60=Q$1),0),$G306-1966)</f>
        <v>-8208.7890000000007</v>
      </c>
      <c r="R306" s="4" cm="1">
        <f t="array" ref="R306">INDEX(GMWQ!$A$2:$NF$60,MATCH(1,(GMWQ!$NE$2:$NE$60=R$3)*(GMWQ!$ND$2:$ND$60=R$4)*(GMWQ!$NF$2:$NF$60=R$1),0),$G306-1966)</f>
        <v>-32.970089999999999</v>
      </c>
      <c r="S306" s="4" cm="1">
        <f t="array" ref="S306">INDEX(GMWQ!$A$2:$NF$60,MATCH(1,(GMWQ!$NE$2:$NE$60=S$3)*(GMWQ!$ND$2:$ND$60=S$4)*(GMWQ!$NF$2:$NF$60=S$1),0),$G306-1966)</f>
        <v>-45.97296</v>
      </c>
      <c r="T306" s="4" cm="1">
        <f t="array" ref="T306">INDEX(GMWQ!$A$2:$NF$60,MATCH(1,(GMWQ!$NE$2:$NE$60=T$3)*(GMWQ!$ND$2:$ND$60=T$4)*(GMWQ!$NF$2:$NF$60=T$1),0),$G306-1966)</f>
        <v>-16.314330000000002</v>
      </c>
      <c r="U306" s="4" cm="1">
        <f t="array" ref="U306">INDEX(GMWQ!$A$2:$NF$60,MATCH(1,(GMWQ!$NE$2:$NE$60=U$3)*(GMWQ!$ND$2:$ND$60=U$4)*(GMWQ!$NF$2:$NF$60=U$1),0),$G306-1966)</f>
        <v>-30001.38</v>
      </c>
      <c r="V306" s="4" cm="1">
        <f t="array" ref="V306">INDEX(GMWQ!$A$2:$NF$60,MATCH(1,(GMWQ!$NE$2:$NE$60=V$3)*(GMWQ!$ND$2:$ND$60=V$4)*(GMWQ!$NF$2:$NF$60=V$1),0),$G306-1966)</f>
        <v>6778960</v>
      </c>
      <c r="W306" s="4" cm="1">
        <f t="array" ref="W306">INDEX(GMWQ!$A$2:$NF$60,MATCH(1,(GMWQ!$NE$2:$NE$60=W$3)*(GMWQ!$ND$2:$ND$60=W$4)*(GMWQ!$NF$2:$NF$60=W$1),0),$G306-1966)</f>
        <v>122173.1</v>
      </c>
      <c r="X306" s="4" cm="1">
        <f t="array" ref="X306">INDEX(GMWQ!$A$2:$NF$60,MATCH(1,(GMWQ!$NE$2:$NE$60=X$3)*(GMWQ!$ND$2:$ND$60=X$4)*(GMWQ!$NF$2:$NF$60=X$1),0),$G306-1966)</f>
        <v>1952015</v>
      </c>
      <c r="Y306" s="4" cm="1">
        <f t="array" ref="Y306">INDEX(GMWQ!$A$2:$NF$60,MATCH(1,(GMWQ!$NE$2:$NE$60=Y$3)*(GMWQ!$ND$2:$ND$60=Y$4)*(GMWQ!$NF$2:$NF$60=Y$1),0),$G306-1966)</f>
        <v>5598.1580000000004</v>
      </c>
      <c r="Z306" s="4" cm="1">
        <f t="array" ref="Z306">INDEX(GMWQ!$A$2:$NF$60,MATCH(1,(GMWQ!$NE$2:$NE$60=Z$3)*(GMWQ!$ND$2:$ND$60=Z$4)*(GMWQ!$NF$2:$NF$60=Z$1),0),$G306-1966)</f>
        <v>7164.8270000000002</v>
      </c>
      <c r="AA306" s="4" cm="1">
        <f t="array" ref="AA306">INDEX(GMWQ!$A$2:$NF$60,MATCH(1,(GMWQ!$NE$2:$NE$60=AA$3)*(GMWQ!$ND$2:$ND$60=AA$4)*(GMWQ!$NF$2:$NF$60=AA$1),0),$G306-1966)</f>
        <v>4766.6189999999997</v>
      </c>
      <c r="AB306" s="4" cm="1">
        <f t="array" ref="AB306">INDEX(GMWQ!$A$2:$NF$60,MATCH(1,(GMWQ!$NE$2:$NE$60=AB$3)*(GMWQ!$ND$2:$ND$60=AB$4)*(GMWQ!$NF$2:$NF$60=AB$1),0),$G306-1966)</f>
        <v>5638048</v>
      </c>
      <c r="AC306" s="4" cm="1">
        <f t="array" ref="AC306">INDEX(GMWQ!$A$2:$NF$60,MATCH(1,(GMWQ!$NE$2:$NE$60=AC$3)*(GMWQ!$ND$2:$ND$60=AC$4)*(GMWQ!$NF$2:$NF$60=AC$1),0),$G306-1966)</f>
        <v>6972304</v>
      </c>
      <c r="AD306" s="4" cm="1">
        <f t="array" ref="AD306">INDEX(GMWQ!$A$2:$NF$60,MATCH(1,(GMWQ!$NE$2:$NE$60=AD$3)*(GMWQ!$ND$2:$ND$60=AD$4)*(GMWQ!$NF$2:$NF$60=AD$1),0),$G306-1966)</f>
        <v>110409.3</v>
      </c>
      <c r="AE306" s="4" cm="1">
        <f t="array" ref="AE306">INDEX(GMWQ!$A$2:$NF$60,MATCH(1,(GMWQ!$NE$2:$NE$60=AE$3)*(GMWQ!$ND$2:$ND$60=AE$4)*(GMWQ!$NF$2:$NF$60=AE$1),0),$G306-1966)</f>
        <v>1169444</v>
      </c>
      <c r="AF306" s="4" cm="1">
        <f t="array" ref="AF306">INDEX(GMWQ!$A$2:$NF$60,MATCH(1,(GMWQ!$NE$2:$NE$60=AF$3)*(GMWQ!$ND$2:$ND$60=AF$4)*(GMWQ!$NF$2:$NF$60=AF$1),0),$G306-1966)</f>
        <v>3921.607</v>
      </c>
      <c r="AG306" s="4" cm="1">
        <f t="array" ref="AG306">INDEX(GMWQ!$A$2:$NF$60,MATCH(1,(GMWQ!$NE$2:$NE$60=AG$3)*(GMWQ!$ND$2:$ND$60=AG$4)*(GMWQ!$NF$2:$NF$60=AG$1),0),$G306-1966)</f>
        <v>5734.4359999999997</v>
      </c>
      <c r="AH306" s="4" cm="1">
        <f t="array" ref="AH306">INDEX(GMWQ!$A$2:$NF$60,MATCH(1,(GMWQ!$NE$2:$NE$60=AH$3)*(GMWQ!$ND$2:$ND$60=AH$4)*(GMWQ!$NF$2:$NF$60=AH$1),0),$G306-1966)</f>
        <v>4127.9070000000002</v>
      </c>
      <c r="AI306" s="4" cm="1">
        <f t="array" ref="AI306">INDEX(GMWQ!$A$2:$NF$60,MATCH(1,(GMWQ!$NE$2:$NE$60=AI$3)*(GMWQ!$ND$2:$ND$60=AI$4)*(GMWQ!$NF$2:$NF$60=AI$1),0),$G306-1966)</f>
        <v>2537298</v>
      </c>
      <c r="AJ306" s="4" cm="1">
        <f t="array" ref="AJ306">INDEX(GMWQ!$A$2:$NF$60,MATCH(1,(GMWQ!$NE$2:$NE$60=AJ$3)*(GMWQ!$ND$2:$ND$60=AJ$4)*(GMWQ!$NF$2:$NF$60=AJ$1),0),$G306-1966)</f>
        <v>1676761</v>
      </c>
      <c r="AK306" s="4" cm="1">
        <f t="array" ref="AK306">INDEX(GMWQ!$A$2:$NF$60,MATCH(1,(GMWQ!$NE$2:$NE$60=AK$3)*(GMWQ!$ND$2:$ND$60=AK$4)*(GMWQ!$NF$2:$NF$60=AK$1),0),$G306-1966)</f>
        <v>18302.29</v>
      </c>
      <c r="AL306" s="4" cm="1">
        <f t="array" ref="AL306">INDEX(GMWQ!$A$2:$NF$60,MATCH(1,(GMWQ!$NE$2:$NE$60=AL$3)*(GMWQ!$ND$2:$ND$60=AL$4)*(GMWQ!$NF$2:$NF$60=AL$1),0),$G306-1966)</f>
        <v>245124</v>
      </c>
      <c r="AM306" s="4" cm="1">
        <f t="array" ref="AM306">INDEX(GMWQ!$A$2:$NF$60,MATCH(1,(GMWQ!$NE$2:$NE$60=AM$3)*(GMWQ!$ND$2:$ND$60=AM$4)*(GMWQ!$NF$2:$NF$60=AM$1),0),$G306-1966)</f>
        <v>2236.9720000000002</v>
      </c>
      <c r="AN306" s="4" cm="1">
        <f t="array" ref="AN306">INDEX(GMWQ!$A$2:$NF$60,MATCH(1,(GMWQ!$NE$2:$NE$60=AN$3)*(GMWQ!$ND$2:$ND$60=AN$4)*(GMWQ!$NF$2:$NF$60=AN$1),0),$G306-1966)</f>
        <v>1401.921</v>
      </c>
      <c r="AO306" s="4" cm="1">
        <f t="array" ref="AO306">INDEX(GMWQ!$A$2:$NF$60,MATCH(1,(GMWQ!$NE$2:$NE$60=AO$3)*(GMWQ!$ND$2:$ND$60=AO$4)*(GMWQ!$NF$2:$NF$60=AO$1),0),$G306-1966)</f>
        <v>926.22979999999995</v>
      </c>
      <c r="AP306" s="4" cm="1">
        <f t="array" ref="AP306">INDEX(GMWQ!$A$2:$NF$60,MATCH(1,(GMWQ!$NE$2:$NE$60=AP$3)*(GMWQ!$ND$2:$ND$60=AP$4)*(GMWQ!$NF$2:$NF$60=AP$1),0),$G306-1966)</f>
        <v>1867849</v>
      </c>
      <c r="AQ306" s="4" cm="1">
        <f t="array" ref="AQ306">INDEX(GMWQ!$A$2:$NF$60,MATCH(1,(GMWQ!$NE$2:$NE$60=AQ$3)*(GMWQ!$ND$2:$ND$60=AQ$4)*(GMWQ!$NF$2:$NF$60=AQ$1),0),$G306-1966)</f>
        <v>0.63062830000000003</v>
      </c>
      <c r="AR306" s="4" cm="1">
        <f t="array" ref="AR306">INDEX(GMWQ!$A$2:$NF$60,MATCH(1,(GMWQ!$NE$2:$NE$60=AR$3)*(GMWQ!$ND$2:$ND$60=AR$4)*(GMWQ!$NF$2:$NF$60=AR$1),0),$G306-1966)</f>
        <v>0.75712999999999997</v>
      </c>
      <c r="AS306" s="4" cm="1">
        <f t="array" ref="AS306">INDEX(GMWQ!$A$2:$NF$60,MATCH(1,(GMWQ!$NE$2:$NE$60=AS$3)*(GMWQ!$ND$2:$ND$60=AS$4)*(GMWQ!$NF$2:$NF$60=AS$1),0),$G306-1966)</f>
        <v>0.4468799</v>
      </c>
      <c r="AT306" s="4" cm="1">
        <f t="array" ref="AT306">INDEX(GMWQ!$A$2:$NF$60,MATCH(1,(GMWQ!$NE$2:$NE$60=AT$3)*(GMWQ!$ND$2:$ND$60=AT$4)*(GMWQ!$NF$2:$NF$60=AT$1),0),$G306-1966)</f>
        <v>0.79288409999999998</v>
      </c>
      <c r="AU306" s="4" cm="1">
        <f t="array" ref="AU306">INDEX(GMWQ!$A$2:$NF$60,MATCH(1,(GMWQ!$NE$2:$NE$60=AU$3)*(GMWQ!$ND$2:$ND$60=AU$4)*(GMWQ!$NF$2:$NF$60=AU$1),0),$G306-1966)</f>
        <v>219.72380000000001</v>
      </c>
      <c r="AV306" s="4" cm="1">
        <f t="array" ref="AV306">INDEX(GMWQ!$A$2:$NF$60,MATCH(1,(GMWQ!$NE$2:$NE$60=AV$3)*(GMWQ!$ND$2:$ND$60=AV$4)*(GMWQ!$NF$2:$NF$60=AV$1),0),$G306-1966)</f>
        <v>529.29700000000003</v>
      </c>
      <c r="AW306" s="4" cm="1">
        <f t="array" ref="AW306">INDEX(GMWQ!$A$2:$NF$60,MATCH(1,(GMWQ!$NE$2:$NE$60=AW$3)*(GMWQ!$ND$2:$ND$60=AW$4)*(GMWQ!$NF$2:$NF$60=AW$1),0),$G306-1966)</f>
        <v>171.32480000000001</v>
      </c>
      <c r="AX306" s="4" cm="1">
        <f t="array" ref="AX306">INDEX(GMWQ!$A$2:$NF$60,MATCH(1,(GMWQ!$NE$2:$NE$60=AX$3)*(GMWQ!$ND$2:$ND$60=AX$4)*(GMWQ!$NF$2:$NF$60=AX$1),0),$G306-1966)</f>
        <v>195.0581</v>
      </c>
      <c r="AY306" s="4" cm="1">
        <f t="array" ref="AY306">INDEX(GMWQ!$A$2:$NF$60,MATCH(1,(GMWQ!$NE$2:$NE$60=AY$3)*(GMWQ!$ND$2:$ND$60=AY$4)*(GMWQ!$NF$2:$NF$60=AY$1),0),$G306-1966)</f>
        <v>154.94579999999999</v>
      </c>
      <c r="AZ306" s="4" cm="1">
        <f t="array" ref="AZ306">INDEX(GMWQ!$A$2:$NF$60,MATCH(1,(GMWQ!$NE$2:$NE$60=AZ$3)*(GMWQ!$ND$2:$ND$60=AZ$4)*(GMWQ!$NF$2:$NF$60=AZ$1),0),$G306-1966)</f>
        <v>154.50059999999999</v>
      </c>
      <c r="BA306" s="4" cm="1">
        <f t="array" ref="BA306">INDEX(GMWQ!$A$2:$NF$60,MATCH(1,(GMWQ!$NE$2:$NE$60=BA$3)*(GMWQ!$ND$2:$ND$60=BA$4)*(GMWQ!$NF$2:$NF$60=BA$1),0),$G306-1966)</f>
        <v>258.726</v>
      </c>
    </row>
    <row r="307" spans="1:53" x14ac:dyDescent="0.25">
      <c r="A307" s="4">
        <v>2048</v>
      </c>
      <c r="B307" s="4">
        <f t="shared" si="388"/>
        <v>2048</v>
      </c>
      <c r="C307" s="4">
        <f t="shared" si="388"/>
        <v>2047</v>
      </c>
      <c r="D307" s="4">
        <f t="shared" ref="D307" si="399">+D303+1</f>
        <v>2047</v>
      </c>
      <c r="E307" s="4">
        <f t="shared" si="388"/>
        <v>2047</v>
      </c>
      <c r="G307" s="4">
        <f t="shared" si="396"/>
        <v>2273</v>
      </c>
      <c r="H307" s="4" cm="1">
        <f t="array" ref="H307">INDEX(GMWQ!$A$2:$NF$60,MATCH(1,(GMWQ!$NE$2:$NE$60=H$3)*(GMWQ!$ND$2:$ND$60=H$4)*(GMWQ!$NF$2:$NF$60=H$1),0),$G307-1966)</f>
        <v>959154.8</v>
      </c>
      <c r="I307" s="4" cm="1">
        <f t="array" ref="I307">INDEX(GMWQ!$A$2:$NF$60,MATCH(1,(GMWQ!$NE$2:$NE$60=I$3)*(GMWQ!$ND$2:$ND$60=I$4)*(GMWQ!$NF$2:$NF$60=I$1),0),$G307-1966)</f>
        <v>9346.9850000000006</v>
      </c>
      <c r="J307" s="4" cm="1">
        <f t="array" ref="J307">INDEX(GMWQ!$A$2:$NF$60,MATCH(1,(GMWQ!$NE$2:$NE$60=J$3)*(GMWQ!$ND$2:$ND$60=J$4)*(GMWQ!$NF$2:$NF$60=J$1),0),$G307-1966)</f>
        <v>156099.9</v>
      </c>
      <c r="K307" s="4" cm="1">
        <f t="array" ref="K307">INDEX(GMWQ!$A$2:$NF$60,MATCH(1,(GMWQ!$NE$2:$NE$60=K$3)*(GMWQ!$ND$2:$ND$60=K$4)*(GMWQ!$NF$2:$NF$60=K$1),0),$G307-1966)</f>
        <v>1117.5840000000001</v>
      </c>
      <c r="L307" s="4" cm="1">
        <f t="array" ref="L307">INDEX(GMWQ!$A$2:$NF$60,MATCH(1,(GMWQ!$NE$2:$NE$60=L$3)*(GMWQ!$ND$2:$ND$60=L$4)*(GMWQ!$NF$2:$NF$60=L$1),0),$G307-1966)</f>
        <v>783.12689999999998</v>
      </c>
      <c r="M307" s="4" cm="1">
        <f t="array" ref="M307">INDEX(GMWQ!$A$2:$NF$60,MATCH(1,(GMWQ!$NE$2:$NE$60=M$3)*(GMWQ!$ND$2:$ND$60=M$4)*(GMWQ!$NF$2:$NF$60=M$1),0),$G307-1966)</f>
        <v>526.36149999999998</v>
      </c>
      <c r="N307" s="4" cm="1">
        <f t="array" ref="N307">INDEX(GMWQ!$A$2:$NF$60,MATCH(1,(GMWQ!$NE$2:$NE$60=N$3)*(GMWQ!$ND$2:$ND$60=N$4)*(GMWQ!$NF$2:$NF$60=N$1),0),$G307-1966)</f>
        <v>942964.2</v>
      </c>
      <c r="O307" s="4" cm="1">
        <f t="array" ref="O307">INDEX(GMWQ!$A$2:$NF$60,MATCH(1,(GMWQ!$NE$2:$NE$60=O$3)*(GMWQ!$ND$2:$ND$60=O$4)*(GMWQ!$NF$2:$NF$60=O$1),0),$G307-1966)</f>
        <v>-4852.0619999999999</v>
      </c>
      <c r="P307" s="4" cm="1">
        <f t="array" ref="P307">INDEX(GMWQ!$A$2:$NF$60,MATCH(1,(GMWQ!$NE$2:$NE$60=P$3)*(GMWQ!$ND$2:$ND$60=P$4)*(GMWQ!$NF$2:$NF$60=P$1),0),$G307-1966)</f>
        <v>-1080.1590000000001</v>
      </c>
      <c r="Q307" s="4" cm="1">
        <f t="array" ref="Q307">INDEX(GMWQ!$A$2:$NF$60,MATCH(1,(GMWQ!$NE$2:$NE$60=Q$3)*(GMWQ!$ND$2:$ND$60=Q$4)*(GMWQ!$NF$2:$NF$60=Q$1),0),$G307-1966)</f>
        <v>-8245.6880000000001</v>
      </c>
      <c r="R307" s="4" cm="1">
        <f t="array" ref="R307">INDEX(GMWQ!$A$2:$NF$60,MATCH(1,(GMWQ!$NE$2:$NE$60=R$3)*(GMWQ!$ND$2:$ND$60=R$4)*(GMWQ!$NF$2:$NF$60=R$1),0),$G307-1966)</f>
        <v>-33.199950000000001</v>
      </c>
      <c r="S307" s="4" cm="1">
        <f t="array" ref="S307">INDEX(GMWQ!$A$2:$NF$60,MATCH(1,(GMWQ!$NE$2:$NE$60=S$3)*(GMWQ!$ND$2:$ND$60=S$4)*(GMWQ!$NF$2:$NF$60=S$1),0),$G307-1966)</f>
        <v>-46.223999999999997</v>
      </c>
      <c r="T307" s="4" cm="1">
        <f t="array" ref="T307">INDEX(GMWQ!$A$2:$NF$60,MATCH(1,(GMWQ!$NE$2:$NE$60=T$3)*(GMWQ!$ND$2:$ND$60=T$4)*(GMWQ!$NF$2:$NF$60=T$1),0),$G307-1966)</f>
        <v>-16.403569999999998</v>
      </c>
      <c r="U307" s="4" cm="1">
        <f t="array" ref="U307">INDEX(GMWQ!$A$2:$NF$60,MATCH(1,(GMWQ!$NE$2:$NE$60=U$3)*(GMWQ!$ND$2:$ND$60=U$4)*(GMWQ!$NF$2:$NF$60=U$1),0),$G307-1966)</f>
        <v>-30296.5</v>
      </c>
      <c r="V307" s="4" cm="1">
        <f t="array" ref="V307">INDEX(GMWQ!$A$2:$NF$60,MATCH(1,(GMWQ!$NE$2:$NE$60=V$3)*(GMWQ!$ND$2:$ND$60=V$4)*(GMWQ!$NF$2:$NF$60=V$1),0),$G307-1966)</f>
        <v>6783813</v>
      </c>
      <c r="W307" s="4" cm="1">
        <f t="array" ref="W307">INDEX(GMWQ!$A$2:$NF$60,MATCH(1,(GMWQ!$NE$2:$NE$60=W$3)*(GMWQ!$ND$2:$ND$60=W$4)*(GMWQ!$NF$2:$NF$60=W$1),0),$G307-1966)</f>
        <v>123253.3</v>
      </c>
      <c r="X307" s="4" cm="1">
        <f t="array" ref="X307">INDEX(GMWQ!$A$2:$NF$60,MATCH(1,(GMWQ!$NE$2:$NE$60=X$3)*(GMWQ!$ND$2:$ND$60=X$4)*(GMWQ!$NF$2:$NF$60=X$1),0),$G307-1966)</f>
        <v>1960261</v>
      </c>
      <c r="Y307" s="4" cm="1">
        <f t="array" ref="Y307">INDEX(GMWQ!$A$2:$NF$60,MATCH(1,(GMWQ!$NE$2:$NE$60=Y$3)*(GMWQ!$ND$2:$ND$60=Y$4)*(GMWQ!$NF$2:$NF$60=Y$1),0),$G307-1966)</f>
        <v>5631.357</v>
      </c>
      <c r="Z307" s="4" cm="1">
        <f t="array" ref="Z307">INDEX(GMWQ!$A$2:$NF$60,MATCH(1,(GMWQ!$NE$2:$NE$60=Z$3)*(GMWQ!$ND$2:$ND$60=Z$4)*(GMWQ!$NF$2:$NF$60=Z$1),0),$G307-1966)</f>
        <v>7211.0510000000004</v>
      </c>
      <c r="AA307" s="4" cm="1">
        <f t="array" ref="AA307">INDEX(GMWQ!$A$2:$NF$60,MATCH(1,(GMWQ!$NE$2:$NE$60=AA$3)*(GMWQ!$ND$2:$ND$60=AA$4)*(GMWQ!$NF$2:$NF$60=AA$1),0),$G307-1966)</f>
        <v>4783.0230000000001</v>
      </c>
      <c r="AB307" s="4" cm="1">
        <f t="array" ref="AB307">INDEX(GMWQ!$A$2:$NF$60,MATCH(1,(GMWQ!$NE$2:$NE$60=AB$3)*(GMWQ!$ND$2:$ND$60=AB$4)*(GMWQ!$NF$2:$NF$60=AB$1),0),$G307-1966)</f>
        <v>5668344</v>
      </c>
      <c r="AC307" s="4" cm="1">
        <f t="array" ref="AC307">INDEX(GMWQ!$A$2:$NF$60,MATCH(1,(GMWQ!$NE$2:$NE$60=AC$3)*(GMWQ!$ND$2:$ND$60=AC$4)*(GMWQ!$NF$2:$NF$60=AC$1),0),$G307-1966)</f>
        <v>6979834</v>
      </c>
      <c r="AD307" s="4" cm="1">
        <f t="array" ref="AD307">INDEX(GMWQ!$A$2:$NF$60,MATCH(1,(GMWQ!$NE$2:$NE$60=AD$3)*(GMWQ!$ND$2:$ND$60=AD$4)*(GMWQ!$NF$2:$NF$60=AD$1),0),$G307-1966)</f>
        <v>111490.2</v>
      </c>
      <c r="AE307" s="4" cm="1">
        <f t="array" ref="AE307">INDEX(GMWQ!$A$2:$NF$60,MATCH(1,(GMWQ!$NE$2:$NE$60=AE$3)*(GMWQ!$ND$2:$ND$60=AE$4)*(GMWQ!$NF$2:$NF$60=AE$1),0),$G307-1966)</f>
        <v>1177690</v>
      </c>
      <c r="AF307" s="4" cm="1">
        <f t="array" ref="AF307">INDEX(GMWQ!$A$2:$NF$60,MATCH(1,(GMWQ!$NE$2:$NE$60=AF$3)*(GMWQ!$ND$2:$ND$60=AF$4)*(GMWQ!$NF$2:$NF$60=AF$1),0),$G307-1966)</f>
        <v>3954.8069999999998</v>
      </c>
      <c r="AG307" s="4" cm="1">
        <f t="array" ref="AG307">INDEX(GMWQ!$A$2:$NF$60,MATCH(1,(GMWQ!$NE$2:$NE$60=AG$3)*(GMWQ!$ND$2:$ND$60=AG$4)*(GMWQ!$NF$2:$NF$60=AG$1),0),$G307-1966)</f>
        <v>5780.66</v>
      </c>
      <c r="AH307" s="4" cm="1">
        <f t="array" ref="AH307">INDEX(GMWQ!$A$2:$NF$60,MATCH(1,(GMWQ!$NE$2:$NE$60=AH$3)*(GMWQ!$ND$2:$ND$60=AH$4)*(GMWQ!$NF$2:$NF$60=AH$1),0),$G307-1966)</f>
        <v>4144.3109999999997</v>
      </c>
      <c r="AI307" s="4" cm="1">
        <f t="array" ref="AI307">INDEX(GMWQ!$A$2:$NF$60,MATCH(1,(GMWQ!$NE$2:$NE$60=AI$3)*(GMWQ!$ND$2:$ND$60=AI$4)*(GMWQ!$NF$2:$NF$60=AI$1),0),$G307-1966)</f>
        <v>2569112</v>
      </c>
      <c r="AJ307" s="4" cm="1">
        <f t="array" ref="AJ307">INDEX(GMWQ!$A$2:$NF$60,MATCH(1,(GMWQ!$NE$2:$NE$60=AJ$3)*(GMWQ!$ND$2:$ND$60=AJ$4)*(GMWQ!$NF$2:$NF$60=AJ$1),0),$G307-1966)</f>
        <v>1690990</v>
      </c>
      <c r="AK307" s="4" cm="1">
        <f t="array" ref="AK307">INDEX(GMWQ!$A$2:$NF$60,MATCH(1,(GMWQ!$NE$2:$NE$60=AK$3)*(GMWQ!$ND$2:$ND$60=AK$4)*(GMWQ!$NF$2:$NF$60=AK$1),0),$G307-1966)</f>
        <v>18462.11</v>
      </c>
      <c r="AL307" s="4" cm="1">
        <f t="array" ref="AL307">INDEX(GMWQ!$A$2:$NF$60,MATCH(1,(GMWQ!$NE$2:$NE$60=AL$3)*(GMWQ!$ND$2:$ND$60=AL$4)*(GMWQ!$NF$2:$NF$60=AL$1),0),$G307-1966)</f>
        <v>246260.8</v>
      </c>
      <c r="AM307" s="4" cm="1">
        <f t="array" ref="AM307">INDEX(GMWQ!$A$2:$NF$60,MATCH(1,(GMWQ!$NE$2:$NE$60=AM$3)*(GMWQ!$ND$2:$ND$60=AM$4)*(GMWQ!$NF$2:$NF$60=AM$1),0),$G307-1966)</f>
        <v>2252.598</v>
      </c>
      <c r="AN307" s="4" cm="1">
        <f t="array" ref="AN307">INDEX(GMWQ!$A$2:$NF$60,MATCH(1,(GMWQ!$NE$2:$NE$60=AN$3)*(GMWQ!$ND$2:$ND$60=AN$4)*(GMWQ!$NF$2:$NF$60=AN$1),0),$G307-1966)</f>
        <v>1410.0719999999999</v>
      </c>
      <c r="AO307" s="4" cm="1">
        <f t="array" ref="AO307">INDEX(GMWQ!$A$2:$NF$60,MATCH(1,(GMWQ!$NE$2:$NE$60=AO$3)*(GMWQ!$ND$2:$ND$60=AO$4)*(GMWQ!$NF$2:$NF$60=AO$1),0),$G307-1966)</f>
        <v>931.12689999999998</v>
      </c>
      <c r="AP307" s="4" cm="1">
        <f t="array" ref="AP307">INDEX(GMWQ!$A$2:$NF$60,MATCH(1,(GMWQ!$NE$2:$NE$60=AP$3)*(GMWQ!$ND$2:$ND$60=AP$4)*(GMWQ!$NF$2:$NF$60=AP$1),0),$G307-1966)</f>
        <v>1885221</v>
      </c>
      <c r="AQ307" s="4" cm="1">
        <f t="array" ref="AQ307">INDEX(GMWQ!$A$2:$NF$60,MATCH(1,(GMWQ!$NE$2:$NE$60=AQ$3)*(GMWQ!$ND$2:$ND$60=AQ$4)*(GMWQ!$NF$2:$NF$60=AQ$1),0),$G307-1966)</f>
        <v>0.63278469999999998</v>
      </c>
      <c r="AR307" s="4" cm="1">
        <f t="array" ref="AR307">INDEX(GMWQ!$A$2:$NF$60,MATCH(1,(GMWQ!$NE$2:$NE$60=AR$3)*(GMWQ!$ND$2:$ND$60=AR$4)*(GMWQ!$NF$2:$NF$60=AR$1),0),$G307-1966)</f>
        <v>0.7591907</v>
      </c>
      <c r="AS307" s="4" cm="1">
        <f t="array" ref="AS307">INDEX(GMWQ!$A$2:$NF$60,MATCH(1,(GMWQ!$NE$2:$NE$60=AS$3)*(GMWQ!$ND$2:$ND$60=AS$4)*(GMWQ!$NF$2:$NF$60=AS$1),0),$G307-1966)</f>
        <v>0.45176769999999999</v>
      </c>
      <c r="AT307" s="4" cm="1">
        <f t="array" ref="AT307">INDEX(GMWQ!$A$2:$NF$60,MATCH(1,(GMWQ!$NE$2:$NE$60=AT$3)*(GMWQ!$ND$2:$ND$60=AT$4)*(GMWQ!$NF$2:$NF$60=AT$1),0),$G307-1966)</f>
        <v>0.79115899999999995</v>
      </c>
      <c r="AU307" s="4" cm="1">
        <f t="array" ref="AU307">INDEX(GMWQ!$A$2:$NF$60,MATCH(1,(GMWQ!$NE$2:$NE$60=AU$3)*(GMWQ!$ND$2:$ND$60=AU$4)*(GMWQ!$NF$2:$NF$60=AU$1),0),$G307-1966)</f>
        <v>220.1463</v>
      </c>
      <c r="AV307" s="4" cm="1">
        <f t="array" ref="AV307">INDEX(GMWQ!$A$2:$NF$60,MATCH(1,(GMWQ!$NE$2:$NE$60=AV$3)*(GMWQ!$ND$2:$ND$60=AV$4)*(GMWQ!$NF$2:$NF$60=AV$1),0),$G307-1966)</f>
        <v>532.19389999999999</v>
      </c>
      <c r="AW307" s="4" cm="1">
        <f t="array" ref="AW307">INDEX(GMWQ!$A$2:$NF$60,MATCH(1,(GMWQ!$NE$2:$NE$60=AW$3)*(GMWQ!$ND$2:$ND$60=AW$4)*(GMWQ!$NF$2:$NF$60=AW$1),0),$G307-1966)</f>
        <v>171.50989999999999</v>
      </c>
      <c r="AX307" s="4" cm="1">
        <f t="array" ref="AX307">INDEX(GMWQ!$A$2:$NF$60,MATCH(1,(GMWQ!$NE$2:$NE$60=AX$3)*(GMWQ!$ND$2:$ND$60=AX$4)*(GMWQ!$NF$2:$NF$60=AX$1),0),$G307-1966)</f>
        <v>196.0369</v>
      </c>
      <c r="AY307" s="4" cm="1">
        <f t="array" ref="AY307">INDEX(GMWQ!$A$2:$NF$60,MATCH(1,(GMWQ!$NE$2:$NE$60=AY$3)*(GMWQ!$ND$2:$ND$60=AY$4)*(GMWQ!$NF$2:$NF$60=AY$1),0),$G307-1966)</f>
        <v>155.76079999999999</v>
      </c>
      <c r="AZ307" s="4" cm="1">
        <f t="array" ref="AZ307">INDEX(GMWQ!$A$2:$NF$60,MATCH(1,(GMWQ!$NE$2:$NE$60=AZ$3)*(GMWQ!$ND$2:$ND$60=AZ$4)*(GMWQ!$NF$2:$NF$60=AZ$1),0),$G307-1966)</f>
        <v>155.5652</v>
      </c>
      <c r="BA307" s="4" cm="1">
        <f t="array" ref="BA307">INDEX(GMWQ!$A$2:$NF$60,MATCH(1,(GMWQ!$NE$2:$NE$60=BA$3)*(GMWQ!$ND$2:$ND$60=BA$4)*(GMWQ!$NF$2:$NF$60=BA$1),0),$G307-1966)</f>
        <v>260.03109999999998</v>
      </c>
    </row>
    <row r="308" spans="1:53" x14ac:dyDescent="0.25">
      <c r="B308" s="4">
        <f t="shared" si="388"/>
        <v>2048</v>
      </c>
      <c r="C308" s="4">
        <f t="shared" si="388"/>
        <v>2048</v>
      </c>
      <c r="D308" s="4">
        <f t="shared" ref="D308" si="400">+D304+1</f>
        <v>2047</v>
      </c>
      <c r="G308" s="4">
        <f t="shared" si="396"/>
        <v>2274</v>
      </c>
      <c r="H308" s="4" cm="1">
        <f t="array" ref="H308">INDEX(GMWQ!$A$2:$NF$60,MATCH(1,(GMWQ!$NE$2:$NE$60=H$3)*(GMWQ!$ND$2:$ND$60=H$4)*(GMWQ!$NF$2:$NF$60=H$1),0),$G308-1966)</f>
        <v>962084.4</v>
      </c>
      <c r="I308" s="4" cm="1">
        <f t="array" ref="I308">INDEX(GMWQ!$A$2:$NF$60,MATCH(1,(GMWQ!$NE$2:$NE$60=I$3)*(GMWQ!$ND$2:$ND$60=I$4)*(GMWQ!$NF$2:$NF$60=I$1),0),$G308-1966)</f>
        <v>9384.8349999999991</v>
      </c>
      <c r="J308" s="4" cm="1">
        <f t="array" ref="J308">INDEX(GMWQ!$A$2:$NF$60,MATCH(1,(GMWQ!$NE$2:$NE$60=J$3)*(GMWQ!$ND$2:$ND$60=J$4)*(GMWQ!$NF$2:$NF$60=J$1),0),$G308-1966)</f>
        <v>156188</v>
      </c>
      <c r="K308" s="4" cm="1">
        <f t="array" ref="K308">INDEX(GMWQ!$A$2:$NF$60,MATCH(1,(GMWQ!$NE$2:$NE$60=K$3)*(GMWQ!$ND$2:$ND$60=K$4)*(GMWQ!$NF$2:$NF$60=K$1),0),$G308-1966)</f>
        <v>1119.836</v>
      </c>
      <c r="L308" s="4" cm="1">
        <f t="array" ref="L308">INDEX(GMWQ!$A$2:$NF$60,MATCH(1,(GMWQ!$NE$2:$NE$60=L$3)*(GMWQ!$ND$2:$ND$60=L$4)*(GMWQ!$NF$2:$NF$60=L$1),0),$G308-1966)</f>
        <v>783.76459999999997</v>
      </c>
      <c r="M308" s="4" cm="1">
        <f t="array" ref="M308">INDEX(GMWQ!$A$2:$NF$60,MATCH(1,(GMWQ!$NE$2:$NE$60=M$3)*(GMWQ!$ND$2:$ND$60=M$4)*(GMWQ!$NF$2:$NF$60=M$1),0),$G308-1966)</f>
        <v>526.70259999999996</v>
      </c>
      <c r="N308" s="4" cm="1">
        <f t="array" ref="N308">INDEX(GMWQ!$A$2:$NF$60,MATCH(1,(GMWQ!$NE$2:$NE$60=N$3)*(GMWQ!$ND$2:$ND$60=N$4)*(GMWQ!$NF$2:$NF$60=N$1),0),$G308-1966)</f>
        <v>947049.1</v>
      </c>
      <c r="O308" s="4" cm="1">
        <f t="array" ref="O308">INDEX(GMWQ!$A$2:$NF$60,MATCH(1,(GMWQ!$NE$2:$NE$60=O$3)*(GMWQ!$ND$2:$ND$60=O$4)*(GMWQ!$NF$2:$NF$60=O$1),0),$G308-1966)</f>
        <v>-108020</v>
      </c>
      <c r="P308" s="4" cm="1">
        <f t="array" ref="P308">INDEX(GMWQ!$A$2:$NF$60,MATCH(1,(GMWQ!$NE$2:$NE$60=P$3)*(GMWQ!$ND$2:$ND$60=P$4)*(GMWQ!$NF$2:$NF$60=P$1),0),$G308-1966)</f>
        <v>-1081.2239999999999</v>
      </c>
      <c r="Q308" s="4" cm="1">
        <f t="array" ref="Q308">INDEX(GMWQ!$A$2:$NF$60,MATCH(1,(GMWQ!$NE$2:$NE$60=Q$3)*(GMWQ!$ND$2:$ND$60=Q$4)*(GMWQ!$NF$2:$NF$60=Q$1),0),$G308-1966)</f>
        <v>-8283.93</v>
      </c>
      <c r="R308" s="4" cm="1">
        <f t="array" ref="R308">INDEX(GMWQ!$A$2:$NF$60,MATCH(1,(GMWQ!$NE$2:$NE$60=R$3)*(GMWQ!$ND$2:$ND$60=R$4)*(GMWQ!$NF$2:$NF$60=R$1),0),$G308-1966)</f>
        <v>-33.432009999999998</v>
      </c>
      <c r="S308" s="4" cm="1">
        <f t="array" ref="S308">INDEX(GMWQ!$A$2:$NF$60,MATCH(1,(GMWQ!$NE$2:$NE$60=S$3)*(GMWQ!$ND$2:$ND$60=S$4)*(GMWQ!$NF$2:$NF$60=S$1),0),$G308-1966)</f>
        <v>-46.50403</v>
      </c>
      <c r="T308" s="4" cm="1">
        <f t="array" ref="T308">INDEX(GMWQ!$A$2:$NF$60,MATCH(1,(GMWQ!$NE$2:$NE$60=T$3)*(GMWQ!$ND$2:$ND$60=T$4)*(GMWQ!$NF$2:$NF$60=T$1),0),$G308-1966)</f>
        <v>-16.490300000000001</v>
      </c>
      <c r="U308" s="4" cm="1">
        <f t="array" ref="U308">INDEX(GMWQ!$A$2:$NF$60,MATCH(1,(GMWQ!$NE$2:$NE$60=U$3)*(GMWQ!$ND$2:$ND$60=U$4)*(GMWQ!$NF$2:$NF$60=U$1),0),$G308-1966)</f>
        <v>-30437.25</v>
      </c>
      <c r="V308" s="4" cm="1">
        <f t="array" ref="V308">INDEX(GMWQ!$A$2:$NF$60,MATCH(1,(GMWQ!$NE$2:$NE$60=V$3)*(GMWQ!$ND$2:$ND$60=V$4)*(GMWQ!$NF$2:$NF$60=V$1),0),$G308-1966)</f>
        <v>6891832</v>
      </c>
      <c r="W308" s="4" cm="1">
        <f t="array" ref="W308">INDEX(GMWQ!$A$2:$NF$60,MATCH(1,(GMWQ!$NE$2:$NE$60=W$3)*(GMWQ!$ND$2:$ND$60=W$4)*(GMWQ!$NF$2:$NF$60=W$1),0),$G308-1966)</f>
        <v>124334.5</v>
      </c>
      <c r="X308" s="4" cm="1">
        <f t="array" ref="X308">INDEX(GMWQ!$A$2:$NF$60,MATCH(1,(GMWQ!$NE$2:$NE$60=X$3)*(GMWQ!$ND$2:$ND$60=X$4)*(GMWQ!$NF$2:$NF$60=X$1),0),$G308-1966)</f>
        <v>1968545</v>
      </c>
      <c r="Y308" s="4" cm="1">
        <f t="array" ref="Y308">INDEX(GMWQ!$A$2:$NF$60,MATCH(1,(GMWQ!$NE$2:$NE$60=Y$3)*(GMWQ!$ND$2:$ND$60=Y$4)*(GMWQ!$NF$2:$NF$60=Y$1),0),$G308-1966)</f>
        <v>5664.79</v>
      </c>
      <c r="Z308" s="4" cm="1">
        <f t="array" ref="Z308">INDEX(GMWQ!$A$2:$NF$60,MATCH(1,(GMWQ!$NE$2:$NE$60=Z$3)*(GMWQ!$ND$2:$ND$60=Z$4)*(GMWQ!$NF$2:$NF$60=Z$1),0),$G308-1966)</f>
        <v>7257.5550000000003</v>
      </c>
      <c r="AA308" s="4" cm="1">
        <f t="array" ref="AA308">INDEX(GMWQ!$A$2:$NF$60,MATCH(1,(GMWQ!$NE$2:$NE$60=AA$3)*(GMWQ!$ND$2:$ND$60=AA$4)*(GMWQ!$NF$2:$NF$60=AA$1),0),$G308-1966)</f>
        <v>4799.5129999999999</v>
      </c>
      <c r="AB308" s="4" cm="1">
        <f t="array" ref="AB308">INDEX(GMWQ!$A$2:$NF$60,MATCH(1,(GMWQ!$NE$2:$NE$60=AB$3)*(GMWQ!$ND$2:$ND$60=AB$4)*(GMWQ!$NF$2:$NF$60=AB$1),0),$G308-1966)</f>
        <v>5698782</v>
      </c>
      <c r="AC308" s="4" cm="1">
        <f t="array" ref="AC308">INDEX(GMWQ!$A$2:$NF$60,MATCH(1,(GMWQ!$NE$2:$NE$60=AC$3)*(GMWQ!$ND$2:$ND$60=AC$4)*(GMWQ!$NF$2:$NF$60=AC$1),0),$G308-1966)</f>
        <v>7090532</v>
      </c>
      <c r="AD308" s="4" cm="1">
        <f t="array" ref="AD308">INDEX(GMWQ!$A$2:$NF$60,MATCH(1,(GMWQ!$NE$2:$NE$60=AD$3)*(GMWQ!$ND$2:$ND$60=AD$4)*(GMWQ!$NF$2:$NF$60=AD$1),0),$G308-1966)</f>
        <v>112572.2</v>
      </c>
      <c r="AE308" s="4" cm="1">
        <f t="array" ref="AE308">INDEX(GMWQ!$A$2:$NF$60,MATCH(1,(GMWQ!$NE$2:$NE$60=AE$3)*(GMWQ!$ND$2:$ND$60=AE$4)*(GMWQ!$NF$2:$NF$60=AE$1),0),$G308-1966)</f>
        <v>1185974</v>
      </c>
      <c r="AF308" s="4" cm="1">
        <f t="array" ref="AF308">INDEX(GMWQ!$A$2:$NF$60,MATCH(1,(GMWQ!$NE$2:$NE$60=AF$3)*(GMWQ!$ND$2:$ND$60=AF$4)*(GMWQ!$NF$2:$NF$60=AF$1),0),$G308-1966)</f>
        <v>3988.239</v>
      </c>
      <c r="AG308" s="4" cm="1">
        <f t="array" ref="AG308">INDEX(GMWQ!$A$2:$NF$60,MATCH(1,(GMWQ!$NE$2:$NE$60=AG$3)*(GMWQ!$ND$2:$ND$60=AG$4)*(GMWQ!$NF$2:$NF$60=AG$1),0),$G308-1966)</f>
        <v>5827.1639999999998</v>
      </c>
      <c r="AH308" s="4" cm="1">
        <f t="array" ref="AH308">INDEX(GMWQ!$A$2:$NF$60,MATCH(1,(GMWQ!$NE$2:$NE$60=AH$3)*(GMWQ!$ND$2:$ND$60=AH$4)*(GMWQ!$NF$2:$NF$60=AH$1),0),$G308-1966)</f>
        <v>4160.8010000000004</v>
      </c>
      <c r="AI308" s="4" cm="1">
        <f t="array" ref="AI308">INDEX(GMWQ!$A$2:$NF$60,MATCH(1,(GMWQ!$NE$2:$NE$60=AI$3)*(GMWQ!$ND$2:$ND$60=AI$4)*(GMWQ!$NF$2:$NF$60=AI$1),0),$G308-1966)</f>
        <v>2601067</v>
      </c>
      <c r="AJ308" s="4" cm="1">
        <f t="array" ref="AJ308">INDEX(GMWQ!$A$2:$NF$60,MATCH(1,(GMWQ!$NE$2:$NE$60=AJ$3)*(GMWQ!$ND$2:$ND$60=AJ$4)*(GMWQ!$NF$2:$NF$60=AJ$1),0),$G308-1966)</f>
        <v>1705332</v>
      </c>
      <c r="AK308" s="4" cm="1">
        <f t="array" ref="AK308">INDEX(GMWQ!$A$2:$NF$60,MATCH(1,(GMWQ!$NE$2:$NE$60=AK$3)*(GMWQ!$ND$2:$ND$60=AK$4)*(GMWQ!$NF$2:$NF$60=AK$1),0),$G308-1966)</f>
        <v>18624.02</v>
      </c>
      <c r="AL308" s="4" cm="1">
        <f t="array" ref="AL308">INDEX(GMWQ!$A$2:$NF$60,MATCH(1,(GMWQ!$NE$2:$NE$60=AL$3)*(GMWQ!$ND$2:$ND$60=AL$4)*(GMWQ!$NF$2:$NF$60=AL$1),0),$G308-1966)</f>
        <v>247402.7</v>
      </c>
      <c r="AM308" s="4" cm="1">
        <f t="array" ref="AM308">INDEX(GMWQ!$A$2:$NF$60,MATCH(1,(GMWQ!$NE$2:$NE$60=AM$3)*(GMWQ!$ND$2:$ND$60=AM$4)*(GMWQ!$NF$2:$NF$60=AM$1),0),$G308-1966)</f>
        <v>2268.335</v>
      </c>
      <c r="AN308" s="4" cm="1">
        <f t="array" ref="AN308">INDEX(GMWQ!$A$2:$NF$60,MATCH(1,(GMWQ!$NE$2:$NE$60=AN$3)*(GMWQ!$ND$2:$ND$60=AN$4)*(GMWQ!$NF$2:$NF$60=AN$1),0),$G308-1966)</f>
        <v>1418.123</v>
      </c>
      <c r="AO308" s="4" cm="1">
        <f t="array" ref="AO308">INDEX(GMWQ!$A$2:$NF$60,MATCH(1,(GMWQ!$NE$2:$NE$60=AO$3)*(GMWQ!$ND$2:$ND$60=AO$4)*(GMWQ!$NF$2:$NF$60=AO$1),0),$G308-1966)</f>
        <v>936.43179999999995</v>
      </c>
      <c r="AP308" s="4" cm="1">
        <f t="array" ref="AP308">INDEX(GMWQ!$A$2:$NF$60,MATCH(1,(GMWQ!$NE$2:$NE$60=AP$3)*(GMWQ!$ND$2:$ND$60=AP$4)*(GMWQ!$NF$2:$NF$60=AP$1),0),$G308-1966)</f>
        <v>1902734</v>
      </c>
      <c r="AQ308" s="4" cm="1">
        <f t="array" ref="AQ308">INDEX(GMWQ!$A$2:$NF$60,MATCH(1,(GMWQ!$NE$2:$NE$60=AQ$3)*(GMWQ!$ND$2:$ND$60=AQ$4)*(GMWQ!$NF$2:$NF$60=AQ$1),0),$G308-1966)</f>
        <v>0.63479730000000001</v>
      </c>
      <c r="AR308" s="4" cm="1">
        <f t="array" ref="AR308">INDEX(GMWQ!$A$2:$NF$60,MATCH(1,(GMWQ!$NE$2:$NE$60=AR$3)*(GMWQ!$ND$2:$ND$60=AR$4)*(GMWQ!$NF$2:$NF$60=AR$1),0),$G308-1966)</f>
        <v>0.76081989999999999</v>
      </c>
      <c r="AS308" s="4" cm="1">
        <f t="array" ref="AS308">INDEX(GMWQ!$A$2:$NF$60,MATCH(1,(GMWQ!$NE$2:$NE$60=AS$3)*(GMWQ!$ND$2:$ND$60=AS$4)*(GMWQ!$NF$2:$NF$60=AS$1),0),$G308-1966)</f>
        <v>0.45655980000000002</v>
      </c>
      <c r="AT308" s="4" cm="1">
        <f t="array" ref="AT308">INDEX(GMWQ!$A$2:$NF$60,MATCH(1,(GMWQ!$NE$2:$NE$60=AT$3)*(GMWQ!$ND$2:$ND$60=AT$4)*(GMWQ!$NF$2:$NF$60=AT$1),0),$G308-1966)</f>
        <v>0.78957759999999999</v>
      </c>
      <c r="AU308" s="4" cm="1">
        <f t="array" ref="AU308">INDEX(GMWQ!$A$2:$NF$60,MATCH(1,(GMWQ!$NE$2:$NE$60=AU$3)*(GMWQ!$ND$2:$ND$60=AU$4)*(GMWQ!$NF$2:$NF$60=AU$1),0),$G308-1966)</f>
        <v>222.047</v>
      </c>
      <c r="AV308" s="4" cm="1">
        <f t="array" ref="AV308">INDEX(GMWQ!$A$2:$NF$60,MATCH(1,(GMWQ!$NE$2:$NE$60=AV$3)*(GMWQ!$ND$2:$ND$60=AV$4)*(GMWQ!$NF$2:$NF$60=AV$1),0),$G308-1966)</f>
        <v>535.10680000000002</v>
      </c>
      <c r="AW308" s="4" cm="1">
        <f t="array" ref="AW308">INDEX(GMWQ!$A$2:$NF$60,MATCH(1,(GMWQ!$NE$2:$NE$60=AW$3)*(GMWQ!$ND$2:$ND$60=AW$4)*(GMWQ!$NF$2:$NF$60=AW$1),0),$G308-1966)</f>
        <v>173.00229999999999</v>
      </c>
      <c r="AX308" s="4" cm="1">
        <f t="array" ref="AX308">INDEX(GMWQ!$A$2:$NF$60,MATCH(1,(GMWQ!$NE$2:$NE$60=AX$3)*(GMWQ!$ND$2:$ND$60=AX$4)*(GMWQ!$NF$2:$NF$60=AX$1),0),$G308-1966)</f>
        <v>197.02070000000001</v>
      </c>
      <c r="AY308" s="4" cm="1">
        <f t="array" ref="AY308">INDEX(GMWQ!$A$2:$NF$60,MATCH(1,(GMWQ!$NE$2:$NE$60=AY$3)*(GMWQ!$ND$2:$ND$60=AY$4)*(GMWQ!$NF$2:$NF$60=AY$1),0),$G308-1966)</f>
        <v>157.18819999999999</v>
      </c>
      <c r="AZ308" s="4" cm="1">
        <f t="array" ref="AZ308">INDEX(GMWQ!$A$2:$NF$60,MATCH(1,(GMWQ!$NE$2:$NE$60=AZ$3)*(GMWQ!$ND$2:$ND$60=AZ$4)*(GMWQ!$NF$2:$NF$60=AZ$1),0),$G308-1966)</f>
        <v>157.09989999999999</v>
      </c>
      <c r="BA308" s="4" cm="1">
        <f t="array" ref="BA308">INDEX(GMWQ!$A$2:$NF$60,MATCH(1,(GMWQ!$NE$2:$NE$60=BA$3)*(GMWQ!$ND$2:$ND$60=BA$4)*(GMWQ!$NF$2:$NF$60=BA$1),0),$G308-1966)</f>
        <v>261.34050000000002</v>
      </c>
    </row>
    <row r="309" spans="1:53" x14ac:dyDescent="0.25">
      <c r="B309" s="4">
        <f t="shared" si="388"/>
        <v>2048</v>
      </c>
      <c r="C309" s="4">
        <f t="shared" si="388"/>
        <v>2048</v>
      </c>
      <c r="D309" s="4">
        <f t="shared" ref="D309" si="401">+D305+1</f>
        <v>2048</v>
      </c>
      <c r="G309" s="4">
        <f t="shared" si="396"/>
        <v>2275</v>
      </c>
      <c r="H309" s="4" cm="1">
        <f t="array" ref="H309">INDEX(GMWQ!$A$2:$NF$60,MATCH(1,(GMWQ!$NE$2:$NE$60=H$3)*(GMWQ!$ND$2:$ND$60=H$4)*(GMWQ!$NF$2:$NF$60=H$1),0),$G309-1966)</f>
        <v>964982.8</v>
      </c>
      <c r="I309" s="4" cm="1">
        <f t="array" ref="I309">INDEX(GMWQ!$A$2:$NF$60,MATCH(1,(GMWQ!$NE$2:$NE$60=I$3)*(GMWQ!$ND$2:$ND$60=I$4)*(GMWQ!$NF$2:$NF$60=I$1),0),$G309-1966)</f>
        <v>9422.0750000000007</v>
      </c>
      <c r="J309" s="4" cm="1">
        <f t="array" ref="J309">INDEX(GMWQ!$A$2:$NF$60,MATCH(1,(GMWQ!$NE$2:$NE$60=J$3)*(GMWQ!$ND$2:$ND$60=J$4)*(GMWQ!$NF$2:$NF$60=J$1),0),$G309-1966)</f>
        <v>156278.6</v>
      </c>
      <c r="K309" s="4" cm="1">
        <f t="array" ref="K309">INDEX(GMWQ!$A$2:$NF$60,MATCH(1,(GMWQ!$NE$2:$NE$60=K$3)*(GMWQ!$ND$2:$ND$60=K$4)*(GMWQ!$NF$2:$NF$60=K$1),0),$G309-1966)</f>
        <v>1122.0940000000001</v>
      </c>
      <c r="L309" s="4" cm="1">
        <f t="array" ref="L309">INDEX(GMWQ!$A$2:$NF$60,MATCH(1,(GMWQ!$NE$2:$NE$60=L$3)*(GMWQ!$ND$2:$ND$60=L$4)*(GMWQ!$NF$2:$NF$60=L$1),0),$G309-1966)</f>
        <v>784.3098</v>
      </c>
      <c r="M309" s="4" cm="1">
        <f t="array" ref="M309">INDEX(GMWQ!$A$2:$NF$60,MATCH(1,(GMWQ!$NE$2:$NE$60=M$3)*(GMWQ!$ND$2:$ND$60=M$4)*(GMWQ!$NF$2:$NF$60=M$1),0),$G309-1966)</f>
        <v>527.04219999999998</v>
      </c>
      <c r="N309" s="4" cm="1">
        <f t="array" ref="N309">INDEX(GMWQ!$A$2:$NF$60,MATCH(1,(GMWQ!$NE$2:$NE$60=N$3)*(GMWQ!$ND$2:$ND$60=N$4)*(GMWQ!$NF$2:$NF$60=N$1),0),$G309-1966)</f>
        <v>951121.4</v>
      </c>
      <c r="O309" s="4" cm="1">
        <f t="array" ref="O309">INDEX(GMWQ!$A$2:$NF$60,MATCH(1,(GMWQ!$NE$2:$NE$60=O$3)*(GMWQ!$ND$2:$ND$60=O$4)*(GMWQ!$NF$2:$NF$60=O$1),0),$G309-1966)</f>
        <v>-57701.25</v>
      </c>
      <c r="P309" s="4" cm="1">
        <f t="array" ref="P309">INDEX(GMWQ!$A$2:$NF$60,MATCH(1,(GMWQ!$NE$2:$NE$60=P$3)*(GMWQ!$ND$2:$ND$60=P$4)*(GMWQ!$NF$2:$NF$60=P$1),0),$G309-1966)</f>
        <v>-1082.2170000000001</v>
      </c>
      <c r="Q309" s="4" cm="1">
        <f t="array" ref="Q309">INDEX(GMWQ!$A$2:$NF$60,MATCH(1,(GMWQ!$NE$2:$NE$60=Q$3)*(GMWQ!$ND$2:$ND$60=Q$4)*(GMWQ!$NF$2:$NF$60=Q$1),0),$G309-1966)</f>
        <v>-8322.3520000000008</v>
      </c>
      <c r="R309" s="4" cm="1">
        <f t="array" ref="R309">INDEX(GMWQ!$A$2:$NF$60,MATCH(1,(GMWQ!$NE$2:$NE$60=R$3)*(GMWQ!$ND$2:$ND$60=R$4)*(GMWQ!$NF$2:$NF$60=R$1),0),$G309-1966)</f>
        <v>-33.665039999999998</v>
      </c>
      <c r="S309" s="4" cm="1">
        <f t="array" ref="S309">INDEX(GMWQ!$A$2:$NF$60,MATCH(1,(GMWQ!$NE$2:$NE$60=S$3)*(GMWQ!$ND$2:$ND$60=S$4)*(GMWQ!$NF$2:$NF$60=S$1),0),$G309-1966)</f>
        <v>-46.765990000000002</v>
      </c>
      <c r="T309" s="4" cm="1">
        <f t="array" ref="T309">INDEX(GMWQ!$A$2:$NF$60,MATCH(1,(GMWQ!$NE$2:$NE$60=T$3)*(GMWQ!$ND$2:$ND$60=T$4)*(GMWQ!$NF$2:$NF$60=T$1),0),$G309-1966)</f>
        <v>-16.584230000000002</v>
      </c>
      <c r="U309" s="4" cm="1">
        <f t="array" ref="U309">INDEX(GMWQ!$A$2:$NF$60,MATCH(1,(GMWQ!$NE$2:$NE$60=U$3)*(GMWQ!$ND$2:$ND$60=U$4)*(GMWQ!$NF$2:$NF$60=U$1),0),$G309-1966)</f>
        <v>-30458.94</v>
      </c>
      <c r="V309" s="4" cm="1">
        <f t="array" ref="V309">INDEX(GMWQ!$A$2:$NF$60,MATCH(1,(GMWQ!$NE$2:$NE$60=V$3)*(GMWQ!$ND$2:$ND$60=V$4)*(GMWQ!$NF$2:$NF$60=V$1),0),$G309-1966)</f>
        <v>6949534</v>
      </c>
      <c r="W309" s="4" cm="1">
        <f t="array" ref="W309">INDEX(GMWQ!$A$2:$NF$60,MATCH(1,(GMWQ!$NE$2:$NE$60=W$3)*(GMWQ!$ND$2:$ND$60=W$4)*(GMWQ!$NF$2:$NF$60=W$1),0),$G309-1966)</f>
        <v>125416.7</v>
      </c>
      <c r="X309" s="4" cm="1">
        <f t="array" ref="X309">INDEX(GMWQ!$A$2:$NF$60,MATCH(1,(GMWQ!$NE$2:$NE$60=X$3)*(GMWQ!$ND$2:$ND$60=X$4)*(GMWQ!$NF$2:$NF$60=X$1),0),$G309-1966)</f>
        <v>1976867</v>
      </c>
      <c r="Y309" s="4" cm="1">
        <f t="array" ref="Y309">INDEX(GMWQ!$A$2:$NF$60,MATCH(1,(GMWQ!$NE$2:$NE$60=Y$3)*(GMWQ!$ND$2:$ND$60=Y$4)*(GMWQ!$NF$2:$NF$60=Y$1),0),$G309-1966)</f>
        <v>5698.4549999999999</v>
      </c>
      <c r="Z309" s="4" cm="1">
        <f t="array" ref="Z309">INDEX(GMWQ!$A$2:$NF$60,MATCH(1,(GMWQ!$NE$2:$NE$60=Z$3)*(GMWQ!$ND$2:$ND$60=Z$4)*(GMWQ!$NF$2:$NF$60=Z$1),0),$G309-1966)</f>
        <v>7304.3209999999999</v>
      </c>
      <c r="AA309" s="4" cm="1">
        <f t="array" ref="AA309">INDEX(GMWQ!$A$2:$NF$60,MATCH(1,(GMWQ!$NE$2:$NE$60=AA$3)*(GMWQ!$ND$2:$ND$60=AA$4)*(GMWQ!$NF$2:$NF$60=AA$1),0),$G309-1966)</f>
        <v>4816.098</v>
      </c>
      <c r="AB309" s="4" cm="1">
        <f t="array" ref="AB309">INDEX(GMWQ!$A$2:$NF$60,MATCH(1,(GMWQ!$NE$2:$NE$60=AB$3)*(GMWQ!$ND$2:$ND$60=AB$4)*(GMWQ!$NF$2:$NF$60=AB$1),0),$G309-1966)</f>
        <v>5729241</v>
      </c>
      <c r="AC309" s="4" cm="1">
        <f t="array" ref="AC309">INDEX(GMWQ!$A$2:$NF$60,MATCH(1,(GMWQ!$NE$2:$NE$60=AC$3)*(GMWQ!$ND$2:$ND$60=AC$4)*(GMWQ!$NF$2:$NF$60=AC$1),0),$G309-1966)</f>
        <v>7150912</v>
      </c>
      <c r="AD309" s="4" cm="1">
        <f t="array" ref="AD309">INDEX(GMWQ!$A$2:$NF$60,MATCH(1,(GMWQ!$NE$2:$NE$60=AD$3)*(GMWQ!$ND$2:$ND$60=AD$4)*(GMWQ!$NF$2:$NF$60=AD$1),0),$G309-1966)</f>
        <v>113655.2</v>
      </c>
      <c r="AE309" s="4" cm="1">
        <f t="array" ref="AE309">INDEX(GMWQ!$A$2:$NF$60,MATCH(1,(GMWQ!$NE$2:$NE$60=AE$3)*(GMWQ!$ND$2:$ND$60=AE$4)*(GMWQ!$NF$2:$NF$60=AE$1),0),$G309-1966)</f>
        <v>1194296</v>
      </c>
      <c r="AF309" s="4" cm="1">
        <f t="array" ref="AF309">INDEX(GMWQ!$A$2:$NF$60,MATCH(1,(GMWQ!$NE$2:$NE$60=AF$3)*(GMWQ!$ND$2:$ND$60=AF$4)*(GMWQ!$NF$2:$NF$60=AF$1),0),$G309-1966)</f>
        <v>4021.904</v>
      </c>
      <c r="AG309" s="4" cm="1">
        <f t="array" ref="AG309">INDEX(GMWQ!$A$2:$NF$60,MATCH(1,(GMWQ!$NE$2:$NE$60=AG$3)*(GMWQ!$ND$2:$ND$60=AG$4)*(GMWQ!$NF$2:$NF$60=AG$1),0),$G309-1966)</f>
        <v>5873.93</v>
      </c>
      <c r="AH309" s="4" cm="1">
        <f t="array" ref="AH309">INDEX(GMWQ!$A$2:$NF$60,MATCH(1,(GMWQ!$NE$2:$NE$60=AH$3)*(GMWQ!$ND$2:$ND$60=AH$4)*(GMWQ!$NF$2:$NF$60=AH$1),0),$G309-1966)</f>
        <v>4177.3850000000002</v>
      </c>
      <c r="AI309" s="4" cm="1">
        <f t="array" ref="AI309">INDEX(GMWQ!$A$2:$NF$60,MATCH(1,(GMWQ!$NE$2:$NE$60=AI$3)*(GMWQ!$ND$2:$ND$60=AI$4)*(GMWQ!$NF$2:$NF$60=AI$1),0),$G309-1966)</f>
        <v>2633044</v>
      </c>
      <c r="AJ309" s="4" cm="1">
        <f t="array" ref="AJ309">INDEX(GMWQ!$A$2:$NF$60,MATCH(1,(GMWQ!$NE$2:$NE$60=AJ$3)*(GMWQ!$ND$2:$ND$60=AJ$4)*(GMWQ!$NF$2:$NF$60=AJ$1),0),$G309-1966)</f>
        <v>1719722</v>
      </c>
      <c r="AK309" s="4" cm="1">
        <f t="array" ref="AK309">INDEX(GMWQ!$A$2:$NF$60,MATCH(1,(GMWQ!$NE$2:$NE$60=AK$3)*(GMWQ!$ND$2:$ND$60=AK$4)*(GMWQ!$NF$2:$NF$60=AK$1),0),$G309-1966)</f>
        <v>18785.96</v>
      </c>
      <c r="AL309" s="4" cm="1">
        <f t="array" ref="AL309">INDEX(GMWQ!$A$2:$NF$60,MATCH(1,(GMWQ!$NE$2:$NE$60=AL$3)*(GMWQ!$ND$2:$ND$60=AL$4)*(GMWQ!$NF$2:$NF$60=AL$1),0),$G309-1966)</f>
        <v>248536.4</v>
      </c>
      <c r="AM309" s="4" cm="1">
        <f t="array" ref="AM309">INDEX(GMWQ!$A$2:$NF$60,MATCH(1,(GMWQ!$NE$2:$NE$60=AM$3)*(GMWQ!$ND$2:$ND$60=AM$4)*(GMWQ!$NF$2:$NF$60=AM$1),0),$G309-1966)</f>
        <v>2284.183</v>
      </c>
      <c r="AN309" s="4" cm="1">
        <f t="array" ref="AN309">INDEX(GMWQ!$A$2:$NF$60,MATCH(1,(GMWQ!$NE$2:$NE$60=AN$3)*(GMWQ!$ND$2:$ND$60=AN$4)*(GMWQ!$NF$2:$NF$60=AN$1),0),$G309-1966)</f>
        <v>1426.1849999999999</v>
      </c>
      <c r="AO309" s="4" cm="1">
        <f t="array" ref="AO309">INDEX(GMWQ!$A$2:$NF$60,MATCH(1,(GMWQ!$NE$2:$NE$60=AO$3)*(GMWQ!$ND$2:$ND$60=AO$4)*(GMWQ!$NF$2:$NF$60=AO$1),0),$G309-1966)</f>
        <v>941.83730000000003</v>
      </c>
      <c r="AP309" s="4" cm="1">
        <f t="array" ref="AP309">INDEX(GMWQ!$A$2:$NF$60,MATCH(1,(GMWQ!$NE$2:$NE$60=AP$3)*(GMWQ!$ND$2:$ND$60=AP$4)*(GMWQ!$NF$2:$NF$60=AP$1),0),$G309-1966)</f>
        <v>1920346</v>
      </c>
      <c r="AQ309" s="4" cm="1">
        <f t="array" ref="AQ309">INDEX(GMWQ!$A$2:$NF$60,MATCH(1,(GMWQ!$NE$2:$NE$60=AQ$3)*(GMWQ!$ND$2:$ND$60=AQ$4)*(GMWQ!$NF$2:$NF$60=AQ$1),0),$G309-1966)</f>
        <v>0.63721729999999999</v>
      </c>
      <c r="AR309" s="4" cm="1">
        <f t="array" ref="AR309">INDEX(GMWQ!$A$2:$NF$60,MATCH(1,(GMWQ!$NE$2:$NE$60=AR$3)*(GMWQ!$ND$2:$ND$60=AR$4)*(GMWQ!$NF$2:$NF$60=AR$1),0),$G309-1966)</f>
        <v>0.76280870000000001</v>
      </c>
      <c r="AS309" s="4" cm="1">
        <f t="array" ref="AS309">INDEX(GMWQ!$A$2:$NF$60,MATCH(1,(GMWQ!$NE$2:$NE$60=AS$3)*(GMWQ!$ND$2:$ND$60=AS$4)*(GMWQ!$NF$2:$NF$60=AS$1),0),$G309-1966)</f>
        <v>0.46127990000000002</v>
      </c>
      <c r="AT309" s="4" cm="1">
        <f t="array" ref="AT309">INDEX(GMWQ!$A$2:$NF$60,MATCH(1,(GMWQ!$NE$2:$NE$60=AT$3)*(GMWQ!$ND$2:$ND$60=AT$4)*(GMWQ!$NF$2:$NF$60=AT$1),0),$G309-1966)</f>
        <v>0.78794839999999999</v>
      </c>
      <c r="AU309" s="4" cm="1">
        <f t="array" ref="AU309">INDEX(GMWQ!$A$2:$NF$60,MATCH(1,(GMWQ!$NE$2:$NE$60=AU$3)*(GMWQ!$ND$2:$ND$60=AU$4)*(GMWQ!$NF$2:$NF$60=AU$1),0),$G309-1966)</f>
        <v>223.14930000000001</v>
      </c>
      <c r="AV309" s="4" cm="1">
        <f t="array" ref="AV309">INDEX(GMWQ!$A$2:$NF$60,MATCH(1,(GMWQ!$NE$2:$NE$60=AV$3)*(GMWQ!$ND$2:$ND$60=AV$4)*(GMWQ!$NF$2:$NF$60=AV$1),0),$G309-1966)</f>
        <v>538.03530000000001</v>
      </c>
      <c r="AW309" s="4" cm="1">
        <f t="array" ref="AW309">INDEX(GMWQ!$A$2:$NF$60,MATCH(1,(GMWQ!$NE$2:$NE$60=AW$3)*(GMWQ!$ND$2:$ND$60=AW$4)*(GMWQ!$NF$2:$NF$60=AW$1),0),$G309-1966)</f>
        <v>173.50319999999999</v>
      </c>
      <c r="AX309" s="4" cm="1">
        <f t="array" ref="AX309">INDEX(GMWQ!$A$2:$NF$60,MATCH(1,(GMWQ!$NE$2:$NE$60=AX$3)*(GMWQ!$ND$2:$ND$60=AX$4)*(GMWQ!$NF$2:$NF$60=AX$1),0),$G309-1966)</f>
        <v>198.00960000000001</v>
      </c>
      <c r="AY309" s="4" cm="1">
        <f t="array" ref="AY309">INDEX(GMWQ!$A$2:$NF$60,MATCH(1,(GMWQ!$NE$2:$NE$60=AY$3)*(GMWQ!$ND$2:$ND$60=AY$4)*(GMWQ!$NF$2:$NF$60=AY$1),0),$G309-1966)</f>
        <v>157.74189999999999</v>
      </c>
      <c r="AZ309" s="4" cm="1">
        <f t="array" ref="AZ309">INDEX(GMWQ!$A$2:$NF$60,MATCH(1,(GMWQ!$NE$2:$NE$60=AZ$3)*(GMWQ!$ND$2:$ND$60=AZ$4)*(GMWQ!$NF$2:$NF$60=AZ$1),0),$G309-1966)</f>
        <v>158.01240000000001</v>
      </c>
      <c r="BA309" s="4" cm="1">
        <f t="array" ref="BA309">INDEX(GMWQ!$A$2:$NF$60,MATCH(1,(GMWQ!$NE$2:$NE$60=BA$3)*(GMWQ!$ND$2:$ND$60=BA$4)*(GMWQ!$NF$2:$NF$60=BA$1),0),$G309-1966)</f>
        <v>262.6576</v>
      </c>
    </row>
    <row r="310" spans="1:53" x14ac:dyDescent="0.25">
      <c r="B310" s="4">
        <f t="shared" si="388"/>
        <v>2048</v>
      </c>
      <c r="C310" s="4">
        <f t="shared" si="388"/>
        <v>2048</v>
      </c>
      <c r="D310" s="4">
        <f t="shared" ref="D310" si="402">+D306+1</f>
        <v>2048</v>
      </c>
      <c r="F310" s="4">
        <f t="shared" ref="F310" si="403">+F306+1</f>
        <v>2048</v>
      </c>
      <c r="G310" s="4">
        <f t="shared" si="396"/>
        <v>2276</v>
      </c>
      <c r="H310" s="4" cm="1">
        <f t="array" ref="H310">INDEX(GMWQ!$A$2:$NF$60,MATCH(1,(GMWQ!$NE$2:$NE$60=H$3)*(GMWQ!$ND$2:$ND$60=H$4)*(GMWQ!$NF$2:$NF$60=H$1),0),$G310-1966)</f>
        <v>967884.5</v>
      </c>
      <c r="I310" s="4" cm="1">
        <f t="array" ref="I310">INDEX(GMWQ!$A$2:$NF$60,MATCH(1,(GMWQ!$NE$2:$NE$60=I$3)*(GMWQ!$ND$2:$ND$60=I$4)*(GMWQ!$NF$2:$NF$60=I$1),0),$G310-1966)</f>
        <v>9460.1540000000005</v>
      </c>
      <c r="J310" s="4" cm="1">
        <f t="array" ref="J310">INDEX(GMWQ!$A$2:$NF$60,MATCH(1,(GMWQ!$NE$2:$NE$60=J$3)*(GMWQ!$ND$2:$ND$60=J$4)*(GMWQ!$NF$2:$NF$60=J$1),0),$G310-1966)</f>
        <v>156368.70000000001</v>
      </c>
      <c r="K310" s="4" cm="1">
        <f t="array" ref="K310">INDEX(GMWQ!$A$2:$NF$60,MATCH(1,(GMWQ!$NE$2:$NE$60=K$3)*(GMWQ!$ND$2:$ND$60=K$4)*(GMWQ!$NF$2:$NF$60=K$1),0),$G310-1966)</f>
        <v>1124.357</v>
      </c>
      <c r="L310" s="4" cm="1">
        <f t="array" ref="L310">INDEX(GMWQ!$A$2:$NF$60,MATCH(1,(GMWQ!$NE$2:$NE$60=L$3)*(GMWQ!$ND$2:$ND$60=L$4)*(GMWQ!$NF$2:$NF$60=L$1),0),$G310-1966)</f>
        <v>784.94550000000004</v>
      </c>
      <c r="M310" s="4" cm="1">
        <f t="array" ref="M310">INDEX(GMWQ!$A$2:$NF$60,MATCH(1,(GMWQ!$NE$2:$NE$60=M$3)*(GMWQ!$ND$2:$ND$60=M$4)*(GMWQ!$NF$2:$NF$60=M$1),0),$G310-1966)</f>
        <v>527.37990000000002</v>
      </c>
      <c r="N310" s="4" cm="1">
        <f t="array" ref="N310">INDEX(GMWQ!$A$2:$NF$60,MATCH(1,(GMWQ!$NE$2:$NE$60=N$3)*(GMWQ!$ND$2:$ND$60=N$4)*(GMWQ!$NF$2:$NF$60=N$1),0),$G310-1966)</f>
        <v>955184.4</v>
      </c>
      <c r="O310" s="4" cm="1">
        <f t="array" ref="O310">INDEX(GMWQ!$A$2:$NF$60,MATCH(1,(GMWQ!$NE$2:$NE$60=O$3)*(GMWQ!$ND$2:$ND$60=O$4)*(GMWQ!$NF$2:$NF$60=O$1),0),$G310-1966)</f>
        <v>-103538.7</v>
      </c>
      <c r="P310" s="4" cm="1">
        <f t="array" ref="P310">INDEX(GMWQ!$A$2:$NF$60,MATCH(1,(GMWQ!$NE$2:$NE$60=P$3)*(GMWQ!$ND$2:$ND$60=P$4)*(GMWQ!$NF$2:$NF$60=P$1),0),$G310-1966)</f>
        <v>-1083.1030000000001</v>
      </c>
      <c r="Q310" s="4" cm="1">
        <f t="array" ref="Q310">INDEX(GMWQ!$A$2:$NF$60,MATCH(1,(GMWQ!$NE$2:$NE$60=Q$3)*(GMWQ!$ND$2:$ND$60=Q$4)*(GMWQ!$NF$2:$NF$60=Q$1),0),$G310-1966)</f>
        <v>-8360.4920000000002</v>
      </c>
      <c r="R310" s="4" cm="1">
        <f t="array" ref="R310">INDEX(GMWQ!$A$2:$NF$60,MATCH(1,(GMWQ!$NE$2:$NE$60=R$3)*(GMWQ!$ND$2:$ND$60=R$4)*(GMWQ!$NF$2:$NF$60=R$1),0),$G310-1966)</f>
        <v>-33.901000000000003</v>
      </c>
      <c r="S310" s="4" cm="1">
        <f t="array" ref="S310">INDEX(GMWQ!$A$2:$NF$60,MATCH(1,(GMWQ!$NE$2:$NE$60=S$3)*(GMWQ!$ND$2:$ND$60=S$4)*(GMWQ!$NF$2:$NF$60=S$1),0),$G310-1966)</f>
        <v>-47.026000000000003</v>
      </c>
      <c r="T310" s="4" cm="1">
        <f t="array" ref="T310">INDEX(GMWQ!$A$2:$NF$60,MATCH(1,(GMWQ!$NE$2:$NE$60=T$3)*(GMWQ!$ND$2:$ND$60=T$4)*(GMWQ!$NF$2:$NF$60=T$1),0),$G310-1966)</f>
        <v>-16.679960000000001</v>
      </c>
      <c r="U310" s="4" cm="1">
        <f t="array" ref="U310">INDEX(GMWQ!$A$2:$NF$60,MATCH(1,(GMWQ!$NE$2:$NE$60=U$3)*(GMWQ!$ND$2:$ND$60=U$4)*(GMWQ!$NF$2:$NF$60=U$1),0),$G310-1966)</f>
        <v>-30763.62</v>
      </c>
      <c r="V310" s="4" cm="1">
        <f t="array" ref="V310">INDEX(GMWQ!$A$2:$NF$60,MATCH(1,(GMWQ!$NE$2:$NE$60=V$3)*(GMWQ!$ND$2:$ND$60=V$4)*(GMWQ!$NF$2:$NF$60=V$1),0),$G310-1966)</f>
        <v>7053073</v>
      </c>
      <c r="W310" s="4" cm="1">
        <f t="array" ref="W310">INDEX(GMWQ!$A$2:$NF$60,MATCH(1,(GMWQ!$NE$2:$NE$60=W$3)*(GMWQ!$ND$2:$ND$60=W$4)*(GMWQ!$NF$2:$NF$60=W$1),0),$G310-1966)</f>
        <v>126499.8</v>
      </c>
      <c r="X310" s="4" cm="1">
        <f t="array" ref="X310">INDEX(GMWQ!$A$2:$NF$60,MATCH(1,(GMWQ!$NE$2:$NE$60=X$3)*(GMWQ!$ND$2:$ND$60=X$4)*(GMWQ!$NF$2:$NF$60=X$1),0),$G310-1966)</f>
        <v>1985228</v>
      </c>
      <c r="Y310" s="4" cm="1">
        <f t="array" ref="Y310">INDEX(GMWQ!$A$2:$NF$60,MATCH(1,(GMWQ!$NE$2:$NE$60=Y$3)*(GMWQ!$ND$2:$ND$60=Y$4)*(GMWQ!$NF$2:$NF$60=Y$1),0),$G310-1966)</f>
        <v>5732.3549999999996</v>
      </c>
      <c r="Z310" s="4" cm="1">
        <f t="array" ref="Z310">INDEX(GMWQ!$A$2:$NF$60,MATCH(1,(GMWQ!$NE$2:$NE$60=Z$3)*(GMWQ!$ND$2:$ND$60=Z$4)*(GMWQ!$NF$2:$NF$60=Z$1),0),$G310-1966)</f>
        <v>7351.3469999999998</v>
      </c>
      <c r="AA310" s="4" cm="1">
        <f t="array" ref="AA310">INDEX(GMWQ!$A$2:$NF$60,MATCH(1,(GMWQ!$NE$2:$NE$60=AA$3)*(GMWQ!$ND$2:$ND$60=AA$4)*(GMWQ!$NF$2:$NF$60=AA$1),0),$G310-1966)</f>
        <v>4832.7780000000002</v>
      </c>
      <c r="AB310" s="4" cm="1">
        <f t="array" ref="AB310">INDEX(GMWQ!$A$2:$NF$60,MATCH(1,(GMWQ!$NE$2:$NE$60=AB$3)*(GMWQ!$ND$2:$ND$60=AB$4)*(GMWQ!$NF$2:$NF$60=AB$1),0),$G310-1966)</f>
        <v>5760004</v>
      </c>
      <c r="AC310" s="4" cm="1">
        <f t="array" ref="AC310">INDEX(GMWQ!$A$2:$NF$60,MATCH(1,(GMWQ!$NE$2:$NE$60=AC$3)*(GMWQ!$ND$2:$ND$60=AC$4)*(GMWQ!$NF$2:$NF$60=AC$1),0),$G310-1966)</f>
        <v>7257130</v>
      </c>
      <c r="AD310" s="4" cm="1">
        <f t="array" ref="AD310">INDEX(GMWQ!$A$2:$NF$60,MATCH(1,(GMWQ!$NE$2:$NE$60=AD$3)*(GMWQ!$ND$2:$ND$60=AD$4)*(GMWQ!$NF$2:$NF$60=AD$1),0),$G310-1966)</f>
        <v>114739</v>
      </c>
      <c r="AE310" s="4" cm="1">
        <f t="array" ref="AE310">INDEX(GMWQ!$A$2:$NF$60,MATCH(1,(GMWQ!$NE$2:$NE$60=AE$3)*(GMWQ!$ND$2:$ND$60=AE$4)*(GMWQ!$NF$2:$NF$60=AE$1),0),$G310-1966)</f>
        <v>1202656</v>
      </c>
      <c r="AF310" s="4" cm="1">
        <f t="array" ref="AF310">INDEX(GMWQ!$A$2:$NF$60,MATCH(1,(GMWQ!$NE$2:$NE$60=AF$3)*(GMWQ!$ND$2:$ND$60=AF$4)*(GMWQ!$NF$2:$NF$60=AF$1),0),$G310-1966)</f>
        <v>4055.8049999999998</v>
      </c>
      <c r="AG310" s="4" cm="1">
        <f t="array" ref="AG310">INDEX(GMWQ!$A$2:$NF$60,MATCH(1,(GMWQ!$NE$2:$NE$60=AG$3)*(GMWQ!$ND$2:$ND$60=AG$4)*(GMWQ!$NF$2:$NF$60=AG$1),0),$G310-1966)</f>
        <v>5920.9560000000001</v>
      </c>
      <c r="AH310" s="4" cm="1">
        <f t="array" ref="AH310">INDEX(GMWQ!$A$2:$NF$60,MATCH(1,(GMWQ!$NE$2:$NE$60=AH$3)*(GMWQ!$ND$2:$ND$60=AH$4)*(GMWQ!$NF$2:$NF$60=AH$1),0),$G310-1966)</f>
        <v>4194.0649999999996</v>
      </c>
      <c r="AI310" s="4" cm="1">
        <f t="array" ref="AI310">INDEX(GMWQ!$A$2:$NF$60,MATCH(1,(GMWQ!$NE$2:$NE$60=AI$3)*(GMWQ!$ND$2:$ND$60=AI$4)*(GMWQ!$NF$2:$NF$60=AI$1),0),$G310-1966)</f>
        <v>2665325</v>
      </c>
      <c r="AJ310" s="4" cm="1">
        <f t="array" ref="AJ310">INDEX(GMWQ!$A$2:$NF$60,MATCH(1,(GMWQ!$NE$2:$NE$60=AJ$3)*(GMWQ!$ND$2:$ND$60=AJ$4)*(GMWQ!$NF$2:$NF$60=AJ$1),0),$G310-1966)</f>
        <v>1734226</v>
      </c>
      <c r="AK310" s="4" cm="1">
        <f t="array" ref="AK310">INDEX(GMWQ!$A$2:$NF$60,MATCH(1,(GMWQ!$NE$2:$NE$60=AK$3)*(GMWQ!$ND$2:$ND$60=AK$4)*(GMWQ!$NF$2:$NF$60=AK$1),0),$G310-1966)</f>
        <v>18950.650000000001</v>
      </c>
      <c r="AL310" s="4" cm="1">
        <f t="array" ref="AL310">INDEX(GMWQ!$A$2:$NF$60,MATCH(1,(GMWQ!$NE$2:$NE$60=AL$3)*(GMWQ!$ND$2:$ND$60=AL$4)*(GMWQ!$NF$2:$NF$60=AL$1),0),$G310-1966)</f>
        <v>249663.4</v>
      </c>
      <c r="AM310" s="4" cm="1">
        <f t="array" ref="AM310">INDEX(GMWQ!$A$2:$NF$60,MATCH(1,(GMWQ!$NE$2:$NE$60=AM$3)*(GMWQ!$ND$2:$ND$60=AM$4)*(GMWQ!$NF$2:$NF$60=AM$1),0),$G310-1966)</f>
        <v>2300.1460000000002</v>
      </c>
      <c r="AN310" s="4" cm="1">
        <f t="array" ref="AN310">INDEX(GMWQ!$A$2:$NF$60,MATCH(1,(GMWQ!$NE$2:$NE$60=AN$3)*(GMWQ!$ND$2:$ND$60=AN$4)*(GMWQ!$NF$2:$NF$60=AN$1),0),$G310-1966)</f>
        <v>1434.33</v>
      </c>
      <c r="AO310" s="4" cm="1">
        <f t="array" ref="AO310">INDEX(GMWQ!$A$2:$NF$60,MATCH(1,(GMWQ!$NE$2:$NE$60=AO$3)*(GMWQ!$ND$2:$ND$60=AO$4)*(GMWQ!$NF$2:$NF$60=AO$1),0),$G310-1966)</f>
        <v>947.03380000000004</v>
      </c>
      <c r="AP310" s="4" cm="1">
        <f t="array" ref="AP310">INDEX(GMWQ!$A$2:$NF$60,MATCH(1,(GMWQ!$NE$2:$NE$60=AP$3)*(GMWQ!$ND$2:$ND$60=AP$4)*(GMWQ!$NF$2:$NF$60=AP$1),0),$G310-1966)</f>
        <v>1938083</v>
      </c>
      <c r="AQ310" s="4" cm="1">
        <f t="array" ref="AQ310">INDEX(GMWQ!$A$2:$NF$60,MATCH(1,(GMWQ!$NE$2:$NE$60=AQ$3)*(GMWQ!$ND$2:$ND$60=AQ$4)*(GMWQ!$NF$2:$NF$60=AQ$1),0),$G310-1966)</f>
        <v>0.64006850000000004</v>
      </c>
      <c r="AR310" s="4" cm="1">
        <f t="array" ref="AR310">INDEX(GMWQ!$A$2:$NF$60,MATCH(1,(GMWQ!$NE$2:$NE$60=AR$3)*(GMWQ!$ND$2:$ND$60=AR$4)*(GMWQ!$NF$2:$NF$60=AR$1),0),$G310-1966)</f>
        <v>0.76446179999999997</v>
      </c>
      <c r="AS310" s="4" cm="1">
        <f t="array" ref="AS310">INDEX(GMWQ!$A$2:$NF$60,MATCH(1,(GMWQ!$NE$2:$NE$60=AS$3)*(GMWQ!$ND$2:$ND$60=AS$4)*(GMWQ!$NF$2:$NF$60=AS$1),0),$G310-1966)</f>
        <v>0.46576040000000002</v>
      </c>
      <c r="AT310" s="4" cm="1">
        <f t="array" ref="AT310">INDEX(GMWQ!$A$2:$NF$60,MATCH(1,(GMWQ!$NE$2:$NE$60=AT$3)*(GMWQ!$ND$2:$ND$60=AT$4)*(GMWQ!$NF$2:$NF$60=AT$1),0),$G310-1966)</f>
        <v>0.7863909</v>
      </c>
      <c r="AU310" s="4" cm="1">
        <f t="array" ref="AU310">INDEX(GMWQ!$A$2:$NF$60,MATCH(1,(GMWQ!$NE$2:$NE$60=AU$3)*(GMWQ!$ND$2:$ND$60=AU$4)*(GMWQ!$NF$2:$NF$60=AU$1),0),$G310-1966)</f>
        <v>224.1183</v>
      </c>
      <c r="AV310" s="4" cm="1">
        <f t="array" ref="AV310">INDEX(GMWQ!$A$2:$NF$60,MATCH(1,(GMWQ!$NE$2:$NE$60=AV$3)*(GMWQ!$ND$2:$ND$60=AV$4)*(GMWQ!$NF$2:$NF$60=AV$1),0),$G310-1966)</f>
        <v>540.98</v>
      </c>
      <c r="AW310" s="4" cm="1">
        <f t="array" ref="AW310">INDEX(GMWQ!$A$2:$NF$60,MATCH(1,(GMWQ!$NE$2:$NE$60=AW$3)*(GMWQ!$ND$2:$ND$60=AW$4)*(GMWQ!$NF$2:$NF$60=AW$1),0),$G310-1966)</f>
        <v>174.45140000000001</v>
      </c>
      <c r="AX310" s="4" cm="1">
        <f t="array" ref="AX310">INDEX(GMWQ!$A$2:$NF$60,MATCH(1,(GMWQ!$NE$2:$NE$60=AX$3)*(GMWQ!$ND$2:$ND$60=AX$4)*(GMWQ!$NF$2:$NF$60=AX$1),0),$G310-1966)</f>
        <v>199.0035</v>
      </c>
      <c r="AY310" s="4" cm="1">
        <f t="array" ref="AY310">INDEX(GMWQ!$A$2:$NF$60,MATCH(1,(GMWQ!$NE$2:$NE$60=AY$3)*(GMWQ!$ND$2:$ND$60=AY$4)*(GMWQ!$NF$2:$NF$60=AY$1),0),$G310-1966)</f>
        <v>158.04300000000001</v>
      </c>
      <c r="AZ310" s="4" cm="1">
        <f t="array" ref="AZ310">INDEX(GMWQ!$A$2:$NF$60,MATCH(1,(GMWQ!$NE$2:$NE$60=AZ$3)*(GMWQ!$ND$2:$ND$60=AZ$4)*(GMWQ!$NF$2:$NF$60=AZ$1),0),$G310-1966)</f>
        <v>157.5737</v>
      </c>
      <c r="BA310" s="4" cm="1">
        <f t="array" ref="BA310">INDEX(GMWQ!$A$2:$NF$60,MATCH(1,(GMWQ!$NE$2:$NE$60=BA$3)*(GMWQ!$ND$2:$ND$60=BA$4)*(GMWQ!$NF$2:$NF$60=BA$1),0),$G310-1966)</f>
        <v>263.98110000000003</v>
      </c>
    </row>
    <row r="311" spans="1:53" x14ac:dyDescent="0.25">
      <c r="A311" s="4">
        <v>2049</v>
      </c>
      <c r="B311" s="4">
        <f t="shared" si="388"/>
        <v>2049</v>
      </c>
      <c r="C311" s="4">
        <f t="shared" si="388"/>
        <v>2048</v>
      </c>
      <c r="D311" s="4">
        <f t="shared" ref="D311" si="404">+D307+1</f>
        <v>2048</v>
      </c>
      <c r="E311" s="4">
        <f t="shared" si="388"/>
        <v>2048</v>
      </c>
      <c r="G311" s="4">
        <f t="shared" si="396"/>
        <v>2277</v>
      </c>
      <c r="H311" s="4" cm="1">
        <f t="array" ref="H311">INDEX(GMWQ!$A$2:$NF$60,MATCH(1,(GMWQ!$NE$2:$NE$60=H$3)*(GMWQ!$ND$2:$ND$60=H$4)*(GMWQ!$NF$2:$NF$60=H$1),0),$G311-1966)</f>
        <v>970789.9</v>
      </c>
      <c r="I311" s="4" cm="1">
        <f t="array" ref="I311">INDEX(GMWQ!$A$2:$NF$60,MATCH(1,(GMWQ!$NE$2:$NE$60=I$3)*(GMWQ!$ND$2:$ND$60=I$4)*(GMWQ!$NF$2:$NF$60=I$1),0),$G311-1966)</f>
        <v>9497.9950000000008</v>
      </c>
      <c r="J311" s="4" cm="1">
        <f t="array" ref="J311">INDEX(GMWQ!$A$2:$NF$60,MATCH(1,(GMWQ!$NE$2:$NE$60=J$3)*(GMWQ!$ND$2:$ND$60=J$4)*(GMWQ!$NF$2:$NF$60=J$1),0),$G311-1966)</f>
        <v>156459.5</v>
      </c>
      <c r="K311" s="4" cm="1">
        <f t="array" ref="K311">INDEX(GMWQ!$A$2:$NF$60,MATCH(1,(GMWQ!$NE$2:$NE$60=K$3)*(GMWQ!$ND$2:$ND$60=K$4)*(GMWQ!$NF$2:$NF$60=K$1),0),$G311-1966)</f>
        <v>1126.5650000000001</v>
      </c>
      <c r="L311" s="4" cm="1">
        <f t="array" ref="L311">INDEX(GMWQ!$A$2:$NF$60,MATCH(1,(GMWQ!$NE$2:$NE$60=L$3)*(GMWQ!$ND$2:$ND$60=L$4)*(GMWQ!$NF$2:$NF$60=L$1),0),$G311-1966)</f>
        <v>785.60559999999998</v>
      </c>
      <c r="M311" s="4" cm="1">
        <f t="array" ref="M311">INDEX(GMWQ!$A$2:$NF$60,MATCH(1,(GMWQ!$NE$2:$NE$60=M$3)*(GMWQ!$ND$2:$ND$60=M$4)*(GMWQ!$NF$2:$NF$60=M$1),0),$G311-1966)</f>
        <v>527.76210000000003</v>
      </c>
      <c r="N311" s="4" cm="1">
        <f t="array" ref="N311">INDEX(GMWQ!$A$2:$NF$60,MATCH(1,(GMWQ!$NE$2:$NE$60=N$3)*(GMWQ!$ND$2:$ND$60=N$4)*(GMWQ!$NF$2:$NF$60=N$1),0),$G311-1966)</f>
        <v>959294.9</v>
      </c>
      <c r="O311" s="4" cm="1">
        <f t="array" ref="O311">INDEX(GMWQ!$A$2:$NF$60,MATCH(1,(GMWQ!$NE$2:$NE$60=O$3)*(GMWQ!$ND$2:$ND$60=O$4)*(GMWQ!$NF$2:$NF$60=O$1),0),$G311-1966)</f>
        <v>-5025.75</v>
      </c>
      <c r="P311" s="4" cm="1">
        <f t="array" ref="P311">INDEX(GMWQ!$A$2:$NF$60,MATCH(1,(GMWQ!$NE$2:$NE$60=P$3)*(GMWQ!$ND$2:$ND$60=P$4)*(GMWQ!$NF$2:$NF$60=P$1),0),$G311-1966)</f>
        <v>-1083.941</v>
      </c>
      <c r="Q311" s="4" cm="1">
        <f t="array" ref="Q311">INDEX(GMWQ!$A$2:$NF$60,MATCH(1,(GMWQ!$NE$2:$NE$60=Q$3)*(GMWQ!$ND$2:$ND$60=Q$4)*(GMWQ!$NF$2:$NF$60=Q$1),0),$G311-1966)</f>
        <v>-8398.4060000000009</v>
      </c>
      <c r="R311" s="4" cm="1">
        <f t="array" ref="R311">INDEX(GMWQ!$A$2:$NF$60,MATCH(1,(GMWQ!$NE$2:$NE$60=R$3)*(GMWQ!$ND$2:$ND$60=R$4)*(GMWQ!$NF$2:$NF$60=R$1),0),$G311-1966)</f>
        <v>-34.13599</v>
      </c>
      <c r="S311" s="4" cm="1">
        <f t="array" ref="S311">INDEX(GMWQ!$A$2:$NF$60,MATCH(1,(GMWQ!$NE$2:$NE$60=S$3)*(GMWQ!$ND$2:$ND$60=S$4)*(GMWQ!$NF$2:$NF$60=S$1),0),$G311-1966)</f>
        <v>-47.296999999999997</v>
      </c>
      <c r="T311" s="4" cm="1">
        <f t="array" ref="T311">INDEX(GMWQ!$A$2:$NF$60,MATCH(1,(GMWQ!$NE$2:$NE$60=T$3)*(GMWQ!$ND$2:$ND$60=T$4)*(GMWQ!$NF$2:$NF$60=T$1),0),$G311-1966)</f>
        <v>-16.772010000000002</v>
      </c>
      <c r="U311" s="4" cm="1">
        <f t="array" ref="U311">INDEX(GMWQ!$A$2:$NF$60,MATCH(1,(GMWQ!$NE$2:$NE$60=U$3)*(GMWQ!$ND$2:$ND$60=U$4)*(GMWQ!$NF$2:$NF$60=U$1),0),$G311-1966)</f>
        <v>-31029.25</v>
      </c>
      <c r="V311" s="4" cm="1">
        <f t="array" ref="V311">INDEX(GMWQ!$A$2:$NF$60,MATCH(1,(GMWQ!$NE$2:$NE$60=V$3)*(GMWQ!$ND$2:$ND$60=V$4)*(GMWQ!$NF$2:$NF$60=V$1),0),$G311-1966)</f>
        <v>7058098</v>
      </c>
      <c r="W311" s="4" cm="1">
        <f t="array" ref="W311">INDEX(GMWQ!$A$2:$NF$60,MATCH(1,(GMWQ!$NE$2:$NE$60=W$3)*(GMWQ!$ND$2:$ND$60=W$4)*(GMWQ!$NF$2:$NF$60=W$1),0),$G311-1966)</f>
        <v>127583.8</v>
      </c>
      <c r="X311" s="4" cm="1">
        <f t="array" ref="X311">INDEX(GMWQ!$A$2:$NF$60,MATCH(1,(GMWQ!$NE$2:$NE$60=X$3)*(GMWQ!$ND$2:$ND$60=X$4)*(GMWQ!$NF$2:$NF$60=X$1),0),$G311-1966)</f>
        <v>1993626</v>
      </c>
      <c r="Y311" s="4" cm="1">
        <f t="array" ref="Y311">INDEX(GMWQ!$A$2:$NF$60,MATCH(1,(GMWQ!$NE$2:$NE$60=Y$3)*(GMWQ!$ND$2:$ND$60=Y$4)*(GMWQ!$NF$2:$NF$60=Y$1),0),$G311-1966)</f>
        <v>5766.491</v>
      </c>
      <c r="Z311" s="4" cm="1">
        <f t="array" ref="Z311">INDEX(GMWQ!$A$2:$NF$60,MATCH(1,(GMWQ!$NE$2:$NE$60=Z$3)*(GMWQ!$ND$2:$ND$60=Z$4)*(GMWQ!$NF$2:$NF$60=Z$1),0),$G311-1966)</f>
        <v>7398.6440000000002</v>
      </c>
      <c r="AA311" s="4" cm="1">
        <f t="array" ref="AA311">INDEX(GMWQ!$A$2:$NF$60,MATCH(1,(GMWQ!$NE$2:$NE$60=AA$3)*(GMWQ!$ND$2:$ND$60=AA$4)*(GMWQ!$NF$2:$NF$60=AA$1),0),$G311-1966)</f>
        <v>4849.55</v>
      </c>
      <c r="AB311" s="4" cm="1">
        <f t="array" ref="AB311">INDEX(GMWQ!$A$2:$NF$60,MATCH(1,(GMWQ!$NE$2:$NE$60=AB$3)*(GMWQ!$ND$2:$ND$60=AB$4)*(GMWQ!$NF$2:$NF$60=AB$1),0),$G311-1966)</f>
        <v>5791034</v>
      </c>
      <c r="AC311" s="4" cm="1">
        <f t="array" ref="AC311">INDEX(GMWQ!$A$2:$NF$60,MATCH(1,(GMWQ!$NE$2:$NE$60=AC$3)*(GMWQ!$ND$2:$ND$60=AC$4)*(GMWQ!$NF$2:$NF$60=AC$1),0),$G311-1966)</f>
        <v>7264834</v>
      </c>
      <c r="AD311" s="4" cm="1">
        <f t="array" ref="AD311">INDEX(GMWQ!$A$2:$NF$60,MATCH(1,(GMWQ!$NE$2:$NE$60=AD$3)*(GMWQ!$ND$2:$ND$60=AD$4)*(GMWQ!$NF$2:$NF$60=AD$1),0),$G311-1966)</f>
        <v>115823.7</v>
      </c>
      <c r="AE311" s="4" cm="1">
        <f t="array" ref="AE311">INDEX(GMWQ!$A$2:$NF$60,MATCH(1,(GMWQ!$NE$2:$NE$60=AE$3)*(GMWQ!$ND$2:$ND$60=AE$4)*(GMWQ!$NF$2:$NF$60=AE$1),0),$G311-1966)</f>
        <v>1211055</v>
      </c>
      <c r="AF311" s="4" cm="1">
        <f t="array" ref="AF311">INDEX(GMWQ!$A$2:$NF$60,MATCH(1,(GMWQ!$NE$2:$NE$60=AF$3)*(GMWQ!$ND$2:$ND$60=AF$4)*(GMWQ!$NF$2:$NF$60=AF$1),0),$G311-1966)</f>
        <v>4089.9409999999998</v>
      </c>
      <c r="AG311" s="4" cm="1">
        <f t="array" ref="AG311">INDEX(GMWQ!$A$2:$NF$60,MATCH(1,(GMWQ!$NE$2:$NE$60=AG$3)*(GMWQ!$ND$2:$ND$60=AG$4)*(GMWQ!$NF$2:$NF$60=AG$1),0),$G311-1966)</f>
        <v>5968.2529999999997</v>
      </c>
      <c r="AH311" s="4" cm="1">
        <f t="array" ref="AH311">INDEX(GMWQ!$A$2:$NF$60,MATCH(1,(GMWQ!$NE$2:$NE$60=AH$3)*(GMWQ!$ND$2:$ND$60=AH$4)*(GMWQ!$NF$2:$NF$60=AH$1),0),$G311-1966)</f>
        <v>4210.8370000000004</v>
      </c>
      <c r="AI311" s="4" cm="1">
        <f t="array" ref="AI311">INDEX(GMWQ!$A$2:$NF$60,MATCH(1,(GMWQ!$NE$2:$NE$60=AI$3)*(GMWQ!$ND$2:$ND$60=AI$4)*(GMWQ!$NF$2:$NF$60=AI$1),0),$G311-1966)</f>
        <v>2697872</v>
      </c>
      <c r="AJ311" s="4" cm="1">
        <f t="array" ref="AJ311">INDEX(GMWQ!$A$2:$NF$60,MATCH(1,(GMWQ!$NE$2:$NE$60=AJ$3)*(GMWQ!$ND$2:$ND$60=AJ$4)*(GMWQ!$NF$2:$NF$60=AJ$1),0),$G311-1966)</f>
        <v>1748842</v>
      </c>
      <c r="AK311" s="4" cm="1">
        <f t="array" ref="AK311">INDEX(GMWQ!$A$2:$NF$60,MATCH(1,(GMWQ!$NE$2:$NE$60=AK$3)*(GMWQ!$ND$2:$ND$60=AK$4)*(GMWQ!$NF$2:$NF$60=AK$1),0),$G311-1966)</f>
        <v>19116.07</v>
      </c>
      <c r="AL311" s="4" cm="1">
        <f t="array" ref="AL311">INDEX(GMWQ!$A$2:$NF$60,MATCH(1,(GMWQ!$NE$2:$NE$60=AL$3)*(GMWQ!$ND$2:$ND$60=AL$4)*(GMWQ!$NF$2:$NF$60=AL$1),0),$G311-1966)</f>
        <v>250829.8</v>
      </c>
      <c r="AM311" s="4" cm="1">
        <f t="array" ref="AM311">INDEX(GMWQ!$A$2:$NF$60,MATCH(1,(GMWQ!$NE$2:$NE$60=AM$3)*(GMWQ!$ND$2:$ND$60=AM$4)*(GMWQ!$NF$2:$NF$60=AM$1),0),$G311-1966)</f>
        <v>2316.096</v>
      </c>
      <c r="AN311" s="4" cm="1">
        <f t="array" ref="AN311">INDEX(GMWQ!$A$2:$NF$60,MATCH(1,(GMWQ!$NE$2:$NE$60=AN$3)*(GMWQ!$ND$2:$ND$60=AN$4)*(GMWQ!$NF$2:$NF$60=AN$1),0),$G311-1966)</f>
        <v>1442.4839999999999</v>
      </c>
      <c r="AO311" s="4" cm="1">
        <f t="array" ref="AO311">INDEX(GMWQ!$A$2:$NF$60,MATCH(1,(GMWQ!$NE$2:$NE$60=AO$3)*(GMWQ!$ND$2:$ND$60=AO$4)*(GMWQ!$NF$2:$NF$60=AO$1),0),$G311-1966)</f>
        <v>952.12120000000004</v>
      </c>
      <c r="AP311" s="4" cm="1">
        <f t="array" ref="AP311">INDEX(GMWQ!$A$2:$NF$60,MATCH(1,(GMWQ!$NE$2:$NE$60=AP$3)*(GMWQ!$ND$2:$ND$60=AP$4)*(GMWQ!$NF$2:$NF$60=AP$1),0),$G311-1966)</f>
        <v>1956038</v>
      </c>
      <c r="AQ311" s="4" cm="1">
        <f t="array" ref="AQ311">INDEX(GMWQ!$A$2:$NF$60,MATCH(1,(GMWQ!$NE$2:$NE$60=AQ$3)*(GMWQ!$ND$2:$ND$60=AQ$4)*(GMWQ!$NF$2:$NF$60=AQ$1),0),$G311-1966)</f>
        <v>0.64327920000000005</v>
      </c>
      <c r="AR311" s="4" cm="1">
        <f t="array" ref="AR311">INDEX(GMWQ!$A$2:$NF$60,MATCH(1,(GMWQ!$NE$2:$NE$60=AR$3)*(GMWQ!$ND$2:$ND$60=AR$4)*(GMWQ!$NF$2:$NF$60=AR$1),0),$G311-1966)</f>
        <v>0.76587550000000004</v>
      </c>
      <c r="AS311" s="4" cm="1">
        <f t="array" ref="AS311">INDEX(GMWQ!$A$2:$NF$60,MATCH(1,(GMWQ!$NE$2:$NE$60=AS$3)*(GMWQ!$ND$2:$ND$60=AS$4)*(GMWQ!$NF$2:$NF$60=AS$1),0),$G311-1966)</f>
        <v>0.46956989999999998</v>
      </c>
      <c r="AT311" s="4" cm="1">
        <f t="array" ref="AT311">INDEX(GMWQ!$A$2:$NF$60,MATCH(1,(GMWQ!$NE$2:$NE$60=AT$3)*(GMWQ!$ND$2:$ND$60=AT$4)*(GMWQ!$NF$2:$NF$60=AT$1),0),$G311-1966)</f>
        <v>0.7849294</v>
      </c>
      <c r="AU311" s="4" cm="1">
        <f t="array" ref="AU311">INDEX(GMWQ!$A$2:$NF$60,MATCH(1,(GMWQ!$NE$2:$NE$60=AU$3)*(GMWQ!$ND$2:$ND$60=AU$4)*(GMWQ!$NF$2:$NF$60=AU$1),0),$G311-1966)</f>
        <v>224.54920000000001</v>
      </c>
      <c r="AV311" s="4" cm="1">
        <f t="array" ref="AV311">INDEX(GMWQ!$A$2:$NF$60,MATCH(1,(GMWQ!$NE$2:$NE$60=AV$3)*(GMWQ!$ND$2:$ND$60=AV$4)*(GMWQ!$NF$2:$NF$60=AV$1),0),$G311-1966)</f>
        <v>543.94090000000006</v>
      </c>
      <c r="AW311" s="4" cm="1">
        <f t="array" ref="AW311">INDEX(GMWQ!$A$2:$NF$60,MATCH(1,(GMWQ!$NE$2:$NE$60=AW$3)*(GMWQ!$ND$2:$ND$60=AW$4)*(GMWQ!$NF$2:$NF$60=AW$1),0),$G311-1966)</f>
        <v>174.6379</v>
      </c>
      <c r="AX311" s="4" cm="1">
        <f t="array" ref="AX311">INDEX(GMWQ!$A$2:$NF$60,MATCH(1,(GMWQ!$NE$2:$NE$60=AX$3)*(GMWQ!$ND$2:$ND$60=AX$4)*(GMWQ!$NF$2:$NF$60=AX$1),0),$G311-1966)</f>
        <v>200.0027</v>
      </c>
      <c r="AY311" s="4" cm="1">
        <f t="array" ref="AY311">INDEX(GMWQ!$A$2:$NF$60,MATCH(1,(GMWQ!$NE$2:$NE$60=AY$3)*(GMWQ!$ND$2:$ND$60=AY$4)*(GMWQ!$NF$2:$NF$60=AY$1),0),$G311-1966)</f>
        <v>158.8742</v>
      </c>
      <c r="AZ311" s="4" cm="1">
        <f t="array" ref="AZ311">INDEX(GMWQ!$A$2:$NF$60,MATCH(1,(GMWQ!$NE$2:$NE$60=AZ$3)*(GMWQ!$ND$2:$ND$60=AZ$4)*(GMWQ!$NF$2:$NF$60=AZ$1),0),$G311-1966)</f>
        <v>158.65950000000001</v>
      </c>
      <c r="BA311" s="4" cm="1">
        <f t="array" ref="BA311">INDEX(GMWQ!$A$2:$NF$60,MATCH(1,(GMWQ!$NE$2:$NE$60=BA$3)*(GMWQ!$ND$2:$ND$60=BA$4)*(GMWQ!$NF$2:$NF$60=BA$1),0),$G311-1966)</f>
        <v>265.31020000000001</v>
      </c>
    </row>
    <row r="312" spans="1:53" x14ac:dyDescent="0.25">
      <c r="B312" s="4">
        <f t="shared" si="388"/>
        <v>2049</v>
      </c>
      <c r="C312" s="4">
        <f t="shared" si="388"/>
        <v>2049</v>
      </c>
      <c r="D312" s="4">
        <f t="shared" ref="D312" si="405">+D308+1</f>
        <v>2048</v>
      </c>
      <c r="G312" s="4">
        <f t="shared" si="396"/>
        <v>2278</v>
      </c>
      <c r="H312" s="4" cm="1">
        <f t="array" ref="H312">INDEX(GMWQ!$A$2:$NF$60,MATCH(1,(GMWQ!$NE$2:$NE$60=H$3)*(GMWQ!$ND$2:$ND$60=H$4)*(GMWQ!$NF$2:$NF$60=H$1),0),$G312-1966)</f>
        <v>973698.6</v>
      </c>
      <c r="I312" s="4" cm="1">
        <f t="array" ref="I312">INDEX(GMWQ!$A$2:$NF$60,MATCH(1,(GMWQ!$NE$2:$NE$60=I$3)*(GMWQ!$ND$2:$ND$60=I$4)*(GMWQ!$NF$2:$NF$60=I$1),0),$G312-1966)</f>
        <v>9535.4040000000005</v>
      </c>
      <c r="J312" s="4" cm="1">
        <f t="array" ref="J312">INDEX(GMWQ!$A$2:$NF$60,MATCH(1,(GMWQ!$NE$2:$NE$60=J$3)*(GMWQ!$ND$2:$ND$60=J$4)*(GMWQ!$NF$2:$NF$60=J$1),0),$G312-1966)</f>
        <v>156551.1</v>
      </c>
      <c r="K312" s="4" cm="1">
        <f t="array" ref="K312">INDEX(GMWQ!$A$2:$NF$60,MATCH(1,(GMWQ!$NE$2:$NE$60=K$3)*(GMWQ!$ND$2:$ND$60=K$4)*(GMWQ!$NF$2:$NF$60=K$1),0),$G312-1966)</f>
        <v>1128.777</v>
      </c>
      <c r="L312" s="4" cm="1">
        <f t="array" ref="L312">INDEX(GMWQ!$A$2:$NF$60,MATCH(1,(GMWQ!$NE$2:$NE$60=L$3)*(GMWQ!$ND$2:$ND$60=L$4)*(GMWQ!$NF$2:$NF$60=L$1),0),$G312-1966)</f>
        <v>786.30269999999996</v>
      </c>
      <c r="M312" s="4" cm="1">
        <f t="array" ref="M312">INDEX(GMWQ!$A$2:$NF$60,MATCH(1,(GMWQ!$NE$2:$NE$60=M$3)*(GMWQ!$ND$2:$ND$60=M$4)*(GMWQ!$NF$2:$NF$60=M$1),0),$G312-1966)</f>
        <v>528.12180000000001</v>
      </c>
      <c r="N312" s="4" cm="1">
        <f t="array" ref="N312">INDEX(GMWQ!$A$2:$NF$60,MATCH(1,(GMWQ!$NE$2:$NE$60=N$3)*(GMWQ!$ND$2:$ND$60=N$4)*(GMWQ!$NF$2:$NF$60=N$1),0),$G312-1966)</f>
        <v>963406.2</v>
      </c>
      <c r="O312" s="4" cm="1">
        <f t="array" ref="O312">INDEX(GMWQ!$A$2:$NF$60,MATCH(1,(GMWQ!$NE$2:$NE$60=O$3)*(GMWQ!$ND$2:$ND$60=O$4)*(GMWQ!$NF$2:$NF$60=O$1),0),$G312-1966)</f>
        <v>-111711.6</v>
      </c>
      <c r="P312" s="4" cm="1">
        <f t="array" ref="P312">INDEX(GMWQ!$A$2:$NF$60,MATCH(1,(GMWQ!$NE$2:$NE$60=P$3)*(GMWQ!$ND$2:$ND$60=P$4)*(GMWQ!$NF$2:$NF$60=P$1),0),$G312-1966)</f>
        <v>-1084.75</v>
      </c>
      <c r="Q312" s="4" cm="1">
        <f t="array" ref="Q312">INDEX(GMWQ!$A$2:$NF$60,MATCH(1,(GMWQ!$NE$2:$NE$60=Q$3)*(GMWQ!$ND$2:$ND$60=Q$4)*(GMWQ!$NF$2:$NF$60=Q$1),0),$G312-1966)</f>
        <v>-8437.6479999999992</v>
      </c>
      <c r="R312" s="4" cm="1">
        <f t="array" ref="R312">INDEX(GMWQ!$A$2:$NF$60,MATCH(1,(GMWQ!$NE$2:$NE$60=R$3)*(GMWQ!$ND$2:$ND$60=R$4)*(GMWQ!$NF$2:$NF$60=R$1),0),$G312-1966)</f>
        <v>-34.373049999999999</v>
      </c>
      <c r="S312" s="4" cm="1">
        <f t="array" ref="S312">INDEX(GMWQ!$A$2:$NF$60,MATCH(1,(GMWQ!$NE$2:$NE$60=S$3)*(GMWQ!$ND$2:$ND$60=S$4)*(GMWQ!$NF$2:$NF$60=S$1),0),$G312-1966)</f>
        <v>-47.567990000000002</v>
      </c>
      <c r="T312" s="4" cm="1">
        <f t="array" ref="T312">INDEX(GMWQ!$A$2:$NF$60,MATCH(1,(GMWQ!$NE$2:$NE$60=T$3)*(GMWQ!$ND$2:$ND$60=T$4)*(GMWQ!$NF$2:$NF$60=T$1),0),$G312-1966)</f>
        <v>-16.862089999999998</v>
      </c>
      <c r="U312" s="4" cm="1">
        <f t="array" ref="U312">INDEX(GMWQ!$A$2:$NF$60,MATCH(1,(GMWQ!$NE$2:$NE$60=U$3)*(GMWQ!$ND$2:$ND$60=U$4)*(GMWQ!$NF$2:$NF$60=U$1),0),$G312-1966)</f>
        <v>-31213.56</v>
      </c>
      <c r="V312" s="4" cm="1">
        <f t="array" ref="V312">INDEX(GMWQ!$A$2:$NF$60,MATCH(1,(GMWQ!$NE$2:$NE$60=V$3)*(GMWQ!$ND$2:$ND$60=V$4)*(GMWQ!$NF$2:$NF$60=V$1),0),$G312-1966)</f>
        <v>7169809</v>
      </c>
      <c r="W312" s="4" cm="1">
        <f t="array" ref="W312">INDEX(GMWQ!$A$2:$NF$60,MATCH(1,(GMWQ!$NE$2:$NE$60=W$3)*(GMWQ!$ND$2:$ND$60=W$4)*(GMWQ!$NF$2:$NF$60=W$1),0),$G312-1966)</f>
        <v>128668.5</v>
      </c>
      <c r="X312" s="4" cm="1">
        <f t="array" ref="X312">INDEX(GMWQ!$A$2:$NF$60,MATCH(1,(GMWQ!$NE$2:$NE$60=X$3)*(GMWQ!$ND$2:$ND$60=X$4)*(GMWQ!$NF$2:$NF$60=X$1),0),$G312-1966)</f>
        <v>2002064</v>
      </c>
      <c r="Y312" s="4" cm="1">
        <f t="array" ref="Y312">INDEX(GMWQ!$A$2:$NF$60,MATCH(1,(GMWQ!$NE$2:$NE$60=Y$3)*(GMWQ!$ND$2:$ND$60=Y$4)*(GMWQ!$NF$2:$NF$60=Y$1),0),$G312-1966)</f>
        <v>5800.8639999999996</v>
      </c>
      <c r="Z312" s="4" cm="1">
        <f t="array" ref="Z312">INDEX(GMWQ!$A$2:$NF$60,MATCH(1,(GMWQ!$NE$2:$NE$60=Z$3)*(GMWQ!$ND$2:$ND$60=Z$4)*(GMWQ!$NF$2:$NF$60=Z$1),0),$G312-1966)</f>
        <v>7446.2110000000002</v>
      </c>
      <c r="AA312" s="4" cm="1">
        <f t="array" ref="AA312">INDEX(GMWQ!$A$2:$NF$60,MATCH(1,(GMWQ!$NE$2:$NE$60=AA$3)*(GMWQ!$ND$2:$ND$60=AA$4)*(GMWQ!$NF$2:$NF$60=AA$1),0),$G312-1966)</f>
        <v>4866.4120000000003</v>
      </c>
      <c r="AB312" s="4" cm="1">
        <f t="array" ref="AB312">INDEX(GMWQ!$A$2:$NF$60,MATCH(1,(GMWQ!$NE$2:$NE$60=AB$3)*(GMWQ!$ND$2:$ND$60=AB$4)*(GMWQ!$NF$2:$NF$60=AB$1),0),$G312-1966)</f>
        <v>5822248</v>
      </c>
      <c r="AC312" s="4" cm="1">
        <f t="array" ref="AC312">INDEX(GMWQ!$A$2:$NF$60,MATCH(1,(GMWQ!$NE$2:$NE$60=AC$3)*(GMWQ!$ND$2:$ND$60=AC$4)*(GMWQ!$NF$2:$NF$60=AC$1),0),$G312-1966)</f>
        <v>7379223</v>
      </c>
      <c r="AD312" s="4" cm="1">
        <f t="array" ref="AD312">INDEX(GMWQ!$A$2:$NF$60,MATCH(1,(GMWQ!$NE$2:$NE$60=AD$3)*(GMWQ!$ND$2:$ND$60=AD$4)*(GMWQ!$NF$2:$NF$60=AD$1),0),$G312-1966)</f>
        <v>116909.2</v>
      </c>
      <c r="AE312" s="4" cm="1">
        <f t="array" ref="AE312">INDEX(GMWQ!$A$2:$NF$60,MATCH(1,(GMWQ!$NE$2:$NE$60=AE$3)*(GMWQ!$ND$2:$ND$60=AE$4)*(GMWQ!$NF$2:$NF$60=AE$1),0),$G312-1966)</f>
        <v>1219492</v>
      </c>
      <c r="AF312" s="4" cm="1">
        <f t="array" ref="AF312">INDEX(GMWQ!$A$2:$NF$60,MATCH(1,(GMWQ!$NE$2:$NE$60=AF$3)*(GMWQ!$ND$2:$ND$60=AF$4)*(GMWQ!$NF$2:$NF$60=AF$1),0),$G312-1966)</f>
        <v>4124.3140000000003</v>
      </c>
      <c r="AG312" s="4" cm="1">
        <f t="array" ref="AG312">INDEX(GMWQ!$A$2:$NF$60,MATCH(1,(GMWQ!$NE$2:$NE$60=AG$3)*(GMWQ!$ND$2:$ND$60=AG$4)*(GMWQ!$NF$2:$NF$60=AG$1),0),$G312-1966)</f>
        <v>6015.8209999999999</v>
      </c>
      <c r="AH312" s="4" cm="1">
        <f t="array" ref="AH312">INDEX(GMWQ!$A$2:$NF$60,MATCH(1,(GMWQ!$NE$2:$NE$60=AH$3)*(GMWQ!$ND$2:$ND$60=AH$4)*(GMWQ!$NF$2:$NF$60=AH$1),0),$G312-1966)</f>
        <v>4227.7</v>
      </c>
      <c r="AI312" s="4" cm="1">
        <f t="array" ref="AI312">INDEX(GMWQ!$A$2:$NF$60,MATCH(1,(GMWQ!$NE$2:$NE$60=AI$3)*(GMWQ!$ND$2:$ND$60=AI$4)*(GMWQ!$NF$2:$NF$60=AI$1),0),$G312-1966)</f>
        <v>2730603</v>
      </c>
      <c r="AJ312" s="4" cm="1">
        <f t="array" ref="AJ312">INDEX(GMWQ!$A$2:$NF$60,MATCH(1,(GMWQ!$NE$2:$NE$60=AJ$3)*(GMWQ!$ND$2:$ND$60=AJ$4)*(GMWQ!$NF$2:$NF$60=AJ$1),0),$G312-1966)</f>
        <v>1763571</v>
      </c>
      <c r="AK312" s="4" cm="1">
        <f t="array" ref="AK312">INDEX(GMWQ!$A$2:$NF$60,MATCH(1,(GMWQ!$NE$2:$NE$60=AK$3)*(GMWQ!$ND$2:$ND$60=AK$4)*(GMWQ!$NF$2:$NF$60=AK$1),0),$G312-1966)</f>
        <v>19281.89</v>
      </c>
      <c r="AL312" s="4" cm="1">
        <f t="array" ref="AL312">INDEX(GMWQ!$A$2:$NF$60,MATCH(1,(GMWQ!$NE$2:$NE$60=AL$3)*(GMWQ!$ND$2:$ND$60=AL$4)*(GMWQ!$NF$2:$NF$60=AL$1),0),$G312-1966)</f>
        <v>251999.8</v>
      </c>
      <c r="AM312" s="4" cm="1">
        <f t="array" ref="AM312">INDEX(GMWQ!$A$2:$NF$60,MATCH(1,(GMWQ!$NE$2:$NE$60=AM$3)*(GMWQ!$ND$2:$ND$60=AM$4)*(GMWQ!$NF$2:$NF$60=AM$1),0),$G312-1966)</f>
        <v>2332.1559999999999</v>
      </c>
      <c r="AN312" s="4" cm="1">
        <f t="array" ref="AN312">INDEX(GMWQ!$A$2:$NF$60,MATCH(1,(GMWQ!$NE$2:$NE$60=AN$3)*(GMWQ!$ND$2:$ND$60=AN$4)*(GMWQ!$NF$2:$NF$60=AN$1),0),$G312-1966)</f>
        <v>1450.876</v>
      </c>
      <c r="AO312" s="4" cm="1">
        <f t="array" ref="AO312">INDEX(GMWQ!$A$2:$NF$60,MATCH(1,(GMWQ!$NE$2:$NE$60=AO$3)*(GMWQ!$ND$2:$ND$60=AO$4)*(GMWQ!$NF$2:$NF$60=AO$1),0),$G312-1966)</f>
        <v>957.58969999999999</v>
      </c>
      <c r="AP312" s="4" cm="1">
        <f t="array" ref="AP312">INDEX(GMWQ!$A$2:$NF$60,MATCH(1,(GMWQ!$NE$2:$NE$60=AP$3)*(GMWQ!$ND$2:$ND$60=AP$4)*(GMWQ!$NF$2:$NF$60=AP$1),0),$G312-1966)</f>
        <v>1974120</v>
      </c>
      <c r="AQ312" s="4" cm="1">
        <f t="array" ref="AQ312">INDEX(GMWQ!$A$2:$NF$60,MATCH(1,(GMWQ!$NE$2:$NE$60=AQ$3)*(GMWQ!$ND$2:$ND$60=AQ$4)*(GMWQ!$NF$2:$NF$60=AQ$1),0),$G312-1966)</f>
        <v>0.64692099999999997</v>
      </c>
      <c r="AR312" s="4" cm="1">
        <f t="array" ref="AR312">INDEX(GMWQ!$A$2:$NF$60,MATCH(1,(GMWQ!$NE$2:$NE$60=AR$3)*(GMWQ!$ND$2:$ND$60=AR$4)*(GMWQ!$NF$2:$NF$60=AR$1),0),$G312-1966)</f>
        <v>0.76781619999999995</v>
      </c>
      <c r="AS312" s="4" cm="1">
        <f t="array" ref="AS312">INDEX(GMWQ!$A$2:$NF$60,MATCH(1,(GMWQ!$NE$2:$NE$60=AS$3)*(GMWQ!$ND$2:$ND$60=AS$4)*(GMWQ!$NF$2:$NF$60=AS$1),0),$G312-1966)</f>
        <v>0.47275660000000003</v>
      </c>
      <c r="AT312" s="4" cm="1">
        <f t="array" ref="AT312">INDEX(GMWQ!$A$2:$NF$60,MATCH(1,(GMWQ!$NE$2:$NE$60=AT$3)*(GMWQ!$ND$2:$ND$60=AT$4)*(GMWQ!$NF$2:$NF$60=AT$1),0),$G312-1966)</f>
        <v>0.78351579999999998</v>
      </c>
      <c r="AU312" s="4" cm="1">
        <f t="array" ref="AU312">INDEX(GMWQ!$A$2:$NF$60,MATCH(1,(GMWQ!$NE$2:$NE$60=AU$3)*(GMWQ!$ND$2:$ND$60=AU$4)*(GMWQ!$NF$2:$NF$60=AU$1),0),$G312-1966)</f>
        <v>226.488</v>
      </c>
      <c r="AV312" s="4" cm="1">
        <f t="array" ref="AV312">INDEX(GMWQ!$A$2:$NF$60,MATCH(1,(GMWQ!$NE$2:$NE$60=AV$3)*(GMWQ!$ND$2:$ND$60=AV$4)*(GMWQ!$NF$2:$NF$60=AV$1),0),$G312-1966)</f>
        <v>546.91780000000006</v>
      </c>
      <c r="AW312" s="4" cm="1">
        <f t="array" ref="AW312">INDEX(GMWQ!$A$2:$NF$60,MATCH(1,(GMWQ!$NE$2:$NE$60=AW$3)*(GMWQ!$ND$2:$ND$60=AW$4)*(GMWQ!$NF$2:$NF$60=AW$1),0),$G312-1966)</f>
        <v>176.15620000000001</v>
      </c>
      <c r="AX312" s="4" cm="1">
        <f t="array" ref="AX312">INDEX(GMWQ!$A$2:$NF$60,MATCH(1,(GMWQ!$NE$2:$NE$60=AX$3)*(GMWQ!$ND$2:$ND$60=AX$4)*(GMWQ!$NF$2:$NF$60=AX$1),0),$G312-1966)</f>
        <v>201.0069</v>
      </c>
      <c r="AY312" s="4" cm="1">
        <f t="array" ref="AY312">INDEX(GMWQ!$A$2:$NF$60,MATCH(1,(GMWQ!$NE$2:$NE$60=AY$3)*(GMWQ!$ND$2:$ND$60=AY$4)*(GMWQ!$NF$2:$NF$60=AY$1),0),$G312-1966)</f>
        <v>160.33000000000001</v>
      </c>
      <c r="AZ312" s="4" cm="1">
        <f t="array" ref="AZ312">INDEX(GMWQ!$A$2:$NF$60,MATCH(1,(GMWQ!$NE$2:$NE$60=AZ$3)*(GMWQ!$ND$2:$ND$60=AZ$4)*(GMWQ!$NF$2:$NF$60=AZ$1),0),$G312-1966)</f>
        <v>160.22470000000001</v>
      </c>
      <c r="BA312" s="4" cm="1">
        <f t="array" ref="BA312">INDEX(GMWQ!$A$2:$NF$60,MATCH(1,(GMWQ!$NE$2:$NE$60=BA$3)*(GMWQ!$ND$2:$ND$60=BA$4)*(GMWQ!$NF$2:$NF$60=BA$1),0),$G312-1966)</f>
        <v>266.64609999999999</v>
      </c>
    </row>
    <row r="313" spans="1:53" x14ac:dyDescent="0.25">
      <c r="B313" s="4">
        <f t="shared" si="388"/>
        <v>2049</v>
      </c>
      <c r="C313" s="4">
        <f t="shared" si="388"/>
        <v>2049</v>
      </c>
      <c r="D313" s="4">
        <f t="shared" ref="D313" si="406">+D309+1</f>
        <v>2049</v>
      </c>
      <c r="G313" s="4">
        <f t="shared" si="396"/>
        <v>2279</v>
      </c>
      <c r="H313" s="4" cm="1">
        <f t="array" ref="H313">INDEX(GMWQ!$A$2:$NF$60,MATCH(1,(GMWQ!$NE$2:$NE$60=H$3)*(GMWQ!$ND$2:$ND$60=H$4)*(GMWQ!$NF$2:$NF$60=H$1),0),$G313-1966)</f>
        <v>976519.1</v>
      </c>
      <c r="I313" s="4" cm="1">
        <f t="array" ref="I313">INDEX(GMWQ!$A$2:$NF$60,MATCH(1,(GMWQ!$NE$2:$NE$60=I$3)*(GMWQ!$ND$2:$ND$60=I$4)*(GMWQ!$NF$2:$NF$60=I$1),0),$G313-1966)</f>
        <v>9573.3050000000003</v>
      </c>
      <c r="J313" s="4" cm="1">
        <f t="array" ref="J313">INDEX(GMWQ!$A$2:$NF$60,MATCH(1,(GMWQ!$NE$2:$NE$60=J$3)*(GMWQ!$ND$2:$ND$60=J$4)*(GMWQ!$NF$2:$NF$60=J$1),0),$G313-1966)</f>
        <v>156645.6</v>
      </c>
      <c r="K313" s="4" cm="1">
        <f t="array" ref="K313">INDEX(GMWQ!$A$2:$NF$60,MATCH(1,(GMWQ!$NE$2:$NE$60=K$3)*(GMWQ!$ND$2:$ND$60=K$4)*(GMWQ!$NF$2:$NF$60=K$1),0),$G313-1966)</f>
        <v>1130.9949999999999</v>
      </c>
      <c r="L313" s="4" cm="1">
        <f t="array" ref="L313">INDEX(GMWQ!$A$2:$NF$60,MATCH(1,(GMWQ!$NE$2:$NE$60=L$3)*(GMWQ!$ND$2:$ND$60=L$4)*(GMWQ!$NF$2:$NF$60=L$1),0),$G313-1966)</f>
        <v>786.86940000000004</v>
      </c>
      <c r="M313" s="4" cm="1">
        <f t="array" ref="M313">INDEX(GMWQ!$A$2:$NF$60,MATCH(1,(GMWQ!$NE$2:$NE$60=M$3)*(GMWQ!$ND$2:$ND$60=M$4)*(GMWQ!$NF$2:$NF$60=M$1),0),$G313-1966)</f>
        <v>528.48009999999999</v>
      </c>
      <c r="N313" s="4" cm="1">
        <f t="array" ref="N313">INDEX(GMWQ!$A$2:$NF$60,MATCH(1,(GMWQ!$NE$2:$NE$60=N$3)*(GMWQ!$ND$2:$ND$60=N$4)*(GMWQ!$NF$2:$NF$60=N$1),0),$G313-1966)</f>
        <v>967521.8</v>
      </c>
      <c r="O313" s="4" cm="1">
        <f t="array" ref="O313">INDEX(GMWQ!$A$2:$NF$60,MATCH(1,(GMWQ!$NE$2:$NE$60=O$3)*(GMWQ!$ND$2:$ND$60=O$4)*(GMWQ!$NF$2:$NF$60=O$1),0),$G313-1966)</f>
        <v>-59671.44</v>
      </c>
      <c r="P313" s="4" cm="1">
        <f t="array" ref="P313">INDEX(GMWQ!$A$2:$NF$60,MATCH(1,(GMWQ!$NE$2:$NE$60=P$3)*(GMWQ!$ND$2:$ND$60=P$4)*(GMWQ!$NF$2:$NF$60=P$1),0),$G313-1966)</f>
        <v>-1085.3599999999999</v>
      </c>
      <c r="Q313" s="4" cm="1">
        <f t="array" ref="Q313">INDEX(GMWQ!$A$2:$NF$60,MATCH(1,(GMWQ!$NE$2:$NE$60=Q$3)*(GMWQ!$ND$2:$ND$60=Q$4)*(GMWQ!$NF$2:$NF$60=Q$1),0),$G313-1966)</f>
        <v>-8477.0079999999998</v>
      </c>
      <c r="R313" s="4" cm="1">
        <f t="array" ref="R313">INDEX(GMWQ!$A$2:$NF$60,MATCH(1,(GMWQ!$NE$2:$NE$60=R$3)*(GMWQ!$ND$2:$ND$60=R$4)*(GMWQ!$NF$2:$NF$60=R$1),0),$G313-1966)</f>
        <v>-34.611080000000001</v>
      </c>
      <c r="S313" s="4" cm="1">
        <f t="array" ref="S313">INDEX(GMWQ!$A$2:$NF$60,MATCH(1,(GMWQ!$NE$2:$NE$60=S$3)*(GMWQ!$ND$2:$ND$60=S$4)*(GMWQ!$NF$2:$NF$60=S$1),0),$G313-1966)</f>
        <v>-47.85004</v>
      </c>
      <c r="T313" s="4" cm="1">
        <f t="array" ref="T313">INDEX(GMWQ!$A$2:$NF$60,MATCH(1,(GMWQ!$NE$2:$NE$60=T$3)*(GMWQ!$ND$2:$ND$60=T$4)*(GMWQ!$NF$2:$NF$60=T$1),0),$G313-1966)</f>
        <v>-16.958929999999999</v>
      </c>
      <c r="U313" s="4" cm="1">
        <f t="array" ref="U313">INDEX(GMWQ!$A$2:$NF$60,MATCH(1,(GMWQ!$NE$2:$NE$60=U$3)*(GMWQ!$ND$2:$ND$60=U$4)*(GMWQ!$NF$2:$NF$60=U$1),0),$G313-1966)</f>
        <v>-31243.25</v>
      </c>
      <c r="V313" s="4" cm="1">
        <f t="array" ref="V313">INDEX(GMWQ!$A$2:$NF$60,MATCH(1,(GMWQ!$NE$2:$NE$60=V$3)*(GMWQ!$ND$2:$ND$60=V$4)*(GMWQ!$NF$2:$NF$60=V$1),0),$G313-1966)</f>
        <v>7229481</v>
      </c>
      <c r="W313" s="4" cm="1">
        <f t="array" ref="W313">INDEX(GMWQ!$A$2:$NF$60,MATCH(1,(GMWQ!$NE$2:$NE$60=W$3)*(GMWQ!$ND$2:$ND$60=W$4)*(GMWQ!$NF$2:$NF$60=W$1),0),$G313-1966)</f>
        <v>129753.9</v>
      </c>
      <c r="X313" s="4" cm="1">
        <f t="array" ref="X313">INDEX(GMWQ!$A$2:$NF$60,MATCH(1,(GMWQ!$NE$2:$NE$60=X$3)*(GMWQ!$ND$2:$ND$60=X$4)*(GMWQ!$NF$2:$NF$60=X$1),0),$G313-1966)</f>
        <v>2010541</v>
      </c>
      <c r="Y313" s="4" cm="1">
        <f t="array" ref="Y313">INDEX(GMWQ!$A$2:$NF$60,MATCH(1,(GMWQ!$NE$2:$NE$60=Y$3)*(GMWQ!$ND$2:$ND$60=Y$4)*(GMWQ!$NF$2:$NF$60=Y$1),0),$G313-1966)</f>
        <v>5835.4759999999997</v>
      </c>
      <c r="Z313" s="4" cm="1">
        <f t="array" ref="Z313">INDEX(GMWQ!$A$2:$NF$60,MATCH(1,(GMWQ!$NE$2:$NE$60=Z$3)*(GMWQ!$ND$2:$ND$60=Z$4)*(GMWQ!$NF$2:$NF$60=Z$1),0),$G313-1966)</f>
        <v>7494.0619999999999</v>
      </c>
      <c r="AA313" s="4" cm="1">
        <f t="array" ref="AA313">INDEX(GMWQ!$A$2:$NF$60,MATCH(1,(GMWQ!$NE$2:$NE$60=AA$3)*(GMWQ!$ND$2:$ND$60=AA$4)*(GMWQ!$NF$2:$NF$60=AA$1),0),$G313-1966)</f>
        <v>4883.3710000000001</v>
      </c>
      <c r="AB313" s="4" cm="1">
        <f t="array" ref="AB313">INDEX(GMWQ!$A$2:$NF$60,MATCH(1,(GMWQ!$NE$2:$NE$60=AB$3)*(GMWQ!$ND$2:$ND$60=AB$4)*(GMWQ!$NF$2:$NF$60=AB$1),0),$G313-1966)</f>
        <v>5853491</v>
      </c>
      <c r="AC313" s="4" cm="1">
        <f t="array" ref="AC313">INDEX(GMWQ!$A$2:$NF$60,MATCH(1,(GMWQ!$NE$2:$NE$60=AC$3)*(GMWQ!$ND$2:$ND$60=AC$4)*(GMWQ!$NF$2:$NF$60=AC$1),0),$G313-1966)</f>
        <v>7441574</v>
      </c>
      <c r="AD313" s="4" cm="1">
        <f t="array" ref="AD313">INDEX(GMWQ!$A$2:$NF$60,MATCH(1,(GMWQ!$NE$2:$NE$60=AD$3)*(GMWQ!$ND$2:$ND$60=AD$4)*(GMWQ!$NF$2:$NF$60=AD$1),0),$G313-1966)</f>
        <v>117995.3</v>
      </c>
      <c r="AE313" s="4" cm="1">
        <f t="array" ref="AE313">INDEX(GMWQ!$A$2:$NF$60,MATCH(1,(GMWQ!$NE$2:$NE$60=AE$3)*(GMWQ!$ND$2:$ND$60=AE$4)*(GMWQ!$NF$2:$NF$60=AE$1),0),$G313-1966)</f>
        <v>1227970</v>
      </c>
      <c r="AF313" s="4" cm="1">
        <f t="array" ref="AF313">INDEX(GMWQ!$A$2:$NF$60,MATCH(1,(GMWQ!$NE$2:$NE$60=AF$3)*(GMWQ!$ND$2:$ND$60=AF$4)*(GMWQ!$NF$2:$NF$60=AF$1),0),$G313-1966)</f>
        <v>4158.9260000000004</v>
      </c>
      <c r="AG313" s="4" cm="1">
        <f t="array" ref="AG313">INDEX(GMWQ!$A$2:$NF$60,MATCH(1,(GMWQ!$NE$2:$NE$60=AG$3)*(GMWQ!$ND$2:$ND$60=AG$4)*(GMWQ!$NF$2:$NF$60=AG$1),0),$G313-1966)</f>
        <v>6063.6710000000003</v>
      </c>
      <c r="AH313" s="4" cm="1">
        <f t="array" ref="AH313">INDEX(GMWQ!$A$2:$NF$60,MATCH(1,(GMWQ!$NE$2:$NE$60=AH$3)*(GMWQ!$ND$2:$ND$60=AH$4)*(GMWQ!$NF$2:$NF$60=AH$1),0),$G313-1966)</f>
        <v>4244.6589999999997</v>
      </c>
      <c r="AI313" s="4" cm="1">
        <f t="array" ref="AI313">INDEX(GMWQ!$A$2:$NF$60,MATCH(1,(GMWQ!$NE$2:$NE$60=AI$3)*(GMWQ!$ND$2:$ND$60=AI$4)*(GMWQ!$NF$2:$NF$60=AI$1),0),$G313-1966)</f>
        <v>2763364</v>
      </c>
      <c r="AJ313" s="4" cm="1">
        <f t="array" ref="AJ313">INDEX(GMWQ!$A$2:$NF$60,MATCH(1,(GMWQ!$NE$2:$NE$60=AJ$3)*(GMWQ!$ND$2:$ND$60=AJ$4)*(GMWQ!$NF$2:$NF$60=AJ$1),0),$G313-1966)</f>
        <v>1778248</v>
      </c>
      <c r="AK313" s="4" cm="1">
        <f t="array" ref="AK313">INDEX(GMWQ!$A$2:$NF$60,MATCH(1,(GMWQ!$NE$2:$NE$60=AK$3)*(GMWQ!$ND$2:$ND$60=AK$4)*(GMWQ!$NF$2:$NF$60=AK$1),0),$G313-1966)</f>
        <v>19449.830000000002</v>
      </c>
      <c r="AL313" s="4" cm="1">
        <f t="array" ref="AL313">INDEX(GMWQ!$A$2:$NF$60,MATCH(1,(GMWQ!$NE$2:$NE$60=AL$3)*(GMWQ!$ND$2:$ND$60=AL$4)*(GMWQ!$NF$2:$NF$60=AL$1),0),$G313-1966)</f>
        <v>253161.7</v>
      </c>
      <c r="AM313" s="4" cm="1">
        <f t="array" ref="AM313">INDEX(GMWQ!$A$2:$NF$60,MATCH(1,(GMWQ!$NE$2:$NE$60=AM$3)*(GMWQ!$ND$2:$ND$60=AM$4)*(GMWQ!$NF$2:$NF$60=AM$1),0),$G313-1966)</f>
        <v>2348.3319999999999</v>
      </c>
      <c r="AN313" s="4" cm="1">
        <f t="array" ref="AN313">INDEX(GMWQ!$A$2:$NF$60,MATCH(1,(GMWQ!$NE$2:$NE$60=AN$3)*(GMWQ!$ND$2:$ND$60=AN$4)*(GMWQ!$NF$2:$NF$60=AN$1),0),$G313-1966)</f>
        <v>1459.164</v>
      </c>
      <c r="AO313" s="4" cm="1">
        <f t="array" ref="AO313">INDEX(GMWQ!$A$2:$NF$60,MATCH(1,(GMWQ!$NE$2:$NE$60=AO$3)*(GMWQ!$ND$2:$ND$60=AO$4)*(GMWQ!$NF$2:$NF$60=AO$1),0),$G313-1966)</f>
        <v>963.1481</v>
      </c>
      <c r="AP313" s="4" cm="1">
        <f t="array" ref="AP313">INDEX(GMWQ!$A$2:$NF$60,MATCH(1,(GMWQ!$NE$2:$NE$60=AP$3)*(GMWQ!$ND$2:$ND$60=AP$4)*(GMWQ!$NF$2:$NF$60=AP$1),0),$G313-1966)</f>
        <v>1992341</v>
      </c>
      <c r="AQ313" s="4" cm="1">
        <f t="array" ref="AQ313">INDEX(GMWQ!$A$2:$NF$60,MATCH(1,(GMWQ!$NE$2:$NE$60=AQ$3)*(GMWQ!$ND$2:$ND$60=AQ$4)*(GMWQ!$NF$2:$NF$60=AQ$1),0),$G313-1966)</f>
        <v>0.65077850000000004</v>
      </c>
      <c r="AR313" s="4" cm="1">
        <f t="array" ref="AR313">INDEX(GMWQ!$A$2:$NF$60,MATCH(1,(GMWQ!$NE$2:$NE$60=AR$3)*(GMWQ!$ND$2:$ND$60=AR$4)*(GMWQ!$NF$2:$NF$60=AR$1),0),$G313-1966)</f>
        <v>0.76949350000000005</v>
      </c>
      <c r="AS313" s="4" cm="1">
        <f t="array" ref="AS313">INDEX(GMWQ!$A$2:$NF$60,MATCH(1,(GMWQ!$NE$2:$NE$60=AS$3)*(GMWQ!$ND$2:$ND$60=AS$4)*(GMWQ!$NF$2:$NF$60=AS$1),0),$G313-1966)</f>
        <v>0.47524860000000002</v>
      </c>
      <c r="AT313" s="4" cm="1">
        <f t="array" ref="AT313">INDEX(GMWQ!$A$2:$NF$60,MATCH(1,(GMWQ!$NE$2:$NE$60=AT$3)*(GMWQ!$ND$2:$ND$60=AT$4)*(GMWQ!$NF$2:$NF$60=AT$1),0),$G313-1966)</f>
        <v>0.78219799999999995</v>
      </c>
      <c r="AU313" s="4" cm="1">
        <f t="array" ref="AU313">INDEX(GMWQ!$A$2:$NF$60,MATCH(1,(GMWQ!$NE$2:$NE$60=AU$3)*(GMWQ!$ND$2:$ND$60=AU$4)*(GMWQ!$NF$2:$NF$60=AU$1),0),$G313-1966)</f>
        <v>227.6123</v>
      </c>
      <c r="AV313" s="4" cm="1">
        <f t="array" ref="AV313">INDEX(GMWQ!$A$2:$NF$60,MATCH(1,(GMWQ!$NE$2:$NE$60=AV$3)*(GMWQ!$ND$2:$ND$60=AV$4)*(GMWQ!$NF$2:$NF$60=AV$1),0),$G313-1966)</f>
        <v>549.91110000000003</v>
      </c>
      <c r="AW313" s="4" cm="1">
        <f t="array" ref="AW313">INDEX(GMWQ!$A$2:$NF$60,MATCH(1,(GMWQ!$NE$2:$NE$60=AW$3)*(GMWQ!$ND$2:$ND$60=AW$4)*(GMWQ!$NF$2:$NF$60=AW$1),0),$G313-1966)</f>
        <v>176.66499999999999</v>
      </c>
      <c r="AX313" s="4" cm="1">
        <f t="array" ref="AX313">INDEX(GMWQ!$A$2:$NF$60,MATCH(1,(GMWQ!$NE$2:$NE$60=AX$3)*(GMWQ!$ND$2:$ND$60=AX$4)*(GMWQ!$NF$2:$NF$60=AX$1),0),$G313-1966)</f>
        <v>202.0164</v>
      </c>
      <c r="AY313" s="4" cm="1">
        <f t="array" ref="AY313">INDEX(GMWQ!$A$2:$NF$60,MATCH(1,(GMWQ!$NE$2:$NE$60=AY$3)*(GMWQ!$ND$2:$ND$60=AY$4)*(GMWQ!$NF$2:$NF$60=AY$1),0),$G313-1966)</f>
        <v>160.8946</v>
      </c>
      <c r="AZ313" s="4" cm="1">
        <f t="array" ref="AZ313">INDEX(GMWQ!$A$2:$NF$60,MATCH(1,(GMWQ!$NE$2:$NE$60=AZ$3)*(GMWQ!$ND$2:$ND$60=AZ$4)*(GMWQ!$NF$2:$NF$60=AZ$1),0),$G313-1966)</f>
        <v>161.15530000000001</v>
      </c>
      <c r="BA313" s="4" cm="1">
        <f t="array" ref="BA313">INDEX(GMWQ!$A$2:$NF$60,MATCH(1,(GMWQ!$NE$2:$NE$60=BA$3)*(GMWQ!$ND$2:$ND$60=BA$4)*(GMWQ!$NF$2:$NF$60=BA$1),0),$G313-1966)</f>
        <v>267.98739999999998</v>
      </c>
    </row>
    <row r="314" spans="1:53" x14ac:dyDescent="0.25">
      <c r="B314" s="4">
        <f t="shared" si="388"/>
        <v>2049</v>
      </c>
      <c r="C314" s="4">
        <f t="shared" si="388"/>
        <v>2049</v>
      </c>
      <c r="D314" s="4">
        <f t="shared" ref="D314" si="407">+D310+1</f>
        <v>2049</v>
      </c>
      <c r="F314" s="4">
        <f t="shared" ref="F314" si="408">+F310+1</f>
        <v>2049</v>
      </c>
      <c r="G314" s="4">
        <f t="shared" si="396"/>
        <v>2280</v>
      </c>
      <c r="H314" s="4" cm="1">
        <f t="array" ref="H314">INDEX(GMWQ!$A$2:$NF$60,MATCH(1,(GMWQ!$NE$2:$NE$60=H$3)*(GMWQ!$ND$2:$ND$60=H$4)*(GMWQ!$NF$2:$NF$60=H$1),0),$G314-1966)</f>
        <v>979341</v>
      </c>
      <c r="I314" s="4" cm="1">
        <f t="array" ref="I314">INDEX(GMWQ!$A$2:$NF$60,MATCH(1,(GMWQ!$NE$2:$NE$60=I$3)*(GMWQ!$ND$2:$ND$60=I$4)*(GMWQ!$NF$2:$NF$60=I$1),0),$G314-1966)</f>
        <v>9611.1139999999996</v>
      </c>
      <c r="J314" s="4" cm="1">
        <f t="array" ref="J314">INDEX(GMWQ!$A$2:$NF$60,MATCH(1,(GMWQ!$NE$2:$NE$60=J$3)*(GMWQ!$ND$2:$ND$60=J$4)*(GMWQ!$NF$2:$NF$60=J$1),0),$G314-1966)</f>
        <v>156740</v>
      </c>
      <c r="K314" s="4" cm="1">
        <f t="array" ref="K314">INDEX(GMWQ!$A$2:$NF$60,MATCH(1,(GMWQ!$NE$2:$NE$60=K$3)*(GMWQ!$ND$2:$ND$60=K$4)*(GMWQ!$NF$2:$NF$60=K$1),0),$G314-1966)</f>
        <v>1133.2180000000001</v>
      </c>
      <c r="L314" s="4" cm="1">
        <f t="array" ref="L314">INDEX(GMWQ!$A$2:$NF$60,MATCH(1,(GMWQ!$NE$2:$NE$60=L$3)*(GMWQ!$ND$2:$ND$60=L$4)*(GMWQ!$NF$2:$NF$60=L$1),0),$G314-1966)</f>
        <v>787.27980000000002</v>
      </c>
      <c r="M314" s="4" cm="1">
        <f t="array" ref="M314">INDEX(GMWQ!$A$2:$NF$60,MATCH(1,(GMWQ!$NE$2:$NE$60=M$3)*(GMWQ!$ND$2:$ND$60=M$4)*(GMWQ!$NF$2:$NF$60=M$1),0),$G314-1966)</f>
        <v>528.83690000000001</v>
      </c>
      <c r="N314" s="4" cm="1">
        <f t="array" ref="N314">INDEX(GMWQ!$A$2:$NF$60,MATCH(1,(GMWQ!$NE$2:$NE$60=N$3)*(GMWQ!$ND$2:$ND$60=N$4)*(GMWQ!$NF$2:$NF$60=N$1),0),$G314-1966)</f>
        <v>971632.1</v>
      </c>
      <c r="O314" s="4" cm="1">
        <f t="array" ref="O314">INDEX(GMWQ!$A$2:$NF$60,MATCH(1,(GMWQ!$NE$2:$NE$60=O$3)*(GMWQ!$ND$2:$ND$60=O$4)*(GMWQ!$NF$2:$NF$60=O$1),0),$G314-1966)</f>
        <v>-107062.6</v>
      </c>
      <c r="P314" s="4" cm="1">
        <f t="array" ref="P314">INDEX(GMWQ!$A$2:$NF$60,MATCH(1,(GMWQ!$NE$2:$NE$60=P$3)*(GMWQ!$ND$2:$ND$60=P$4)*(GMWQ!$NF$2:$NF$60=P$1),0),$G314-1966)</f>
        <v>-1085.932</v>
      </c>
      <c r="Q314" s="4" cm="1">
        <f t="array" ref="Q314">INDEX(GMWQ!$A$2:$NF$60,MATCH(1,(GMWQ!$NE$2:$NE$60=Q$3)*(GMWQ!$ND$2:$ND$60=Q$4)*(GMWQ!$NF$2:$NF$60=Q$1),0),$G314-1966)</f>
        <v>-8516.0939999999991</v>
      </c>
      <c r="R314" s="4" cm="1">
        <f t="array" ref="R314">INDEX(GMWQ!$A$2:$NF$60,MATCH(1,(GMWQ!$NE$2:$NE$60=R$3)*(GMWQ!$ND$2:$ND$60=R$4)*(GMWQ!$NF$2:$NF$60=R$1),0),$G314-1966)</f>
        <v>-34.852049999999998</v>
      </c>
      <c r="S314" s="4" cm="1">
        <f t="array" ref="S314">INDEX(GMWQ!$A$2:$NF$60,MATCH(1,(GMWQ!$NE$2:$NE$60=S$3)*(GMWQ!$ND$2:$ND$60=S$4)*(GMWQ!$NF$2:$NF$60=S$1),0),$G314-1966)</f>
        <v>-48.109009999999998</v>
      </c>
      <c r="T314" s="4" cm="1">
        <f t="array" ref="T314">INDEX(GMWQ!$A$2:$NF$60,MATCH(1,(GMWQ!$NE$2:$NE$60=T$3)*(GMWQ!$ND$2:$ND$60=T$4)*(GMWQ!$NF$2:$NF$60=T$1),0),$G314-1966)</f>
        <v>-17.05734</v>
      </c>
      <c r="U314" s="4" cm="1">
        <f t="array" ref="U314">INDEX(GMWQ!$A$2:$NF$60,MATCH(1,(GMWQ!$NE$2:$NE$60=U$3)*(GMWQ!$ND$2:$ND$60=U$4)*(GMWQ!$NF$2:$NF$60=U$1),0),$G314-1966)</f>
        <v>-31571.31</v>
      </c>
      <c r="V314" s="4" cm="1">
        <f t="array" ref="V314">INDEX(GMWQ!$A$2:$NF$60,MATCH(1,(GMWQ!$NE$2:$NE$60=V$3)*(GMWQ!$ND$2:$ND$60=V$4)*(GMWQ!$NF$2:$NF$60=V$1),0),$G314-1966)</f>
        <v>7336544</v>
      </c>
      <c r="W314" s="4" cm="1">
        <f t="array" ref="W314">INDEX(GMWQ!$A$2:$NF$60,MATCH(1,(GMWQ!$NE$2:$NE$60=W$3)*(GMWQ!$ND$2:$ND$60=W$4)*(GMWQ!$NF$2:$NF$60=W$1),0),$G314-1966)</f>
        <v>130839.8</v>
      </c>
      <c r="X314" s="4" cm="1">
        <f t="array" ref="X314">INDEX(GMWQ!$A$2:$NF$60,MATCH(1,(GMWQ!$NE$2:$NE$60=X$3)*(GMWQ!$ND$2:$ND$60=X$4)*(GMWQ!$NF$2:$NF$60=X$1),0),$G314-1966)</f>
        <v>2019057</v>
      </c>
      <c r="Y314" s="4" cm="1">
        <f t="array" ref="Y314">INDEX(GMWQ!$A$2:$NF$60,MATCH(1,(GMWQ!$NE$2:$NE$60=Y$3)*(GMWQ!$ND$2:$ND$60=Y$4)*(GMWQ!$NF$2:$NF$60=Y$1),0),$G314-1966)</f>
        <v>5870.3280000000004</v>
      </c>
      <c r="Z314" s="4" cm="1">
        <f t="array" ref="Z314">INDEX(GMWQ!$A$2:$NF$60,MATCH(1,(GMWQ!$NE$2:$NE$60=Z$3)*(GMWQ!$ND$2:$ND$60=Z$4)*(GMWQ!$NF$2:$NF$60=Z$1),0),$G314-1966)</f>
        <v>7542.17</v>
      </c>
      <c r="AA314" s="4" cm="1">
        <f t="array" ref="AA314">INDEX(GMWQ!$A$2:$NF$60,MATCH(1,(GMWQ!$NE$2:$NE$60=AA$3)*(GMWQ!$ND$2:$ND$60=AA$4)*(GMWQ!$NF$2:$NF$60=AA$1),0),$G314-1966)</f>
        <v>4900.4279999999999</v>
      </c>
      <c r="AB314" s="4" cm="1">
        <f t="array" ref="AB314">INDEX(GMWQ!$A$2:$NF$60,MATCH(1,(GMWQ!$NE$2:$NE$60=AB$3)*(GMWQ!$ND$2:$ND$60=AB$4)*(GMWQ!$NF$2:$NF$60=AB$1),0),$G314-1966)</f>
        <v>5885062</v>
      </c>
      <c r="AC314" s="4" cm="1">
        <f t="array" ref="AC314">INDEX(GMWQ!$A$2:$NF$60,MATCH(1,(GMWQ!$NE$2:$NE$60=AC$3)*(GMWQ!$ND$2:$ND$60=AC$4)*(GMWQ!$NF$2:$NF$60=AC$1),0),$G314-1966)</f>
        <v>7551314</v>
      </c>
      <c r="AD314" s="4" cm="1">
        <f t="array" ref="AD314">INDEX(GMWQ!$A$2:$NF$60,MATCH(1,(GMWQ!$NE$2:$NE$60=AD$3)*(GMWQ!$ND$2:$ND$60=AD$4)*(GMWQ!$NF$2:$NF$60=AD$1),0),$G314-1966)</f>
        <v>119082</v>
      </c>
      <c r="AE314" s="4" cm="1">
        <f t="array" ref="AE314">INDEX(GMWQ!$A$2:$NF$60,MATCH(1,(GMWQ!$NE$2:$NE$60=AE$3)*(GMWQ!$ND$2:$ND$60=AE$4)*(GMWQ!$NF$2:$NF$60=AE$1),0),$G314-1966)</f>
        <v>1236486</v>
      </c>
      <c r="AF314" s="4" cm="1">
        <f t="array" ref="AF314">INDEX(GMWQ!$A$2:$NF$60,MATCH(1,(GMWQ!$NE$2:$NE$60=AF$3)*(GMWQ!$ND$2:$ND$60=AF$4)*(GMWQ!$NF$2:$NF$60=AF$1),0),$G314-1966)</f>
        <v>4193.7780000000002</v>
      </c>
      <c r="AG314" s="4" cm="1">
        <f t="array" ref="AG314">INDEX(GMWQ!$A$2:$NF$60,MATCH(1,(GMWQ!$NE$2:$NE$60=AG$3)*(GMWQ!$ND$2:$ND$60=AG$4)*(GMWQ!$NF$2:$NF$60=AG$1),0),$G314-1966)</f>
        <v>6111.78</v>
      </c>
      <c r="AH314" s="4" cm="1">
        <f t="array" ref="AH314">INDEX(GMWQ!$A$2:$NF$60,MATCH(1,(GMWQ!$NE$2:$NE$60=AH$3)*(GMWQ!$ND$2:$ND$60=AH$4)*(GMWQ!$NF$2:$NF$60=AH$1),0),$G314-1966)</f>
        <v>4261.7160000000003</v>
      </c>
      <c r="AI314" s="4" cm="1">
        <f t="array" ref="AI314">INDEX(GMWQ!$A$2:$NF$60,MATCH(1,(GMWQ!$NE$2:$NE$60=AI$3)*(GMWQ!$ND$2:$ND$60=AI$4)*(GMWQ!$NF$2:$NF$60=AI$1),0),$G314-1966)</f>
        <v>2796452</v>
      </c>
      <c r="AJ314" s="4" cm="1">
        <f t="array" ref="AJ314">INDEX(GMWQ!$A$2:$NF$60,MATCH(1,(GMWQ!$NE$2:$NE$60=AJ$3)*(GMWQ!$ND$2:$ND$60=AJ$4)*(GMWQ!$NF$2:$NF$60=AJ$1),0),$G314-1966)</f>
        <v>1793036</v>
      </c>
      <c r="AK314" s="4" cm="1">
        <f t="array" ref="AK314">INDEX(GMWQ!$A$2:$NF$60,MATCH(1,(GMWQ!$NE$2:$NE$60=AK$3)*(GMWQ!$ND$2:$ND$60=AK$4)*(GMWQ!$NF$2:$NF$60=AK$1),0),$G314-1966)</f>
        <v>19618.830000000002</v>
      </c>
      <c r="AL314" s="4" cm="1">
        <f t="array" ref="AL314">INDEX(GMWQ!$A$2:$NF$60,MATCH(1,(GMWQ!$NE$2:$NE$60=AL$3)*(GMWQ!$ND$2:$ND$60=AL$4)*(GMWQ!$NF$2:$NF$60=AL$1),0),$G314-1966)</f>
        <v>254318.4</v>
      </c>
      <c r="AM314" s="4" cm="1">
        <f t="array" ref="AM314">INDEX(GMWQ!$A$2:$NF$60,MATCH(1,(GMWQ!$NE$2:$NE$60=AM$3)*(GMWQ!$ND$2:$ND$60=AM$4)*(GMWQ!$NF$2:$NF$60=AM$1),0),$G314-1966)</f>
        <v>2364.6210000000001</v>
      </c>
      <c r="AN314" s="4" cm="1">
        <f t="array" ref="AN314">INDEX(GMWQ!$A$2:$NF$60,MATCH(1,(GMWQ!$NE$2:$NE$60=AN$3)*(GMWQ!$ND$2:$ND$60=AN$4)*(GMWQ!$NF$2:$NF$60=AN$1),0),$G314-1966)</f>
        <v>1467.056</v>
      </c>
      <c r="AO314" s="4" cm="1">
        <f t="array" ref="AO314">INDEX(GMWQ!$A$2:$NF$60,MATCH(1,(GMWQ!$NE$2:$NE$60=AO$3)*(GMWQ!$ND$2:$ND$60=AO$4)*(GMWQ!$NF$2:$NF$60=AO$1),0),$G314-1966)</f>
        <v>968.50160000000005</v>
      </c>
      <c r="AP314" s="4" cm="1">
        <f t="array" ref="AP314">INDEX(GMWQ!$A$2:$NF$60,MATCH(1,(GMWQ!$NE$2:$NE$60=AP$3)*(GMWQ!$ND$2:$ND$60=AP$4)*(GMWQ!$NF$2:$NF$60=AP$1),0),$G314-1966)</f>
        <v>2010694</v>
      </c>
      <c r="AQ314" s="4" cm="1">
        <f t="array" ref="AQ314">INDEX(GMWQ!$A$2:$NF$60,MATCH(1,(GMWQ!$NE$2:$NE$60=AQ$3)*(GMWQ!$ND$2:$ND$60=AQ$4)*(GMWQ!$NF$2:$NF$60=AQ$1),0),$G314-1966)</f>
        <v>0.65482779999999996</v>
      </c>
      <c r="AR314" s="4" cm="1">
        <f t="array" ref="AR314">INDEX(GMWQ!$A$2:$NF$60,MATCH(1,(GMWQ!$NE$2:$NE$60=AR$3)*(GMWQ!$ND$2:$ND$60=AR$4)*(GMWQ!$NF$2:$NF$60=AR$1),0),$G314-1966)</f>
        <v>0.77150609999999997</v>
      </c>
      <c r="AS314" s="4" cm="1">
        <f t="array" ref="AS314">INDEX(GMWQ!$A$2:$NF$60,MATCH(1,(GMWQ!$NE$2:$NE$60=AS$3)*(GMWQ!$ND$2:$ND$60=AS$4)*(GMWQ!$NF$2:$NF$60=AS$1),0),$G314-1966)</f>
        <v>0.47690179999999999</v>
      </c>
      <c r="AT314" s="4" cm="1">
        <f t="array" ref="AT314">INDEX(GMWQ!$A$2:$NF$60,MATCH(1,(GMWQ!$NE$2:$NE$60=AT$3)*(GMWQ!$ND$2:$ND$60=AT$4)*(GMWQ!$NF$2:$NF$60=AT$1),0),$G314-1966)</f>
        <v>0.78059270000000003</v>
      </c>
      <c r="AU314" s="4" cm="1">
        <f t="array" ref="AU314">INDEX(GMWQ!$A$2:$NF$60,MATCH(1,(GMWQ!$NE$2:$NE$60=AU$3)*(GMWQ!$ND$2:$ND$60=AU$4)*(GMWQ!$NF$2:$NF$60=AU$1),0),$G314-1966)</f>
        <v>228.60069999999999</v>
      </c>
      <c r="AV314" s="4" cm="1">
        <f t="array" ref="AV314">INDEX(GMWQ!$A$2:$NF$60,MATCH(1,(GMWQ!$NE$2:$NE$60=AV$3)*(GMWQ!$ND$2:$ND$60=AV$4)*(GMWQ!$NF$2:$NF$60=AV$1),0),$G314-1966)</f>
        <v>552.92079999999999</v>
      </c>
      <c r="AW314" s="4" cm="1">
        <f t="array" ref="AW314">INDEX(GMWQ!$A$2:$NF$60,MATCH(1,(GMWQ!$NE$2:$NE$60=AW$3)*(GMWQ!$ND$2:$ND$60=AW$4)*(GMWQ!$NF$2:$NF$60=AW$1),0),$G314-1966)</f>
        <v>177.63419999999999</v>
      </c>
      <c r="AX314" s="4" cm="1">
        <f t="array" ref="AX314">INDEX(GMWQ!$A$2:$NF$60,MATCH(1,(GMWQ!$NE$2:$NE$60=AX$3)*(GMWQ!$ND$2:$ND$60=AX$4)*(GMWQ!$NF$2:$NF$60=AX$1),0),$G314-1966)</f>
        <v>203.03110000000001</v>
      </c>
      <c r="AY314" s="4" cm="1">
        <f t="array" ref="AY314">INDEX(GMWQ!$A$2:$NF$60,MATCH(1,(GMWQ!$NE$2:$NE$60=AY$3)*(GMWQ!$ND$2:$ND$60=AY$4)*(GMWQ!$NF$2:$NF$60=AY$1),0),$G314-1966)</f>
        <v>161.20160000000001</v>
      </c>
      <c r="AZ314" s="4" cm="1">
        <f t="array" ref="AZ314">INDEX(GMWQ!$A$2:$NF$60,MATCH(1,(GMWQ!$NE$2:$NE$60=AZ$3)*(GMWQ!$ND$2:$ND$60=AZ$4)*(GMWQ!$NF$2:$NF$60=AZ$1),0),$G314-1966)</f>
        <v>160.7079</v>
      </c>
      <c r="BA314" s="4" cm="1">
        <f t="array" ref="BA314">INDEX(GMWQ!$A$2:$NF$60,MATCH(1,(GMWQ!$NE$2:$NE$60=BA$3)*(GMWQ!$ND$2:$ND$60=BA$4)*(GMWQ!$NF$2:$NF$60=BA$1),0),$G314-1966)</f>
        <v>269.33569999999997</v>
      </c>
    </row>
    <row r="315" spans="1:53" x14ac:dyDescent="0.25">
      <c r="A315" s="4">
        <v>2050</v>
      </c>
      <c r="B315" s="4">
        <f t="shared" si="388"/>
        <v>2050</v>
      </c>
      <c r="C315" s="4">
        <f t="shared" si="388"/>
        <v>2049</v>
      </c>
      <c r="D315" s="4">
        <f t="shared" ref="D315" si="409">+D311+1</f>
        <v>2049</v>
      </c>
      <c r="E315" s="4">
        <f t="shared" si="388"/>
        <v>2049</v>
      </c>
      <c r="G315" s="4">
        <f t="shared" si="396"/>
        <v>2281</v>
      </c>
      <c r="H315" s="4" cm="1">
        <f t="array" ref="H315">INDEX(GMWQ!$A$2:$NF$60,MATCH(1,(GMWQ!$NE$2:$NE$60=H$3)*(GMWQ!$ND$2:$ND$60=H$4)*(GMWQ!$NF$2:$NF$60=H$1),0),$G315-1966)</f>
        <v>982164.8</v>
      </c>
      <c r="I315" s="4" cm="1">
        <f t="array" ref="I315">INDEX(GMWQ!$A$2:$NF$60,MATCH(1,(GMWQ!$NE$2:$NE$60=I$3)*(GMWQ!$ND$2:$ND$60=I$4)*(GMWQ!$NF$2:$NF$60=I$1),0),$G315-1966)</f>
        <v>9649.5339999999997</v>
      </c>
      <c r="J315" s="4" cm="1">
        <f t="array" ref="J315">INDEX(GMWQ!$A$2:$NF$60,MATCH(1,(GMWQ!$NE$2:$NE$60=J$3)*(GMWQ!$ND$2:$ND$60=J$4)*(GMWQ!$NF$2:$NF$60=J$1),0),$G315-1966)</f>
        <v>156836.20000000001</v>
      </c>
      <c r="K315" s="4" cm="1">
        <f t="array" ref="K315">INDEX(GMWQ!$A$2:$NF$60,MATCH(1,(GMWQ!$NE$2:$NE$60=K$3)*(GMWQ!$ND$2:$ND$60=K$4)*(GMWQ!$NF$2:$NF$60=K$1),0),$G315-1966)</f>
        <v>1135.482</v>
      </c>
      <c r="L315" s="4" cm="1">
        <f t="array" ref="L315">INDEX(GMWQ!$A$2:$NF$60,MATCH(1,(GMWQ!$NE$2:$NE$60=L$3)*(GMWQ!$ND$2:$ND$60=L$4)*(GMWQ!$NF$2:$NF$60=L$1),0),$G315-1966)</f>
        <v>788.05499999999995</v>
      </c>
      <c r="M315" s="4" cm="1">
        <f t="array" ref="M315">INDEX(GMWQ!$A$2:$NF$60,MATCH(1,(GMWQ!$NE$2:$NE$60=M$3)*(GMWQ!$ND$2:$ND$60=M$4)*(GMWQ!$NF$2:$NF$60=M$1),0),$G315-1966)</f>
        <v>529.23149999999998</v>
      </c>
      <c r="N315" s="4" cm="1">
        <f t="array" ref="N315">INDEX(GMWQ!$A$2:$NF$60,MATCH(1,(GMWQ!$NE$2:$NE$60=N$3)*(GMWQ!$ND$2:$ND$60=N$4)*(GMWQ!$NF$2:$NF$60=N$1),0),$G315-1966)</f>
        <v>975723.2</v>
      </c>
      <c r="O315" s="4" cm="1">
        <f t="array" ref="O315">INDEX(GMWQ!$A$2:$NF$60,MATCH(1,(GMWQ!$NE$2:$NE$60=O$3)*(GMWQ!$ND$2:$ND$60=O$4)*(GMWQ!$NF$2:$NF$60=O$1),0),$G315-1966)</f>
        <v>-5211.6880000000001</v>
      </c>
      <c r="P315" s="4" cm="1">
        <f t="array" ref="P315">INDEX(GMWQ!$A$2:$NF$60,MATCH(1,(GMWQ!$NE$2:$NE$60=P$3)*(GMWQ!$ND$2:$ND$60=P$4)*(GMWQ!$NF$2:$NF$60=P$1),0),$G315-1966)</f>
        <v>-1086.3389999999999</v>
      </c>
      <c r="Q315" s="4" cm="1">
        <f t="array" ref="Q315">INDEX(GMWQ!$A$2:$NF$60,MATCH(1,(GMWQ!$NE$2:$NE$60=Q$3)*(GMWQ!$ND$2:$ND$60=Q$4)*(GMWQ!$NF$2:$NF$60=Q$1),0),$G315-1966)</f>
        <v>-8555</v>
      </c>
      <c r="R315" s="4" cm="1">
        <f t="array" ref="R315">INDEX(GMWQ!$A$2:$NF$60,MATCH(1,(GMWQ!$NE$2:$NE$60=R$3)*(GMWQ!$ND$2:$ND$60=R$4)*(GMWQ!$NF$2:$NF$60=R$1),0),$G315-1966)</f>
        <v>-35.094970000000004</v>
      </c>
      <c r="S315" s="4" cm="1">
        <f t="array" ref="S315">INDEX(GMWQ!$A$2:$NF$60,MATCH(1,(GMWQ!$NE$2:$NE$60=S$3)*(GMWQ!$ND$2:$ND$60=S$4)*(GMWQ!$NF$2:$NF$60=S$1),0),$G315-1966)</f>
        <v>-48.392029999999998</v>
      </c>
      <c r="T315" s="4" cm="1">
        <f t="array" ref="T315">INDEX(GMWQ!$A$2:$NF$60,MATCH(1,(GMWQ!$NE$2:$NE$60=T$3)*(GMWQ!$ND$2:$ND$60=T$4)*(GMWQ!$NF$2:$NF$60=T$1),0),$G315-1966)</f>
        <v>-17.152159999999999</v>
      </c>
      <c r="U315" s="4" cm="1">
        <f t="array" ref="U315">INDEX(GMWQ!$A$2:$NF$60,MATCH(1,(GMWQ!$NE$2:$NE$60=U$3)*(GMWQ!$ND$2:$ND$60=U$4)*(GMWQ!$NF$2:$NF$60=U$1),0),$G315-1966)</f>
        <v>-31872.12</v>
      </c>
      <c r="V315" s="4" cm="1">
        <f t="array" ref="V315">INDEX(GMWQ!$A$2:$NF$60,MATCH(1,(GMWQ!$NE$2:$NE$60=V$3)*(GMWQ!$ND$2:$ND$60=V$4)*(GMWQ!$NF$2:$NF$60=V$1),0),$G315-1966)</f>
        <v>7341755</v>
      </c>
      <c r="W315" s="4" cm="1">
        <f t="array" ref="W315">INDEX(GMWQ!$A$2:$NF$60,MATCH(1,(GMWQ!$NE$2:$NE$60=W$3)*(GMWQ!$ND$2:$ND$60=W$4)*(GMWQ!$NF$2:$NF$60=W$1),0),$G315-1966)</f>
        <v>131926.20000000001</v>
      </c>
      <c r="X315" s="4" cm="1">
        <f t="array" ref="X315">INDEX(GMWQ!$A$2:$NF$60,MATCH(1,(GMWQ!$NE$2:$NE$60=X$3)*(GMWQ!$ND$2:$ND$60=X$4)*(GMWQ!$NF$2:$NF$60=X$1),0),$G315-1966)</f>
        <v>2027612</v>
      </c>
      <c r="Y315" s="4" cm="1">
        <f t="array" ref="Y315">INDEX(GMWQ!$A$2:$NF$60,MATCH(1,(GMWQ!$NE$2:$NE$60=Y$3)*(GMWQ!$ND$2:$ND$60=Y$4)*(GMWQ!$NF$2:$NF$60=Y$1),0),$G315-1966)</f>
        <v>5905.4229999999998</v>
      </c>
      <c r="Z315" s="4" cm="1">
        <f t="array" ref="Z315">INDEX(GMWQ!$A$2:$NF$60,MATCH(1,(GMWQ!$NE$2:$NE$60=Z$3)*(GMWQ!$ND$2:$ND$60=Z$4)*(GMWQ!$NF$2:$NF$60=Z$1),0),$G315-1966)</f>
        <v>7590.5619999999999</v>
      </c>
      <c r="AA315" s="4" cm="1">
        <f t="array" ref="AA315">INDEX(GMWQ!$A$2:$NF$60,MATCH(1,(GMWQ!$NE$2:$NE$60=AA$3)*(GMWQ!$ND$2:$ND$60=AA$4)*(GMWQ!$NF$2:$NF$60=AA$1),0),$G315-1966)</f>
        <v>4917.5810000000001</v>
      </c>
      <c r="AB315" s="4" cm="1">
        <f t="array" ref="AB315">INDEX(GMWQ!$A$2:$NF$60,MATCH(1,(GMWQ!$NE$2:$NE$60=AB$3)*(GMWQ!$ND$2:$ND$60=AB$4)*(GMWQ!$NF$2:$NF$60=AB$1),0),$G315-1966)</f>
        <v>5916934</v>
      </c>
      <c r="AC315" s="4" cm="1">
        <f t="array" ref="AC315">INDEX(GMWQ!$A$2:$NF$60,MATCH(1,(GMWQ!$NE$2:$NE$60=AC$3)*(GMWQ!$ND$2:$ND$60=AC$4)*(GMWQ!$NF$2:$NF$60=AC$1),0),$G315-1966)</f>
        <v>7559204</v>
      </c>
      <c r="AD315" s="4" cm="1">
        <f t="array" ref="AD315">INDEX(GMWQ!$A$2:$NF$60,MATCH(1,(GMWQ!$NE$2:$NE$60=AD$3)*(GMWQ!$ND$2:$ND$60=AD$4)*(GMWQ!$NF$2:$NF$60=AD$1),0),$G315-1966)</f>
        <v>120169.1</v>
      </c>
      <c r="AE315" s="4" cm="1">
        <f t="array" ref="AE315">INDEX(GMWQ!$A$2:$NF$60,MATCH(1,(GMWQ!$NE$2:$NE$60=AE$3)*(GMWQ!$ND$2:$ND$60=AE$4)*(GMWQ!$NF$2:$NF$60=AE$1),0),$G315-1966)</f>
        <v>1245041</v>
      </c>
      <c r="AF315" s="4" cm="1">
        <f t="array" ref="AF315">INDEX(GMWQ!$A$2:$NF$60,MATCH(1,(GMWQ!$NE$2:$NE$60=AF$3)*(GMWQ!$ND$2:$ND$60=AF$4)*(GMWQ!$NF$2:$NF$60=AF$1),0),$G315-1966)</f>
        <v>4228.8729999999996</v>
      </c>
      <c r="AG315" s="4" cm="1">
        <f t="array" ref="AG315">INDEX(GMWQ!$A$2:$NF$60,MATCH(1,(GMWQ!$NE$2:$NE$60=AG$3)*(GMWQ!$ND$2:$ND$60=AG$4)*(GMWQ!$NF$2:$NF$60=AG$1),0),$G315-1966)</f>
        <v>6160.1719999999996</v>
      </c>
      <c r="AH315" s="4" cm="1">
        <f t="array" ref="AH315">INDEX(GMWQ!$A$2:$NF$60,MATCH(1,(GMWQ!$NE$2:$NE$60=AH$3)*(GMWQ!$ND$2:$ND$60=AH$4)*(GMWQ!$NF$2:$NF$60=AH$1),0),$G315-1966)</f>
        <v>4278.8680000000004</v>
      </c>
      <c r="AI315" s="4" cm="1">
        <f t="array" ref="AI315">INDEX(GMWQ!$A$2:$NF$60,MATCH(1,(GMWQ!$NE$2:$NE$60=AI$3)*(GMWQ!$ND$2:$ND$60=AI$4)*(GMWQ!$NF$2:$NF$60=AI$1),0),$G315-1966)</f>
        <v>2829842</v>
      </c>
      <c r="AJ315" s="4" cm="1">
        <f t="array" ref="AJ315">INDEX(GMWQ!$A$2:$NF$60,MATCH(1,(GMWQ!$NE$2:$NE$60=AJ$3)*(GMWQ!$ND$2:$ND$60=AJ$4)*(GMWQ!$NF$2:$NF$60=AJ$1),0),$G315-1966)</f>
        <v>1807951</v>
      </c>
      <c r="AK315" s="4" cm="1">
        <f t="array" ref="AK315">INDEX(GMWQ!$A$2:$NF$60,MATCH(1,(GMWQ!$NE$2:$NE$60=AK$3)*(GMWQ!$ND$2:$ND$60=AK$4)*(GMWQ!$NF$2:$NF$60=AK$1),0),$G315-1966)</f>
        <v>19790.22</v>
      </c>
      <c r="AL315" s="4" cm="1">
        <f t="array" ref="AL315">INDEX(GMWQ!$A$2:$NF$60,MATCH(1,(GMWQ!$NE$2:$NE$60=AL$3)*(GMWQ!$ND$2:$ND$60=AL$4)*(GMWQ!$NF$2:$NF$60=AL$1),0),$G315-1966)</f>
        <v>255518.2</v>
      </c>
      <c r="AM315" s="4" cm="1">
        <f t="array" ref="AM315">INDEX(GMWQ!$A$2:$NF$60,MATCH(1,(GMWQ!$NE$2:$NE$60=AM$3)*(GMWQ!$ND$2:$ND$60=AM$4)*(GMWQ!$NF$2:$NF$60=AM$1),0),$G315-1966)</f>
        <v>2381.1</v>
      </c>
      <c r="AN315" s="4" cm="1">
        <f t="array" ref="AN315">INDEX(GMWQ!$A$2:$NF$60,MATCH(1,(GMWQ!$NE$2:$NE$60=AN$3)*(GMWQ!$ND$2:$ND$60=AN$4)*(GMWQ!$NF$2:$NF$60=AN$1),0),$G315-1966)</f>
        <v>1475.6980000000001</v>
      </c>
      <c r="AO315" s="4" cm="1">
        <f t="array" ref="AO315">INDEX(GMWQ!$A$2:$NF$60,MATCH(1,(GMWQ!$NE$2:$NE$60=AO$3)*(GMWQ!$ND$2:$ND$60=AO$4)*(GMWQ!$NF$2:$NF$60=AO$1),0),$G315-1966)</f>
        <v>973.72349999999994</v>
      </c>
      <c r="AP315" s="4" cm="1">
        <f t="array" ref="AP315">INDEX(GMWQ!$A$2:$NF$60,MATCH(1,(GMWQ!$NE$2:$NE$60=AP$3)*(GMWQ!$ND$2:$ND$60=AP$4)*(GMWQ!$NF$2:$NF$60=AP$1),0),$G315-1966)</f>
        <v>2029144</v>
      </c>
      <c r="AQ315" s="4" cm="1">
        <f t="array" ref="AQ315">INDEX(GMWQ!$A$2:$NF$60,MATCH(1,(GMWQ!$NE$2:$NE$60=AQ$3)*(GMWQ!$ND$2:$ND$60=AQ$4)*(GMWQ!$NF$2:$NF$60=AQ$1),0),$G315-1966)</f>
        <v>0.65904490000000004</v>
      </c>
      <c r="AR315" s="4" cm="1">
        <f t="array" ref="AR315">INDEX(GMWQ!$A$2:$NF$60,MATCH(1,(GMWQ!$NE$2:$NE$60=AR$3)*(GMWQ!$ND$2:$ND$60=AR$4)*(GMWQ!$NF$2:$NF$60=AR$1),0),$G315-1966)</f>
        <v>0.77313529999999997</v>
      </c>
      <c r="AS315" s="4" cm="1">
        <f t="array" ref="AS315">INDEX(GMWQ!$A$2:$NF$60,MATCH(1,(GMWQ!$NE$2:$NE$60=AS$3)*(GMWQ!$ND$2:$ND$60=AS$4)*(GMWQ!$NF$2:$NF$60=AS$1),0),$G315-1966)</f>
        <v>0.47809980000000002</v>
      </c>
      <c r="AT315" s="4" cm="1">
        <f t="array" ref="AT315">INDEX(GMWQ!$A$2:$NF$60,MATCH(1,(GMWQ!$NE$2:$NE$60=AT$3)*(GMWQ!$ND$2:$ND$60=AT$4)*(GMWQ!$NF$2:$NF$60=AT$1),0),$G315-1966)</f>
        <v>0.77901140000000002</v>
      </c>
      <c r="AU315" s="4" cm="1">
        <f t="array" ref="AU315">INDEX(GMWQ!$A$2:$NF$60,MATCH(1,(GMWQ!$NE$2:$NE$60=AU$3)*(GMWQ!$ND$2:$ND$60=AU$4)*(GMWQ!$NF$2:$NF$60=AU$1),0),$G315-1966)</f>
        <v>229.0402</v>
      </c>
      <c r="AV315" s="4" cm="1">
        <f t="array" ref="AV315">INDEX(GMWQ!$A$2:$NF$60,MATCH(1,(GMWQ!$NE$2:$NE$60=AV$3)*(GMWQ!$ND$2:$ND$60=AV$4)*(GMWQ!$NF$2:$NF$60=AV$1),0),$G315-1966)</f>
        <v>555.94690000000003</v>
      </c>
      <c r="AW315" s="4" cm="1">
        <f t="array" ref="AW315">INDEX(GMWQ!$A$2:$NF$60,MATCH(1,(GMWQ!$NE$2:$NE$60=AW$3)*(GMWQ!$ND$2:$ND$60=AW$4)*(GMWQ!$NF$2:$NF$60=AW$1),0),$G315-1966)</f>
        <v>177.82820000000001</v>
      </c>
      <c r="AX315" s="4" cm="1">
        <f t="array" ref="AX315">INDEX(GMWQ!$A$2:$NF$60,MATCH(1,(GMWQ!$NE$2:$NE$60=AX$3)*(GMWQ!$ND$2:$ND$60=AX$4)*(GMWQ!$NF$2:$NF$60=AX$1),0),$G315-1966)</f>
        <v>204.05099999999999</v>
      </c>
      <c r="AY315" s="4" cm="1">
        <f t="array" ref="AY315">INDEX(GMWQ!$A$2:$NF$60,MATCH(1,(GMWQ!$NE$2:$NE$60=AY$3)*(GMWQ!$ND$2:$ND$60=AY$4)*(GMWQ!$NF$2:$NF$60=AY$1),0),$G315-1966)</f>
        <v>162.04929999999999</v>
      </c>
      <c r="AZ315" s="4" cm="1">
        <f t="array" ref="AZ315">INDEX(GMWQ!$A$2:$NF$60,MATCH(1,(GMWQ!$NE$2:$NE$60=AZ$3)*(GMWQ!$ND$2:$ND$60=AZ$4)*(GMWQ!$NF$2:$NF$60=AZ$1),0),$G315-1966)</f>
        <v>161.81530000000001</v>
      </c>
      <c r="BA315" s="4" cm="1">
        <f t="array" ref="BA315">INDEX(GMWQ!$A$2:$NF$60,MATCH(1,(GMWQ!$NE$2:$NE$60=BA$3)*(GMWQ!$ND$2:$ND$60=BA$4)*(GMWQ!$NF$2:$NF$60=BA$1),0),$G315-1966)</f>
        <v>270.69119999999998</v>
      </c>
    </row>
    <row r="316" spans="1:53" x14ac:dyDescent="0.25">
      <c r="B316" s="4">
        <f t="shared" ref="B316:E331" si="410">+B312+1</f>
        <v>2050</v>
      </c>
      <c r="C316" s="4">
        <f t="shared" si="410"/>
        <v>2050</v>
      </c>
      <c r="D316" s="4">
        <f t="shared" ref="D316" si="411">+D312+1</f>
        <v>2049</v>
      </c>
      <c r="G316" s="4">
        <f t="shared" si="396"/>
        <v>2282</v>
      </c>
      <c r="H316" s="4" cm="1">
        <f t="array" ref="H316">INDEX(GMWQ!$A$2:$NF$60,MATCH(1,(GMWQ!$NE$2:$NE$60=H$3)*(GMWQ!$ND$2:$ND$60=H$4)*(GMWQ!$NF$2:$NF$60=H$1),0),$G316-1966)</f>
        <v>984988.7</v>
      </c>
      <c r="I316" s="4" cm="1">
        <f t="array" ref="I316">INDEX(GMWQ!$A$2:$NF$60,MATCH(1,(GMWQ!$NE$2:$NE$60=I$3)*(GMWQ!$ND$2:$ND$60=I$4)*(GMWQ!$NF$2:$NF$60=I$1),0),$G316-1966)</f>
        <v>9687.6450000000004</v>
      </c>
      <c r="J316" s="4" cm="1">
        <f t="array" ref="J316">INDEX(GMWQ!$A$2:$NF$60,MATCH(1,(GMWQ!$NE$2:$NE$60=J$3)*(GMWQ!$ND$2:$ND$60=J$4)*(GMWQ!$NF$2:$NF$60=J$1),0),$G316-1966)</f>
        <v>156934</v>
      </c>
      <c r="K316" s="4" cm="1">
        <f t="array" ref="K316">INDEX(GMWQ!$A$2:$NF$60,MATCH(1,(GMWQ!$NE$2:$NE$60=K$3)*(GMWQ!$ND$2:$ND$60=K$4)*(GMWQ!$NF$2:$NF$60=K$1),0),$G316-1966)</f>
        <v>1137.7529999999999</v>
      </c>
      <c r="L316" s="4" cm="1">
        <f t="array" ref="L316">INDEX(GMWQ!$A$2:$NF$60,MATCH(1,(GMWQ!$NE$2:$NE$60=L$3)*(GMWQ!$ND$2:$ND$60=L$4)*(GMWQ!$NF$2:$NF$60=L$1),0),$G316-1966)</f>
        <v>788.7989</v>
      </c>
      <c r="M316" s="4" cm="1">
        <f t="array" ref="M316">INDEX(GMWQ!$A$2:$NF$60,MATCH(1,(GMWQ!$NE$2:$NE$60=M$3)*(GMWQ!$ND$2:$ND$60=M$4)*(GMWQ!$NF$2:$NF$60=M$1),0),$G316-1966)</f>
        <v>529.62519999999995</v>
      </c>
      <c r="N316" s="4" cm="1">
        <f t="array" ref="N316">INDEX(GMWQ!$A$2:$NF$60,MATCH(1,(GMWQ!$NE$2:$NE$60=N$3)*(GMWQ!$ND$2:$ND$60=N$4)*(GMWQ!$NF$2:$NF$60=N$1),0),$G316-1966)</f>
        <v>979854.6</v>
      </c>
      <c r="O316" s="4" cm="1">
        <f t="array" ref="O316">INDEX(GMWQ!$A$2:$NF$60,MATCH(1,(GMWQ!$NE$2:$NE$60=O$3)*(GMWQ!$ND$2:$ND$60=O$4)*(GMWQ!$NF$2:$NF$60=O$1),0),$G316-1966)</f>
        <v>-115474.4</v>
      </c>
      <c r="P316" s="4" cm="1">
        <f t="array" ref="P316">INDEX(GMWQ!$A$2:$NF$60,MATCH(1,(GMWQ!$NE$2:$NE$60=P$3)*(GMWQ!$ND$2:$ND$60=P$4)*(GMWQ!$NF$2:$NF$60=P$1),0),$G316-1966)</f>
        <v>-1086.671</v>
      </c>
      <c r="Q316" s="4" cm="1">
        <f t="array" ref="Q316">INDEX(GMWQ!$A$2:$NF$60,MATCH(1,(GMWQ!$NE$2:$NE$60=Q$3)*(GMWQ!$ND$2:$ND$60=Q$4)*(GMWQ!$NF$2:$NF$60=Q$1),0),$G316-1966)</f>
        <v>-8595.3670000000002</v>
      </c>
      <c r="R316" s="4" cm="1">
        <f t="array" ref="R316">INDEX(GMWQ!$A$2:$NF$60,MATCH(1,(GMWQ!$NE$2:$NE$60=R$3)*(GMWQ!$ND$2:$ND$60=R$4)*(GMWQ!$NF$2:$NF$60=R$1),0),$G316-1966)</f>
        <v>-35.339970000000001</v>
      </c>
      <c r="S316" s="4" cm="1">
        <f t="array" ref="S316">INDEX(GMWQ!$A$2:$NF$60,MATCH(1,(GMWQ!$NE$2:$NE$60=S$3)*(GMWQ!$ND$2:$ND$60=S$4)*(GMWQ!$NF$2:$NF$60=S$1),0),$G316-1966)</f>
        <v>-48.682009999999998</v>
      </c>
      <c r="T316" s="4" cm="1">
        <f t="array" ref="T316">INDEX(GMWQ!$A$2:$NF$60,MATCH(1,(GMWQ!$NE$2:$NE$60=T$3)*(GMWQ!$ND$2:$ND$60=T$4)*(GMWQ!$NF$2:$NF$60=T$1),0),$G316-1966)</f>
        <v>-17.24466</v>
      </c>
      <c r="U316" s="4" cm="1">
        <f t="array" ref="U316">INDEX(GMWQ!$A$2:$NF$60,MATCH(1,(GMWQ!$NE$2:$NE$60=U$3)*(GMWQ!$ND$2:$ND$60=U$4)*(GMWQ!$NF$2:$NF$60=U$1),0),$G316-1966)</f>
        <v>-32043.38</v>
      </c>
      <c r="V316" s="4" cm="1">
        <f t="array" ref="V316">INDEX(GMWQ!$A$2:$NF$60,MATCH(1,(GMWQ!$NE$2:$NE$60=V$3)*(GMWQ!$ND$2:$ND$60=V$4)*(GMWQ!$NF$2:$NF$60=V$1),0),$G316-1966)</f>
        <v>7457230</v>
      </c>
      <c r="W316" s="4" cm="1">
        <f t="array" ref="W316">INDEX(GMWQ!$A$2:$NF$60,MATCH(1,(GMWQ!$NE$2:$NE$60=W$3)*(GMWQ!$ND$2:$ND$60=W$4)*(GMWQ!$NF$2:$NF$60=W$1),0),$G316-1966)</f>
        <v>133012.79999999999</v>
      </c>
      <c r="X316" s="4" cm="1">
        <f t="array" ref="X316">INDEX(GMWQ!$A$2:$NF$60,MATCH(1,(GMWQ!$NE$2:$NE$60=X$3)*(GMWQ!$ND$2:$ND$60=X$4)*(GMWQ!$NF$2:$NF$60=X$1),0),$G316-1966)</f>
        <v>2036207</v>
      </c>
      <c r="Y316" s="4" cm="1">
        <f t="array" ref="Y316">INDEX(GMWQ!$A$2:$NF$60,MATCH(1,(GMWQ!$NE$2:$NE$60=Y$3)*(GMWQ!$ND$2:$ND$60=Y$4)*(GMWQ!$NF$2:$NF$60=Y$1),0),$G316-1966)</f>
        <v>5940.7629999999999</v>
      </c>
      <c r="Z316" s="4" cm="1">
        <f t="array" ref="Z316">INDEX(GMWQ!$A$2:$NF$60,MATCH(1,(GMWQ!$NE$2:$NE$60=Z$3)*(GMWQ!$ND$2:$ND$60=Z$4)*(GMWQ!$NF$2:$NF$60=Z$1),0),$G316-1966)</f>
        <v>7639.2449999999999</v>
      </c>
      <c r="AA316" s="4" cm="1">
        <f t="array" ref="AA316">INDEX(GMWQ!$A$2:$NF$60,MATCH(1,(GMWQ!$NE$2:$NE$60=AA$3)*(GMWQ!$ND$2:$ND$60=AA$4)*(GMWQ!$NF$2:$NF$60=AA$1),0),$G316-1966)</f>
        <v>4934.8249999999998</v>
      </c>
      <c r="AB316" s="4" cm="1">
        <f t="array" ref="AB316">INDEX(GMWQ!$A$2:$NF$60,MATCH(1,(GMWQ!$NE$2:$NE$60=AB$3)*(GMWQ!$ND$2:$ND$60=AB$4)*(GMWQ!$NF$2:$NF$60=AB$1),0),$G316-1966)</f>
        <v>5948978</v>
      </c>
      <c r="AC316" s="4" cm="1">
        <f t="array" ref="AC316">INDEX(GMWQ!$A$2:$NF$60,MATCH(1,(GMWQ!$NE$2:$NE$60=AC$3)*(GMWQ!$ND$2:$ND$60=AC$4)*(GMWQ!$NF$2:$NF$60=AC$1),0),$G316-1966)</f>
        <v>7677358</v>
      </c>
      <c r="AD316" s="4" cm="1">
        <f t="array" ref="AD316">INDEX(GMWQ!$A$2:$NF$60,MATCH(1,(GMWQ!$NE$2:$NE$60=AD$3)*(GMWQ!$ND$2:$ND$60=AD$4)*(GMWQ!$NF$2:$NF$60=AD$1),0),$G316-1966)</f>
        <v>121256.5</v>
      </c>
      <c r="AE316" s="4" cm="1">
        <f t="array" ref="AE316">INDEX(GMWQ!$A$2:$NF$60,MATCH(1,(GMWQ!$NE$2:$NE$60=AE$3)*(GMWQ!$ND$2:$ND$60=AE$4)*(GMWQ!$NF$2:$NF$60=AE$1),0),$G316-1966)</f>
        <v>1253636</v>
      </c>
      <c r="AF316" s="4" cm="1">
        <f t="array" ref="AF316">INDEX(GMWQ!$A$2:$NF$60,MATCH(1,(GMWQ!$NE$2:$NE$60=AF$3)*(GMWQ!$ND$2:$ND$60=AF$4)*(GMWQ!$NF$2:$NF$60=AF$1),0),$G316-1966)</f>
        <v>4264.2129999999997</v>
      </c>
      <c r="AG316" s="4" cm="1">
        <f t="array" ref="AG316">INDEX(GMWQ!$A$2:$NF$60,MATCH(1,(GMWQ!$NE$2:$NE$60=AG$3)*(GMWQ!$ND$2:$ND$60=AG$4)*(GMWQ!$NF$2:$NF$60=AG$1),0),$G316-1966)</f>
        <v>6208.8540000000003</v>
      </c>
      <c r="AH316" s="4" cm="1">
        <f t="array" ref="AH316">INDEX(GMWQ!$A$2:$NF$60,MATCH(1,(GMWQ!$NE$2:$NE$60=AH$3)*(GMWQ!$ND$2:$ND$60=AH$4)*(GMWQ!$NF$2:$NF$60=AH$1),0),$G316-1966)</f>
        <v>4296.1130000000003</v>
      </c>
      <c r="AI316" s="4" cm="1">
        <f t="array" ref="AI316">INDEX(GMWQ!$A$2:$NF$60,MATCH(1,(GMWQ!$NE$2:$NE$60=AI$3)*(GMWQ!$ND$2:$ND$60=AI$4)*(GMWQ!$NF$2:$NF$60=AI$1),0),$G316-1966)</f>
        <v>2863403</v>
      </c>
      <c r="AJ316" s="4" cm="1">
        <f t="array" ref="AJ316">INDEX(GMWQ!$A$2:$NF$60,MATCH(1,(GMWQ!$NE$2:$NE$60=AJ$3)*(GMWQ!$ND$2:$ND$60=AJ$4)*(GMWQ!$NF$2:$NF$60=AJ$1),0),$G316-1966)</f>
        <v>1822978</v>
      </c>
      <c r="AK316" s="4" cm="1">
        <f t="array" ref="AK316">INDEX(GMWQ!$A$2:$NF$60,MATCH(1,(GMWQ!$NE$2:$NE$60=AK$3)*(GMWQ!$ND$2:$ND$60=AK$4)*(GMWQ!$NF$2:$NF$60=AK$1),0),$G316-1966)</f>
        <v>19962.25</v>
      </c>
      <c r="AL316" s="4" cm="1">
        <f t="array" ref="AL316">INDEX(GMWQ!$A$2:$NF$60,MATCH(1,(GMWQ!$NE$2:$NE$60=AL$3)*(GMWQ!$ND$2:$ND$60=AL$4)*(GMWQ!$NF$2:$NF$60=AL$1),0),$G316-1966)</f>
        <v>256722.6</v>
      </c>
      <c r="AM316" s="4" cm="1">
        <f t="array" ref="AM316">INDEX(GMWQ!$A$2:$NF$60,MATCH(1,(GMWQ!$NE$2:$NE$60=AM$3)*(GMWQ!$ND$2:$ND$60=AM$4)*(GMWQ!$NF$2:$NF$60=AM$1),0),$G316-1966)</f>
        <v>2397.6979999999999</v>
      </c>
      <c r="AN316" s="4" cm="1">
        <f t="array" ref="AN316">INDEX(GMWQ!$A$2:$NF$60,MATCH(1,(GMWQ!$NE$2:$NE$60=AN$3)*(GMWQ!$ND$2:$ND$60=AN$4)*(GMWQ!$NF$2:$NF$60=AN$1),0),$G316-1966)</f>
        <v>1484.34</v>
      </c>
      <c r="AO316" s="4" cm="1">
        <f t="array" ref="AO316">INDEX(GMWQ!$A$2:$NF$60,MATCH(1,(GMWQ!$NE$2:$NE$60=AO$3)*(GMWQ!$ND$2:$ND$60=AO$4)*(GMWQ!$NF$2:$NF$60=AO$1),0),$G316-1966)</f>
        <v>979.37699999999995</v>
      </c>
      <c r="AP316" s="4" cm="1">
        <f t="array" ref="AP316">INDEX(GMWQ!$A$2:$NF$60,MATCH(1,(GMWQ!$NE$2:$NE$60=AP$3)*(GMWQ!$ND$2:$ND$60=AP$4)*(GMWQ!$NF$2:$NF$60=AP$1),0),$G316-1966)</f>
        <v>2047796</v>
      </c>
      <c r="AQ316" s="4" cm="1">
        <f t="array" ref="AQ316">INDEX(GMWQ!$A$2:$NF$60,MATCH(1,(GMWQ!$NE$2:$NE$60=AQ$3)*(GMWQ!$ND$2:$ND$60=AQ$4)*(GMWQ!$NF$2:$NF$60=AQ$1),0),$G316-1966)</f>
        <v>0.66345359999999998</v>
      </c>
      <c r="AR316" s="4" cm="1">
        <f t="array" ref="AR316">INDEX(GMWQ!$A$2:$NF$60,MATCH(1,(GMWQ!$NE$2:$NE$60=AR$3)*(GMWQ!$ND$2:$ND$60=AR$4)*(GMWQ!$NF$2:$NF$60=AR$1),0),$G316-1966)</f>
        <v>0.77476469999999997</v>
      </c>
      <c r="AS316" s="4" cm="1">
        <f t="array" ref="AS316">INDEX(GMWQ!$A$2:$NF$60,MATCH(1,(GMWQ!$NE$2:$NE$60=AS$3)*(GMWQ!$ND$2:$ND$60=AS$4)*(GMWQ!$NF$2:$NF$60=AS$1),0),$G316-1966)</f>
        <v>0.47891440000000002</v>
      </c>
      <c r="AT316" s="4" cm="1">
        <f t="array" ref="AT316">INDEX(GMWQ!$A$2:$NF$60,MATCH(1,(GMWQ!$NE$2:$NE$60=AT$3)*(GMWQ!$ND$2:$ND$60=AT$4)*(GMWQ!$NF$2:$NF$60=AT$1),0),$G316-1966)</f>
        <v>0.77723819999999999</v>
      </c>
      <c r="AU316" s="4" cm="1">
        <f t="array" ref="AU316">INDEX(GMWQ!$A$2:$NF$60,MATCH(1,(GMWQ!$NE$2:$NE$60=AU$3)*(GMWQ!$ND$2:$ND$60=AU$4)*(GMWQ!$NF$2:$NF$60=AU$1),0),$G316-1966)</f>
        <v>231.01769999999999</v>
      </c>
      <c r="AV316" s="4" cm="1">
        <f t="array" ref="AV316">INDEX(GMWQ!$A$2:$NF$60,MATCH(1,(GMWQ!$NE$2:$NE$60=AV$3)*(GMWQ!$ND$2:$ND$60=AV$4)*(GMWQ!$NF$2:$NF$60=AV$1),0),$G316-1966)</f>
        <v>558.98979999999995</v>
      </c>
      <c r="AW316" s="4" cm="1">
        <f t="array" ref="AW316">INDEX(GMWQ!$A$2:$NF$60,MATCH(1,(GMWQ!$NE$2:$NE$60=AW$3)*(GMWQ!$ND$2:$ND$60=AW$4)*(GMWQ!$NF$2:$NF$60=AW$1),0),$G316-1966)</f>
        <v>179.37819999999999</v>
      </c>
      <c r="AX316" s="4" cm="1">
        <f t="array" ref="AX316">INDEX(GMWQ!$A$2:$NF$60,MATCH(1,(GMWQ!$NE$2:$NE$60=AX$3)*(GMWQ!$ND$2:$ND$60=AX$4)*(GMWQ!$NF$2:$NF$60=AX$1),0),$G316-1966)</f>
        <v>205.0762</v>
      </c>
      <c r="AY316" s="4" cm="1">
        <f t="array" ref="AY316">INDEX(GMWQ!$A$2:$NF$60,MATCH(1,(GMWQ!$NE$2:$NE$60=AY$3)*(GMWQ!$ND$2:$ND$60=AY$4)*(GMWQ!$NF$2:$NF$60=AY$1),0),$G316-1966)</f>
        <v>163.5342</v>
      </c>
      <c r="AZ316" s="4" cm="1">
        <f t="array" ref="AZ316">INDEX(GMWQ!$A$2:$NF$60,MATCH(1,(GMWQ!$NE$2:$NE$60=AZ$3)*(GMWQ!$ND$2:$ND$60=AZ$4)*(GMWQ!$NF$2:$NF$60=AZ$1),0),$G316-1966)</f>
        <v>163.4117</v>
      </c>
      <c r="BA316" s="4" cm="1">
        <f t="array" ref="BA316">INDEX(GMWQ!$A$2:$NF$60,MATCH(1,(GMWQ!$NE$2:$NE$60=BA$3)*(GMWQ!$ND$2:$ND$60=BA$4)*(GMWQ!$NF$2:$NF$60=BA$1),0),$G316-1966)</f>
        <v>272.05329999999998</v>
      </c>
    </row>
    <row r="317" spans="1:53" x14ac:dyDescent="0.25">
      <c r="B317" s="4">
        <f t="shared" si="410"/>
        <v>2050</v>
      </c>
      <c r="C317" s="4">
        <f t="shared" si="410"/>
        <v>2050</v>
      </c>
      <c r="D317" s="4">
        <f t="shared" ref="D317" si="412">+D313+1</f>
        <v>2050</v>
      </c>
      <c r="G317" s="4">
        <f t="shared" si="396"/>
        <v>2283</v>
      </c>
      <c r="H317" s="4" cm="1">
        <f t="array" ref="H317">INDEX(GMWQ!$A$2:$NF$60,MATCH(1,(GMWQ!$NE$2:$NE$60=H$3)*(GMWQ!$ND$2:$ND$60=H$4)*(GMWQ!$NF$2:$NF$60=H$1),0),$G317-1966)</f>
        <v>987789.8</v>
      </c>
      <c r="I317" s="4" cm="1">
        <f t="array" ref="I317">INDEX(GMWQ!$A$2:$NF$60,MATCH(1,(GMWQ!$NE$2:$NE$60=I$3)*(GMWQ!$ND$2:$ND$60=I$4)*(GMWQ!$NF$2:$NF$60=I$1),0),$G317-1966)</f>
        <v>9725.5640000000003</v>
      </c>
      <c r="J317" s="4" cm="1">
        <f t="array" ref="J317">INDEX(GMWQ!$A$2:$NF$60,MATCH(1,(GMWQ!$NE$2:$NE$60=J$3)*(GMWQ!$ND$2:$ND$60=J$4)*(GMWQ!$NF$2:$NF$60=J$1),0),$G317-1966)</f>
        <v>157035</v>
      </c>
      <c r="K317" s="4" cm="1">
        <f t="array" ref="K317">INDEX(GMWQ!$A$2:$NF$60,MATCH(1,(GMWQ!$NE$2:$NE$60=K$3)*(GMWQ!$ND$2:$ND$60=K$4)*(GMWQ!$NF$2:$NF$60=K$1),0),$G317-1966)</f>
        <v>1140.029</v>
      </c>
      <c r="L317" s="4" cm="1">
        <f t="array" ref="L317">INDEX(GMWQ!$A$2:$NF$60,MATCH(1,(GMWQ!$NE$2:$NE$60=L$3)*(GMWQ!$ND$2:$ND$60=L$4)*(GMWQ!$NF$2:$NF$60=L$1),0),$G317-1966)</f>
        <v>789.54300000000001</v>
      </c>
      <c r="M317" s="4" cm="1">
        <f t="array" ref="M317">INDEX(GMWQ!$A$2:$NF$60,MATCH(1,(GMWQ!$NE$2:$NE$60=M$3)*(GMWQ!$ND$2:$ND$60=M$4)*(GMWQ!$NF$2:$NF$60=M$1),0),$G317-1966)</f>
        <v>530.01790000000005</v>
      </c>
      <c r="N317" s="4" cm="1">
        <f t="array" ref="N317">INDEX(GMWQ!$A$2:$NF$60,MATCH(1,(GMWQ!$NE$2:$NE$60=N$3)*(GMWQ!$ND$2:$ND$60=N$4)*(GMWQ!$NF$2:$NF$60=N$1),0),$G317-1966)</f>
        <v>983991.6</v>
      </c>
      <c r="O317" s="4" cm="1">
        <f t="array" ref="O317">INDEX(GMWQ!$A$2:$NF$60,MATCH(1,(GMWQ!$NE$2:$NE$60=O$3)*(GMWQ!$ND$2:$ND$60=O$4)*(GMWQ!$NF$2:$NF$60=O$1),0),$G317-1966)</f>
        <v>-61680.69</v>
      </c>
      <c r="P317" s="4" cm="1">
        <f t="array" ref="P317">INDEX(GMWQ!$A$2:$NF$60,MATCH(1,(GMWQ!$NE$2:$NE$60=P$3)*(GMWQ!$ND$2:$ND$60=P$4)*(GMWQ!$NF$2:$NF$60=P$1),0),$G317-1966)</f>
        <v>-1086.8989999999999</v>
      </c>
      <c r="Q317" s="4" cm="1">
        <f t="array" ref="Q317">INDEX(GMWQ!$A$2:$NF$60,MATCH(1,(GMWQ!$NE$2:$NE$60=Q$3)*(GMWQ!$ND$2:$ND$60=Q$4)*(GMWQ!$NF$2:$NF$60=Q$1),0),$G317-1966)</f>
        <v>-8635.8909999999996</v>
      </c>
      <c r="R317" s="4" cm="1">
        <f t="array" ref="R317">INDEX(GMWQ!$A$2:$NF$60,MATCH(1,(GMWQ!$NE$2:$NE$60=R$3)*(GMWQ!$ND$2:$ND$60=R$4)*(GMWQ!$NF$2:$NF$60=R$1),0),$G317-1966)</f>
        <v>-35.584960000000002</v>
      </c>
      <c r="S317" s="4" cm="1">
        <f t="array" ref="S317">INDEX(GMWQ!$A$2:$NF$60,MATCH(1,(GMWQ!$NE$2:$NE$60=S$3)*(GMWQ!$ND$2:$ND$60=S$4)*(GMWQ!$NF$2:$NF$60=S$1),0),$G317-1966)</f>
        <v>-48.962949999999999</v>
      </c>
      <c r="T317" s="4" cm="1">
        <f t="array" ref="T317">INDEX(GMWQ!$A$2:$NF$60,MATCH(1,(GMWQ!$NE$2:$NE$60=T$3)*(GMWQ!$ND$2:$ND$60=T$4)*(GMWQ!$NF$2:$NF$60=T$1),0),$G317-1966)</f>
        <v>-17.34479</v>
      </c>
      <c r="U317" s="4" cm="1">
        <f t="array" ref="U317">INDEX(GMWQ!$A$2:$NF$60,MATCH(1,(GMWQ!$NE$2:$NE$60=U$3)*(GMWQ!$ND$2:$ND$60=U$4)*(GMWQ!$NF$2:$NF$60=U$1),0),$G317-1966)</f>
        <v>-32075.56</v>
      </c>
      <c r="V317" s="4" cm="1">
        <f t="array" ref="V317">INDEX(GMWQ!$A$2:$NF$60,MATCH(1,(GMWQ!$NE$2:$NE$60=V$3)*(GMWQ!$ND$2:$ND$60=V$4)*(GMWQ!$NF$2:$NF$60=V$1),0),$G317-1966)</f>
        <v>7518910</v>
      </c>
      <c r="W317" s="4" cm="1">
        <f t="array" ref="W317">INDEX(GMWQ!$A$2:$NF$60,MATCH(1,(GMWQ!$NE$2:$NE$60=W$3)*(GMWQ!$ND$2:$ND$60=W$4)*(GMWQ!$NF$2:$NF$60=W$1),0),$G317-1966)</f>
        <v>134099.70000000001</v>
      </c>
      <c r="X317" s="4" cm="1">
        <f t="array" ref="X317">INDEX(GMWQ!$A$2:$NF$60,MATCH(1,(GMWQ!$NE$2:$NE$60=X$3)*(GMWQ!$ND$2:$ND$60=X$4)*(GMWQ!$NF$2:$NF$60=X$1),0),$G317-1966)</f>
        <v>2044843</v>
      </c>
      <c r="Y317" s="4" cm="1">
        <f t="array" ref="Y317">INDEX(GMWQ!$A$2:$NF$60,MATCH(1,(GMWQ!$NE$2:$NE$60=Y$3)*(GMWQ!$ND$2:$ND$60=Y$4)*(GMWQ!$NF$2:$NF$60=Y$1),0),$G317-1966)</f>
        <v>5976.348</v>
      </c>
      <c r="Z317" s="4" cm="1">
        <f t="array" ref="Z317">INDEX(GMWQ!$A$2:$NF$60,MATCH(1,(GMWQ!$NE$2:$NE$60=Z$3)*(GMWQ!$ND$2:$ND$60=Z$4)*(GMWQ!$NF$2:$NF$60=Z$1),0),$G317-1966)</f>
        <v>7688.2079999999996</v>
      </c>
      <c r="AA317" s="4" cm="1">
        <f t="array" ref="AA317">INDEX(GMWQ!$A$2:$NF$60,MATCH(1,(GMWQ!$NE$2:$NE$60=AA$3)*(GMWQ!$ND$2:$ND$60=AA$4)*(GMWQ!$NF$2:$NF$60=AA$1),0),$G317-1966)</f>
        <v>4952.17</v>
      </c>
      <c r="AB317" s="4" cm="1">
        <f t="array" ref="AB317">INDEX(GMWQ!$A$2:$NF$60,MATCH(1,(GMWQ!$NE$2:$NE$60=AB$3)*(GMWQ!$ND$2:$ND$60=AB$4)*(GMWQ!$NF$2:$NF$60=AB$1),0),$G317-1966)</f>
        <v>5981054</v>
      </c>
      <c r="AC317" s="4" cm="1">
        <f t="array" ref="AC317">INDEX(GMWQ!$A$2:$NF$60,MATCH(1,(GMWQ!$NE$2:$NE$60=AC$3)*(GMWQ!$ND$2:$ND$60=AC$4)*(GMWQ!$NF$2:$NF$60=AC$1),0),$G317-1966)</f>
        <v>7741716</v>
      </c>
      <c r="AD317" s="4" cm="1">
        <f t="array" ref="AD317">INDEX(GMWQ!$A$2:$NF$60,MATCH(1,(GMWQ!$NE$2:$NE$60=AD$3)*(GMWQ!$ND$2:$ND$60=AD$4)*(GMWQ!$NF$2:$NF$60=AD$1),0),$G317-1966)</f>
        <v>122344.2</v>
      </c>
      <c r="AE317" s="4" cm="1">
        <f t="array" ref="AE317">INDEX(GMWQ!$A$2:$NF$60,MATCH(1,(GMWQ!$NE$2:$NE$60=AE$3)*(GMWQ!$ND$2:$ND$60=AE$4)*(GMWQ!$NF$2:$NF$60=AE$1),0),$G317-1966)</f>
        <v>1262272</v>
      </c>
      <c r="AF317" s="4" cm="1">
        <f t="array" ref="AF317">INDEX(GMWQ!$A$2:$NF$60,MATCH(1,(GMWQ!$NE$2:$NE$60=AF$3)*(GMWQ!$ND$2:$ND$60=AF$4)*(GMWQ!$NF$2:$NF$60=AF$1),0),$G317-1966)</f>
        <v>4299.7979999999998</v>
      </c>
      <c r="AG317" s="4" cm="1">
        <f t="array" ref="AG317">INDEX(GMWQ!$A$2:$NF$60,MATCH(1,(GMWQ!$NE$2:$NE$60=AG$3)*(GMWQ!$ND$2:$ND$60=AG$4)*(GMWQ!$NF$2:$NF$60=AG$1),0),$G317-1966)</f>
        <v>6257.817</v>
      </c>
      <c r="AH317" s="4" cm="1">
        <f t="array" ref="AH317">INDEX(GMWQ!$A$2:$NF$60,MATCH(1,(GMWQ!$NE$2:$NE$60=AH$3)*(GMWQ!$ND$2:$ND$60=AH$4)*(GMWQ!$NF$2:$NF$60=AH$1),0),$G317-1966)</f>
        <v>4313.4579999999996</v>
      </c>
      <c r="AI317" s="4" cm="1">
        <f t="array" ref="AI317">INDEX(GMWQ!$A$2:$NF$60,MATCH(1,(GMWQ!$NE$2:$NE$60=AI$3)*(GMWQ!$ND$2:$ND$60=AI$4)*(GMWQ!$NF$2:$NF$60=AI$1),0),$G317-1966)</f>
        <v>2896996</v>
      </c>
      <c r="AJ317" s="4" cm="1">
        <f t="array" ref="AJ317">INDEX(GMWQ!$A$2:$NF$60,MATCH(1,(GMWQ!$NE$2:$NE$60=AJ$3)*(GMWQ!$ND$2:$ND$60=AJ$4)*(GMWQ!$NF$2:$NF$60=AJ$1),0),$G317-1966)</f>
        <v>1838070</v>
      </c>
      <c r="AK317" s="4" cm="1">
        <f t="array" ref="AK317">INDEX(GMWQ!$A$2:$NF$60,MATCH(1,(GMWQ!$NE$2:$NE$60=AK$3)*(GMWQ!$ND$2:$ND$60=AK$4)*(GMWQ!$NF$2:$NF$60=AK$1),0),$G317-1966)</f>
        <v>20135.189999999999</v>
      </c>
      <c r="AL317" s="4" cm="1">
        <f t="array" ref="AL317">INDEX(GMWQ!$A$2:$NF$60,MATCH(1,(GMWQ!$NE$2:$NE$60=AL$3)*(GMWQ!$ND$2:$ND$60=AL$4)*(GMWQ!$NF$2:$NF$60=AL$1),0),$G317-1966)</f>
        <v>257926.9</v>
      </c>
      <c r="AM317" s="4" cm="1">
        <f t="array" ref="AM317">INDEX(GMWQ!$A$2:$NF$60,MATCH(1,(GMWQ!$NE$2:$NE$60=AM$3)*(GMWQ!$ND$2:$ND$60=AM$4)*(GMWQ!$NF$2:$NF$60=AM$1),0),$G317-1966)</f>
        <v>2414.4140000000002</v>
      </c>
      <c r="AN317" s="4" cm="1">
        <f t="array" ref="AN317">INDEX(GMWQ!$A$2:$NF$60,MATCH(1,(GMWQ!$NE$2:$NE$60=AN$3)*(GMWQ!$ND$2:$ND$60=AN$4)*(GMWQ!$NF$2:$NF$60=AN$1),0),$G317-1966)</f>
        <v>1493.0930000000001</v>
      </c>
      <c r="AO317" s="4" cm="1">
        <f t="array" ref="AO317">INDEX(GMWQ!$A$2:$NF$60,MATCH(1,(GMWQ!$NE$2:$NE$60=AO$3)*(GMWQ!$ND$2:$ND$60=AO$4)*(GMWQ!$NF$2:$NF$60=AO$1),0),$G317-1966)</f>
        <v>985.12750000000005</v>
      </c>
      <c r="AP317" s="4" cm="1">
        <f t="array" ref="AP317">INDEX(GMWQ!$A$2:$NF$60,MATCH(1,(GMWQ!$NE$2:$NE$60=AP$3)*(GMWQ!$ND$2:$ND$60=AP$4)*(GMWQ!$NF$2:$NF$60=AP$1),0),$G317-1966)</f>
        <v>2066593</v>
      </c>
      <c r="AQ317" s="4" cm="1">
        <f t="array" ref="AQ317">INDEX(GMWQ!$A$2:$NF$60,MATCH(1,(GMWQ!$NE$2:$NE$60=AQ$3)*(GMWQ!$ND$2:$ND$60=AQ$4)*(GMWQ!$NF$2:$NF$60=AQ$1),0),$G317-1966)</f>
        <v>0.66783820000000005</v>
      </c>
      <c r="AR317" s="4" cm="1">
        <f t="array" ref="AR317">INDEX(GMWQ!$A$2:$NF$60,MATCH(1,(GMWQ!$NE$2:$NE$60=AR$3)*(GMWQ!$ND$2:$ND$60=AR$4)*(GMWQ!$NF$2:$NF$60=AR$1),0),$G317-1966)</f>
        <v>0.77629820000000005</v>
      </c>
      <c r="AS317" s="4" cm="1">
        <f t="array" ref="AS317">INDEX(GMWQ!$A$2:$NF$60,MATCH(1,(GMWQ!$NE$2:$NE$60=AS$3)*(GMWQ!$ND$2:$ND$60=AS$4)*(GMWQ!$NF$2:$NF$60=AS$1),0),$G317-1966)</f>
        <v>0.47936960000000001</v>
      </c>
      <c r="AT317" s="4" cm="1">
        <f t="array" ref="AT317">INDEX(GMWQ!$A$2:$NF$60,MATCH(1,(GMWQ!$NE$2:$NE$60=AT$3)*(GMWQ!$ND$2:$ND$60=AT$4)*(GMWQ!$NF$2:$NF$60=AT$1),0),$G317-1966)</f>
        <v>0.77536939999999999</v>
      </c>
      <c r="AU317" s="4" cm="1">
        <f t="array" ref="AU317">INDEX(GMWQ!$A$2:$NF$60,MATCH(1,(GMWQ!$NE$2:$NE$60=AU$3)*(GMWQ!$ND$2:$ND$60=AU$4)*(GMWQ!$NF$2:$NF$60=AU$1),0),$G317-1966)</f>
        <v>232.16460000000001</v>
      </c>
      <c r="AV317" s="4" cm="1">
        <f t="array" ref="AV317">INDEX(GMWQ!$A$2:$NF$60,MATCH(1,(GMWQ!$NE$2:$NE$60=AV$3)*(GMWQ!$ND$2:$ND$60=AV$4)*(GMWQ!$NF$2:$NF$60=AV$1),0),$G317-1966)</f>
        <v>562.04880000000003</v>
      </c>
      <c r="AW317" s="4" cm="1">
        <f t="array" ref="AW317">INDEX(GMWQ!$A$2:$NF$60,MATCH(1,(GMWQ!$NE$2:$NE$60=AW$3)*(GMWQ!$ND$2:$ND$60=AW$4)*(GMWQ!$NF$2:$NF$60=AW$1),0),$G317-1966)</f>
        <v>179.89850000000001</v>
      </c>
      <c r="AX317" s="4" cm="1">
        <f t="array" ref="AX317">INDEX(GMWQ!$A$2:$NF$60,MATCH(1,(GMWQ!$NE$2:$NE$60=AX$3)*(GMWQ!$ND$2:$ND$60=AX$4)*(GMWQ!$NF$2:$NF$60=AX$1),0),$G317-1966)</f>
        <v>206.10659999999999</v>
      </c>
      <c r="AY317" s="4" cm="1">
        <f t="array" ref="AY317">INDEX(GMWQ!$A$2:$NF$60,MATCH(1,(GMWQ!$NE$2:$NE$60=AY$3)*(GMWQ!$ND$2:$ND$60=AY$4)*(GMWQ!$NF$2:$NF$60=AY$1),0),$G317-1966)</f>
        <v>164.11</v>
      </c>
      <c r="AZ317" s="4" cm="1">
        <f t="array" ref="AZ317">INDEX(GMWQ!$A$2:$NF$60,MATCH(1,(GMWQ!$NE$2:$NE$60=AZ$3)*(GMWQ!$ND$2:$ND$60=AZ$4)*(GMWQ!$NF$2:$NF$60=AZ$1),0),$G317-1966)</f>
        <v>164.36080000000001</v>
      </c>
      <c r="BA317" s="4" cm="1">
        <f t="array" ref="BA317">INDEX(GMWQ!$A$2:$NF$60,MATCH(1,(GMWQ!$NE$2:$NE$60=BA$3)*(GMWQ!$ND$2:$ND$60=BA$4)*(GMWQ!$NF$2:$NF$60=BA$1),0),$G317-1966)</f>
        <v>273.42079999999999</v>
      </c>
    </row>
    <row r="318" spans="1:53" x14ac:dyDescent="0.25">
      <c r="B318" s="4">
        <f t="shared" si="410"/>
        <v>2050</v>
      </c>
      <c r="C318" s="4">
        <f t="shared" si="410"/>
        <v>2050</v>
      </c>
      <c r="D318" s="4">
        <f t="shared" ref="D318" si="413">+D314+1</f>
        <v>2050</v>
      </c>
      <c r="F318" s="4">
        <f t="shared" ref="F318" si="414">+F314+1</f>
        <v>2050</v>
      </c>
      <c r="G318" s="4">
        <f t="shared" si="396"/>
        <v>2284</v>
      </c>
      <c r="H318" s="4" cm="1">
        <f t="array" ref="H318">INDEX(GMWQ!$A$2:$NF$60,MATCH(1,(GMWQ!$NE$2:$NE$60=H$3)*(GMWQ!$ND$2:$ND$60=H$4)*(GMWQ!$NF$2:$NF$60=H$1),0),$G318-1966)</f>
        <v>990590.6</v>
      </c>
      <c r="I318" s="4" cm="1">
        <f t="array" ref="I318">INDEX(GMWQ!$A$2:$NF$60,MATCH(1,(GMWQ!$NE$2:$NE$60=I$3)*(GMWQ!$ND$2:$ND$60=I$4)*(GMWQ!$NF$2:$NF$60=I$1),0),$G318-1966)</f>
        <v>9763.9539999999997</v>
      </c>
      <c r="J318" s="4" cm="1">
        <f t="array" ref="J318">INDEX(GMWQ!$A$2:$NF$60,MATCH(1,(GMWQ!$NE$2:$NE$60=J$3)*(GMWQ!$ND$2:$ND$60=J$4)*(GMWQ!$NF$2:$NF$60=J$1),0),$G318-1966)</f>
        <v>157136</v>
      </c>
      <c r="K318" s="4" cm="1">
        <f t="array" ref="K318">INDEX(GMWQ!$A$2:$NF$60,MATCH(1,(GMWQ!$NE$2:$NE$60=K$3)*(GMWQ!$ND$2:$ND$60=K$4)*(GMWQ!$NF$2:$NF$60=K$1),0),$G318-1966)</f>
        <v>1142.3109999999999</v>
      </c>
      <c r="L318" s="4" cm="1">
        <f t="array" ref="L318">INDEX(GMWQ!$A$2:$NF$60,MATCH(1,(GMWQ!$NE$2:$NE$60=L$3)*(GMWQ!$ND$2:$ND$60=L$4)*(GMWQ!$NF$2:$NF$60=L$1),0),$G318-1966)</f>
        <v>790.16930000000002</v>
      </c>
      <c r="M318" s="4" cm="1">
        <f t="array" ref="M318">INDEX(GMWQ!$A$2:$NF$60,MATCH(1,(GMWQ!$NE$2:$NE$60=M$3)*(GMWQ!$ND$2:$ND$60=M$4)*(GMWQ!$NF$2:$NF$60=M$1),0),$G318-1966)</f>
        <v>530.41520000000003</v>
      </c>
      <c r="N318" s="4" cm="1">
        <f t="array" ref="N318">INDEX(GMWQ!$A$2:$NF$60,MATCH(1,(GMWQ!$NE$2:$NE$60=N$3)*(GMWQ!$ND$2:$ND$60=N$4)*(GMWQ!$NF$2:$NF$60=N$1),0),$G318-1966)</f>
        <v>988137.6</v>
      </c>
      <c r="O318" s="4" cm="1">
        <f t="array" ref="O318">INDEX(GMWQ!$A$2:$NF$60,MATCH(1,(GMWQ!$NE$2:$NE$60=O$3)*(GMWQ!$ND$2:$ND$60=O$4)*(GMWQ!$NF$2:$NF$60=O$1),0),$G318-1966)</f>
        <v>-110662.1</v>
      </c>
      <c r="P318" s="4" cm="1">
        <f t="array" ref="P318">INDEX(GMWQ!$A$2:$NF$60,MATCH(1,(GMWQ!$NE$2:$NE$60=P$3)*(GMWQ!$ND$2:$ND$60=P$4)*(GMWQ!$NF$2:$NF$60=P$1),0),$G318-1966)</f>
        <v>-1087.0160000000001</v>
      </c>
      <c r="Q318" s="4" cm="1">
        <f t="array" ref="Q318">INDEX(GMWQ!$A$2:$NF$60,MATCH(1,(GMWQ!$NE$2:$NE$60=Q$3)*(GMWQ!$ND$2:$ND$60=Q$4)*(GMWQ!$NF$2:$NF$60=Q$1),0),$G318-1966)</f>
        <v>-8676.3979999999992</v>
      </c>
      <c r="R318" s="4" cm="1">
        <f t="array" ref="R318">INDEX(GMWQ!$A$2:$NF$60,MATCH(1,(GMWQ!$NE$2:$NE$60=R$3)*(GMWQ!$ND$2:$ND$60=R$4)*(GMWQ!$NF$2:$NF$60=R$1),0),$G318-1966)</f>
        <v>-35.833979999999997</v>
      </c>
      <c r="S318" s="4" cm="1">
        <f t="array" ref="S318">INDEX(GMWQ!$A$2:$NF$60,MATCH(1,(GMWQ!$NE$2:$NE$60=S$3)*(GMWQ!$ND$2:$ND$60=S$4)*(GMWQ!$NF$2:$NF$60=S$1),0),$G318-1966)</f>
        <v>-49.253970000000002</v>
      </c>
      <c r="T318" s="4" cm="1">
        <f t="array" ref="T318">INDEX(GMWQ!$A$2:$NF$60,MATCH(1,(GMWQ!$NE$2:$NE$60=T$3)*(GMWQ!$ND$2:$ND$60=T$4)*(GMWQ!$NF$2:$NF$60=T$1),0),$G318-1966)</f>
        <v>-17.446629999999999</v>
      </c>
      <c r="U318" s="4" cm="1">
        <f t="array" ref="U318">INDEX(GMWQ!$A$2:$NF$60,MATCH(1,(GMWQ!$NE$2:$NE$60=U$3)*(GMWQ!$ND$2:$ND$60=U$4)*(GMWQ!$NF$2:$NF$60=U$1),0),$G318-1966)</f>
        <v>-32425.94</v>
      </c>
      <c r="V318" s="4" cm="1">
        <f t="array" ref="V318">INDEX(GMWQ!$A$2:$NF$60,MATCH(1,(GMWQ!$NE$2:$NE$60=V$3)*(GMWQ!$ND$2:$ND$60=V$4)*(GMWQ!$NF$2:$NF$60=V$1),0),$G318-1966)</f>
        <v>7629572</v>
      </c>
      <c r="W318" s="4" cm="1">
        <f t="array" ref="W318">INDEX(GMWQ!$A$2:$NF$60,MATCH(1,(GMWQ!$NE$2:$NE$60=W$3)*(GMWQ!$ND$2:$ND$60=W$4)*(GMWQ!$NF$2:$NF$60=W$1),0),$G318-1966)</f>
        <v>135186.79999999999</v>
      </c>
      <c r="X318" s="4" cm="1">
        <f t="array" ref="X318">INDEX(GMWQ!$A$2:$NF$60,MATCH(1,(GMWQ!$NE$2:$NE$60=X$3)*(GMWQ!$ND$2:$ND$60=X$4)*(GMWQ!$NF$2:$NF$60=X$1),0),$G318-1966)</f>
        <v>2053520</v>
      </c>
      <c r="Y318" s="4" cm="1">
        <f t="array" ref="Y318">INDEX(GMWQ!$A$2:$NF$60,MATCH(1,(GMWQ!$NE$2:$NE$60=Y$3)*(GMWQ!$ND$2:$ND$60=Y$4)*(GMWQ!$NF$2:$NF$60=Y$1),0),$G318-1966)</f>
        <v>6012.1819999999998</v>
      </c>
      <c r="Z318" s="4" cm="1">
        <f t="array" ref="Z318">INDEX(GMWQ!$A$2:$NF$60,MATCH(1,(GMWQ!$NE$2:$NE$60=Z$3)*(GMWQ!$ND$2:$ND$60=Z$4)*(GMWQ!$NF$2:$NF$60=Z$1),0),$G318-1966)</f>
        <v>7737.4610000000002</v>
      </c>
      <c r="AA318" s="4" cm="1">
        <f t="array" ref="AA318">INDEX(GMWQ!$A$2:$NF$60,MATCH(1,(GMWQ!$NE$2:$NE$60=AA$3)*(GMWQ!$ND$2:$ND$60=AA$4)*(GMWQ!$NF$2:$NF$60=AA$1),0),$G318-1966)</f>
        <v>4969.6170000000002</v>
      </c>
      <c r="AB318" s="4" cm="1">
        <f t="array" ref="AB318">INDEX(GMWQ!$A$2:$NF$60,MATCH(1,(GMWQ!$NE$2:$NE$60=AB$3)*(GMWQ!$ND$2:$ND$60=AB$4)*(GMWQ!$NF$2:$NF$60=AB$1),0),$G318-1966)</f>
        <v>6013480</v>
      </c>
      <c r="AC318" s="4" cm="1">
        <f t="array" ref="AC318">INDEX(GMWQ!$A$2:$NF$60,MATCH(1,(GMWQ!$NE$2:$NE$60=AC$3)*(GMWQ!$ND$2:$ND$60=AC$4)*(GMWQ!$NF$2:$NF$60=AC$1),0),$G318-1966)</f>
        <v>7855057</v>
      </c>
      <c r="AD318" s="4" cm="1">
        <f t="array" ref="AD318">INDEX(GMWQ!$A$2:$NF$60,MATCH(1,(GMWQ!$NE$2:$NE$60=AD$3)*(GMWQ!$ND$2:$ND$60=AD$4)*(GMWQ!$NF$2:$NF$60=AD$1),0),$G318-1966)</f>
        <v>123432</v>
      </c>
      <c r="AE318" s="4" cm="1">
        <f t="array" ref="AE318">INDEX(GMWQ!$A$2:$NF$60,MATCH(1,(GMWQ!$NE$2:$NE$60=AE$3)*(GMWQ!$ND$2:$ND$60=AE$4)*(GMWQ!$NF$2:$NF$60=AE$1),0),$G318-1966)</f>
        <v>1270948</v>
      </c>
      <c r="AF318" s="4" cm="1">
        <f t="array" ref="AF318">INDEX(GMWQ!$A$2:$NF$60,MATCH(1,(GMWQ!$NE$2:$NE$60=AF$3)*(GMWQ!$ND$2:$ND$60=AF$4)*(GMWQ!$NF$2:$NF$60=AF$1),0),$G318-1966)</f>
        <v>4335.6319999999996</v>
      </c>
      <c r="AG318" s="4" cm="1">
        <f t="array" ref="AG318">INDEX(GMWQ!$A$2:$NF$60,MATCH(1,(GMWQ!$NE$2:$NE$60=AG$3)*(GMWQ!$ND$2:$ND$60=AG$4)*(GMWQ!$NF$2:$NF$60=AG$1),0),$G318-1966)</f>
        <v>6307.0709999999999</v>
      </c>
      <c r="AH318" s="4" cm="1">
        <f t="array" ref="AH318">INDEX(GMWQ!$A$2:$NF$60,MATCH(1,(GMWQ!$NE$2:$NE$60=AH$3)*(GMWQ!$ND$2:$ND$60=AH$4)*(GMWQ!$NF$2:$NF$60=AH$1),0),$G318-1966)</f>
        <v>4330.9040000000005</v>
      </c>
      <c r="AI318" s="4" cm="1">
        <f t="array" ref="AI318">INDEX(GMWQ!$A$2:$NF$60,MATCH(1,(GMWQ!$NE$2:$NE$60=AI$3)*(GMWQ!$ND$2:$ND$60=AI$4)*(GMWQ!$NF$2:$NF$60=AI$1),0),$G318-1966)</f>
        <v>2930940</v>
      </c>
      <c r="AJ318" s="4" cm="1">
        <f t="array" ref="AJ318">INDEX(GMWQ!$A$2:$NF$60,MATCH(1,(GMWQ!$NE$2:$NE$60=AJ$3)*(GMWQ!$ND$2:$ND$60=AJ$4)*(GMWQ!$NF$2:$NF$60=AJ$1),0),$G318-1966)</f>
        <v>1853272</v>
      </c>
      <c r="AK318" s="4" cm="1">
        <f t="array" ref="AK318">INDEX(GMWQ!$A$2:$NF$60,MATCH(1,(GMWQ!$NE$2:$NE$60=AK$3)*(GMWQ!$ND$2:$ND$60=AK$4)*(GMWQ!$NF$2:$NF$60=AK$1),0),$G318-1966)</f>
        <v>20310.259999999998</v>
      </c>
      <c r="AL318" s="4" cm="1">
        <f t="array" ref="AL318">INDEX(GMWQ!$A$2:$NF$60,MATCH(1,(GMWQ!$NE$2:$NE$60=AL$3)*(GMWQ!$ND$2:$ND$60=AL$4)*(GMWQ!$NF$2:$NF$60=AL$1),0),$G318-1966)</f>
        <v>259116.5</v>
      </c>
      <c r="AM318" s="4" cm="1">
        <f t="array" ref="AM318">INDEX(GMWQ!$A$2:$NF$60,MATCH(1,(GMWQ!$NE$2:$NE$60=AM$3)*(GMWQ!$ND$2:$ND$60=AM$4)*(GMWQ!$NF$2:$NF$60=AM$1),0),$G318-1966)</f>
        <v>2431.2489999999998</v>
      </c>
      <c r="AN318" s="4" cm="1">
        <f t="array" ref="AN318">INDEX(GMWQ!$A$2:$NF$60,MATCH(1,(GMWQ!$NE$2:$NE$60=AN$3)*(GMWQ!$ND$2:$ND$60=AN$4)*(GMWQ!$NF$2:$NF$60=AN$1),0),$G318-1966)</f>
        <v>1501.7550000000001</v>
      </c>
      <c r="AO318" s="4" cm="1">
        <f t="array" ref="AO318">INDEX(GMWQ!$A$2:$NF$60,MATCH(1,(GMWQ!$NE$2:$NE$60=AO$3)*(GMWQ!$ND$2:$ND$60=AO$4)*(GMWQ!$NF$2:$NF$60=AO$1),0),$G318-1966)</f>
        <v>990.678</v>
      </c>
      <c r="AP318" s="4" cm="1">
        <f t="array" ref="AP318">INDEX(GMWQ!$A$2:$NF$60,MATCH(1,(GMWQ!$NE$2:$NE$60=AP$3)*(GMWQ!$ND$2:$ND$60=AP$4)*(GMWQ!$NF$2:$NF$60=AP$1),0),$G318-1966)</f>
        <v>2085573</v>
      </c>
      <c r="AQ318" s="4" cm="1">
        <f t="array" ref="AQ318">INDEX(GMWQ!$A$2:$NF$60,MATCH(1,(GMWQ!$NE$2:$NE$60=AQ$3)*(GMWQ!$ND$2:$ND$60=AQ$4)*(GMWQ!$NF$2:$NF$60=AQ$1),0),$G318-1966)</f>
        <v>0.67215100000000005</v>
      </c>
      <c r="AR318" s="4" cm="1">
        <f t="array" ref="AR318">INDEX(GMWQ!$A$2:$NF$60,MATCH(1,(GMWQ!$NE$2:$NE$60=AR$3)*(GMWQ!$ND$2:$ND$60=AR$4)*(GMWQ!$NF$2:$NF$60=AR$1),0),$G318-1966)</f>
        <v>0.77790329999999996</v>
      </c>
      <c r="AS318" s="4" cm="1">
        <f t="array" ref="AS318">INDEX(GMWQ!$A$2:$NF$60,MATCH(1,(GMWQ!$NE$2:$NE$60=AS$3)*(GMWQ!$ND$2:$ND$60=AS$4)*(GMWQ!$NF$2:$NF$60=AS$1),0),$G318-1966)</f>
        <v>0.47956130000000002</v>
      </c>
      <c r="AT318" s="4" cm="1">
        <f t="array" ref="AT318">INDEX(GMWQ!$A$2:$NF$60,MATCH(1,(GMWQ!$NE$2:$NE$60=AT$3)*(GMWQ!$ND$2:$ND$60=AT$4)*(GMWQ!$NF$2:$NF$60=AT$1),0),$G318-1966)</f>
        <v>0.77354849999999997</v>
      </c>
      <c r="AU318" s="4" cm="1">
        <f t="array" ref="AU318">INDEX(GMWQ!$A$2:$NF$60,MATCH(1,(GMWQ!$NE$2:$NE$60=AU$3)*(GMWQ!$ND$2:$ND$60=AU$4)*(GMWQ!$NF$2:$NF$60=AU$1),0),$G318-1966)</f>
        <v>233.17269999999999</v>
      </c>
      <c r="AV318" s="4" cm="1">
        <f t="array" ref="AV318">INDEX(GMWQ!$A$2:$NF$60,MATCH(1,(GMWQ!$NE$2:$NE$60=AV$3)*(GMWQ!$ND$2:$ND$60=AV$4)*(GMWQ!$NF$2:$NF$60=AV$1),0),$G318-1966)</f>
        <v>565.12509999999997</v>
      </c>
      <c r="AW318" s="4" cm="1">
        <f t="array" ref="AW318">INDEX(GMWQ!$A$2:$NF$60,MATCH(1,(GMWQ!$NE$2:$NE$60=AW$3)*(GMWQ!$ND$2:$ND$60=AW$4)*(GMWQ!$NF$2:$NF$60=AW$1),0),$G318-1966)</f>
        <v>180.88579999999999</v>
      </c>
      <c r="AX318" s="4" cm="1">
        <f t="array" ref="AX318">INDEX(GMWQ!$A$2:$NF$60,MATCH(1,(GMWQ!$NE$2:$NE$60=AX$3)*(GMWQ!$ND$2:$ND$60=AX$4)*(GMWQ!$NF$2:$NF$60=AX$1),0),$G318-1966)</f>
        <v>207.14240000000001</v>
      </c>
      <c r="AY318" s="4" cm="1">
        <f t="array" ref="AY318">INDEX(GMWQ!$A$2:$NF$60,MATCH(1,(GMWQ!$NE$2:$NE$60=AY$3)*(GMWQ!$ND$2:$ND$60=AY$4)*(GMWQ!$NF$2:$NF$60=AY$1),0),$G318-1966)</f>
        <v>164.42330000000001</v>
      </c>
      <c r="AZ318" s="4" cm="1">
        <f t="array" ref="AZ318">INDEX(GMWQ!$A$2:$NF$60,MATCH(1,(GMWQ!$NE$2:$NE$60=AZ$3)*(GMWQ!$ND$2:$ND$60=AZ$4)*(GMWQ!$NF$2:$NF$60=AZ$1),0),$G318-1966)</f>
        <v>163.90450000000001</v>
      </c>
      <c r="BA318" s="4" cm="1">
        <f t="array" ref="BA318">INDEX(GMWQ!$A$2:$NF$60,MATCH(1,(GMWQ!$NE$2:$NE$60=BA$3)*(GMWQ!$ND$2:$ND$60=BA$4)*(GMWQ!$NF$2:$NF$60=BA$1),0),$G318-1966)</f>
        <v>274.79669999999999</v>
      </c>
    </row>
    <row r="319" spans="1:53" x14ac:dyDescent="0.25">
      <c r="A319" s="4">
        <v>2051</v>
      </c>
      <c r="B319" s="4">
        <f t="shared" si="410"/>
        <v>2051</v>
      </c>
      <c r="C319" s="4">
        <f t="shared" si="410"/>
        <v>2050</v>
      </c>
      <c r="D319" s="4">
        <f t="shared" ref="D319" si="415">+D315+1</f>
        <v>2050</v>
      </c>
      <c r="E319" s="4">
        <f t="shared" si="410"/>
        <v>2050</v>
      </c>
      <c r="G319" s="4">
        <f t="shared" si="396"/>
        <v>2285</v>
      </c>
      <c r="H319" s="4" cm="1">
        <f t="array" ref="H319">INDEX(GMWQ!$A$2:$NF$60,MATCH(1,(GMWQ!$NE$2:$NE$60=H$3)*(GMWQ!$ND$2:$ND$60=H$4)*(GMWQ!$NF$2:$NF$60=H$1),0),$G319-1966)</f>
        <v>993392.4</v>
      </c>
      <c r="I319" s="4" cm="1">
        <f t="array" ref="I319">INDEX(GMWQ!$A$2:$NF$60,MATCH(1,(GMWQ!$NE$2:$NE$60=I$3)*(GMWQ!$ND$2:$ND$60=I$4)*(GMWQ!$NF$2:$NF$60=I$1),0),$G319-1966)</f>
        <v>9802.2839999999997</v>
      </c>
      <c r="J319" s="4" cm="1">
        <f t="array" ref="J319">INDEX(GMWQ!$A$2:$NF$60,MATCH(1,(GMWQ!$NE$2:$NE$60=J$3)*(GMWQ!$ND$2:$ND$60=J$4)*(GMWQ!$NF$2:$NF$60=J$1),0),$G319-1966)</f>
        <v>157239.29999999999</v>
      </c>
      <c r="K319" s="4" cm="1">
        <f t="array" ref="K319">INDEX(GMWQ!$A$2:$NF$60,MATCH(1,(GMWQ!$NE$2:$NE$60=K$3)*(GMWQ!$ND$2:$ND$60=K$4)*(GMWQ!$NF$2:$NF$60=K$1),0),$G319-1966)</f>
        <v>1144.579</v>
      </c>
      <c r="L319" s="4" cm="1">
        <f t="array" ref="L319">INDEX(GMWQ!$A$2:$NF$60,MATCH(1,(GMWQ!$NE$2:$NE$60=L$3)*(GMWQ!$ND$2:$ND$60=L$4)*(GMWQ!$NF$2:$NF$60=L$1),0),$G319-1966)</f>
        <v>790.75210000000004</v>
      </c>
      <c r="M319" s="4" cm="1">
        <f t="array" ref="M319">INDEX(GMWQ!$A$2:$NF$60,MATCH(1,(GMWQ!$NE$2:$NE$60=M$3)*(GMWQ!$ND$2:$ND$60=M$4)*(GMWQ!$NF$2:$NF$60=M$1),0),$G319-1966)</f>
        <v>530.82939999999996</v>
      </c>
      <c r="N319" s="4" cm="1">
        <f t="array" ref="N319">INDEX(GMWQ!$A$2:$NF$60,MATCH(1,(GMWQ!$NE$2:$NE$60=N$3)*(GMWQ!$ND$2:$ND$60=N$4)*(GMWQ!$NF$2:$NF$60=N$1),0),$G319-1966)</f>
        <v>992249.9</v>
      </c>
      <c r="O319" s="4" cm="1">
        <f t="array" ref="O319">INDEX(GMWQ!$A$2:$NF$60,MATCH(1,(GMWQ!$NE$2:$NE$60=O$3)*(GMWQ!$ND$2:$ND$60=O$4)*(GMWQ!$NF$2:$NF$60=O$1),0),$G319-1966)</f>
        <v>-5393.4380000000001</v>
      </c>
      <c r="P319" s="4" cm="1">
        <f t="array" ref="P319">INDEX(GMWQ!$A$2:$NF$60,MATCH(1,(GMWQ!$NE$2:$NE$60=P$3)*(GMWQ!$ND$2:$ND$60=P$4)*(GMWQ!$NF$2:$NF$60=P$1),0),$G319-1966)</f>
        <v>-1086.9480000000001</v>
      </c>
      <c r="Q319" s="4" cm="1">
        <f t="array" ref="Q319">INDEX(GMWQ!$A$2:$NF$60,MATCH(1,(GMWQ!$NE$2:$NE$60=Q$3)*(GMWQ!$ND$2:$ND$60=Q$4)*(GMWQ!$NF$2:$NF$60=Q$1),0),$G319-1966)</f>
        <v>-8716.4140000000007</v>
      </c>
      <c r="R319" s="4" cm="1">
        <f t="array" ref="R319">INDEX(GMWQ!$A$2:$NF$60,MATCH(1,(GMWQ!$NE$2:$NE$60=R$3)*(GMWQ!$ND$2:$ND$60=R$4)*(GMWQ!$NF$2:$NF$60=R$1),0),$G319-1966)</f>
        <v>-36.083010000000002</v>
      </c>
      <c r="S319" s="4" cm="1">
        <f t="array" ref="S319">INDEX(GMWQ!$A$2:$NF$60,MATCH(1,(GMWQ!$NE$2:$NE$60=S$3)*(GMWQ!$ND$2:$ND$60=S$4)*(GMWQ!$NF$2:$NF$60=S$1),0),$G319-1966)</f>
        <v>-49.54504</v>
      </c>
      <c r="T319" s="4" cm="1">
        <f t="array" ref="T319">INDEX(GMWQ!$A$2:$NF$60,MATCH(1,(GMWQ!$NE$2:$NE$60=T$3)*(GMWQ!$ND$2:$ND$60=T$4)*(GMWQ!$NF$2:$NF$60=T$1),0),$G319-1966)</f>
        <v>-17.544920000000001</v>
      </c>
      <c r="U319" s="4" cm="1">
        <f t="array" ref="U319">INDEX(GMWQ!$A$2:$NF$60,MATCH(1,(GMWQ!$NE$2:$NE$60=U$3)*(GMWQ!$ND$2:$ND$60=U$4)*(GMWQ!$NF$2:$NF$60=U$1),0),$G319-1966)</f>
        <v>-32747.19</v>
      </c>
      <c r="V319" s="4" cm="1">
        <f t="array" ref="V319">INDEX(GMWQ!$A$2:$NF$60,MATCH(1,(GMWQ!$NE$2:$NE$60=V$3)*(GMWQ!$ND$2:$ND$60=V$4)*(GMWQ!$NF$2:$NF$60=V$1),0),$G319-1966)</f>
        <v>7634966</v>
      </c>
      <c r="W319" s="4" cm="1">
        <f t="array" ref="W319">INDEX(GMWQ!$A$2:$NF$60,MATCH(1,(GMWQ!$NE$2:$NE$60=W$3)*(GMWQ!$ND$2:$ND$60=W$4)*(GMWQ!$NF$2:$NF$60=W$1),0),$G319-1966)</f>
        <v>136273.70000000001</v>
      </c>
      <c r="X319" s="4" cm="1">
        <f t="array" ref="X319">INDEX(GMWQ!$A$2:$NF$60,MATCH(1,(GMWQ!$NE$2:$NE$60=X$3)*(GMWQ!$ND$2:$ND$60=X$4)*(GMWQ!$NF$2:$NF$60=X$1),0),$G319-1966)</f>
        <v>2062236</v>
      </c>
      <c r="Y319" s="4" cm="1">
        <f t="array" ref="Y319">INDEX(GMWQ!$A$2:$NF$60,MATCH(1,(GMWQ!$NE$2:$NE$60=Y$3)*(GMWQ!$ND$2:$ND$60=Y$4)*(GMWQ!$NF$2:$NF$60=Y$1),0),$G319-1966)</f>
        <v>6048.2650000000003</v>
      </c>
      <c r="Z319" s="4" cm="1">
        <f t="array" ref="Z319">INDEX(GMWQ!$A$2:$NF$60,MATCH(1,(GMWQ!$NE$2:$NE$60=Z$3)*(GMWQ!$ND$2:$ND$60=Z$4)*(GMWQ!$NF$2:$NF$60=Z$1),0),$G319-1966)</f>
        <v>7787.0060000000003</v>
      </c>
      <c r="AA319" s="4" cm="1">
        <f t="array" ref="AA319">INDEX(GMWQ!$A$2:$NF$60,MATCH(1,(GMWQ!$NE$2:$NE$60=AA$3)*(GMWQ!$ND$2:$ND$60=AA$4)*(GMWQ!$NF$2:$NF$60=AA$1),0),$G319-1966)</f>
        <v>4987.1620000000003</v>
      </c>
      <c r="AB319" s="4" cm="1">
        <f t="array" ref="AB319">INDEX(GMWQ!$A$2:$NF$60,MATCH(1,(GMWQ!$NE$2:$NE$60=AB$3)*(GMWQ!$ND$2:$ND$60=AB$4)*(GMWQ!$NF$2:$NF$60=AB$1),0),$G319-1966)</f>
        <v>6046226</v>
      </c>
      <c r="AC319" s="4" cm="1">
        <f t="array" ref="AC319">INDEX(GMWQ!$A$2:$NF$60,MATCH(1,(GMWQ!$NE$2:$NE$60=AC$3)*(GMWQ!$ND$2:$ND$60=AC$4)*(GMWQ!$NF$2:$NF$60=AC$1),0),$G319-1966)</f>
        <v>7863129</v>
      </c>
      <c r="AD319" s="4" cm="1">
        <f t="array" ref="AD319">INDEX(GMWQ!$A$2:$NF$60,MATCH(1,(GMWQ!$NE$2:$NE$60=AD$3)*(GMWQ!$ND$2:$ND$60=AD$4)*(GMWQ!$NF$2:$NF$60=AD$1),0),$G319-1966)</f>
        <v>124519.7</v>
      </c>
      <c r="AE319" s="4" cm="1">
        <f t="array" ref="AE319">INDEX(GMWQ!$A$2:$NF$60,MATCH(1,(GMWQ!$NE$2:$NE$60=AE$3)*(GMWQ!$ND$2:$ND$60=AE$4)*(GMWQ!$NF$2:$NF$60=AE$1),0),$G319-1966)</f>
        <v>1279665</v>
      </c>
      <c r="AF319" s="4" cm="1">
        <f t="array" ref="AF319">INDEX(GMWQ!$A$2:$NF$60,MATCH(1,(GMWQ!$NE$2:$NE$60=AF$3)*(GMWQ!$ND$2:$ND$60=AF$4)*(GMWQ!$NF$2:$NF$60=AF$1),0),$G319-1966)</f>
        <v>4371.7150000000001</v>
      </c>
      <c r="AG319" s="4" cm="1">
        <f t="array" ref="AG319">INDEX(GMWQ!$A$2:$NF$60,MATCH(1,(GMWQ!$NE$2:$NE$60=AG$3)*(GMWQ!$ND$2:$ND$60=AG$4)*(GMWQ!$NF$2:$NF$60=AG$1),0),$G319-1966)</f>
        <v>6356.616</v>
      </c>
      <c r="AH319" s="4" cm="1">
        <f t="array" ref="AH319">INDEX(GMWQ!$A$2:$NF$60,MATCH(1,(GMWQ!$NE$2:$NE$60=AH$3)*(GMWQ!$ND$2:$ND$60=AH$4)*(GMWQ!$NF$2:$NF$60=AH$1),0),$G319-1966)</f>
        <v>4348.4489999999996</v>
      </c>
      <c r="AI319" s="4" cm="1">
        <f t="array" ref="AI319">INDEX(GMWQ!$A$2:$NF$60,MATCH(1,(GMWQ!$NE$2:$NE$60=AI$3)*(GMWQ!$ND$2:$ND$60=AI$4)*(GMWQ!$NF$2:$NF$60=AI$1),0),$G319-1966)</f>
        <v>2965204</v>
      </c>
      <c r="AJ319" s="4" cm="1">
        <f t="array" ref="AJ319">INDEX(GMWQ!$A$2:$NF$60,MATCH(1,(GMWQ!$NE$2:$NE$60=AJ$3)*(GMWQ!$ND$2:$ND$60=AJ$4)*(GMWQ!$NF$2:$NF$60=AJ$1),0),$G319-1966)</f>
        <v>1868588</v>
      </c>
      <c r="AK319" s="4" cm="1">
        <f t="array" ref="AK319">INDEX(GMWQ!$A$2:$NF$60,MATCH(1,(GMWQ!$NE$2:$NE$60=AK$3)*(GMWQ!$ND$2:$ND$60=AK$4)*(GMWQ!$NF$2:$NF$60=AK$1),0),$G319-1966)</f>
        <v>20486.490000000002</v>
      </c>
      <c r="AL319" s="4" cm="1">
        <f t="array" ref="AL319">INDEX(GMWQ!$A$2:$NF$60,MATCH(1,(GMWQ!$NE$2:$NE$60=AL$3)*(GMWQ!$ND$2:$ND$60=AL$4)*(GMWQ!$NF$2:$NF$60=AL$1),0),$G319-1966)</f>
        <v>260339</v>
      </c>
      <c r="AM319" s="4" cm="1">
        <f t="array" ref="AM319">INDEX(GMWQ!$A$2:$NF$60,MATCH(1,(GMWQ!$NE$2:$NE$60=AM$3)*(GMWQ!$ND$2:$ND$60=AM$4)*(GMWQ!$NF$2:$NF$60=AM$1),0),$G319-1966)</f>
        <v>2448.1610000000001</v>
      </c>
      <c r="AN319" s="4" cm="1">
        <f t="array" ref="AN319">INDEX(GMWQ!$A$2:$NF$60,MATCH(1,(GMWQ!$NE$2:$NE$60=AN$3)*(GMWQ!$ND$2:$ND$60=AN$4)*(GMWQ!$NF$2:$NF$60=AN$1),0),$G319-1966)</f>
        <v>1510.37</v>
      </c>
      <c r="AO319" s="4" cm="1">
        <f t="array" ref="AO319">INDEX(GMWQ!$A$2:$NF$60,MATCH(1,(GMWQ!$NE$2:$NE$60=AO$3)*(GMWQ!$ND$2:$ND$60=AO$4)*(GMWQ!$NF$2:$NF$60=AO$1),0),$G319-1966)</f>
        <v>996.05280000000005</v>
      </c>
      <c r="AP319" s="4" cm="1">
        <f t="array" ref="AP319">INDEX(GMWQ!$A$2:$NF$60,MATCH(1,(GMWQ!$NE$2:$NE$60=AP$3)*(GMWQ!$ND$2:$ND$60=AP$4)*(GMWQ!$NF$2:$NF$60=AP$1),0),$G319-1966)</f>
        <v>2104606</v>
      </c>
      <c r="AQ319" s="4" cm="1">
        <f t="array" ref="AQ319">INDEX(GMWQ!$A$2:$NF$60,MATCH(1,(GMWQ!$NE$2:$NE$60=AQ$3)*(GMWQ!$ND$2:$ND$60=AQ$4)*(GMWQ!$NF$2:$NF$60=AQ$1),0),$G319-1966)</f>
        <v>0.67653560000000001</v>
      </c>
      <c r="AR319" s="4" cm="1">
        <f t="array" ref="AR319">INDEX(GMWQ!$A$2:$NF$60,MATCH(1,(GMWQ!$NE$2:$NE$60=AR$3)*(GMWQ!$ND$2:$ND$60=AR$4)*(GMWQ!$NF$2:$NF$60=AR$1),0),$G319-1966)</f>
        <v>0.77993999999999997</v>
      </c>
      <c r="AS319" s="4" cm="1">
        <f t="array" ref="AS319">INDEX(GMWQ!$A$2:$NF$60,MATCH(1,(GMWQ!$NE$2:$NE$60=AS$3)*(GMWQ!$ND$2:$ND$60=AS$4)*(GMWQ!$NF$2:$NF$60=AS$1),0),$G319-1966)</f>
        <v>0.47960930000000002</v>
      </c>
      <c r="AT319" s="4" cm="1">
        <f t="array" ref="AT319">INDEX(GMWQ!$A$2:$NF$60,MATCH(1,(GMWQ!$NE$2:$NE$60=AT$3)*(GMWQ!$ND$2:$ND$60=AT$4)*(GMWQ!$NF$2:$NF$60=AT$1),0),$G319-1966)</f>
        <v>0.77148799999999995</v>
      </c>
      <c r="AU319" s="4" cm="1">
        <f t="array" ref="AU319">INDEX(GMWQ!$A$2:$NF$60,MATCH(1,(GMWQ!$NE$2:$NE$60=AU$3)*(GMWQ!$ND$2:$ND$60=AU$4)*(GMWQ!$NF$2:$NF$60=AU$1),0),$G319-1966)</f>
        <v>233.62100000000001</v>
      </c>
      <c r="AV319" s="4" cm="1">
        <f t="array" ref="AV319">INDEX(GMWQ!$A$2:$NF$60,MATCH(1,(GMWQ!$NE$2:$NE$60=AV$3)*(GMWQ!$ND$2:$ND$60=AV$4)*(GMWQ!$NF$2:$NF$60=AV$1),0),$G319-1966)</f>
        <v>568.21799999999996</v>
      </c>
      <c r="AW319" s="4" cm="1">
        <f t="array" ref="AW319">INDEX(GMWQ!$A$2:$NF$60,MATCH(1,(GMWQ!$NE$2:$NE$60=AW$3)*(GMWQ!$ND$2:$ND$60=AW$4)*(GMWQ!$NF$2:$NF$60=AW$1),0),$G319-1966)</f>
        <v>181.0812</v>
      </c>
      <c r="AX319" s="4" cm="1">
        <f t="array" ref="AX319">INDEX(GMWQ!$A$2:$NF$60,MATCH(1,(GMWQ!$NE$2:$NE$60=AX$3)*(GMWQ!$ND$2:$ND$60=AX$4)*(GMWQ!$NF$2:$NF$60=AX$1),0),$G319-1966)</f>
        <v>208.18299999999999</v>
      </c>
      <c r="AY319" s="4" cm="1">
        <f t="array" ref="AY319">INDEX(GMWQ!$A$2:$NF$60,MATCH(1,(GMWQ!$NE$2:$NE$60=AY$3)*(GMWQ!$ND$2:$ND$60=AY$4)*(GMWQ!$NF$2:$NF$60=AY$1),0),$G319-1966)</f>
        <v>165.28020000000001</v>
      </c>
      <c r="AZ319" s="4" cm="1">
        <f t="array" ref="AZ319">INDEX(GMWQ!$A$2:$NF$60,MATCH(1,(GMWQ!$NE$2:$NE$60=AZ$3)*(GMWQ!$ND$2:$ND$60=AZ$4)*(GMWQ!$NF$2:$NF$60=AZ$1),0),$G319-1966)</f>
        <v>165.03399999999999</v>
      </c>
      <c r="BA319" s="4" cm="1">
        <f t="array" ref="BA319">INDEX(GMWQ!$A$2:$NF$60,MATCH(1,(GMWQ!$NE$2:$NE$60=BA$3)*(GMWQ!$ND$2:$ND$60=BA$4)*(GMWQ!$NF$2:$NF$60=BA$1),0),$G319-1966)</f>
        <v>276.17590000000001</v>
      </c>
    </row>
    <row r="320" spans="1:53" x14ac:dyDescent="0.25">
      <c r="B320" s="4">
        <f t="shared" si="410"/>
        <v>2051</v>
      </c>
      <c r="C320" s="4">
        <f t="shared" si="410"/>
        <v>2051</v>
      </c>
      <c r="D320" s="4">
        <f t="shared" ref="D320" si="416">+D316+1</f>
        <v>2050</v>
      </c>
      <c r="G320" s="4">
        <f t="shared" si="396"/>
        <v>2286</v>
      </c>
      <c r="H320" s="4" cm="1">
        <f t="array" ref="H320">INDEX(GMWQ!$A$2:$NF$60,MATCH(1,(GMWQ!$NE$2:$NE$60=H$3)*(GMWQ!$ND$2:$ND$60=H$4)*(GMWQ!$NF$2:$NF$60=H$1),0),$G320-1966)</f>
        <v>996195.6</v>
      </c>
      <c r="I320" s="4" cm="1">
        <f t="array" ref="I320">INDEX(GMWQ!$A$2:$NF$60,MATCH(1,(GMWQ!$NE$2:$NE$60=I$3)*(GMWQ!$ND$2:$ND$60=I$4)*(GMWQ!$NF$2:$NF$60=I$1),0),$G320-1966)</f>
        <v>9840.9240000000009</v>
      </c>
      <c r="J320" s="4" cm="1">
        <f t="array" ref="J320">INDEX(GMWQ!$A$2:$NF$60,MATCH(1,(GMWQ!$NE$2:$NE$60=J$3)*(GMWQ!$ND$2:$ND$60=J$4)*(GMWQ!$NF$2:$NF$60=J$1),0),$G320-1966)</f>
        <v>157344.6</v>
      </c>
      <c r="K320" s="4" cm="1">
        <f t="array" ref="K320">INDEX(GMWQ!$A$2:$NF$60,MATCH(1,(GMWQ!$NE$2:$NE$60=K$3)*(GMWQ!$ND$2:$ND$60=K$4)*(GMWQ!$NF$2:$NF$60=K$1),0),$G320-1966)</f>
        <v>1146.8510000000001</v>
      </c>
      <c r="L320" s="4" cm="1">
        <f t="array" ref="L320">INDEX(GMWQ!$A$2:$NF$60,MATCH(1,(GMWQ!$NE$2:$NE$60=L$3)*(GMWQ!$ND$2:$ND$60=L$4)*(GMWQ!$NF$2:$NF$60=L$1),0),$G320-1966)</f>
        <v>791.42899999999997</v>
      </c>
      <c r="M320" s="4" cm="1">
        <f t="array" ref="M320">INDEX(GMWQ!$A$2:$NF$60,MATCH(1,(GMWQ!$NE$2:$NE$60=M$3)*(GMWQ!$ND$2:$ND$60=M$4)*(GMWQ!$NF$2:$NF$60=M$1),0),$G320-1966)</f>
        <v>531.24310000000003</v>
      </c>
      <c r="N320" s="4" cm="1">
        <f t="array" ref="N320">INDEX(GMWQ!$A$2:$NF$60,MATCH(1,(GMWQ!$NE$2:$NE$60=N$3)*(GMWQ!$ND$2:$ND$60=N$4)*(GMWQ!$NF$2:$NF$60=N$1),0),$G320-1966)</f>
        <v>996377.7</v>
      </c>
      <c r="O320" s="4" cm="1">
        <f t="array" ref="O320">INDEX(GMWQ!$A$2:$NF$60,MATCH(1,(GMWQ!$NE$2:$NE$60=O$3)*(GMWQ!$ND$2:$ND$60=O$4)*(GMWQ!$NF$2:$NF$60=O$1),0),$G320-1966)</f>
        <v>-119340.8</v>
      </c>
      <c r="P320" s="4" cm="1">
        <f t="array" ref="P320">INDEX(GMWQ!$A$2:$NF$60,MATCH(1,(GMWQ!$NE$2:$NE$60=P$3)*(GMWQ!$ND$2:$ND$60=P$4)*(GMWQ!$NF$2:$NF$60=P$1),0),$G320-1966)</f>
        <v>-1086.6220000000001</v>
      </c>
      <c r="Q320" s="4" cm="1">
        <f t="array" ref="Q320">INDEX(GMWQ!$A$2:$NF$60,MATCH(1,(GMWQ!$NE$2:$NE$60=Q$3)*(GMWQ!$ND$2:$ND$60=Q$4)*(GMWQ!$NF$2:$NF$60=Q$1),0),$G320-1966)</f>
        <v>-8757.5390000000007</v>
      </c>
      <c r="R320" s="4" cm="1">
        <f t="array" ref="R320">INDEX(GMWQ!$A$2:$NF$60,MATCH(1,(GMWQ!$NE$2:$NE$60=R$3)*(GMWQ!$ND$2:$ND$60=R$4)*(GMWQ!$NF$2:$NF$60=R$1),0),$G320-1966)</f>
        <v>-36.333979999999997</v>
      </c>
      <c r="S320" s="4" cm="1">
        <f t="array" ref="S320">INDEX(GMWQ!$A$2:$NF$60,MATCH(1,(GMWQ!$NE$2:$NE$60=S$3)*(GMWQ!$ND$2:$ND$60=S$4)*(GMWQ!$NF$2:$NF$60=S$1),0),$G320-1966)</f>
        <v>-49.827030000000001</v>
      </c>
      <c r="T320" s="4" cm="1">
        <f t="array" ref="T320">INDEX(GMWQ!$A$2:$NF$60,MATCH(1,(GMWQ!$NE$2:$NE$60=T$3)*(GMWQ!$ND$2:$ND$60=T$4)*(GMWQ!$NF$2:$NF$60=T$1),0),$G320-1966)</f>
        <v>-17.64011</v>
      </c>
      <c r="U320" s="4" cm="1">
        <f t="array" ref="U320">INDEX(GMWQ!$A$2:$NF$60,MATCH(1,(GMWQ!$NE$2:$NE$60=U$3)*(GMWQ!$ND$2:$ND$60=U$4)*(GMWQ!$NF$2:$NF$60=U$1),0),$G320-1966)</f>
        <v>-32943.879999999997</v>
      </c>
      <c r="V320" s="4" cm="1">
        <f t="array" ref="V320">INDEX(GMWQ!$A$2:$NF$60,MATCH(1,(GMWQ!$NE$2:$NE$60=V$3)*(GMWQ!$ND$2:$ND$60=V$4)*(GMWQ!$NF$2:$NF$60=V$1),0),$G320-1966)</f>
        <v>7754306</v>
      </c>
      <c r="W320" s="4" cm="1">
        <f t="array" ref="W320">INDEX(GMWQ!$A$2:$NF$60,MATCH(1,(GMWQ!$NE$2:$NE$60=W$3)*(GMWQ!$ND$2:$ND$60=W$4)*(GMWQ!$NF$2:$NF$60=W$1),0),$G320-1966)</f>
        <v>137360.29999999999</v>
      </c>
      <c r="X320" s="4" cm="1">
        <f t="array" ref="X320">INDEX(GMWQ!$A$2:$NF$60,MATCH(1,(GMWQ!$NE$2:$NE$60=X$3)*(GMWQ!$ND$2:$ND$60=X$4)*(GMWQ!$NF$2:$NF$60=X$1),0),$G320-1966)</f>
        <v>2070993</v>
      </c>
      <c r="Y320" s="4" cm="1">
        <f t="array" ref="Y320">INDEX(GMWQ!$A$2:$NF$60,MATCH(1,(GMWQ!$NE$2:$NE$60=Y$3)*(GMWQ!$ND$2:$ND$60=Y$4)*(GMWQ!$NF$2:$NF$60=Y$1),0),$G320-1966)</f>
        <v>6084.5990000000002</v>
      </c>
      <c r="Z320" s="4" cm="1">
        <f t="array" ref="Z320">INDEX(GMWQ!$A$2:$NF$60,MATCH(1,(GMWQ!$NE$2:$NE$60=Z$3)*(GMWQ!$ND$2:$ND$60=Z$4)*(GMWQ!$NF$2:$NF$60=Z$1),0),$G320-1966)</f>
        <v>7836.8329999999996</v>
      </c>
      <c r="AA320" s="4" cm="1">
        <f t="array" ref="AA320">INDEX(GMWQ!$A$2:$NF$60,MATCH(1,(GMWQ!$NE$2:$NE$60=AA$3)*(GMWQ!$ND$2:$ND$60=AA$4)*(GMWQ!$NF$2:$NF$60=AA$1),0),$G320-1966)</f>
        <v>5004.8019999999997</v>
      </c>
      <c r="AB320" s="4" cm="1">
        <f t="array" ref="AB320">INDEX(GMWQ!$A$2:$NF$60,MATCH(1,(GMWQ!$NE$2:$NE$60=AB$3)*(GMWQ!$ND$2:$ND$60=AB$4)*(GMWQ!$NF$2:$NF$60=AB$1),0),$G320-1966)</f>
        <v>6079170</v>
      </c>
      <c r="AC320" s="4" cm="1">
        <f t="array" ref="AC320">INDEX(GMWQ!$A$2:$NF$60,MATCH(1,(GMWQ!$NE$2:$NE$60=AC$3)*(GMWQ!$ND$2:$ND$60=AC$4)*(GMWQ!$NF$2:$NF$60=AC$1),0),$G320-1966)</f>
        <v>7985148</v>
      </c>
      <c r="AD320" s="4" cm="1">
        <f t="array" ref="AD320">INDEX(GMWQ!$A$2:$NF$60,MATCH(1,(GMWQ!$NE$2:$NE$60=AD$3)*(GMWQ!$ND$2:$ND$60=AD$4)*(GMWQ!$NF$2:$NF$60=AD$1),0),$G320-1966)</f>
        <v>125607.1</v>
      </c>
      <c r="AE320" s="4" cm="1">
        <f t="array" ref="AE320">INDEX(GMWQ!$A$2:$NF$60,MATCH(1,(GMWQ!$NE$2:$NE$60=AE$3)*(GMWQ!$ND$2:$ND$60=AE$4)*(GMWQ!$NF$2:$NF$60=AE$1),0),$G320-1966)</f>
        <v>1288422</v>
      </c>
      <c r="AF320" s="4" cm="1">
        <f t="array" ref="AF320">INDEX(GMWQ!$A$2:$NF$60,MATCH(1,(GMWQ!$NE$2:$NE$60=AF$3)*(GMWQ!$ND$2:$ND$60=AF$4)*(GMWQ!$NF$2:$NF$60=AF$1),0),$G320-1966)</f>
        <v>4408.049</v>
      </c>
      <c r="AG320" s="4" cm="1">
        <f t="array" ref="AG320">INDEX(GMWQ!$A$2:$NF$60,MATCH(1,(GMWQ!$NE$2:$NE$60=AG$3)*(GMWQ!$ND$2:$ND$60=AG$4)*(GMWQ!$NF$2:$NF$60=AG$1),0),$G320-1966)</f>
        <v>6406.4430000000002</v>
      </c>
      <c r="AH320" s="4" cm="1">
        <f t="array" ref="AH320">INDEX(GMWQ!$A$2:$NF$60,MATCH(1,(GMWQ!$NE$2:$NE$60=AH$3)*(GMWQ!$ND$2:$ND$60=AH$4)*(GMWQ!$NF$2:$NF$60=AH$1),0),$G320-1966)</f>
        <v>4366.0889999999999</v>
      </c>
      <c r="AI320" s="4" cm="1">
        <f t="array" ref="AI320">INDEX(GMWQ!$A$2:$NF$60,MATCH(1,(GMWQ!$NE$2:$NE$60=AI$3)*(GMWQ!$ND$2:$ND$60=AI$4)*(GMWQ!$NF$2:$NF$60=AI$1),0),$G320-1966)</f>
        <v>2999666</v>
      </c>
      <c r="AJ320" s="4" cm="1">
        <f t="array" ref="AJ320">INDEX(GMWQ!$A$2:$NF$60,MATCH(1,(GMWQ!$NE$2:$NE$60=AJ$3)*(GMWQ!$ND$2:$ND$60=AJ$4)*(GMWQ!$NF$2:$NF$60=AJ$1),0),$G320-1966)</f>
        <v>1884017</v>
      </c>
      <c r="AK320" s="4" cm="1">
        <f t="array" ref="AK320">INDEX(GMWQ!$A$2:$NF$60,MATCH(1,(GMWQ!$NE$2:$NE$60=AK$3)*(GMWQ!$ND$2:$ND$60=AK$4)*(GMWQ!$NF$2:$NF$60=AK$1),0),$G320-1966)</f>
        <v>20664.580000000002</v>
      </c>
      <c r="AL320" s="4" cm="1">
        <f t="array" ref="AL320">INDEX(GMWQ!$A$2:$NF$60,MATCH(1,(GMWQ!$NE$2:$NE$60=AL$3)*(GMWQ!$ND$2:$ND$60=AL$4)*(GMWQ!$NF$2:$NF$60=AL$1),0),$G320-1966)</f>
        <v>261576.6</v>
      </c>
      <c r="AM320" s="4" cm="1">
        <f t="array" ref="AM320">INDEX(GMWQ!$A$2:$NF$60,MATCH(1,(GMWQ!$NE$2:$NE$60=AM$3)*(GMWQ!$ND$2:$ND$60=AM$4)*(GMWQ!$NF$2:$NF$60=AM$1),0),$G320-1966)</f>
        <v>2465.1909999999998</v>
      </c>
      <c r="AN320" s="4" cm="1">
        <f t="array" ref="AN320">INDEX(GMWQ!$A$2:$NF$60,MATCH(1,(GMWQ!$NE$2:$NE$60=AN$3)*(GMWQ!$ND$2:$ND$60=AN$4)*(GMWQ!$NF$2:$NF$60=AN$1),0),$G320-1966)</f>
        <v>1519.1210000000001</v>
      </c>
      <c r="AO320" s="4" cm="1">
        <f t="array" ref="AO320">INDEX(GMWQ!$A$2:$NF$60,MATCH(1,(GMWQ!$NE$2:$NE$60=AO$3)*(GMWQ!$ND$2:$ND$60=AO$4)*(GMWQ!$NF$2:$NF$60=AO$1),0),$G320-1966)</f>
        <v>1001.86</v>
      </c>
      <c r="AP320" s="4" cm="1">
        <f t="array" ref="AP320">INDEX(GMWQ!$A$2:$NF$60,MATCH(1,(GMWQ!$NE$2:$NE$60=AP$3)*(GMWQ!$ND$2:$ND$60=AP$4)*(GMWQ!$NF$2:$NF$60=AP$1),0),$G320-1966)</f>
        <v>2123804</v>
      </c>
      <c r="AQ320" s="4" cm="1">
        <f t="array" ref="AQ320">INDEX(GMWQ!$A$2:$NF$60,MATCH(1,(GMWQ!$NE$2:$NE$60=AQ$3)*(GMWQ!$ND$2:$ND$60=AQ$4)*(GMWQ!$NF$2:$NF$60=AQ$1),0),$G320-1966)</f>
        <v>0.6808244</v>
      </c>
      <c r="AR320" s="4" cm="1">
        <f t="array" ref="AR320">INDEX(GMWQ!$A$2:$NF$60,MATCH(1,(GMWQ!$NE$2:$NE$60=AR$3)*(GMWQ!$ND$2:$ND$60=AR$4)*(GMWQ!$NF$2:$NF$60=AR$1),0),$G320-1966)</f>
        <v>0.78135370000000004</v>
      </c>
      <c r="AS320" s="4" cm="1">
        <f t="array" ref="AS320">INDEX(GMWQ!$A$2:$NF$60,MATCH(1,(GMWQ!$NE$2:$NE$60=AS$3)*(GMWQ!$ND$2:$ND$60=AS$4)*(GMWQ!$NF$2:$NF$60=AS$1),0),$G320-1966)</f>
        <v>0.4794176</v>
      </c>
      <c r="AT320" s="4" cm="1">
        <f t="array" ref="AT320">INDEX(GMWQ!$A$2:$NF$60,MATCH(1,(GMWQ!$NE$2:$NE$60=AT$3)*(GMWQ!$ND$2:$ND$60=AT$4)*(GMWQ!$NF$2:$NF$60=AT$1),0),$G320-1966)</f>
        <v>0.76911580000000002</v>
      </c>
      <c r="AU320" s="4" cm="1">
        <f t="array" ref="AU320">INDEX(GMWQ!$A$2:$NF$60,MATCH(1,(GMWQ!$NE$2:$NE$60=AU$3)*(GMWQ!$ND$2:$ND$60=AU$4)*(GMWQ!$NF$2:$NF$60=AU$1),0),$G320-1966)</f>
        <v>235.63810000000001</v>
      </c>
      <c r="AV320" s="4" cm="1">
        <f t="array" ref="AV320">INDEX(GMWQ!$A$2:$NF$60,MATCH(1,(GMWQ!$NE$2:$NE$60=AV$3)*(GMWQ!$ND$2:$ND$60=AV$4)*(GMWQ!$NF$2:$NF$60=AV$1),0),$G320-1966)</f>
        <v>571.32780000000002</v>
      </c>
      <c r="AW320" s="4" cm="1">
        <f t="array" ref="AW320">INDEX(GMWQ!$A$2:$NF$60,MATCH(1,(GMWQ!$NE$2:$NE$60=AW$3)*(GMWQ!$ND$2:$ND$60=AW$4)*(GMWQ!$NF$2:$NF$60=AW$1),0),$G320-1966)</f>
        <v>182.6644</v>
      </c>
      <c r="AX320" s="4" cm="1">
        <f t="array" ref="AX320">INDEX(GMWQ!$A$2:$NF$60,MATCH(1,(GMWQ!$NE$2:$NE$60=AX$3)*(GMWQ!$ND$2:$ND$60=AX$4)*(GMWQ!$NF$2:$NF$60=AX$1),0),$G320-1966)</f>
        <v>209.22900000000001</v>
      </c>
      <c r="AY320" s="4" cm="1">
        <f t="array" ref="AY320">INDEX(GMWQ!$A$2:$NF$60,MATCH(1,(GMWQ!$NE$2:$NE$60=AY$3)*(GMWQ!$ND$2:$ND$60=AY$4)*(GMWQ!$NF$2:$NF$60=AY$1),0),$G320-1966)</f>
        <v>166.79470000000001</v>
      </c>
      <c r="AZ320" s="4" cm="1">
        <f t="array" ref="AZ320">INDEX(GMWQ!$A$2:$NF$60,MATCH(1,(GMWQ!$NE$2:$NE$60=AZ$3)*(GMWQ!$ND$2:$ND$60=AZ$4)*(GMWQ!$NF$2:$NF$60=AZ$1),0),$G320-1966)</f>
        <v>166.66200000000001</v>
      </c>
      <c r="BA320" s="4" cm="1">
        <f t="array" ref="BA320">INDEX(GMWQ!$A$2:$NF$60,MATCH(1,(GMWQ!$NE$2:$NE$60=BA$3)*(GMWQ!$ND$2:$ND$60=BA$4)*(GMWQ!$NF$2:$NF$60=BA$1),0),$G320-1966)</f>
        <v>277.55990000000003</v>
      </c>
    </row>
    <row r="321" spans="1:53" x14ac:dyDescent="0.25">
      <c r="B321" s="4">
        <f t="shared" si="410"/>
        <v>2051</v>
      </c>
      <c r="C321" s="4">
        <f t="shared" si="410"/>
        <v>2051</v>
      </c>
      <c r="D321" s="4">
        <f t="shared" ref="D321" si="417">+D317+1</f>
        <v>2051</v>
      </c>
      <c r="G321" s="4">
        <f t="shared" si="396"/>
        <v>2287</v>
      </c>
      <c r="H321" s="4" cm="1">
        <f t="array" ref="H321">INDEX(GMWQ!$A$2:$NF$60,MATCH(1,(GMWQ!$NE$2:$NE$60=H$3)*(GMWQ!$ND$2:$ND$60=H$4)*(GMWQ!$NF$2:$NF$60=H$1),0),$G321-1966)</f>
        <v>998964.3</v>
      </c>
      <c r="I321" s="4" cm="1">
        <f t="array" ref="I321">INDEX(GMWQ!$A$2:$NF$60,MATCH(1,(GMWQ!$NE$2:$NE$60=I$3)*(GMWQ!$ND$2:$ND$60=I$4)*(GMWQ!$NF$2:$NF$60=I$1),0),$G321-1966)</f>
        <v>9879.5239999999994</v>
      </c>
      <c r="J321" s="4" cm="1">
        <f t="array" ref="J321">INDEX(GMWQ!$A$2:$NF$60,MATCH(1,(GMWQ!$NE$2:$NE$60=J$3)*(GMWQ!$ND$2:$ND$60=J$4)*(GMWQ!$NF$2:$NF$60=J$1),0),$G321-1966)</f>
        <v>157453.70000000001</v>
      </c>
      <c r="K321" s="4" cm="1">
        <f t="array" ref="K321">INDEX(GMWQ!$A$2:$NF$60,MATCH(1,(GMWQ!$NE$2:$NE$60=K$3)*(GMWQ!$ND$2:$ND$60=K$4)*(GMWQ!$NF$2:$NF$60=K$1),0),$G321-1966)</f>
        <v>1149.127</v>
      </c>
      <c r="L321" s="4" cm="1">
        <f t="array" ref="L321">INDEX(GMWQ!$A$2:$NF$60,MATCH(1,(GMWQ!$NE$2:$NE$60=L$3)*(GMWQ!$ND$2:$ND$60=L$4)*(GMWQ!$NF$2:$NF$60=L$1),0),$G321-1966)</f>
        <v>792.11479999999995</v>
      </c>
      <c r="M321" s="4" cm="1">
        <f t="array" ref="M321">INDEX(GMWQ!$A$2:$NF$60,MATCH(1,(GMWQ!$NE$2:$NE$60=M$3)*(GMWQ!$ND$2:$ND$60=M$4)*(GMWQ!$NF$2:$NF$60=M$1),0),$G321-1966)</f>
        <v>531.65610000000004</v>
      </c>
      <c r="N321" s="4" cm="1">
        <f t="array" ref="N321">INDEX(GMWQ!$A$2:$NF$60,MATCH(1,(GMWQ!$NE$2:$NE$60=N$3)*(GMWQ!$ND$2:$ND$60=N$4)*(GMWQ!$NF$2:$NF$60=N$1),0),$G321-1966)</f>
        <v>1000518</v>
      </c>
      <c r="O321" s="4" cm="1">
        <f t="array" ref="O321">INDEX(GMWQ!$A$2:$NF$60,MATCH(1,(GMWQ!$NE$2:$NE$60=O$3)*(GMWQ!$ND$2:$ND$60=O$4)*(GMWQ!$NF$2:$NF$60=O$1),0),$G321-1966)</f>
        <v>-63745</v>
      </c>
      <c r="P321" s="4" cm="1">
        <f t="array" ref="P321">INDEX(GMWQ!$A$2:$NF$60,MATCH(1,(GMWQ!$NE$2:$NE$60=P$3)*(GMWQ!$ND$2:$ND$60=P$4)*(GMWQ!$NF$2:$NF$60=P$1),0),$G321-1966)</f>
        <v>-1086.1110000000001</v>
      </c>
      <c r="Q321" s="4" cm="1">
        <f t="array" ref="Q321">INDEX(GMWQ!$A$2:$NF$60,MATCH(1,(GMWQ!$NE$2:$NE$60=Q$3)*(GMWQ!$ND$2:$ND$60=Q$4)*(GMWQ!$NF$2:$NF$60=Q$1),0),$G321-1966)</f>
        <v>-8799.1640000000007</v>
      </c>
      <c r="R321" s="4" cm="1">
        <f t="array" ref="R321">INDEX(GMWQ!$A$2:$NF$60,MATCH(1,(GMWQ!$NE$2:$NE$60=R$3)*(GMWQ!$ND$2:$ND$60=R$4)*(GMWQ!$NF$2:$NF$60=R$1),0),$G321-1966)</f>
        <v>-36.586910000000003</v>
      </c>
      <c r="S321" s="4" cm="1">
        <f t="array" ref="S321">INDEX(GMWQ!$A$2:$NF$60,MATCH(1,(GMWQ!$NE$2:$NE$60=S$3)*(GMWQ!$ND$2:$ND$60=S$4)*(GMWQ!$NF$2:$NF$60=S$1),0),$G321-1966)</f>
        <v>-50.127009999999999</v>
      </c>
      <c r="T321" s="4" cm="1">
        <f t="array" ref="T321">INDEX(GMWQ!$A$2:$NF$60,MATCH(1,(GMWQ!$NE$2:$NE$60=T$3)*(GMWQ!$ND$2:$ND$60=T$4)*(GMWQ!$NF$2:$NF$60=T$1),0),$G321-1966)</f>
        <v>-17.74295</v>
      </c>
      <c r="U321" s="4" cm="1">
        <f t="array" ref="U321">INDEX(GMWQ!$A$2:$NF$60,MATCH(1,(GMWQ!$NE$2:$NE$60=U$3)*(GMWQ!$ND$2:$ND$60=U$4)*(GMWQ!$NF$2:$NF$60=U$1),0),$G321-1966)</f>
        <v>-32987.94</v>
      </c>
      <c r="V321" s="4" cm="1">
        <f t="array" ref="V321">INDEX(GMWQ!$A$2:$NF$60,MATCH(1,(GMWQ!$NE$2:$NE$60=V$3)*(GMWQ!$ND$2:$ND$60=V$4)*(GMWQ!$NF$2:$NF$60=V$1),0),$G321-1966)</f>
        <v>7818051</v>
      </c>
      <c r="W321" s="4" cm="1">
        <f t="array" ref="W321">INDEX(GMWQ!$A$2:$NF$60,MATCH(1,(GMWQ!$NE$2:$NE$60=W$3)*(GMWQ!$ND$2:$ND$60=W$4)*(GMWQ!$NF$2:$NF$60=W$1),0),$G321-1966)</f>
        <v>138446.39999999999</v>
      </c>
      <c r="X321" s="4" cm="1">
        <f t="array" ref="X321">INDEX(GMWQ!$A$2:$NF$60,MATCH(1,(GMWQ!$NE$2:$NE$60=X$3)*(GMWQ!$ND$2:$ND$60=X$4)*(GMWQ!$NF$2:$NF$60=X$1),0),$G321-1966)</f>
        <v>2079792</v>
      </c>
      <c r="Y321" s="4" cm="1">
        <f t="array" ref="Y321">INDEX(GMWQ!$A$2:$NF$60,MATCH(1,(GMWQ!$NE$2:$NE$60=Y$3)*(GMWQ!$ND$2:$ND$60=Y$4)*(GMWQ!$NF$2:$NF$60=Y$1),0),$G321-1966)</f>
        <v>6121.1859999999997</v>
      </c>
      <c r="Z321" s="4" cm="1">
        <f t="array" ref="Z321">INDEX(GMWQ!$A$2:$NF$60,MATCH(1,(GMWQ!$NE$2:$NE$60=Z$3)*(GMWQ!$ND$2:$ND$60=Z$4)*(GMWQ!$NF$2:$NF$60=Z$1),0),$G321-1966)</f>
        <v>7886.96</v>
      </c>
      <c r="AA321" s="4" cm="1">
        <f t="array" ref="AA321">INDEX(GMWQ!$A$2:$NF$60,MATCH(1,(GMWQ!$NE$2:$NE$60=AA$3)*(GMWQ!$ND$2:$ND$60=AA$4)*(GMWQ!$NF$2:$NF$60=AA$1),0),$G321-1966)</f>
        <v>5022.5450000000001</v>
      </c>
      <c r="AB321" s="4" cm="1">
        <f t="array" ref="AB321">INDEX(GMWQ!$A$2:$NF$60,MATCH(1,(GMWQ!$NE$2:$NE$60=AB$3)*(GMWQ!$ND$2:$ND$60=AB$4)*(GMWQ!$NF$2:$NF$60=AB$1),0),$G321-1966)</f>
        <v>6112158</v>
      </c>
      <c r="AC321" s="4" cm="1">
        <f t="array" ref="AC321">INDEX(GMWQ!$A$2:$NF$60,MATCH(1,(GMWQ!$NE$2:$NE$60=AC$3)*(GMWQ!$ND$2:$ND$60=AC$4)*(GMWQ!$NF$2:$NF$60=AC$1),0),$G321-1966)</f>
        <v>8051572</v>
      </c>
      <c r="AD321" s="4" cm="1">
        <f t="array" ref="AD321">INDEX(GMWQ!$A$2:$NF$60,MATCH(1,(GMWQ!$NE$2:$NE$60=AD$3)*(GMWQ!$ND$2:$ND$60=AD$4)*(GMWQ!$NF$2:$NF$60=AD$1),0),$G321-1966)</f>
        <v>126693.9</v>
      </c>
      <c r="AE321" s="4" cm="1">
        <f t="array" ref="AE321">INDEX(GMWQ!$A$2:$NF$60,MATCH(1,(GMWQ!$NE$2:$NE$60=AE$3)*(GMWQ!$ND$2:$ND$60=AE$4)*(GMWQ!$NF$2:$NF$60=AE$1),0),$G321-1966)</f>
        <v>1297221</v>
      </c>
      <c r="AF321" s="4" cm="1">
        <f t="array" ref="AF321">INDEX(GMWQ!$A$2:$NF$60,MATCH(1,(GMWQ!$NE$2:$NE$60=AF$3)*(GMWQ!$ND$2:$ND$60=AF$4)*(GMWQ!$NF$2:$NF$60=AF$1),0),$G321-1966)</f>
        <v>4444.6360000000004</v>
      </c>
      <c r="AG321" s="4" cm="1">
        <f t="array" ref="AG321">INDEX(GMWQ!$A$2:$NF$60,MATCH(1,(GMWQ!$NE$2:$NE$60=AG$3)*(GMWQ!$ND$2:$ND$60=AG$4)*(GMWQ!$NF$2:$NF$60=AG$1),0),$G321-1966)</f>
        <v>6456.57</v>
      </c>
      <c r="AH321" s="4" cm="1">
        <f t="array" ref="AH321">INDEX(GMWQ!$A$2:$NF$60,MATCH(1,(GMWQ!$NE$2:$NE$60=AH$3)*(GMWQ!$ND$2:$ND$60=AH$4)*(GMWQ!$NF$2:$NF$60=AH$1),0),$G321-1966)</f>
        <v>4383.8329999999996</v>
      </c>
      <c r="AI321" s="4" cm="1">
        <f t="array" ref="AI321">INDEX(GMWQ!$A$2:$NF$60,MATCH(1,(GMWQ!$NE$2:$NE$60=AI$3)*(GMWQ!$ND$2:$ND$60=AI$4)*(GMWQ!$NF$2:$NF$60=AI$1),0),$G321-1966)</f>
        <v>3034171</v>
      </c>
      <c r="AJ321" s="4" cm="1">
        <f t="array" ref="AJ321">INDEX(GMWQ!$A$2:$NF$60,MATCH(1,(GMWQ!$NE$2:$NE$60=AJ$3)*(GMWQ!$ND$2:$ND$60=AJ$4)*(GMWQ!$NF$2:$NF$60=AJ$1),0),$G321-1966)</f>
        <v>1899502</v>
      </c>
      <c r="AK321" s="4" cm="1">
        <f t="array" ref="AK321">INDEX(GMWQ!$A$2:$NF$60,MATCH(1,(GMWQ!$NE$2:$NE$60=AK$3)*(GMWQ!$ND$2:$ND$60=AK$4)*(GMWQ!$NF$2:$NF$60=AK$1),0),$G321-1966)</f>
        <v>20843.89</v>
      </c>
      <c r="AL321" s="4" cm="1">
        <f t="array" ref="AL321">INDEX(GMWQ!$A$2:$NF$60,MATCH(1,(GMWQ!$NE$2:$NE$60=AL$3)*(GMWQ!$ND$2:$ND$60=AL$4)*(GMWQ!$NF$2:$NF$60=AL$1),0),$G321-1966)</f>
        <v>262819.8</v>
      </c>
      <c r="AM321" s="4" cm="1">
        <f t="array" ref="AM321">INDEX(GMWQ!$A$2:$NF$60,MATCH(1,(GMWQ!$NE$2:$NE$60=AM$3)*(GMWQ!$ND$2:$ND$60=AM$4)*(GMWQ!$NF$2:$NF$60=AM$1),0),$G321-1966)</f>
        <v>2482.3380000000002</v>
      </c>
      <c r="AN321" s="4" cm="1">
        <f t="array" ref="AN321">INDEX(GMWQ!$A$2:$NF$60,MATCH(1,(GMWQ!$NE$2:$NE$60=AN$3)*(GMWQ!$ND$2:$ND$60=AN$4)*(GMWQ!$NF$2:$NF$60=AN$1),0),$G321-1966)</f>
        <v>1527.979</v>
      </c>
      <c r="AO321" s="4" cm="1">
        <f t="array" ref="AO321">INDEX(GMWQ!$A$2:$NF$60,MATCH(1,(GMWQ!$NE$2:$NE$60=AO$3)*(GMWQ!$ND$2:$ND$60=AO$4)*(GMWQ!$NF$2:$NF$60=AO$1),0),$G321-1966)</f>
        <v>1007.772</v>
      </c>
      <c r="AP321" s="4" cm="1">
        <f t="array" ref="AP321">INDEX(GMWQ!$A$2:$NF$60,MATCH(1,(GMWQ!$NE$2:$NE$60=AP$3)*(GMWQ!$ND$2:$ND$60=AP$4)*(GMWQ!$NF$2:$NF$60=AP$1),0),$G321-1966)</f>
        <v>2143159</v>
      </c>
      <c r="AQ321" s="4" cm="1">
        <f t="array" ref="AQ321">INDEX(GMWQ!$A$2:$NF$60,MATCH(1,(GMWQ!$NE$2:$NE$60=AQ$3)*(GMWQ!$ND$2:$ND$60=AQ$4)*(GMWQ!$NF$2:$NF$60=AQ$1),0),$G321-1966)</f>
        <v>0.68482569999999998</v>
      </c>
      <c r="AR321" s="4" cm="1">
        <f t="array" ref="AR321">INDEX(GMWQ!$A$2:$NF$60,MATCH(1,(GMWQ!$NE$2:$NE$60=AR$3)*(GMWQ!$ND$2:$ND$60=AR$4)*(GMWQ!$NF$2:$NF$60=AR$1),0),$G321-1966)</f>
        <v>0.78267129999999996</v>
      </c>
      <c r="AS321" s="4" cm="1">
        <f t="array" ref="AS321">INDEX(GMWQ!$A$2:$NF$60,MATCH(1,(GMWQ!$NE$2:$NE$60=AS$3)*(GMWQ!$ND$2:$ND$60=AS$4)*(GMWQ!$NF$2:$NF$60=AS$1),0),$G321-1966)</f>
        <v>0.47903420000000002</v>
      </c>
      <c r="AT321" s="4" cm="1">
        <f t="array" ref="AT321">INDEX(GMWQ!$A$2:$NF$60,MATCH(1,(GMWQ!$NE$2:$NE$60=AT$3)*(GMWQ!$ND$2:$ND$60=AT$4)*(GMWQ!$NF$2:$NF$60=AT$1),0),$G321-1966)</f>
        <v>0.76638439999999997</v>
      </c>
      <c r="AU321" s="4" cm="1">
        <f t="array" ref="AU321">INDEX(GMWQ!$A$2:$NF$60,MATCH(1,(GMWQ!$NE$2:$NE$60=AU$3)*(GMWQ!$ND$2:$ND$60=AU$4)*(GMWQ!$NF$2:$NF$60=AU$1),0),$G321-1966)</f>
        <v>236.80789999999999</v>
      </c>
      <c r="AV321" s="4" cm="1">
        <f t="array" ref="AV321">INDEX(GMWQ!$A$2:$NF$60,MATCH(1,(GMWQ!$NE$2:$NE$60=AV$3)*(GMWQ!$ND$2:$ND$60=AV$4)*(GMWQ!$NF$2:$NF$60=AV$1),0),$G321-1966)</f>
        <v>574.45460000000003</v>
      </c>
      <c r="AW321" s="4" cm="1">
        <f t="array" ref="AW321">INDEX(GMWQ!$A$2:$NF$60,MATCH(1,(GMWQ!$NE$2:$NE$60=AW$3)*(GMWQ!$ND$2:$ND$60=AW$4)*(GMWQ!$NF$2:$NF$60=AW$1),0),$G321-1966)</f>
        <v>183.1994</v>
      </c>
      <c r="AX321" s="4" cm="1">
        <f t="array" ref="AX321">INDEX(GMWQ!$A$2:$NF$60,MATCH(1,(GMWQ!$NE$2:$NE$60=AX$3)*(GMWQ!$ND$2:$ND$60=AX$4)*(GMWQ!$NF$2:$NF$60=AX$1),0),$G321-1966)</f>
        <v>210.28030000000001</v>
      </c>
      <c r="AY321" s="4" cm="1">
        <f t="array" ref="AY321">INDEX(GMWQ!$A$2:$NF$60,MATCH(1,(GMWQ!$NE$2:$NE$60=AY$3)*(GMWQ!$ND$2:$ND$60=AY$4)*(GMWQ!$NF$2:$NF$60=AY$1),0),$G321-1966)</f>
        <v>167.38200000000001</v>
      </c>
      <c r="AZ321" s="4" cm="1">
        <f t="array" ref="AZ321">INDEX(GMWQ!$A$2:$NF$60,MATCH(1,(GMWQ!$NE$2:$NE$60=AZ$3)*(GMWQ!$ND$2:$ND$60=AZ$4)*(GMWQ!$NF$2:$NF$60=AZ$1),0),$G321-1966)</f>
        <v>167.6301</v>
      </c>
      <c r="BA321" s="4" cm="1">
        <f t="array" ref="BA321">INDEX(GMWQ!$A$2:$NF$60,MATCH(1,(GMWQ!$NE$2:$NE$60=BA$3)*(GMWQ!$ND$2:$ND$60=BA$4)*(GMWQ!$NF$2:$NF$60=BA$1),0),$G321-1966)</f>
        <v>278.95179999999999</v>
      </c>
    </row>
    <row r="322" spans="1:53" x14ac:dyDescent="0.25">
      <c r="B322" s="4">
        <f t="shared" si="410"/>
        <v>2051</v>
      </c>
      <c r="C322" s="4">
        <f t="shared" si="410"/>
        <v>2051</v>
      </c>
      <c r="D322" s="4">
        <f t="shared" ref="D322" si="418">+D318+1</f>
        <v>2051</v>
      </c>
      <c r="F322" s="4">
        <f t="shared" ref="F322" si="419">+F318+1</f>
        <v>2051</v>
      </c>
      <c r="G322" s="4">
        <f t="shared" si="396"/>
        <v>2288</v>
      </c>
      <c r="H322" s="4" cm="1">
        <f t="array" ref="H322">INDEX(GMWQ!$A$2:$NF$60,MATCH(1,(GMWQ!$NE$2:$NE$60=H$3)*(GMWQ!$ND$2:$ND$60=H$4)*(GMWQ!$NF$2:$NF$60=H$1),0),$G322-1966)</f>
        <v>1001734</v>
      </c>
      <c r="I322" s="4" cm="1">
        <f t="array" ref="I322">INDEX(GMWQ!$A$2:$NF$60,MATCH(1,(GMWQ!$NE$2:$NE$60=I$3)*(GMWQ!$ND$2:$ND$60=I$4)*(GMWQ!$NF$2:$NF$60=I$1),0),$G322-1966)</f>
        <v>9918.3040000000001</v>
      </c>
      <c r="J322" s="4" cm="1">
        <f t="array" ref="J322">INDEX(GMWQ!$A$2:$NF$60,MATCH(1,(GMWQ!$NE$2:$NE$60=J$3)*(GMWQ!$ND$2:$ND$60=J$4)*(GMWQ!$NF$2:$NF$60=J$1),0),$G322-1966)</f>
        <v>157563.5</v>
      </c>
      <c r="K322" s="4" cm="1">
        <f t="array" ref="K322">INDEX(GMWQ!$A$2:$NF$60,MATCH(1,(GMWQ!$NE$2:$NE$60=K$3)*(GMWQ!$ND$2:$ND$60=K$4)*(GMWQ!$NF$2:$NF$60=K$1),0),$G322-1966)</f>
        <v>1151.326</v>
      </c>
      <c r="L322" s="4" cm="1">
        <f t="array" ref="L322">INDEX(GMWQ!$A$2:$NF$60,MATCH(1,(GMWQ!$NE$2:$NE$60=L$3)*(GMWQ!$ND$2:$ND$60=L$4)*(GMWQ!$NF$2:$NF$60=L$1),0),$G322-1966)</f>
        <v>792.68880000000001</v>
      </c>
      <c r="M322" s="4" cm="1">
        <f t="array" ref="M322">INDEX(GMWQ!$A$2:$NF$60,MATCH(1,(GMWQ!$NE$2:$NE$60=M$3)*(GMWQ!$ND$2:$ND$60=M$4)*(GMWQ!$NF$2:$NF$60=M$1),0),$G322-1966)</f>
        <v>532.06820000000005</v>
      </c>
      <c r="N322" s="4" cm="1">
        <f t="array" ref="N322">INDEX(GMWQ!$A$2:$NF$60,MATCH(1,(GMWQ!$NE$2:$NE$60=N$3)*(GMWQ!$ND$2:$ND$60=N$4)*(GMWQ!$NF$2:$NF$60=N$1),0),$G322-1966)</f>
        <v>1004665</v>
      </c>
      <c r="O322" s="4" cm="1">
        <f t="array" ref="O322">INDEX(GMWQ!$A$2:$NF$60,MATCH(1,(GMWQ!$NE$2:$NE$60=O$3)*(GMWQ!$ND$2:$ND$60=O$4)*(GMWQ!$NF$2:$NF$60=O$1),0),$G322-1966)</f>
        <v>-114360.1</v>
      </c>
      <c r="P322" s="4" cm="1">
        <f t="array" ref="P322">INDEX(GMWQ!$A$2:$NF$60,MATCH(1,(GMWQ!$NE$2:$NE$60=P$3)*(GMWQ!$ND$2:$ND$60=P$4)*(GMWQ!$NF$2:$NF$60=P$1),0),$G322-1966)</f>
        <v>-1085.4559999999999</v>
      </c>
      <c r="Q322" s="4" cm="1">
        <f t="array" ref="Q322">INDEX(GMWQ!$A$2:$NF$60,MATCH(1,(GMWQ!$NE$2:$NE$60=Q$3)*(GMWQ!$ND$2:$ND$60=Q$4)*(GMWQ!$NF$2:$NF$60=Q$1),0),$G322-1966)</f>
        <v>-8840.9920000000002</v>
      </c>
      <c r="R322" s="4" cm="1">
        <f t="array" ref="R322">INDEX(GMWQ!$A$2:$NF$60,MATCH(1,(GMWQ!$NE$2:$NE$60=R$3)*(GMWQ!$ND$2:$ND$60=R$4)*(GMWQ!$NF$2:$NF$60=R$1),0),$G322-1966)</f>
        <v>-36.838990000000003</v>
      </c>
      <c r="S322" s="4" cm="1">
        <f t="array" ref="S322">INDEX(GMWQ!$A$2:$NF$60,MATCH(1,(GMWQ!$NE$2:$NE$60=S$3)*(GMWQ!$ND$2:$ND$60=S$4)*(GMWQ!$NF$2:$NF$60=S$1),0),$G322-1966)</f>
        <v>-50.40802</v>
      </c>
      <c r="T322" s="4" cm="1">
        <f t="array" ref="T322">INDEX(GMWQ!$A$2:$NF$60,MATCH(1,(GMWQ!$NE$2:$NE$60=T$3)*(GMWQ!$ND$2:$ND$60=T$4)*(GMWQ!$NF$2:$NF$60=T$1),0),$G322-1966)</f>
        <v>-17.847660000000001</v>
      </c>
      <c r="U322" s="4" cm="1">
        <f t="array" ref="U322">INDEX(GMWQ!$A$2:$NF$60,MATCH(1,(GMWQ!$NE$2:$NE$60=U$3)*(GMWQ!$ND$2:$ND$60=U$4)*(GMWQ!$NF$2:$NF$60=U$1),0),$G322-1966)</f>
        <v>-33357.620000000003</v>
      </c>
      <c r="V322" s="4" cm="1">
        <f t="array" ref="V322">INDEX(GMWQ!$A$2:$NF$60,MATCH(1,(GMWQ!$NE$2:$NE$60=V$3)*(GMWQ!$ND$2:$ND$60=V$4)*(GMWQ!$NF$2:$NF$60=V$1),0),$G322-1966)</f>
        <v>7932411</v>
      </c>
      <c r="W322" s="4" cm="1">
        <f t="array" ref="W322">INDEX(GMWQ!$A$2:$NF$60,MATCH(1,(GMWQ!$NE$2:$NE$60=W$3)*(GMWQ!$ND$2:$ND$60=W$4)*(GMWQ!$NF$2:$NF$60=W$1),0),$G322-1966)</f>
        <v>139531.9</v>
      </c>
      <c r="X322" s="4" cm="1">
        <f t="array" ref="X322">INDEX(GMWQ!$A$2:$NF$60,MATCH(1,(GMWQ!$NE$2:$NE$60=X$3)*(GMWQ!$ND$2:$ND$60=X$4)*(GMWQ!$NF$2:$NF$60=X$1),0),$G322-1966)</f>
        <v>2088634</v>
      </c>
      <c r="Y322" s="4" cm="1">
        <f t="array" ref="Y322">INDEX(GMWQ!$A$2:$NF$60,MATCH(1,(GMWQ!$NE$2:$NE$60=Y$3)*(GMWQ!$ND$2:$ND$60=Y$4)*(GMWQ!$NF$2:$NF$60=Y$1),0),$G322-1966)</f>
        <v>6158.0240000000003</v>
      </c>
      <c r="Z322" s="4" cm="1">
        <f t="array" ref="Z322">INDEX(GMWQ!$A$2:$NF$60,MATCH(1,(GMWQ!$NE$2:$NE$60=Z$3)*(GMWQ!$ND$2:$ND$60=Z$4)*(GMWQ!$NF$2:$NF$60=Z$1),0),$G322-1966)</f>
        <v>7937.3689999999997</v>
      </c>
      <c r="AA322" s="4" cm="1">
        <f t="array" ref="AA322">INDEX(GMWQ!$A$2:$NF$60,MATCH(1,(GMWQ!$NE$2:$NE$60=AA$3)*(GMWQ!$ND$2:$ND$60=AA$4)*(GMWQ!$NF$2:$NF$60=AA$1),0),$G322-1966)</f>
        <v>5040.393</v>
      </c>
      <c r="AB322" s="4" cm="1">
        <f t="array" ref="AB322">INDEX(GMWQ!$A$2:$NF$60,MATCH(1,(GMWQ!$NE$2:$NE$60=AB$3)*(GMWQ!$ND$2:$ND$60=AB$4)*(GMWQ!$NF$2:$NF$60=AB$1),0),$G322-1966)</f>
        <v>6145516</v>
      </c>
      <c r="AC322" s="4" cm="1">
        <f t="array" ref="AC322">INDEX(GMWQ!$A$2:$NF$60,MATCH(1,(GMWQ!$NE$2:$NE$60=AC$3)*(GMWQ!$ND$2:$ND$60=AC$4)*(GMWQ!$NF$2:$NF$60=AC$1),0),$G322-1966)</f>
        <v>8168610</v>
      </c>
      <c r="AD322" s="4" cm="1">
        <f t="array" ref="AD322">INDEX(GMWQ!$A$2:$NF$60,MATCH(1,(GMWQ!$NE$2:$NE$60=AD$3)*(GMWQ!$ND$2:$ND$60=AD$4)*(GMWQ!$NF$2:$NF$60=AD$1),0),$G322-1966)</f>
        <v>127780.1</v>
      </c>
      <c r="AE322" s="4" cm="1">
        <f t="array" ref="AE322">INDEX(GMWQ!$A$2:$NF$60,MATCH(1,(GMWQ!$NE$2:$NE$60=AE$3)*(GMWQ!$ND$2:$ND$60=AE$4)*(GMWQ!$NF$2:$NF$60=AE$1),0),$G322-1966)</f>
        <v>1306062</v>
      </c>
      <c r="AF322" s="4" cm="1">
        <f t="array" ref="AF322">INDEX(GMWQ!$A$2:$NF$60,MATCH(1,(GMWQ!$NE$2:$NE$60=AF$3)*(GMWQ!$ND$2:$ND$60=AF$4)*(GMWQ!$NF$2:$NF$60=AF$1),0),$G322-1966)</f>
        <v>4481.4750000000004</v>
      </c>
      <c r="AG322" s="4" cm="1">
        <f t="array" ref="AG322">INDEX(GMWQ!$A$2:$NF$60,MATCH(1,(GMWQ!$NE$2:$NE$60=AG$3)*(GMWQ!$ND$2:$ND$60=AG$4)*(GMWQ!$NF$2:$NF$60=AG$1),0),$G322-1966)</f>
        <v>6506.9780000000001</v>
      </c>
      <c r="AH322" s="4" cm="1">
        <f t="array" ref="AH322">INDEX(GMWQ!$A$2:$NF$60,MATCH(1,(GMWQ!$NE$2:$NE$60=AH$3)*(GMWQ!$ND$2:$ND$60=AH$4)*(GMWQ!$NF$2:$NF$60=AH$1),0),$G322-1966)</f>
        <v>4401.68</v>
      </c>
      <c r="AI322" s="4" cm="1">
        <f t="array" ref="AI322">INDEX(GMWQ!$A$2:$NF$60,MATCH(1,(GMWQ!$NE$2:$NE$60=AI$3)*(GMWQ!$ND$2:$ND$60=AI$4)*(GMWQ!$NF$2:$NF$60=AI$1),0),$G322-1966)</f>
        <v>3069046</v>
      </c>
      <c r="AJ322" s="4" cm="1">
        <f t="array" ref="AJ322">INDEX(GMWQ!$A$2:$NF$60,MATCH(1,(GMWQ!$NE$2:$NE$60=AJ$3)*(GMWQ!$ND$2:$ND$60=AJ$4)*(GMWQ!$NF$2:$NF$60=AJ$1),0),$G322-1966)</f>
        <v>1915101</v>
      </c>
      <c r="AK322" s="4" cm="1">
        <f t="array" ref="AK322">INDEX(GMWQ!$A$2:$NF$60,MATCH(1,(GMWQ!$NE$2:$NE$60=AK$3)*(GMWQ!$ND$2:$ND$60=AK$4)*(GMWQ!$NF$2:$NF$60=AK$1),0),$G322-1966)</f>
        <v>21024.84</v>
      </c>
      <c r="AL322" s="4" cm="1">
        <f t="array" ref="AL322">INDEX(GMWQ!$A$2:$NF$60,MATCH(1,(GMWQ!$NE$2:$NE$60=AL$3)*(GMWQ!$ND$2:$ND$60=AL$4)*(GMWQ!$NF$2:$NF$60=AL$1),0),$G322-1966)</f>
        <v>264053.40000000002</v>
      </c>
      <c r="AM322" s="4" cm="1">
        <f t="array" ref="AM322">INDEX(GMWQ!$A$2:$NF$60,MATCH(1,(GMWQ!$NE$2:$NE$60=AM$3)*(GMWQ!$ND$2:$ND$60=AM$4)*(GMWQ!$NF$2:$NF$60=AM$1),0),$G322-1966)</f>
        <v>2499.4270000000001</v>
      </c>
      <c r="AN322" s="4" cm="1">
        <f t="array" ref="AN322">INDEX(GMWQ!$A$2:$NF$60,MATCH(1,(GMWQ!$NE$2:$NE$60=AN$3)*(GMWQ!$ND$2:$ND$60=AN$4)*(GMWQ!$NF$2:$NF$60=AN$1),0),$G322-1966)</f>
        <v>1536.624</v>
      </c>
      <c r="AO322" s="4" cm="1">
        <f t="array" ref="AO322">INDEX(GMWQ!$A$2:$NF$60,MATCH(1,(GMWQ!$NE$2:$NE$60=AO$3)*(GMWQ!$ND$2:$ND$60=AO$4)*(GMWQ!$NF$2:$NF$60=AO$1),0),$G322-1966)</f>
        <v>1013.465</v>
      </c>
      <c r="AP322" s="4" cm="1">
        <f t="array" ref="AP322">INDEX(GMWQ!$A$2:$NF$60,MATCH(1,(GMWQ!$NE$2:$NE$60=AP$3)*(GMWQ!$ND$2:$ND$60=AP$4)*(GMWQ!$NF$2:$NF$60=AP$1),0),$G322-1966)</f>
        <v>2162682</v>
      </c>
      <c r="AQ322" s="4" cm="1">
        <f t="array" ref="AQ322">INDEX(GMWQ!$A$2:$NF$60,MATCH(1,(GMWQ!$NE$2:$NE$60=AQ$3)*(GMWQ!$ND$2:$ND$60=AQ$4)*(GMWQ!$NF$2:$NF$60=AQ$1),0),$G322-1966)</f>
        <v>0.68841969999999997</v>
      </c>
      <c r="AR322" s="4" cm="1">
        <f t="array" ref="AR322">INDEX(GMWQ!$A$2:$NF$60,MATCH(1,(GMWQ!$NE$2:$NE$60=AR$3)*(GMWQ!$ND$2:$ND$60=AR$4)*(GMWQ!$NF$2:$NF$60=AR$1),0),$G322-1966)</f>
        <v>0.78358190000000005</v>
      </c>
      <c r="AS322" s="4" cm="1">
        <f t="array" ref="AS322">INDEX(GMWQ!$A$2:$NF$60,MATCH(1,(GMWQ!$NE$2:$NE$60=AS$3)*(GMWQ!$ND$2:$ND$60=AS$4)*(GMWQ!$NF$2:$NF$60=AS$1),0),$G322-1966)</f>
        <v>0.47893829999999998</v>
      </c>
      <c r="AT322" s="4" cm="1">
        <f t="array" ref="AT322">INDEX(GMWQ!$A$2:$NF$60,MATCH(1,(GMWQ!$NE$2:$NE$60=AT$3)*(GMWQ!$ND$2:$ND$60=AT$4)*(GMWQ!$NF$2:$NF$60=AT$1),0),$G322-1966)</f>
        <v>0.76338950000000005</v>
      </c>
      <c r="AU322" s="4" cm="1">
        <f t="array" ref="AU322">INDEX(GMWQ!$A$2:$NF$60,MATCH(1,(GMWQ!$NE$2:$NE$60=AU$3)*(GMWQ!$ND$2:$ND$60=AU$4)*(GMWQ!$NF$2:$NF$60=AU$1),0),$G322-1966)</f>
        <v>237.83609999999999</v>
      </c>
      <c r="AV322" s="4" cm="1">
        <f t="array" ref="AV322">INDEX(GMWQ!$A$2:$NF$60,MATCH(1,(GMWQ!$NE$2:$NE$60=AV$3)*(GMWQ!$ND$2:$ND$60=AV$4)*(GMWQ!$NF$2:$NF$60=AV$1),0),$G322-1966)</f>
        <v>577.59849999999994</v>
      </c>
      <c r="AW322" s="4" cm="1">
        <f t="array" ref="AW322">INDEX(GMWQ!$A$2:$NF$60,MATCH(1,(GMWQ!$NE$2:$NE$60=AW$3)*(GMWQ!$ND$2:$ND$60=AW$4)*(GMWQ!$NF$2:$NF$60=AW$1),0),$G322-1966)</f>
        <v>184.20859999999999</v>
      </c>
      <c r="AX322" s="4" cm="1">
        <f t="array" ref="AX322">INDEX(GMWQ!$A$2:$NF$60,MATCH(1,(GMWQ!$NE$2:$NE$60=AX$3)*(GMWQ!$ND$2:$ND$60=AX$4)*(GMWQ!$NF$2:$NF$60=AX$1),0),$G322-1966)</f>
        <v>211.33709999999999</v>
      </c>
      <c r="AY322" s="4" cm="1">
        <f t="array" ref="AY322">INDEX(GMWQ!$A$2:$NF$60,MATCH(1,(GMWQ!$NE$2:$NE$60=AY$3)*(GMWQ!$ND$2:$ND$60=AY$4)*(GMWQ!$NF$2:$NF$60=AY$1),0),$G322-1966)</f>
        <v>167.7013</v>
      </c>
      <c r="AZ322" s="4" cm="1">
        <f t="array" ref="AZ322">INDEX(GMWQ!$A$2:$NF$60,MATCH(1,(GMWQ!$NE$2:$NE$60=AZ$3)*(GMWQ!$ND$2:$ND$60=AZ$4)*(GMWQ!$NF$2:$NF$60=AZ$1),0),$G322-1966)</f>
        <v>167.16470000000001</v>
      </c>
      <c r="BA322" s="4" cm="1">
        <f t="array" ref="BA322">INDEX(GMWQ!$A$2:$NF$60,MATCH(1,(GMWQ!$NE$2:$NE$60=BA$3)*(GMWQ!$ND$2:$ND$60=BA$4)*(GMWQ!$NF$2:$NF$60=BA$1),0),$G322-1966)</f>
        <v>280.35000000000002</v>
      </c>
    </row>
    <row r="323" spans="1:53" x14ac:dyDescent="0.25">
      <c r="A323" s="4">
        <v>2052</v>
      </c>
      <c r="B323" s="4">
        <f t="shared" si="410"/>
        <v>2052</v>
      </c>
      <c r="C323" s="4">
        <f t="shared" si="410"/>
        <v>2051</v>
      </c>
      <c r="D323" s="4">
        <f t="shared" ref="D323" si="420">+D319+1</f>
        <v>2051</v>
      </c>
      <c r="E323" s="4">
        <f t="shared" si="410"/>
        <v>2051</v>
      </c>
      <c r="G323" s="4">
        <f t="shared" si="396"/>
        <v>2289</v>
      </c>
      <c r="H323" s="4" cm="1">
        <f t="array" ref="H323">INDEX(GMWQ!$A$2:$NF$60,MATCH(1,(GMWQ!$NE$2:$NE$60=H$3)*(GMWQ!$ND$2:$ND$60=H$4)*(GMWQ!$NF$2:$NF$60=H$1),0),$G323-1966)</f>
        <v>1004504</v>
      </c>
      <c r="I323" s="4" cm="1">
        <f t="array" ref="I323">INDEX(GMWQ!$A$2:$NF$60,MATCH(1,(GMWQ!$NE$2:$NE$60=I$3)*(GMWQ!$ND$2:$ND$60=I$4)*(GMWQ!$NF$2:$NF$60=I$1),0),$G323-1966)</f>
        <v>9957.3639999999996</v>
      </c>
      <c r="J323" s="4" cm="1">
        <f t="array" ref="J323">INDEX(GMWQ!$A$2:$NF$60,MATCH(1,(GMWQ!$NE$2:$NE$60=J$3)*(GMWQ!$ND$2:$ND$60=J$4)*(GMWQ!$NF$2:$NF$60=J$1),0),$G323-1966)</f>
        <v>157676.4</v>
      </c>
      <c r="K323" s="4" cm="1">
        <f t="array" ref="K323">INDEX(GMWQ!$A$2:$NF$60,MATCH(1,(GMWQ!$NE$2:$NE$60=K$3)*(GMWQ!$ND$2:$ND$60=K$4)*(GMWQ!$NF$2:$NF$60=K$1),0),$G323-1966)</f>
        <v>1153.4829999999999</v>
      </c>
      <c r="L323" s="4" cm="1">
        <f t="array" ref="L323">INDEX(GMWQ!$A$2:$NF$60,MATCH(1,(GMWQ!$NE$2:$NE$60=L$3)*(GMWQ!$ND$2:$ND$60=L$4)*(GMWQ!$NF$2:$NF$60=L$1),0),$G323-1966)</f>
        <v>793.2251</v>
      </c>
      <c r="M323" s="4" cm="1">
        <f t="array" ref="M323">INDEX(GMWQ!$A$2:$NF$60,MATCH(1,(GMWQ!$NE$2:$NE$60=M$3)*(GMWQ!$ND$2:$ND$60=M$4)*(GMWQ!$NF$2:$NF$60=M$1),0),$G323-1966)</f>
        <v>532.50919999999996</v>
      </c>
      <c r="N323" s="4" cm="1">
        <f t="array" ref="N323">INDEX(GMWQ!$A$2:$NF$60,MATCH(1,(GMWQ!$NE$2:$NE$60=N$3)*(GMWQ!$ND$2:$ND$60=N$4)*(GMWQ!$NF$2:$NF$60=N$1),0),$G323-1966)</f>
        <v>1008838</v>
      </c>
      <c r="O323" s="4" cm="1">
        <f t="array" ref="O323">INDEX(GMWQ!$A$2:$NF$60,MATCH(1,(GMWQ!$NE$2:$NE$60=O$3)*(GMWQ!$ND$2:$ND$60=O$4)*(GMWQ!$NF$2:$NF$60=O$1),0),$G323-1966)</f>
        <v>-5581.5</v>
      </c>
      <c r="P323" s="4" cm="1">
        <f t="array" ref="P323">INDEX(GMWQ!$A$2:$NF$60,MATCH(1,(GMWQ!$NE$2:$NE$60=P$3)*(GMWQ!$ND$2:$ND$60=P$4)*(GMWQ!$NF$2:$NF$60=P$1),0),$G323-1966)</f>
        <v>-1084.7670000000001</v>
      </c>
      <c r="Q323" s="4" cm="1">
        <f t="array" ref="Q323">INDEX(GMWQ!$A$2:$NF$60,MATCH(1,(GMWQ!$NE$2:$NE$60=Q$3)*(GMWQ!$ND$2:$ND$60=Q$4)*(GMWQ!$NF$2:$NF$60=Q$1),0),$G323-1966)</f>
        <v>-8882.4840000000004</v>
      </c>
      <c r="R323" s="4" cm="1">
        <f t="array" ref="R323">INDEX(GMWQ!$A$2:$NF$60,MATCH(1,(GMWQ!$NE$2:$NE$60=R$3)*(GMWQ!$ND$2:$ND$60=R$4)*(GMWQ!$NF$2:$NF$60=R$1),0),$G323-1966)</f>
        <v>-37.092039999999997</v>
      </c>
      <c r="S323" s="4" cm="1">
        <f t="array" ref="S323">INDEX(GMWQ!$A$2:$NF$60,MATCH(1,(GMWQ!$NE$2:$NE$60=S$3)*(GMWQ!$ND$2:$ND$60=S$4)*(GMWQ!$NF$2:$NF$60=S$1),0),$G323-1966)</f>
        <v>-50.699039999999997</v>
      </c>
      <c r="T323" s="4" cm="1">
        <f t="array" ref="T323">INDEX(GMWQ!$A$2:$NF$60,MATCH(1,(GMWQ!$NE$2:$NE$60=T$3)*(GMWQ!$ND$2:$ND$60=T$4)*(GMWQ!$NF$2:$NF$60=T$1),0),$G323-1966)</f>
        <v>-17.94849</v>
      </c>
      <c r="U323" s="4" cm="1">
        <f t="array" ref="U323">INDEX(GMWQ!$A$2:$NF$60,MATCH(1,(GMWQ!$NE$2:$NE$60=U$3)*(GMWQ!$ND$2:$ND$60=U$4)*(GMWQ!$NF$2:$NF$60=U$1),0),$G323-1966)</f>
        <v>-33635.25</v>
      </c>
      <c r="V323" s="4" cm="1">
        <f t="array" ref="V323">INDEX(GMWQ!$A$2:$NF$60,MATCH(1,(GMWQ!$NE$2:$NE$60=V$3)*(GMWQ!$ND$2:$ND$60=V$4)*(GMWQ!$NF$2:$NF$60=V$1),0),$G323-1966)</f>
        <v>7937992</v>
      </c>
      <c r="W323" s="4" cm="1">
        <f t="array" ref="W323">INDEX(GMWQ!$A$2:$NF$60,MATCH(1,(GMWQ!$NE$2:$NE$60=W$3)*(GMWQ!$ND$2:$ND$60=W$4)*(GMWQ!$NF$2:$NF$60=W$1),0),$G323-1966)</f>
        <v>140616.70000000001</v>
      </c>
      <c r="X323" s="4" cm="1">
        <f t="array" ref="X323">INDEX(GMWQ!$A$2:$NF$60,MATCH(1,(GMWQ!$NE$2:$NE$60=X$3)*(GMWQ!$ND$2:$ND$60=X$4)*(GMWQ!$NF$2:$NF$60=X$1),0),$G323-1966)</f>
        <v>2097516</v>
      </c>
      <c r="Y323" s="4" cm="1">
        <f t="array" ref="Y323">INDEX(GMWQ!$A$2:$NF$60,MATCH(1,(GMWQ!$NE$2:$NE$60=Y$3)*(GMWQ!$ND$2:$ND$60=Y$4)*(GMWQ!$NF$2:$NF$60=Y$1),0),$G323-1966)</f>
        <v>6195.116</v>
      </c>
      <c r="Z323" s="4" cm="1">
        <f t="array" ref="Z323">INDEX(GMWQ!$A$2:$NF$60,MATCH(1,(GMWQ!$NE$2:$NE$60=Z$3)*(GMWQ!$ND$2:$ND$60=Z$4)*(GMWQ!$NF$2:$NF$60=Z$1),0),$G323-1966)</f>
        <v>7988.0680000000002</v>
      </c>
      <c r="AA323" s="4" cm="1">
        <f t="array" ref="AA323">INDEX(GMWQ!$A$2:$NF$60,MATCH(1,(GMWQ!$NE$2:$NE$60=AA$3)*(GMWQ!$ND$2:$ND$60=AA$4)*(GMWQ!$NF$2:$NF$60=AA$1),0),$G323-1966)</f>
        <v>5058.3410000000003</v>
      </c>
      <c r="AB323" s="4" cm="1">
        <f t="array" ref="AB323">INDEX(GMWQ!$A$2:$NF$60,MATCH(1,(GMWQ!$NE$2:$NE$60=AB$3)*(GMWQ!$ND$2:$ND$60=AB$4)*(GMWQ!$NF$2:$NF$60=AB$1),0),$G323-1966)</f>
        <v>6179151</v>
      </c>
      <c r="AC323" s="4" cm="1">
        <f t="array" ref="AC323">INDEX(GMWQ!$A$2:$NF$60,MATCH(1,(GMWQ!$NE$2:$NE$60=AC$3)*(GMWQ!$ND$2:$ND$60=AC$4)*(GMWQ!$NF$2:$NF$60=AC$1),0),$G323-1966)</f>
        <v>8176870</v>
      </c>
      <c r="AD323" s="4" cm="1">
        <f t="array" ref="AD323">INDEX(GMWQ!$A$2:$NF$60,MATCH(1,(GMWQ!$NE$2:$NE$60=AD$3)*(GMWQ!$ND$2:$ND$60=AD$4)*(GMWQ!$NF$2:$NF$60=AD$1),0),$G323-1966)</f>
        <v>128865.7</v>
      </c>
      <c r="AE323" s="4" cm="1">
        <f t="array" ref="AE323">INDEX(GMWQ!$A$2:$NF$60,MATCH(1,(GMWQ!$NE$2:$NE$60=AE$3)*(GMWQ!$ND$2:$ND$60=AE$4)*(GMWQ!$NF$2:$NF$60=AE$1),0),$G323-1966)</f>
        <v>1314945</v>
      </c>
      <c r="AF323" s="4" cm="1">
        <f t="array" ref="AF323">INDEX(GMWQ!$A$2:$NF$60,MATCH(1,(GMWQ!$NE$2:$NE$60=AF$3)*(GMWQ!$ND$2:$ND$60=AF$4)*(GMWQ!$NF$2:$NF$60=AF$1),0),$G323-1966)</f>
        <v>4518.5659999999998</v>
      </c>
      <c r="AG323" s="4" cm="1">
        <f t="array" ref="AG323">INDEX(GMWQ!$A$2:$NF$60,MATCH(1,(GMWQ!$NE$2:$NE$60=AG$3)*(GMWQ!$ND$2:$ND$60=AG$4)*(GMWQ!$NF$2:$NF$60=AG$1),0),$G323-1966)</f>
        <v>6557.6769999999997</v>
      </c>
      <c r="AH323" s="4" cm="1">
        <f t="array" ref="AH323">INDEX(GMWQ!$A$2:$NF$60,MATCH(1,(GMWQ!$NE$2:$NE$60=AH$3)*(GMWQ!$ND$2:$ND$60=AH$4)*(GMWQ!$NF$2:$NF$60=AH$1),0),$G323-1966)</f>
        <v>4419.6289999999999</v>
      </c>
      <c r="AI323" s="4" cm="1">
        <f t="array" ref="AI323">INDEX(GMWQ!$A$2:$NF$60,MATCH(1,(GMWQ!$NE$2:$NE$60=AI$3)*(GMWQ!$ND$2:$ND$60=AI$4)*(GMWQ!$NF$2:$NF$60=AI$1),0),$G323-1966)</f>
        <v>3104199</v>
      </c>
      <c r="AJ323" s="4" cm="1">
        <f t="array" ref="AJ323">INDEX(GMWQ!$A$2:$NF$60,MATCH(1,(GMWQ!$NE$2:$NE$60=AJ$3)*(GMWQ!$ND$2:$ND$60=AJ$4)*(GMWQ!$NF$2:$NF$60=AJ$1),0),$G323-1966)</f>
        <v>1930826</v>
      </c>
      <c r="AK323" s="4" cm="1">
        <f t="array" ref="AK323">INDEX(GMWQ!$A$2:$NF$60,MATCH(1,(GMWQ!$NE$2:$NE$60=AK$3)*(GMWQ!$ND$2:$ND$60=AK$4)*(GMWQ!$NF$2:$NF$60=AK$1),0),$G323-1966)</f>
        <v>21207.66</v>
      </c>
      <c r="AL323" s="4" cm="1">
        <f t="array" ref="AL323">INDEX(GMWQ!$A$2:$NF$60,MATCH(1,(GMWQ!$NE$2:$NE$60=AL$3)*(GMWQ!$ND$2:$ND$60=AL$4)*(GMWQ!$NF$2:$NF$60=AL$1),0),$G323-1966)</f>
        <v>265314.40000000002</v>
      </c>
      <c r="AM323" s="4" cm="1">
        <f t="array" ref="AM323">INDEX(GMWQ!$A$2:$NF$60,MATCH(1,(GMWQ!$NE$2:$NE$60=AM$3)*(GMWQ!$ND$2:$ND$60=AM$4)*(GMWQ!$NF$2:$NF$60=AM$1),0),$G323-1966)</f>
        <v>2516.5329999999999</v>
      </c>
      <c r="AN323" s="4" cm="1">
        <f t="array" ref="AN323">INDEX(GMWQ!$A$2:$NF$60,MATCH(1,(GMWQ!$NE$2:$NE$60=AN$3)*(GMWQ!$ND$2:$ND$60=AN$4)*(GMWQ!$NF$2:$NF$60=AN$1),0),$G323-1966)</f>
        <v>1545.2860000000001</v>
      </c>
      <c r="AO323" s="4" cm="1">
        <f t="array" ref="AO323">INDEX(GMWQ!$A$2:$NF$60,MATCH(1,(GMWQ!$NE$2:$NE$60=AO$3)*(GMWQ!$ND$2:$ND$60=AO$4)*(GMWQ!$NF$2:$NF$60=AO$1),0),$G323-1966)</f>
        <v>1019.004</v>
      </c>
      <c r="AP323" s="4" cm="1">
        <f t="array" ref="AP323">INDEX(GMWQ!$A$2:$NF$60,MATCH(1,(GMWQ!$NE$2:$NE$60=AP$3)*(GMWQ!$ND$2:$ND$60=AP$4)*(GMWQ!$NF$2:$NF$60=AP$1),0),$G323-1966)</f>
        <v>2182390</v>
      </c>
      <c r="AQ323" s="4" cm="1">
        <f t="array" ref="AQ323">INDEX(GMWQ!$A$2:$NF$60,MATCH(1,(GMWQ!$NE$2:$NE$60=AQ$3)*(GMWQ!$ND$2:$ND$60=AQ$4)*(GMWQ!$NF$2:$NF$60=AQ$1),0),$G323-1966)</f>
        <v>0.69172619999999996</v>
      </c>
      <c r="AR323" s="4" cm="1">
        <f t="array" ref="AR323">INDEX(GMWQ!$A$2:$NF$60,MATCH(1,(GMWQ!$NE$2:$NE$60=AR$3)*(GMWQ!$ND$2:$ND$60=AR$4)*(GMWQ!$NF$2:$NF$60=AR$1),0),$G323-1966)</f>
        <v>0.78442060000000002</v>
      </c>
      <c r="AS323" s="4" cm="1">
        <f t="array" ref="AS323">INDEX(GMWQ!$A$2:$NF$60,MATCH(1,(GMWQ!$NE$2:$NE$60=AS$3)*(GMWQ!$ND$2:$ND$60=AS$4)*(GMWQ!$NF$2:$NF$60=AS$1),0),$G323-1966)</f>
        <v>0.47972910000000002</v>
      </c>
      <c r="AT323" s="4" cm="1">
        <f t="array" ref="AT323">INDEX(GMWQ!$A$2:$NF$60,MATCH(1,(GMWQ!$NE$2:$NE$60=AT$3)*(GMWQ!$ND$2:$ND$60=AT$4)*(GMWQ!$NF$2:$NF$60=AT$1),0),$G323-1966)</f>
        <v>0.76010690000000003</v>
      </c>
      <c r="AU323" s="4" cm="1">
        <f t="array" ref="AU323">INDEX(GMWQ!$A$2:$NF$60,MATCH(1,(GMWQ!$NE$2:$NE$60=AU$3)*(GMWQ!$ND$2:$ND$60=AU$4)*(GMWQ!$NF$2:$NF$60=AU$1),0),$G323-1966)</f>
        <v>238.29339999999999</v>
      </c>
      <c r="AV323" s="4" cm="1">
        <f t="array" ref="AV323">INDEX(GMWQ!$A$2:$NF$60,MATCH(1,(GMWQ!$NE$2:$NE$60=AV$3)*(GMWQ!$ND$2:$ND$60=AV$4)*(GMWQ!$NF$2:$NF$60=AV$1),0),$G323-1966)</f>
        <v>580.75959999999998</v>
      </c>
      <c r="AW323" s="4" cm="1">
        <f t="array" ref="AW323">INDEX(GMWQ!$A$2:$NF$60,MATCH(1,(GMWQ!$NE$2:$NE$60=AW$3)*(GMWQ!$ND$2:$ND$60=AW$4)*(GMWQ!$NF$2:$NF$60=AW$1),0),$G323-1966)</f>
        <v>184.41800000000001</v>
      </c>
      <c r="AX323" s="4" cm="1">
        <f t="array" ref="AX323">INDEX(GMWQ!$A$2:$NF$60,MATCH(1,(GMWQ!$NE$2:$NE$60=AX$3)*(GMWQ!$ND$2:$ND$60=AX$4)*(GMWQ!$NF$2:$NF$60=AX$1),0),$G323-1966)</f>
        <v>212.39869999999999</v>
      </c>
      <c r="AY323" s="4" cm="1">
        <f t="array" ref="AY323">INDEX(GMWQ!$A$2:$NF$60,MATCH(1,(GMWQ!$NE$2:$NE$60=AY$3)*(GMWQ!$ND$2:$ND$60=AY$4)*(GMWQ!$NF$2:$NF$60=AY$1),0),$G323-1966)</f>
        <v>168.583</v>
      </c>
      <c r="AZ323" s="4" cm="1">
        <f t="array" ref="AZ323">INDEX(GMWQ!$A$2:$NF$60,MATCH(1,(GMWQ!$NE$2:$NE$60=AZ$3)*(GMWQ!$ND$2:$ND$60=AZ$4)*(GMWQ!$NF$2:$NF$60=AZ$1),0),$G323-1966)</f>
        <v>168.31659999999999</v>
      </c>
      <c r="BA323" s="4" cm="1">
        <f t="array" ref="BA323">INDEX(GMWQ!$A$2:$NF$60,MATCH(1,(GMWQ!$NE$2:$NE$60=BA$3)*(GMWQ!$ND$2:$ND$60=BA$4)*(GMWQ!$NF$2:$NF$60=BA$1),0),$G323-1966)</f>
        <v>281.75459999999998</v>
      </c>
    </row>
    <row r="324" spans="1:53" x14ac:dyDescent="0.25">
      <c r="B324" s="4">
        <f t="shared" si="410"/>
        <v>2052</v>
      </c>
      <c r="C324" s="4">
        <f t="shared" si="410"/>
        <v>2052</v>
      </c>
      <c r="D324" s="4">
        <f t="shared" ref="D324" si="421">+D320+1</f>
        <v>2051</v>
      </c>
      <c r="G324" s="4">
        <f t="shared" si="396"/>
        <v>2290</v>
      </c>
      <c r="H324" s="4" cm="1">
        <f t="array" ref="H324">INDEX(GMWQ!$A$2:$NF$60,MATCH(1,(GMWQ!$NE$2:$NE$60=H$3)*(GMWQ!$ND$2:$ND$60=H$4)*(GMWQ!$NF$2:$NF$60=H$1),0),$G324-1966)</f>
        <v>1007276</v>
      </c>
      <c r="I324" s="4" cm="1">
        <f t="array" ref="I324">INDEX(GMWQ!$A$2:$NF$60,MATCH(1,(GMWQ!$NE$2:$NE$60=I$3)*(GMWQ!$ND$2:$ND$60=I$4)*(GMWQ!$NF$2:$NF$60=I$1),0),$G324-1966)</f>
        <v>9996.3340000000007</v>
      </c>
      <c r="J324" s="4" cm="1">
        <f t="array" ref="J324">INDEX(GMWQ!$A$2:$NF$60,MATCH(1,(GMWQ!$NE$2:$NE$60=J$3)*(GMWQ!$ND$2:$ND$60=J$4)*(GMWQ!$NF$2:$NF$60=J$1),0),$G324-1966)</f>
        <v>157792.1</v>
      </c>
      <c r="K324" s="4" cm="1">
        <f t="array" ref="K324">INDEX(GMWQ!$A$2:$NF$60,MATCH(1,(GMWQ!$NE$2:$NE$60=K$3)*(GMWQ!$ND$2:$ND$60=K$4)*(GMWQ!$NF$2:$NF$60=K$1),0),$G324-1966)</f>
        <v>1155.643</v>
      </c>
      <c r="L324" s="4" cm="1">
        <f t="array" ref="L324">INDEX(GMWQ!$A$2:$NF$60,MATCH(1,(GMWQ!$NE$2:$NE$60=L$3)*(GMWQ!$ND$2:$ND$60=L$4)*(GMWQ!$NF$2:$NF$60=L$1),0),$G324-1966)</f>
        <v>793.88670000000002</v>
      </c>
      <c r="M324" s="4" cm="1">
        <f t="array" ref="M324">INDEX(GMWQ!$A$2:$NF$60,MATCH(1,(GMWQ!$NE$2:$NE$60=M$3)*(GMWQ!$ND$2:$ND$60=M$4)*(GMWQ!$NF$2:$NF$60=M$1),0),$G324-1966)</f>
        <v>532.94439999999997</v>
      </c>
      <c r="N324" s="4" cm="1">
        <f t="array" ref="N324">INDEX(GMWQ!$A$2:$NF$60,MATCH(1,(GMWQ!$NE$2:$NE$60=N$3)*(GMWQ!$ND$2:$ND$60=N$4)*(GMWQ!$NF$2:$NF$60=N$1),0),$G324-1966)</f>
        <v>1013018</v>
      </c>
      <c r="O324" s="4" cm="1">
        <f t="array" ref="O324">INDEX(GMWQ!$A$2:$NF$60,MATCH(1,(GMWQ!$NE$2:$NE$60=O$3)*(GMWQ!$ND$2:$ND$60=O$4)*(GMWQ!$NF$2:$NF$60=O$1),0),$G324-1966)</f>
        <v>-123307.4</v>
      </c>
      <c r="P324" s="4" cm="1">
        <f t="array" ref="P324">INDEX(GMWQ!$A$2:$NF$60,MATCH(1,(GMWQ!$NE$2:$NE$60=P$3)*(GMWQ!$ND$2:$ND$60=P$4)*(GMWQ!$NF$2:$NF$60=P$1),0),$G324-1966)</f>
        <v>-1083.854</v>
      </c>
      <c r="Q324" s="4" cm="1">
        <f t="array" ref="Q324">INDEX(GMWQ!$A$2:$NF$60,MATCH(1,(GMWQ!$NE$2:$NE$60=Q$3)*(GMWQ!$ND$2:$ND$60=Q$4)*(GMWQ!$NF$2:$NF$60=Q$1),0),$G324-1966)</f>
        <v>-8924.8909999999996</v>
      </c>
      <c r="R324" s="4" cm="1">
        <f t="array" ref="R324">INDEX(GMWQ!$A$2:$NF$60,MATCH(1,(GMWQ!$NE$2:$NE$60=R$3)*(GMWQ!$ND$2:$ND$60=R$4)*(GMWQ!$NF$2:$NF$60=R$1),0),$G324-1966)</f>
        <v>-37.345950000000002</v>
      </c>
      <c r="S324" s="4" cm="1">
        <f t="array" ref="S324">INDEX(GMWQ!$A$2:$NF$60,MATCH(1,(GMWQ!$NE$2:$NE$60=S$3)*(GMWQ!$ND$2:$ND$60=S$4)*(GMWQ!$NF$2:$NF$60=S$1),0),$G324-1966)</f>
        <v>-50.989989999999999</v>
      </c>
      <c r="T324" s="4" cm="1">
        <f t="array" ref="T324">INDEX(GMWQ!$A$2:$NF$60,MATCH(1,(GMWQ!$NE$2:$NE$60=T$3)*(GMWQ!$ND$2:$ND$60=T$4)*(GMWQ!$NF$2:$NF$60=T$1),0),$G324-1966)</f>
        <v>-18.046569999999999</v>
      </c>
      <c r="U324" s="4" cm="1">
        <f t="array" ref="U324">INDEX(GMWQ!$A$2:$NF$60,MATCH(1,(GMWQ!$NE$2:$NE$60=U$3)*(GMWQ!$ND$2:$ND$60=U$4)*(GMWQ!$NF$2:$NF$60=U$1),0),$G324-1966)</f>
        <v>-33833.06</v>
      </c>
      <c r="V324" s="4" cm="1">
        <f t="array" ref="V324">INDEX(GMWQ!$A$2:$NF$60,MATCH(1,(GMWQ!$NE$2:$NE$60=V$3)*(GMWQ!$ND$2:$ND$60=V$4)*(GMWQ!$NF$2:$NF$60=V$1),0),$G324-1966)</f>
        <v>8061300</v>
      </c>
      <c r="W324" s="4" cm="1">
        <f t="array" ref="W324">INDEX(GMWQ!$A$2:$NF$60,MATCH(1,(GMWQ!$NE$2:$NE$60=W$3)*(GMWQ!$ND$2:$ND$60=W$4)*(GMWQ!$NF$2:$NF$60=W$1),0),$G324-1966)</f>
        <v>141700.5</v>
      </c>
      <c r="X324" s="4" cm="1">
        <f t="array" ref="X324">INDEX(GMWQ!$A$2:$NF$60,MATCH(1,(GMWQ!$NE$2:$NE$60=X$3)*(GMWQ!$ND$2:$ND$60=X$4)*(GMWQ!$NF$2:$NF$60=X$1),0),$G324-1966)</f>
        <v>2106441</v>
      </c>
      <c r="Y324" s="4" cm="1">
        <f t="array" ref="Y324">INDEX(GMWQ!$A$2:$NF$60,MATCH(1,(GMWQ!$NE$2:$NE$60=Y$3)*(GMWQ!$ND$2:$ND$60=Y$4)*(GMWQ!$NF$2:$NF$60=Y$1),0),$G324-1966)</f>
        <v>6232.4620000000004</v>
      </c>
      <c r="Z324" s="4" cm="1">
        <f t="array" ref="Z324">INDEX(GMWQ!$A$2:$NF$60,MATCH(1,(GMWQ!$NE$2:$NE$60=Z$3)*(GMWQ!$ND$2:$ND$60=Z$4)*(GMWQ!$NF$2:$NF$60=Z$1),0),$G324-1966)</f>
        <v>8039.058</v>
      </c>
      <c r="AA324" s="4" cm="1">
        <f t="array" ref="AA324">INDEX(GMWQ!$A$2:$NF$60,MATCH(1,(GMWQ!$NE$2:$NE$60=AA$3)*(GMWQ!$ND$2:$ND$60=AA$4)*(GMWQ!$NF$2:$NF$60=AA$1),0),$G324-1966)</f>
        <v>5076.3879999999999</v>
      </c>
      <c r="AB324" s="4" cm="1">
        <f t="array" ref="AB324">INDEX(GMWQ!$A$2:$NF$60,MATCH(1,(GMWQ!$NE$2:$NE$60=AB$3)*(GMWQ!$ND$2:$ND$60=AB$4)*(GMWQ!$NF$2:$NF$60=AB$1),0),$G324-1966)</f>
        <v>6212984</v>
      </c>
      <c r="AC324" s="4" cm="1">
        <f t="array" ref="AC324">INDEX(GMWQ!$A$2:$NF$60,MATCH(1,(GMWQ!$NE$2:$NE$60=AC$3)*(GMWQ!$ND$2:$ND$60=AC$4)*(GMWQ!$NF$2:$NF$60=AC$1),0),$G324-1966)</f>
        <v>8302856</v>
      </c>
      <c r="AD324" s="4" cm="1">
        <f t="array" ref="AD324">INDEX(GMWQ!$A$2:$NF$60,MATCH(1,(GMWQ!$NE$2:$NE$60=AD$3)*(GMWQ!$ND$2:$ND$60=AD$4)*(GMWQ!$NF$2:$NF$60=AD$1),0),$G324-1966)</f>
        <v>129950.3</v>
      </c>
      <c r="AE324" s="4" cm="1">
        <f t="array" ref="AE324">INDEX(GMWQ!$A$2:$NF$60,MATCH(1,(GMWQ!$NE$2:$NE$60=AE$3)*(GMWQ!$ND$2:$ND$60=AE$4)*(GMWQ!$NF$2:$NF$60=AE$1),0),$G324-1966)</f>
        <v>1323870</v>
      </c>
      <c r="AF324" s="4" cm="1">
        <f t="array" ref="AF324">INDEX(GMWQ!$A$2:$NF$60,MATCH(1,(GMWQ!$NE$2:$NE$60=AF$3)*(GMWQ!$ND$2:$ND$60=AF$4)*(GMWQ!$NF$2:$NF$60=AF$1),0),$G324-1966)</f>
        <v>4555.9120000000003</v>
      </c>
      <c r="AG324" s="4" cm="1">
        <f t="array" ref="AG324">INDEX(GMWQ!$A$2:$NF$60,MATCH(1,(GMWQ!$NE$2:$NE$60=AG$3)*(GMWQ!$ND$2:$ND$60=AG$4)*(GMWQ!$NF$2:$NF$60=AG$1),0),$G324-1966)</f>
        <v>6608.6670000000004</v>
      </c>
      <c r="AH324" s="4" cm="1">
        <f t="array" ref="AH324">INDEX(GMWQ!$A$2:$NF$60,MATCH(1,(GMWQ!$NE$2:$NE$60=AH$3)*(GMWQ!$ND$2:$ND$60=AH$4)*(GMWQ!$NF$2:$NF$60=AH$1),0),$G324-1966)</f>
        <v>4437.6750000000002</v>
      </c>
      <c r="AI324" s="4" cm="1">
        <f t="array" ref="AI324">INDEX(GMWQ!$A$2:$NF$60,MATCH(1,(GMWQ!$NE$2:$NE$60=AI$3)*(GMWQ!$ND$2:$ND$60=AI$4)*(GMWQ!$NF$2:$NF$60=AI$1),0),$G324-1966)</f>
        <v>3139549</v>
      </c>
      <c r="AJ324" s="4" cm="1">
        <f t="array" ref="AJ324">INDEX(GMWQ!$A$2:$NF$60,MATCH(1,(GMWQ!$NE$2:$NE$60=AJ$3)*(GMWQ!$ND$2:$ND$60=AJ$4)*(GMWQ!$NF$2:$NF$60=AJ$1),0),$G324-1966)</f>
        <v>1946668</v>
      </c>
      <c r="AK324" s="4" cm="1">
        <f t="array" ref="AK324">INDEX(GMWQ!$A$2:$NF$60,MATCH(1,(GMWQ!$NE$2:$NE$60=AK$3)*(GMWQ!$ND$2:$ND$60=AK$4)*(GMWQ!$NF$2:$NF$60=AK$1),0),$G324-1966)</f>
        <v>21391.599999999999</v>
      </c>
      <c r="AL324" s="4" cm="1">
        <f t="array" ref="AL324">INDEX(GMWQ!$A$2:$NF$60,MATCH(1,(GMWQ!$NE$2:$NE$60=AL$3)*(GMWQ!$ND$2:$ND$60=AL$4)*(GMWQ!$NF$2:$NF$60=AL$1),0),$G324-1966)</f>
        <v>266599.59999999998</v>
      </c>
      <c r="AM324" s="4" cm="1">
        <f t="array" ref="AM324">INDEX(GMWQ!$A$2:$NF$60,MATCH(1,(GMWQ!$NE$2:$NE$60=AM$3)*(GMWQ!$ND$2:$ND$60=AM$4)*(GMWQ!$NF$2:$NF$60=AM$1),0),$G324-1966)</f>
        <v>2533.7530000000002</v>
      </c>
      <c r="AN324" s="4" cm="1">
        <f t="array" ref="AN324">INDEX(GMWQ!$A$2:$NF$60,MATCH(1,(GMWQ!$NE$2:$NE$60=AN$3)*(GMWQ!$ND$2:$ND$60=AN$4)*(GMWQ!$NF$2:$NF$60=AN$1),0),$G324-1966)</f>
        <v>1554.213</v>
      </c>
      <c r="AO324" s="4" cm="1">
        <f t="array" ref="AO324">INDEX(GMWQ!$A$2:$NF$60,MATCH(1,(GMWQ!$NE$2:$NE$60=AO$3)*(GMWQ!$ND$2:$ND$60=AO$4)*(GMWQ!$NF$2:$NF$60=AO$1),0),$G324-1966)</f>
        <v>1024.979</v>
      </c>
      <c r="AP324" s="4" cm="1">
        <f t="array" ref="AP324">INDEX(GMWQ!$A$2:$NF$60,MATCH(1,(GMWQ!$NE$2:$NE$60=AP$3)*(GMWQ!$ND$2:$ND$60=AP$4)*(GMWQ!$NF$2:$NF$60=AP$1),0),$G324-1966)</f>
        <v>2202261</v>
      </c>
      <c r="AQ324" s="4" cm="1">
        <f t="array" ref="AQ324">INDEX(GMWQ!$A$2:$NF$60,MATCH(1,(GMWQ!$NE$2:$NE$60=AQ$3)*(GMWQ!$ND$2:$ND$60=AQ$4)*(GMWQ!$NF$2:$NF$60=AQ$1),0),$G324-1966)</f>
        <v>0.69464930000000003</v>
      </c>
      <c r="AR324" s="4" cm="1">
        <f t="array" ref="AR324">INDEX(GMWQ!$A$2:$NF$60,MATCH(1,(GMWQ!$NE$2:$NE$60=AR$3)*(GMWQ!$ND$2:$ND$60=AR$4)*(GMWQ!$NF$2:$NF$60=AR$1),0),$G324-1966)</f>
        <v>0.7854508</v>
      </c>
      <c r="AS324" s="4" cm="1">
        <f t="array" ref="AS324">INDEX(GMWQ!$A$2:$NF$60,MATCH(1,(GMWQ!$NE$2:$NE$60=AS$3)*(GMWQ!$ND$2:$ND$60=AS$4)*(GMWQ!$NF$2:$NF$60=AS$1),0),$G324-1966)</f>
        <v>0.48147810000000002</v>
      </c>
      <c r="AT324" s="4" cm="1">
        <f t="array" ref="AT324">INDEX(GMWQ!$A$2:$NF$60,MATCH(1,(GMWQ!$NE$2:$NE$60=AT$3)*(GMWQ!$ND$2:$ND$60=AT$4)*(GMWQ!$NF$2:$NF$60=AT$1),0),$G324-1966)</f>
        <v>0.75660870000000002</v>
      </c>
      <c r="AU324" s="4" cm="1">
        <f t="array" ref="AU324">INDEX(GMWQ!$A$2:$NF$60,MATCH(1,(GMWQ!$NE$2:$NE$60=AU$3)*(GMWQ!$ND$2:$ND$60=AU$4)*(GMWQ!$NF$2:$NF$60=AU$1),0),$G324-1966)</f>
        <v>240.3509</v>
      </c>
      <c r="AV324" s="4" cm="1">
        <f t="array" ref="AV324">INDEX(GMWQ!$A$2:$NF$60,MATCH(1,(GMWQ!$NE$2:$NE$60=AV$3)*(GMWQ!$ND$2:$ND$60=AV$4)*(GMWQ!$NF$2:$NF$60=AV$1),0),$G324-1966)</f>
        <v>583.93820000000005</v>
      </c>
      <c r="AW324" s="4" cm="1">
        <f t="array" ref="AW324">INDEX(GMWQ!$A$2:$NF$60,MATCH(1,(GMWQ!$NE$2:$NE$60=AW$3)*(GMWQ!$ND$2:$ND$60=AW$4)*(GMWQ!$NF$2:$NF$60=AW$1),0),$G324-1966)</f>
        <v>186.0351</v>
      </c>
      <c r="AX324" s="4" cm="1">
        <f t="array" ref="AX324">INDEX(GMWQ!$A$2:$NF$60,MATCH(1,(GMWQ!$NE$2:$NE$60=AX$3)*(GMWQ!$ND$2:$ND$60=AX$4)*(GMWQ!$NF$2:$NF$60=AX$1),0),$G324-1966)</f>
        <v>213.4659</v>
      </c>
      <c r="AY324" s="4" cm="1">
        <f t="array" ref="AY324">INDEX(GMWQ!$A$2:$NF$60,MATCH(1,(GMWQ!$NE$2:$NE$60=AY$3)*(GMWQ!$ND$2:$ND$60=AY$4)*(GMWQ!$NF$2:$NF$60=AY$1),0),$G324-1966)</f>
        <v>170.12780000000001</v>
      </c>
      <c r="AZ324" s="4" cm="1">
        <f t="array" ref="AZ324">INDEX(GMWQ!$A$2:$NF$60,MATCH(1,(GMWQ!$NE$2:$NE$60=AZ$3)*(GMWQ!$ND$2:$ND$60=AZ$4)*(GMWQ!$NF$2:$NF$60=AZ$1),0),$G324-1966)</f>
        <v>169.977</v>
      </c>
      <c r="BA324" s="4" cm="1">
        <f t="array" ref="BA324">INDEX(GMWQ!$A$2:$NF$60,MATCH(1,(GMWQ!$NE$2:$NE$60=BA$3)*(GMWQ!$ND$2:$ND$60=BA$4)*(GMWQ!$NF$2:$NF$60=BA$1),0),$G324-1966)</f>
        <v>283.16660000000002</v>
      </c>
    </row>
    <row r="325" spans="1:53" x14ac:dyDescent="0.25">
      <c r="B325" s="4">
        <f t="shared" si="410"/>
        <v>2052</v>
      </c>
      <c r="C325" s="4">
        <f t="shared" si="410"/>
        <v>2052</v>
      </c>
      <c r="D325" s="4">
        <f t="shared" ref="D325" si="422">+D321+1</f>
        <v>2052</v>
      </c>
      <c r="G325" s="4">
        <f t="shared" si="396"/>
        <v>2291</v>
      </c>
      <c r="H325" s="4" cm="1">
        <f t="array" ref="H325">INDEX(GMWQ!$A$2:$NF$60,MATCH(1,(GMWQ!$NE$2:$NE$60=H$3)*(GMWQ!$ND$2:$ND$60=H$4)*(GMWQ!$NF$2:$NF$60=H$1),0),$G325-1966)</f>
        <v>1009973</v>
      </c>
      <c r="I325" s="4" cm="1">
        <f t="array" ref="I325">INDEX(GMWQ!$A$2:$NF$60,MATCH(1,(GMWQ!$NE$2:$NE$60=I$3)*(GMWQ!$ND$2:$ND$60=I$4)*(GMWQ!$NF$2:$NF$60=I$1),0),$G325-1966)</f>
        <v>10035.6</v>
      </c>
      <c r="J325" s="4" cm="1">
        <f t="array" ref="J325">INDEX(GMWQ!$A$2:$NF$60,MATCH(1,(GMWQ!$NE$2:$NE$60=J$3)*(GMWQ!$ND$2:$ND$60=J$4)*(GMWQ!$NF$2:$NF$60=J$1),0),$G325-1966)</f>
        <v>157912.5</v>
      </c>
      <c r="K325" s="4" cm="1">
        <f t="array" ref="K325">INDEX(GMWQ!$A$2:$NF$60,MATCH(1,(GMWQ!$NE$2:$NE$60=K$3)*(GMWQ!$ND$2:$ND$60=K$4)*(GMWQ!$NF$2:$NF$60=K$1),0),$G325-1966)</f>
        <v>1157.8040000000001</v>
      </c>
      <c r="L325" s="4" cm="1">
        <f t="array" ref="L325">INDEX(GMWQ!$A$2:$NF$60,MATCH(1,(GMWQ!$NE$2:$NE$60=L$3)*(GMWQ!$ND$2:$ND$60=L$4)*(GMWQ!$NF$2:$NF$60=L$1),0),$G325-1966)</f>
        <v>794.37300000000005</v>
      </c>
      <c r="M325" s="4" cm="1">
        <f t="array" ref="M325">INDEX(GMWQ!$A$2:$NF$60,MATCH(1,(GMWQ!$NE$2:$NE$60=M$3)*(GMWQ!$ND$2:$ND$60=M$4)*(GMWQ!$NF$2:$NF$60=M$1),0),$G325-1966)</f>
        <v>533.37919999999997</v>
      </c>
      <c r="N325" s="4" cm="1">
        <f t="array" ref="N325">INDEX(GMWQ!$A$2:$NF$60,MATCH(1,(GMWQ!$NE$2:$NE$60=N$3)*(GMWQ!$ND$2:$ND$60=N$4)*(GMWQ!$NF$2:$NF$60=N$1),0),$G325-1966)</f>
        <v>1017206</v>
      </c>
      <c r="O325" s="4" cm="1">
        <f t="array" ref="O325">INDEX(GMWQ!$A$2:$NF$60,MATCH(1,(GMWQ!$NE$2:$NE$60=O$3)*(GMWQ!$ND$2:$ND$60=O$4)*(GMWQ!$NF$2:$NF$60=O$1),0),$G325-1966)</f>
        <v>-65862.31</v>
      </c>
      <c r="P325" s="4" cm="1">
        <f t="array" ref="P325">INDEX(GMWQ!$A$2:$NF$60,MATCH(1,(GMWQ!$NE$2:$NE$60=P$3)*(GMWQ!$ND$2:$ND$60=P$4)*(GMWQ!$NF$2:$NF$60=P$1),0),$G325-1966)</f>
        <v>-1082.7529999999999</v>
      </c>
      <c r="Q325" s="4" cm="1">
        <f t="array" ref="Q325">INDEX(GMWQ!$A$2:$NF$60,MATCH(1,(GMWQ!$NE$2:$NE$60=Q$3)*(GMWQ!$ND$2:$ND$60=Q$4)*(GMWQ!$NF$2:$NF$60=Q$1),0),$G325-1966)</f>
        <v>-8968.125</v>
      </c>
      <c r="R325" s="4" cm="1">
        <f t="array" ref="R325">INDEX(GMWQ!$A$2:$NF$60,MATCH(1,(GMWQ!$NE$2:$NE$60=R$3)*(GMWQ!$ND$2:$ND$60=R$4)*(GMWQ!$NF$2:$NF$60=R$1),0),$G325-1966)</f>
        <v>-37.599980000000002</v>
      </c>
      <c r="S325" s="4" cm="1">
        <f t="array" ref="S325">INDEX(GMWQ!$A$2:$NF$60,MATCH(1,(GMWQ!$NE$2:$NE$60=S$3)*(GMWQ!$ND$2:$ND$60=S$4)*(GMWQ!$NF$2:$NF$60=S$1),0),$G325-1966)</f>
        <v>-51.291020000000003</v>
      </c>
      <c r="T325" s="4" cm="1">
        <f t="array" ref="T325">INDEX(GMWQ!$A$2:$NF$60,MATCH(1,(GMWQ!$NE$2:$NE$60=T$3)*(GMWQ!$ND$2:$ND$60=T$4)*(GMWQ!$NF$2:$NF$60=T$1),0),$G325-1966)</f>
        <v>-18.152380000000001</v>
      </c>
      <c r="U325" s="4" cm="1">
        <f t="array" ref="U325">INDEX(GMWQ!$A$2:$NF$60,MATCH(1,(GMWQ!$NE$2:$NE$60=U$3)*(GMWQ!$ND$2:$ND$60=U$4)*(GMWQ!$NF$2:$NF$60=U$1),0),$G325-1966)</f>
        <v>-33867.120000000003</v>
      </c>
      <c r="V325" s="4" cm="1">
        <f t="array" ref="V325">INDEX(GMWQ!$A$2:$NF$60,MATCH(1,(GMWQ!$NE$2:$NE$60=V$3)*(GMWQ!$ND$2:$ND$60=V$4)*(GMWQ!$NF$2:$NF$60=V$1),0),$G325-1966)</f>
        <v>8127162</v>
      </c>
      <c r="W325" s="4" cm="1">
        <f t="array" ref="W325">INDEX(GMWQ!$A$2:$NF$60,MATCH(1,(GMWQ!$NE$2:$NE$60=W$3)*(GMWQ!$ND$2:$ND$60=W$4)*(GMWQ!$NF$2:$NF$60=W$1),0),$G325-1966)</f>
        <v>142783.29999999999</v>
      </c>
      <c r="X325" s="4" cm="1">
        <f t="array" ref="X325">INDEX(GMWQ!$A$2:$NF$60,MATCH(1,(GMWQ!$NE$2:$NE$60=X$3)*(GMWQ!$ND$2:$ND$60=X$4)*(GMWQ!$NF$2:$NF$60=X$1),0),$G325-1966)</f>
        <v>2115409</v>
      </c>
      <c r="Y325" s="4" cm="1">
        <f t="array" ref="Y325">INDEX(GMWQ!$A$2:$NF$60,MATCH(1,(GMWQ!$NE$2:$NE$60=Y$3)*(GMWQ!$ND$2:$ND$60=Y$4)*(GMWQ!$NF$2:$NF$60=Y$1),0),$G325-1966)</f>
        <v>6270.0619999999999</v>
      </c>
      <c r="Z325" s="4" cm="1">
        <f t="array" ref="Z325">INDEX(GMWQ!$A$2:$NF$60,MATCH(1,(GMWQ!$NE$2:$NE$60=Z$3)*(GMWQ!$ND$2:$ND$60=Z$4)*(GMWQ!$NF$2:$NF$60=Z$1),0),$G325-1966)</f>
        <v>8090.3490000000002</v>
      </c>
      <c r="AA325" s="4" cm="1">
        <f t="array" ref="AA325">INDEX(GMWQ!$A$2:$NF$60,MATCH(1,(GMWQ!$NE$2:$NE$60=AA$3)*(GMWQ!$ND$2:$ND$60=AA$4)*(GMWQ!$NF$2:$NF$60=AA$1),0),$G325-1966)</f>
        <v>5094.54</v>
      </c>
      <c r="AB325" s="4" cm="1">
        <f t="array" ref="AB325">INDEX(GMWQ!$A$2:$NF$60,MATCH(1,(GMWQ!$NE$2:$NE$60=AB$3)*(GMWQ!$ND$2:$ND$60=AB$4)*(GMWQ!$NF$2:$NF$60=AB$1),0),$G325-1966)</f>
        <v>6246851</v>
      </c>
      <c r="AC325" s="4" cm="1">
        <f t="array" ref="AC325">INDEX(GMWQ!$A$2:$NF$60,MATCH(1,(GMWQ!$NE$2:$NE$60=AC$3)*(GMWQ!$ND$2:$ND$60=AC$4)*(GMWQ!$NF$2:$NF$60=AC$1),0),$G325-1966)</f>
        <v>8371398</v>
      </c>
      <c r="AD325" s="4" cm="1">
        <f t="array" ref="AD325">INDEX(GMWQ!$A$2:$NF$60,MATCH(1,(GMWQ!$NE$2:$NE$60=AD$3)*(GMWQ!$ND$2:$ND$60=AD$4)*(GMWQ!$NF$2:$NF$60=AD$1),0),$G325-1966)</f>
        <v>131033.8</v>
      </c>
      <c r="AE325" s="4" cm="1">
        <f t="array" ref="AE325">INDEX(GMWQ!$A$2:$NF$60,MATCH(1,(GMWQ!$NE$2:$NE$60=AE$3)*(GMWQ!$ND$2:$ND$60=AE$4)*(GMWQ!$NF$2:$NF$60=AE$1),0),$G325-1966)</f>
        <v>1332838</v>
      </c>
      <c r="AF325" s="4" cm="1">
        <f t="array" ref="AF325">INDEX(GMWQ!$A$2:$NF$60,MATCH(1,(GMWQ!$NE$2:$NE$60=AF$3)*(GMWQ!$ND$2:$ND$60=AF$4)*(GMWQ!$NF$2:$NF$60=AF$1),0),$G325-1966)</f>
        <v>4593.5119999999997</v>
      </c>
      <c r="AG325" s="4" cm="1">
        <f t="array" ref="AG325">INDEX(GMWQ!$A$2:$NF$60,MATCH(1,(GMWQ!$NE$2:$NE$60=AG$3)*(GMWQ!$ND$2:$ND$60=AG$4)*(GMWQ!$NF$2:$NF$60=AG$1),0),$G325-1966)</f>
        <v>6659.9579999999996</v>
      </c>
      <c r="AH325" s="4" cm="1">
        <f t="array" ref="AH325">INDEX(GMWQ!$A$2:$NF$60,MATCH(1,(GMWQ!$NE$2:$NE$60=AH$3)*(GMWQ!$ND$2:$ND$60=AH$4)*(GMWQ!$NF$2:$NF$60=AH$1),0),$G325-1966)</f>
        <v>4455.8280000000004</v>
      </c>
      <c r="AI325" s="4" cm="1">
        <f t="array" ref="AI325">INDEX(GMWQ!$A$2:$NF$60,MATCH(1,(GMWQ!$NE$2:$NE$60=AI$3)*(GMWQ!$ND$2:$ND$60=AI$4)*(GMWQ!$NF$2:$NF$60=AI$1),0),$G325-1966)</f>
        <v>3174934</v>
      </c>
      <c r="AJ325" s="4" cm="1">
        <f t="array" ref="AJ325">INDEX(GMWQ!$A$2:$NF$60,MATCH(1,(GMWQ!$NE$2:$NE$60=AJ$3)*(GMWQ!$ND$2:$ND$60=AJ$4)*(GMWQ!$NF$2:$NF$60=AJ$1),0),$G325-1966)</f>
        <v>1962478</v>
      </c>
      <c r="AK325" s="4" cm="1">
        <f t="array" ref="AK325">INDEX(GMWQ!$A$2:$NF$60,MATCH(1,(GMWQ!$NE$2:$NE$60=AK$3)*(GMWQ!$ND$2:$ND$60=AK$4)*(GMWQ!$NF$2:$NF$60=AK$1),0),$G325-1966)</f>
        <v>21577.46</v>
      </c>
      <c r="AL325" s="4" cm="1">
        <f t="array" ref="AL325">INDEX(GMWQ!$A$2:$NF$60,MATCH(1,(GMWQ!$NE$2:$NE$60=AL$3)*(GMWQ!$ND$2:$ND$60=AL$4)*(GMWQ!$NF$2:$NF$60=AL$1),0),$G325-1966)</f>
        <v>267883.7</v>
      </c>
      <c r="AM325" s="4" cm="1">
        <f t="array" ref="AM325">INDEX(GMWQ!$A$2:$NF$60,MATCH(1,(GMWQ!$NE$2:$NE$60=AM$3)*(GMWQ!$ND$2:$ND$60=AM$4)*(GMWQ!$NF$2:$NF$60=AM$1),0),$G325-1966)</f>
        <v>2551.087</v>
      </c>
      <c r="AN325" s="4" cm="1">
        <f t="array" ref="AN325">INDEX(GMWQ!$A$2:$NF$60,MATCH(1,(GMWQ!$NE$2:$NE$60=AN$3)*(GMWQ!$ND$2:$ND$60=AN$4)*(GMWQ!$NF$2:$NF$60=AN$1),0),$G325-1966)</f>
        <v>1562.8820000000001</v>
      </c>
      <c r="AO325" s="4" cm="1">
        <f t="array" ref="AO325">INDEX(GMWQ!$A$2:$NF$60,MATCH(1,(GMWQ!$NE$2:$NE$60=AO$3)*(GMWQ!$ND$2:$ND$60=AO$4)*(GMWQ!$NF$2:$NF$60=AO$1),0),$G325-1966)</f>
        <v>1031.0630000000001</v>
      </c>
      <c r="AP325" s="4" cm="1">
        <f t="array" ref="AP325">INDEX(GMWQ!$A$2:$NF$60,MATCH(1,(GMWQ!$NE$2:$NE$60=AP$3)*(GMWQ!$ND$2:$ND$60=AP$4)*(GMWQ!$NF$2:$NF$60=AP$1),0),$G325-1966)</f>
        <v>2222289</v>
      </c>
      <c r="AQ325" s="4" cm="1">
        <f t="array" ref="AQ325">INDEX(GMWQ!$A$2:$NF$60,MATCH(1,(GMWQ!$NE$2:$NE$60=AQ$3)*(GMWQ!$ND$2:$ND$60=AQ$4)*(GMWQ!$NF$2:$NF$60=AQ$1),0),$G325-1966)</f>
        <v>0.69785989999999998</v>
      </c>
      <c r="AR325" s="4" cm="1">
        <f t="array" ref="AR325">INDEX(GMWQ!$A$2:$NF$60,MATCH(1,(GMWQ!$NE$2:$NE$60=AR$3)*(GMWQ!$ND$2:$ND$60=AR$4)*(GMWQ!$NF$2:$NF$60=AR$1),0),$G325-1966)</f>
        <v>0.7861456</v>
      </c>
      <c r="AS325" s="4" cm="1">
        <f t="array" ref="AS325">INDEX(GMWQ!$A$2:$NF$60,MATCH(1,(GMWQ!$NE$2:$NE$60=AS$3)*(GMWQ!$ND$2:$ND$60=AS$4)*(GMWQ!$NF$2:$NF$60=AS$1),0),$G325-1966)</f>
        <v>0.48418559999999999</v>
      </c>
      <c r="AT325" s="4" cm="1">
        <f t="array" ref="AT325">INDEX(GMWQ!$A$2:$NF$60,MATCH(1,(GMWQ!$NE$2:$NE$60=AT$3)*(GMWQ!$ND$2:$ND$60=AT$4)*(GMWQ!$NF$2:$NF$60=AT$1),0),$G325-1966)</f>
        <v>0.752799</v>
      </c>
      <c r="AU325" s="4" cm="1">
        <f t="array" ref="AU325">INDEX(GMWQ!$A$2:$NF$60,MATCH(1,(GMWQ!$NE$2:$NE$60=AU$3)*(GMWQ!$ND$2:$ND$60=AU$4)*(GMWQ!$NF$2:$NF$60=AU$1),0),$G325-1966)</f>
        <v>241.54400000000001</v>
      </c>
      <c r="AV325" s="4" cm="1">
        <f t="array" ref="AV325">INDEX(GMWQ!$A$2:$NF$60,MATCH(1,(GMWQ!$NE$2:$NE$60=AV$3)*(GMWQ!$ND$2:$ND$60=AV$4)*(GMWQ!$NF$2:$NF$60=AV$1),0),$G325-1966)</f>
        <v>587.13409999999999</v>
      </c>
      <c r="AW325" s="4" cm="1">
        <f t="array" ref="AW325">INDEX(GMWQ!$A$2:$NF$60,MATCH(1,(GMWQ!$NE$2:$NE$60=AW$3)*(GMWQ!$ND$2:$ND$60=AW$4)*(GMWQ!$NF$2:$NF$60=AW$1),0),$G325-1966)</f>
        <v>186.58410000000001</v>
      </c>
      <c r="AX325" s="4" cm="1">
        <f t="array" ref="AX325">INDEX(GMWQ!$A$2:$NF$60,MATCH(1,(GMWQ!$NE$2:$NE$60=AX$3)*(GMWQ!$ND$2:$ND$60=AX$4)*(GMWQ!$NF$2:$NF$60=AX$1),0),$G325-1966)</f>
        <v>214.5385</v>
      </c>
      <c r="AY325" s="4" cm="1">
        <f t="array" ref="AY325">INDEX(GMWQ!$A$2:$NF$60,MATCH(1,(GMWQ!$NE$2:$NE$60=AY$3)*(GMWQ!$ND$2:$ND$60=AY$4)*(GMWQ!$NF$2:$NF$60=AY$1),0),$G325-1966)</f>
        <v>170.72669999999999</v>
      </c>
      <c r="AZ325" s="4" cm="1">
        <f t="array" ref="AZ325">INDEX(GMWQ!$A$2:$NF$60,MATCH(1,(GMWQ!$NE$2:$NE$60=AZ$3)*(GMWQ!$ND$2:$ND$60=AZ$4)*(GMWQ!$NF$2:$NF$60=AZ$1),0),$G325-1966)</f>
        <v>170.96430000000001</v>
      </c>
      <c r="BA325" s="4" cm="1">
        <f t="array" ref="BA325">INDEX(GMWQ!$A$2:$NF$60,MATCH(1,(GMWQ!$NE$2:$NE$60=BA$3)*(GMWQ!$ND$2:$ND$60=BA$4)*(GMWQ!$NF$2:$NF$60=BA$1),0),$G325-1966)</f>
        <v>284.58530000000002</v>
      </c>
    </row>
    <row r="326" spans="1:53" x14ac:dyDescent="0.25">
      <c r="B326" s="4">
        <f t="shared" si="410"/>
        <v>2052</v>
      </c>
      <c r="C326" s="4">
        <f t="shared" si="410"/>
        <v>2052</v>
      </c>
      <c r="D326" s="4">
        <f t="shared" ref="D326" si="423">+D322+1</f>
        <v>2052</v>
      </c>
      <c r="F326" s="4">
        <f t="shared" ref="F326" si="424">+F322+1</f>
        <v>2052</v>
      </c>
      <c r="G326" s="4">
        <f t="shared" si="396"/>
        <v>2292</v>
      </c>
      <c r="H326" s="4" cm="1">
        <f t="array" ref="H326">INDEX(GMWQ!$A$2:$NF$60,MATCH(1,(GMWQ!$NE$2:$NE$60=H$3)*(GMWQ!$ND$2:$ND$60=H$4)*(GMWQ!$NF$2:$NF$60=H$1),0),$G326-1966)</f>
        <v>1012670</v>
      </c>
      <c r="I326" s="4" cm="1">
        <f t="array" ref="I326">INDEX(GMWQ!$A$2:$NF$60,MATCH(1,(GMWQ!$NE$2:$NE$60=I$3)*(GMWQ!$ND$2:$ND$60=I$4)*(GMWQ!$NF$2:$NF$60=I$1),0),$G326-1966)</f>
        <v>10074.950000000001</v>
      </c>
      <c r="J326" s="4" cm="1">
        <f t="array" ref="J326">INDEX(GMWQ!$A$2:$NF$60,MATCH(1,(GMWQ!$NE$2:$NE$60=J$3)*(GMWQ!$ND$2:$ND$60=J$4)*(GMWQ!$NF$2:$NF$60=J$1),0),$G326-1966)</f>
        <v>158034.6</v>
      </c>
      <c r="K326" s="4" cm="1">
        <f t="array" ref="K326">INDEX(GMWQ!$A$2:$NF$60,MATCH(1,(GMWQ!$NE$2:$NE$60=K$3)*(GMWQ!$ND$2:$ND$60=K$4)*(GMWQ!$NF$2:$NF$60=K$1),0),$G326-1966)</f>
        <v>1159.9690000000001</v>
      </c>
      <c r="L326" s="4" cm="1">
        <f t="array" ref="L326">INDEX(GMWQ!$A$2:$NF$60,MATCH(1,(GMWQ!$NE$2:$NE$60=L$3)*(GMWQ!$ND$2:$ND$60=L$4)*(GMWQ!$NF$2:$NF$60=L$1),0),$G326-1966)</f>
        <v>794.99689999999998</v>
      </c>
      <c r="M326" s="4" cm="1">
        <f t="array" ref="M326">INDEX(GMWQ!$A$2:$NF$60,MATCH(1,(GMWQ!$NE$2:$NE$60=M$3)*(GMWQ!$ND$2:$ND$60=M$4)*(GMWQ!$NF$2:$NF$60=M$1),0),$G326-1966)</f>
        <v>533.81349999999998</v>
      </c>
      <c r="N326" s="4" cm="1">
        <f t="array" ref="N326">INDEX(GMWQ!$A$2:$NF$60,MATCH(1,(GMWQ!$NE$2:$NE$60=N$3)*(GMWQ!$ND$2:$ND$60=N$4)*(GMWQ!$NF$2:$NF$60=N$1),0),$G326-1966)</f>
        <v>1021403</v>
      </c>
      <c r="O326" s="4" cm="1">
        <f t="array" ref="O326">INDEX(GMWQ!$A$2:$NF$60,MATCH(1,(GMWQ!$NE$2:$NE$60=O$3)*(GMWQ!$ND$2:$ND$60=O$4)*(GMWQ!$NF$2:$NF$60=O$1),0),$G326-1966)</f>
        <v>-118148.1</v>
      </c>
      <c r="P326" s="4" cm="1">
        <f t="array" ref="P326">INDEX(GMWQ!$A$2:$NF$60,MATCH(1,(GMWQ!$NE$2:$NE$60=P$3)*(GMWQ!$ND$2:$ND$60=P$4)*(GMWQ!$NF$2:$NF$60=P$1),0),$G326-1966)</f>
        <v>-1081.425</v>
      </c>
      <c r="Q326" s="4" cm="1">
        <f t="array" ref="Q326">INDEX(GMWQ!$A$2:$NF$60,MATCH(1,(GMWQ!$NE$2:$NE$60=Q$3)*(GMWQ!$ND$2:$ND$60=Q$4)*(GMWQ!$NF$2:$NF$60=Q$1),0),$G326-1966)</f>
        <v>-9011.32</v>
      </c>
      <c r="R326" s="4" cm="1">
        <f t="array" ref="R326">INDEX(GMWQ!$A$2:$NF$60,MATCH(1,(GMWQ!$NE$2:$NE$60=R$3)*(GMWQ!$ND$2:$ND$60=R$4)*(GMWQ!$NF$2:$NF$60=R$1),0),$G326-1966)</f>
        <v>-37.857909999999997</v>
      </c>
      <c r="S326" s="4" cm="1">
        <f t="array" ref="S326">INDEX(GMWQ!$A$2:$NF$60,MATCH(1,(GMWQ!$NE$2:$NE$60=S$3)*(GMWQ!$ND$2:$ND$60=S$4)*(GMWQ!$NF$2:$NF$60=S$1),0),$G326-1966)</f>
        <v>-51.572020000000002</v>
      </c>
      <c r="T326" s="4" cm="1">
        <f t="array" ref="T326">INDEX(GMWQ!$A$2:$NF$60,MATCH(1,(GMWQ!$NE$2:$NE$60=T$3)*(GMWQ!$ND$2:$ND$60=T$4)*(GMWQ!$NF$2:$NF$60=T$1),0),$G326-1966)</f>
        <v>-18.260100000000001</v>
      </c>
      <c r="U326" s="4" cm="1">
        <f t="array" ref="U326">INDEX(GMWQ!$A$2:$NF$60,MATCH(1,(GMWQ!$NE$2:$NE$60=U$3)*(GMWQ!$ND$2:$ND$60=U$4)*(GMWQ!$NF$2:$NF$60=U$1),0),$G326-1966)</f>
        <v>-34237.56</v>
      </c>
      <c r="V326" s="4" cm="1">
        <f t="array" ref="V326">INDEX(GMWQ!$A$2:$NF$60,MATCH(1,(GMWQ!$NE$2:$NE$60=V$3)*(GMWQ!$ND$2:$ND$60=V$4)*(GMWQ!$NF$2:$NF$60=V$1),0),$G326-1966)</f>
        <v>8245310</v>
      </c>
      <c r="W326" s="4" cm="1">
        <f t="array" ref="W326">INDEX(GMWQ!$A$2:$NF$60,MATCH(1,(GMWQ!$NE$2:$NE$60=W$3)*(GMWQ!$ND$2:$ND$60=W$4)*(GMWQ!$NF$2:$NF$60=W$1),0),$G326-1966)</f>
        <v>143864.70000000001</v>
      </c>
      <c r="X326" s="4" cm="1">
        <f t="array" ref="X326">INDEX(GMWQ!$A$2:$NF$60,MATCH(1,(GMWQ!$NE$2:$NE$60=X$3)*(GMWQ!$ND$2:$ND$60=X$4)*(GMWQ!$NF$2:$NF$60=X$1),0),$G326-1966)</f>
        <v>2124420</v>
      </c>
      <c r="Y326" s="4" cm="1">
        <f t="array" ref="Y326">INDEX(GMWQ!$A$2:$NF$60,MATCH(1,(GMWQ!$NE$2:$NE$60=Y$3)*(GMWQ!$ND$2:$ND$60=Y$4)*(GMWQ!$NF$2:$NF$60=Y$1),0),$G326-1966)</f>
        <v>6307.92</v>
      </c>
      <c r="Z326" s="4" cm="1">
        <f t="array" ref="Z326">INDEX(GMWQ!$A$2:$NF$60,MATCH(1,(GMWQ!$NE$2:$NE$60=Z$3)*(GMWQ!$ND$2:$ND$60=Z$4)*(GMWQ!$NF$2:$NF$60=Z$1),0),$G326-1966)</f>
        <v>8141.9210000000003</v>
      </c>
      <c r="AA326" s="4" cm="1">
        <f t="array" ref="AA326">INDEX(GMWQ!$A$2:$NF$60,MATCH(1,(GMWQ!$NE$2:$NE$60=AA$3)*(GMWQ!$ND$2:$ND$60=AA$4)*(GMWQ!$NF$2:$NF$60=AA$1),0),$G326-1966)</f>
        <v>5112.8</v>
      </c>
      <c r="AB326" s="4" cm="1">
        <f t="array" ref="AB326">INDEX(GMWQ!$A$2:$NF$60,MATCH(1,(GMWQ!$NE$2:$NE$60=AB$3)*(GMWQ!$ND$2:$ND$60=AB$4)*(GMWQ!$NF$2:$NF$60=AB$1),0),$G326-1966)</f>
        <v>6281089</v>
      </c>
      <c r="AC326" s="4" cm="1">
        <f t="array" ref="AC326">INDEX(GMWQ!$A$2:$NF$60,MATCH(1,(GMWQ!$NE$2:$NE$60=AC$3)*(GMWQ!$ND$2:$ND$60=AC$4)*(GMWQ!$NF$2:$NF$60=AC$1),0),$G326-1966)</f>
        <v>8492225</v>
      </c>
      <c r="AD326" s="4" cm="1">
        <f t="array" ref="AD326">INDEX(GMWQ!$A$2:$NF$60,MATCH(1,(GMWQ!$NE$2:$NE$60=AD$3)*(GMWQ!$ND$2:$ND$60=AD$4)*(GMWQ!$NF$2:$NF$60=AD$1),0),$G326-1966)</f>
        <v>132116</v>
      </c>
      <c r="AE326" s="4" cm="1">
        <f t="array" ref="AE326">INDEX(GMWQ!$A$2:$NF$60,MATCH(1,(GMWQ!$NE$2:$NE$60=AE$3)*(GMWQ!$ND$2:$ND$60=AE$4)*(GMWQ!$NF$2:$NF$60=AE$1),0),$G326-1966)</f>
        <v>1341849</v>
      </c>
      <c r="AF326" s="4" cm="1">
        <f t="array" ref="AF326">INDEX(GMWQ!$A$2:$NF$60,MATCH(1,(GMWQ!$NE$2:$NE$60=AF$3)*(GMWQ!$ND$2:$ND$60=AF$4)*(GMWQ!$NF$2:$NF$60=AF$1),0),$G326-1966)</f>
        <v>4631.37</v>
      </c>
      <c r="AG326" s="4" cm="1">
        <f t="array" ref="AG326">INDEX(GMWQ!$A$2:$NF$60,MATCH(1,(GMWQ!$NE$2:$NE$60=AG$3)*(GMWQ!$ND$2:$ND$60=AG$4)*(GMWQ!$NF$2:$NF$60=AG$1),0),$G326-1966)</f>
        <v>6711.53</v>
      </c>
      <c r="AH326" s="4" cm="1">
        <f t="array" ref="AH326">INDEX(GMWQ!$A$2:$NF$60,MATCH(1,(GMWQ!$NE$2:$NE$60=AH$3)*(GMWQ!$ND$2:$ND$60=AH$4)*(GMWQ!$NF$2:$NF$60=AH$1),0),$G326-1966)</f>
        <v>4474.0879999999997</v>
      </c>
      <c r="AI326" s="4" cm="1">
        <f t="array" ref="AI326">INDEX(GMWQ!$A$2:$NF$60,MATCH(1,(GMWQ!$NE$2:$NE$60=AI$3)*(GMWQ!$ND$2:$ND$60=AI$4)*(GMWQ!$NF$2:$NF$60=AI$1),0),$G326-1966)</f>
        <v>3210689</v>
      </c>
      <c r="AJ326" s="4" cm="1">
        <f t="array" ref="AJ326">INDEX(GMWQ!$A$2:$NF$60,MATCH(1,(GMWQ!$NE$2:$NE$60=AJ$3)*(GMWQ!$ND$2:$ND$60=AJ$4)*(GMWQ!$NF$2:$NF$60=AJ$1),0),$G326-1966)</f>
        <v>1978405</v>
      </c>
      <c r="AK326" s="4" cm="1">
        <f t="array" ref="AK326">INDEX(GMWQ!$A$2:$NF$60,MATCH(1,(GMWQ!$NE$2:$NE$60=AK$3)*(GMWQ!$ND$2:$ND$60=AK$4)*(GMWQ!$NF$2:$NF$60=AK$1),0),$G326-1966)</f>
        <v>21764.84</v>
      </c>
      <c r="AL326" s="4" cm="1">
        <f t="array" ref="AL326">INDEX(GMWQ!$A$2:$NF$60,MATCH(1,(GMWQ!$NE$2:$NE$60=AL$3)*(GMWQ!$ND$2:$ND$60=AL$4)*(GMWQ!$NF$2:$NF$60=AL$1),0),$G326-1966)</f>
        <v>269160.8</v>
      </c>
      <c r="AM326" s="4" cm="1">
        <f t="array" ref="AM326">INDEX(GMWQ!$A$2:$NF$60,MATCH(1,(GMWQ!$NE$2:$NE$60=AM$3)*(GMWQ!$ND$2:$ND$60=AM$4)*(GMWQ!$NF$2:$NF$60=AM$1),0),$G326-1966)</f>
        <v>2568.5360000000001</v>
      </c>
      <c r="AN326" s="4" cm="1">
        <f t="array" ref="AN326">INDEX(GMWQ!$A$2:$NF$60,MATCH(1,(GMWQ!$NE$2:$NE$60=AN$3)*(GMWQ!$ND$2:$ND$60=AN$4)*(GMWQ!$NF$2:$NF$60=AN$1),0),$G326-1966)</f>
        <v>1571.8489999999999</v>
      </c>
      <c r="AO326" s="4" cm="1">
        <f t="array" ref="AO326">INDEX(GMWQ!$A$2:$NF$60,MATCH(1,(GMWQ!$NE$2:$NE$60=AO$3)*(GMWQ!$ND$2:$ND$60=AO$4)*(GMWQ!$NF$2:$NF$60=AO$1),0),$G326-1966)</f>
        <v>1036.93</v>
      </c>
      <c r="AP326" s="4" cm="1">
        <f t="array" ref="AP326">INDEX(GMWQ!$A$2:$NF$60,MATCH(1,(GMWQ!$NE$2:$NE$60=AP$3)*(GMWQ!$ND$2:$ND$60=AP$4)*(GMWQ!$NF$2:$NF$60=AP$1),0),$G326-1966)</f>
        <v>2242493</v>
      </c>
      <c r="AQ326" s="4" cm="1">
        <f t="array" ref="AQ326">INDEX(GMWQ!$A$2:$NF$60,MATCH(1,(GMWQ!$NE$2:$NE$60=AQ$3)*(GMWQ!$ND$2:$ND$60=AQ$4)*(GMWQ!$NF$2:$NF$60=AQ$1),0),$G326-1966)</f>
        <v>0.70145400000000002</v>
      </c>
      <c r="AR326" s="4" cm="1">
        <f t="array" ref="AR326">INDEX(GMWQ!$A$2:$NF$60,MATCH(1,(GMWQ!$NE$2:$NE$60=AR$3)*(GMWQ!$ND$2:$ND$60=AR$4)*(GMWQ!$NF$2:$NF$60=AR$1),0),$G326-1966)</f>
        <v>0.78681650000000003</v>
      </c>
      <c r="AS326" s="4" cm="1">
        <f t="array" ref="AS326">INDEX(GMWQ!$A$2:$NF$60,MATCH(1,(GMWQ!$NE$2:$NE$60=AS$3)*(GMWQ!$ND$2:$ND$60=AS$4)*(GMWQ!$NF$2:$NF$60=AS$1),0),$G326-1966)</f>
        <v>0.4873962</v>
      </c>
      <c r="AT326" s="4" cm="1">
        <f t="array" ref="AT326">INDEX(GMWQ!$A$2:$NF$60,MATCH(1,(GMWQ!$NE$2:$NE$60=AT$3)*(GMWQ!$ND$2:$ND$60=AT$4)*(GMWQ!$NF$2:$NF$60=AT$1),0),$G326-1966)</f>
        <v>0.74872590000000006</v>
      </c>
      <c r="AU326" s="4" cm="1">
        <f t="array" ref="AU326">INDEX(GMWQ!$A$2:$NF$60,MATCH(1,(GMWQ!$NE$2:$NE$60=AU$3)*(GMWQ!$ND$2:$ND$60=AU$4)*(GMWQ!$NF$2:$NF$60=AU$1),0),$G326-1966)</f>
        <v>242.59289999999999</v>
      </c>
      <c r="AV326" s="4" cm="1">
        <f t="array" ref="AV326">INDEX(GMWQ!$A$2:$NF$60,MATCH(1,(GMWQ!$NE$2:$NE$60=AV$3)*(GMWQ!$ND$2:$ND$60=AV$4)*(GMWQ!$NF$2:$NF$60=AV$1),0),$G326-1966)</f>
        <v>590.34739999999999</v>
      </c>
      <c r="AW326" s="4" cm="1">
        <f t="array" ref="AW326">INDEX(GMWQ!$A$2:$NF$60,MATCH(1,(GMWQ!$NE$2:$NE$60=AW$3)*(GMWQ!$ND$2:$ND$60=AW$4)*(GMWQ!$NF$2:$NF$60=AW$1),0),$G326-1966)</f>
        <v>187.61619999999999</v>
      </c>
      <c r="AX326" s="4" cm="1">
        <f t="array" ref="AX326">INDEX(GMWQ!$A$2:$NF$60,MATCH(1,(GMWQ!$NE$2:$NE$60=AX$3)*(GMWQ!$ND$2:$ND$60=AX$4)*(GMWQ!$NF$2:$NF$60=AX$1),0),$G326-1966)</f>
        <v>215.61670000000001</v>
      </c>
      <c r="AY326" s="4" cm="1">
        <f t="array" ref="AY326">INDEX(GMWQ!$A$2:$NF$60,MATCH(1,(GMWQ!$NE$2:$NE$60=AY$3)*(GMWQ!$ND$2:$ND$60=AY$4)*(GMWQ!$NF$2:$NF$60=AY$1),0),$G326-1966)</f>
        <v>171.05240000000001</v>
      </c>
      <c r="AZ326" s="4" cm="1">
        <f t="array" ref="AZ326">INDEX(GMWQ!$A$2:$NF$60,MATCH(1,(GMWQ!$NE$2:$NE$60=AZ$3)*(GMWQ!$ND$2:$ND$60=AZ$4)*(GMWQ!$NF$2:$NF$60=AZ$1),0),$G326-1966)</f>
        <v>170.4897</v>
      </c>
      <c r="BA326" s="4" cm="1">
        <f t="array" ref="BA326">INDEX(GMWQ!$A$2:$NF$60,MATCH(1,(GMWQ!$NE$2:$NE$60=BA$3)*(GMWQ!$ND$2:$ND$60=BA$4)*(GMWQ!$NF$2:$NF$60=BA$1),0),$G326-1966)</f>
        <v>286.01310000000001</v>
      </c>
    </row>
    <row r="327" spans="1:53" x14ac:dyDescent="0.25">
      <c r="A327" s="4">
        <v>2053</v>
      </c>
      <c r="B327" s="4">
        <f t="shared" si="410"/>
        <v>2053</v>
      </c>
      <c r="C327" s="4">
        <f t="shared" si="410"/>
        <v>2052</v>
      </c>
      <c r="D327" s="4">
        <f t="shared" ref="D327" si="425">+D323+1</f>
        <v>2052</v>
      </c>
      <c r="E327" s="4">
        <f t="shared" si="410"/>
        <v>2052</v>
      </c>
      <c r="G327" s="4">
        <f t="shared" si="396"/>
        <v>2293</v>
      </c>
      <c r="H327" s="4" cm="1">
        <f t="array" ref="H327">INDEX(GMWQ!$A$2:$NF$60,MATCH(1,(GMWQ!$NE$2:$NE$60=H$3)*(GMWQ!$ND$2:$ND$60=H$4)*(GMWQ!$NF$2:$NF$60=H$1),0),$G327-1966)</f>
        <v>1015366</v>
      </c>
      <c r="I327" s="4" cm="1">
        <f t="array" ref="I327">INDEX(GMWQ!$A$2:$NF$60,MATCH(1,(GMWQ!$NE$2:$NE$60=I$3)*(GMWQ!$ND$2:$ND$60=I$4)*(GMWQ!$NF$2:$NF$60=I$1),0),$G327-1966)</f>
        <v>10114.32</v>
      </c>
      <c r="J327" s="4" cm="1">
        <f t="array" ref="J327">INDEX(GMWQ!$A$2:$NF$60,MATCH(1,(GMWQ!$NE$2:$NE$60=J$3)*(GMWQ!$ND$2:$ND$60=J$4)*(GMWQ!$NF$2:$NF$60=J$1),0),$G327-1966)</f>
        <v>158160.5</v>
      </c>
      <c r="K327" s="4" cm="1">
        <f t="array" ref="K327">INDEX(GMWQ!$A$2:$NF$60,MATCH(1,(GMWQ!$NE$2:$NE$60=K$3)*(GMWQ!$ND$2:$ND$60=K$4)*(GMWQ!$NF$2:$NF$60=K$1),0),$G327-1966)</f>
        <v>1162.008</v>
      </c>
      <c r="L327" s="4" cm="1">
        <f t="array" ref="L327">INDEX(GMWQ!$A$2:$NF$60,MATCH(1,(GMWQ!$NE$2:$NE$60=L$3)*(GMWQ!$ND$2:$ND$60=L$4)*(GMWQ!$NF$2:$NF$60=L$1),0),$G327-1966)</f>
        <v>795.51149999999996</v>
      </c>
      <c r="M327" s="4" cm="1">
        <f t="array" ref="M327">INDEX(GMWQ!$A$2:$NF$60,MATCH(1,(GMWQ!$NE$2:$NE$60=M$3)*(GMWQ!$ND$2:$ND$60=M$4)*(GMWQ!$NF$2:$NF$60=M$1),0),$G327-1966)</f>
        <v>534.28660000000002</v>
      </c>
      <c r="N327" s="4" cm="1">
        <f t="array" ref="N327">INDEX(GMWQ!$A$2:$NF$60,MATCH(1,(GMWQ!$NE$2:$NE$60=N$3)*(GMWQ!$ND$2:$ND$60=N$4)*(GMWQ!$NF$2:$NF$60=N$1),0),$G327-1966)</f>
        <v>1025617</v>
      </c>
      <c r="O327" s="4" cm="1">
        <f t="array" ref="O327">INDEX(GMWQ!$A$2:$NF$60,MATCH(1,(GMWQ!$NE$2:$NE$60=O$3)*(GMWQ!$ND$2:$ND$60=O$4)*(GMWQ!$NF$2:$NF$60=O$1),0),$G327-1966)</f>
        <v>-5779.875</v>
      </c>
      <c r="P327" s="4" cm="1">
        <f t="array" ref="P327">INDEX(GMWQ!$A$2:$NF$60,MATCH(1,(GMWQ!$NE$2:$NE$60=P$3)*(GMWQ!$ND$2:$ND$60=P$4)*(GMWQ!$NF$2:$NF$60=P$1),0),$G327-1966)</f>
        <v>-1080.0930000000001</v>
      </c>
      <c r="Q327" s="4" cm="1">
        <f t="array" ref="Q327">INDEX(GMWQ!$A$2:$NF$60,MATCH(1,(GMWQ!$NE$2:$NE$60=Q$3)*(GMWQ!$ND$2:$ND$60=Q$4)*(GMWQ!$NF$2:$NF$60=Q$1),0),$G327-1966)</f>
        <v>-9054.2810000000009</v>
      </c>
      <c r="R327" s="4" cm="1">
        <f t="array" ref="R327">INDEX(GMWQ!$A$2:$NF$60,MATCH(1,(GMWQ!$NE$2:$NE$60=R$3)*(GMWQ!$ND$2:$ND$60=R$4)*(GMWQ!$NF$2:$NF$60=R$1),0),$G327-1966)</f>
        <v>-38.112920000000003</v>
      </c>
      <c r="S327" s="4" cm="1">
        <f t="array" ref="S327">INDEX(GMWQ!$A$2:$NF$60,MATCH(1,(GMWQ!$NE$2:$NE$60=S$3)*(GMWQ!$ND$2:$ND$60=S$4)*(GMWQ!$NF$2:$NF$60=S$1),0),$G327-1966)</f>
        <v>-51.880980000000001</v>
      </c>
      <c r="T327" s="4" cm="1">
        <f t="array" ref="T327">INDEX(GMWQ!$A$2:$NF$60,MATCH(1,(GMWQ!$NE$2:$NE$60=T$3)*(GMWQ!$ND$2:$ND$60=T$4)*(GMWQ!$NF$2:$NF$60=T$1),0),$G327-1966)</f>
        <v>-18.36402</v>
      </c>
      <c r="U327" s="4" cm="1">
        <f t="array" ref="U327">INDEX(GMWQ!$A$2:$NF$60,MATCH(1,(GMWQ!$NE$2:$NE$60=U$3)*(GMWQ!$ND$2:$ND$60=U$4)*(GMWQ!$NF$2:$NF$60=U$1),0),$G327-1966)</f>
        <v>-34522.559999999998</v>
      </c>
      <c r="V327" s="4" cm="1">
        <f t="array" ref="V327">INDEX(GMWQ!$A$2:$NF$60,MATCH(1,(GMWQ!$NE$2:$NE$60=V$3)*(GMWQ!$ND$2:$ND$60=V$4)*(GMWQ!$NF$2:$NF$60=V$1),0),$G327-1966)</f>
        <v>8251090</v>
      </c>
      <c r="W327" s="4" cm="1">
        <f t="array" ref="W327">INDEX(GMWQ!$A$2:$NF$60,MATCH(1,(GMWQ!$NE$2:$NE$60=W$3)*(GMWQ!$ND$2:$ND$60=W$4)*(GMWQ!$NF$2:$NF$60=W$1),0),$G327-1966)</f>
        <v>144944.79999999999</v>
      </c>
      <c r="X327" s="4" cm="1">
        <f t="array" ref="X327">INDEX(GMWQ!$A$2:$NF$60,MATCH(1,(GMWQ!$NE$2:$NE$60=X$3)*(GMWQ!$ND$2:$ND$60=X$4)*(GMWQ!$NF$2:$NF$60=X$1),0),$G327-1966)</f>
        <v>2133474</v>
      </c>
      <c r="Y327" s="4" cm="1">
        <f t="array" ref="Y327">INDEX(GMWQ!$A$2:$NF$60,MATCH(1,(GMWQ!$NE$2:$NE$60=Y$3)*(GMWQ!$ND$2:$ND$60=Y$4)*(GMWQ!$NF$2:$NF$60=Y$1),0),$G327-1966)</f>
        <v>6346.0330000000004</v>
      </c>
      <c r="Z327" s="4" cm="1">
        <f t="array" ref="Z327">INDEX(GMWQ!$A$2:$NF$60,MATCH(1,(GMWQ!$NE$2:$NE$60=Z$3)*(GMWQ!$ND$2:$ND$60=Z$4)*(GMWQ!$NF$2:$NF$60=Z$1),0),$G327-1966)</f>
        <v>8193.8019999999997</v>
      </c>
      <c r="AA327" s="4" cm="1">
        <f t="array" ref="AA327">INDEX(GMWQ!$A$2:$NF$60,MATCH(1,(GMWQ!$NE$2:$NE$60=AA$3)*(GMWQ!$ND$2:$ND$60=AA$4)*(GMWQ!$NF$2:$NF$60=AA$1),0),$G327-1966)</f>
        <v>5131.165</v>
      </c>
      <c r="AB327" s="4" cm="1">
        <f t="array" ref="AB327">INDEX(GMWQ!$A$2:$NF$60,MATCH(1,(GMWQ!$NE$2:$NE$60=AB$3)*(GMWQ!$ND$2:$ND$60=AB$4)*(GMWQ!$NF$2:$NF$60=AB$1),0),$G327-1966)</f>
        <v>6315611</v>
      </c>
      <c r="AC327" s="4" cm="1">
        <f t="array" ref="AC327">INDEX(GMWQ!$A$2:$NF$60,MATCH(1,(GMWQ!$NE$2:$NE$60=AC$3)*(GMWQ!$ND$2:$ND$60=AC$4)*(GMWQ!$NF$2:$NF$60=AC$1),0),$G327-1966)</f>
        <v>8500684</v>
      </c>
      <c r="AD327" s="4" cm="1">
        <f t="array" ref="AD327">INDEX(GMWQ!$A$2:$NF$60,MATCH(1,(GMWQ!$NE$2:$NE$60=AD$3)*(GMWQ!$ND$2:$ND$60=AD$4)*(GMWQ!$NF$2:$NF$60=AD$1),0),$G327-1966)</f>
        <v>133196.79999999999</v>
      </c>
      <c r="AE327" s="4" cm="1">
        <f t="array" ref="AE327">INDEX(GMWQ!$A$2:$NF$60,MATCH(1,(GMWQ!$NE$2:$NE$60=AE$3)*(GMWQ!$ND$2:$ND$60=AE$4)*(GMWQ!$NF$2:$NF$60=AE$1),0),$G327-1966)</f>
        <v>1350903</v>
      </c>
      <c r="AF327" s="4" cm="1">
        <f t="array" ref="AF327">INDEX(GMWQ!$A$2:$NF$60,MATCH(1,(GMWQ!$NE$2:$NE$60=AF$3)*(GMWQ!$ND$2:$ND$60=AF$4)*(GMWQ!$NF$2:$NF$60=AF$1),0),$G327-1966)</f>
        <v>4669.4830000000002</v>
      </c>
      <c r="AG327" s="4" cm="1">
        <f t="array" ref="AG327">INDEX(GMWQ!$A$2:$NF$60,MATCH(1,(GMWQ!$NE$2:$NE$60=AG$3)*(GMWQ!$ND$2:$ND$60=AG$4)*(GMWQ!$NF$2:$NF$60=AG$1),0),$G327-1966)</f>
        <v>6763.4110000000001</v>
      </c>
      <c r="AH327" s="4" cm="1">
        <f t="array" ref="AH327">INDEX(GMWQ!$A$2:$NF$60,MATCH(1,(GMWQ!$NE$2:$NE$60=AH$3)*(GMWQ!$ND$2:$ND$60=AH$4)*(GMWQ!$NF$2:$NF$60=AH$1),0),$G327-1966)</f>
        <v>4492.4520000000002</v>
      </c>
      <c r="AI327" s="4" cm="1">
        <f t="array" ref="AI327">INDEX(GMWQ!$A$2:$NF$60,MATCH(1,(GMWQ!$NE$2:$NE$60=AI$3)*(GMWQ!$ND$2:$ND$60=AI$4)*(GMWQ!$NF$2:$NF$60=AI$1),0),$G327-1966)</f>
        <v>3246729</v>
      </c>
      <c r="AJ327" s="4" cm="1">
        <f t="array" ref="AJ327">INDEX(GMWQ!$A$2:$NF$60,MATCH(1,(GMWQ!$NE$2:$NE$60=AJ$3)*(GMWQ!$ND$2:$ND$60=AJ$4)*(GMWQ!$NF$2:$NF$60=AJ$1),0),$G327-1966)</f>
        <v>1994442</v>
      </c>
      <c r="AK327" s="4" cm="1">
        <f t="array" ref="AK327">INDEX(GMWQ!$A$2:$NF$60,MATCH(1,(GMWQ!$NE$2:$NE$60=AK$3)*(GMWQ!$ND$2:$ND$60=AK$4)*(GMWQ!$NF$2:$NF$60=AK$1),0),$G327-1966)</f>
        <v>21953.62</v>
      </c>
      <c r="AL327" s="4" cm="1">
        <f t="array" ref="AL327">INDEX(GMWQ!$A$2:$NF$60,MATCH(1,(GMWQ!$NE$2:$NE$60=AL$3)*(GMWQ!$ND$2:$ND$60=AL$4)*(GMWQ!$NF$2:$NF$60=AL$1),0),$G327-1966)</f>
        <v>270475.09999999998</v>
      </c>
      <c r="AM327" s="4" cm="1">
        <f t="array" ref="AM327">INDEX(GMWQ!$A$2:$NF$60,MATCH(1,(GMWQ!$NE$2:$NE$60=AM$3)*(GMWQ!$ND$2:$ND$60=AM$4)*(GMWQ!$NF$2:$NF$60=AM$1),0),$G327-1966)</f>
        <v>2585.8150000000001</v>
      </c>
      <c r="AN327" s="4" cm="1">
        <f t="array" ref="AN327">INDEX(GMWQ!$A$2:$NF$60,MATCH(1,(GMWQ!$NE$2:$NE$60=AN$3)*(GMWQ!$ND$2:$ND$60=AN$4)*(GMWQ!$NF$2:$NF$60=AN$1),0),$G327-1966)</f>
        <v>1580.701</v>
      </c>
      <c r="AO327" s="4" cm="1">
        <f t="array" ref="AO327">INDEX(GMWQ!$A$2:$NF$60,MATCH(1,(GMWQ!$NE$2:$NE$60=AO$3)*(GMWQ!$ND$2:$ND$60=AO$4)*(GMWQ!$NF$2:$NF$60=AO$1),0),$G327-1966)</f>
        <v>1042.665</v>
      </c>
      <c r="AP327" s="4" cm="1">
        <f t="array" ref="AP327">INDEX(GMWQ!$A$2:$NF$60,MATCH(1,(GMWQ!$NE$2:$NE$60=AP$3)*(GMWQ!$ND$2:$ND$60=AP$4)*(GMWQ!$NF$2:$NF$60=AP$1),0),$G327-1966)</f>
        <v>2262870</v>
      </c>
      <c r="AQ327" s="4" cm="1">
        <f t="array" ref="AQ327">INDEX(GMWQ!$A$2:$NF$60,MATCH(1,(GMWQ!$NE$2:$NE$60=AQ$3)*(GMWQ!$ND$2:$ND$60=AQ$4)*(GMWQ!$NF$2:$NF$60=AQ$1),0),$G327-1966)</f>
        <v>0.70528749999999996</v>
      </c>
      <c r="AR327" s="4" cm="1">
        <f t="array" ref="AR327">INDEX(GMWQ!$A$2:$NF$60,MATCH(1,(GMWQ!$NE$2:$NE$60=AR$3)*(GMWQ!$ND$2:$ND$60=AR$4)*(GMWQ!$NF$2:$NF$60=AR$1),0),$G327-1966)</f>
        <v>0.7872479</v>
      </c>
      <c r="AS327" s="4" cm="1">
        <f t="array" ref="AS327">INDEX(GMWQ!$A$2:$NF$60,MATCH(1,(GMWQ!$NE$2:$NE$60=AS$3)*(GMWQ!$ND$2:$ND$60=AS$4)*(GMWQ!$NF$2:$NF$60=AS$1),0),$G327-1966)</f>
        <v>0.49130180000000001</v>
      </c>
      <c r="AT327" s="4" cm="1">
        <f t="array" ref="AT327">INDEX(GMWQ!$A$2:$NF$60,MATCH(1,(GMWQ!$NE$2:$NE$60=AT$3)*(GMWQ!$ND$2:$ND$60=AT$4)*(GMWQ!$NF$2:$NF$60=AT$1),0),$G327-1966)</f>
        <v>0.74422140000000003</v>
      </c>
      <c r="AU327" s="4" cm="1">
        <f t="array" ref="AU327">INDEX(GMWQ!$A$2:$NF$60,MATCH(1,(GMWQ!$NE$2:$NE$60=AU$3)*(GMWQ!$ND$2:$ND$60=AU$4)*(GMWQ!$NF$2:$NF$60=AU$1),0),$G327-1966)</f>
        <v>243.0592</v>
      </c>
      <c r="AV327" s="4" cm="1">
        <f t="array" ref="AV327">INDEX(GMWQ!$A$2:$NF$60,MATCH(1,(GMWQ!$NE$2:$NE$60=AV$3)*(GMWQ!$ND$2:$ND$60=AV$4)*(GMWQ!$NF$2:$NF$60=AV$1),0),$G327-1966)</f>
        <v>593.57839999999999</v>
      </c>
      <c r="AW327" s="4" cm="1">
        <f t="array" ref="AW327">INDEX(GMWQ!$A$2:$NF$60,MATCH(1,(GMWQ!$NE$2:$NE$60=AW$3)*(GMWQ!$ND$2:$ND$60=AW$4)*(GMWQ!$NF$2:$NF$60=AW$1),0),$G327-1966)</f>
        <v>187.8322</v>
      </c>
      <c r="AX327" s="4" cm="1">
        <f t="array" ref="AX327">INDEX(GMWQ!$A$2:$NF$60,MATCH(1,(GMWQ!$NE$2:$NE$60=AX$3)*(GMWQ!$ND$2:$ND$60=AX$4)*(GMWQ!$NF$2:$NF$60=AX$1),0),$G327-1966)</f>
        <v>216.69980000000001</v>
      </c>
      <c r="AY327" s="4" cm="1">
        <f t="array" ref="AY327">INDEX(GMWQ!$A$2:$NF$60,MATCH(1,(GMWQ!$NE$2:$NE$60=AY$3)*(GMWQ!$ND$2:$ND$60=AY$4)*(GMWQ!$NF$2:$NF$60=AY$1),0),$G327-1966)</f>
        <v>171.95179999999999</v>
      </c>
      <c r="AZ327" s="4" cm="1">
        <f t="array" ref="AZ327">INDEX(GMWQ!$A$2:$NF$60,MATCH(1,(GMWQ!$NE$2:$NE$60=AZ$3)*(GMWQ!$ND$2:$ND$60=AZ$4)*(GMWQ!$NF$2:$NF$60=AZ$1),0),$G327-1966)</f>
        <v>171.6645</v>
      </c>
      <c r="BA327" s="4" cm="1">
        <f t="array" ref="BA327">INDEX(GMWQ!$A$2:$NF$60,MATCH(1,(GMWQ!$NE$2:$NE$60=BA$3)*(GMWQ!$ND$2:$ND$60=BA$4)*(GMWQ!$NF$2:$NF$60=BA$1),0),$G327-1966)</f>
        <v>287.44510000000002</v>
      </c>
    </row>
    <row r="328" spans="1:53" x14ac:dyDescent="0.25">
      <c r="B328" s="4">
        <f t="shared" si="410"/>
        <v>2053</v>
      </c>
      <c r="C328" s="4">
        <f t="shared" si="410"/>
        <v>2053</v>
      </c>
      <c r="D328" s="4">
        <f t="shared" ref="D328" si="426">+D324+1</f>
        <v>2052</v>
      </c>
      <c r="G328" s="4">
        <f t="shared" si="396"/>
        <v>2294</v>
      </c>
      <c r="H328" s="4" cm="1">
        <f t="array" ref="H328">INDEX(GMWQ!$A$2:$NF$60,MATCH(1,(GMWQ!$NE$2:$NE$60=H$3)*(GMWQ!$ND$2:$ND$60=H$4)*(GMWQ!$NF$2:$NF$60=H$1),0),$G328-1966)</f>
        <v>1018062</v>
      </c>
      <c r="I328" s="4" cm="1">
        <f t="array" ref="I328">INDEX(GMWQ!$A$2:$NF$60,MATCH(1,(GMWQ!$NE$2:$NE$60=I$3)*(GMWQ!$ND$2:$ND$60=I$4)*(GMWQ!$NF$2:$NF$60=I$1),0),$G328-1966)</f>
        <v>10153.94</v>
      </c>
      <c r="J328" s="4" cm="1">
        <f t="array" ref="J328">INDEX(GMWQ!$A$2:$NF$60,MATCH(1,(GMWQ!$NE$2:$NE$60=J$3)*(GMWQ!$ND$2:$ND$60=J$4)*(GMWQ!$NF$2:$NF$60=J$1),0),$G328-1966)</f>
        <v>158289.60000000001</v>
      </c>
      <c r="K328" s="4" cm="1">
        <f t="array" ref="K328">INDEX(GMWQ!$A$2:$NF$60,MATCH(1,(GMWQ!$NE$2:$NE$60=K$3)*(GMWQ!$ND$2:$ND$60=K$4)*(GMWQ!$NF$2:$NF$60=K$1),0),$G328-1966)</f>
        <v>1164.047</v>
      </c>
      <c r="L328" s="4" cm="1">
        <f t="array" ref="L328">INDEX(GMWQ!$A$2:$NF$60,MATCH(1,(GMWQ!$NE$2:$NE$60=L$3)*(GMWQ!$ND$2:$ND$60=L$4)*(GMWQ!$NF$2:$NF$60=L$1),0),$G328-1966)</f>
        <v>796.01199999999994</v>
      </c>
      <c r="M328" s="4" cm="1">
        <f t="array" ref="M328">INDEX(GMWQ!$A$2:$NF$60,MATCH(1,(GMWQ!$NE$2:$NE$60=M$3)*(GMWQ!$ND$2:$ND$60=M$4)*(GMWQ!$NF$2:$NF$60=M$1),0),$G328-1966)</f>
        <v>534.75890000000004</v>
      </c>
      <c r="N328" s="4" cm="1">
        <f t="array" ref="N328">INDEX(GMWQ!$A$2:$NF$60,MATCH(1,(GMWQ!$NE$2:$NE$60=N$3)*(GMWQ!$ND$2:$ND$60=N$4)*(GMWQ!$NF$2:$NF$60=N$1),0),$G328-1966)</f>
        <v>1029841</v>
      </c>
      <c r="O328" s="4" cm="1">
        <f t="array" ref="O328">INDEX(GMWQ!$A$2:$NF$60,MATCH(1,(GMWQ!$NE$2:$NE$60=O$3)*(GMWQ!$ND$2:$ND$60=O$4)*(GMWQ!$NF$2:$NF$60=O$1),0),$G328-1966)</f>
        <v>-127356.4</v>
      </c>
      <c r="P328" s="4" cm="1">
        <f t="array" ref="P328">INDEX(GMWQ!$A$2:$NF$60,MATCH(1,(GMWQ!$NE$2:$NE$60=P$3)*(GMWQ!$ND$2:$ND$60=P$4)*(GMWQ!$NF$2:$NF$60=P$1),0),$G328-1966)</f>
        <v>-1078.5</v>
      </c>
      <c r="Q328" s="4" cm="1">
        <f t="array" ref="Q328">INDEX(GMWQ!$A$2:$NF$60,MATCH(1,(GMWQ!$NE$2:$NE$60=Q$3)*(GMWQ!$ND$2:$ND$60=Q$4)*(GMWQ!$NF$2:$NF$60=Q$1),0),$G328-1966)</f>
        <v>-9098.4840000000004</v>
      </c>
      <c r="R328" s="4" cm="1">
        <f t="array" ref="R328">INDEX(GMWQ!$A$2:$NF$60,MATCH(1,(GMWQ!$NE$2:$NE$60=R$3)*(GMWQ!$ND$2:$ND$60=R$4)*(GMWQ!$NF$2:$NF$60=R$1),0),$G328-1966)</f>
        <v>-38.369019999999999</v>
      </c>
      <c r="S328" s="4" cm="1">
        <f t="array" ref="S328">INDEX(GMWQ!$A$2:$NF$60,MATCH(1,(GMWQ!$NE$2:$NE$60=S$3)*(GMWQ!$ND$2:$ND$60=S$4)*(GMWQ!$NF$2:$NF$60=S$1),0),$G328-1966)</f>
        <v>-52.164000000000001</v>
      </c>
      <c r="T328" s="4" cm="1">
        <f t="array" ref="T328">INDEX(GMWQ!$A$2:$NF$60,MATCH(1,(GMWQ!$NE$2:$NE$60=T$3)*(GMWQ!$ND$2:$ND$60=T$4)*(GMWQ!$NF$2:$NF$60=T$1),0),$G328-1966)</f>
        <v>-18.46555</v>
      </c>
      <c r="U328" s="4" cm="1">
        <f t="array" ref="U328">INDEX(GMWQ!$A$2:$NF$60,MATCH(1,(GMWQ!$NE$2:$NE$60=U$3)*(GMWQ!$ND$2:$ND$60=U$4)*(GMWQ!$NF$2:$NF$60=U$1),0),$G328-1966)</f>
        <v>-34714.81</v>
      </c>
      <c r="V328" s="4" cm="1">
        <f t="array" ref="V328">INDEX(GMWQ!$A$2:$NF$60,MATCH(1,(GMWQ!$NE$2:$NE$60=V$3)*(GMWQ!$ND$2:$ND$60=V$4)*(GMWQ!$NF$2:$NF$60=V$1),0),$G328-1966)</f>
        <v>8378447</v>
      </c>
      <c r="W328" s="4" cm="1">
        <f t="array" ref="W328">INDEX(GMWQ!$A$2:$NF$60,MATCH(1,(GMWQ!$NE$2:$NE$60=W$3)*(GMWQ!$ND$2:$ND$60=W$4)*(GMWQ!$NF$2:$NF$60=W$1),0),$G328-1966)</f>
        <v>146023.29999999999</v>
      </c>
      <c r="X328" s="4" cm="1">
        <f t="array" ref="X328">INDEX(GMWQ!$A$2:$NF$60,MATCH(1,(GMWQ!$NE$2:$NE$60=X$3)*(GMWQ!$ND$2:$ND$60=X$4)*(GMWQ!$NF$2:$NF$60=X$1),0),$G328-1966)</f>
        <v>2142573</v>
      </c>
      <c r="Y328" s="4" cm="1">
        <f t="array" ref="Y328">INDEX(GMWQ!$A$2:$NF$60,MATCH(1,(GMWQ!$NE$2:$NE$60=Y$3)*(GMWQ!$ND$2:$ND$60=Y$4)*(GMWQ!$NF$2:$NF$60=Y$1),0),$G328-1966)</f>
        <v>6384.402</v>
      </c>
      <c r="Z328" s="4" cm="1">
        <f t="array" ref="Z328">INDEX(GMWQ!$A$2:$NF$60,MATCH(1,(GMWQ!$NE$2:$NE$60=Z$3)*(GMWQ!$ND$2:$ND$60=Z$4)*(GMWQ!$NF$2:$NF$60=Z$1),0),$G328-1966)</f>
        <v>8245.9660000000003</v>
      </c>
      <c r="AA328" s="4" cm="1">
        <f t="array" ref="AA328">INDEX(GMWQ!$A$2:$NF$60,MATCH(1,(GMWQ!$NE$2:$NE$60=AA$3)*(GMWQ!$ND$2:$ND$60=AA$4)*(GMWQ!$NF$2:$NF$60=AA$1),0),$G328-1966)</f>
        <v>5149.63</v>
      </c>
      <c r="AB328" s="4" cm="1">
        <f t="array" ref="AB328">INDEX(GMWQ!$A$2:$NF$60,MATCH(1,(GMWQ!$NE$2:$NE$60=AB$3)*(GMWQ!$ND$2:$ND$60=AB$4)*(GMWQ!$NF$2:$NF$60=AB$1),0),$G328-1966)</f>
        <v>6350326</v>
      </c>
      <c r="AC328" s="4" cm="1">
        <f t="array" ref="AC328">INDEX(GMWQ!$A$2:$NF$60,MATCH(1,(GMWQ!$NE$2:$NE$60=AC$3)*(GMWQ!$ND$2:$ND$60=AC$4)*(GMWQ!$NF$2:$NF$60=AC$1),0),$G328-1966)</f>
        <v>8630719</v>
      </c>
      <c r="AD328" s="4" cm="1">
        <f t="array" ref="AD328">INDEX(GMWQ!$A$2:$NF$60,MATCH(1,(GMWQ!$NE$2:$NE$60=AD$3)*(GMWQ!$ND$2:$ND$60=AD$4)*(GMWQ!$NF$2:$NF$60=AD$1),0),$G328-1966)</f>
        <v>134276.1</v>
      </c>
      <c r="AE328" s="4" cm="1">
        <f t="array" ref="AE328">INDEX(GMWQ!$A$2:$NF$60,MATCH(1,(GMWQ!$NE$2:$NE$60=AE$3)*(GMWQ!$ND$2:$ND$60=AE$4)*(GMWQ!$NF$2:$NF$60=AE$1),0),$G328-1966)</f>
        <v>1360002</v>
      </c>
      <c r="AF328" s="4" cm="1">
        <f t="array" ref="AF328">INDEX(GMWQ!$A$2:$NF$60,MATCH(1,(GMWQ!$NE$2:$NE$60=AF$3)*(GMWQ!$ND$2:$ND$60=AF$4)*(GMWQ!$NF$2:$NF$60=AF$1),0),$G328-1966)</f>
        <v>4707.8519999999999</v>
      </c>
      <c r="AG328" s="4" cm="1">
        <f t="array" ref="AG328">INDEX(GMWQ!$A$2:$NF$60,MATCH(1,(GMWQ!$NE$2:$NE$60=AG$3)*(GMWQ!$ND$2:$ND$60=AG$4)*(GMWQ!$NF$2:$NF$60=AG$1),0),$G328-1966)</f>
        <v>6815.5749999999998</v>
      </c>
      <c r="AH328" s="4" cm="1">
        <f t="array" ref="AH328">INDEX(GMWQ!$A$2:$NF$60,MATCH(1,(GMWQ!$NE$2:$NE$60=AH$3)*(GMWQ!$ND$2:$ND$60=AH$4)*(GMWQ!$NF$2:$NF$60=AH$1),0),$G328-1966)</f>
        <v>4510.9170000000004</v>
      </c>
      <c r="AI328" s="4" cm="1">
        <f t="array" ref="AI328">INDEX(GMWQ!$A$2:$NF$60,MATCH(1,(GMWQ!$NE$2:$NE$60=AI$3)*(GMWQ!$ND$2:$ND$60=AI$4)*(GMWQ!$NF$2:$NF$60=AI$1),0),$G328-1966)</f>
        <v>3282961</v>
      </c>
      <c r="AJ328" s="4" cm="1">
        <f t="array" ref="AJ328">INDEX(GMWQ!$A$2:$NF$60,MATCH(1,(GMWQ!$NE$2:$NE$60=AJ$3)*(GMWQ!$ND$2:$ND$60=AJ$4)*(GMWQ!$NF$2:$NF$60=AJ$1),0),$G328-1966)</f>
        <v>2010596</v>
      </c>
      <c r="AK328" s="4" cm="1">
        <f t="array" ref="AK328">INDEX(GMWQ!$A$2:$NF$60,MATCH(1,(GMWQ!$NE$2:$NE$60=AK$3)*(GMWQ!$ND$2:$ND$60=AK$4)*(GMWQ!$NF$2:$NF$60=AK$1),0),$G328-1966)</f>
        <v>22144.26</v>
      </c>
      <c r="AL328" s="4" cm="1">
        <f t="array" ref="AL328">INDEX(GMWQ!$A$2:$NF$60,MATCH(1,(GMWQ!$NE$2:$NE$60=AL$3)*(GMWQ!$ND$2:$ND$60=AL$4)*(GMWQ!$NF$2:$NF$60=AL$1),0),$G328-1966)</f>
        <v>271807</v>
      </c>
      <c r="AM328" s="4" cm="1">
        <f t="array" ref="AM328">INDEX(GMWQ!$A$2:$NF$60,MATCH(1,(GMWQ!$NE$2:$NE$60=AM$3)*(GMWQ!$ND$2:$ND$60=AM$4)*(GMWQ!$NF$2:$NF$60=AM$1),0),$G328-1966)</f>
        <v>2603.2049999999999</v>
      </c>
      <c r="AN328" s="4" cm="1">
        <f t="array" ref="AN328">INDEX(GMWQ!$A$2:$NF$60,MATCH(1,(GMWQ!$NE$2:$NE$60=AN$3)*(GMWQ!$ND$2:$ND$60=AN$4)*(GMWQ!$NF$2:$NF$60=AN$1),0),$G328-1966)</f>
        <v>1589.537</v>
      </c>
      <c r="AO328" s="4" cm="1">
        <f t="array" ref="AO328">INDEX(GMWQ!$A$2:$NF$60,MATCH(1,(GMWQ!$NE$2:$NE$60=AO$3)*(GMWQ!$ND$2:$ND$60=AO$4)*(GMWQ!$NF$2:$NF$60=AO$1),0),$G328-1966)</f>
        <v>1048.8589999999999</v>
      </c>
      <c r="AP328" s="4" cm="1">
        <f t="array" ref="AP328">INDEX(GMWQ!$A$2:$NF$60,MATCH(1,(GMWQ!$NE$2:$NE$60=AP$3)*(GMWQ!$ND$2:$ND$60=AP$4)*(GMWQ!$NF$2:$NF$60=AP$1),0),$G328-1966)</f>
        <v>2283418</v>
      </c>
      <c r="AQ328" s="4" cm="1">
        <f t="array" ref="AQ328">INDEX(GMWQ!$A$2:$NF$60,MATCH(1,(GMWQ!$NE$2:$NE$60=AQ$3)*(GMWQ!$ND$2:$ND$60=AQ$4)*(GMWQ!$NF$2:$NF$60=AQ$1),0),$G328-1966)</f>
        <v>0.70945659999999999</v>
      </c>
      <c r="AR328" s="4" cm="1">
        <f t="array" ref="AR328">INDEX(GMWQ!$A$2:$NF$60,MATCH(1,(GMWQ!$NE$2:$NE$60=AR$3)*(GMWQ!$ND$2:$ND$60=AR$4)*(GMWQ!$NF$2:$NF$60=AR$1),0),$G328-1966)</f>
        <v>0.78758309999999998</v>
      </c>
      <c r="AS328" s="4" cm="1">
        <f t="array" ref="AS328">INDEX(GMWQ!$A$2:$NF$60,MATCH(1,(GMWQ!$NE$2:$NE$60=AS$3)*(GMWQ!$ND$2:$ND$60=AS$4)*(GMWQ!$NF$2:$NF$60=AS$1),0),$G328-1966)</f>
        <v>0.4958301</v>
      </c>
      <c r="AT328" s="4" cm="1">
        <f t="array" ref="AT328">INDEX(GMWQ!$A$2:$NF$60,MATCH(1,(GMWQ!$NE$2:$NE$60=AT$3)*(GMWQ!$ND$2:$ND$60=AT$4)*(GMWQ!$NF$2:$NF$60=AT$1),0),$G328-1966)</f>
        <v>0.73957309999999998</v>
      </c>
      <c r="AU328" s="4" cm="1">
        <f t="array" ref="AU328">INDEX(GMWQ!$A$2:$NF$60,MATCH(1,(GMWQ!$NE$2:$NE$60=AU$3)*(GMWQ!$ND$2:$ND$60=AU$4)*(GMWQ!$NF$2:$NF$60=AU$1),0),$G328-1966)</f>
        <v>245.15790000000001</v>
      </c>
      <c r="AV328" s="4" cm="1">
        <f t="array" ref="AV328">INDEX(GMWQ!$A$2:$NF$60,MATCH(1,(GMWQ!$NE$2:$NE$60=AV$3)*(GMWQ!$ND$2:$ND$60=AV$4)*(GMWQ!$NF$2:$NF$60=AV$1),0),$G328-1966)</f>
        <v>596.82690000000002</v>
      </c>
      <c r="AW328" s="4" cm="1">
        <f t="array" ref="AW328">INDEX(GMWQ!$A$2:$NF$60,MATCH(1,(GMWQ!$NE$2:$NE$60=AW$3)*(GMWQ!$ND$2:$ND$60=AW$4)*(GMWQ!$NF$2:$NF$60=AW$1),0),$G328-1966)</f>
        <v>189.4821</v>
      </c>
      <c r="AX328" s="4" cm="1">
        <f t="array" ref="AX328">INDEX(GMWQ!$A$2:$NF$60,MATCH(1,(GMWQ!$NE$2:$NE$60=AX$3)*(GMWQ!$ND$2:$ND$60=AX$4)*(GMWQ!$NF$2:$NF$60=AX$1),0),$G328-1966)</f>
        <v>217.7885</v>
      </c>
      <c r="AY328" s="4" cm="1">
        <f t="array" ref="AY328">INDEX(GMWQ!$A$2:$NF$60,MATCH(1,(GMWQ!$NE$2:$NE$60=AY$3)*(GMWQ!$ND$2:$ND$60=AY$4)*(GMWQ!$NF$2:$NF$60=AY$1),0),$G328-1966)</f>
        <v>173.5274</v>
      </c>
      <c r="AZ328" s="4" cm="1">
        <f t="array" ref="AZ328">INDEX(GMWQ!$A$2:$NF$60,MATCH(1,(GMWQ!$NE$2:$NE$60=AZ$3)*(GMWQ!$ND$2:$ND$60=AZ$4)*(GMWQ!$NF$2:$NF$60=AZ$1),0),$G328-1966)</f>
        <v>173.358</v>
      </c>
      <c r="BA328" s="4" cm="1">
        <f t="array" ref="BA328">INDEX(GMWQ!$A$2:$NF$60,MATCH(1,(GMWQ!$NE$2:$NE$60=BA$3)*(GMWQ!$ND$2:$ND$60=BA$4)*(GMWQ!$NF$2:$NF$60=BA$1),0),$G328-1966)</f>
        <v>288.88600000000002</v>
      </c>
    </row>
    <row r="329" spans="1:53" x14ac:dyDescent="0.25">
      <c r="B329" s="4">
        <f t="shared" si="410"/>
        <v>2053</v>
      </c>
      <c r="C329" s="4">
        <f t="shared" si="410"/>
        <v>2053</v>
      </c>
      <c r="D329" s="4">
        <f t="shared" ref="D329" si="427">+D325+1</f>
        <v>2053</v>
      </c>
      <c r="G329" s="4">
        <f t="shared" si="396"/>
        <v>2295</v>
      </c>
      <c r="H329" s="4" cm="1">
        <f t="array" ref="H329">INDEX(GMWQ!$A$2:$NF$60,MATCH(1,(GMWQ!$NE$2:$NE$60=H$3)*(GMWQ!$ND$2:$ND$60=H$4)*(GMWQ!$NF$2:$NF$60=H$1),0),$G329-1966)</f>
        <v>1020756</v>
      </c>
      <c r="I329" s="4" cm="1">
        <f t="array" ref="I329">INDEX(GMWQ!$A$2:$NF$60,MATCH(1,(GMWQ!$NE$2:$NE$60=I$3)*(GMWQ!$ND$2:$ND$60=I$4)*(GMWQ!$NF$2:$NF$60=I$1),0),$G329-1966)</f>
        <v>10193.719999999999</v>
      </c>
      <c r="J329" s="4" cm="1">
        <f t="array" ref="J329">INDEX(GMWQ!$A$2:$NF$60,MATCH(1,(GMWQ!$NE$2:$NE$60=J$3)*(GMWQ!$ND$2:$ND$60=J$4)*(GMWQ!$NF$2:$NF$60=J$1),0),$G329-1966)</f>
        <v>158422.5</v>
      </c>
      <c r="K329" s="4" cm="1">
        <f t="array" ref="K329">INDEX(GMWQ!$A$2:$NF$60,MATCH(1,(GMWQ!$NE$2:$NE$60=K$3)*(GMWQ!$ND$2:$ND$60=K$4)*(GMWQ!$NF$2:$NF$60=K$1),0),$G329-1966)</f>
        <v>1166.088</v>
      </c>
      <c r="L329" s="4" cm="1">
        <f t="array" ref="L329">INDEX(GMWQ!$A$2:$NF$60,MATCH(1,(GMWQ!$NE$2:$NE$60=L$3)*(GMWQ!$ND$2:$ND$60=L$4)*(GMWQ!$NF$2:$NF$60=L$1),0),$G329-1966)</f>
        <v>796.59320000000002</v>
      </c>
      <c r="M329" s="4" cm="1">
        <f t="array" ref="M329">INDEX(GMWQ!$A$2:$NF$60,MATCH(1,(GMWQ!$NE$2:$NE$60=M$3)*(GMWQ!$ND$2:$ND$60=M$4)*(GMWQ!$NF$2:$NF$60=M$1),0),$G329-1966)</f>
        <v>535.23069999999996</v>
      </c>
      <c r="N329" s="4" cm="1">
        <f t="array" ref="N329">INDEX(GMWQ!$A$2:$NF$60,MATCH(1,(GMWQ!$NE$2:$NE$60=N$3)*(GMWQ!$ND$2:$ND$60=N$4)*(GMWQ!$NF$2:$NF$60=N$1),0),$G329-1966)</f>
        <v>1034062</v>
      </c>
      <c r="O329" s="4" cm="1">
        <f t="array" ref="O329">INDEX(GMWQ!$A$2:$NF$60,MATCH(1,(GMWQ!$NE$2:$NE$60=O$3)*(GMWQ!$ND$2:$ND$60=O$4)*(GMWQ!$NF$2:$NF$60=O$1),0),$G329-1966)</f>
        <v>-68024.44</v>
      </c>
      <c r="P329" s="4" cm="1">
        <f t="array" ref="P329">INDEX(GMWQ!$A$2:$NF$60,MATCH(1,(GMWQ!$NE$2:$NE$60=P$3)*(GMWQ!$ND$2:$ND$60=P$4)*(GMWQ!$NF$2:$NF$60=P$1),0),$G329-1966)</f>
        <v>-1076.835</v>
      </c>
      <c r="Q329" s="4" cm="1">
        <f t="array" ref="Q329">INDEX(GMWQ!$A$2:$NF$60,MATCH(1,(GMWQ!$NE$2:$NE$60=Q$3)*(GMWQ!$ND$2:$ND$60=Q$4)*(GMWQ!$NF$2:$NF$60=Q$1),0),$G329-1966)</f>
        <v>-9143.2810000000009</v>
      </c>
      <c r="R329" s="4" cm="1">
        <f t="array" ref="R329">INDEX(GMWQ!$A$2:$NF$60,MATCH(1,(GMWQ!$NE$2:$NE$60=R$3)*(GMWQ!$ND$2:$ND$60=R$4)*(GMWQ!$NF$2:$NF$60=R$1),0),$G329-1966)</f>
        <v>-38.627079999999999</v>
      </c>
      <c r="S329" s="4" cm="1">
        <f t="array" ref="S329">INDEX(GMWQ!$A$2:$NF$60,MATCH(1,(GMWQ!$NE$2:$NE$60=S$3)*(GMWQ!$ND$2:$ND$60=S$4)*(GMWQ!$NF$2:$NF$60=S$1),0),$G329-1966)</f>
        <v>-52.45599</v>
      </c>
      <c r="T329" s="4" cm="1">
        <f t="array" ref="T329">INDEX(GMWQ!$A$2:$NF$60,MATCH(1,(GMWQ!$NE$2:$NE$60=T$3)*(GMWQ!$ND$2:$ND$60=T$4)*(GMWQ!$NF$2:$NF$60=T$1),0),$G329-1966)</f>
        <v>-18.57526</v>
      </c>
      <c r="U329" s="4" cm="1">
        <f t="array" ref="U329">INDEX(GMWQ!$A$2:$NF$60,MATCH(1,(GMWQ!$NE$2:$NE$60=U$3)*(GMWQ!$ND$2:$ND$60=U$4)*(GMWQ!$NF$2:$NF$60=U$1),0),$G329-1966)</f>
        <v>-34744.25</v>
      </c>
      <c r="V329" s="4" cm="1">
        <f t="array" ref="V329">INDEX(GMWQ!$A$2:$NF$60,MATCH(1,(GMWQ!$NE$2:$NE$60=V$3)*(GMWQ!$ND$2:$ND$60=V$4)*(GMWQ!$NF$2:$NF$60=V$1),0),$G329-1966)</f>
        <v>8446471</v>
      </c>
      <c r="W329" s="4" cm="1">
        <f t="array" ref="W329">INDEX(GMWQ!$A$2:$NF$60,MATCH(1,(GMWQ!$NE$2:$NE$60=W$3)*(GMWQ!$ND$2:$ND$60=W$4)*(GMWQ!$NF$2:$NF$60=W$1),0),$G329-1966)</f>
        <v>147100.1</v>
      </c>
      <c r="X329" s="4" cm="1">
        <f t="array" ref="X329">INDEX(GMWQ!$A$2:$NF$60,MATCH(1,(GMWQ!$NE$2:$NE$60=X$3)*(GMWQ!$ND$2:$ND$60=X$4)*(GMWQ!$NF$2:$NF$60=X$1),0),$G329-1966)</f>
        <v>2151716</v>
      </c>
      <c r="Y329" s="4" cm="1">
        <f t="array" ref="Y329">INDEX(GMWQ!$A$2:$NF$60,MATCH(1,(GMWQ!$NE$2:$NE$60=Y$3)*(GMWQ!$ND$2:$ND$60=Y$4)*(GMWQ!$NF$2:$NF$60=Y$1),0),$G329-1966)</f>
        <v>6423.0290000000005</v>
      </c>
      <c r="Z329" s="4" cm="1">
        <f t="array" ref="Z329">INDEX(GMWQ!$A$2:$NF$60,MATCH(1,(GMWQ!$NE$2:$NE$60=Z$3)*(GMWQ!$ND$2:$ND$60=Z$4)*(GMWQ!$NF$2:$NF$60=Z$1),0),$G329-1966)</f>
        <v>8298.4220000000005</v>
      </c>
      <c r="AA329" s="4" cm="1">
        <f t="array" ref="AA329">INDEX(GMWQ!$A$2:$NF$60,MATCH(1,(GMWQ!$NE$2:$NE$60=AA$3)*(GMWQ!$ND$2:$ND$60=AA$4)*(GMWQ!$NF$2:$NF$60=AA$1),0),$G329-1966)</f>
        <v>5168.2049999999999</v>
      </c>
      <c r="AB329" s="4" cm="1">
        <f t="array" ref="AB329">INDEX(GMWQ!$A$2:$NF$60,MATCH(1,(GMWQ!$NE$2:$NE$60=AB$3)*(GMWQ!$ND$2:$ND$60=AB$4)*(GMWQ!$NF$2:$NF$60=AB$1),0),$G329-1966)</f>
        <v>6385070</v>
      </c>
      <c r="AC329" s="4" cm="1">
        <f t="array" ref="AC329">INDEX(GMWQ!$A$2:$NF$60,MATCH(1,(GMWQ!$NE$2:$NE$60=AC$3)*(GMWQ!$ND$2:$ND$60=AC$4)*(GMWQ!$NF$2:$NF$60=AC$1),0),$G329-1966)</f>
        <v>8701422</v>
      </c>
      <c r="AD329" s="4" cm="1">
        <f t="array" ref="AD329">INDEX(GMWQ!$A$2:$NF$60,MATCH(1,(GMWQ!$NE$2:$NE$60=AD$3)*(GMWQ!$ND$2:$ND$60=AD$4)*(GMWQ!$NF$2:$NF$60=AD$1),0),$G329-1966)</f>
        <v>135353.70000000001</v>
      </c>
      <c r="AE329" s="4" cm="1">
        <f t="array" ref="AE329">INDEX(GMWQ!$A$2:$NF$60,MATCH(1,(GMWQ!$NE$2:$NE$60=AE$3)*(GMWQ!$ND$2:$ND$60=AE$4)*(GMWQ!$NF$2:$NF$60=AE$1),0),$G329-1966)</f>
        <v>1369145</v>
      </c>
      <c r="AF329" s="4" cm="1">
        <f t="array" ref="AF329">INDEX(GMWQ!$A$2:$NF$60,MATCH(1,(GMWQ!$NE$2:$NE$60=AF$3)*(GMWQ!$ND$2:$ND$60=AF$4)*(GMWQ!$NF$2:$NF$60=AF$1),0),$G329-1966)</f>
        <v>4746.4790000000003</v>
      </c>
      <c r="AG329" s="4" cm="1">
        <f t="array" ref="AG329">INDEX(GMWQ!$A$2:$NF$60,MATCH(1,(GMWQ!$NE$2:$NE$60=AG$3)*(GMWQ!$ND$2:$ND$60=AG$4)*(GMWQ!$NF$2:$NF$60=AG$1),0),$G329-1966)</f>
        <v>6868.0309999999999</v>
      </c>
      <c r="AH329" s="4" cm="1">
        <f t="array" ref="AH329">INDEX(GMWQ!$A$2:$NF$60,MATCH(1,(GMWQ!$NE$2:$NE$60=AH$3)*(GMWQ!$ND$2:$ND$60=AH$4)*(GMWQ!$NF$2:$NF$60=AH$1),0),$G329-1966)</f>
        <v>4529.4930000000004</v>
      </c>
      <c r="AI329" s="4" cm="1">
        <f t="array" ref="AI329">INDEX(GMWQ!$A$2:$NF$60,MATCH(1,(GMWQ!$NE$2:$NE$60=AI$3)*(GMWQ!$ND$2:$ND$60=AI$4)*(GMWQ!$NF$2:$NF$60=AI$1),0),$G329-1966)</f>
        <v>3319223</v>
      </c>
      <c r="AJ329" s="4" cm="1">
        <f t="array" ref="AJ329">INDEX(GMWQ!$A$2:$NF$60,MATCH(1,(GMWQ!$NE$2:$NE$60=AJ$3)*(GMWQ!$ND$2:$ND$60=AJ$4)*(GMWQ!$NF$2:$NF$60=AJ$1),0),$G329-1966)</f>
        <v>2026864</v>
      </c>
      <c r="AK329" s="4" cm="1">
        <f t="array" ref="AK329">INDEX(GMWQ!$A$2:$NF$60,MATCH(1,(GMWQ!$NE$2:$NE$60=AK$3)*(GMWQ!$ND$2:$ND$60=AK$4)*(GMWQ!$NF$2:$NF$60=AK$1),0),$G329-1966)</f>
        <v>22336.59</v>
      </c>
      <c r="AL329" s="4" cm="1">
        <f t="array" ref="AL329">INDEX(GMWQ!$A$2:$NF$60,MATCH(1,(GMWQ!$NE$2:$NE$60=AL$3)*(GMWQ!$ND$2:$ND$60=AL$4)*(GMWQ!$NF$2:$NF$60=AL$1),0),$G329-1966)</f>
        <v>273135.2</v>
      </c>
      <c r="AM329" s="4" cm="1">
        <f t="array" ref="AM329">INDEX(GMWQ!$A$2:$NF$60,MATCH(1,(GMWQ!$NE$2:$NE$60=AM$3)*(GMWQ!$ND$2:$ND$60=AM$4)*(GMWQ!$NF$2:$NF$60=AM$1),0),$G329-1966)</f>
        <v>2620.7060000000001</v>
      </c>
      <c r="AN329" s="4" cm="1">
        <f t="array" ref="AN329">INDEX(GMWQ!$A$2:$NF$60,MATCH(1,(GMWQ!$NE$2:$NE$60=AN$3)*(GMWQ!$ND$2:$ND$60=AN$4)*(GMWQ!$NF$2:$NF$60=AN$1),0),$G329-1966)</f>
        <v>1598.596</v>
      </c>
      <c r="AO329" s="4" cm="1">
        <f t="array" ref="AO329">INDEX(GMWQ!$A$2:$NF$60,MATCH(1,(GMWQ!$NE$2:$NE$60=AO$3)*(GMWQ!$ND$2:$ND$60=AO$4)*(GMWQ!$NF$2:$NF$60=AO$1),0),$G329-1966)</f>
        <v>1055.163</v>
      </c>
      <c r="AP329" s="4" cm="1">
        <f t="array" ref="AP329">INDEX(GMWQ!$A$2:$NF$60,MATCH(1,(GMWQ!$NE$2:$NE$60=AP$3)*(GMWQ!$ND$2:$ND$60=AP$4)*(GMWQ!$NF$2:$NF$60=AP$1),0),$G329-1966)</f>
        <v>2304102</v>
      </c>
      <c r="AQ329" s="4" cm="1">
        <f t="array" ref="AQ329">INDEX(GMWQ!$A$2:$NF$60,MATCH(1,(GMWQ!$NE$2:$NE$60=AQ$3)*(GMWQ!$ND$2:$ND$60=AQ$4)*(GMWQ!$NF$2:$NF$60=AQ$1),0),$G329-1966)</f>
        <v>0.71343400000000001</v>
      </c>
      <c r="AR329" s="4" cm="1">
        <f t="array" ref="AR329">INDEX(GMWQ!$A$2:$NF$60,MATCH(1,(GMWQ!$NE$2:$NE$60=AR$3)*(GMWQ!$ND$2:$ND$60=AR$4)*(GMWQ!$NF$2:$NF$60=AR$1),0),$G329-1966)</f>
        <v>0.78801449999999995</v>
      </c>
      <c r="AS329" s="4" cm="1">
        <f t="array" ref="AS329">INDEX(GMWQ!$A$2:$NF$60,MATCH(1,(GMWQ!$NE$2:$NE$60=AS$3)*(GMWQ!$ND$2:$ND$60=AS$4)*(GMWQ!$NF$2:$NF$60=AS$1),0),$G329-1966)</f>
        <v>0.50098160000000003</v>
      </c>
      <c r="AT329" s="4" cm="1">
        <f t="array" ref="AT329">INDEX(GMWQ!$A$2:$NF$60,MATCH(1,(GMWQ!$NE$2:$NE$60=AT$3)*(GMWQ!$ND$2:$ND$60=AT$4)*(GMWQ!$NF$2:$NF$60=AT$1),0),$G329-1966)</f>
        <v>0.73490100000000003</v>
      </c>
      <c r="AU329" s="4" cm="1">
        <f t="array" ref="AU329">INDEX(GMWQ!$A$2:$NF$60,MATCH(1,(GMWQ!$NE$2:$NE$60=AU$3)*(GMWQ!$ND$2:$ND$60=AU$4)*(GMWQ!$NF$2:$NF$60=AU$1),0),$G329-1966)</f>
        <v>246.3749</v>
      </c>
      <c r="AV329" s="4" cm="1">
        <f t="array" ref="AV329">INDEX(GMWQ!$A$2:$NF$60,MATCH(1,(GMWQ!$NE$2:$NE$60=AV$3)*(GMWQ!$ND$2:$ND$60=AV$4)*(GMWQ!$NF$2:$NF$60=AV$1),0),$G329-1966)</f>
        <v>600.0933</v>
      </c>
      <c r="AW329" s="4" cm="1">
        <f t="array" ref="AW329">INDEX(GMWQ!$A$2:$NF$60,MATCH(1,(GMWQ!$NE$2:$NE$60=AW$3)*(GMWQ!$ND$2:$ND$60=AW$4)*(GMWQ!$NF$2:$NF$60=AW$1),0),$G329-1966)</f>
        <v>190.04329999999999</v>
      </c>
      <c r="AX329" s="4" cm="1">
        <f t="array" ref="AX329">INDEX(GMWQ!$A$2:$NF$60,MATCH(1,(GMWQ!$NE$2:$NE$60=AX$3)*(GMWQ!$ND$2:$ND$60=AX$4)*(GMWQ!$NF$2:$NF$60=AX$1),0),$G329-1966)</f>
        <v>218.88290000000001</v>
      </c>
      <c r="AY329" s="4" cm="1">
        <f t="array" ref="AY329">INDEX(GMWQ!$A$2:$NF$60,MATCH(1,(GMWQ!$NE$2:$NE$60=AY$3)*(GMWQ!$ND$2:$ND$60=AY$4)*(GMWQ!$NF$2:$NF$60=AY$1),0),$G329-1966)</f>
        <v>174.13839999999999</v>
      </c>
      <c r="AZ329" s="4" cm="1">
        <f t="array" ref="AZ329">INDEX(GMWQ!$A$2:$NF$60,MATCH(1,(GMWQ!$NE$2:$NE$60=AZ$3)*(GMWQ!$ND$2:$ND$60=AZ$4)*(GMWQ!$NF$2:$NF$60=AZ$1),0),$G329-1966)</f>
        <v>174.36490000000001</v>
      </c>
      <c r="BA329" s="4" cm="1">
        <f t="array" ref="BA329">INDEX(GMWQ!$A$2:$NF$60,MATCH(1,(GMWQ!$NE$2:$NE$60=BA$3)*(GMWQ!$ND$2:$ND$60=BA$4)*(GMWQ!$NF$2:$NF$60=BA$1),0),$G329-1966)</f>
        <v>290.33449999999999</v>
      </c>
    </row>
    <row r="330" spans="1:53" x14ac:dyDescent="0.25">
      <c r="B330" s="4">
        <f t="shared" si="410"/>
        <v>2053</v>
      </c>
      <c r="C330" s="4">
        <f t="shared" si="410"/>
        <v>2053</v>
      </c>
      <c r="D330" s="4">
        <f t="shared" ref="D330" si="428">+D326+1</f>
        <v>2053</v>
      </c>
      <c r="F330" s="4">
        <f t="shared" ref="F330" si="429">+F326+1</f>
        <v>2053</v>
      </c>
      <c r="G330" s="4">
        <f t="shared" si="396"/>
        <v>2296</v>
      </c>
      <c r="H330" s="4" cm="1">
        <f t="array" ref="H330">INDEX(GMWQ!$A$2:$NF$60,MATCH(1,(GMWQ!$NE$2:$NE$60=H$3)*(GMWQ!$ND$2:$ND$60=H$4)*(GMWQ!$NF$2:$NF$60=H$1),0),$G330-1966)</f>
        <v>1023450</v>
      </c>
      <c r="I330" s="4" cm="1">
        <f t="array" ref="I330">INDEX(GMWQ!$A$2:$NF$60,MATCH(1,(GMWQ!$NE$2:$NE$60=I$3)*(GMWQ!$ND$2:$ND$60=I$4)*(GMWQ!$NF$2:$NF$60=I$1),0),$G330-1966)</f>
        <v>10233.66</v>
      </c>
      <c r="J330" s="4" cm="1">
        <f t="array" ref="J330">INDEX(GMWQ!$A$2:$NF$60,MATCH(1,(GMWQ!$NE$2:$NE$60=J$3)*(GMWQ!$ND$2:$ND$60=J$4)*(GMWQ!$NF$2:$NF$60=J$1),0),$G330-1966)</f>
        <v>158555.5</v>
      </c>
      <c r="K330" s="4" cm="1">
        <f t="array" ref="K330">INDEX(GMWQ!$A$2:$NF$60,MATCH(1,(GMWQ!$NE$2:$NE$60=K$3)*(GMWQ!$ND$2:$ND$60=K$4)*(GMWQ!$NF$2:$NF$60=K$1),0),$G330-1966)</f>
        <v>1168.1289999999999</v>
      </c>
      <c r="L330" s="4" cm="1">
        <f t="array" ref="L330">INDEX(GMWQ!$A$2:$NF$60,MATCH(1,(GMWQ!$NE$2:$NE$60=L$3)*(GMWQ!$ND$2:$ND$60=L$4)*(GMWQ!$NF$2:$NF$60=L$1),0),$G330-1966)</f>
        <v>797.05790000000002</v>
      </c>
      <c r="M330" s="4" cm="1">
        <f t="array" ref="M330">INDEX(GMWQ!$A$2:$NF$60,MATCH(1,(GMWQ!$NE$2:$NE$60=M$3)*(GMWQ!$ND$2:$ND$60=M$4)*(GMWQ!$NF$2:$NF$60=M$1),0),$G330-1966)</f>
        <v>535.70169999999996</v>
      </c>
      <c r="N330" s="4" cm="1">
        <f t="array" ref="N330">INDEX(GMWQ!$A$2:$NF$60,MATCH(1,(GMWQ!$NE$2:$NE$60=N$3)*(GMWQ!$ND$2:$ND$60=N$4)*(GMWQ!$NF$2:$NF$60=N$1),0),$G330-1966)</f>
        <v>1038295</v>
      </c>
      <c r="O330" s="4" cm="1">
        <f t="array" ref="O330">INDEX(GMWQ!$A$2:$NF$60,MATCH(1,(GMWQ!$NE$2:$NE$60=O$3)*(GMWQ!$ND$2:$ND$60=O$4)*(GMWQ!$NF$2:$NF$60=O$1),0),$G330-1966)</f>
        <v>-122023.1</v>
      </c>
      <c r="P330" s="4" cm="1">
        <f t="array" ref="P330">INDEX(GMWQ!$A$2:$NF$60,MATCH(1,(GMWQ!$NE$2:$NE$60=P$3)*(GMWQ!$ND$2:$ND$60=P$4)*(GMWQ!$NF$2:$NF$60=P$1),0),$G330-1966)</f>
        <v>-1074.9459999999999</v>
      </c>
      <c r="Q330" s="4" cm="1">
        <f t="array" ref="Q330">INDEX(GMWQ!$A$2:$NF$60,MATCH(1,(GMWQ!$NE$2:$NE$60=Q$3)*(GMWQ!$ND$2:$ND$60=Q$4)*(GMWQ!$NF$2:$NF$60=Q$1),0),$G330-1966)</f>
        <v>-9187.9609999999993</v>
      </c>
      <c r="R330" s="4" cm="1">
        <f t="array" ref="R330">INDEX(GMWQ!$A$2:$NF$60,MATCH(1,(GMWQ!$NE$2:$NE$60=R$3)*(GMWQ!$ND$2:$ND$60=R$4)*(GMWQ!$NF$2:$NF$60=R$1),0),$G330-1966)</f>
        <v>-38.88599</v>
      </c>
      <c r="S330" s="4" cm="1">
        <f t="array" ref="S330">INDEX(GMWQ!$A$2:$NF$60,MATCH(1,(GMWQ!$NE$2:$NE$60=S$3)*(GMWQ!$ND$2:$ND$60=S$4)*(GMWQ!$NF$2:$NF$60=S$1),0),$G330-1966)</f>
        <v>-52.765990000000002</v>
      </c>
      <c r="T330" s="4" cm="1">
        <f t="array" ref="T330">INDEX(GMWQ!$A$2:$NF$60,MATCH(1,(GMWQ!$NE$2:$NE$60=T$3)*(GMWQ!$ND$2:$ND$60=T$4)*(GMWQ!$NF$2:$NF$60=T$1),0),$G330-1966)</f>
        <v>-18.686920000000001</v>
      </c>
      <c r="U330" s="4" cm="1">
        <f t="array" ref="U330">INDEX(GMWQ!$A$2:$NF$60,MATCH(1,(GMWQ!$NE$2:$NE$60=U$3)*(GMWQ!$ND$2:$ND$60=U$4)*(GMWQ!$NF$2:$NF$60=U$1),0),$G330-1966)</f>
        <v>-35118.94</v>
      </c>
      <c r="V330" s="4" cm="1">
        <f t="array" ref="V330">INDEX(GMWQ!$A$2:$NF$60,MATCH(1,(GMWQ!$NE$2:$NE$60=V$3)*(GMWQ!$ND$2:$ND$60=V$4)*(GMWQ!$NF$2:$NF$60=V$1),0),$G330-1966)</f>
        <v>8568494</v>
      </c>
      <c r="W330" s="4" cm="1">
        <f t="array" ref="W330">INDEX(GMWQ!$A$2:$NF$60,MATCH(1,(GMWQ!$NE$2:$NE$60=W$3)*(GMWQ!$ND$2:$ND$60=W$4)*(GMWQ!$NF$2:$NF$60=W$1),0),$G330-1966)</f>
        <v>148175.1</v>
      </c>
      <c r="X330" s="4" cm="1">
        <f t="array" ref="X330">INDEX(GMWQ!$A$2:$NF$60,MATCH(1,(GMWQ!$NE$2:$NE$60=X$3)*(GMWQ!$ND$2:$ND$60=X$4)*(GMWQ!$NF$2:$NF$60=X$1),0),$G330-1966)</f>
        <v>2160904</v>
      </c>
      <c r="Y330" s="4" cm="1">
        <f t="array" ref="Y330">INDEX(GMWQ!$A$2:$NF$60,MATCH(1,(GMWQ!$NE$2:$NE$60=Y$3)*(GMWQ!$ND$2:$ND$60=Y$4)*(GMWQ!$NF$2:$NF$60=Y$1),0),$G330-1966)</f>
        <v>6461.915</v>
      </c>
      <c r="Z330" s="4" cm="1">
        <f t="array" ref="Z330">INDEX(GMWQ!$A$2:$NF$60,MATCH(1,(GMWQ!$NE$2:$NE$60=Z$3)*(GMWQ!$ND$2:$ND$60=Z$4)*(GMWQ!$NF$2:$NF$60=Z$1),0),$G330-1966)</f>
        <v>8351.1880000000001</v>
      </c>
      <c r="AA330" s="4" cm="1">
        <f t="array" ref="AA330">INDEX(GMWQ!$A$2:$NF$60,MATCH(1,(GMWQ!$NE$2:$NE$60=AA$3)*(GMWQ!$ND$2:$ND$60=AA$4)*(GMWQ!$NF$2:$NF$60=AA$1),0),$G330-1966)</f>
        <v>5186.8919999999998</v>
      </c>
      <c r="AB330" s="4" cm="1">
        <f t="array" ref="AB330">INDEX(GMWQ!$A$2:$NF$60,MATCH(1,(GMWQ!$NE$2:$NE$60=AB$3)*(GMWQ!$ND$2:$ND$60=AB$4)*(GMWQ!$NF$2:$NF$60=AB$1),0),$G330-1966)</f>
        <v>6420189</v>
      </c>
      <c r="AC330" s="4" cm="1">
        <f t="array" ref="AC330">INDEX(GMWQ!$A$2:$NF$60,MATCH(1,(GMWQ!$NE$2:$NE$60=AC$3)*(GMWQ!$ND$2:$ND$60=AC$4)*(GMWQ!$NF$2:$NF$60=AC$1),0),$G330-1966)</f>
        <v>8826124</v>
      </c>
      <c r="AD330" s="4" cm="1">
        <f t="array" ref="AD330">INDEX(GMWQ!$A$2:$NF$60,MATCH(1,(GMWQ!$NE$2:$NE$60=AD$3)*(GMWQ!$ND$2:$ND$60=AD$4)*(GMWQ!$NF$2:$NF$60=AD$1),0),$G330-1966)</f>
        <v>136429.4</v>
      </c>
      <c r="AE330" s="4" cm="1">
        <f t="array" ref="AE330">INDEX(GMWQ!$A$2:$NF$60,MATCH(1,(GMWQ!$NE$2:$NE$60=AE$3)*(GMWQ!$ND$2:$ND$60=AE$4)*(GMWQ!$NF$2:$NF$60=AE$1),0),$G330-1966)</f>
        <v>1378333</v>
      </c>
      <c r="AF330" s="4" cm="1">
        <f t="array" ref="AF330">INDEX(GMWQ!$A$2:$NF$60,MATCH(1,(GMWQ!$NE$2:$NE$60=AF$3)*(GMWQ!$ND$2:$ND$60=AF$4)*(GMWQ!$NF$2:$NF$60=AF$1),0),$G330-1966)</f>
        <v>4785.3649999999998</v>
      </c>
      <c r="AG330" s="4" cm="1">
        <f t="array" ref="AG330">INDEX(GMWQ!$A$2:$NF$60,MATCH(1,(GMWQ!$NE$2:$NE$60=AG$3)*(GMWQ!$ND$2:$ND$60=AG$4)*(GMWQ!$NF$2:$NF$60=AG$1),0),$G330-1966)</f>
        <v>6920.7969999999996</v>
      </c>
      <c r="AH330" s="4" cm="1">
        <f t="array" ref="AH330">INDEX(GMWQ!$A$2:$NF$60,MATCH(1,(GMWQ!$NE$2:$NE$60=AH$3)*(GMWQ!$ND$2:$ND$60=AH$4)*(GMWQ!$NF$2:$NF$60=AH$1),0),$G330-1966)</f>
        <v>4548.18</v>
      </c>
      <c r="AI330" s="4" cm="1">
        <f t="array" ref="AI330">INDEX(GMWQ!$A$2:$NF$60,MATCH(1,(GMWQ!$NE$2:$NE$60=AI$3)*(GMWQ!$ND$2:$ND$60=AI$4)*(GMWQ!$NF$2:$NF$60=AI$1),0),$G330-1966)</f>
        <v>3355860</v>
      </c>
      <c r="AJ330" s="4" cm="1">
        <f t="array" ref="AJ330">INDEX(GMWQ!$A$2:$NF$60,MATCH(1,(GMWQ!$NE$2:$NE$60=AJ$3)*(GMWQ!$ND$2:$ND$60=AJ$4)*(GMWQ!$NF$2:$NF$60=AJ$1),0),$G330-1966)</f>
        <v>2043248</v>
      </c>
      <c r="AK330" s="4" cm="1">
        <f t="array" ref="AK330">INDEX(GMWQ!$A$2:$NF$60,MATCH(1,(GMWQ!$NE$2:$NE$60=AK$3)*(GMWQ!$ND$2:$ND$60=AK$4)*(GMWQ!$NF$2:$NF$60=AK$1),0),$G330-1966)</f>
        <v>22530.65</v>
      </c>
      <c r="AL330" s="4" cm="1">
        <f t="array" ref="AL330">INDEX(GMWQ!$A$2:$NF$60,MATCH(1,(GMWQ!$NE$2:$NE$60=AL$3)*(GMWQ!$ND$2:$ND$60=AL$4)*(GMWQ!$NF$2:$NF$60=AL$1),0),$G330-1966)</f>
        <v>274451.8</v>
      </c>
      <c r="AM330" s="4" cm="1">
        <f t="array" ref="AM330">INDEX(GMWQ!$A$2:$NF$60,MATCH(1,(GMWQ!$NE$2:$NE$60=AM$3)*(GMWQ!$ND$2:$ND$60=AM$4)*(GMWQ!$NF$2:$NF$60=AM$1),0),$G330-1966)</f>
        <v>2638.3180000000002</v>
      </c>
      <c r="AN330" s="4" cm="1">
        <f t="array" ref="AN330">INDEX(GMWQ!$A$2:$NF$60,MATCH(1,(GMWQ!$NE$2:$NE$60=AN$3)*(GMWQ!$ND$2:$ND$60=AN$4)*(GMWQ!$NF$2:$NF$60=AN$1),0),$G330-1966)</f>
        <v>1607.4549999999999</v>
      </c>
      <c r="AO330" s="4" cm="1">
        <f t="array" ref="AO330">INDEX(GMWQ!$A$2:$NF$60,MATCH(1,(GMWQ!$NE$2:$NE$60=AO$3)*(GMWQ!$ND$2:$ND$60=AO$4)*(GMWQ!$NF$2:$NF$60=AO$1),0),$G330-1966)</f>
        <v>1061.24</v>
      </c>
      <c r="AP330" s="4" cm="1">
        <f t="array" ref="AP330">INDEX(GMWQ!$A$2:$NF$60,MATCH(1,(GMWQ!$NE$2:$NE$60=AP$3)*(GMWQ!$ND$2:$ND$60=AP$4)*(GMWQ!$NF$2:$NF$60=AP$1),0),$G330-1966)</f>
        <v>2324971</v>
      </c>
      <c r="AQ330" s="4" cm="1">
        <f t="array" ref="AQ330">INDEX(GMWQ!$A$2:$NF$60,MATCH(1,(GMWQ!$NE$2:$NE$60=AQ$3)*(GMWQ!$ND$2:$ND$60=AQ$4)*(GMWQ!$NF$2:$NF$60=AQ$1),0),$G330-1966)</f>
        <v>0.71717169999999997</v>
      </c>
      <c r="AR330" s="4" cm="1">
        <f t="array" ref="AR330">INDEX(GMWQ!$A$2:$NF$60,MATCH(1,(GMWQ!$NE$2:$NE$60=AR$3)*(GMWQ!$ND$2:$ND$60=AR$4)*(GMWQ!$NF$2:$NF$60=AR$1),0),$G330-1966)</f>
        <v>0.78839789999999998</v>
      </c>
      <c r="AS330" s="4" cm="1">
        <f t="array" ref="AS330">INDEX(GMWQ!$A$2:$NF$60,MATCH(1,(GMWQ!$NE$2:$NE$60=AS$3)*(GMWQ!$ND$2:$ND$60=AS$4)*(GMWQ!$NF$2:$NF$60=AS$1),0),$G330-1966)</f>
        <v>0.50634860000000004</v>
      </c>
      <c r="AT330" s="4" cm="1">
        <f t="array" ref="AT330">INDEX(GMWQ!$A$2:$NF$60,MATCH(1,(GMWQ!$NE$2:$NE$60=AT$3)*(GMWQ!$ND$2:$ND$60=AT$4)*(GMWQ!$NF$2:$NF$60=AT$1),0),$G330-1966)</f>
        <v>0.73008499999999998</v>
      </c>
      <c r="AU330" s="4" cm="1">
        <f t="array" ref="AU330">INDEX(GMWQ!$A$2:$NF$60,MATCH(1,(GMWQ!$NE$2:$NE$60=AU$3)*(GMWQ!$ND$2:$ND$60=AU$4)*(GMWQ!$NF$2:$NF$60=AU$1),0),$G330-1966)</f>
        <v>247.44470000000001</v>
      </c>
      <c r="AV330" s="4" cm="1">
        <f t="array" ref="AV330">INDEX(GMWQ!$A$2:$NF$60,MATCH(1,(GMWQ!$NE$2:$NE$60=AV$3)*(GMWQ!$ND$2:$ND$60=AV$4)*(GMWQ!$NF$2:$NF$60=AV$1),0),$G330-1966)</f>
        <v>603.37760000000003</v>
      </c>
      <c r="AW330" s="4" cm="1">
        <f t="array" ref="AW330">INDEX(GMWQ!$A$2:$NF$60,MATCH(1,(GMWQ!$NE$2:$NE$60=AW$3)*(GMWQ!$ND$2:$ND$60=AW$4)*(GMWQ!$NF$2:$NF$60=AW$1),0),$G330-1966)</f>
        <v>191.0985</v>
      </c>
      <c r="AX330" s="4" cm="1">
        <f t="array" ref="AX330">INDEX(GMWQ!$A$2:$NF$60,MATCH(1,(GMWQ!$NE$2:$NE$60=AX$3)*(GMWQ!$ND$2:$ND$60=AX$4)*(GMWQ!$NF$2:$NF$60=AX$1),0),$G330-1966)</f>
        <v>219.9829</v>
      </c>
      <c r="AY330" s="4" cm="1">
        <f t="array" ref="AY330">INDEX(GMWQ!$A$2:$NF$60,MATCH(1,(GMWQ!$NE$2:$NE$60=AY$3)*(GMWQ!$ND$2:$ND$60=AY$4)*(GMWQ!$NF$2:$NF$60=AY$1),0),$G330-1966)</f>
        <v>174.47059999999999</v>
      </c>
      <c r="AZ330" s="4" cm="1">
        <f t="array" ref="AZ330">INDEX(GMWQ!$A$2:$NF$60,MATCH(1,(GMWQ!$NE$2:$NE$60=AZ$3)*(GMWQ!$ND$2:$ND$60=AZ$4)*(GMWQ!$NF$2:$NF$60=AZ$1),0),$G330-1966)</f>
        <v>173.88079999999999</v>
      </c>
      <c r="BA330" s="4" cm="1">
        <f t="array" ref="BA330">INDEX(GMWQ!$A$2:$NF$60,MATCH(1,(GMWQ!$NE$2:$NE$60=BA$3)*(GMWQ!$ND$2:$ND$60=BA$4)*(GMWQ!$NF$2:$NF$60=BA$1),0),$G330-1966)</f>
        <v>291.7885</v>
      </c>
    </row>
    <row r="331" spans="1:53" x14ac:dyDescent="0.25">
      <c r="A331" s="4">
        <v>2054</v>
      </c>
      <c r="B331" s="4">
        <f t="shared" si="410"/>
        <v>2054</v>
      </c>
      <c r="C331" s="4">
        <f t="shared" si="410"/>
        <v>2053</v>
      </c>
      <c r="D331" s="4">
        <f t="shared" ref="D331" si="430">+D327+1</f>
        <v>2053</v>
      </c>
      <c r="E331" s="4">
        <f t="shared" si="410"/>
        <v>2053</v>
      </c>
      <c r="G331" s="4">
        <f t="shared" si="396"/>
        <v>2297</v>
      </c>
      <c r="H331" s="4" cm="1">
        <f t="array" ref="H331">INDEX(GMWQ!$A$2:$NF$60,MATCH(1,(GMWQ!$NE$2:$NE$60=H$3)*(GMWQ!$ND$2:$ND$60=H$4)*(GMWQ!$NF$2:$NF$60=H$1),0),$G331-1966)</f>
        <v>1026144</v>
      </c>
      <c r="I331" s="4" cm="1">
        <f t="array" ref="I331">INDEX(GMWQ!$A$2:$NF$60,MATCH(1,(GMWQ!$NE$2:$NE$60=I$3)*(GMWQ!$ND$2:$ND$60=I$4)*(GMWQ!$NF$2:$NF$60=I$1),0),$G331-1966)</f>
        <v>10273.69</v>
      </c>
      <c r="J331" s="4" cm="1">
        <f t="array" ref="J331">INDEX(GMWQ!$A$2:$NF$60,MATCH(1,(GMWQ!$NE$2:$NE$60=J$3)*(GMWQ!$ND$2:$ND$60=J$4)*(GMWQ!$NF$2:$NF$60=J$1),0),$G331-1966)</f>
        <v>158690.20000000001</v>
      </c>
      <c r="K331" s="4" cm="1">
        <f t="array" ref="K331">INDEX(GMWQ!$A$2:$NF$60,MATCH(1,(GMWQ!$NE$2:$NE$60=K$3)*(GMWQ!$ND$2:$ND$60=K$4)*(GMWQ!$NF$2:$NF$60=K$1),0),$G331-1966)</f>
        <v>1170.095</v>
      </c>
      <c r="L331" s="4" cm="1">
        <f t="array" ref="L331">INDEX(GMWQ!$A$2:$NF$60,MATCH(1,(GMWQ!$NE$2:$NE$60=L$3)*(GMWQ!$ND$2:$ND$60=L$4)*(GMWQ!$NF$2:$NF$60=L$1),0),$G331-1966)</f>
        <v>797.63630000000001</v>
      </c>
      <c r="M331" s="4" cm="1">
        <f t="array" ref="M331">INDEX(GMWQ!$A$2:$NF$60,MATCH(1,(GMWQ!$NE$2:$NE$60=M$3)*(GMWQ!$ND$2:$ND$60=M$4)*(GMWQ!$NF$2:$NF$60=M$1),0),$G331-1966)</f>
        <v>536.18740000000003</v>
      </c>
      <c r="N331" s="4" cm="1">
        <f t="array" ref="N331">INDEX(GMWQ!$A$2:$NF$60,MATCH(1,(GMWQ!$NE$2:$NE$60=N$3)*(GMWQ!$ND$2:$ND$60=N$4)*(GMWQ!$NF$2:$NF$60=N$1),0),$G331-1966)</f>
        <v>1042536</v>
      </c>
      <c r="O331" s="4" cm="1">
        <f t="array" ref="O331">INDEX(GMWQ!$A$2:$NF$60,MATCH(1,(GMWQ!$NE$2:$NE$60=O$3)*(GMWQ!$ND$2:$ND$60=O$4)*(GMWQ!$NF$2:$NF$60=O$1),0),$G331-1966)</f>
        <v>-5973.9369999999999</v>
      </c>
      <c r="P331" s="4" cm="1">
        <f t="array" ref="P331">INDEX(GMWQ!$A$2:$NF$60,MATCH(1,(GMWQ!$NE$2:$NE$60=P$3)*(GMWQ!$ND$2:$ND$60=P$4)*(GMWQ!$NF$2:$NF$60=P$1),0),$G331-1966)</f>
        <v>-1072.972</v>
      </c>
      <c r="Q331" s="4" cm="1">
        <f t="array" ref="Q331">INDEX(GMWQ!$A$2:$NF$60,MATCH(1,(GMWQ!$NE$2:$NE$60=Q$3)*(GMWQ!$ND$2:$ND$60=Q$4)*(GMWQ!$NF$2:$NF$60=Q$1),0),$G331-1966)</f>
        <v>-9232.25</v>
      </c>
      <c r="R331" s="4" cm="1">
        <f t="array" ref="R331">INDEX(GMWQ!$A$2:$NF$60,MATCH(1,(GMWQ!$NE$2:$NE$60=R$3)*(GMWQ!$ND$2:$ND$60=R$4)*(GMWQ!$NF$2:$NF$60=R$1),0),$G331-1966)</f>
        <v>-39.146000000000001</v>
      </c>
      <c r="S331" s="4" cm="1">
        <f t="array" ref="S331">INDEX(GMWQ!$A$2:$NF$60,MATCH(1,(GMWQ!$NE$2:$NE$60=S$3)*(GMWQ!$ND$2:$ND$60=S$4)*(GMWQ!$NF$2:$NF$60=S$1),0),$G331-1966)</f>
        <v>-53.049990000000001</v>
      </c>
      <c r="T331" s="4" cm="1">
        <f t="array" ref="T331">INDEX(GMWQ!$A$2:$NF$60,MATCH(1,(GMWQ!$NE$2:$NE$60=T$3)*(GMWQ!$ND$2:$ND$60=T$4)*(GMWQ!$NF$2:$NF$60=T$1),0),$G331-1966)</f>
        <v>-18.794530000000002</v>
      </c>
      <c r="U331" s="4" cm="1">
        <f t="array" ref="U331">INDEX(GMWQ!$A$2:$NF$60,MATCH(1,(GMWQ!$NE$2:$NE$60=U$3)*(GMWQ!$ND$2:$ND$60=U$4)*(GMWQ!$NF$2:$NF$60=U$1),0),$G331-1966)</f>
        <v>-35408.120000000003</v>
      </c>
      <c r="V331" s="4" cm="1">
        <f t="array" ref="V331">INDEX(GMWQ!$A$2:$NF$60,MATCH(1,(GMWQ!$NE$2:$NE$60=V$3)*(GMWQ!$ND$2:$ND$60=V$4)*(GMWQ!$NF$2:$NF$60=V$1),0),$G331-1966)</f>
        <v>8574468</v>
      </c>
      <c r="W331" s="4" cm="1">
        <f t="array" ref="W331">INDEX(GMWQ!$A$2:$NF$60,MATCH(1,(GMWQ!$NE$2:$NE$60=W$3)*(GMWQ!$ND$2:$ND$60=W$4)*(GMWQ!$NF$2:$NF$60=W$1),0),$G331-1966)</f>
        <v>149248</v>
      </c>
      <c r="X331" s="4" cm="1">
        <f t="array" ref="X331">INDEX(GMWQ!$A$2:$NF$60,MATCH(1,(GMWQ!$NE$2:$NE$60=X$3)*(GMWQ!$ND$2:$ND$60=X$4)*(GMWQ!$NF$2:$NF$60=X$1),0),$G331-1966)</f>
        <v>2170136</v>
      </c>
      <c r="Y331" s="4" cm="1">
        <f t="array" ref="Y331">INDEX(GMWQ!$A$2:$NF$60,MATCH(1,(GMWQ!$NE$2:$NE$60=Y$3)*(GMWQ!$ND$2:$ND$60=Y$4)*(GMWQ!$NF$2:$NF$60=Y$1),0),$G331-1966)</f>
        <v>6501.0609999999997</v>
      </c>
      <c r="Z331" s="4" cm="1">
        <f t="array" ref="Z331">INDEX(GMWQ!$A$2:$NF$60,MATCH(1,(GMWQ!$NE$2:$NE$60=Z$3)*(GMWQ!$ND$2:$ND$60=Z$4)*(GMWQ!$NF$2:$NF$60=Z$1),0),$G331-1966)</f>
        <v>8404.2369999999992</v>
      </c>
      <c r="AA331" s="4" cm="1">
        <f t="array" ref="AA331">INDEX(GMWQ!$A$2:$NF$60,MATCH(1,(GMWQ!$NE$2:$NE$60=AA$3)*(GMWQ!$ND$2:$ND$60=AA$4)*(GMWQ!$NF$2:$NF$60=AA$1),0),$G331-1966)</f>
        <v>5205.6869999999999</v>
      </c>
      <c r="AB331" s="4" cm="1">
        <f t="array" ref="AB331">INDEX(GMWQ!$A$2:$NF$60,MATCH(1,(GMWQ!$NE$2:$NE$60=AB$3)*(GMWQ!$ND$2:$ND$60=AB$4)*(GMWQ!$NF$2:$NF$60=AB$1),0),$G331-1966)</f>
        <v>6455597</v>
      </c>
      <c r="AC331" s="4" cm="1">
        <f t="array" ref="AC331">INDEX(GMWQ!$A$2:$NF$60,MATCH(1,(GMWQ!$NE$2:$NE$60=AC$3)*(GMWQ!$ND$2:$ND$60=AC$4)*(GMWQ!$NF$2:$NF$60=AC$1),0),$G331-1966)</f>
        <v>8834777</v>
      </c>
      <c r="AD331" s="4" cm="1">
        <f t="array" ref="AD331">INDEX(GMWQ!$A$2:$NF$60,MATCH(1,(GMWQ!$NE$2:$NE$60=AD$3)*(GMWQ!$ND$2:$ND$60=AD$4)*(GMWQ!$NF$2:$NF$60=AD$1),0),$G331-1966)</f>
        <v>137503.1</v>
      </c>
      <c r="AE331" s="4" cm="1">
        <f t="array" ref="AE331">INDEX(GMWQ!$A$2:$NF$60,MATCH(1,(GMWQ!$NE$2:$NE$60=AE$3)*(GMWQ!$ND$2:$ND$60=AE$4)*(GMWQ!$NF$2:$NF$60=AE$1),0),$G331-1966)</f>
        <v>1387565</v>
      </c>
      <c r="AF331" s="4" cm="1">
        <f t="array" ref="AF331">INDEX(GMWQ!$A$2:$NF$60,MATCH(1,(GMWQ!$NE$2:$NE$60=AF$3)*(GMWQ!$ND$2:$ND$60=AF$4)*(GMWQ!$NF$2:$NF$60=AF$1),0),$G331-1966)</f>
        <v>4824.5110000000004</v>
      </c>
      <c r="AG331" s="4" cm="1">
        <f t="array" ref="AG331">INDEX(GMWQ!$A$2:$NF$60,MATCH(1,(GMWQ!$NE$2:$NE$60=AG$3)*(GMWQ!$ND$2:$ND$60=AG$4)*(GMWQ!$NF$2:$NF$60=AG$1),0),$G331-1966)</f>
        <v>6973.8469999999998</v>
      </c>
      <c r="AH331" s="4" cm="1">
        <f t="array" ref="AH331">INDEX(GMWQ!$A$2:$NF$60,MATCH(1,(GMWQ!$NE$2:$NE$60=AH$3)*(GMWQ!$ND$2:$ND$60=AH$4)*(GMWQ!$NF$2:$NF$60=AH$1),0),$G331-1966)</f>
        <v>4566.9740000000002</v>
      </c>
      <c r="AI331" s="4" cm="1">
        <f t="array" ref="AI331">INDEX(GMWQ!$A$2:$NF$60,MATCH(1,(GMWQ!$NE$2:$NE$60=AI$3)*(GMWQ!$ND$2:$ND$60=AI$4)*(GMWQ!$NF$2:$NF$60=AI$1),0),$G331-1966)</f>
        <v>3392785</v>
      </c>
      <c r="AJ331" s="4" cm="1">
        <f t="array" ref="AJ331">INDEX(GMWQ!$A$2:$NF$60,MATCH(1,(GMWQ!$NE$2:$NE$60=AJ$3)*(GMWQ!$ND$2:$ND$60=AJ$4)*(GMWQ!$NF$2:$NF$60=AJ$1),0),$G331-1966)</f>
        <v>2059750</v>
      </c>
      <c r="AK331" s="4" cm="1">
        <f t="array" ref="AK331">INDEX(GMWQ!$A$2:$NF$60,MATCH(1,(GMWQ!$NE$2:$NE$60=AK$3)*(GMWQ!$ND$2:$ND$60=AK$4)*(GMWQ!$NF$2:$NF$60=AK$1),0),$G331-1966)</f>
        <v>22726.29</v>
      </c>
      <c r="AL331" s="4" cm="1">
        <f t="array" ref="AL331">INDEX(GMWQ!$A$2:$NF$60,MATCH(1,(GMWQ!$NE$2:$NE$60=AL$3)*(GMWQ!$ND$2:$ND$60=AL$4)*(GMWQ!$NF$2:$NF$60=AL$1),0),$G331-1966)</f>
        <v>275802.8</v>
      </c>
      <c r="AM331" s="4" cm="1">
        <f t="array" ref="AM331">INDEX(GMWQ!$A$2:$NF$60,MATCH(1,(GMWQ!$NE$2:$NE$60=AM$3)*(GMWQ!$ND$2:$ND$60=AM$4)*(GMWQ!$NF$2:$NF$60=AM$1),0),$G331-1966)</f>
        <v>2655.87</v>
      </c>
      <c r="AN331" s="4" cm="1">
        <f t="array" ref="AN331">INDEX(GMWQ!$A$2:$NF$60,MATCH(1,(GMWQ!$NE$2:$NE$60=AN$3)*(GMWQ!$ND$2:$ND$60=AN$4)*(GMWQ!$NF$2:$NF$60=AN$1),0),$G331-1966)</f>
        <v>1616.6130000000001</v>
      </c>
      <c r="AO331" s="4" cm="1">
        <f t="array" ref="AO331">INDEX(GMWQ!$A$2:$NF$60,MATCH(1,(GMWQ!$NE$2:$NE$60=AO$3)*(GMWQ!$ND$2:$ND$60=AO$4)*(GMWQ!$NF$2:$NF$60=AO$1),0),$G331-1966)</f>
        <v>1067.1379999999999</v>
      </c>
      <c r="AP331" s="4" cm="1">
        <f t="array" ref="AP331">INDEX(GMWQ!$A$2:$NF$60,MATCH(1,(GMWQ!$NE$2:$NE$60=AP$3)*(GMWQ!$ND$2:$ND$60=AP$4)*(GMWQ!$NF$2:$NF$60=AP$1),0),$G331-1966)</f>
        <v>2345996</v>
      </c>
      <c r="AQ331" s="4" cm="1">
        <f t="array" ref="AQ331">INDEX(GMWQ!$A$2:$NF$60,MATCH(1,(GMWQ!$NE$2:$NE$60=AQ$3)*(GMWQ!$ND$2:$ND$60=AQ$4)*(GMWQ!$NF$2:$NF$60=AQ$1),0),$G331-1966)</f>
        <v>0.72071779999999996</v>
      </c>
      <c r="AR331" s="4" cm="1">
        <f t="array" ref="AR331">INDEX(GMWQ!$A$2:$NF$60,MATCH(1,(GMWQ!$NE$2:$NE$60=AR$3)*(GMWQ!$ND$2:$ND$60=AR$4)*(GMWQ!$NF$2:$NF$60=AR$1),0),$G331-1966)</f>
        <v>0.78870929999999995</v>
      </c>
      <c r="AS331" s="4" cm="1">
        <f t="array" ref="AS331">INDEX(GMWQ!$A$2:$NF$60,MATCH(1,(GMWQ!$NE$2:$NE$60=AS$3)*(GMWQ!$ND$2:$ND$60=AS$4)*(GMWQ!$NF$2:$NF$60=AS$1),0),$G331-1966)</f>
        <v>0.51145200000000002</v>
      </c>
      <c r="AT331" s="4" cm="1">
        <f t="array" ref="AT331">INDEX(GMWQ!$A$2:$NF$60,MATCH(1,(GMWQ!$NE$2:$NE$60=AT$3)*(GMWQ!$ND$2:$ND$60=AT$4)*(GMWQ!$NF$2:$NF$60=AT$1),0),$G331-1966)</f>
        <v>0.72562850000000001</v>
      </c>
      <c r="AU331" s="4" cm="1">
        <f t="array" ref="AU331">INDEX(GMWQ!$A$2:$NF$60,MATCH(1,(GMWQ!$NE$2:$NE$60=AU$3)*(GMWQ!$ND$2:$ND$60=AU$4)*(GMWQ!$NF$2:$NF$60=AU$1),0),$G331-1966)</f>
        <v>247.9204</v>
      </c>
      <c r="AV331" s="4" cm="1">
        <f t="array" ref="AV331">INDEX(GMWQ!$A$2:$NF$60,MATCH(1,(GMWQ!$NE$2:$NE$60=AV$3)*(GMWQ!$ND$2:$ND$60=AV$4)*(GMWQ!$NF$2:$NF$60=AV$1),0),$G331-1966)</f>
        <v>606.67989999999998</v>
      </c>
      <c r="AW331" s="4" cm="1">
        <f t="array" ref="AW331">INDEX(GMWQ!$A$2:$NF$60,MATCH(1,(GMWQ!$NE$2:$NE$60=AW$3)*(GMWQ!$ND$2:$ND$60=AW$4)*(GMWQ!$NF$2:$NF$60=AW$1),0),$G331-1966)</f>
        <v>191.3211</v>
      </c>
      <c r="AX331" s="4" cm="1">
        <f t="array" ref="AX331">INDEX(GMWQ!$A$2:$NF$60,MATCH(1,(GMWQ!$NE$2:$NE$60=AX$3)*(GMWQ!$ND$2:$ND$60=AX$4)*(GMWQ!$NF$2:$NF$60=AX$1),0),$G331-1966)</f>
        <v>221.08799999999999</v>
      </c>
      <c r="AY331" s="4" cm="1">
        <f t="array" ref="AY331">INDEX(GMWQ!$A$2:$NF$60,MATCH(1,(GMWQ!$NE$2:$NE$60=AY$3)*(GMWQ!$ND$2:$ND$60=AY$4)*(GMWQ!$NF$2:$NF$60=AY$1),0),$G331-1966)</f>
        <v>175.3879</v>
      </c>
      <c r="AZ331" s="4" cm="1">
        <f t="array" ref="AZ331">INDEX(GMWQ!$A$2:$NF$60,MATCH(1,(GMWQ!$NE$2:$NE$60=AZ$3)*(GMWQ!$ND$2:$ND$60=AZ$4)*(GMWQ!$NF$2:$NF$60=AZ$1),0),$G331-1966)</f>
        <v>175.07900000000001</v>
      </c>
      <c r="BA331" s="4" cm="1">
        <f t="array" ref="BA331">INDEX(GMWQ!$A$2:$NF$60,MATCH(1,(GMWQ!$NE$2:$NE$60=BA$3)*(GMWQ!$ND$2:$ND$60=BA$4)*(GMWQ!$NF$2:$NF$60=BA$1),0),$G331-1966)</f>
        <v>293.25060000000002</v>
      </c>
    </row>
    <row r="332" spans="1:53" x14ac:dyDescent="0.25">
      <c r="B332" s="4">
        <f t="shared" ref="B332:E347" si="431">+B328+1</f>
        <v>2054</v>
      </c>
      <c r="C332" s="4">
        <f t="shared" si="431"/>
        <v>2054</v>
      </c>
      <c r="D332" s="4">
        <f t="shared" ref="D332" si="432">+D328+1</f>
        <v>2053</v>
      </c>
      <c r="G332" s="4">
        <f t="shared" si="396"/>
        <v>2298</v>
      </c>
      <c r="H332" s="4" cm="1">
        <f t="array" ref="H332">INDEX(GMWQ!$A$2:$NF$60,MATCH(1,(GMWQ!$NE$2:$NE$60=H$3)*(GMWQ!$ND$2:$ND$60=H$4)*(GMWQ!$NF$2:$NF$60=H$1),0),$G332-1966)</f>
        <v>1028838</v>
      </c>
      <c r="I332" s="4" cm="1">
        <f t="array" ref="I332">INDEX(GMWQ!$A$2:$NF$60,MATCH(1,(GMWQ!$NE$2:$NE$60=I$3)*(GMWQ!$ND$2:$ND$60=I$4)*(GMWQ!$NF$2:$NF$60=I$1),0),$G332-1966)</f>
        <v>10313.75</v>
      </c>
      <c r="J332" s="4" cm="1">
        <f t="array" ref="J332">INDEX(GMWQ!$A$2:$NF$60,MATCH(1,(GMWQ!$NE$2:$NE$60=J$3)*(GMWQ!$ND$2:$ND$60=J$4)*(GMWQ!$NF$2:$NF$60=J$1),0),$G332-1966)</f>
        <v>158825.79999999999</v>
      </c>
      <c r="K332" s="4" cm="1">
        <f t="array" ref="K332">INDEX(GMWQ!$A$2:$NF$60,MATCH(1,(GMWQ!$NE$2:$NE$60=K$3)*(GMWQ!$ND$2:$ND$60=K$4)*(GMWQ!$NF$2:$NF$60=K$1),0),$G332-1966)</f>
        <v>1172.0609999999999</v>
      </c>
      <c r="L332" s="4" cm="1">
        <f t="array" ref="L332">INDEX(GMWQ!$A$2:$NF$60,MATCH(1,(GMWQ!$NE$2:$NE$60=L$3)*(GMWQ!$ND$2:$ND$60=L$4)*(GMWQ!$NF$2:$NF$60=L$1),0),$G332-1966)</f>
        <v>798.11</v>
      </c>
      <c r="M332" s="4" cm="1">
        <f t="array" ref="M332">INDEX(GMWQ!$A$2:$NF$60,MATCH(1,(GMWQ!$NE$2:$NE$60=M$3)*(GMWQ!$ND$2:$ND$60=M$4)*(GMWQ!$NF$2:$NF$60=M$1),0),$G332-1966)</f>
        <v>536.67290000000003</v>
      </c>
      <c r="N332" s="4" cm="1">
        <f t="array" ref="N332">INDEX(GMWQ!$A$2:$NF$60,MATCH(1,(GMWQ!$NE$2:$NE$60=N$3)*(GMWQ!$ND$2:$ND$60=N$4)*(GMWQ!$NF$2:$NF$60=N$1),0),$G332-1966)</f>
        <v>1046762</v>
      </c>
      <c r="O332" s="4" cm="1">
        <f t="array" ref="O332">INDEX(GMWQ!$A$2:$NF$60,MATCH(1,(GMWQ!$NE$2:$NE$60=O$3)*(GMWQ!$ND$2:$ND$60=O$4)*(GMWQ!$NF$2:$NF$60=O$1),0),$G332-1966)</f>
        <v>-131521.70000000001</v>
      </c>
      <c r="P332" s="4" cm="1">
        <f t="array" ref="P332">INDEX(GMWQ!$A$2:$NF$60,MATCH(1,(GMWQ!$NE$2:$NE$60=P$3)*(GMWQ!$ND$2:$ND$60=P$4)*(GMWQ!$NF$2:$NF$60=P$1),0),$G332-1966)</f>
        <v>-1070.7070000000001</v>
      </c>
      <c r="Q332" s="4" cm="1">
        <f t="array" ref="Q332">INDEX(GMWQ!$A$2:$NF$60,MATCH(1,(GMWQ!$NE$2:$NE$60=Q$3)*(GMWQ!$ND$2:$ND$60=Q$4)*(GMWQ!$NF$2:$NF$60=Q$1),0),$G332-1966)</f>
        <v>-9277.7029999999995</v>
      </c>
      <c r="R332" s="4" cm="1">
        <f t="array" ref="R332">INDEX(GMWQ!$A$2:$NF$60,MATCH(1,(GMWQ!$NE$2:$NE$60=R$3)*(GMWQ!$ND$2:$ND$60=R$4)*(GMWQ!$NF$2:$NF$60=R$1),0),$G332-1966)</f>
        <v>-39.406010000000002</v>
      </c>
      <c r="S332" s="4" cm="1">
        <f t="array" ref="S332">INDEX(GMWQ!$A$2:$NF$60,MATCH(1,(GMWQ!$NE$2:$NE$60=S$3)*(GMWQ!$ND$2:$ND$60=S$4)*(GMWQ!$NF$2:$NF$60=S$1),0),$G332-1966)</f>
        <v>-53.360050000000001</v>
      </c>
      <c r="T332" s="4" cm="1">
        <f t="array" ref="T332">INDEX(GMWQ!$A$2:$NF$60,MATCH(1,(GMWQ!$NE$2:$NE$60=T$3)*(GMWQ!$ND$2:$ND$60=T$4)*(GMWQ!$NF$2:$NF$60=T$1),0),$G332-1966)</f>
        <v>-18.89893</v>
      </c>
      <c r="U332" s="4" cm="1">
        <f t="array" ref="U332">INDEX(GMWQ!$A$2:$NF$60,MATCH(1,(GMWQ!$NE$2:$NE$60=U$3)*(GMWQ!$ND$2:$ND$60=U$4)*(GMWQ!$NF$2:$NF$60=U$1),0),$G332-1966)</f>
        <v>-35611.620000000003</v>
      </c>
      <c r="V332" s="4" cm="1">
        <f t="array" ref="V332">INDEX(GMWQ!$A$2:$NF$60,MATCH(1,(GMWQ!$NE$2:$NE$60=V$3)*(GMWQ!$ND$2:$ND$60=V$4)*(GMWQ!$NF$2:$NF$60=V$1),0),$G332-1966)</f>
        <v>8705990</v>
      </c>
      <c r="W332" s="4" cm="1">
        <f t="array" ref="W332">INDEX(GMWQ!$A$2:$NF$60,MATCH(1,(GMWQ!$NE$2:$NE$60=W$3)*(GMWQ!$ND$2:$ND$60=W$4)*(GMWQ!$NF$2:$NF$60=W$1),0),$G332-1966)</f>
        <v>150318.70000000001</v>
      </c>
      <c r="X332" s="4" cm="1">
        <f t="array" ref="X332">INDEX(GMWQ!$A$2:$NF$60,MATCH(1,(GMWQ!$NE$2:$NE$60=X$3)*(GMWQ!$ND$2:$ND$60=X$4)*(GMWQ!$NF$2:$NF$60=X$1),0),$G332-1966)</f>
        <v>2179414</v>
      </c>
      <c r="Y332" s="4" cm="1">
        <f t="array" ref="Y332">INDEX(GMWQ!$A$2:$NF$60,MATCH(1,(GMWQ!$NE$2:$NE$60=Y$3)*(GMWQ!$ND$2:$ND$60=Y$4)*(GMWQ!$NF$2:$NF$60=Y$1),0),$G332-1966)</f>
        <v>6540.4669999999996</v>
      </c>
      <c r="Z332" s="4" cm="1">
        <f t="array" ref="Z332">INDEX(GMWQ!$A$2:$NF$60,MATCH(1,(GMWQ!$NE$2:$NE$60=Z$3)*(GMWQ!$ND$2:$ND$60=Z$4)*(GMWQ!$NF$2:$NF$60=Z$1),0),$G332-1966)</f>
        <v>8457.598</v>
      </c>
      <c r="AA332" s="4" cm="1">
        <f t="array" ref="AA332">INDEX(GMWQ!$A$2:$NF$60,MATCH(1,(GMWQ!$NE$2:$NE$60=AA$3)*(GMWQ!$ND$2:$ND$60=AA$4)*(GMWQ!$NF$2:$NF$60=AA$1),0),$G332-1966)</f>
        <v>5224.585</v>
      </c>
      <c r="AB332" s="4" cm="1">
        <f t="array" ref="AB332">INDEX(GMWQ!$A$2:$NF$60,MATCH(1,(GMWQ!$NE$2:$NE$60=AB$3)*(GMWQ!$ND$2:$ND$60=AB$4)*(GMWQ!$NF$2:$NF$60=AB$1),0),$G332-1966)</f>
        <v>6491208</v>
      </c>
      <c r="AC332" s="4" cm="1">
        <f t="array" ref="AC332">INDEX(GMWQ!$A$2:$NF$60,MATCH(1,(GMWQ!$NE$2:$NE$60=AC$3)*(GMWQ!$ND$2:$ND$60=AC$4)*(GMWQ!$NF$2:$NF$60=AC$1),0),$G332-1966)</f>
        <v>8968978</v>
      </c>
      <c r="AD332" s="4" cm="1">
        <f t="array" ref="AD332">INDEX(GMWQ!$A$2:$NF$60,MATCH(1,(GMWQ!$NE$2:$NE$60=AD$3)*(GMWQ!$ND$2:$ND$60=AD$4)*(GMWQ!$NF$2:$NF$60=AD$1),0),$G332-1966)</f>
        <v>138574.6</v>
      </c>
      <c r="AE332" s="4" cm="1">
        <f t="array" ref="AE332">INDEX(GMWQ!$A$2:$NF$60,MATCH(1,(GMWQ!$NE$2:$NE$60=AE$3)*(GMWQ!$ND$2:$ND$60=AE$4)*(GMWQ!$NF$2:$NF$60=AE$1),0),$G332-1966)</f>
        <v>1396843</v>
      </c>
      <c r="AF332" s="4" cm="1">
        <f t="array" ref="AF332">INDEX(GMWQ!$A$2:$NF$60,MATCH(1,(GMWQ!$NE$2:$NE$60=AF$3)*(GMWQ!$ND$2:$ND$60=AF$4)*(GMWQ!$NF$2:$NF$60=AF$1),0),$G332-1966)</f>
        <v>4863.9170000000004</v>
      </c>
      <c r="AG332" s="4" cm="1">
        <f t="array" ref="AG332">INDEX(GMWQ!$A$2:$NF$60,MATCH(1,(GMWQ!$NE$2:$NE$60=AG$3)*(GMWQ!$ND$2:$ND$60=AG$4)*(GMWQ!$NF$2:$NF$60=AG$1),0),$G332-1966)</f>
        <v>7027.2070000000003</v>
      </c>
      <c r="AH332" s="4" cm="1">
        <f t="array" ref="AH332">INDEX(GMWQ!$A$2:$NF$60,MATCH(1,(GMWQ!$NE$2:$NE$60=AH$3)*(GMWQ!$ND$2:$ND$60=AH$4)*(GMWQ!$NF$2:$NF$60=AH$1),0),$G332-1966)</f>
        <v>4585.8729999999996</v>
      </c>
      <c r="AI332" s="4" cm="1">
        <f t="array" ref="AI332">INDEX(GMWQ!$A$2:$NF$60,MATCH(1,(GMWQ!$NE$2:$NE$60=AI$3)*(GMWQ!$ND$2:$ND$60=AI$4)*(GMWQ!$NF$2:$NF$60=AI$1),0),$G332-1966)</f>
        <v>3429914</v>
      </c>
      <c r="AJ332" s="4" cm="1">
        <f t="array" ref="AJ332">INDEX(GMWQ!$A$2:$NF$60,MATCH(1,(GMWQ!$NE$2:$NE$60=AJ$3)*(GMWQ!$ND$2:$ND$60=AJ$4)*(GMWQ!$NF$2:$NF$60=AJ$1),0),$G332-1966)</f>
        <v>2076372</v>
      </c>
      <c r="AK332" s="4" cm="1">
        <f t="array" ref="AK332">INDEX(GMWQ!$A$2:$NF$60,MATCH(1,(GMWQ!$NE$2:$NE$60=AK$3)*(GMWQ!$ND$2:$ND$60=AK$4)*(GMWQ!$NF$2:$NF$60=AK$1),0),$G332-1966)</f>
        <v>22923.41</v>
      </c>
      <c r="AL332" s="4" cm="1">
        <f t="array" ref="AL332">INDEX(GMWQ!$A$2:$NF$60,MATCH(1,(GMWQ!$NE$2:$NE$60=AL$3)*(GMWQ!$ND$2:$ND$60=AL$4)*(GMWQ!$NF$2:$NF$60=AL$1),0),$G332-1966)</f>
        <v>277169.2</v>
      </c>
      <c r="AM332" s="4" cm="1">
        <f t="array" ref="AM332">INDEX(GMWQ!$A$2:$NF$60,MATCH(1,(GMWQ!$NE$2:$NE$60=AM$3)*(GMWQ!$ND$2:$ND$60=AM$4)*(GMWQ!$NF$2:$NF$60=AM$1),0),$G332-1966)</f>
        <v>2673.53</v>
      </c>
      <c r="AN332" s="4" cm="1">
        <f t="array" ref="AN332">INDEX(GMWQ!$A$2:$NF$60,MATCH(1,(GMWQ!$NE$2:$NE$60=AN$3)*(GMWQ!$ND$2:$ND$60=AN$4)*(GMWQ!$NF$2:$NF$60=AN$1),0),$G332-1966)</f>
        <v>1625.597</v>
      </c>
      <c r="AO332" s="4" cm="1">
        <f t="array" ref="AO332">INDEX(GMWQ!$A$2:$NF$60,MATCH(1,(GMWQ!$NE$2:$NE$60=AO$3)*(GMWQ!$ND$2:$ND$60=AO$4)*(GMWQ!$NF$2:$NF$60=AO$1),0),$G332-1966)</f>
        <v>1073.5029999999999</v>
      </c>
      <c r="AP332" s="4" cm="1">
        <f t="array" ref="AP332">INDEX(GMWQ!$A$2:$NF$60,MATCH(1,(GMWQ!$NE$2:$NE$60=AP$3)*(GMWQ!$ND$2:$ND$60=AP$4)*(GMWQ!$NF$2:$NF$60=AP$1),0),$G332-1966)</f>
        <v>2367138</v>
      </c>
      <c r="AQ332" s="4" cm="1">
        <f t="array" ref="AQ332">INDEX(GMWQ!$A$2:$NF$60,MATCH(1,(GMWQ!$NE$2:$NE$60=AQ$3)*(GMWQ!$ND$2:$ND$60=AQ$4)*(GMWQ!$NF$2:$NF$60=AQ$1),0),$G332-1966)</f>
        <v>0.72402420000000001</v>
      </c>
      <c r="AR332" s="4" cm="1">
        <f t="array" ref="AR332">INDEX(GMWQ!$A$2:$NF$60,MATCH(1,(GMWQ!$NE$2:$NE$60=AR$3)*(GMWQ!$ND$2:$ND$60=AR$4)*(GMWQ!$NF$2:$NF$60=AR$1),0),$G332-1966)</f>
        <v>0.78906880000000001</v>
      </c>
      <c r="AS332" s="4" cm="1">
        <f t="array" ref="AS332">INDEX(GMWQ!$A$2:$NF$60,MATCH(1,(GMWQ!$NE$2:$NE$60=AS$3)*(GMWQ!$ND$2:$ND$60=AS$4)*(GMWQ!$NF$2:$NF$60=AS$1),0),$G332-1966)</f>
        <v>0.51633989999999996</v>
      </c>
      <c r="AT332" s="4" cm="1">
        <f t="array" ref="AT332">INDEX(GMWQ!$A$2:$NF$60,MATCH(1,(GMWQ!$NE$2:$NE$60=AT$3)*(GMWQ!$ND$2:$ND$60=AT$4)*(GMWQ!$NF$2:$NF$60=AT$1),0),$G332-1966)</f>
        <v>0.72136350000000005</v>
      </c>
      <c r="AU332" s="4" cm="1">
        <f t="array" ref="AU332">INDEX(GMWQ!$A$2:$NF$60,MATCH(1,(GMWQ!$NE$2:$NE$60=AU$3)*(GMWQ!$ND$2:$ND$60=AU$4)*(GMWQ!$NF$2:$NF$60=AU$1),0),$G332-1966)</f>
        <v>250.06100000000001</v>
      </c>
      <c r="AV332" s="4" cm="1">
        <f t="array" ref="AV332">INDEX(GMWQ!$A$2:$NF$60,MATCH(1,(GMWQ!$NE$2:$NE$60=AV$3)*(GMWQ!$ND$2:$ND$60=AV$4)*(GMWQ!$NF$2:$NF$60=AV$1),0),$G332-1966)</f>
        <v>610.00019999999995</v>
      </c>
      <c r="AW332" s="4" cm="1">
        <f t="array" ref="AW332">INDEX(GMWQ!$A$2:$NF$60,MATCH(1,(GMWQ!$NE$2:$NE$60=AW$3)*(GMWQ!$ND$2:$ND$60=AW$4)*(GMWQ!$NF$2:$NF$60=AW$1),0),$G332-1966)</f>
        <v>193.0051</v>
      </c>
      <c r="AX332" s="4" cm="1">
        <f t="array" ref="AX332">INDEX(GMWQ!$A$2:$NF$60,MATCH(1,(GMWQ!$NE$2:$NE$60=AX$3)*(GMWQ!$ND$2:$ND$60=AX$4)*(GMWQ!$NF$2:$NF$60=AX$1),0),$G332-1966)</f>
        <v>222.19880000000001</v>
      </c>
      <c r="AY332" s="4" cm="1">
        <f t="array" ref="AY332">INDEX(GMWQ!$A$2:$NF$60,MATCH(1,(GMWQ!$NE$2:$NE$60=AY$3)*(GMWQ!$ND$2:$ND$60=AY$4)*(GMWQ!$NF$2:$NF$60=AY$1),0),$G332-1966)</f>
        <v>176.995</v>
      </c>
      <c r="AZ332" s="4" cm="1">
        <f t="array" ref="AZ332">INDEX(GMWQ!$A$2:$NF$60,MATCH(1,(GMWQ!$NE$2:$NE$60=AZ$3)*(GMWQ!$ND$2:$ND$60=AZ$4)*(GMWQ!$NF$2:$NF$60=AZ$1),0),$G332-1966)</f>
        <v>176.80619999999999</v>
      </c>
      <c r="BA332" s="4" cm="1">
        <f t="array" ref="BA332">INDEX(GMWQ!$A$2:$NF$60,MATCH(1,(GMWQ!$NE$2:$NE$60=BA$3)*(GMWQ!$ND$2:$ND$60=BA$4)*(GMWQ!$NF$2:$NF$60=BA$1),0),$G332-1966)</f>
        <v>294.72089999999997</v>
      </c>
    </row>
    <row r="333" spans="1:53" x14ac:dyDescent="0.25">
      <c r="B333" s="4">
        <f t="shared" si="431"/>
        <v>2054</v>
      </c>
      <c r="C333" s="4">
        <f t="shared" si="431"/>
        <v>2054</v>
      </c>
      <c r="D333" s="4">
        <f t="shared" ref="D333" si="433">+D329+1</f>
        <v>2054</v>
      </c>
      <c r="G333" s="4">
        <f t="shared" si="396"/>
        <v>2299</v>
      </c>
      <c r="H333" s="4" cm="1">
        <f t="array" ref="H333">INDEX(GMWQ!$A$2:$NF$60,MATCH(1,(GMWQ!$NE$2:$NE$60=H$3)*(GMWQ!$ND$2:$ND$60=H$4)*(GMWQ!$NF$2:$NF$60=H$1),0),$G333-1966)</f>
        <v>1031492</v>
      </c>
      <c r="I333" s="4" cm="1">
        <f t="array" ref="I333">INDEX(GMWQ!$A$2:$NF$60,MATCH(1,(GMWQ!$NE$2:$NE$60=I$3)*(GMWQ!$ND$2:$ND$60=I$4)*(GMWQ!$NF$2:$NF$60=I$1),0),$G333-1966)</f>
        <v>10354.040000000001</v>
      </c>
      <c r="J333" s="4" cm="1">
        <f t="array" ref="J333">INDEX(GMWQ!$A$2:$NF$60,MATCH(1,(GMWQ!$NE$2:$NE$60=J$3)*(GMWQ!$ND$2:$ND$60=J$4)*(GMWQ!$NF$2:$NF$60=J$1),0),$G333-1966)</f>
        <v>158963.4</v>
      </c>
      <c r="K333" s="4" cm="1">
        <f t="array" ref="K333">INDEX(GMWQ!$A$2:$NF$60,MATCH(1,(GMWQ!$NE$2:$NE$60=K$3)*(GMWQ!$ND$2:$ND$60=K$4)*(GMWQ!$NF$2:$NF$60=K$1),0),$G333-1966)</f>
        <v>1174.027</v>
      </c>
      <c r="L333" s="4" cm="1">
        <f t="array" ref="L333">INDEX(GMWQ!$A$2:$NF$60,MATCH(1,(GMWQ!$NE$2:$NE$60=L$3)*(GMWQ!$ND$2:$ND$60=L$4)*(GMWQ!$NF$2:$NF$60=L$1),0),$G333-1966)</f>
        <v>798.62</v>
      </c>
      <c r="M333" s="4" cm="1">
        <f t="array" ref="M333">INDEX(GMWQ!$A$2:$NF$60,MATCH(1,(GMWQ!$NE$2:$NE$60=M$3)*(GMWQ!$ND$2:$ND$60=M$4)*(GMWQ!$NF$2:$NF$60=M$1),0),$G333-1966)</f>
        <v>537.1576</v>
      </c>
      <c r="N333" s="4" cm="1">
        <f t="array" ref="N333">INDEX(GMWQ!$A$2:$NF$60,MATCH(1,(GMWQ!$NE$2:$NE$60=N$3)*(GMWQ!$ND$2:$ND$60=N$4)*(GMWQ!$NF$2:$NF$60=N$1),0),$G333-1966)</f>
        <v>1051003</v>
      </c>
      <c r="O333" s="4" cm="1">
        <f t="array" ref="O333">INDEX(GMWQ!$A$2:$NF$60,MATCH(1,(GMWQ!$NE$2:$NE$60=O$3)*(GMWQ!$ND$2:$ND$60=O$4)*(GMWQ!$NF$2:$NF$60=O$1),0),$G333-1966)</f>
        <v>-70248.12</v>
      </c>
      <c r="P333" s="4" cm="1">
        <f t="array" ref="P333">INDEX(GMWQ!$A$2:$NF$60,MATCH(1,(GMWQ!$NE$2:$NE$60=P$3)*(GMWQ!$ND$2:$ND$60=P$4)*(GMWQ!$NF$2:$NF$60=P$1),0),$G333-1966)</f>
        <v>-1068.3610000000001</v>
      </c>
      <c r="Q333" s="4" cm="1">
        <f t="array" ref="Q333">INDEX(GMWQ!$A$2:$NF$60,MATCH(1,(GMWQ!$NE$2:$NE$60=Q$3)*(GMWQ!$ND$2:$ND$60=Q$4)*(GMWQ!$NF$2:$NF$60=Q$1),0),$G333-1966)</f>
        <v>-9323.6640000000007</v>
      </c>
      <c r="R333" s="4" cm="1">
        <f t="array" ref="R333">INDEX(GMWQ!$A$2:$NF$60,MATCH(1,(GMWQ!$NE$2:$NE$60=R$3)*(GMWQ!$ND$2:$ND$60=R$4)*(GMWQ!$NF$2:$NF$60=R$1),0),$G333-1966)</f>
        <v>-39.667969999999997</v>
      </c>
      <c r="S333" s="4" cm="1">
        <f t="array" ref="S333">INDEX(GMWQ!$A$2:$NF$60,MATCH(1,(GMWQ!$NE$2:$NE$60=S$3)*(GMWQ!$ND$2:$ND$60=S$4)*(GMWQ!$NF$2:$NF$60=S$1),0),$G333-1966)</f>
        <v>-53.677979999999998</v>
      </c>
      <c r="T333" s="4" cm="1">
        <f t="array" ref="T333">INDEX(GMWQ!$A$2:$NF$60,MATCH(1,(GMWQ!$NE$2:$NE$60=T$3)*(GMWQ!$ND$2:$ND$60=T$4)*(GMWQ!$NF$2:$NF$60=T$1),0),$G333-1966)</f>
        <v>-19.011659999999999</v>
      </c>
      <c r="U333" s="4" cm="1">
        <f t="array" ref="U333">INDEX(GMWQ!$A$2:$NF$60,MATCH(1,(GMWQ!$NE$2:$NE$60=U$3)*(GMWQ!$ND$2:$ND$60=U$4)*(GMWQ!$NF$2:$NF$60=U$1),0),$G333-1966)</f>
        <v>-35625.25</v>
      </c>
      <c r="V333" s="4" cm="1">
        <f t="array" ref="V333">INDEX(GMWQ!$A$2:$NF$60,MATCH(1,(GMWQ!$NE$2:$NE$60=V$3)*(GMWQ!$ND$2:$ND$60=V$4)*(GMWQ!$NF$2:$NF$60=V$1),0),$G333-1966)</f>
        <v>8776238</v>
      </c>
      <c r="W333" s="4" cm="1">
        <f t="array" ref="W333">INDEX(GMWQ!$A$2:$NF$60,MATCH(1,(GMWQ!$NE$2:$NE$60=W$3)*(GMWQ!$ND$2:$ND$60=W$4)*(GMWQ!$NF$2:$NF$60=W$1),0),$G333-1966)</f>
        <v>151387.1</v>
      </c>
      <c r="X333" s="4" cm="1">
        <f t="array" ref="X333">INDEX(GMWQ!$A$2:$NF$60,MATCH(1,(GMWQ!$NE$2:$NE$60=X$3)*(GMWQ!$ND$2:$ND$60=X$4)*(GMWQ!$NF$2:$NF$60=X$1),0),$G333-1966)</f>
        <v>2188738</v>
      </c>
      <c r="Y333" s="4" cm="1">
        <f t="array" ref="Y333">INDEX(GMWQ!$A$2:$NF$60,MATCH(1,(GMWQ!$NE$2:$NE$60=Y$3)*(GMWQ!$ND$2:$ND$60=Y$4)*(GMWQ!$NF$2:$NF$60=Y$1),0),$G333-1966)</f>
        <v>6580.1350000000002</v>
      </c>
      <c r="Z333" s="4" cm="1">
        <f t="array" ref="Z333">INDEX(GMWQ!$A$2:$NF$60,MATCH(1,(GMWQ!$NE$2:$NE$60=Z$3)*(GMWQ!$ND$2:$ND$60=Z$4)*(GMWQ!$NF$2:$NF$60=Z$1),0),$G333-1966)</f>
        <v>8511.2749999999996</v>
      </c>
      <c r="AA333" s="4" cm="1">
        <f t="array" ref="AA333">INDEX(GMWQ!$A$2:$NF$60,MATCH(1,(GMWQ!$NE$2:$NE$60=AA$3)*(GMWQ!$ND$2:$ND$60=AA$4)*(GMWQ!$NF$2:$NF$60=AA$1),0),$G333-1966)</f>
        <v>5243.5969999999998</v>
      </c>
      <c r="AB333" s="4" cm="1">
        <f t="array" ref="AB333">INDEX(GMWQ!$A$2:$NF$60,MATCH(1,(GMWQ!$NE$2:$NE$60=AB$3)*(GMWQ!$ND$2:$ND$60=AB$4)*(GMWQ!$NF$2:$NF$60=AB$1),0),$G333-1966)</f>
        <v>6526834</v>
      </c>
      <c r="AC333" s="4" cm="1">
        <f t="array" ref="AC333">INDEX(GMWQ!$A$2:$NF$60,MATCH(1,(GMWQ!$NE$2:$NE$60=AC$3)*(GMWQ!$ND$2:$ND$60=AC$4)*(GMWQ!$NF$2:$NF$60=AC$1),0),$G333-1966)</f>
        <v>9041905</v>
      </c>
      <c r="AD333" s="4" cm="1">
        <f t="array" ref="AD333">INDEX(GMWQ!$A$2:$NF$60,MATCH(1,(GMWQ!$NE$2:$NE$60=AD$3)*(GMWQ!$ND$2:$ND$60=AD$4)*(GMWQ!$NF$2:$NF$60=AD$1),0),$G333-1966)</f>
        <v>139643.70000000001</v>
      </c>
      <c r="AE333" s="4" cm="1">
        <f t="array" ref="AE333">INDEX(GMWQ!$A$2:$NF$60,MATCH(1,(GMWQ!$NE$2:$NE$60=AE$3)*(GMWQ!$ND$2:$ND$60=AE$4)*(GMWQ!$NF$2:$NF$60=AE$1),0),$G333-1966)</f>
        <v>1406167</v>
      </c>
      <c r="AF333" s="4" cm="1">
        <f t="array" ref="AF333">INDEX(GMWQ!$A$2:$NF$60,MATCH(1,(GMWQ!$NE$2:$NE$60=AF$3)*(GMWQ!$ND$2:$ND$60=AF$4)*(GMWQ!$NF$2:$NF$60=AF$1),0),$G333-1966)</f>
        <v>4903.585</v>
      </c>
      <c r="AG333" s="4" cm="1">
        <f t="array" ref="AG333">INDEX(GMWQ!$A$2:$NF$60,MATCH(1,(GMWQ!$NE$2:$NE$60=AG$3)*(GMWQ!$ND$2:$ND$60=AG$4)*(GMWQ!$NF$2:$NF$60=AG$1),0),$G333-1966)</f>
        <v>7080.8850000000002</v>
      </c>
      <c r="AH333" s="4" cm="1">
        <f t="array" ref="AH333">INDEX(GMWQ!$A$2:$NF$60,MATCH(1,(GMWQ!$NE$2:$NE$60=AH$3)*(GMWQ!$ND$2:$ND$60=AH$4)*(GMWQ!$NF$2:$NF$60=AH$1),0),$G333-1966)</f>
        <v>4604.8850000000002</v>
      </c>
      <c r="AI333" s="4" cm="1">
        <f t="array" ref="AI333">INDEX(GMWQ!$A$2:$NF$60,MATCH(1,(GMWQ!$NE$2:$NE$60=AI$3)*(GMWQ!$ND$2:$ND$60=AI$4)*(GMWQ!$NF$2:$NF$60=AI$1),0),$G333-1966)</f>
        <v>3467057</v>
      </c>
      <c r="AJ333" s="4" cm="1">
        <f t="array" ref="AJ333">INDEX(GMWQ!$A$2:$NF$60,MATCH(1,(GMWQ!$NE$2:$NE$60=AJ$3)*(GMWQ!$ND$2:$ND$60=AJ$4)*(GMWQ!$NF$2:$NF$60=AJ$1),0),$G333-1966)</f>
        <v>2093030</v>
      </c>
      <c r="AK333" s="4" cm="1">
        <f t="array" ref="AK333">INDEX(GMWQ!$A$2:$NF$60,MATCH(1,(GMWQ!$NE$2:$NE$60=AK$3)*(GMWQ!$ND$2:$ND$60=AK$4)*(GMWQ!$NF$2:$NF$60=AK$1),0),$G333-1966)</f>
        <v>23122.43</v>
      </c>
      <c r="AL333" s="4" cm="1">
        <f t="array" ref="AL333">INDEX(GMWQ!$A$2:$NF$60,MATCH(1,(GMWQ!$NE$2:$NE$60=AL$3)*(GMWQ!$ND$2:$ND$60=AL$4)*(GMWQ!$NF$2:$NF$60=AL$1),0),$G333-1966)</f>
        <v>278529.8</v>
      </c>
      <c r="AM333" s="4" cm="1">
        <f t="array" ref="AM333">INDEX(GMWQ!$A$2:$NF$60,MATCH(1,(GMWQ!$NE$2:$NE$60=AM$3)*(GMWQ!$ND$2:$ND$60=AM$4)*(GMWQ!$NF$2:$NF$60=AM$1),0),$G333-1966)</f>
        <v>2691.3</v>
      </c>
      <c r="AN333" s="4" cm="1">
        <f t="array" ref="AN333">INDEX(GMWQ!$A$2:$NF$60,MATCH(1,(GMWQ!$NE$2:$NE$60=AN$3)*(GMWQ!$ND$2:$ND$60=AN$4)*(GMWQ!$NF$2:$NF$60=AN$1),0),$G333-1966)</f>
        <v>1634.6890000000001</v>
      </c>
      <c r="AO333" s="4" cm="1">
        <f t="array" ref="AO333">INDEX(GMWQ!$A$2:$NF$60,MATCH(1,(GMWQ!$NE$2:$NE$60=AO$3)*(GMWQ!$ND$2:$ND$60=AO$4)*(GMWQ!$NF$2:$NF$60=AO$1),0),$G333-1966)</f>
        <v>1079.98</v>
      </c>
      <c r="AP333" s="4" cm="1">
        <f t="array" ref="AP333">INDEX(GMWQ!$A$2:$NF$60,MATCH(1,(GMWQ!$NE$2:$NE$60=AP$3)*(GMWQ!$ND$2:$ND$60=AP$4)*(GMWQ!$NF$2:$NF$60=AP$1),0),$G333-1966)</f>
        <v>2388461</v>
      </c>
      <c r="AQ333" s="4" cm="1">
        <f t="array" ref="AQ333">INDEX(GMWQ!$A$2:$NF$60,MATCH(1,(GMWQ!$NE$2:$NE$60=AQ$3)*(GMWQ!$ND$2:$ND$60=AQ$4)*(GMWQ!$NF$2:$NF$60=AQ$1),0),$G333-1966)</f>
        <v>0.72713899999999998</v>
      </c>
      <c r="AR333" s="4" cm="1">
        <f t="array" ref="AR333">INDEX(GMWQ!$A$2:$NF$60,MATCH(1,(GMWQ!$NE$2:$NE$60=AR$3)*(GMWQ!$ND$2:$ND$60=AR$4)*(GMWQ!$NF$2:$NF$60=AR$1),0),$G333-1966)</f>
        <v>0.78954789999999997</v>
      </c>
      <c r="AS333" s="4" cm="1">
        <f t="array" ref="AS333">INDEX(GMWQ!$A$2:$NF$60,MATCH(1,(GMWQ!$NE$2:$NE$60=AS$3)*(GMWQ!$ND$2:$ND$60=AS$4)*(GMWQ!$NF$2:$NF$60=AS$1),0),$G333-1966)</f>
        <v>0.52096410000000004</v>
      </c>
      <c r="AT333" s="4" cm="1">
        <f t="array" ref="AT333">INDEX(GMWQ!$A$2:$NF$60,MATCH(1,(GMWQ!$NE$2:$NE$60=AT$3)*(GMWQ!$ND$2:$ND$60=AT$4)*(GMWQ!$NF$2:$NF$60=AT$1),0),$G333-1966)</f>
        <v>0.71743420000000002</v>
      </c>
      <c r="AU333" s="4" cm="1">
        <f t="array" ref="AU333">INDEX(GMWQ!$A$2:$NF$60,MATCH(1,(GMWQ!$NE$2:$NE$60=AU$3)*(GMWQ!$ND$2:$ND$60=AU$4)*(GMWQ!$NF$2:$NF$60=AU$1),0),$G333-1966)</f>
        <v>251.30240000000001</v>
      </c>
      <c r="AV333" s="4" cm="1">
        <f t="array" ref="AV333">INDEX(GMWQ!$A$2:$NF$60,MATCH(1,(GMWQ!$NE$2:$NE$60=AV$3)*(GMWQ!$ND$2:$ND$60=AV$4)*(GMWQ!$NF$2:$NF$60=AV$1),0),$G333-1966)</f>
        <v>613.33889999999997</v>
      </c>
      <c r="AW333" s="4" cm="1">
        <f t="array" ref="AW333">INDEX(GMWQ!$A$2:$NF$60,MATCH(1,(GMWQ!$NE$2:$NE$60=AW$3)*(GMWQ!$ND$2:$ND$60=AW$4)*(GMWQ!$NF$2:$NF$60=AW$1),0),$G333-1966)</f>
        <v>193.57980000000001</v>
      </c>
      <c r="AX333" s="4" cm="1">
        <f t="array" ref="AX333">INDEX(GMWQ!$A$2:$NF$60,MATCH(1,(GMWQ!$NE$2:$NE$60=AX$3)*(GMWQ!$ND$2:$ND$60=AX$4)*(GMWQ!$NF$2:$NF$60=AX$1),0),$G333-1966)</f>
        <v>223.31530000000001</v>
      </c>
      <c r="AY333" s="4" cm="1">
        <f t="array" ref="AY333">INDEX(GMWQ!$A$2:$NF$60,MATCH(1,(GMWQ!$NE$2:$NE$60=AY$3)*(GMWQ!$ND$2:$ND$60=AY$4)*(GMWQ!$NF$2:$NF$60=AY$1),0),$G333-1966)</f>
        <v>177.6181</v>
      </c>
      <c r="AZ333" s="4" cm="1">
        <f t="array" ref="AZ333">INDEX(GMWQ!$A$2:$NF$60,MATCH(1,(GMWQ!$NE$2:$NE$60=AZ$3)*(GMWQ!$ND$2:$ND$60=AZ$4)*(GMWQ!$NF$2:$NF$60=AZ$1),0),$G333-1966)</f>
        <v>177.8331</v>
      </c>
      <c r="BA333" s="4" cm="1">
        <f t="array" ref="BA333">INDEX(GMWQ!$A$2:$NF$60,MATCH(1,(GMWQ!$NE$2:$NE$60=BA$3)*(GMWQ!$ND$2:$ND$60=BA$4)*(GMWQ!$NF$2:$NF$60=BA$1),0),$G333-1966)</f>
        <v>296.19749999999999</v>
      </c>
    </row>
    <row r="334" spans="1:53" x14ac:dyDescent="0.25">
      <c r="B334" s="4">
        <f t="shared" si="431"/>
        <v>2054</v>
      </c>
      <c r="C334" s="4">
        <f t="shared" si="431"/>
        <v>2054</v>
      </c>
      <c r="D334" s="4">
        <f t="shared" ref="D334" si="434">+D330+1</f>
        <v>2054</v>
      </c>
      <c r="F334" s="4">
        <f t="shared" ref="F334" si="435">+F330+1</f>
        <v>2054</v>
      </c>
      <c r="G334" s="4">
        <f t="shared" si="396"/>
        <v>2300</v>
      </c>
      <c r="H334" s="4" cm="1">
        <f t="array" ref="H334">INDEX(GMWQ!$A$2:$NF$60,MATCH(1,(GMWQ!$NE$2:$NE$60=H$3)*(GMWQ!$ND$2:$ND$60=H$4)*(GMWQ!$NF$2:$NF$60=H$1),0),$G334-1966)</f>
        <v>1034145</v>
      </c>
      <c r="I334" s="4" cm="1">
        <f t="array" ref="I334">INDEX(GMWQ!$A$2:$NF$60,MATCH(1,(GMWQ!$NE$2:$NE$60=I$3)*(GMWQ!$ND$2:$ND$60=I$4)*(GMWQ!$NF$2:$NF$60=I$1),0),$G334-1966)</f>
        <v>10394.530000000001</v>
      </c>
      <c r="J334" s="4" cm="1">
        <f t="array" ref="J334">INDEX(GMWQ!$A$2:$NF$60,MATCH(1,(GMWQ!$NE$2:$NE$60=J$3)*(GMWQ!$ND$2:$ND$60=J$4)*(GMWQ!$NF$2:$NF$60=J$1),0),$G334-1966)</f>
        <v>159099.9</v>
      </c>
      <c r="K334" s="4" cm="1">
        <f t="array" ref="K334">INDEX(GMWQ!$A$2:$NF$60,MATCH(1,(GMWQ!$NE$2:$NE$60=K$3)*(GMWQ!$ND$2:$ND$60=K$4)*(GMWQ!$NF$2:$NF$60=K$1),0),$G334-1966)</f>
        <v>1175.9929999999999</v>
      </c>
      <c r="L334" s="4" cm="1">
        <f t="array" ref="L334">INDEX(GMWQ!$A$2:$NF$60,MATCH(1,(GMWQ!$NE$2:$NE$60=L$3)*(GMWQ!$ND$2:$ND$60=L$4)*(GMWQ!$NF$2:$NF$60=L$1),0),$G334-1966)</f>
        <v>799.19299999999998</v>
      </c>
      <c r="M334" s="4" cm="1">
        <f t="array" ref="M334">INDEX(GMWQ!$A$2:$NF$60,MATCH(1,(GMWQ!$NE$2:$NE$60=M$3)*(GMWQ!$ND$2:$ND$60=M$4)*(GMWQ!$NF$2:$NF$60=M$1),0),$G334-1966)</f>
        <v>537.64200000000005</v>
      </c>
      <c r="N334" s="4" cm="1">
        <f t="array" ref="N334">INDEX(GMWQ!$A$2:$NF$60,MATCH(1,(GMWQ!$NE$2:$NE$60=N$3)*(GMWQ!$ND$2:$ND$60=N$4)*(GMWQ!$NF$2:$NF$60=N$1),0),$G334-1966)</f>
        <v>1055261</v>
      </c>
      <c r="O334" s="4" cm="1">
        <f t="array" ref="O334">INDEX(GMWQ!$A$2:$NF$60,MATCH(1,(GMWQ!$NE$2:$NE$60=O$3)*(GMWQ!$ND$2:$ND$60=O$4)*(GMWQ!$NF$2:$NF$60=O$1),0),$G334-1966)</f>
        <v>-126004.3</v>
      </c>
      <c r="P334" s="4" cm="1">
        <f t="array" ref="P334">INDEX(GMWQ!$A$2:$NF$60,MATCH(1,(GMWQ!$NE$2:$NE$60=P$3)*(GMWQ!$ND$2:$ND$60=P$4)*(GMWQ!$NF$2:$NF$60=P$1),0),$G334-1966)</f>
        <v>-1065.7909999999999</v>
      </c>
      <c r="Q334" s="4" cm="1">
        <f t="array" ref="Q334">INDEX(GMWQ!$A$2:$NF$60,MATCH(1,(GMWQ!$NE$2:$NE$60=Q$3)*(GMWQ!$ND$2:$ND$60=Q$4)*(GMWQ!$NF$2:$NF$60=Q$1),0),$G334-1966)</f>
        <v>-9369.4380000000001</v>
      </c>
      <c r="R334" s="4" cm="1">
        <f t="array" ref="R334">INDEX(GMWQ!$A$2:$NF$60,MATCH(1,(GMWQ!$NE$2:$NE$60=R$3)*(GMWQ!$ND$2:$ND$60=R$4)*(GMWQ!$NF$2:$NF$60=R$1),0),$G334-1966)</f>
        <v>-39.932009999999998</v>
      </c>
      <c r="S334" s="4" cm="1">
        <f t="array" ref="S334">INDEX(GMWQ!$A$2:$NF$60,MATCH(1,(GMWQ!$NE$2:$NE$60=S$3)*(GMWQ!$ND$2:$ND$60=S$4)*(GMWQ!$NF$2:$NF$60=S$1),0),$G334-1966)</f>
        <v>-53.981990000000003</v>
      </c>
      <c r="T334" s="4" cm="1">
        <f t="array" ref="T334">INDEX(GMWQ!$A$2:$NF$60,MATCH(1,(GMWQ!$NE$2:$NE$60=T$3)*(GMWQ!$ND$2:$ND$60=T$4)*(GMWQ!$NF$2:$NF$60=T$1),0),$G334-1966)</f>
        <v>-19.12641</v>
      </c>
      <c r="U334" s="4" cm="1">
        <f t="array" ref="U334">INDEX(GMWQ!$A$2:$NF$60,MATCH(1,(GMWQ!$NE$2:$NE$60=U$3)*(GMWQ!$ND$2:$ND$60=U$4)*(GMWQ!$NF$2:$NF$60=U$1),0),$G334-1966)</f>
        <v>-36007.69</v>
      </c>
      <c r="V334" s="4" cm="1">
        <f t="array" ref="V334">INDEX(GMWQ!$A$2:$NF$60,MATCH(1,(GMWQ!$NE$2:$NE$60=V$3)*(GMWQ!$ND$2:$ND$60=V$4)*(GMWQ!$NF$2:$NF$60=V$1),0),$G334-1966)</f>
        <v>8902242</v>
      </c>
      <c r="W334" s="4" cm="1">
        <f t="array" ref="W334">INDEX(GMWQ!$A$2:$NF$60,MATCH(1,(GMWQ!$NE$2:$NE$60=W$3)*(GMWQ!$ND$2:$ND$60=W$4)*(GMWQ!$NF$2:$NF$60=W$1),0),$G334-1966)</f>
        <v>152452.9</v>
      </c>
      <c r="X334" s="4" cm="1">
        <f t="array" ref="X334">INDEX(GMWQ!$A$2:$NF$60,MATCH(1,(GMWQ!$NE$2:$NE$60=X$3)*(GMWQ!$ND$2:$ND$60=X$4)*(GMWQ!$NF$2:$NF$60=X$1),0),$G334-1966)</f>
        <v>2198108</v>
      </c>
      <c r="Y334" s="4" cm="1">
        <f t="array" ref="Y334">INDEX(GMWQ!$A$2:$NF$60,MATCH(1,(GMWQ!$NE$2:$NE$60=Y$3)*(GMWQ!$ND$2:$ND$60=Y$4)*(GMWQ!$NF$2:$NF$60=Y$1),0),$G334-1966)</f>
        <v>6620.067</v>
      </c>
      <c r="Z334" s="4" cm="1">
        <f t="array" ref="Z334">INDEX(GMWQ!$A$2:$NF$60,MATCH(1,(GMWQ!$NE$2:$NE$60=Z$3)*(GMWQ!$ND$2:$ND$60=Z$4)*(GMWQ!$NF$2:$NF$60=Z$1),0),$G334-1966)</f>
        <v>8565.2579999999998</v>
      </c>
      <c r="AA334" s="4" cm="1">
        <f t="array" ref="AA334">INDEX(GMWQ!$A$2:$NF$60,MATCH(1,(GMWQ!$NE$2:$NE$60=AA$3)*(GMWQ!$ND$2:$ND$60=AA$4)*(GMWQ!$NF$2:$NF$60=AA$1),0),$G334-1966)</f>
        <v>5262.7240000000002</v>
      </c>
      <c r="AB334" s="4" cm="1">
        <f t="array" ref="AB334">INDEX(GMWQ!$A$2:$NF$60,MATCH(1,(GMWQ!$NE$2:$NE$60=AB$3)*(GMWQ!$ND$2:$ND$60=AB$4)*(GMWQ!$NF$2:$NF$60=AB$1),0),$G334-1966)</f>
        <v>6562842</v>
      </c>
      <c r="AC334" s="4" cm="1">
        <f t="array" ref="AC334">INDEX(GMWQ!$A$2:$NF$60,MATCH(1,(GMWQ!$NE$2:$NE$60=AC$3)*(GMWQ!$ND$2:$ND$60=AC$4)*(GMWQ!$NF$2:$NF$60=AC$1),0),$G334-1966)</f>
        <v>9170588</v>
      </c>
      <c r="AD334" s="4" cm="1">
        <f t="array" ref="AD334">INDEX(GMWQ!$A$2:$NF$60,MATCH(1,(GMWQ!$NE$2:$NE$60=AD$3)*(GMWQ!$ND$2:$ND$60=AD$4)*(GMWQ!$NF$2:$NF$60=AD$1),0),$G334-1966)</f>
        <v>140710.29999999999</v>
      </c>
      <c r="AE334" s="4" cm="1">
        <f t="array" ref="AE334">INDEX(GMWQ!$A$2:$NF$60,MATCH(1,(GMWQ!$NE$2:$NE$60=AE$3)*(GMWQ!$ND$2:$ND$60=AE$4)*(GMWQ!$NF$2:$NF$60=AE$1),0),$G334-1966)</f>
        <v>1415536</v>
      </c>
      <c r="AF334" s="4" cm="1">
        <f t="array" ref="AF334">INDEX(GMWQ!$A$2:$NF$60,MATCH(1,(GMWQ!$NE$2:$NE$60=AF$3)*(GMWQ!$ND$2:$ND$60=AF$4)*(GMWQ!$NF$2:$NF$60=AF$1),0),$G334-1966)</f>
        <v>4943.5169999999998</v>
      </c>
      <c r="AG334" s="4" cm="1">
        <f t="array" ref="AG334">INDEX(GMWQ!$A$2:$NF$60,MATCH(1,(GMWQ!$NE$2:$NE$60=AG$3)*(GMWQ!$ND$2:$ND$60=AG$4)*(GMWQ!$NF$2:$NF$60=AG$1),0),$G334-1966)</f>
        <v>7134.8670000000002</v>
      </c>
      <c r="AH334" s="4" cm="1">
        <f t="array" ref="AH334">INDEX(GMWQ!$A$2:$NF$60,MATCH(1,(GMWQ!$NE$2:$NE$60=AH$3)*(GMWQ!$ND$2:$ND$60=AH$4)*(GMWQ!$NF$2:$NF$60=AH$1),0),$G334-1966)</f>
        <v>4624.0110000000004</v>
      </c>
      <c r="AI334" s="4" cm="1">
        <f t="array" ref="AI334">INDEX(GMWQ!$A$2:$NF$60,MATCH(1,(GMWQ!$NE$2:$NE$60=AI$3)*(GMWQ!$ND$2:$ND$60=AI$4)*(GMWQ!$NF$2:$NF$60=AI$1),0),$G334-1966)</f>
        <v>3504582</v>
      </c>
      <c r="AJ334" s="4" cm="1">
        <f t="array" ref="AJ334">INDEX(GMWQ!$A$2:$NF$60,MATCH(1,(GMWQ!$NE$2:$NE$60=AJ$3)*(GMWQ!$ND$2:$ND$60=AJ$4)*(GMWQ!$NF$2:$NF$60=AJ$1),0),$G334-1966)</f>
        <v>2109808</v>
      </c>
      <c r="AK334" s="4" cm="1">
        <f t="array" ref="AK334">INDEX(GMWQ!$A$2:$NF$60,MATCH(1,(GMWQ!$NE$2:$NE$60=AK$3)*(GMWQ!$ND$2:$ND$60=AK$4)*(GMWQ!$NF$2:$NF$60=AK$1),0),$G334-1966)</f>
        <v>23323.3</v>
      </c>
      <c r="AL334" s="4" cm="1">
        <f t="array" ref="AL334">INDEX(GMWQ!$A$2:$NF$60,MATCH(1,(GMWQ!$NE$2:$NE$60=AL$3)*(GMWQ!$ND$2:$ND$60=AL$4)*(GMWQ!$NF$2:$NF$60=AL$1),0),$G334-1966)</f>
        <v>279885.40000000002</v>
      </c>
      <c r="AM334" s="4" cm="1">
        <f t="array" ref="AM334">INDEX(GMWQ!$A$2:$NF$60,MATCH(1,(GMWQ!$NE$2:$NE$60=AM$3)*(GMWQ!$ND$2:$ND$60=AM$4)*(GMWQ!$NF$2:$NF$60=AM$1),0),$G334-1966)</f>
        <v>2709.181</v>
      </c>
      <c r="AN334" s="4" cm="1">
        <f t="array" ref="AN334">INDEX(GMWQ!$A$2:$NF$60,MATCH(1,(GMWQ!$NE$2:$NE$60=AN$3)*(GMWQ!$ND$2:$ND$60=AN$4)*(GMWQ!$NF$2:$NF$60=AN$1),0),$G334-1966)</f>
        <v>1643.9639999999999</v>
      </c>
      <c r="AO334" s="4" cm="1">
        <f t="array" ref="AO334">INDEX(GMWQ!$A$2:$NF$60,MATCH(1,(GMWQ!$NE$2:$NE$60=AO$3)*(GMWQ!$ND$2:$ND$60=AO$4)*(GMWQ!$NF$2:$NF$60=AO$1),0),$G334-1966)</f>
        <v>1086.2280000000001</v>
      </c>
      <c r="AP334" s="4" cm="1">
        <f t="array" ref="AP334">INDEX(GMWQ!$A$2:$NF$60,MATCH(1,(GMWQ!$NE$2:$NE$60=AP$3)*(GMWQ!$ND$2:$ND$60=AP$4)*(GMWQ!$NF$2:$NF$60=AP$1),0),$G334-1966)</f>
        <v>2409990</v>
      </c>
      <c r="AQ334" s="4" cm="1">
        <f t="array" ref="AQ334">INDEX(GMWQ!$A$2:$NF$60,MATCH(1,(GMWQ!$NE$2:$NE$60=AQ$3)*(GMWQ!$ND$2:$ND$60=AQ$4)*(GMWQ!$NF$2:$NF$60=AQ$1),0),$G334-1966)</f>
        <v>0.73006210000000005</v>
      </c>
      <c r="AR334" s="4" cm="1">
        <f t="array" ref="AR334">INDEX(GMWQ!$A$2:$NF$60,MATCH(1,(GMWQ!$NE$2:$NE$60=AR$3)*(GMWQ!$ND$2:$ND$60=AR$4)*(GMWQ!$NF$2:$NF$60=AR$1),0),$G334-1966)</f>
        <v>0.78997919999999999</v>
      </c>
      <c r="AS334" s="4" cm="1">
        <f t="array" ref="AS334">INDEX(GMWQ!$A$2:$NF$60,MATCH(1,(GMWQ!$NE$2:$NE$60=AS$3)*(GMWQ!$ND$2:$ND$60=AS$4)*(GMWQ!$NF$2:$NF$60=AS$1),0),$G334-1966)</f>
        <v>0.52578009999999997</v>
      </c>
      <c r="AT334" s="4" cm="1">
        <f t="array" ref="AT334">INDEX(GMWQ!$A$2:$NF$60,MATCH(1,(GMWQ!$NE$2:$NE$60=AT$3)*(GMWQ!$ND$2:$ND$60=AT$4)*(GMWQ!$NF$2:$NF$60=AT$1),0),$G334-1966)</f>
        <v>0.71388819999999997</v>
      </c>
      <c r="AU334" s="4" cm="1">
        <f t="array" ref="AU334">INDEX(GMWQ!$A$2:$NF$60,MATCH(1,(GMWQ!$NE$2:$NE$60=AU$3)*(GMWQ!$ND$2:$ND$60=AU$4)*(GMWQ!$NF$2:$NF$60=AU$1),0),$G334-1966)</f>
        <v>252.39359999999999</v>
      </c>
      <c r="AV334" s="4" cm="1">
        <f t="array" ref="AV334">INDEX(GMWQ!$A$2:$NF$60,MATCH(1,(GMWQ!$NE$2:$NE$60=AV$3)*(GMWQ!$ND$2:$ND$60=AV$4)*(GMWQ!$NF$2:$NF$60=AV$1),0),$G334-1966)</f>
        <v>616.69539999999995</v>
      </c>
      <c r="AW334" s="4" cm="1">
        <f t="array" ref="AW334">INDEX(GMWQ!$A$2:$NF$60,MATCH(1,(GMWQ!$NE$2:$NE$60=AW$3)*(GMWQ!$ND$2:$ND$60=AW$4)*(GMWQ!$NF$2:$NF$60=AW$1),0),$G334-1966)</f>
        <v>194.65719999999999</v>
      </c>
      <c r="AX334" s="4" cm="1">
        <f t="array" ref="AX334">INDEX(GMWQ!$A$2:$NF$60,MATCH(1,(GMWQ!$NE$2:$NE$60=AX$3)*(GMWQ!$ND$2:$ND$60=AX$4)*(GMWQ!$NF$2:$NF$60=AX$1),0),$G334-1966)</f>
        <v>224.4376</v>
      </c>
      <c r="AY334" s="4" cm="1">
        <f t="array" ref="AY334">INDEX(GMWQ!$A$2:$NF$60,MATCH(1,(GMWQ!$NE$2:$NE$60=AY$3)*(GMWQ!$ND$2:$ND$60=AY$4)*(GMWQ!$NF$2:$NF$60=AY$1),0),$G334-1966)</f>
        <v>177.95699999999999</v>
      </c>
      <c r="AZ334" s="4" cm="1">
        <f t="array" ref="AZ334">INDEX(GMWQ!$A$2:$NF$60,MATCH(1,(GMWQ!$NE$2:$NE$60=AZ$3)*(GMWQ!$ND$2:$ND$60=AZ$4)*(GMWQ!$NF$2:$NF$60=AZ$1),0),$G334-1966)</f>
        <v>177.33940000000001</v>
      </c>
      <c r="BA334" s="4" cm="1">
        <f t="array" ref="BA334">INDEX(GMWQ!$A$2:$NF$60,MATCH(1,(GMWQ!$NE$2:$NE$60=BA$3)*(GMWQ!$ND$2:$ND$60=BA$4)*(GMWQ!$NF$2:$NF$60=BA$1),0),$G334-1966)</f>
        <v>297.68259999999998</v>
      </c>
    </row>
    <row r="335" spans="1:53" x14ac:dyDescent="0.25">
      <c r="A335" s="4">
        <v>2055</v>
      </c>
      <c r="B335" s="4">
        <f t="shared" si="431"/>
        <v>2055</v>
      </c>
      <c r="C335" s="4">
        <f t="shared" si="431"/>
        <v>2054</v>
      </c>
      <c r="D335" s="4">
        <f t="shared" ref="D335" si="436">+D331+1</f>
        <v>2054</v>
      </c>
      <c r="E335" s="4">
        <f t="shared" si="431"/>
        <v>2054</v>
      </c>
      <c r="G335" s="4">
        <f t="shared" si="396"/>
        <v>2301</v>
      </c>
      <c r="H335" s="4" cm="1">
        <f t="array" ref="H335">INDEX(GMWQ!$A$2:$NF$60,MATCH(1,(GMWQ!$NE$2:$NE$60=H$3)*(GMWQ!$ND$2:$ND$60=H$4)*(GMWQ!$NF$2:$NF$60=H$1),0),$G335-1966)</f>
        <v>1036797</v>
      </c>
      <c r="I335" s="4" cm="1">
        <f t="array" ref="I335">INDEX(GMWQ!$A$2:$NF$60,MATCH(1,(GMWQ!$NE$2:$NE$60=I$3)*(GMWQ!$ND$2:$ND$60=I$4)*(GMWQ!$NF$2:$NF$60=I$1),0),$G335-1966)</f>
        <v>10435.040000000001</v>
      </c>
      <c r="J335" s="4" cm="1">
        <f t="array" ref="J335">INDEX(GMWQ!$A$2:$NF$60,MATCH(1,(GMWQ!$NE$2:$NE$60=J$3)*(GMWQ!$ND$2:$ND$60=J$4)*(GMWQ!$NF$2:$NF$60=J$1),0),$G335-1966)</f>
        <v>159237.5</v>
      </c>
      <c r="K335" s="4" cm="1">
        <f t="array" ref="K335">INDEX(GMWQ!$A$2:$NF$60,MATCH(1,(GMWQ!$NE$2:$NE$60=K$3)*(GMWQ!$ND$2:$ND$60=K$4)*(GMWQ!$NF$2:$NF$60=K$1),0),$G335-1966)</f>
        <v>1177.867</v>
      </c>
      <c r="L335" s="4" cm="1">
        <f t="array" ref="L335">INDEX(GMWQ!$A$2:$NF$60,MATCH(1,(GMWQ!$NE$2:$NE$60=L$3)*(GMWQ!$ND$2:$ND$60=L$4)*(GMWQ!$NF$2:$NF$60=L$1),0),$G335-1966)</f>
        <v>799.64030000000002</v>
      </c>
      <c r="M335" s="4" cm="1">
        <f t="array" ref="M335">INDEX(GMWQ!$A$2:$NF$60,MATCH(1,(GMWQ!$NE$2:$NE$60=M$3)*(GMWQ!$ND$2:$ND$60=M$4)*(GMWQ!$NF$2:$NF$60=M$1),0),$G335-1966)</f>
        <v>538.14729999999997</v>
      </c>
      <c r="N335" s="4" cm="1">
        <f t="array" ref="N335">INDEX(GMWQ!$A$2:$NF$60,MATCH(1,(GMWQ!$NE$2:$NE$60=N$3)*(GMWQ!$ND$2:$ND$60=N$4)*(GMWQ!$NF$2:$NF$60=N$1),0),$G335-1966)</f>
        <v>1059472</v>
      </c>
      <c r="O335" s="4" cm="1">
        <f t="array" ref="O335">INDEX(GMWQ!$A$2:$NF$60,MATCH(1,(GMWQ!$NE$2:$NE$60=O$3)*(GMWQ!$ND$2:$ND$60=O$4)*(GMWQ!$NF$2:$NF$60=O$1),0),$G335-1966)</f>
        <v>-6178.4380000000001</v>
      </c>
      <c r="P335" s="4" cm="1">
        <f t="array" ref="P335">INDEX(GMWQ!$A$2:$NF$60,MATCH(1,(GMWQ!$NE$2:$NE$60=P$3)*(GMWQ!$ND$2:$ND$60=P$4)*(GMWQ!$NF$2:$NF$60=P$1),0),$G335-1966)</f>
        <v>-1063.2349999999999</v>
      </c>
      <c r="Q335" s="4" cm="1">
        <f t="array" ref="Q335">INDEX(GMWQ!$A$2:$NF$60,MATCH(1,(GMWQ!$NE$2:$NE$60=Q$3)*(GMWQ!$ND$2:$ND$60=Q$4)*(GMWQ!$NF$2:$NF$60=Q$1),0),$G335-1966)</f>
        <v>-9415.0390000000007</v>
      </c>
      <c r="R335" s="4" cm="1">
        <f t="array" ref="R335">INDEX(GMWQ!$A$2:$NF$60,MATCH(1,(GMWQ!$NE$2:$NE$60=R$3)*(GMWQ!$ND$2:$ND$60=R$4)*(GMWQ!$NF$2:$NF$60=R$1),0),$G335-1966)</f>
        <v>-40.19312</v>
      </c>
      <c r="S335" s="4" cm="1">
        <f t="array" ref="S335">INDEX(GMWQ!$A$2:$NF$60,MATCH(1,(GMWQ!$NE$2:$NE$60=S$3)*(GMWQ!$ND$2:$ND$60=S$4)*(GMWQ!$NF$2:$NF$60=S$1),0),$G335-1966)</f>
        <v>-54.27899</v>
      </c>
      <c r="T335" s="4" cm="1">
        <f t="array" ref="T335">INDEX(GMWQ!$A$2:$NF$60,MATCH(1,(GMWQ!$NE$2:$NE$60=T$3)*(GMWQ!$ND$2:$ND$60=T$4)*(GMWQ!$NF$2:$NF$60=T$1),0),$G335-1966)</f>
        <v>-19.23706</v>
      </c>
      <c r="U335" s="4" cm="1">
        <f t="array" ref="U335">INDEX(GMWQ!$A$2:$NF$60,MATCH(1,(GMWQ!$NE$2:$NE$60=U$3)*(GMWQ!$ND$2:$ND$60=U$4)*(GMWQ!$NF$2:$NF$60=U$1),0),$G335-1966)</f>
        <v>-36340.75</v>
      </c>
      <c r="V335" s="4" cm="1">
        <f t="array" ref="V335">INDEX(GMWQ!$A$2:$NF$60,MATCH(1,(GMWQ!$NE$2:$NE$60=V$3)*(GMWQ!$ND$2:$ND$60=V$4)*(GMWQ!$NF$2:$NF$60=V$1),0),$G335-1966)</f>
        <v>8908420</v>
      </c>
      <c r="W335" s="4" cm="1">
        <f t="array" ref="W335">INDEX(GMWQ!$A$2:$NF$60,MATCH(1,(GMWQ!$NE$2:$NE$60=W$3)*(GMWQ!$ND$2:$ND$60=W$4)*(GMWQ!$NF$2:$NF$60=W$1),0),$G335-1966)</f>
        <v>153516.1</v>
      </c>
      <c r="X335" s="4" cm="1">
        <f t="array" ref="X335">INDEX(GMWQ!$A$2:$NF$60,MATCH(1,(GMWQ!$NE$2:$NE$60=X$3)*(GMWQ!$ND$2:$ND$60=X$4)*(GMWQ!$NF$2:$NF$60=X$1),0),$G335-1966)</f>
        <v>2207522</v>
      </c>
      <c r="Y335" s="4" cm="1">
        <f t="array" ref="Y335">INDEX(GMWQ!$A$2:$NF$60,MATCH(1,(GMWQ!$NE$2:$NE$60=Y$3)*(GMWQ!$ND$2:$ND$60=Y$4)*(GMWQ!$NF$2:$NF$60=Y$1),0),$G335-1966)</f>
        <v>6660.26</v>
      </c>
      <c r="Z335" s="4" cm="1">
        <f t="array" ref="Z335">INDEX(GMWQ!$A$2:$NF$60,MATCH(1,(GMWQ!$NE$2:$NE$60=Z$3)*(GMWQ!$ND$2:$ND$60=Z$4)*(GMWQ!$NF$2:$NF$60=Z$1),0),$G335-1966)</f>
        <v>8619.5370000000003</v>
      </c>
      <c r="AA335" s="4" cm="1">
        <f t="array" ref="AA335">INDEX(GMWQ!$A$2:$NF$60,MATCH(1,(GMWQ!$NE$2:$NE$60=AA$3)*(GMWQ!$ND$2:$ND$60=AA$4)*(GMWQ!$NF$2:$NF$60=AA$1),0),$G335-1966)</f>
        <v>5281.9610000000002</v>
      </c>
      <c r="AB335" s="4" cm="1">
        <f t="array" ref="AB335">INDEX(GMWQ!$A$2:$NF$60,MATCH(1,(GMWQ!$NE$2:$NE$60=AB$3)*(GMWQ!$ND$2:$ND$60=AB$4)*(GMWQ!$NF$2:$NF$60=AB$1),0),$G335-1966)</f>
        <v>6599182</v>
      </c>
      <c r="AC335" s="4" cm="1">
        <f t="array" ref="AC335">INDEX(GMWQ!$A$2:$NF$60,MATCH(1,(GMWQ!$NE$2:$NE$60=AC$3)*(GMWQ!$ND$2:$ND$60=AC$4)*(GMWQ!$NF$2:$NF$60=AC$1),0),$G335-1966)</f>
        <v>9179445</v>
      </c>
      <c r="AD335" s="4" cm="1">
        <f t="array" ref="AD335">INDEX(GMWQ!$A$2:$NF$60,MATCH(1,(GMWQ!$NE$2:$NE$60=AD$3)*(GMWQ!$ND$2:$ND$60=AD$4)*(GMWQ!$NF$2:$NF$60=AD$1),0),$G335-1966)</f>
        <v>141774.29999999999</v>
      </c>
      <c r="AE335" s="4" cm="1">
        <f t="array" ref="AE335">INDEX(GMWQ!$A$2:$NF$60,MATCH(1,(GMWQ!$NE$2:$NE$60=AE$3)*(GMWQ!$ND$2:$ND$60=AE$4)*(GMWQ!$NF$2:$NF$60=AE$1),0),$G335-1966)</f>
        <v>1424951</v>
      </c>
      <c r="AF335" s="4" cm="1">
        <f t="array" ref="AF335">INDEX(GMWQ!$A$2:$NF$60,MATCH(1,(GMWQ!$NE$2:$NE$60=AF$3)*(GMWQ!$ND$2:$ND$60=AF$4)*(GMWQ!$NF$2:$NF$60=AF$1),0),$G335-1966)</f>
        <v>4983.71</v>
      </c>
      <c r="AG335" s="4" cm="1">
        <f t="array" ref="AG335">INDEX(GMWQ!$A$2:$NF$60,MATCH(1,(GMWQ!$NE$2:$NE$60=AG$3)*(GMWQ!$ND$2:$ND$60=AG$4)*(GMWQ!$NF$2:$NF$60=AG$1),0),$G335-1966)</f>
        <v>7189.1459999999997</v>
      </c>
      <c r="AH335" s="4" cm="1">
        <f t="array" ref="AH335">INDEX(GMWQ!$A$2:$NF$60,MATCH(1,(GMWQ!$NE$2:$NE$60=AH$3)*(GMWQ!$ND$2:$ND$60=AH$4)*(GMWQ!$NF$2:$NF$60=AH$1),0),$G335-1966)</f>
        <v>4643.2489999999998</v>
      </c>
      <c r="AI335" s="4" cm="1">
        <f t="array" ref="AI335">INDEX(GMWQ!$A$2:$NF$60,MATCH(1,(GMWQ!$NE$2:$NE$60=AI$3)*(GMWQ!$ND$2:$ND$60=AI$4)*(GMWQ!$NF$2:$NF$60=AI$1),0),$G335-1966)</f>
        <v>3542440</v>
      </c>
      <c r="AJ335" s="4" cm="1">
        <f t="array" ref="AJ335">INDEX(GMWQ!$A$2:$NF$60,MATCH(1,(GMWQ!$NE$2:$NE$60=AJ$3)*(GMWQ!$ND$2:$ND$60=AJ$4)*(GMWQ!$NF$2:$NF$60=AJ$1),0),$G335-1966)</f>
        <v>2126705</v>
      </c>
      <c r="AK335" s="4" cm="1">
        <f t="array" ref="AK335">INDEX(GMWQ!$A$2:$NF$60,MATCH(1,(GMWQ!$NE$2:$NE$60=AK$3)*(GMWQ!$ND$2:$ND$60=AK$4)*(GMWQ!$NF$2:$NF$60=AK$1),0),$G335-1966)</f>
        <v>23525.67</v>
      </c>
      <c r="AL335" s="4" cm="1">
        <f t="array" ref="AL335">INDEX(GMWQ!$A$2:$NF$60,MATCH(1,(GMWQ!$NE$2:$NE$60=AL$3)*(GMWQ!$ND$2:$ND$60=AL$4)*(GMWQ!$NF$2:$NF$60=AL$1),0),$G335-1966)</f>
        <v>281266.2</v>
      </c>
      <c r="AM335" s="4" cm="1">
        <f t="array" ref="AM335">INDEX(GMWQ!$A$2:$NF$60,MATCH(1,(GMWQ!$NE$2:$NE$60=AM$3)*(GMWQ!$ND$2:$ND$60=AM$4)*(GMWQ!$NF$2:$NF$60=AM$1),0),$G335-1966)</f>
        <v>2726.96</v>
      </c>
      <c r="AN335" s="4" cm="1">
        <f t="array" ref="AN335">INDEX(GMWQ!$A$2:$NF$60,MATCH(1,(GMWQ!$NE$2:$NE$60=AN$3)*(GMWQ!$ND$2:$ND$60=AN$4)*(GMWQ!$NF$2:$NF$60=AN$1),0),$G335-1966)</f>
        <v>1653.0129999999999</v>
      </c>
      <c r="AO335" s="4" cm="1">
        <f t="array" ref="AO335">INDEX(GMWQ!$A$2:$NF$60,MATCH(1,(GMWQ!$NE$2:$NE$60=AO$3)*(GMWQ!$ND$2:$ND$60=AO$4)*(GMWQ!$NF$2:$NF$60=AO$1),0),$G335-1966)</f>
        <v>1092.296</v>
      </c>
      <c r="AP335" s="4" cm="1">
        <f t="array" ref="AP335">INDEX(GMWQ!$A$2:$NF$60,MATCH(1,(GMWQ!$NE$2:$NE$60=AP$3)*(GMWQ!$ND$2:$ND$60=AP$4)*(GMWQ!$NF$2:$NF$60=AP$1),0),$G335-1966)</f>
        <v>2431560</v>
      </c>
      <c r="AQ335" s="4" cm="1">
        <f t="array" ref="AQ335">INDEX(GMWQ!$A$2:$NF$60,MATCH(1,(GMWQ!$NE$2:$NE$60=AQ$3)*(GMWQ!$ND$2:$ND$60=AQ$4)*(GMWQ!$NF$2:$NF$60=AQ$1),0),$G335-1966)</f>
        <v>0.7327456</v>
      </c>
      <c r="AR335" s="4" cm="1">
        <f t="array" ref="AR335">INDEX(GMWQ!$A$2:$NF$60,MATCH(1,(GMWQ!$NE$2:$NE$60=AR$3)*(GMWQ!$ND$2:$ND$60=AR$4)*(GMWQ!$NF$2:$NF$60=AR$1),0),$G335-1966)</f>
        <v>0.79036260000000003</v>
      </c>
      <c r="AS335" s="4" cm="1">
        <f t="array" ref="AS335">INDEX(GMWQ!$A$2:$NF$60,MATCH(1,(GMWQ!$NE$2:$NE$60=AS$3)*(GMWQ!$ND$2:$ND$60=AS$4)*(GMWQ!$NF$2:$NF$60=AS$1),0),$G335-1966)</f>
        <v>0.53042840000000002</v>
      </c>
      <c r="AT335" s="4" cm="1">
        <f t="array" ref="AT335">INDEX(GMWQ!$A$2:$NF$60,MATCH(1,(GMWQ!$NE$2:$NE$60=AT$3)*(GMWQ!$ND$2:$ND$60=AT$4)*(GMWQ!$NF$2:$NF$60=AT$1),0),$G335-1966)</f>
        <v>0.71077330000000005</v>
      </c>
      <c r="AU335" s="4" cm="1">
        <f t="array" ref="AU335">INDEX(GMWQ!$A$2:$NF$60,MATCH(1,(GMWQ!$NE$2:$NE$60=AU$3)*(GMWQ!$ND$2:$ND$60=AU$4)*(GMWQ!$NF$2:$NF$60=AU$1),0),$G335-1966)</f>
        <v>252.87880000000001</v>
      </c>
      <c r="AV335" s="4" cm="1">
        <f t="array" ref="AV335">INDEX(GMWQ!$A$2:$NF$60,MATCH(1,(GMWQ!$NE$2:$NE$60=AV$3)*(GMWQ!$ND$2:$ND$60=AV$4)*(GMWQ!$NF$2:$NF$60=AV$1),0),$G335-1966)</f>
        <v>620.07060000000001</v>
      </c>
      <c r="AW335" s="4" cm="1">
        <f t="array" ref="AW335">INDEX(GMWQ!$A$2:$NF$60,MATCH(1,(GMWQ!$NE$2:$NE$60=AW$3)*(GMWQ!$ND$2:$ND$60=AW$4)*(GMWQ!$NF$2:$NF$60=AW$1),0),$G335-1966)</f>
        <v>194.887</v>
      </c>
      <c r="AX335" s="4" cm="1">
        <f t="array" ref="AX335">INDEX(GMWQ!$A$2:$NF$60,MATCH(1,(GMWQ!$NE$2:$NE$60=AX$3)*(GMWQ!$ND$2:$ND$60=AX$4)*(GMWQ!$NF$2:$NF$60=AX$1),0),$G335-1966)</f>
        <v>225.565</v>
      </c>
      <c r="AY335" s="4" cm="1">
        <f t="array" ref="AY335">INDEX(GMWQ!$A$2:$NF$60,MATCH(1,(GMWQ!$NE$2:$NE$60=AY$3)*(GMWQ!$ND$2:$ND$60=AY$4)*(GMWQ!$NF$2:$NF$60=AY$1),0),$G335-1966)</f>
        <v>178.89259999999999</v>
      </c>
      <c r="AZ335" s="4" cm="1">
        <f t="array" ref="AZ335">INDEX(GMWQ!$A$2:$NF$60,MATCH(1,(GMWQ!$NE$2:$NE$60=AZ$3)*(GMWQ!$ND$2:$ND$60=AZ$4)*(GMWQ!$NF$2:$NF$60=AZ$1),0),$G335-1966)</f>
        <v>178.56139999999999</v>
      </c>
      <c r="BA335" s="4" cm="1">
        <f t="array" ref="BA335">INDEX(GMWQ!$A$2:$NF$60,MATCH(1,(GMWQ!$NE$2:$NE$60=BA$3)*(GMWQ!$ND$2:$ND$60=BA$4)*(GMWQ!$NF$2:$NF$60=BA$1),0),$G335-1966)</f>
        <v>299.17380000000003</v>
      </c>
    </row>
    <row r="336" spans="1:53" x14ac:dyDescent="0.25">
      <c r="B336" s="4">
        <f t="shared" si="431"/>
        <v>2055</v>
      </c>
      <c r="C336" s="4">
        <f t="shared" si="431"/>
        <v>2055</v>
      </c>
      <c r="D336" s="4">
        <f t="shared" ref="D336" si="437">+D332+1</f>
        <v>2054</v>
      </c>
      <c r="G336" s="4">
        <f t="shared" si="396"/>
        <v>2302</v>
      </c>
      <c r="H336" s="4" cm="1">
        <f t="array" ref="H336">INDEX(GMWQ!$A$2:$NF$60,MATCH(1,(GMWQ!$NE$2:$NE$60=H$3)*(GMWQ!$ND$2:$ND$60=H$4)*(GMWQ!$NF$2:$NF$60=H$1),0),$G336-1966)</f>
        <v>1039448</v>
      </c>
      <c r="I336" s="4" cm="1">
        <f t="array" ref="I336">INDEX(GMWQ!$A$2:$NF$60,MATCH(1,(GMWQ!$NE$2:$NE$60=I$3)*(GMWQ!$ND$2:$ND$60=I$4)*(GMWQ!$NF$2:$NF$60=I$1),0),$G336-1966)</f>
        <v>10475.76</v>
      </c>
      <c r="J336" s="4" cm="1">
        <f t="array" ref="J336">INDEX(GMWQ!$A$2:$NF$60,MATCH(1,(GMWQ!$NE$2:$NE$60=J$3)*(GMWQ!$ND$2:$ND$60=J$4)*(GMWQ!$NF$2:$NF$60=J$1),0),$G336-1966)</f>
        <v>159376.1</v>
      </c>
      <c r="K336" s="4" cm="1">
        <f t="array" ref="K336">INDEX(GMWQ!$A$2:$NF$60,MATCH(1,(GMWQ!$NE$2:$NE$60=K$3)*(GMWQ!$ND$2:$ND$60=K$4)*(GMWQ!$NF$2:$NF$60=K$1),0),$G336-1966)</f>
        <v>1179.74</v>
      </c>
      <c r="L336" s="4" cm="1">
        <f t="array" ref="L336">INDEX(GMWQ!$A$2:$NF$60,MATCH(1,(GMWQ!$NE$2:$NE$60=L$3)*(GMWQ!$ND$2:$ND$60=L$4)*(GMWQ!$NF$2:$NF$60=L$1),0),$G336-1966)</f>
        <v>800.07069999999999</v>
      </c>
      <c r="M336" s="4" cm="1">
        <f t="array" ref="M336">INDEX(GMWQ!$A$2:$NF$60,MATCH(1,(GMWQ!$NE$2:$NE$60=M$3)*(GMWQ!$ND$2:$ND$60=M$4)*(GMWQ!$NF$2:$NF$60=M$1),0),$G336-1966)</f>
        <v>538.65219999999999</v>
      </c>
      <c r="N336" s="4" cm="1">
        <f t="array" ref="N336">INDEX(GMWQ!$A$2:$NF$60,MATCH(1,(GMWQ!$NE$2:$NE$60=N$3)*(GMWQ!$ND$2:$ND$60=N$4)*(GMWQ!$NF$2:$NF$60=N$1),0),$G336-1966)</f>
        <v>1063726</v>
      </c>
      <c r="O336" s="4" cm="1">
        <f t="array" ref="O336">INDEX(GMWQ!$A$2:$NF$60,MATCH(1,(GMWQ!$NE$2:$NE$60=O$3)*(GMWQ!$ND$2:$ND$60=O$4)*(GMWQ!$NF$2:$NF$60=O$1),0),$G336-1966)</f>
        <v>-135786.79999999999</v>
      </c>
      <c r="P336" s="4" cm="1">
        <f t="array" ref="P336">INDEX(GMWQ!$A$2:$NF$60,MATCH(1,(GMWQ!$NE$2:$NE$60=P$3)*(GMWQ!$ND$2:$ND$60=P$4)*(GMWQ!$NF$2:$NF$60=P$1),0),$G336-1966)</f>
        <v>-1060.3820000000001</v>
      </c>
      <c r="Q336" s="4" cm="1">
        <f t="array" ref="Q336">INDEX(GMWQ!$A$2:$NF$60,MATCH(1,(GMWQ!$NE$2:$NE$60=Q$3)*(GMWQ!$ND$2:$ND$60=Q$4)*(GMWQ!$NF$2:$NF$60=Q$1),0),$G336-1966)</f>
        <v>-9461.4840000000004</v>
      </c>
      <c r="R336" s="4" cm="1">
        <f t="array" ref="R336">INDEX(GMWQ!$A$2:$NF$60,MATCH(1,(GMWQ!$NE$2:$NE$60=R$3)*(GMWQ!$ND$2:$ND$60=R$4)*(GMWQ!$NF$2:$NF$60=R$1),0),$G336-1966)</f>
        <v>-40.457030000000003</v>
      </c>
      <c r="S336" s="4" cm="1">
        <f t="array" ref="S336">INDEX(GMWQ!$A$2:$NF$60,MATCH(1,(GMWQ!$NE$2:$NE$60=S$3)*(GMWQ!$ND$2:$ND$60=S$4)*(GMWQ!$NF$2:$NF$60=S$1),0),$G336-1966)</f>
        <v>-54.554020000000001</v>
      </c>
      <c r="T336" s="4" cm="1">
        <f t="array" ref="T336">INDEX(GMWQ!$A$2:$NF$60,MATCH(1,(GMWQ!$NE$2:$NE$60=T$3)*(GMWQ!$ND$2:$ND$60=T$4)*(GMWQ!$NF$2:$NF$60=T$1),0),$G336-1966)</f>
        <v>-19.344550000000002</v>
      </c>
      <c r="U336" s="4" cm="1">
        <f t="array" ref="U336">INDEX(GMWQ!$A$2:$NF$60,MATCH(1,(GMWQ!$NE$2:$NE$60=U$3)*(GMWQ!$ND$2:$ND$60=U$4)*(GMWQ!$NF$2:$NF$60=U$1),0),$G336-1966)</f>
        <v>-36509.120000000003</v>
      </c>
      <c r="V336" s="4" cm="1">
        <f t="array" ref="V336">INDEX(GMWQ!$A$2:$NF$60,MATCH(1,(GMWQ!$NE$2:$NE$60=V$3)*(GMWQ!$ND$2:$ND$60=V$4)*(GMWQ!$NF$2:$NF$60=V$1),0),$G336-1966)</f>
        <v>9044207</v>
      </c>
      <c r="W336" s="4" cm="1">
        <f t="array" ref="W336">INDEX(GMWQ!$A$2:$NF$60,MATCH(1,(GMWQ!$NE$2:$NE$60=W$3)*(GMWQ!$ND$2:$ND$60=W$4)*(GMWQ!$NF$2:$NF$60=W$1),0),$G336-1966)</f>
        <v>154576.5</v>
      </c>
      <c r="X336" s="4" cm="1">
        <f t="array" ref="X336">INDEX(GMWQ!$A$2:$NF$60,MATCH(1,(GMWQ!$NE$2:$NE$60=X$3)*(GMWQ!$ND$2:$ND$60=X$4)*(GMWQ!$NF$2:$NF$60=X$1),0),$G336-1966)</f>
        <v>2216984</v>
      </c>
      <c r="Y336" s="4" cm="1">
        <f t="array" ref="Y336">INDEX(GMWQ!$A$2:$NF$60,MATCH(1,(GMWQ!$NE$2:$NE$60=Y$3)*(GMWQ!$ND$2:$ND$60=Y$4)*(GMWQ!$NF$2:$NF$60=Y$1),0),$G336-1966)</f>
        <v>6700.7169999999996</v>
      </c>
      <c r="Z336" s="4" cm="1">
        <f t="array" ref="Z336">INDEX(GMWQ!$A$2:$NF$60,MATCH(1,(GMWQ!$NE$2:$NE$60=Z$3)*(GMWQ!$ND$2:$ND$60=Z$4)*(GMWQ!$NF$2:$NF$60=Z$1),0),$G336-1966)</f>
        <v>8674.0910000000003</v>
      </c>
      <c r="AA336" s="4" cm="1">
        <f t="array" ref="AA336">INDEX(GMWQ!$A$2:$NF$60,MATCH(1,(GMWQ!$NE$2:$NE$60=AA$3)*(GMWQ!$ND$2:$ND$60=AA$4)*(GMWQ!$NF$2:$NF$60=AA$1),0),$G336-1966)</f>
        <v>5301.3059999999996</v>
      </c>
      <c r="AB336" s="4" cm="1">
        <f t="array" ref="AB336">INDEX(GMWQ!$A$2:$NF$60,MATCH(1,(GMWQ!$NE$2:$NE$60=AB$3)*(GMWQ!$ND$2:$ND$60=AB$4)*(GMWQ!$NF$2:$NF$60=AB$1),0),$G336-1966)</f>
        <v>6635691</v>
      </c>
      <c r="AC336" s="4" cm="1">
        <f t="array" ref="AC336">INDEX(GMWQ!$A$2:$NF$60,MATCH(1,(GMWQ!$NE$2:$NE$60=AC$3)*(GMWQ!$ND$2:$ND$60=AC$4)*(GMWQ!$NF$2:$NF$60=AC$1),0),$G336-1966)</f>
        <v>9317911</v>
      </c>
      <c r="AD336" s="4" cm="1">
        <f t="array" ref="AD336">INDEX(GMWQ!$A$2:$NF$60,MATCH(1,(GMWQ!$NE$2:$NE$60=AD$3)*(GMWQ!$ND$2:$ND$60=AD$4)*(GMWQ!$NF$2:$NF$60=AD$1),0),$G336-1966)</f>
        <v>142835.4</v>
      </c>
      <c r="AE336" s="4" cm="1">
        <f t="array" ref="AE336">INDEX(GMWQ!$A$2:$NF$60,MATCH(1,(GMWQ!$NE$2:$NE$60=AE$3)*(GMWQ!$ND$2:$ND$60=AE$4)*(GMWQ!$NF$2:$NF$60=AE$1),0),$G336-1966)</f>
        <v>1434413</v>
      </c>
      <c r="AF336" s="4" cm="1">
        <f t="array" ref="AF336">INDEX(GMWQ!$A$2:$NF$60,MATCH(1,(GMWQ!$NE$2:$NE$60=AF$3)*(GMWQ!$ND$2:$ND$60=AF$4)*(GMWQ!$NF$2:$NF$60=AF$1),0),$G336-1966)</f>
        <v>5024.1670000000004</v>
      </c>
      <c r="AG336" s="4" cm="1">
        <f t="array" ref="AG336">INDEX(GMWQ!$A$2:$NF$60,MATCH(1,(GMWQ!$NE$2:$NE$60=AG$3)*(GMWQ!$ND$2:$ND$60=AG$4)*(GMWQ!$NF$2:$NF$60=AG$1),0),$G336-1966)</f>
        <v>7243.7</v>
      </c>
      <c r="AH336" s="4" cm="1">
        <f t="array" ref="AH336">INDEX(GMWQ!$A$2:$NF$60,MATCH(1,(GMWQ!$NE$2:$NE$60=AH$3)*(GMWQ!$ND$2:$ND$60=AH$4)*(GMWQ!$NF$2:$NF$60=AH$1),0),$G336-1966)</f>
        <v>4662.5929999999998</v>
      </c>
      <c r="AI336" s="4" cm="1">
        <f t="array" ref="AI336">INDEX(GMWQ!$A$2:$NF$60,MATCH(1,(GMWQ!$NE$2:$NE$60=AI$3)*(GMWQ!$ND$2:$ND$60=AI$4)*(GMWQ!$NF$2:$NF$60=AI$1),0),$G336-1966)</f>
        <v>3580467</v>
      </c>
      <c r="AJ336" s="4" cm="1">
        <f t="array" ref="AJ336">INDEX(GMWQ!$A$2:$NF$60,MATCH(1,(GMWQ!$NE$2:$NE$60=AJ$3)*(GMWQ!$ND$2:$ND$60=AJ$4)*(GMWQ!$NF$2:$NF$60=AJ$1),0),$G336-1966)</f>
        <v>2143720</v>
      </c>
      <c r="AK336" s="4" cm="1">
        <f t="array" ref="AK336">INDEX(GMWQ!$A$2:$NF$60,MATCH(1,(GMWQ!$NE$2:$NE$60=AK$3)*(GMWQ!$ND$2:$ND$60=AK$4)*(GMWQ!$NF$2:$NF$60=AK$1),0),$G336-1966)</f>
        <v>23729.93</v>
      </c>
      <c r="AL336" s="4" cm="1">
        <f t="array" ref="AL336">INDEX(GMWQ!$A$2:$NF$60,MATCH(1,(GMWQ!$NE$2:$NE$60=AL$3)*(GMWQ!$ND$2:$ND$60=AL$4)*(GMWQ!$NF$2:$NF$60=AL$1),0),$G336-1966)</f>
        <v>282663.2</v>
      </c>
      <c r="AM336" s="4" cm="1">
        <f t="array" ref="AM336">INDEX(GMWQ!$A$2:$NF$60,MATCH(1,(GMWQ!$NE$2:$NE$60=AM$3)*(GMWQ!$ND$2:$ND$60=AM$4)*(GMWQ!$NF$2:$NF$60=AM$1),0),$G336-1966)</f>
        <v>2744.8470000000002</v>
      </c>
      <c r="AN336" s="4" cm="1">
        <f t="array" ref="AN336">INDEX(GMWQ!$A$2:$NF$60,MATCH(1,(GMWQ!$NE$2:$NE$60=AN$3)*(GMWQ!$ND$2:$ND$60=AN$4)*(GMWQ!$NF$2:$NF$60=AN$1),0),$G336-1966)</f>
        <v>1662.1210000000001</v>
      </c>
      <c r="AO336" s="4" cm="1">
        <f t="array" ref="AO336">INDEX(GMWQ!$A$2:$NF$60,MATCH(1,(GMWQ!$NE$2:$NE$60=AO$3)*(GMWQ!$ND$2:$ND$60=AO$4)*(GMWQ!$NF$2:$NF$60=AO$1),0),$G336-1966)</f>
        <v>1098.8489999999999</v>
      </c>
      <c r="AP336" s="4" cm="1">
        <f t="array" ref="AP336">INDEX(GMWQ!$A$2:$NF$60,MATCH(1,(GMWQ!$NE$2:$NE$60=AP$3)*(GMWQ!$ND$2:$ND$60=AP$4)*(GMWQ!$NF$2:$NF$60=AP$1),0),$G336-1966)</f>
        <v>2453372</v>
      </c>
      <c r="AQ336" s="4" cm="1">
        <f t="array" ref="AQ336">INDEX(GMWQ!$A$2:$NF$60,MATCH(1,(GMWQ!$NE$2:$NE$60=AQ$3)*(GMWQ!$ND$2:$ND$60=AQ$4)*(GMWQ!$NF$2:$NF$60=AQ$1),0),$G336-1966)</f>
        <v>0.73523749999999999</v>
      </c>
      <c r="AR336" s="4" cm="1">
        <f t="array" ref="AR336">INDEX(GMWQ!$A$2:$NF$60,MATCH(1,(GMWQ!$NE$2:$NE$60=AR$3)*(GMWQ!$ND$2:$ND$60=AR$4)*(GMWQ!$NF$2:$NF$60=AR$1),0),$G336-1966)</f>
        <v>0.79069809999999996</v>
      </c>
      <c r="AS336" s="4" cm="1">
        <f t="array" ref="AS336">INDEX(GMWQ!$A$2:$NF$60,MATCH(1,(GMWQ!$NE$2:$NE$60=AS$3)*(GMWQ!$ND$2:$ND$60=AS$4)*(GMWQ!$NF$2:$NF$60=AS$1),0),$G336-1966)</f>
        <v>0.53490890000000002</v>
      </c>
      <c r="AT336" s="4" cm="1">
        <f t="array" ref="AT336">INDEX(GMWQ!$A$2:$NF$60,MATCH(1,(GMWQ!$NE$2:$NE$60=AT$3)*(GMWQ!$ND$2:$ND$60=AT$4)*(GMWQ!$NF$2:$NF$60=AT$1),0),$G336-1966)</f>
        <v>0.7080419</v>
      </c>
      <c r="AU336" s="4" cm="1">
        <f t="array" ref="AU336">INDEX(GMWQ!$A$2:$NF$60,MATCH(1,(GMWQ!$NE$2:$NE$60=AU$3)*(GMWQ!$ND$2:$ND$60=AU$4)*(GMWQ!$NF$2:$NF$60=AU$1),0),$G336-1966)</f>
        <v>255.06229999999999</v>
      </c>
      <c r="AV336" s="4" cm="1">
        <f t="array" ref="AV336">INDEX(GMWQ!$A$2:$NF$60,MATCH(1,(GMWQ!$NE$2:$NE$60=AV$3)*(GMWQ!$ND$2:$ND$60=AV$4)*(GMWQ!$NF$2:$NF$60=AV$1),0),$G336-1966)</f>
        <v>623.46420000000001</v>
      </c>
      <c r="AW336" s="4" cm="1">
        <f t="array" ref="AW336">INDEX(GMWQ!$A$2:$NF$60,MATCH(1,(GMWQ!$NE$2:$NE$60=AW$3)*(GMWQ!$ND$2:$ND$60=AW$4)*(GMWQ!$NF$2:$NF$60=AW$1),0),$G336-1966)</f>
        <v>196.60550000000001</v>
      </c>
      <c r="AX336" s="4" cm="1">
        <f t="array" ref="AX336">INDEX(GMWQ!$A$2:$NF$60,MATCH(1,(GMWQ!$NE$2:$NE$60=AX$3)*(GMWQ!$ND$2:$ND$60=AX$4)*(GMWQ!$NF$2:$NF$60=AX$1),0),$G336-1966)</f>
        <v>226.69829999999999</v>
      </c>
      <c r="AY336" s="4" cm="1">
        <f t="array" ref="AY336">INDEX(GMWQ!$A$2:$NF$60,MATCH(1,(GMWQ!$NE$2:$NE$60=AY$3)*(GMWQ!$ND$2:$ND$60=AY$4)*(GMWQ!$NF$2:$NF$60=AY$1),0),$G336-1966)</f>
        <v>180.5318</v>
      </c>
      <c r="AZ336" s="4" cm="1">
        <f t="array" ref="AZ336">INDEX(GMWQ!$A$2:$NF$60,MATCH(1,(GMWQ!$NE$2:$NE$60=AZ$3)*(GMWQ!$ND$2:$ND$60=AZ$4)*(GMWQ!$NF$2:$NF$60=AZ$1),0),$G336-1966)</f>
        <v>180.32300000000001</v>
      </c>
      <c r="BA336" s="4" cm="1">
        <f t="array" ref="BA336">INDEX(GMWQ!$A$2:$NF$60,MATCH(1,(GMWQ!$NE$2:$NE$60=BA$3)*(GMWQ!$ND$2:$ND$60=BA$4)*(GMWQ!$NF$2:$NF$60=BA$1),0),$G336-1966)</f>
        <v>300.67290000000003</v>
      </c>
    </row>
    <row r="337" spans="1:53" x14ac:dyDescent="0.25">
      <c r="B337" s="4">
        <f t="shared" si="431"/>
        <v>2055</v>
      </c>
      <c r="C337" s="4">
        <f t="shared" si="431"/>
        <v>2055</v>
      </c>
      <c r="D337" s="4">
        <f t="shared" ref="D337" si="438">+D333+1</f>
        <v>2055</v>
      </c>
      <c r="G337" s="4">
        <f t="shared" si="396"/>
        <v>2303</v>
      </c>
      <c r="H337" s="4" cm="1">
        <f t="array" ref="H337">INDEX(GMWQ!$A$2:$NF$60,MATCH(1,(GMWQ!$NE$2:$NE$60=H$3)*(GMWQ!$ND$2:$ND$60=H$4)*(GMWQ!$NF$2:$NF$60=H$1),0),$G337-1966)</f>
        <v>1042079</v>
      </c>
      <c r="I337" s="4" cm="1">
        <f t="array" ref="I337">INDEX(GMWQ!$A$2:$NF$60,MATCH(1,(GMWQ!$NE$2:$NE$60=I$3)*(GMWQ!$ND$2:$ND$60=I$4)*(GMWQ!$NF$2:$NF$60=I$1),0),$G337-1966)</f>
        <v>10516.67</v>
      </c>
      <c r="J337" s="4" cm="1">
        <f t="array" ref="J337">INDEX(GMWQ!$A$2:$NF$60,MATCH(1,(GMWQ!$NE$2:$NE$60=J$3)*(GMWQ!$ND$2:$ND$60=J$4)*(GMWQ!$NF$2:$NF$60=J$1),0),$G337-1966)</f>
        <v>159516.79999999999</v>
      </c>
      <c r="K337" s="4" cm="1">
        <f t="array" ref="K337">INDEX(GMWQ!$A$2:$NF$60,MATCH(1,(GMWQ!$NE$2:$NE$60=K$3)*(GMWQ!$ND$2:$ND$60=K$4)*(GMWQ!$NF$2:$NF$60=K$1),0),$G337-1966)</f>
        <v>1181.6110000000001</v>
      </c>
      <c r="L337" s="4" cm="1">
        <f t="array" ref="L337">INDEX(GMWQ!$A$2:$NF$60,MATCH(1,(GMWQ!$NE$2:$NE$60=L$3)*(GMWQ!$ND$2:$ND$60=L$4)*(GMWQ!$NF$2:$NF$60=L$1),0),$G337-1966)</f>
        <v>800.63620000000003</v>
      </c>
      <c r="M337" s="4" cm="1">
        <f t="array" ref="M337">INDEX(GMWQ!$A$2:$NF$60,MATCH(1,(GMWQ!$NE$2:$NE$60=M$3)*(GMWQ!$ND$2:$ND$60=M$4)*(GMWQ!$NF$2:$NF$60=M$1),0),$G337-1966)</f>
        <v>539.15689999999995</v>
      </c>
      <c r="N337" s="4" cm="1">
        <f t="array" ref="N337">INDEX(GMWQ!$A$2:$NF$60,MATCH(1,(GMWQ!$NE$2:$NE$60=N$3)*(GMWQ!$ND$2:$ND$60=N$4)*(GMWQ!$NF$2:$NF$60=N$1),0),$G337-1966)</f>
        <v>1068010</v>
      </c>
      <c r="O337" s="4" cm="1">
        <f t="array" ref="O337">INDEX(GMWQ!$A$2:$NF$60,MATCH(1,(GMWQ!$NE$2:$NE$60=O$3)*(GMWQ!$ND$2:$ND$60=O$4)*(GMWQ!$NF$2:$NF$60=O$1),0),$G337-1966)</f>
        <v>-72525.38</v>
      </c>
      <c r="P337" s="4" cm="1">
        <f t="array" ref="P337">INDEX(GMWQ!$A$2:$NF$60,MATCH(1,(GMWQ!$NE$2:$NE$60=P$3)*(GMWQ!$ND$2:$ND$60=P$4)*(GMWQ!$NF$2:$NF$60=P$1),0),$G337-1966)</f>
        <v>-1057.33</v>
      </c>
      <c r="Q337" s="4" cm="1">
        <f t="array" ref="Q337">INDEX(GMWQ!$A$2:$NF$60,MATCH(1,(GMWQ!$NE$2:$NE$60=Q$3)*(GMWQ!$ND$2:$ND$60=Q$4)*(GMWQ!$NF$2:$NF$60=Q$1),0),$G337-1966)</f>
        <v>-9508.4689999999991</v>
      </c>
      <c r="R337" s="4" cm="1">
        <f t="array" ref="R337">INDEX(GMWQ!$A$2:$NF$60,MATCH(1,(GMWQ!$NE$2:$NE$60=R$3)*(GMWQ!$ND$2:$ND$60=R$4)*(GMWQ!$NF$2:$NF$60=R$1),0),$G337-1966)</f>
        <v>-40.723019999999998</v>
      </c>
      <c r="S337" s="4" cm="1">
        <f t="array" ref="S337">INDEX(GMWQ!$A$2:$NF$60,MATCH(1,(GMWQ!$NE$2:$NE$60=S$3)*(GMWQ!$ND$2:$ND$60=S$4)*(GMWQ!$NF$2:$NF$60=S$1),0),$G337-1966)</f>
        <v>-54.864989999999999</v>
      </c>
      <c r="T337" s="4" cm="1">
        <f t="array" ref="T337">INDEX(GMWQ!$A$2:$NF$60,MATCH(1,(GMWQ!$NE$2:$NE$60=T$3)*(GMWQ!$ND$2:$ND$60=T$4)*(GMWQ!$NF$2:$NF$60=T$1),0),$G337-1966)</f>
        <v>-19.460629999999998</v>
      </c>
      <c r="U337" s="4" cm="1">
        <f t="array" ref="U337">INDEX(GMWQ!$A$2:$NF$60,MATCH(1,(GMWQ!$NE$2:$NE$60=U$3)*(GMWQ!$ND$2:$ND$60=U$4)*(GMWQ!$NF$2:$NF$60=U$1),0),$G337-1966)</f>
        <v>-36508.25</v>
      </c>
      <c r="V337" s="4" cm="1">
        <f t="array" ref="V337">INDEX(GMWQ!$A$2:$NF$60,MATCH(1,(GMWQ!$NE$2:$NE$60=V$3)*(GMWQ!$ND$2:$ND$60=V$4)*(GMWQ!$NF$2:$NF$60=V$1),0),$G337-1966)</f>
        <v>9116732</v>
      </c>
      <c r="W337" s="4" cm="1">
        <f t="array" ref="W337">INDEX(GMWQ!$A$2:$NF$60,MATCH(1,(GMWQ!$NE$2:$NE$60=W$3)*(GMWQ!$ND$2:$ND$60=W$4)*(GMWQ!$NF$2:$NF$60=W$1),0),$G337-1966)</f>
        <v>155633.79999999999</v>
      </c>
      <c r="X337" s="4" cm="1">
        <f t="array" ref="X337">INDEX(GMWQ!$A$2:$NF$60,MATCH(1,(GMWQ!$NE$2:$NE$60=X$3)*(GMWQ!$ND$2:$ND$60=X$4)*(GMWQ!$NF$2:$NF$60=X$1),0),$G337-1966)</f>
        <v>2226492</v>
      </c>
      <c r="Y337" s="4" cm="1">
        <f t="array" ref="Y337">INDEX(GMWQ!$A$2:$NF$60,MATCH(1,(GMWQ!$NE$2:$NE$60=Y$3)*(GMWQ!$ND$2:$ND$60=Y$4)*(GMWQ!$NF$2:$NF$60=Y$1),0),$G337-1966)</f>
        <v>6741.44</v>
      </c>
      <c r="Z337" s="4" cm="1">
        <f t="array" ref="Z337">INDEX(GMWQ!$A$2:$NF$60,MATCH(1,(GMWQ!$NE$2:$NE$60=Z$3)*(GMWQ!$ND$2:$ND$60=Z$4)*(GMWQ!$NF$2:$NF$60=Z$1),0),$G337-1966)</f>
        <v>8728.9560000000001</v>
      </c>
      <c r="AA337" s="4" cm="1">
        <f t="array" ref="AA337">INDEX(GMWQ!$A$2:$NF$60,MATCH(1,(GMWQ!$NE$2:$NE$60=AA$3)*(GMWQ!$ND$2:$ND$60=AA$4)*(GMWQ!$NF$2:$NF$60=AA$1),0),$G337-1966)</f>
        <v>5320.7659999999996</v>
      </c>
      <c r="AB337" s="4" cm="1">
        <f t="array" ref="AB337">INDEX(GMWQ!$A$2:$NF$60,MATCH(1,(GMWQ!$NE$2:$NE$60=AB$3)*(GMWQ!$ND$2:$ND$60=AB$4)*(GMWQ!$NF$2:$NF$60=AB$1),0),$G337-1966)</f>
        <v>6672199</v>
      </c>
      <c r="AC337" s="4" cm="1">
        <f t="array" ref="AC337">INDEX(GMWQ!$A$2:$NF$60,MATCH(1,(GMWQ!$NE$2:$NE$60=AC$3)*(GMWQ!$ND$2:$ND$60=AC$4)*(GMWQ!$NF$2:$NF$60=AC$1),0),$G337-1966)</f>
        <v>9393115</v>
      </c>
      <c r="AD337" s="4" cm="1">
        <f t="array" ref="AD337">INDEX(GMWQ!$A$2:$NF$60,MATCH(1,(GMWQ!$NE$2:$NE$60=AD$3)*(GMWQ!$ND$2:$ND$60=AD$4)*(GMWQ!$NF$2:$NF$60=AD$1),0),$G337-1966)</f>
        <v>143893.5</v>
      </c>
      <c r="AE337" s="4" cm="1">
        <f t="array" ref="AE337">INDEX(GMWQ!$A$2:$NF$60,MATCH(1,(GMWQ!$NE$2:$NE$60=AE$3)*(GMWQ!$ND$2:$ND$60=AE$4)*(GMWQ!$NF$2:$NF$60=AE$1),0),$G337-1966)</f>
        <v>1443921</v>
      </c>
      <c r="AF337" s="4" cm="1">
        <f t="array" ref="AF337">INDEX(GMWQ!$A$2:$NF$60,MATCH(1,(GMWQ!$NE$2:$NE$60=AF$3)*(GMWQ!$ND$2:$ND$60=AF$4)*(GMWQ!$NF$2:$NF$60=AF$1),0),$G337-1966)</f>
        <v>5064.8900000000003</v>
      </c>
      <c r="AG337" s="4" cm="1">
        <f t="array" ref="AG337">INDEX(GMWQ!$A$2:$NF$60,MATCH(1,(GMWQ!$NE$2:$NE$60=AG$3)*(GMWQ!$ND$2:$ND$60=AG$4)*(GMWQ!$NF$2:$NF$60=AG$1),0),$G337-1966)</f>
        <v>7298.5640000000003</v>
      </c>
      <c r="AH337" s="4" cm="1">
        <f t="array" ref="AH337">INDEX(GMWQ!$A$2:$NF$60,MATCH(1,(GMWQ!$NE$2:$NE$60=AH$3)*(GMWQ!$ND$2:$ND$60=AH$4)*(GMWQ!$NF$2:$NF$60=AH$1),0),$G337-1966)</f>
        <v>4682.0540000000001</v>
      </c>
      <c r="AI337" s="4" cm="1">
        <f t="array" ref="AI337">INDEX(GMWQ!$A$2:$NF$60,MATCH(1,(GMWQ!$NE$2:$NE$60=AI$3)*(GMWQ!$ND$2:$ND$60=AI$4)*(GMWQ!$NF$2:$NF$60=AI$1),0),$G337-1966)</f>
        <v>3618493</v>
      </c>
      <c r="AJ337" s="4" cm="1">
        <f t="array" ref="AJ337">INDEX(GMWQ!$A$2:$NF$60,MATCH(1,(GMWQ!$NE$2:$NE$60=AJ$3)*(GMWQ!$ND$2:$ND$60=AJ$4)*(GMWQ!$NF$2:$NF$60=AJ$1),0),$G337-1966)</f>
        <v>2160818</v>
      </c>
      <c r="AK337" s="4" cm="1">
        <f t="array" ref="AK337">INDEX(GMWQ!$A$2:$NF$60,MATCH(1,(GMWQ!$NE$2:$NE$60=AK$3)*(GMWQ!$ND$2:$ND$60=AK$4)*(GMWQ!$NF$2:$NF$60=AK$1),0),$G337-1966)</f>
        <v>23936.080000000002</v>
      </c>
      <c r="AL337" s="4" cm="1">
        <f t="array" ref="AL337">INDEX(GMWQ!$A$2:$NF$60,MATCH(1,(GMWQ!$NE$2:$NE$60=AL$3)*(GMWQ!$ND$2:$ND$60=AL$4)*(GMWQ!$NF$2:$NF$60=AL$1),0),$G337-1966)</f>
        <v>284055.8</v>
      </c>
      <c r="AM337" s="4" cm="1">
        <f t="array" ref="AM337">INDEX(GMWQ!$A$2:$NF$60,MATCH(1,(GMWQ!$NE$2:$NE$60=AM$3)*(GMWQ!$ND$2:$ND$60=AM$4)*(GMWQ!$NF$2:$NF$60=AM$1),0),$G337-1966)</f>
        <v>2762.8409999999999</v>
      </c>
      <c r="AN337" s="4" cm="1">
        <f t="array" ref="AN337">INDEX(GMWQ!$A$2:$NF$60,MATCH(1,(GMWQ!$NE$2:$NE$60=AN$3)*(GMWQ!$ND$2:$ND$60=AN$4)*(GMWQ!$NF$2:$NF$60=AN$1),0),$G337-1966)</f>
        <v>1671.568</v>
      </c>
      <c r="AO337" s="4" cm="1">
        <f t="array" ref="AO337">INDEX(GMWQ!$A$2:$NF$60,MATCH(1,(GMWQ!$NE$2:$NE$60=AO$3)*(GMWQ!$ND$2:$ND$60=AO$4)*(GMWQ!$NF$2:$NF$60=AO$1),0),$G337-1966)</f>
        <v>1105.5219999999999</v>
      </c>
      <c r="AP337" s="4" cm="1">
        <f t="array" ref="AP337">INDEX(GMWQ!$A$2:$NF$60,MATCH(1,(GMWQ!$NE$2:$NE$60=AP$3)*(GMWQ!$ND$2:$ND$60=AP$4)*(GMWQ!$NF$2:$NF$60=AP$1),0),$G337-1966)</f>
        <v>2475408</v>
      </c>
      <c r="AQ337" s="4" cm="1">
        <f t="array" ref="AQ337">INDEX(GMWQ!$A$2:$NF$60,MATCH(1,(GMWQ!$NE$2:$NE$60=AQ$3)*(GMWQ!$ND$2:$ND$60=AQ$4)*(GMWQ!$NF$2:$NF$60=AQ$1),0),$G337-1966)</f>
        <v>0.73777720000000002</v>
      </c>
      <c r="AR337" s="4" cm="1">
        <f t="array" ref="AR337">INDEX(GMWQ!$A$2:$NF$60,MATCH(1,(GMWQ!$NE$2:$NE$60=AR$3)*(GMWQ!$ND$2:$ND$60=AR$4)*(GMWQ!$NF$2:$NF$60=AR$1),0),$G337-1966)</f>
        <v>0.79096160000000004</v>
      </c>
      <c r="AS337" s="4" cm="1">
        <f t="array" ref="AS337">INDEX(GMWQ!$A$2:$NF$60,MATCH(1,(GMWQ!$NE$2:$NE$60=AS$3)*(GMWQ!$ND$2:$ND$60=AS$4)*(GMWQ!$NF$2:$NF$60=AS$1),0),$G337-1966)</f>
        <v>0.53924559999999999</v>
      </c>
      <c r="AT337" s="4" cm="1">
        <f t="array" ref="AT337">INDEX(GMWQ!$A$2:$NF$60,MATCH(1,(GMWQ!$NE$2:$NE$60=AT$3)*(GMWQ!$ND$2:$ND$60=AT$4)*(GMWQ!$NF$2:$NF$60=AT$1),0),$G337-1966)</f>
        <v>0.70569380000000004</v>
      </c>
      <c r="AU337" s="4" cm="1">
        <f t="array" ref="AU337">INDEX(GMWQ!$A$2:$NF$60,MATCH(1,(GMWQ!$NE$2:$NE$60=AU$3)*(GMWQ!$ND$2:$ND$60=AU$4)*(GMWQ!$NF$2:$NF$60=AU$1),0),$G337-1966)</f>
        <v>256.32850000000002</v>
      </c>
      <c r="AV337" s="4" cm="1">
        <f t="array" ref="AV337">INDEX(GMWQ!$A$2:$NF$60,MATCH(1,(GMWQ!$NE$2:$NE$60=AV$3)*(GMWQ!$ND$2:$ND$60=AV$4)*(GMWQ!$NF$2:$NF$60=AV$1),0),$G337-1966)</f>
        <v>626.87639999999999</v>
      </c>
      <c r="AW337" s="4" cm="1">
        <f t="array" ref="AW337">INDEX(GMWQ!$A$2:$NF$60,MATCH(1,(GMWQ!$NE$2:$NE$60=AW$3)*(GMWQ!$ND$2:$ND$60=AW$4)*(GMWQ!$NF$2:$NF$60=AW$1),0),$G337-1966)</f>
        <v>197.19280000000001</v>
      </c>
      <c r="AX337" s="4" cm="1">
        <f t="array" ref="AX337">INDEX(GMWQ!$A$2:$NF$60,MATCH(1,(GMWQ!$NE$2:$NE$60=AX$3)*(GMWQ!$ND$2:$ND$60=AX$4)*(GMWQ!$NF$2:$NF$60=AX$1),0),$G337-1966)</f>
        <v>227.8374</v>
      </c>
      <c r="AY337" s="4" cm="1">
        <f t="array" ref="AY337">INDEX(GMWQ!$A$2:$NF$60,MATCH(1,(GMWQ!$NE$2:$NE$60=AY$3)*(GMWQ!$ND$2:$ND$60=AY$4)*(GMWQ!$NF$2:$NF$60=AY$1),0),$G337-1966)</f>
        <v>181.16739999999999</v>
      </c>
      <c r="AZ337" s="4" cm="1">
        <f t="array" ref="AZ337">INDEX(GMWQ!$A$2:$NF$60,MATCH(1,(GMWQ!$NE$2:$NE$60=AZ$3)*(GMWQ!$ND$2:$ND$60=AZ$4)*(GMWQ!$NF$2:$NF$60=AZ$1),0),$G337-1966)</f>
        <v>181.37029999999999</v>
      </c>
      <c r="BA337" s="4" cm="1">
        <f t="array" ref="BA337">INDEX(GMWQ!$A$2:$NF$60,MATCH(1,(GMWQ!$NE$2:$NE$60=BA$3)*(GMWQ!$ND$2:$ND$60=BA$4)*(GMWQ!$NF$2:$NF$60=BA$1),0),$G337-1966)</f>
        <v>302.18009999999998</v>
      </c>
    </row>
    <row r="338" spans="1:53" x14ac:dyDescent="0.25">
      <c r="B338" s="4">
        <f t="shared" si="431"/>
        <v>2055</v>
      </c>
      <c r="C338" s="4">
        <f t="shared" si="431"/>
        <v>2055</v>
      </c>
      <c r="D338" s="4">
        <f t="shared" ref="D338" si="439">+D334+1</f>
        <v>2055</v>
      </c>
      <c r="F338" s="4">
        <f t="shared" ref="F338" si="440">+F334+1</f>
        <v>2055</v>
      </c>
      <c r="G338" s="4">
        <f t="shared" si="396"/>
        <v>2304</v>
      </c>
      <c r="H338" s="4" cm="1">
        <f t="array" ref="H338">INDEX(GMWQ!$A$2:$NF$60,MATCH(1,(GMWQ!$NE$2:$NE$60=H$3)*(GMWQ!$ND$2:$ND$60=H$4)*(GMWQ!$NF$2:$NF$60=H$1),0),$G338-1966)</f>
        <v>1044710</v>
      </c>
      <c r="I338" s="4" cm="1">
        <f t="array" ref="I338">INDEX(GMWQ!$A$2:$NF$60,MATCH(1,(GMWQ!$NE$2:$NE$60=I$3)*(GMWQ!$ND$2:$ND$60=I$4)*(GMWQ!$NF$2:$NF$60=I$1),0),$G338-1966)</f>
        <v>10557.56</v>
      </c>
      <c r="J338" s="4" cm="1">
        <f t="array" ref="J338">INDEX(GMWQ!$A$2:$NF$60,MATCH(1,(GMWQ!$NE$2:$NE$60=J$3)*(GMWQ!$ND$2:$ND$60=J$4)*(GMWQ!$NF$2:$NF$60=J$1),0),$G338-1966)</f>
        <v>159657.5</v>
      </c>
      <c r="K338" s="4" cm="1">
        <f t="array" ref="K338">INDEX(GMWQ!$A$2:$NF$60,MATCH(1,(GMWQ!$NE$2:$NE$60=K$3)*(GMWQ!$ND$2:$ND$60=K$4)*(GMWQ!$NF$2:$NF$60=K$1),0),$G338-1966)</f>
        <v>1183.482</v>
      </c>
      <c r="L338" s="4" cm="1">
        <f t="array" ref="L338">INDEX(GMWQ!$A$2:$NF$60,MATCH(1,(GMWQ!$NE$2:$NE$60=L$3)*(GMWQ!$ND$2:$ND$60=L$4)*(GMWQ!$NF$2:$NF$60=L$1),0),$G338-1966)</f>
        <v>800.97140000000002</v>
      </c>
      <c r="M338" s="4" cm="1">
        <f t="array" ref="M338">INDEX(GMWQ!$A$2:$NF$60,MATCH(1,(GMWQ!$NE$2:$NE$60=M$3)*(GMWQ!$ND$2:$ND$60=M$4)*(GMWQ!$NF$2:$NF$60=M$1),0),$G338-1966)</f>
        <v>539.66089999999997</v>
      </c>
      <c r="N338" s="4" cm="1">
        <f t="array" ref="N338">INDEX(GMWQ!$A$2:$NF$60,MATCH(1,(GMWQ!$NE$2:$NE$60=N$3)*(GMWQ!$ND$2:$ND$60=N$4)*(GMWQ!$NF$2:$NF$60=N$1),0),$G338-1966)</f>
        <v>1072324</v>
      </c>
      <c r="O338" s="4" cm="1">
        <f t="array" ref="O338">INDEX(GMWQ!$A$2:$NF$60,MATCH(1,(GMWQ!$NE$2:$NE$60=O$3)*(GMWQ!$ND$2:$ND$60=O$4)*(GMWQ!$NF$2:$NF$60=O$1),0),$G338-1966)</f>
        <v>-130083.2</v>
      </c>
      <c r="P338" s="4" cm="1">
        <f t="array" ref="P338">INDEX(GMWQ!$A$2:$NF$60,MATCH(1,(GMWQ!$NE$2:$NE$60=P$3)*(GMWQ!$ND$2:$ND$60=P$4)*(GMWQ!$NF$2:$NF$60=P$1),0),$G338-1966)</f>
        <v>-1054.193</v>
      </c>
      <c r="Q338" s="4" cm="1">
        <f t="array" ref="Q338">INDEX(GMWQ!$A$2:$NF$60,MATCH(1,(GMWQ!$NE$2:$NE$60=Q$3)*(GMWQ!$ND$2:$ND$60=Q$4)*(GMWQ!$NF$2:$NF$60=Q$1),0),$G338-1966)</f>
        <v>-9555.32</v>
      </c>
      <c r="R338" s="4" cm="1">
        <f t="array" ref="R338">INDEX(GMWQ!$A$2:$NF$60,MATCH(1,(GMWQ!$NE$2:$NE$60=R$3)*(GMWQ!$ND$2:$ND$60=R$4)*(GMWQ!$NF$2:$NF$60=R$1),0),$G338-1966)</f>
        <v>-40.988889999999998</v>
      </c>
      <c r="S338" s="4" cm="1">
        <f t="array" ref="S338">INDEX(GMWQ!$A$2:$NF$60,MATCH(1,(GMWQ!$NE$2:$NE$60=S$3)*(GMWQ!$ND$2:$ND$60=S$4)*(GMWQ!$NF$2:$NF$60=S$1),0),$G338-1966)</f>
        <v>-55.176029999999997</v>
      </c>
      <c r="T338" s="4" cm="1">
        <f t="array" ref="T338">INDEX(GMWQ!$A$2:$NF$60,MATCH(1,(GMWQ!$NE$2:$NE$60=T$3)*(GMWQ!$ND$2:$ND$60=T$4)*(GMWQ!$NF$2:$NF$60=T$1),0),$G338-1966)</f>
        <v>-19.578800000000001</v>
      </c>
      <c r="U338" s="4" cm="1">
        <f t="array" ref="U338">INDEX(GMWQ!$A$2:$NF$60,MATCH(1,(GMWQ!$NE$2:$NE$60=U$3)*(GMWQ!$ND$2:$ND$60=U$4)*(GMWQ!$NF$2:$NF$60=U$1),0),$G338-1966)</f>
        <v>-36890.370000000003</v>
      </c>
      <c r="V338" s="4" cm="1">
        <f t="array" ref="V338">INDEX(GMWQ!$A$2:$NF$60,MATCH(1,(GMWQ!$NE$2:$NE$60=V$3)*(GMWQ!$ND$2:$ND$60=V$4)*(GMWQ!$NF$2:$NF$60=V$1),0),$G338-1966)</f>
        <v>9246815</v>
      </c>
      <c r="W338" s="4" cm="1">
        <f t="array" ref="W338">INDEX(GMWQ!$A$2:$NF$60,MATCH(1,(GMWQ!$NE$2:$NE$60=W$3)*(GMWQ!$ND$2:$ND$60=W$4)*(GMWQ!$NF$2:$NF$60=W$1),0),$G338-1966)</f>
        <v>156688</v>
      </c>
      <c r="X338" s="4" cm="1">
        <f t="array" ref="X338">INDEX(GMWQ!$A$2:$NF$60,MATCH(1,(GMWQ!$NE$2:$NE$60=X$3)*(GMWQ!$ND$2:$ND$60=X$4)*(GMWQ!$NF$2:$NF$60=X$1),0),$G338-1966)</f>
        <v>2236048</v>
      </c>
      <c r="Y338" s="4" cm="1">
        <f t="array" ref="Y338">INDEX(GMWQ!$A$2:$NF$60,MATCH(1,(GMWQ!$NE$2:$NE$60=Y$3)*(GMWQ!$ND$2:$ND$60=Y$4)*(GMWQ!$NF$2:$NF$60=Y$1),0),$G338-1966)</f>
        <v>6782.4290000000001</v>
      </c>
      <c r="Z338" s="4" cm="1">
        <f t="array" ref="Z338">INDEX(GMWQ!$A$2:$NF$60,MATCH(1,(GMWQ!$NE$2:$NE$60=Z$3)*(GMWQ!$ND$2:$ND$60=Z$4)*(GMWQ!$NF$2:$NF$60=Z$1),0),$G338-1966)</f>
        <v>8784.1319999999996</v>
      </c>
      <c r="AA338" s="4" cm="1">
        <f t="array" ref="AA338">INDEX(GMWQ!$A$2:$NF$60,MATCH(1,(GMWQ!$NE$2:$NE$60=AA$3)*(GMWQ!$ND$2:$ND$60=AA$4)*(GMWQ!$NF$2:$NF$60=AA$1),0),$G338-1966)</f>
        <v>5340.3450000000003</v>
      </c>
      <c r="AB338" s="4" cm="1">
        <f t="array" ref="AB338">INDEX(GMWQ!$A$2:$NF$60,MATCH(1,(GMWQ!$NE$2:$NE$60=AB$3)*(GMWQ!$ND$2:$ND$60=AB$4)*(GMWQ!$NF$2:$NF$60=AB$1),0),$G338-1966)</f>
        <v>6709089</v>
      </c>
      <c r="AC338" s="4" cm="1">
        <f t="array" ref="AC338">INDEX(GMWQ!$A$2:$NF$60,MATCH(1,(GMWQ!$NE$2:$NE$60=AC$3)*(GMWQ!$ND$2:$ND$60=AC$4)*(GMWQ!$NF$2:$NF$60=AC$1),0),$G338-1966)</f>
        <v>9525877</v>
      </c>
      <c r="AD338" s="4" cm="1">
        <f t="array" ref="AD338">INDEX(GMWQ!$A$2:$NF$60,MATCH(1,(GMWQ!$NE$2:$NE$60=AD$3)*(GMWQ!$ND$2:$ND$60=AD$4)*(GMWQ!$NF$2:$NF$60=AD$1),0),$G338-1966)</f>
        <v>144948.5</v>
      </c>
      <c r="AE338" s="4" cm="1">
        <f t="array" ref="AE338">INDEX(GMWQ!$A$2:$NF$60,MATCH(1,(GMWQ!$NE$2:$NE$60=AE$3)*(GMWQ!$ND$2:$ND$60=AE$4)*(GMWQ!$NF$2:$NF$60=AE$1),0),$G338-1966)</f>
        <v>1453477</v>
      </c>
      <c r="AF338" s="4" cm="1">
        <f t="array" ref="AF338">INDEX(GMWQ!$A$2:$NF$60,MATCH(1,(GMWQ!$NE$2:$NE$60=AF$3)*(GMWQ!$ND$2:$ND$60=AF$4)*(GMWQ!$NF$2:$NF$60=AF$1),0),$G338-1966)</f>
        <v>5105.8789999999999</v>
      </c>
      <c r="AG338" s="4" cm="1">
        <f t="array" ref="AG338">INDEX(GMWQ!$A$2:$NF$60,MATCH(1,(GMWQ!$NE$2:$NE$60=AG$3)*(GMWQ!$ND$2:$ND$60=AG$4)*(GMWQ!$NF$2:$NF$60=AG$1),0),$G338-1966)</f>
        <v>7353.74</v>
      </c>
      <c r="AH338" s="4" cm="1">
        <f t="array" ref="AH338">INDEX(GMWQ!$A$2:$NF$60,MATCH(1,(GMWQ!$NE$2:$NE$60=AH$3)*(GMWQ!$ND$2:$ND$60=AH$4)*(GMWQ!$NF$2:$NF$60=AH$1),0),$G338-1966)</f>
        <v>4701.6319999999996</v>
      </c>
      <c r="AI338" s="4" cm="1">
        <f t="array" ref="AI338">INDEX(GMWQ!$A$2:$NF$60,MATCH(1,(GMWQ!$NE$2:$NE$60=AI$3)*(GMWQ!$ND$2:$ND$60=AI$4)*(GMWQ!$NF$2:$NF$60=AI$1),0),$G338-1966)</f>
        <v>3656900</v>
      </c>
      <c r="AJ338" s="4" cm="1">
        <f t="array" ref="AJ338">INDEX(GMWQ!$A$2:$NF$60,MATCH(1,(GMWQ!$NE$2:$NE$60=AJ$3)*(GMWQ!$ND$2:$ND$60=AJ$4)*(GMWQ!$NF$2:$NF$60=AJ$1),0),$G338-1966)</f>
        <v>2178034</v>
      </c>
      <c r="AK338" s="4" cm="1">
        <f t="array" ref="AK338">INDEX(GMWQ!$A$2:$NF$60,MATCH(1,(GMWQ!$NE$2:$NE$60=AK$3)*(GMWQ!$ND$2:$ND$60=AK$4)*(GMWQ!$NF$2:$NF$60=AK$1),0),$G338-1966)</f>
        <v>24143.68</v>
      </c>
      <c r="AL338" s="4" cm="1">
        <f t="array" ref="AL338">INDEX(GMWQ!$A$2:$NF$60,MATCH(1,(GMWQ!$NE$2:$NE$60=AL$3)*(GMWQ!$ND$2:$ND$60=AL$4)*(GMWQ!$NF$2:$NF$60=AL$1),0),$G338-1966)</f>
        <v>285445.5</v>
      </c>
      <c r="AM338" s="4" cm="1">
        <f t="array" ref="AM338">INDEX(GMWQ!$A$2:$NF$60,MATCH(1,(GMWQ!$NE$2:$NE$60=AM$3)*(GMWQ!$ND$2:$ND$60=AM$4)*(GMWQ!$NF$2:$NF$60=AM$1),0),$G338-1966)</f>
        <v>2780.944</v>
      </c>
      <c r="AN338" s="4" cm="1">
        <f t="array" ref="AN338">INDEX(GMWQ!$A$2:$NF$60,MATCH(1,(GMWQ!$NE$2:$NE$60=AN$3)*(GMWQ!$ND$2:$ND$60=AN$4)*(GMWQ!$NF$2:$NF$60=AN$1),0),$G338-1966)</f>
        <v>1680.576</v>
      </c>
      <c r="AO338" s="4" cm="1">
        <f t="array" ref="AO338">INDEX(GMWQ!$A$2:$NF$60,MATCH(1,(GMWQ!$NE$2:$NE$60=AO$3)*(GMWQ!$ND$2:$ND$60=AO$4)*(GMWQ!$NF$2:$NF$60=AO$1),0),$G338-1966)</f>
        <v>1111.954</v>
      </c>
      <c r="AP338" s="4" cm="1">
        <f t="array" ref="AP338">INDEX(GMWQ!$A$2:$NF$60,MATCH(1,(GMWQ!$NE$2:$NE$60=AP$3)*(GMWQ!$ND$2:$ND$60=AP$4)*(GMWQ!$NF$2:$NF$60=AP$1),0),$G338-1966)</f>
        <v>2497688</v>
      </c>
      <c r="AQ338" s="4" cm="1">
        <f t="array" ref="AQ338">INDEX(GMWQ!$A$2:$NF$60,MATCH(1,(GMWQ!$NE$2:$NE$60=AQ$3)*(GMWQ!$ND$2:$ND$60=AQ$4)*(GMWQ!$NF$2:$NF$60=AQ$1),0),$G338-1966)</f>
        <v>0.74046080000000003</v>
      </c>
      <c r="AR338" s="4" cm="1">
        <f t="array" ref="AR338">INDEX(GMWQ!$A$2:$NF$60,MATCH(1,(GMWQ!$NE$2:$NE$60=AR$3)*(GMWQ!$ND$2:$ND$60=AR$4)*(GMWQ!$NF$2:$NF$60=AR$1),0),$G338-1966)</f>
        <v>0.79139280000000001</v>
      </c>
      <c r="AS338" s="4" cm="1">
        <f t="array" ref="AS338">INDEX(GMWQ!$A$2:$NF$60,MATCH(1,(GMWQ!$NE$2:$NE$60=AS$3)*(GMWQ!$ND$2:$ND$60=AS$4)*(GMWQ!$NF$2:$NF$60=AS$1),0),$G338-1966)</f>
        <v>0.54341459999999997</v>
      </c>
      <c r="AT338" s="4" cm="1">
        <f t="array" ref="AT338">INDEX(GMWQ!$A$2:$NF$60,MATCH(1,(GMWQ!$NE$2:$NE$60=AT$3)*(GMWQ!$ND$2:$ND$60=AT$4)*(GMWQ!$NF$2:$NF$60=AT$1),0),$G338-1966)</f>
        <v>0.70370520000000003</v>
      </c>
      <c r="AU338" s="4" cm="1">
        <f t="array" ref="AU338">INDEX(GMWQ!$A$2:$NF$60,MATCH(1,(GMWQ!$NE$2:$NE$60=AU$3)*(GMWQ!$ND$2:$ND$60=AU$4)*(GMWQ!$NF$2:$NF$60=AU$1),0),$G338-1966)</f>
        <v>257.44150000000002</v>
      </c>
      <c r="AV338" s="4" cm="1">
        <f t="array" ref="AV338">INDEX(GMWQ!$A$2:$NF$60,MATCH(1,(GMWQ!$NE$2:$NE$60=AV$3)*(GMWQ!$ND$2:$ND$60=AV$4)*(GMWQ!$NF$2:$NF$60=AV$1),0),$G338-1966)</f>
        <v>630.30730000000005</v>
      </c>
      <c r="AW338" s="4" cm="1">
        <f t="array" ref="AW338">INDEX(GMWQ!$A$2:$NF$60,MATCH(1,(GMWQ!$NE$2:$NE$60=AW$3)*(GMWQ!$ND$2:$ND$60=AW$4)*(GMWQ!$NF$2:$NF$60=AW$1),0),$G338-1966)</f>
        <v>198.292</v>
      </c>
      <c r="AX338" s="4" cm="1">
        <f t="array" ref="AX338">INDEX(GMWQ!$A$2:$NF$60,MATCH(1,(GMWQ!$NE$2:$NE$60=AX$3)*(GMWQ!$ND$2:$ND$60=AX$4)*(GMWQ!$NF$2:$NF$60=AX$1),0),$G338-1966)</f>
        <v>228.98249999999999</v>
      </c>
      <c r="AY338" s="4" cm="1">
        <f t="array" ref="AY338">INDEX(GMWQ!$A$2:$NF$60,MATCH(1,(GMWQ!$NE$2:$NE$60=AY$3)*(GMWQ!$ND$2:$ND$60=AY$4)*(GMWQ!$NF$2:$NF$60=AY$1),0),$G338-1966)</f>
        <v>181.51300000000001</v>
      </c>
      <c r="AZ338" s="4" cm="1">
        <f t="array" ref="AZ338">INDEX(GMWQ!$A$2:$NF$60,MATCH(1,(GMWQ!$NE$2:$NE$60=AZ$3)*(GMWQ!$ND$2:$ND$60=AZ$4)*(GMWQ!$NF$2:$NF$60=AZ$1),0),$G338-1966)</f>
        <v>180.86680000000001</v>
      </c>
      <c r="BA338" s="4" cm="1">
        <f t="array" ref="BA338">INDEX(GMWQ!$A$2:$NF$60,MATCH(1,(GMWQ!$NE$2:$NE$60=BA$3)*(GMWQ!$ND$2:$ND$60=BA$4)*(GMWQ!$NF$2:$NF$60=BA$1),0),$G338-1966)</f>
        <v>303.69439999999997</v>
      </c>
    </row>
    <row r="339" spans="1:53" x14ac:dyDescent="0.25">
      <c r="A339" s="4">
        <v>2056</v>
      </c>
      <c r="B339" s="4">
        <f t="shared" si="431"/>
        <v>2056</v>
      </c>
      <c r="C339" s="4">
        <f t="shared" si="431"/>
        <v>2055</v>
      </c>
      <c r="D339" s="4">
        <f t="shared" ref="D339" si="441">+D335+1</f>
        <v>2055</v>
      </c>
      <c r="E339" s="4">
        <f t="shared" si="431"/>
        <v>2055</v>
      </c>
      <c r="G339" s="4">
        <f t="shared" si="396"/>
        <v>2305</v>
      </c>
      <c r="H339" s="4" cm="1">
        <f t="array" ref="H339">INDEX(GMWQ!$A$2:$NF$60,MATCH(1,(GMWQ!$NE$2:$NE$60=H$3)*(GMWQ!$ND$2:$ND$60=H$4)*(GMWQ!$NF$2:$NF$60=H$1),0),$G339-1966)</f>
        <v>1047339</v>
      </c>
      <c r="I339" s="4" cm="1">
        <f t="array" ref="I339">INDEX(GMWQ!$A$2:$NF$60,MATCH(1,(GMWQ!$NE$2:$NE$60=I$3)*(GMWQ!$ND$2:$ND$60=I$4)*(GMWQ!$NF$2:$NF$60=I$1),0),$G339-1966)</f>
        <v>10598.8</v>
      </c>
      <c r="J339" s="4" cm="1">
        <f t="array" ref="J339">INDEX(GMWQ!$A$2:$NF$60,MATCH(1,(GMWQ!$NE$2:$NE$60=J$3)*(GMWQ!$ND$2:$ND$60=J$4)*(GMWQ!$NF$2:$NF$60=J$1),0),$G339-1966)</f>
        <v>159800.29999999999</v>
      </c>
      <c r="K339" s="4" cm="1">
        <f t="array" ref="K339">INDEX(GMWQ!$A$2:$NF$60,MATCH(1,(GMWQ!$NE$2:$NE$60=K$3)*(GMWQ!$ND$2:$ND$60=K$4)*(GMWQ!$NF$2:$NF$60=K$1),0),$G339-1966)</f>
        <v>1185.4469999999999</v>
      </c>
      <c r="L339" s="4" cm="1">
        <f t="array" ref="L339">INDEX(GMWQ!$A$2:$NF$60,MATCH(1,(GMWQ!$NE$2:$NE$60=L$3)*(GMWQ!$ND$2:$ND$60=L$4)*(GMWQ!$NF$2:$NF$60=L$1),0),$G339-1966)</f>
        <v>801.50260000000003</v>
      </c>
      <c r="M339" s="4" cm="1">
        <f t="array" ref="M339">INDEX(GMWQ!$A$2:$NF$60,MATCH(1,(GMWQ!$NE$2:$NE$60=M$3)*(GMWQ!$ND$2:$ND$60=M$4)*(GMWQ!$NF$2:$NF$60=M$1),0),$G339-1966)</f>
        <v>540.19510000000002</v>
      </c>
      <c r="N339" s="4" cm="1">
        <f t="array" ref="N339">INDEX(GMWQ!$A$2:$NF$60,MATCH(1,(GMWQ!$NE$2:$NE$60=N$3)*(GMWQ!$ND$2:$ND$60=N$4)*(GMWQ!$NF$2:$NF$60=N$1),0),$G339-1966)</f>
        <v>1076624</v>
      </c>
      <c r="O339" s="4" cm="1">
        <f t="array" ref="O339">INDEX(GMWQ!$A$2:$NF$60,MATCH(1,(GMWQ!$NE$2:$NE$60=O$3)*(GMWQ!$ND$2:$ND$60=O$4)*(GMWQ!$NF$2:$NF$60=O$1),0),$G339-1966)</f>
        <v>-6386.1880000000001</v>
      </c>
      <c r="P339" s="4" cm="1">
        <f t="array" ref="P339">INDEX(GMWQ!$A$2:$NF$60,MATCH(1,(GMWQ!$NE$2:$NE$60=P$3)*(GMWQ!$ND$2:$ND$60=P$4)*(GMWQ!$NF$2:$NF$60=P$1),0),$G339-1966)</f>
        <v>-1051.01</v>
      </c>
      <c r="Q339" s="4" cm="1">
        <f t="array" ref="Q339">INDEX(GMWQ!$A$2:$NF$60,MATCH(1,(GMWQ!$NE$2:$NE$60=Q$3)*(GMWQ!$ND$2:$ND$60=Q$4)*(GMWQ!$NF$2:$NF$60=Q$1),0),$G339-1966)</f>
        <v>-9602.0619999999999</v>
      </c>
      <c r="R339" s="4" cm="1">
        <f t="array" ref="R339">INDEX(GMWQ!$A$2:$NF$60,MATCH(1,(GMWQ!$NE$2:$NE$60=R$3)*(GMWQ!$ND$2:$ND$60=R$4)*(GMWQ!$NF$2:$NF$60=R$1),0),$G339-1966)</f>
        <v>-41.26099</v>
      </c>
      <c r="S339" s="4" cm="1">
        <f t="array" ref="S339">INDEX(GMWQ!$A$2:$NF$60,MATCH(1,(GMWQ!$NE$2:$NE$60=S$3)*(GMWQ!$ND$2:$ND$60=S$4)*(GMWQ!$NF$2:$NF$60=S$1),0),$G339-1966)</f>
        <v>-55.516970000000001</v>
      </c>
      <c r="T339" s="4" cm="1">
        <f t="array" ref="T339">INDEX(GMWQ!$A$2:$NF$60,MATCH(1,(GMWQ!$NE$2:$NE$60=T$3)*(GMWQ!$ND$2:$ND$60=T$4)*(GMWQ!$NF$2:$NF$60=T$1),0),$G339-1966)</f>
        <v>-19.69275</v>
      </c>
      <c r="U339" s="4" cm="1">
        <f t="array" ref="U339">INDEX(GMWQ!$A$2:$NF$60,MATCH(1,(GMWQ!$NE$2:$NE$60=U$3)*(GMWQ!$ND$2:$ND$60=U$4)*(GMWQ!$NF$2:$NF$60=U$1),0),$G339-1966)</f>
        <v>-37196.19</v>
      </c>
      <c r="V339" s="4" cm="1">
        <f t="array" ref="V339">INDEX(GMWQ!$A$2:$NF$60,MATCH(1,(GMWQ!$NE$2:$NE$60=V$3)*(GMWQ!$ND$2:$ND$60=V$4)*(GMWQ!$NF$2:$NF$60=V$1),0),$G339-1966)</f>
        <v>9253201</v>
      </c>
      <c r="W339" s="4" cm="1">
        <f t="array" ref="W339">INDEX(GMWQ!$A$2:$NF$60,MATCH(1,(GMWQ!$NE$2:$NE$60=W$3)*(GMWQ!$ND$2:$ND$60=W$4)*(GMWQ!$NF$2:$NF$60=W$1),0),$G339-1966)</f>
        <v>157739</v>
      </c>
      <c r="X339" s="4" cm="1">
        <f t="array" ref="X339">INDEX(GMWQ!$A$2:$NF$60,MATCH(1,(GMWQ!$NE$2:$NE$60=X$3)*(GMWQ!$ND$2:$ND$60=X$4)*(GMWQ!$NF$2:$NF$60=X$1),0),$G339-1966)</f>
        <v>2245650</v>
      </c>
      <c r="Y339" s="4" cm="1">
        <f t="array" ref="Y339">INDEX(GMWQ!$A$2:$NF$60,MATCH(1,(GMWQ!$NE$2:$NE$60=Y$3)*(GMWQ!$ND$2:$ND$60=Y$4)*(GMWQ!$NF$2:$NF$60=Y$1),0),$G339-1966)</f>
        <v>6823.6890000000003</v>
      </c>
      <c r="Z339" s="4" cm="1">
        <f t="array" ref="Z339">INDEX(GMWQ!$A$2:$NF$60,MATCH(1,(GMWQ!$NE$2:$NE$60=Z$3)*(GMWQ!$ND$2:$ND$60=Z$4)*(GMWQ!$NF$2:$NF$60=Z$1),0),$G339-1966)</f>
        <v>8839.6479999999992</v>
      </c>
      <c r="AA339" s="4" cm="1">
        <f t="array" ref="AA339">INDEX(GMWQ!$A$2:$NF$60,MATCH(1,(GMWQ!$NE$2:$NE$60=AA$3)*(GMWQ!$ND$2:$ND$60=AA$4)*(GMWQ!$NF$2:$NF$60=AA$1),0),$G339-1966)</f>
        <v>5360.0379999999996</v>
      </c>
      <c r="AB339" s="4" cm="1">
        <f t="array" ref="AB339">INDEX(GMWQ!$A$2:$NF$60,MATCH(1,(GMWQ!$NE$2:$NE$60=AB$3)*(GMWQ!$ND$2:$ND$60=AB$4)*(GMWQ!$NF$2:$NF$60=AB$1),0),$G339-1966)</f>
        <v>6746286</v>
      </c>
      <c r="AC339" s="4" cm="1">
        <f t="array" ref="AC339">INDEX(GMWQ!$A$2:$NF$60,MATCH(1,(GMWQ!$NE$2:$NE$60=AC$3)*(GMWQ!$ND$2:$ND$60=AC$4)*(GMWQ!$NF$2:$NF$60=AC$1),0),$G339-1966)</f>
        <v>9534942</v>
      </c>
      <c r="AD339" s="4" cm="1">
        <f t="array" ref="AD339">INDEX(GMWQ!$A$2:$NF$60,MATCH(1,(GMWQ!$NE$2:$NE$60=AD$3)*(GMWQ!$ND$2:$ND$60=AD$4)*(GMWQ!$NF$2:$NF$60=AD$1),0),$G339-1966)</f>
        <v>146000.29999999999</v>
      </c>
      <c r="AE339" s="4" cm="1">
        <f t="array" ref="AE339">INDEX(GMWQ!$A$2:$NF$60,MATCH(1,(GMWQ!$NE$2:$NE$60=AE$3)*(GMWQ!$ND$2:$ND$60=AE$4)*(GMWQ!$NF$2:$NF$60=AE$1),0),$G339-1966)</f>
        <v>1463079</v>
      </c>
      <c r="AF339" s="4" cm="1">
        <f t="array" ref="AF339">INDEX(GMWQ!$A$2:$NF$60,MATCH(1,(GMWQ!$NE$2:$NE$60=AF$3)*(GMWQ!$ND$2:$ND$60=AF$4)*(GMWQ!$NF$2:$NF$60=AF$1),0),$G339-1966)</f>
        <v>5147.1400000000003</v>
      </c>
      <c r="AG339" s="4" cm="1">
        <f t="array" ref="AG339">INDEX(GMWQ!$A$2:$NF$60,MATCH(1,(GMWQ!$NE$2:$NE$60=AG$3)*(GMWQ!$ND$2:$ND$60=AG$4)*(GMWQ!$NF$2:$NF$60=AG$1),0),$G339-1966)</f>
        <v>7409.2569999999996</v>
      </c>
      <c r="AH339" s="4" cm="1">
        <f t="array" ref="AH339">INDEX(GMWQ!$A$2:$NF$60,MATCH(1,(GMWQ!$NE$2:$NE$60=AH$3)*(GMWQ!$ND$2:$ND$60=AH$4)*(GMWQ!$NF$2:$NF$60=AH$1),0),$G339-1966)</f>
        <v>4721.3249999999998</v>
      </c>
      <c r="AI339" s="4" cm="1">
        <f t="array" ref="AI339">INDEX(GMWQ!$A$2:$NF$60,MATCH(1,(GMWQ!$NE$2:$NE$60=AI$3)*(GMWQ!$ND$2:$ND$60=AI$4)*(GMWQ!$NF$2:$NF$60=AI$1),0),$G339-1966)</f>
        <v>3695614</v>
      </c>
      <c r="AJ339" s="4" cm="1">
        <f t="array" ref="AJ339">INDEX(GMWQ!$A$2:$NF$60,MATCH(1,(GMWQ!$NE$2:$NE$60=AJ$3)*(GMWQ!$ND$2:$ND$60=AJ$4)*(GMWQ!$NF$2:$NF$60=AJ$1),0),$G339-1966)</f>
        <v>2195373</v>
      </c>
      <c r="AK339" s="4" cm="1">
        <f t="array" ref="AK339">INDEX(GMWQ!$A$2:$NF$60,MATCH(1,(GMWQ!$NE$2:$NE$60=AK$3)*(GMWQ!$ND$2:$ND$60=AK$4)*(GMWQ!$NF$2:$NF$60=AK$1),0),$G339-1966)</f>
        <v>24353.52</v>
      </c>
      <c r="AL339" s="4" cm="1">
        <f t="array" ref="AL339">INDEX(GMWQ!$A$2:$NF$60,MATCH(1,(GMWQ!$NE$2:$NE$60=AL$3)*(GMWQ!$ND$2:$ND$60=AL$4)*(GMWQ!$NF$2:$NF$60=AL$1),0),$G339-1966)</f>
        <v>286862.5</v>
      </c>
      <c r="AM339" s="4" cm="1">
        <f t="array" ref="AM339">INDEX(GMWQ!$A$2:$NF$60,MATCH(1,(GMWQ!$NE$2:$NE$60=AM$3)*(GMWQ!$ND$2:$ND$60=AM$4)*(GMWQ!$NF$2:$NF$60=AM$1),0),$G339-1966)</f>
        <v>2799.3820000000001</v>
      </c>
      <c r="AN339" s="4" cm="1">
        <f t="array" ref="AN339">INDEX(GMWQ!$A$2:$NF$60,MATCH(1,(GMWQ!$NE$2:$NE$60=AN$3)*(GMWQ!$ND$2:$ND$60=AN$4)*(GMWQ!$NF$2:$NF$60=AN$1),0),$G339-1966)</f>
        <v>1690.046</v>
      </c>
      <c r="AO339" s="4" cm="1">
        <f t="array" ref="AO339">INDEX(GMWQ!$A$2:$NF$60,MATCH(1,(GMWQ!$NE$2:$NE$60=AO$3)*(GMWQ!$ND$2:$ND$60=AO$4)*(GMWQ!$NF$2:$NF$60=AO$1),0),$G339-1966)</f>
        <v>1118.229</v>
      </c>
      <c r="AP339" s="4" cm="1">
        <f t="array" ref="AP339">INDEX(GMWQ!$A$2:$NF$60,MATCH(1,(GMWQ!$NE$2:$NE$60=AP$3)*(GMWQ!$ND$2:$ND$60=AP$4)*(GMWQ!$NF$2:$NF$60=AP$1),0),$G339-1966)</f>
        <v>2520094</v>
      </c>
      <c r="AQ339" s="4" cm="1">
        <f t="array" ref="AQ339">INDEX(GMWQ!$A$2:$NF$60,MATCH(1,(GMWQ!$NE$2:$NE$60=AQ$3)*(GMWQ!$ND$2:$ND$60=AQ$4)*(GMWQ!$NF$2:$NF$60=AQ$1),0),$G339-1966)</f>
        <v>0.74321619999999999</v>
      </c>
      <c r="AR339" s="4" cm="1">
        <f t="array" ref="AR339">INDEX(GMWQ!$A$2:$NF$60,MATCH(1,(GMWQ!$NE$2:$NE$60=AR$3)*(GMWQ!$ND$2:$ND$60=AR$4)*(GMWQ!$NF$2:$NF$60=AR$1),0),$G339-1966)</f>
        <v>0.79184810000000005</v>
      </c>
      <c r="AS339" s="4" cm="1">
        <f t="array" ref="AS339">INDEX(GMWQ!$A$2:$NF$60,MATCH(1,(GMWQ!$NE$2:$NE$60=AS$3)*(GMWQ!$ND$2:$ND$60=AS$4)*(GMWQ!$NF$2:$NF$60=AS$1),0),$G339-1966)</f>
        <v>0.54667319999999997</v>
      </c>
      <c r="AT339" s="4" cm="1">
        <f t="array" ref="AT339">INDEX(GMWQ!$A$2:$NF$60,MATCH(1,(GMWQ!$NE$2:$NE$60=AT$3)*(GMWQ!$ND$2:$ND$60=AT$4)*(GMWQ!$NF$2:$NF$60=AT$1),0),$G339-1966)</f>
        <v>0.70183620000000002</v>
      </c>
      <c r="AU339" s="4" cm="1">
        <f t="array" ref="AU339">INDEX(GMWQ!$A$2:$NF$60,MATCH(1,(GMWQ!$NE$2:$NE$60=AU$3)*(GMWQ!$ND$2:$ND$60=AU$4)*(GMWQ!$NF$2:$NF$60=AU$1),0),$G339-1966)</f>
        <v>257.93639999999999</v>
      </c>
      <c r="AV339" s="4" cm="1">
        <f t="array" ref="AV339">INDEX(GMWQ!$A$2:$NF$60,MATCH(1,(GMWQ!$NE$2:$NE$60=AV$3)*(GMWQ!$ND$2:$ND$60=AV$4)*(GMWQ!$NF$2:$NF$60=AV$1),0),$G339-1966)</f>
        <v>633.7568</v>
      </c>
      <c r="AW339" s="4" cm="1">
        <f t="array" ref="AW339">INDEX(GMWQ!$A$2:$NF$60,MATCH(1,(GMWQ!$NE$2:$NE$60=AW$3)*(GMWQ!$ND$2:$ND$60=AW$4)*(GMWQ!$NF$2:$NF$60=AW$1),0),$G339-1966)</f>
        <v>198.5283</v>
      </c>
      <c r="AX339" s="4" cm="1">
        <f t="array" ref="AX339">INDEX(GMWQ!$A$2:$NF$60,MATCH(1,(GMWQ!$NE$2:$NE$60=AX$3)*(GMWQ!$ND$2:$ND$60=AX$4)*(GMWQ!$NF$2:$NF$60=AX$1),0),$G339-1966)</f>
        <v>230.1327</v>
      </c>
      <c r="AY339" s="4" cm="1">
        <f t="array" ref="AY339">INDEX(GMWQ!$A$2:$NF$60,MATCH(1,(GMWQ!$NE$2:$NE$60=AY$3)*(GMWQ!$ND$2:$ND$60=AY$4)*(GMWQ!$NF$2:$NF$60=AY$1),0),$G339-1966)</f>
        <v>182.46729999999999</v>
      </c>
      <c r="AZ339" s="4" cm="1">
        <f t="array" ref="AZ339">INDEX(GMWQ!$A$2:$NF$60,MATCH(1,(GMWQ!$NE$2:$NE$60=AZ$3)*(GMWQ!$ND$2:$ND$60=AZ$4)*(GMWQ!$NF$2:$NF$60=AZ$1),0),$G339-1966)</f>
        <v>182.1131</v>
      </c>
      <c r="BA339" s="4" cm="1">
        <f t="array" ref="BA339">INDEX(GMWQ!$A$2:$NF$60,MATCH(1,(GMWQ!$NE$2:$NE$60=BA$3)*(GMWQ!$ND$2:$ND$60=BA$4)*(GMWQ!$NF$2:$NF$60=BA$1),0),$G339-1966)</f>
        <v>305.21600000000001</v>
      </c>
    </row>
    <row r="340" spans="1:53" x14ac:dyDescent="0.25">
      <c r="B340" s="4">
        <f t="shared" si="431"/>
        <v>2056</v>
      </c>
      <c r="C340" s="4">
        <f t="shared" si="431"/>
        <v>2056</v>
      </c>
      <c r="D340" s="4">
        <f t="shared" ref="D340" si="442">+D336+1</f>
        <v>2055</v>
      </c>
      <c r="G340" s="4">
        <f t="shared" si="396"/>
        <v>2306</v>
      </c>
      <c r="H340" s="4" cm="1">
        <f t="array" ref="H340">INDEX(GMWQ!$A$2:$NF$60,MATCH(1,(GMWQ!$NE$2:$NE$60=H$3)*(GMWQ!$ND$2:$ND$60=H$4)*(GMWQ!$NF$2:$NF$60=H$1),0),$G340-1966)</f>
        <v>1049967</v>
      </c>
      <c r="I340" s="4" cm="1">
        <f t="array" ref="I340">INDEX(GMWQ!$A$2:$NF$60,MATCH(1,(GMWQ!$NE$2:$NE$60=I$3)*(GMWQ!$ND$2:$ND$60=I$4)*(GMWQ!$NF$2:$NF$60=I$1),0),$G340-1966)</f>
        <v>10640</v>
      </c>
      <c r="J340" s="4" cm="1">
        <f t="array" ref="J340">INDEX(GMWQ!$A$2:$NF$60,MATCH(1,(GMWQ!$NE$2:$NE$60=J$3)*(GMWQ!$ND$2:$ND$60=J$4)*(GMWQ!$NF$2:$NF$60=J$1),0),$G340-1966)</f>
        <v>159945</v>
      </c>
      <c r="K340" s="4" cm="1">
        <f t="array" ref="K340">INDEX(GMWQ!$A$2:$NF$60,MATCH(1,(GMWQ!$NE$2:$NE$60=K$3)*(GMWQ!$ND$2:$ND$60=K$4)*(GMWQ!$NF$2:$NF$60=K$1),0),$G340-1966)</f>
        <v>1187.414</v>
      </c>
      <c r="L340" s="4" cm="1">
        <f t="array" ref="L340">INDEX(GMWQ!$A$2:$NF$60,MATCH(1,(GMWQ!$NE$2:$NE$60=L$3)*(GMWQ!$ND$2:$ND$60=L$4)*(GMWQ!$NF$2:$NF$60=L$1),0),$G340-1966)</f>
        <v>801.94439999999997</v>
      </c>
      <c r="M340" s="4" cm="1">
        <f t="array" ref="M340">INDEX(GMWQ!$A$2:$NF$60,MATCH(1,(GMWQ!$NE$2:$NE$60=M$3)*(GMWQ!$ND$2:$ND$60=M$4)*(GMWQ!$NF$2:$NF$60=M$1),0),$G340-1966)</f>
        <v>540.72919999999999</v>
      </c>
      <c r="N340" s="4" cm="1">
        <f t="array" ref="N340">INDEX(GMWQ!$A$2:$NF$60,MATCH(1,(GMWQ!$NE$2:$NE$60=N$3)*(GMWQ!$ND$2:$ND$60=N$4)*(GMWQ!$NF$2:$NF$60=N$1),0),$G340-1966)</f>
        <v>1080962</v>
      </c>
      <c r="O340" s="4" cm="1">
        <f t="array" ref="O340">INDEX(GMWQ!$A$2:$NF$60,MATCH(1,(GMWQ!$NE$2:$NE$60=O$3)*(GMWQ!$ND$2:$ND$60=O$4)*(GMWQ!$NF$2:$NF$60=O$1),0),$G340-1966)</f>
        <v>-140163.1</v>
      </c>
      <c r="P340" s="4" cm="1">
        <f t="array" ref="P340">INDEX(GMWQ!$A$2:$NF$60,MATCH(1,(GMWQ!$NE$2:$NE$60=P$3)*(GMWQ!$ND$2:$ND$60=P$4)*(GMWQ!$NF$2:$NF$60=P$1),0),$G340-1966)</f>
        <v>-1047.547</v>
      </c>
      <c r="Q340" s="4" cm="1">
        <f t="array" ref="Q340">INDEX(GMWQ!$A$2:$NF$60,MATCH(1,(GMWQ!$NE$2:$NE$60=Q$3)*(GMWQ!$ND$2:$ND$60=Q$4)*(GMWQ!$NF$2:$NF$60=Q$1),0),$G340-1966)</f>
        <v>-9649.7340000000004</v>
      </c>
      <c r="R340" s="4" cm="1">
        <f t="array" ref="R340">INDEX(GMWQ!$A$2:$NF$60,MATCH(1,(GMWQ!$NE$2:$NE$60=R$3)*(GMWQ!$ND$2:$ND$60=R$4)*(GMWQ!$NF$2:$NF$60=R$1),0),$G340-1966)</f>
        <v>-41.535029999999999</v>
      </c>
      <c r="S340" s="4" cm="1">
        <f t="array" ref="S340">INDEX(GMWQ!$A$2:$NF$60,MATCH(1,(GMWQ!$NE$2:$NE$60=S$3)*(GMWQ!$ND$2:$ND$60=S$4)*(GMWQ!$NF$2:$NF$60=S$1),0),$G340-1966)</f>
        <v>-55.815980000000003</v>
      </c>
      <c r="T340" s="4" cm="1">
        <f t="array" ref="T340">INDEX(GMWQ!$A$2:$NF$60,MATCH(1,(GMWQ!$NE$2:$NE$60=T$3)*(GMWQ!$ND$2:$ND$60=T$4)*(GMWQ!$NF$2:$NF$60=T$1),0),$G340-1966)</f>
        <v>-19.803830000000001</v>
      </c>
      <c r="U340" s="4" cm="1">
        <f t="array" ref="U340">INDEX(GMWQ!$A$2:$NF$60,MATCH(1,(GMWQ!$NE$2:$NE$60=U$3)*(GMWQ!$ND$2:$ND$60=U$4)*(GMWQ!$NF$2:$NF$60=U$1),0),$G340-1966)</f>
        <v>-37376.25</v>
      </c>
      <c r="V340" s="4" cm="1">
        <f t="array" ref="V340">INDEX(GMWQ!$A$2:$NF$60,MATCH(1,(GMWQ!$NE$2:$NE$60=V$3)*(GMWQ!$ND$2:$ND$60=V$4)*(GMWQ!$NF$2:$NF$60=V$1),0),$G340-1966)</f>
        <v>9393364</v>
      </c>
      <c r="W340" s="4" cm="1">
        <f t="array" ref="W340">INDEX(GMWQ!$A$2:$NF$60,MATCH(1,(GMWQ!$NE$2:$NE$60=W$3)*(GMWQ!$ND$2:$ND$60=W$4)*(GMWQ!$NF$2:$NF$60=W$1),0),$G340-1966)</f>
        <v>158786.6</v>
      </c>
      <c r="X340" s="4" cm="1">
        <f t="array" ref="X340">INDEX(GMWQ!$A$2:$NF$60,MATCH(1,(GMWQ!$NE$2:$NE$60=X$3)*(GMWQ!$ND$2:$ND$60=X$4)*(GMWQ!$NF$2:$NF$60=X$1),0),$G340-1966)</f>
        <v>2255300</v>
      </c>
      <c r="Y340" s="4" cm="1">
        <f t="array" ref="Y340">INDEX(GMWQ!$A$2:$NF$60,MATCH(1,(GMWQ!$NE$2:$NE$60=Y$3)*(GMWQ!$ND$2:$ND$60=Y$4)*(GMWQ!$NF$2:$NF$60=Y$1),0),$G340-1966)</f>
        <v>6865.2250000000004</v>
      </c>
      <c r="Z340" s="4" cm="1">
        <f t="array" ref="Z340">INDEX(GMWQ!$A$2:$NF$60,MATCH(1,(GMWQ!$NE$2:$NE$60=Z$3)*(GMWQ!$ND$2:$ND$60=Z$4)*(GMWQ!$NF$2:$NF$60=Z$1),0),$G340-1966)</f>
        <v>8895.4650000000001</v>
      </c>
      <c r="AA340" s="4" cm="1">
        <f t="array" ref="AA340">INDEX(GMWQ!$A$2:$NF$60,MATCH(1,(GMWQ!$NE$2:$NE$60=AA$3)*(GMWQ!$ND$2:$ND$60=AA$4)*(GMWQ!$NF$2:$NF$60=AA$1),0),$G340-1966)</f>
        <v>5379.8410000000003</v>
      </c>
      <c r="AB340" s="4" cm="1">
        <f t="array" ref="AB340">INDEX(GMWQ!$A$2:$NF$60,MATCH(1,(GMWQ!$NE$2:$NE$60=AB$3)*(GMWQ!$ND$2:$ND$60=AB$4)*(GMWQ!$NF$2:$NF$60=AB$1),0),$G340-1966)</f>
        <v>6783662</v>
      </c>
      <c r="AC340" s="4" cm="1">
        <f t="array" ref="AC340">INDEX(GMWQ!$A$2:$NF$60,MATCH(1,(GMWQ!$NE$2:$NE$60=AC$3)*(GMWQ!$ND$2:$ND$60=AC$4)*(GMWQ!$NF$2:$NF$60=AC$1),0),$G340-1966)</f>
        <v>9677784</v>
      </c>
      <c r="AD340" s="4" cm="1">
        <f t="array" ref="AD340">INDEX(GMWQ!$A$2:$NF$60,MATCH(1,(GMWQ!$NE$2:$NE$60=AD$3)*(GMWQ!$ND$2:$ND$60=AD$4)*(GMWQ!$NF$2:$NF$60=AD$1),0),$G340-1966)</f>
        <v>147048.6</v>
      </c>
      <c r="AE340" s="4" cm="1">
        <f t="array" ref="AE340">INDEX(GMWQ!$A$2:$NF$60,MATCH(1,(GMWQ!$NE$2:$NE$60=AE$3)*(GMWQ!$ND$2:$ND$60=AE$4)*(GMWQ!$NF$2:$NF$60=AE$1),0),$G340-1966)</f>
        <v>1472728</v>
      </c>
      <c r="AF340" s="4" cm="1">
        <f t="array" ref="AF340">INDEX(GMWQ!$A$2:$NF$60,MATCH(1,(GMWQ!$NE$2:$NE$60=AF$3)*(GMWQ!$ND$2:$ND$60=AF$4)*(GMWQ!$NF$2:$NF$60=AF$1),0),$G340-1966)</f>
        <v>5188.6750000000002</v>
      </c>
      <c r="AG340" s="4" cm="1">
        <f t="array" ref="AG340">INDEX(GMWQ!$A$2:$NF$60,MATCH(1,(GMWQ!$NE$2:$NE$60=AG$3)*(GMWQ!$ND$2:$ND$60=AG$4)*(GMWQ!$NF$2:$NF$60=AG$1),0),$G340-1966)</f>
        <v>7465.0730000000003</v>
      </c>
      <c r="AH340" s="4" cm="1">
        <f t="array" ref="AH340">INDEX(GMWQ!$A$2:$NF$60,MATCH(1,(GMWQ!$NE$2:$NE$60=AH$3)*(GMWQ!$ND$2:$ND$60=AH$4)*(GMWQ!$NF$2:$NF$60=AH$1),0),$G340-1966)</f>
        <v>4741.1289999999999</v>
      </c>
      <c r="AI340" s="4" cm="1">
        <f t="array" ref="AI340">INDEX(GMWQ!$A$2:$NF$60,MATCH(1,(GMWQ!$NE$2:$NE$60=AI$3)*(GMWQ!$ND$2:$ND$60=AI$4)*(GMWQ!$NF$2:$NF$60=AI$1),0),$G340-1966)</f>
        <v>3734508</v>
      </c>
      <c r="AJ340" s="4" cm="1">
        <f t="array" ref="AJ340">INDEX(GMWQ!$A$2:$NF$60,MATCH(1,(GMWQ!$NE$2:$NE$60=AJ$3)*(GMWQ!$ND$2:$ND$60=AJ$4)*(GMWQ!$NF$2:$NF$60=AJ$1),0),$G340-1966)</f>
        <v>2212832</v>
      </c>
      <c r="AK340" s="4" cm="1">
        <f t="array" ref="AK340">INDEX(GMWQ!$A$2:$NF$60,MATCH(1,(GMWQ!$NE$2:$NE$60=AK$3)*(GMWQ!$ND$2:$ND$60=AK$4)*(GMWQ!$NF$2:$NF$60=AK$1),0),$G340-1966)</f>
        <v>24564.799999999999</v>
      </c>
      <c r="AL340" s="4" cm="1">
        <f t="array" ref="AL340">INDEX(GMWQ!$A$2:$NF$60,MATCH(1,(GMWQ!$NE$2:$NE$60=AL$3)*(GMWQ!$ND$2:$ND$60=AL$4)*(GMWQ!$NF$2:$NF$60=AL$1),0),$G340-1966)</f>
        <v>288305.09999999998</v>
      </c>
      <c r="AM340" s="4" cm="1">
        <f t="array" ref="AM340">INDEX(GMWQ!$A$2:$NF$60,MATCH(1,(GMWQ!$NE$2:$NE$60=AM$3)*(GMWQ!$ND$2:$ND$60=AM$4)*(GMWQ!$NF$2:$NF$60=AM$1),0),$G340-1966)</f>
        <v>2817.9380000000001</v>
      </c>
      <c r="AN340" s="4" cm="1">
        <f t="array" ref="AN340">INDEX(GMWQ!$A$2:$NF$60,MATCH(1,(GMWQ!$NE$2:$NE$60=AN$3)*(GMWQ!$ND$2:$ND$60=AN$4)*(GMWQ!$NF$2:$NF$60=AN$1),0),$G340-1966)</f>
        <v>1699.367</v>
      </c>
      <c r="AO340" s="4" cm="1">
        <f t="array" ref="AO340">INDEX(GMWQ!$A$2:$NF$60,MATCH(1,(GMWQ!$NE$2:$NE$60=AO$3)*(GMWQ!$ND$2:$ND$60=AO$4)*(GMWQ!$NF$2:$NF$60=AO$1),0),$G340-1966)</f>
        <v>1124.9949999999999</v>
      </c>
      <c r="AP340" s="4" cm="1">
        <f t="array" ref="AP340">INDEX(GMWQ!$A$2:$NF$60,MATCH(1,(GMWQ!$NE$2:$NE$60=AP$3)*(GMWQ!$ND$2:$ND$60=AP$4)*(GMWQ!$NF$2:$NF$60=AP$1),0),$G340-1966)</f>
        <v>2542737</v>
      </c>
      <c r="AQ340" s="4" cm="1">
        <f t="array" ref="AQ340">INDEX(GMWQ!$A$2:$NF$60,MATCH(1,(GMWQ!$NE$2:$NE$60=AQ$3)*(GMWQ!$ND$2:$ND$60=AQ$4)*(GMWQ!$NF$2:$NF$60=AQ$1),0),$G340-1966)</f>
        <v>0.74611530000000004</v>
      </c>
      <c r="AR340" s="4" cm="1">
        <f t="array" ref="AR340">INDEX(GMWQ!$A$2:$NF$60,MATCH(1,(GMWQ!$NE$2:$NE$60=AR$3)*(GMWQ!$ND$2:$ND$60=AR$4)*(GMWQ!$NF$2:$NF$60=AR$1),0),$G340-1966)</f>
        <v>0.79223129999999997</v>
      </c>
      <c r="AS340" s="4" cm="1">
        <f t="array" ref="AS340">INDEX(GMWQ!$A$2:$NF$60,MATCH(1,(GMWQ!$NE$2:$NE$60=AS$3)*(GMWQ!$ND$2:$ND$60=AS$4)*(GMWQ!$NF$2:$NF$60=AS$1),0),$G340-1966)</f>
        <v>0.54902119999999999</v>
      </c>
      <c r="AT340" s="4" cm="1">
        <f t="array" ref="AT340">INDEX(GMWQ!$A$2:$NF$60,MATCH(1,(GMWQ!$NE$2:$NE$60=AT$3)*(GMWQ!$ND$2:$ND$60=AT$4)*(GMWQ!$NF$2:$NF$60=AT$1),0),$G340-1966)</f>
        <v>0.7000632</v>
      </c>
      <c r="AU340" s="4" cm="1">
        <f t="array" ref="AU340">INDEX(GMWQ!$A$2:$NF$60,MATCH(1,(GMWQ!$NE$2:$NE$60=AU$3)*(GMWQ!$ND$2:$ND$60=AU$4)*(GMWQ!$NF$2:$NF$60=AU$1),0),$G340-1966)</f>
        <v>260.1635</v>
      </c>
      <c r="AV340" s="4" cm="1">
        <f t="array" ref="AV340">INDEX(GMWQ!$A$2:$NF$60,MATCH(1,(GMWQ!$NE$2:$NE$60=AV$3)*(GMWQ!$ND$2:$ND$60=AV$4)*(GMWQ!$NF$2:$NF$60=AV$1),0),$G340-1966)</f>
        <v>637.22529999999995</v>
      </c>
      <c r="AW340" s="4" cm="1">
        <f t="array" ref="AW340">INDEX(GMWQ!$A$2:$NF$60,MATCH(1,(GMWQ!$NE$2:$NE$60=AW$3)*(GMWQ!$ND$2:$ND$60=AW$4)*(GMWQ!$NF$2:$NF$60=AW$1),0),$G340-1966)</f>
        <v>200.28219999999999</v>
      </c>
      <c r="AX340" s="4" cm="1">
        <f t="array" ref="AX340">INDEX(GMWQ!$A$2:$NF$60,MATCH(1,(GMWQ!$NE$2:$NE$60=AX$3)*(GMWQ!$ND$2:$ND$60=AX$4)*(GMWQ!$NF$2:$NF$60=AX$1),0),$G340-1966)</f>
        <v>231.28899999999999</v>
      </c>
      <c r="AY340" s="4" cm="1">
        <f t="array" ref="AY340">INDEX(GMWQ!$A$2:$NF$60,MATCH(1,(GMWQ!$NE$2:$NE$60=AY$3)*(GMWQ!$ND$2:$ND$60=AY$4)*(GMWQ!$NF$2:$NF$60=AY$1),0),$G340-1966)</f>
        <v>184.13929999999999</v>
      </c>
      <c r="AZ340" s="4" cm="1">
        <f t="array" ref="AZ340">INDEX(GMWQ!$A$2:$NF$60,MATCH(1,(GMWQ!$NE$2:$NE$60=AZ$3)*(GMWQ!$ND$2:$ND$60=AZ$4)*(GMWQ!$NF$2:$NF$60=AZ$1),0),$G340-1966)</f>
        <v>183.90969999999999</v>
      </c>
      <c r="BA340" s="4" cm="1">
        <f t="array" ref="BA340">INDEX(GMWQ!$A$2:$NF$60,MATCH(1,(GMWQ!$NE$2:$NE$60=BA$3)*(GMWQ!$ND$2:$ND$60=BA$4)*(GMWQ!$NF$2:$NF$60=BA$1),0),$G340-1966)</f>
        <v>306.74639999999999</v>
      </c>
    </row>
    <row r="341" spans="1:53" x14ac:dyDescent="0.25">
      <c r="B341" s="4">
        <f t="shared" si="431"/>
        <v>2056</v>
      </c>
      <c r="C341" s="4">
        <f t="shared" si="431"/>
        <v>2056</v>
      </c>
      <c r="D341" s="4">
        <f t="shared" ref="D341" si="443">+D337+1</f>
        <v>2056</v>
      </c>
      <c r="G341" s="4">
        <f t="shared" si="396"/>
        <v>2307</v>
      </c>
      <c r="H341" s="4" cm="1">
        <f t="array" ref="H341">INDEX(GMWQ!$A$2:$NF$60,MATCH(1,(GMWQ!$NE$2:$NE$60=H$3)*(GMWQ!$ND$2:$ND$60=H$4)*(GMWQ!$NF$2:$NF$60=H$1),0),$G341-1966)</f>
        <v>1052605</v>
      </c>
      <c r="I341" s="4" cm="1">
        <f t="array" ref="I341">INDEX(GMWQ!$A$2:$NF$60,MATCH(1,(GMWQ!$NE$2:$NE$60=I$3)*(GMWQ!$ND$2:$ND$60=I$4)*(GMWQ!$NF$2:$NF$60=I$1),0),$G341-1966)</f>
        <v>10681.48</v>
      </c>
      <c r="J341" s="4" cm="1">
        <f t="array" ref="J341">INDEX(GMWQ!$A$2:$NF$60,MATCH(1,(GMWQ!$NE$2:$NE$60=J$3)*(GMWQ!$ND$2:$ND$60=J$4)*(GMWQ!$NF$2:$NF$60=J$1),0),$G341-1966)</f>
        <v>160092.29999999999</v>
      </c>
      <c r="K341" s="4" cm="1">
        <f t="array" ref="K341">INDEX(GMWQ!$A$2:$NF$60,MATCH(1,(GMWQ!$NE$2:$NE$60=K$3)*(GMWQ!$ND$2:$ND$60=K$4)*(GMWQ!$NF$2:$NF$60=K$1),0),$G341-1966)</f>
        <v>1189.3820000000001</v>
      </c>
      <c r="L341" s="4" cm="1">
        <f t="array" ref="L341">INDEX(GMWQ!$A$2:$NF$60,MATCH(1,(GMWQ!$NE$2:$NE$60=L$3)*(GMWQ!$ND$2:$ND$60=L$4)*(GMWQ!$NF$2:$NF$60=L$1),0),$G341-1966)</f>
        <v>802.45569999999998</v>
      </c>
      <c r="M341" s="4" cm="1">
        <f t="array" ref="M341">INDEX(GMWQ!$A$2:$NF$60,MATCH(1,(GMWQ!$NE$2:$NE$60=M$3)*(GMWQ!$ND$2:$ND$60=M$4)*(GMWQ!$NF$2:$NF$60=M$1),0),$G341-1966)</f>
        <v>541.26859999999999</v>
      </c>
      <c r="N341" s="4" cm="1">
        <f t="array" ref="N341">INDEX(GMWQ!$A$2:$NF$60,MATCH(1,(GMWQ!$NE$2:$NE$60=N$3)*(GMWQ!$ND$2:$ND$60=N$4)*(GMWQ!$NF$2:$NF$60=N$1),0),$G341-1966)</f>
        <v>1085330</v>
      </c>
      <c r="O341" s="4" cm="1">
        <f t="array" ref="O341">INDEX(GMWQ!$A$2:$NF$60,MATCH(1,(GMWQ!$NE$2:$NE$60=O$3)*(GMWQ!$ND$2:$ND$60=O$4)*(GMWQ!$NF$2:$NF$60=O$1),0),$G341-1966)</f>
        <v>-74862.5</v>
      </c>
      <c r="P341" s="4" cm="1">
        <f t="array" ref="P341">INDEX(GMWQ!$A$2:$NF$60,MATCH(1,(GMWQ!$NE$2:$NE$60=P$3)*(GMWQ!$ND$2:$ND$60=P$4)*(GMWQ!$NF$2:$NF$60=P$1),0),$G341-1966)</f>
        <v>-1043.9559999999999</v>
      </c>
      <c r="Q341" s="4" cm="1">
        <f t="array" ref="Q341">INDEX(GMWQ!$A$2:$NF$60,MATCH(1,(GMWQ!$NE$2:$NE$60=Q$3)*(GMWQ!$ND$2:$ND$60=Q$4)*(GMWQ!$NF$2:$NF$60=Q$1),0),$G341-1966)</f>
        <v>-9698.2579999999998</v>
      </c>
      <c r="R341" s="4" cm="1">
        <f t="array" ref="R341">INDEX(GMWQ!$A$2:$NF$60,MATCH(1,(GMWQ!$NE$2:$NE$60=R$3)*(GMWQ!$ND$2:$ND$60=R$4)*(GMWQ!$NF$2:$NF$60=R$1),0),$G341-1966)</f>
        <v>-41.81006</v>
      </c>
      <c r="S341" s="4" cm="1">
        <f t="array" ref="S341">INDEX(GMWQ!$A$2:$NF$60,MATCH(1,(GMWQ!$NE$2:$NE$60=S$3)*(GMWQ!$ND$2:$ND$60=S$4)*(GMWQ!$NF$2:$NF$60=S$1),0),$G341-1966)</f>
        <v>-56.157040000000002</v>
      </c>
      <c r="T341" s="4" cm="1">
        <f t="array" ref="T341">INDEX(GMWQ!$A$2:$NF$60,MATCH(1,(GMWQ!$NE$2:$NE$60=T$3)*(GMWQ!$ND$2:$ND$60=T$4)*(GMWQ!$NF$2:$NF$60=T$1),0),$G341-1966)</f>
        <v>-19.923649999999999</v>
      </c>
      <c r="U341" s="4" cm="1">
        <f t="array" ref="U341">INDEX(GMWQ!$A$2:$NF$60,MATCH(1,(GMWQ!$NE$2:$NE$60=U$3)*(GMWQ!$ND$2:$ND$60=U$4)*(GMWQ!$NF$2:$NF$60=U$1),0),$G341-1966)</f>
        <v>-37370.120000000003</v>
      </c>
      <c r="V341" s="4" cm="1">
        <f t="array" ref="V341">INDEX(GMWQ!$A$2:$NF$60,MATCH(1,(GMWQ!$NE$2:$NE$60=V$3)*(GMWQ!$ND$2:$ND$60=V$4)*(GMWQ!$NF$2:$NF$60=V$1),0),$G341-1966)</f>
        <v>9468226</v>
      </c>
      <c r="W341" s="4" cm="1">
        <f t="array" ref="W341">INDEX(GMWQ!$A$2:$NF$60,MATCH(1,(GMWQ!$NE$2:$NE$60=W$3)*(GMWQ!$ND$2:$ND$60=W$4)*(GMWQ!$NF$2:$NF$60=W$1),0),$G341-1966)</f>
        <v>159830.5</v>
      </c>
      <c r="X341" s="4" cm="1">
        <f t="array" ref="X341">INDEX(GMWQ!$A$2:$NF$60,MATCH(1,(GMWQ!$NE$2:$NE$60=X$3)*(GMWQ!$ND$2:$ND$60=X$4)*(GMWQ!$NF$2:$NF$60=X$1),0),$G341-1966)</f>
        <v>2264998</v>
      </c>
      <c r="Y341" s="4" cm="1">
        <f t="array" ref="Y341">INDEX(GMWQ!$A$2:$NF$60,MATCH(1,(GMWQ!$NE$2:$NE$60=Y$3)*(GMWQ!$ND$2:$ND$60=Y$4)*(GMWQ!$NF$2:$NF$60=Y$1),0),$G341-1966)</f>
        <v>6907.0349999999999</v>
      </c>
      <c r="Z341" s="4" cm="1">
        <f t="array" ref="Z341">INDEX(GMWQ!$A$2:$NF$60,MATCH(1,(GMWQ!$NE$2:$NE$60=Z$3)*(GMWQ!$ND$2:$ND$60=Z$4)*(GMWQ!$NF$2:$NF$60=Z$1),0),$G341-1966)</f>
        <v>8951.6219999999994</v>
      </c>
      <c r="AA341" s="4" cm="1">
        <f t="array" ref="AA341">INDEX(GMWQ!$A$2:$NF$60,MATCH(1,(GMWQ!$NE$2:$NE$60=AA$3)*(GMWQ!$ND$2:$ND$60=AA$4)*(GMWQ!$NF$2:$NF$60=AA$1),0),$G341-1966)</f>
        <v>5399.7650000000003</v>
      </c>
      <c r="AB341" s="4" cm="1">
        <f t="array" ref="AB341">INDEX(GMWQ!$A$2:$NF$60,MATCH(1,(GMWQ!$NE$2:$NE$60=AB$3)*(GMWQ!$ND$2:$ND$60=AB$4)*(GMWQ!$NF$2:$NF$60=AB$1),0),$G341-1966)</f>
        <v>6821032</v>
      </c>
      <c r="AC341" s="4" cm="1">
        <f t="array" ref="AC341">INDEX(GMWQ!$A$2:$NF$60,MATCH(1,(GMWQ!$NE$2:$NE$60=AC$3)*(GMWQ!$ND$2:$ND$60=AC$4)*(GMWQ!$NF$2:$NF$60=AC$1),0),$G341-1966)</f>
        <v>9755325</v>
      </c>
      <c r="AD341" s="4" cm="1">
        <f t="array" ref="AD341">INDEX(GMWQ!$A$2:$NF$60,MATCH(1,(GMWQ!$NE$2:$NE$60=AD$3)*(GMWQ!$ND$2:$ND$60=AD$4)*(GMWQ!$NF$2:$NF$60=AD$1),0),$G341-1966)</f>
        <v>148093.29999999999</v>
      </c>
      <c r="AE341" s="4" cm="1">
        <f t="array" ref="AE341">INDEX(GMWQ!$A$2:$NF$60,MATCH(1,(GMWQ!$NE$2:$NE$60=AE$3)*(GMWQ!$ND$2:$ND$60=AE$4)*(GMWQ!$NF$2:$NF$60=AE$1),0),$G341-1966)</f>
        <v>1482427</v>
      </c>
      <c r="AF341" s="4" cm="1">
        <f t="array" ref="AF341">INDEX(GMWQ!$A$2:$NF$60,MATCH(1,(GMWQ!$NE$2:$NE$60=AF$3)*(GMWQ!$ND$2:$ND$60=AF$4)*(GMWQ!$NF$2:$NF$60=AF$1),0),$G341-1966)</f>
        <v>5230.4849999999997</v>
      </c>
      <c r="AG341" s="4" cm="1">
        <f t="array" ref="AG341">INDEX(GMWQ!$A$2:$NF$60,MATCH(1,(GMWQ!$NE$2:$NE$60=AG$3)*(GMWQ!$ND$2:$ND$60=AG$4)*(GMWQ!$NF$2:$NF$60=AG$1),0),$G341-1966)</f>
        <v>7521.23</v>
      </c>
      <c r="AH341" s="4" cm="1">
        <f t="array" ref="AH341">INDEX(GMWQ!$A$2:$NF$60,MATCH(1,(GMWQ!$NE$2:$NE$60=AH$3)*(GMWQ!$ND$2:$ND$60=AH$4)*(GMWQ!$NF$2:$NF$60=AH$1),0),$G341-1966)</f>
        <v>4761.0529999999999</v>
      </c>
      <c r="AI341" s="4" cm="1">
        <f t="array" ref="AI341">INDEX(GMWQ!$A$2:$NF$60,MATCH(1,(GMWQ!$NE$2:$NE$60=AI$3)*(GMWQ!$ND$2:$ND$60=AI$4)*(GMWQ!$NF$2:$NF$60=AI$1),0),$G341-1966)</f>
        <v>3773396</v>
      </c>
      <c r="AJ341" s="4" cm="1">
        <f t="array" ref="AJ341">INDEX(GMWQ!$A$2:$NF$60,MATCH(1,(GMWQ!$NE$2:$NE$60=AJ$3)*(GMWQ!$ND$2:$ND$60=AJ$4)*(GMWQ!$NF$2:$NF$60=AJ$1),0),$G341-1966)</f>
        <v>2230437</v>
      </c>
      <c r="AK341" s="4" cm="1">
        <f t="array" ref="AK341">INDEX(GMWQ!$A$2:$NF$60,MATCH(1,(GMWQ!$NE$2:$NE$60=AK$3)*(GMWQ!$ND$2:$ND$60=AK$4)*(GMWQ!$NF$2:$NF$60=AK$1),0),$G341-1966)</f>
        <v>24778.2</v>
      </c>
      <c r="AL341" s="4" cm="1">
        <f t="array" ref="AL341">INDEX(GMWQ!$A$2:$NF$60,MATCH(1,(GMWQ!$NE$2:$NE$60=AL$3)*(GMWQ!$ND$2:$ND$60=AL$4)*(GMWQ!$NF$2:$NF$60=AL$1),0),$G341-1966)</f>
        <v>289743.2</v>
      </c>
      <c r="AM341" s="4" cm="1">
        <f t="array" ref="AM341">INDEX(GMWQ!$A$2:$NF$60,MATCH(1,(GMWQ!$NE$2:$NE$60=AM$3)*(GMWQ!$ND$2:$ND$60=AM$4)*(GMWQ!$NF$2:$NF$60=AM$1),0),$G341-1966)</f>
        <v>2836.6129999999998</v>
      </c>
      <c r="AN341" s="4" cm="1">
        <f t="array" ref="AN341">INDEX(GMWQ!$A$2:$NF$60,MATCH(1,(GMWQ!$NE$2:$NE$60=AN$3)*(GMWQ!$ND$2:$ND$60=AN$4)*(GMWQ!$NF$2:$NF$60=AN$1),0),$G341-1966)</f>
        <v>1708.8910000000001</v>
      </c>
      <c r="AO341" s="4" cm="1">
        <f t="array" ref="AO341">INDEX(GMWQ!$A$2:$NF$60,MATCH(1,(GMWQ!$NE$2:$NE$60=AO$3)*(GMWQ!$ND$2:$ND$60=AO$4)*(GMWQ!$NF$2:$NF$60=AO$1),0),$G341-1966)</f>
        <v>1131.894</v>
      </c>
      <c r="AP341" s="4" cm="1">
        <f t="array" ref="AP341">INDEX(GMWQ!$A$2:$NF$60,MATCH(1,(GMWQ!$NE$2:$NE$60=AP$3)*(GMWQ!$ND$2:$ND$60=AP$4)*(GMWQ!$NF$2:$NF$60=AP$1),0),$G341-1966)</f>
        <v>2565615</v>
      </c>
      <c r="AQ341" s="4" cm="1">
        <f t="array" ref="AQ341">INDEX(GMWQ!$A$2:$NF$60,MATCH(1,(GMWQ!$NE$2:$NE$60=AQ$3)*(GMWQ!$ND$2:$ND$60=AQ$4)*(GMWQ!$NF$2:$NF$60=AQ$1),0),$G341-1966)</f>
        <v>0.7487509</v>
      </c>
      <c r="AR341" s="4" cm="1">
        <f t="array" ref="AR341">INDEX(GMWQ!$A$2:$NF$60,MATCH(1,(GMWQ!$NE$2:$NE$60=AR$3)*(GMWQ!$ND$2:$ND$60=AR$4)*(GMWQ!$NF$2:$NF$60=AR$1),0),$G341-1966)</f>
        <v>0.79259089999999999</v>
      </c>
      <c r="AS341" s="4" cm="1">
        <f t="array" ref="AS341">INDEX(GMWQ!$A$2:$NF$60,MATCH(1,(GMWQ!$NE$2:$NE$60=AS$3)*(GMWQ!$ND$2:$ND$60=AS$4)*(GMWQ!$NF$2:$NF$60=AS$1),0),$G341-1966)</f>
        <v>0.55048269999999999</v>
      </c>
      <c r="AT341" s="4" cm="1">
        <f t="array" ref="AT341">INDEX(GMWQ!$A$2:$NF$60,MATCH(1,(GMWQ!$NE$2:$NE$60=AT$3)*(GMWQ!$ND$2:$ND$60=AT$4)*(GMWQ!$NF$2:$NF$60=AT$1),0),$G341-1966)</f>
        <v>0.69821820000000001</v>
      </c>
      <c r="AU341" s="4" cm="1">
        <f t="array" ref="AU341">INDEX(GMWQ!$A$2:$NF$60,MATCH(1,(GMWQ!$NE$2:$NE$60=AU$3)*(GMWQ!$ND$2:$ND$60=AU$4)*(GMWQ!$NF$2:$NF$60=AU$1),0),$G341-1966)</f>
        <v>261.45499999999998</v>
      </c>
      <c r="AV341" s="4" cm="1">
        <f t="array" ref="AV341">INDEX(GMWQ!$A$2:$NF$60,MATCH(1,(GMWQ!$NE$2:$NE$60=AV$3)*(GMWQ!$ND$2:$ND$60=AV$4)*(GMWQ!$NF$2:$NF$60=AV$1),0),$G341-1966)</f>
        <v>640.71299999999997</v>
      </c>
      <c r="AW341" s="4" cm="1">
        <f t="array" ref="AW341">INDEX(GMWQ!$A$2:$NF$60,MATCH(1,(GMWQ!$NE$2:$NE$60=AW$3)*(GMWQ!$ND$2:$ND$60=AW$4)*(GMWQ!$NF$2:$NF$60=AW$1),0),$G341-1966)</f>
        <v>200.88159999999999</v>
      </c>
      <c r="AX341" s="4" cm="1">
        <f t="array" ref="AX341">INDEX(GMWQ!$A$2:$NF$60,MATCH(1,(GMWQ!$NE$2:$NE$60=AX$3)*(GMWQ!$ND$2:$ND$60=AX$4)*(GMWQ!$NF$2:$NF$60=AX$1),0),$G341-1966)</f>
        <v>232.4512</v>
      </c>
      <c r="AY341" s="4" cm="1">
        <f t="array" ref="AY341">INDEX(GMWQ!$A$2:$NF$60,MATCH(1,(GMWQ!$NE$2:$NE$60=AY$3)*(GMWQ!$ND$2:$ND$60=AY$4)*(GMWQ!$NF$2:$NF$60=AY$1),0),$G341-1966)</f>
        <v>184.7876</v>
      </c>
      <c r="AZ341" s="4" cm="1">
        <f t="array" ref="AZ341">INDEX(GMWQ!$A$2:$NF$60,MATCH(1,(GMWQ!$NE$2:$NE$60=AZ$3)*(GMWQ!$ND$2:$ND$60=AZ$4)*(GMWQ!$NF$2:$NF$60=AZ$1),0),$G341-1966)</f>
        <v>184.97790000000001</v>
      </c>
      <c r="BA341" s="4" cm="1">
        <f t="array" ref="BA341">INDEX(GMWQ!$A$2:$NF$60,MATCH(1,(GMWQ!$NE$2:$NE$60=BA$3)*(GMWQ!$ND$2:$ND$60=BA$4)*(GMWQ!$NF$2:$NF$60=BA$1),0),$G341-1966)</f>
        <v>308.28359999999998</v>
      </c>
    </row>
    <row r="342" spans="1:53" x14ac:dyDescent="0.25">
      <c r="B342" s="4">
        <f t="shared" si="431"/>
        <v>2056</v>
      </c>
      <c r="C342" s="4">
        <f t="shared" si="431"/>
        <v>2056</v>
      </c>
      <c r="D342" s="4">
        <f t="shared" ref="D342" si="444">+D338+1</f>
        <v>2056</v>
      </c>
      <c r="F342" s="4">
        <f t="shared" ref="F342" si="445">+F338+1</f>
        <v>2056</v>
      </c>
      <c r="G342" s="4">
        <f t="shared" si="396"/>
        <v>2308</v>
      </c>
      <c r="H342" s="4" cm="1">
        <f t="array" ref="H342">INDEX(GMWQ!$A$2:$NF$60,MATCH(1,(GMWQ!$NE$2:$NE$60=H$3)*(GMWQ!$ND$2:$ND$60=H$4)*(GMWQ!$NF$2:$NF$60=H$1),0),$G342-1966)</f>
        <v>1055243</v>
      </c>
      <c r="I342" s="4" cm="1">
        <f t="array" ref="I342">INDEX(GMWQ!$A$2:$NF$60,MATCH(1,(GMWQ!$NE$2:$NE$60=I$3)*(GMWQ!$ND$2:$ND$60=I$4)*(GMWQ!$NF$2:$NF$60=I$1),0),$G342-1966)</f>
        <v>10723.11</v>
      </c>
      <c r="J342" s="4" cm="1">
        <f t="array" ref="J342">INDEX(GMWQ!$A$2:$NF$60,MATCH(1,(GMWQ!$NE$2:$NE$60=J$3)*(GMWQ!$ND$2:$ND$60=J$4)*(GMWQ!$NF$2:$NF$60=J$1),0),$G342-1966)</f>
        <v>160239.29999999999</v>
      </c>
      <c r="K342" s="4" cm="1">
        <f t="array" ref="K342">INDEX(GMWQ!$A$2:$NF$60,MATCH(1,(GMWQ!$NE$2:$NE$60=K$3)*(GMWQ!$ND$2:$ND$60=K$4)*(GMWQ!$NF$2:$NF$60=K$1),0),$G342-1966)</f>
        <v>1191.3520000000001</v>
      </c>
      <c r="L342" s="4" cm="1">
        <f t="array" ref="L342">INDEX(GMWQ!$A$2:$NF$60,MATCH(1,(GMWQ!$NE$2:$NE$60=L$3)*(GMWQ!$ND$2:$ND$60=L$4)*(GMWQ!$NF$2:$NF$60=L$1),0),$G342-1966)</f>
        <v>802.79650000000004</v>
      </c>
      <c r="M342" s="4" cm="1">
        <f t="array" ref="M342">INDEX(GMWQ!$A$2:$NF$60,MATCH(1,(GMWQ!$NE$2:$NE$60=M$3)*(GMWQ!$ND$2:$ND$60=M$4)*(GMWQ!$NF$2:$NF$60=M$1),0),$G342-1966)</f>
        <v>541.80269999999996</v>
      </c>
      <c r="N342" s="4" cm="1">
        <f t="array" ref="N342">INDEX(GMWQ!$A$2:$NF$60,MATCH(1,(GMWQ!$NE$2:$NE$60=N$3)*(GMWQ!$ND$2:$ND$60=N$4)*(GMWQ!$NF$2:$NF$60=N$1),0),$G342-1966)</f>
        <v>1089733</v>
      </c>
      <c r="O342" s="4" cm="1">
        <f t="array" ref="O342">INDEX(GMWQ!$A$2:$NF$60,MATCH(1,(GMWQ!$NE$2:$NE$60=O$3)*(GMWQ!$ND$2:$ND$60=O$4)*(GMWQ!$NF$2:$NF$60=O$1),0),$G342-1966)</f>
        <v>-134273.70000000001</v>
      </c>
      <c r="P342" s="4" cm="1">
        <f t="array" ref="P342">INDEX(GMWQ!$A$2:$NF$60,MATCH(1,(GMWQ!$NE$2:$NE$60=P$3)*(GMWQ!$ND$2:$ND$60=P$4)*(GMWQ!$NF$2:$NF$60=P$1),0),$G342-1966)</f>
        <v>-1040.22</v>
      </c>
      <c r="Q342" s="4" cm="1">
        <f t="array" ref="Q342">INDEX(GMWQ!$A$2:$NF$60,MATCH(1,(GMWQ!$NE$2:$NE$60=Q$3)*(GMWQ!$ND$2:$ND$60=Q$4)*(GMWQ!$NF$2:$NF$60=Q$1),0),$G342-1966)</f>
        <v>-9746.6329999999998</v>
      </c>
      <c r="R342" s="4" cm="1">
        <f t="array" ref="R342">INDEX(GMWQ!$A$2:$NF$60,MATCH(1,(GMWQ!$NE$2:$NE$60=R$3)*(GMWQ!$ND$2:$ND$60=R$4)*(GMWQ!$NF$2:$NF$60=R$1),0),$G342-1966)</f>
        <v>-42.087040000000002</v>
      </c>
      <c r="S342" s="4" cm="1">
        <f t="array" ref="S342">INDEX(GMWQ!$A$2:$NF$60,MATCH(1,(GMWQ!$NE$2:$NE$60=S$3)*(GMWQ!$ND$2:$ND$60=S$4)*(GMWQ!$NF$2:$NF$60=S$1),0),$G342-1966)</f>
        <v>-56.447020000000002</v>
      </c>
      <c r="T342" s="4" cm="1">
        <f t="array" ref="T342">INDEX(GMWQ!$A$2:$NF$60,MATCH(1,(GMWQ!$NE$2:$NE$60=T$3)*(GMWQ!$ND$2:$ND$60=T$4)*(GMWQ!$NF$2:$NF$60=T$1),0),$G342-1966)</f>
        <v>-20.045839999999998</v>
      </c>
      <c r="U342" s="4" cm="1">
        <f t="array" ref="U342">INDEX(GMWQ!$A$2:$NF$60,MATCH(1,(GMWQ!$NE$2:$NE$60=U$3)*(GMWQ!$ND$2:$ND$60=U$4)*(GMWQ!$NF$2:$NF$60=U$1),0),$G342-1966)</f>
        <v>-37763.879999999997</v>
      </c>
      <c r="V342" s="4" cm="1">
        <f t="array" ref="V342">INDEX(GMWQ!$A$2:$NF$60,MATCH(1,(GMWQ!$NE$2:$NE$60=V$3)*(GMWQ!$ND$2:$ND$60=V$4)*(GMWQ!$NF$2:$NF$60=V$1),0),$G342-1966)</f>
        <v>9602500</v>
      </c>
      <c r="W342" s="4" cm="1">
        <f t="array" ref="W342">INDEX(GMWQ!$A$2:$NF$60,MATCH(1,(GMWQ!$NE$2:$NE$60=W$3)*(GMWQ!$ND$2:$ND$60=W$4)*(GMWQ!$NF$2:$NF$60=W$1),0),$G342-1966)</f>
        <v>160870.79999999999</v>
      </c>
      <c r="X342" s="4" cm="1">
        <f t="array" ref="X342">INDEX(GMWQ!$A$2:$NF$60,MATCH(1,(GMWQ!$NE$2:$NE$60=X$3)*(GMWQ!$ND$2:$ND$60=X$4)*(GMWQ!$NF$2:$NF$60=X$1),0),$G342-1966)</f>
        <v>2274744</v>
      </c>
      <c r="Y342" s="4" cm="1">
        <f t="array" ref="Y342">INDEX(GMWQ!$A$2:$NF$60,MATCH(1,(GMWQ!$NE$2:$NE$60=Y$3)*(GMWQ!$ND$2:$ND$60=Y$4)*(GMWQ!$NF$2:$NF$60=Y$1),0),$G342-1966)</f>
        <v>6949.1220000000003</v>
      </c>
      <c r="Z342" s="4" cm="1">
        <f t="array" ref="Z342">INDEX(GMWQ!$A$2:$NF$60,MATCH(1,(GMWQ!$NE$2:$NE$60=Z$3)*(GMWQ!$ND$2:$ND$60=Z$4)*(GMWQ!$NF$2:$NF$60=Z$1),0),$G342-1966)</f>
        <v>9008.0689999999995</v>
      </c>
      <c r="AA342" s="4" cm="1">
        <f t="array" ref="AA342">INDEX(GMWQ!$A$2:$NF$60,MATCH(1,(GMWQ!$NE$2:$NE$60=AA$3)*(GMWQ!$ND$2:$ND$60=AA$4)*(GMWQ!$NF$2:$NF$60=AA$1),0),$G342-1966)</f>
        <v>5419.8109999999997</v>
      </c>
      <c r="AB342" s="4" cm="1">
        <f t="array" ref="AB342">INDEX(GMWQ!$A$2:$NF$60,MATCH(1,(GMWQ!$NE$2:$NE$60=AB$3)*(GMWQ!$ND$2:$ND$60=AB$4)*(GMWQ!$NF$2:$NF$60=AB$1),0),$G342-1966)</f>
        <v>6858796</v>
      </c>
      <c r="AC342" s="4" cm="1">
        <f t="array" ref="AC342">INDEX(GMWQ!$A$2:$NF$60,MATCH(1,(GMWQ!$NE$2:$NE$60=AC$3)*(GMWQ!$ND$2:$ND$60=AC$4)*(GMWQ!$NF$2:$NF$60=AC$1),0),$G342-1966)</f>
        <v>9892278</v>
      </c>
      <c r="AD342" s="4" cm="1">
        <f t="array" ref="AD342">INDEX(GMWQ!$A$2:$NF$60,MATCH(1,(GMWQ!$NE$2:$NE$60=AD$3)*(GMWQ!$ND$2:$ND$60=AD$4)*(GMWQ!$NF$2:$NF$60=AD$1),0),$G342-1966)</f>
        <v>149134.29999999999</v>
      </c>
      <c r="AE342" s="4" cm="1">
        <f t="array" ref="AE342">INDEX(GMWQ!$A$2:$NF$60,MATCH(1,(GMWQ!$NE$2:$NE$60=AE$3)*(GMWQ!$ND$2:$ND$60=AE$4)*(GMWQ!$NF$2:$NF$60=AE$1),0),$G342-1966)</f>
        <v>1492173</v>
      </c>
      <c r="AF342" s="4" cm="1">
        <f t="array" ref="AF342">INDEX(GMWQ!$A$2:$NF$60,MATCH(1,(GMWQ!$NE$2:$NE$60=AF$3)*(GMWQ!$ND$2:$ND$60=AF$4)*(GMWQ!$NF$2:$NF$60=AF$1),0),$G342-1966)</f>
        <v>5272.5720000000001</v>
      </c>
      <c r="AG342" s="4" cm="1">
        <f t="array" ref="AG342">INDEX(GMWQ!$A$2:$NF$60,MATCH(1,(GMWQ!$NE$2:$NE$60=AG$3)*(GMWQ!$ND$2:$ND$60=AG$4)*(GMWQ!$NF$2:$NF$60=AG$1),0),$G342-1966)</f>
        <v>7577.6779999999999</v>
      </c>
      <c r="AH342" s="4" cm="1">
        <f t="array" ref="AH342">INDEX(GMWQ!$A$2:$NF$60,MATCH(1,(GMWQ!$NE$2:$NE$60=AH$3)*(GMWQ!$ND$2:$ND$60=AH$4)*(GMWQ!$NF$2:$NF$60=AH$1),0),$G342-1966)</f>
        <v>4781.0990000000002</v>
      </c>
      <c r="AI342" s="4" cm="1">
        <f t="array" ref="AI342">INDEX(GMWQ!$A$2:$NF$60,MATCH(1,(GMWQ!$NE$2:$NE$60=AI$3)*(GMWQ!$ND$2:$ND$60=AI$4)*(GMWQ!$NF$2:$NF$60=AI$1),0),$G342-1966)</f>
        <v>3812677</v>
      </c>
      <c r="AJ342" s="4" cm="1">
        <f t="array" ref="AJ342">INDEX(GMWQ!$A$2:$NF$60,MATCH(1,(GMWQ!$NE$2:$NE$60=AJ$3)*(GMWQ!$ND$2:$ND$60=AJ$4)*(GMWQ!$NF$2:$NF$60=AJ$1),0),$G342-1966)</f>
        <v>2248168</v>
      </c>
      <c r="AK342" s="4" cm="1">
        <f t="array" ref="AK342">INDEX(GMWQ!$A$2:$NF$60,MATCH(1,(GMWQ!$NE$2:$NE$60=AK$3)*(GMWQ!$ND$2:$ND$60=AK$4)*(GMWQ!$NF$2:$NF$60=AK$1),0),$G342-1966)</f>
        <v>24993.48</v>
      </c>
      <c r="AL342" s="4" cm="1">
        <f t="array" ref="AL342">INDEX(GMWQ!$A$2:$NF$60,MATCH(1,(GMWQ!$NE$2:$NE$60=AL$3)*(GMWQ!$ND$2:$ND$60=AL$4)*(GMWQ!$NF$2:$NF$60=AL$1),0),$G342-1966)</f>
        <v>291168.40000000002</v>
      </c>
      <c r="AM342" s="4" cm="1">
        <f t="array" ref="AM342">INDEX(GMWQ!$A$2:$NF$60,MATCH(1,(GMWQ!$NE$2:$NE$60=AM$3)*(GMWQ!$ND$2:$ND$60=AM$4)*(GMWQ!$NF$2:$NF$60=AM$1),0),$G342-1966)</f>
        <v>2855.4059999999999</v>
      </c>
      <c r="AN342" s="4" cm="1">
        <f t="array" ref="AN342">INDEX(GMWQ!$A$2:$NF$60,MATCH(1,(GMWQ!$NE$2:$NE$60=AN$3)*(GMWQ!$ND$2:$ND$60=AN$4)*(GMWQ!$NF$2:$NF$60=AN$1),0),$G342-1966)</f>
        <v>1718.0989999999999</v>
      </c>
      <c r="AO342" s="4" cm="1">
        <f t="array" ref="AO342">INDEX(GMWQ!$A$2:$NF$60,MATCH(1,(GMWQ!$NE$2:$NE$60=AO$3)*(GMWQ!$ND$2:$ND$60=AO$4)*(GMWQ!$NF$2:$NF$60=AO$1),0),$G342-1966)</f>
        <v>1138.5429999999999</v>
      </c>
      <c r="AP342" s="4" cm="1">
        <f t="array" ref="AP342">INDEX(GMWQ!$A$2:$NF$60,MATCH(1,(GMWQ!$NE$2:$NE$60=AP$3)*(GMWQ!$ND$2:$ND$60=AP$4)*(GMWQ!$NF$2:$NF$60=AP$1),0),$G342-1966)</f>
        <v>2588753</v>
      </c>
      <c r="AQ342" s="4" cm="1">
        <f t="array" ref="AQ342">INDEX(GMWQ!$A$2:$NF$60,MATCH(1,(GMWQ!$NE$2:$NE$60=AQ$3)*(GMWQ!$ND$2:$ND$60=AQ$4)*(GMWQ!$NF$2:$NF$60=AQ$1),0),$G342-1966)</f>
        <v>0.75100310000000003</v>
      </c>
      <c r="AR342" s="4" cm="1">
        <f t="array" ref="AR342">INDEX(GMWQ!$A$2:$NF$60,MATCH(1,(GMWQ!$NE$2:$NE$60=AR$3)*(GMWQ!$ND$2:$ND$60=AR$4)*(GMWQ!$NF$2:$NF$60=AR$1),0),$G342-1966)</f>
        <v>0.79280660000000003</v>
      </c>
      <c r="AS342" s="4" cm="1">
        <f t="array" ref="AS342">INDEX(GMWQ!$A$2:$NF$60,MATCH(1,(GMWQ!$NE$2:$NE$60=AS$3)*(GMWQ!$ND$2:$ND$60=AS$4)*(GMWQ!$NF$2:$NF$60=AS$1),0),$G342-1966)</f>
        <v>0.55096210000000001</v>
      </c>
      <c r="AT342" s="4" cm="1">
        <f t="array" ref="AT342">INDEX(GMWQ!$A$2:$NF$60,MATCH(1,(GMWQ!$NE$2:$NE$60=AT$3)*(GMWQ!$ND$2:$ND$60=AT$4)*(GMWQ!$NF$2:$NF$60=AT$1),0),$G342-1966)</f>
        <v>0.69634940000000001</v>
      </c>
      <c r="AU342" s="4" cm="1">
        <f t="array" ref="AU342">INDEX(GMWQ!$A$2:$NF$60,MATCH(1,(GMWQ!$NE$2:$NE$60=AU$3)*(GMWQ!$ND$2:$ND$60=AU$4)*(GMWQ!$NF$2:$NF$60=AU$1),0),$G342-1966)</f>
        <v>262.59030000000001</v>
      </c>
      <c r="AV342" s="4" cm="1">
        <f t="array" ref="AV342">INDEX(GMWQ!$A$2:$NF$60,MATCH(1,(GMWQ!$NE$2:$NE$60=AV$3)*(GMWQ!$ND$2:$ND$60=AV$4)*(GMWQ!$NF$2:$NF$60=AV$1),0),$G342-1966)</f>
        <v>644.21950000000004</v>
      </c>
      <c r="AW342" s="4" cm="1">
        <f t="array" ref="AW342">INDEX(GMWQ!$A$2:$NF$60,MATCH(1,(GMWQ!$NE$2:$NE$60=AW$3)*(GMWQ!$ND$2:$ND$60=AW$4)*(GMWQ!$NF$2:$NF$60=AW$1),0),$G342-1966)</f>
        <v>202.0034</v>
      </c>
      <c r="AX342" s="4" cm="1">
        <f t="array" ref="AX342">INDEX(GMWQ!$A$2:$NF$60,MATCH(1,(GMWQ!$NE$2:$NE$60=AX$3)*(GMWQ!$ND$2:$ND$60=AX$4)*(GMWQ!$NF$2:$NF$60=AX$1),0),$G342-1966)</f>
        <v>233.61940000000001</v>
      </c>
      <c r="AY342" s="4" cm="1">
        <f t="array" ref="AY342">INDEX(GMWQ!$A$2:$NF$60,MATCH(1,(GMWQ!$NE$2:$NE$60=AY$3)*(GMWQ!$ND$2:$ND$60=AY$4)*(GMWQ!$NF$2:$NF$60=AY$1),0),$G342-1966)</f>
        <v>185.14019999999999</v>
      </c>
      <c r="AZ342" s="4" cm="1">
        <f t="array" ref="AZ342">INDEX(GMWQ!$A$2:$NF$60,MATCH(1,(GMWQ!$NE$2:$NE$60=AZ$3)*(GMWQ!$ND$2:$ND$60=AZ$4)*(GMWQ!$NF$2:$NF$60=AZ$1),0),$G342-1966)</f>
        <v>184.46440000000001</v>
      </c>
      <c r="BA342" s="4" cm="1">
        <f t="array" ref="BA342">INDEX(GMWQ!$A$2:$NF$60,MATCH(1,(GMWQ!$NE$2:$NE$60=BA$3)*(GMWQ!$ND$2:$ND$60=BA$4)*(GMWQ!$NF$2:$NF$60=BA$1),0),$G342-1966)</f>
        <v>309.82819999999998</v>
      </c>
    </row>
    <row r="343" spans="1:53" x14ac:dyDescent="0.25">
      <c r="A343" s="4">
        <v>2057</v>
      </c>
      <c r="B343" s="4">
        <f t="shared" si="431"/>
        <v>2057</v>
      </c>
      <c r="C343" s="4">
        <f t="shared" si="431"/>
        <v>2056</v>
      </c>
      <c r="D343" s="4">
        <f t="shared" ref="D343" si="446">+D339+1</f>
        <v>2056</v>
      </c>
      <c r="E343" s="4">
        <f t="shared" si="431"/>
        <v>2056</v>
      </c>
      <c r="G343" s="4">
        <f t="shared" si="396"/>
        <v>2309</v>
      </c>
      <c r="H343" s="4" cm="1">
        <f t="array" ref="H343">INDEX(GMWQ!$A$2:$NF$60,MATCH(1,(GMWQ!$NE$2:$NE$60=H$3)*(GMWQ!$ND$2:$ND$60=H$4)*(GMWQ!$NF$2:$NF$60=H$1),0),$G343-1966)</f>
        <v>1057880</v>
      </c>
      <c r="I343" s="4" cm="1">
        <f t="array" ref="I343">INDEX(GMWQ!$A$2:$NF$60,MATCH(1,(GMWQ!$NE$2:$NE$60=I$3)*(GMWQ!$ND$2:$ND$60=I$4)*(GMWQ!$NF$2:$NF$60=I$1),0),$G343-1966)</f>
        <v>10764.76</v>
      </c>
      <c r="J343" s="4" cm="1">
        <f t="array" ref="J343">INDEX(GMWQ!$A$2:$NF$60,MATCH(1,(GMWQ!$NE$2:$NE$60=J$3)*(GMWQ!$ND$2:$ND$60=J$4)*(GMWQ!$NF$2:$NF$60=J$1),0),$G343-1966)</f>
        <v>160387.70000000001</v>
      </c>
      <c r="K343" s="4" cm="1">
        <f t="array" ref="K343">INDEX(GMWQ!$A$2:$NF$60,MATCH(1,(GMWQ!$NE$2:$NE$60=K$3)*(GMWQ!$ND$2:$ND$60=K$4)*(GMWQ!$NF$2:$NF$60=K$1),0),$G343-1966)</f>
        <v>1193.269</v>
      </c>
      <c r="L343" s="4" cm="1">
        <f t="array" ref="L343">INDEX(GMWQ!$A$2:$NF$60,MATCH(1,(GMWQ!$NE$2:$NE$60=L$3)*(GMWQ!$ND$2:$ND$60=L$4)*(GMWQ!$NF$2:$NF$60=L$1),0),$G343-1966)</f>
        <v>803.28499999999997</v>
      </c>
      <c r="M343" s="4" cm="1">
        <f t="array" ref="M343">INDEX(GMWQ!$A$2:$NF$60,MATCH(1,(GMWQ!$NE$2:$NE$60=M$3)*(GMWQ!$ND$2:$ND$60=M$4)*(GMWQ!$NF$2:$NF$60=M$1),0),$G343-1966)</f>
        <v>542.33040000000005</v>
      </c>
      <c r="N343" s="4" cm="1">
        <f t="array" ref="N343">INDEX(GMWQ!$A$2:$NF$60,MATCH(1,(GMWQ!$NE$2:$NE$60=N$3)*(GMWQ!$ND$2:$ND$60=N$4)*(GMWQ!$NF$2:$NF$60=N$1),0),$G343-1966)</f>
        <v>1094177</v>
      </c>
      <c r="O343" s="4" cm="1">
        <f t="array" ref="O343">INDEX(GMWQ!$A$2:$NF$60,MATCH(1,(GMWQ!$NE$2:$NE$60=O$3)*(GMWQ!$ND$2:$ND$60=O$4)*(GMWQ!$NF$2:$NF$60=O$1),0),$G343-1966)</f>
        <v>-6594.25</v>
      </c>
      <c r="P343" s="4" cm="1">
        <f t="array" ref="P343">INDEX(GMWQ!$A$2:$NF$60,MATCH(1,(GMWQ!$NE$2:$NE$60=P$3)*(GMWQ!$ND$2:$ND$60=P$4)*(GMWQ!$NF$2:$NF$60=P$1),0),$G343-1966)</f>
        <v>-1036.556</v>
      </c>
      <c r="Q343" s="4" cm="1">
        <f t="array" ref="Q343">INDEX(GMWQ!$A$2:$NF$60,MATCH(1,(GMWQ!$NE$2:$NE$60=Q$3)*(GMWQ!$ND$2:$ND$60=Q$4)*(GMWQ!$NF$2:$NF$60=Q$1),0),$G343-1966)</f>
        <v>-9794.5779999999995</v>
      </c>
      <c r="R343" s="4" cm="1">
        <f t="array" ref="R343">INDEX(GMWQ!$A$2:$NF$60,MATCH(1,(GMWQ!$NE$2:$NE$60=R$3)*(GMWQ!$ND$2:$ND$60=R$4)*(GMWQ!$NF$2:$NF$60=R$1),0),$G343-1966)</f>
        <v>-42.36401</v>
      </c>
      <c r="S343" s="4" cm="1">
        <f t="array" ref="S343">INDEX(GMWQ!$A$2:$NF$60,MATCH(1,(GMWQ!$NE$2:$NE$60=S$3)*(GMWQ!$ND$2:$ND$60=S$4)*(GMWQ!$NF$2:$NF$60=S$1),0),$G343-1966)</f>
        <v>-56.768979999999999</v>
      </c>
      <c r="T343" s="4" cm="1">
        <f t="array" ref="T343">INDEX(GMWQ!$A$2:$NF$60,MATCH(1,(GMWQ!$NE$2:$NE$60=T$3)*(GMWQ!$ND$2:$ND$60=T$4)*(GMWQ!$NF$2:$NF$60=T$1),0),$G343-1966)</f>
        <v>-20.16358</v>
      </c>
      <c r="U343" s="4" cm="1">
        <f t="array" ref="U343">INDEX(GMWQ!$A$2:$NF$60,MATCH(1,(GMWQ!$NE$2:$NE$60=U$3)*(GMWQ!$ND$2:$ND$60=U$4)*(GMWQ!$NF$2:$NF$60=U$1),0),$G343-1966)</f>
        <v>-38074.06</v>
      </c>
      <c r="V343" s="4" cm="1">
        <f t="array" ref="V343">INDEX(GMWQ!$A$2:$NF$60,MATCH(1,(GMWQ!$NE$2:$NE$60=V$3)*(GMWQ!$ND$2:$ND$60=V$4)*(GMWQ!$NF$2:$NF$60=V$1),0),$G343-1966)</f>
        <v>9609094</v>
      </c>
      <c r="W343" s="4" cm="1">
        <f t="array" ref="W343">INDEX(GMWQ!$A$2:$NF$60,MATCH(1,(GMWQ!$NE$2:$NE$60=W$3)*(GMWQ!$ND$2:$ND$60=W$4)*(GMWQ!$NF$2:$NF$60=W$1),0),$G343-1966)</f>
        <v>161907.29999999999</v>
      </c>
      <c r="X343" s="4" cm="1">
        <f t="array" ref="X343">INDEX(GMWQ!$A$2:$NF$60,MATCH(1,(GMWQ!$NE$2:$NE$60=X$3)*(GMWQ!$ND$2:$ND$60=X$4)*(GMWQ!$NF$2:$NF$60=X$1),0),$G343-1966)</f>
        <v>2284539</v>
      </c>
      <c r="Y343" s="4" cm="1">
        <f t="array" ref="Y343">INDEX(GMWQ!$A$2:$NF$60,MATCH(1,(GMWQ!$NE$2:$NE$60=Y$3)*(GMWQ!$ND$2:$ND$60=Y$4)*(GMWQ!$NF$2:$NF$60=Y$1),0),$G343-1966)</f>
        <v>6991.4849999999997</v>
      </c>
      <c r="Z343" s="4" cm="1">
        <f t="array" ref="Z343">INDEX(GMWQ!$A$2:$NF$60,MATCH(1,(GMWQ!$NE$2:$NE$60=Z$3)*(GMWQ!$ND$2:$ND$60=Z$4)*(GMWQ!$NF$2:$NF$60=Z$1),0),$G343-1966)</f>
        <v>9064.8379999999997</v>
      </c>
      <c r="AA343" s="4" cm="1">
        <f t="array" ref="AA343">INDEX(GMWQ!$A$2:$NF$60,MATCH(1,(GMWQ!$NE$2:$NE$60=AA$3)*(GMWQ!$ND$2:$ND$60=AA$4)*(GMWQ!$NF$2:$NF$60=AA$1),0),$G343-1966)</f>
        <v>5439.9750000000004</v>
      </c>
      <c r="AB343" s="4" cm="1">
        <f t="array" ref="AB343">INDEX(GMWQ!$A$2:$NF$60,MATCH(1,(GMWQ!$NE$2:$NE$60=AB$3)*(GMWQ!$ND$2:$ND$60=AB$4)*(GMWQ!$NF$2:$NF$60=AB$1),0),$G343-1966)</f>
        <v>6896870</v>
      </c>
      <c r="AC343" s="4" cm="1">
        <f t="array" ref="AC343">INDEX(GMWQ!$A$2:$NF$60,MATCH(1,(GMWQ!$NE$2:$NE$60=AC$3)*(GMWQ!$ND$2:$ND$60=AC$4)*(GMWQ!$NF$2:$NF$60=AC$1),0),$G343-1966)</f>
        <v>9901551</v>
      </c>
      <c r="AD343" s="4" cm="1">
        <f t="array" ref="AD343">INDEX(GMWQ!$A$2:$NF$60,MATCH(1,(GMWQ!$NE$2:$NE$60=AD$3)*(GMWQ!$ND$2:$ND$60=AD$4)*(GMWQ!$NF$2:$NF$60=AD$1),0),$G343-1966)</f>
        <v>150171.6</v>
      </c>
      <c r="AE343" s="4" cm="1">
        <f t="array" ref="AE343">INDEX(GMWQ!$A$2:$NF$60,MATCH(1,(GMWQ!$NE$2:$NE$60=AE$3)*(GMWQ!$ND$2:$ND$60=AE$4)*(GMWQ!$NF$2:$NF$60=AE$1),0),$G343-1966)</f>
        <v>1501968</v>
      </c>
      <c r="AF343" s="4" cm="1">
        <f t="array" ref="AF343">INDEX(GMWQ!$A$2:$NF$60,MATCH(1,(GMWQ!$NE$2:$NE$60=AF$3)*(GMWQ!$ND$2:$ND$60=AF$4)*(GMWQ!$NF$2:$NF$60=AF$1),0),$G343-1966)</f>
        <v>5314.9359999999997</v>
      </c>
      <c r="AG343" s="4" cm="1">
        <f t="array" ref="AG343">INDEX(GMWQ!$A$2:$NF$60,MATCH(1,(GMWQ!$NE$2:$NE$60=AG$3)*(GMWQ!$ND$2:$ND$60=AG$4)*(GMWQ!$NF$2:$NF$60=AG$1),0),$G343-1966)</f>
        <v>7634.4470000000001</v>
      </c>
      <c r="AH343" s="4" cm="1">
        <f t="array" ref="AH343">INDEX(GMWQ!$A$2:$NF$60,MATCH(1,(GMWQ!$NE$2:$NE$60=AH$3)*(GMWQ!$ND$2:$ND$60=AH$4)*(GMWQ!$NF$2:$NF$60=AH$1),0),$G343-1966)</f>
        <v>4801.2619999999997</v>
      </c>
      <c r="AI343" s="4" cm="1">
        <f t="array" ref="AI343">INDEX(GMWQ!$A$2:$NF$60,MATCH(1,(GMWQ!$NE$2:$NE$60=AI$3)*(GMWQ!$ND$2:$ND$60=AI$4)*(GMWQ!$NF$2:$NF$60=AI$1),0),$G343-1966)</f>
        <v>3852268</v>
      </c>
      <c r="AJ343" s="4" cm="1">
        <f t="array" ref="AJ343">INDEX(GMWQ!$A$2:$NF$60,MATCH(1,(GMWQ!$NE$2:$NE$60=AJ$3)*(GMWQ!$ND$2:$ND$60=AJ$4)*(GMWQ!$NF$2:$NF$60=AJ$1),0),$G343-1966)</f>
        <v>2266026</v>
      </c>
      <c r="AK343" s="4" cm="1">
        <f t="array" ref="AK343">INDEX(GMWQ!$A$2:$NF$60,MATCH(1,(GMWQ!$NE$2:$NE$60=AK$3)*(GMWQ!$ND$2:$ND$60=AK$4)*(GMWQ!$NF$2:$NF$60=AK$1),0),$G343-1966)</f>
        <v>25210.34</v>
      </c>
      <c r="AL343" s="4" cm="1">
        <f t="array" ref="AL343">INDEX(GMWQ!$A$2:$NF$60,MATCH(1,(GMWQ!$NE$2:$NE$60=AL$3)*(GMWQ!$ND$2:$ND$60=AL$4)*(GMWQ!$NF$2:$NF$60=AL$1),0),$G343-1966)</f>
        <v>292620.5</v>
      </c>
      <c r="AM343" s="4" cm="1">
        <f t="array" ref="AM343">INDEX(GMWQ!$A$2:$NF$60,MATCH(1,(GMWQ!$NE$2:$NE$60=AM$3)*(GMWQ!$ND$2:$ND$60=AM$4)*(GMWQ!$NF$2:$NF$60=AM$1),0),$G343-1966)</f>
        <v>2874.1889999999999</v>
      </c>
      <c r="AN343" s="4" cm="1">
        <f t="array" ref="AN343">INDEX(GMWQ!$A$2:$NF$60,MATCH(1,(GMWQ!$NE$2:$NE$60=AN$3)*(GMWQ!$ND$2:$ND$60=AN$4)*(GMWQ!$NF$2:$NF$60=AN$1),0),$G343-1966)</f>
        <v>1727.712</v>
      </c>
      <c r="AO343" s="4" cm="1">
        <f t="array" ref="AO343">INDEX(GMWQ!$A$2:$NF$60,MATCH(1,(GMWQ!$NE$2:$NE$60=AO$3)*(GMWQ!$ND$2:$ND$60=AO$4)*(GMWQ!$NF$2:$NF$60=AO$1),0),$G343-1966)</f>
        <v>1144.953</v>
      </c>
      <c r="AP343" s="4" cm="1">
        <f t="array" ref="AP343">INDEX(GMWQ!$A$2:$NF$60,MATCH(1,(GMWQ!$NE$2:$NE$60=AP$3)*(GMWQ!$ND$2:$ND$60=AP$4)*(GMWQ!$NF$2:$NF$60=AP$1),0),$G343-1966)</f>
        <v>2612148</v>
      </c>
      <c r="AQ343" s="4" cm="1">
        <f t="array" ref="AQ343">INDEX(GMWQ!$A$2:$NF$60,MATCH(1,(GMWQ!$NE$2:$NE$60=AQ$3)*(GMWQ!$ND$2:$ND$60=AQ$4)*(GMWQ!$NF$2:$NF$60=AQ$1),0),$G343-1966)</f>
        <v>0.75292000000000003</v>
      </c>
      <c r="AR343" s="4" cm="1">
        <f t="array" ref="AR343">INDEX(GMWQ!$A$2:$NF$60,MATCH(1,(GMWQ!$NE$2:$NE$60=AR$3)*(GMWQ!$ND$2:$ND$60=AR$4)*(GMWQ!$NF$2:$NF$60=AR$1),0),$G343-1966)</f>
        <v>0.79304609999999998</v>
      </c>
      <c r="AS343" s="4" cm="1">
        <f t="array" ref="AS343">INDEX(GMWQ!$A$2:$NF$60,MATCH(1,(GMWQ!$NE$2:$NE$60=AS$3)*(GMWQ!$ND$2:$ND$60=AS$4)*(GMWQ!$NF$2:$NF$60=AS$1),0),$G343-1966)</f>
        <v>0.55122570000000004</v>
      </c>
      <c r="AT343" s="4" cm="1">
        <f t="array" ref="AT343">INDEX(GMWQ!$A$2:$NF$60,MATCH(1,(GMWQ!$NE$2:$NE$60=AT$3)*(GMWQ!$ND$2:$ND$60=AT$4)*(GMWQ!$NF$2:$NF$60=AT$1),0),$G343-1966)</f>
        <v>0.69436070000000005</v>
      </c>
      <c r="AU343" s="4" cm="1">
        <f t="array" ref="AU343">INDEX(GMWQ!$A$2:$NF$60,MATCH(1,(GMWQ!$NE$2:$NE$60=AU$3)*(GMWQ!$ND$2:$ND$60=AU$4)*(GMWQ!$NF$2:$NF$60=AU$1),0),$G343-1966)</f>
        <v>263.09519999999998</v>
      </c>
      <c r="AV343" s="4" cm="1">
        <f t="array" ref="AV343">INDEX(GMWQ!$A$2:$NF$60,MATCH(1,(GMWQ!$NE$2:$NE$60=AV$3)*(GMWQ!$ND$2:$ND$60=AV$4)*(GMWQ!$NF$2:$NF$60=AV$1),0),$G343-1966)</f>
        <v>647.74530000000004</v>
      </c>
      <c r="AW343" s="4" cm="1">
        <f t="array" ref="AW343">INDEX(GMWQ!$A$2:$NF$60,MATCH(1,(GMWQ!$NE$2:$NE$60=AW$3)*(GMWQ!$ND$2:$ND$60=AW$4)*(GMWQ!$NF$2:$NF$60=AW$1),0),$G343-1966)</f>
        <v>202.24600000000001</v>
      </c>
      <c r="AX343" s="4" cm="1">
        <f t="array" ref="AX343">INDEX(GMWQ!$A$2:$NF$60,MATCH(1,(GMWQ!$NE$2:$NE$60=AX$3)*(GMWQ!$ND$2:$ND$60=AX$4)*(GMWQ!$NF$2:$NF$60=AX$1),0),$G343-1966)</f>
        <v>234.7929</v>
      </c>
      <c r="AY343" s="4" cm="1">
        <f t="array" ref="AY343">INDEX(GMWQ!$A$2:$NF$60,MATCH(1,(GMWQ!$NE$2:$NE$60=AY$3)*(GMWQ!$ND$2:$ND$60=AY$4)*(GMWQ!$NF$2:$NF$60=AY$1),0),$G343-1966)</f>
        <v>186.11359999999999</v>
      </c>
      <c r="AZ343" s="4" cm="1">
        <f t="array" ref="AZ343">INDEX(GMWQ!$A$2:$NF$60,MATCH(1,(GMWQ!$NE$2:$NE$60=AZ$3)*(GMWQ!$ND$2:$ND$60=AZ$4)*(GMWQ!$NF$2:$NF$60=AZ$1),0),$G343-1966)</f>
        <v>185.7355</v>
      </c>
      <c r="BA343" s="4" cm="1">
        <f t="array" ref="BA343">INDEX(GMWQ!$A$2:$NF$60,MATCH(1,(GMWQ!$NE$2:$NE$60=BA$3)*(GMWQ!$ND$2:$ND$60=BA$4)*(GMWQ!$NF$2:$NF$60=BA$1),0),$G343-1966)</f>
        <v>311.38040000000001</v>
      </c>
    </row>
    <row r="344" spans="1:53" x14ac:dyDescent="0.25">
      <c r="B344" s="4">
        <f t="shared" si="431"/>
        <v>2057</v>
      </c>
      <c r="C344" s="4">
        <f t="shared" si="431"/>
        <v>2057</v>
      </c>
      <c r="D344" s="4">
        <f t="shared" ref="D344" si="447">+D340+1</f>
        <v>2056</v>
      </c>
      <c r="G344" s="4">
        <f t="shared" si="396"/>
        <v>2310</v>
      </c>
      <c r="H344" s="4" cm="1">
        <f t="array" ref="H344">INDEX(GMWQ!$A$2:$NF$60,MATCH(1,(GMWQ!$NE$2:$NE$60=H$3)*(GMWQ!$ND$2:$ND$60=H$4)*(GMWQ!$NF$2:$NF$60=H$1),0),$G344-1966)</f>
        <v>1060518</v>
      </c>
      <c r="I344" s="4" cm="1">
        <f t="array" ref="I344">INDEX(GMWQ!$A$2:$NF$60,MATCH(1,(GMWQ!$NE$2:$NE$60=I$3)*(GMWQ!$ND$2:$ND$60=I$4)*(GMWQ!$NF$2:$NF$60=I$1),0),$G344-1966)</f>
        <v>10806.67</v>
      </c>
      <c r="J344" s="4" cm="1">
        <f t="array" ref="J344">INDEX(GMWQ!$A$2:$NF$60,MATCH(1,(GMWQ!$NE$2:$NE$60=J$3)*(GMWQ!$ND$2:$ND$60=J$4)*(GMWQ!$NF$2:$NF$60=J$1),0),$G344-1966)</f>
        <v>160536.79999999999</v>
      </c>
      <c r="K344" s="4" cm="1">
        <f t="array" ref="K344">INDEX(GMWQ!$A$2:$NF$60,MATCH(1,(GMWQ!$NE$2:$NE$60=K$3)*(GMWQ!$ND$2:$ND$60=K$4)*(GMWQ!$NF$2:$NF$60=K$1),0),$G344-1966)</f>
        <v>1195.1880000000001</v>
      </c>
      <c r="L344" s="4" cm="1">
        <f t="array" ref="L344">INDEX(GMWQ!$A$2:$NF$60,MATCH(1,(GMWQ!$NE$2:$NE$60=L$3)*(GMWQ!$ND$2:$ND$60=L$4)*(GMWQ!$NF$2:$NF$60=L$1),0),$G344-1966)</f>
        <v>803.65599999999995</v>
      </c>
      <c r="M344" s="4" cm="1">
        <f t="array" ref="M344">INDEX(GMWQ!$A$2:$NF$60,MATCH(1,(GMWQ!$NE$2:$NE$60=M$3)*(GMWQ!$ND$2:$ND$60=M$4)*(GMWQ!$NF$2:$NF$60=M$1),0),$G344-1966)</f>
        <v>542.8578</v>
      </c>
      <c r="N344" s="4" cm="1">
        <f t="array" ref="N344">INDEX(GMWQ!$A$2:$NF$60,MATCH(1,(GMWQ!$NE$2:$NE$60=N$3)*(GMWQ!$ND$2:$ND$60=N$4)*(GMWQ!$NF$2:$NF$60=N$1),0),$G344-1966)</f>
        <v>1098611</v>
      </c>
      <c r="O344" s="4" cm="1">
        <f t="array" ref="O344">INDEX(GMWQ!$A$2:$NF$60,MATCH(1,(GMWQ!$NE$2:$NE$60=O$3)*(GMWQ!$ND$2:$ND$60=O$4)*(GMWQ!$NF$2:$NF$60=O$1),0),$G344-1966)</f>
        <v>-144673.29999999999</v>
      </c>
      <c r="P344" s="4" cm="1">
        <f t="array" ref="P344">INDEX(GMWQ!$A$2:$NF$60,MATCH(1,(GMWQ!$NE$2:$NE$60=P$3)*(GMWQ!$ND$2:$ND$60=P$4)*(GMWQ!$NF$2:$NF$60=P$1),0),$G344-1966)</f>
        <v>-1032.4639999999999</v>
      </c>
      <c r="Q344" s="4" cm="1">
        <f t="array" ref="Q344">INDEX(GMWQ!$A$2:$NF$60,MATCH(1,(GMWQ!$NE$2:$NE$60=Q$3)*(GMWQ!$ND$2:$ND$60=Q$4)*(GMWQ!$NF$2:$NF$60=Q$1),0),$G344-1966)</f>
        <v>-9843.4380000000001</v>
      </c>
      <c r="R344" s="4" cm="1">
        <f t="array" ref="R344">INDEX(GMWQ!$A$2:$NF$60,MATCH(1,(GMWQ!$NE$2:$NE$60=R$3)*(GMWQ!$ND$2:$ND$60=R$4)*(GMWQ!$NF$2:$NF$60=R$1),0),$G344-1966)</f>
        <v>-42.643070000000002</v>
      </c>
      <c r="S344" s="4" cm="1">
        <f t="array" ref="S344">INDEX(GMWQ!$A$2:$NF$60,MATCH(1,(GMWQ!$NE$2:$NE$60=S$3)*(GMWQ!$ND$2:$ND$60=S$4)*(GMWQ!$NF$2:$NF$60=S$1),0),$G344-1966)</f>
        <v>-57.07996</v>
      </c>
      <c r="T344" s="4" cm="1">
        <f t="array" ref="T344">INDEX(GMWQ!$A$2:$NF$60,MATCH(1,(GMWQ!$NE$2:$NE$60=T$3)*(GMWQ!$ND$2:$ND$60=T$4)*(GMWQ!$NF$2:$NF$60=T$1),0),$G344-1966)</f>
        <v>-20.277100000000001</v>
      </c>
      <c r="U344" s="4" cm="1">
        <f t="array" ref="U344">INDEX(GMWQ!$A$2:$NF$60,MATCH(1,(GMWQ!$NE$2:$NE$60=U$3)*(GMWQ!$ND$2:$ND$60=U$4)*(GMWQ!$NF$2:$NF$60=U$1),0),$G344-1966)</f>
        <v>-38279.440000000002</v>
      </c>
      <c r="V344" s="4" cm="1">
        <f t="array" ref="V344">INDEX(GMWQ!$A$2:$NF$60,MATCH(1,(GMWQ!$NE$2:$NE$60=V$3)*(GMWQ!$ND$2:$ND$60=V$4)*(GMWQ!$NF$2:$NF$60=V$1),0),$G344-1966)</f>
        <v>9753767</v>
      </c>
      <c r="W344" s="4" cm="1">
        <f t="array" ref="W344">INDEX(GMWQ!$A$2:$NF$60,MATCH(1,(GMWQ!$NE$2:$NE$60=W$3)*(GMWQ!$ND$2:$ND$60=W$4)*(GMWQ!$NF$2:$NF$60=W$1),0),$G344-1966)</f>
        <v>162939.79999999999</v>
      </c>
      <c r="X344" s="4" cm="1">
        <f t="array" ref="X344">INDEX(GMWQ!$A$2:$NF$60,MATCH(1,(GMWQ!$NE$2:$NE$60=X$3)*(GMWQ!$ND$2:$ND$60=X$4)*(GMWQ!$NF$2:$NF$60=X$1),0),$G344-1966)</f>
        <v>2294382</v>
      </c>
      <c r="Y344" s="4" cm="1">
        <f t="array" ref="Y344">INDEX(GMWQ!$A$2:$NF$60,MATCH(1,(GMWQ!$NE$2:$NE$60=Y$3)*(GMWQ!$ND$2:$ND$60=Y$4)*(GMWQ!$NF$2:$NF$60=Y$1),0),$G344-1966)</f>
        <v>7034.1279999999997</v>
      </c>
      <c r="Z344" s="4" cm="1">
        <f t="array" ref="Z344">INDEX(GMWQ!$A$2:$NF$60,MATCH(1,(GMWQ!$NE$2:$NE$60=Z$3)*(GMWQ!$ND$2:$ND$60=Z$4)*(GMWQ!$NF$2:$NF$60=Z$1),0),$G344-1966)</f>
        <v>9121.9179999999997</v>
      </c>
      <c r="AA344" s="4" cm="1">
        <f t="array" ref="AA344">INDEX(GMWQ!$A$2:$NF$60,MATCH(1,(GMWQ!$NE$2:$NE$60=AA$3)*(GMWQ!$ND$2:$ND$60=AA$4)*(GMWQ!$NF$2:$NF$60=AA$1),0),$G344-1966)</f>
        <v>5460.2520000000004</v>
      </c>
      <c r="AB344" s="4" cm="1">
        <f t="array" ref="AB344">INDEX(GMWQ!$A$2:$NF$60,MATCH(1,(GMWQ!$NE$2:$NE$60=AB$3)*(GMWQ!$ND$2:$ND$60=AB$4)*(GMWQ!$NF$2:$NF$60=AB$1),0),$G344-1966)</f>
        <v>6935150</v>
      </c>
      <c r="AC344" s="4" cm="1">
        <f t="array" ref="AC344">INDEX(GMWQ!$A$2:$NF$60,MATCH(1,(GMWQ!$NE$2:$NE$60=AC$3)*(GMWQ!$ND$2:$ND$60=AC$4)*(GMWQ!$NF$2:$NF$60=AC$1),0),$G344-1966)</f>
        <v>10048900</v>
      </c>
      <c r="AD344" s="4" cm="1">
        <f t="array" ref="AD344">INDEX(GMWQ!$A$2:$NF$60,MATCH(1,(GMWQ!$NE$2:$NE$60=AD$3)*(GMWQ!$ND$2:$ND$60=AD$4)*(GMWQ!$NF$2:$NF$60=AD$1),0),$G344-1966)</f>
        <v>151204.79999999999</v>
      </c>
      <c r="AE344" s="4" cm="1">
        <f t="array" ref="AE344">INDEX(GMWQ!$A$2:$NF$60,MATCH(1,(GMWQ!$NE$2:$NE$60=AE$3)*(GMWQ!$ND$2:$ND$60=AE$4)*(GMWQ!$NF$2:$NF$60=AE$1),0),$G344-1966)</f>
        <v>1511811</v>
      </c>
      <c r="AF344" s="4" cm="1">
        <f t="array" ref="AF344">INDEX(GMWQ!$A$2:$NF$60,MATCH(1,(GMWQ!$NE$2:$NE$60=AF$3)*(GMWQ!$ND$2:$ND$60=AF$4)*(GMWQ!$NF$2:$NF$60=AF$1),0),$G344-1966)</f>
        <v>5357.5789999999997</v>
      </c>
      <c r="AG344" s="4" cm="1">
        <f t="array" ref="AG344">INDEX(GMWQ!$A$2:$NF$60,MATCH(1,(GMWQ!$NE$2:$NE$60=AG$3)*(GMWQ!$ND$2:$ND$60=AG$4)*(GMWQ!$NF$2:$NF$60=AG$1),0),$G344-1966)</f>
        <v>7691.527</v>
      </c>
      <c r="AH344" s="4" cm="1">
        <f t="array" ref="AH344">INDEX(GMWQ!$A$2:$NF$60,MATCH(1,(GMWQ!$NE$2:$NE$60=AH$3)*(GMWQ!$ND$2:$ND$60=AH$4)*(GMWQ!$NF$2:$NF$60=AH$1),0),$G344-1966)</f>
        <v>4821.54</v>
      </c>
      <c r="AI344" s="4" cm="1">
        <f t="array" ref="AI344">INDEX(GMWQ!$A$2:$NF$60,MATCH(1,(GMWQ!$NE$2:$NE$60=AI$3)*(GMWQ!$ND$2:$ND$60=AI$4)*(GMWQ!$NF$2:$NF$60=AI$1),0),$G344-1966)</f>
        <v>3892066</v>
      </c>
      <c r="AJ344" s="4" cm="1">
        <f t="array" ref="AJ344">INDEX(GMWQ!$A$2:$NF$60,MATCH(1,(GMWQ!$NE$2:$NE$60=AJ$3)*(GMWQ!$ND$2:$ND$60=AJ$4)*(GMWQ!$NF$2:$NF$60=AJ$1),0),$G344-1966)</f>
        <v>2284008</v>
      </c>
      <c r="AK344" s="4" cm="1">
        <f t="array" ref="AK344">INDEX(GMWQ!$A$2:$NF$60,MATCH(1,(GMWQ!$NE$2:$NE$60=AK$3)*(GMWQ!$ND$2:$ND$60=AK$4)*(GMWQ!$NF$2:$NF$60=AK$1),0),$G344-1966)</f>
        <v>25429.360000000001</v>
      </c>
      <c r="AL344" s="4" cm="1">
        <f t="array" ref="AL344">INDEX(GMWQ!$A$2:$NF$60,MATCH(1,(GMWQ!$NE$2:$NE$60=AL$3)*(GMWQ!$ND$2:$ND$60=AL$4)*(GMWQ!$NF$2:$NF$60=AL$1),0),$G344-1966)</f>
        <v>294095.90000000002</v>
      </c>
      <c r="AM344" s="4" cm="1">
        <f t="array" ref="AM344">INDEX(GMWQ!$A$2:$NF$60,MATCH(1,(GMWQ!$NE$2:$NE$60=AM$3)*(GMWQ!$ND$2:$ND$60=AM$4)*(GMWQ!$NF$2:$NF$60=AM$1),0),$G344-1966)</f>
        <v>2893.0940000000001</v>
      </c>
      <c r="AN344" s="4" cm="1">
        <f t="array" ref="AN344">INDEX(GMWQ!$A$2:$NF$60,MATCH(1,(GMWQ!$NE$2:$NE$60=AN$3)*(GMWQ!$ND$2:$ND$60=AN$4)*(GMWQ!$NF$2:$NF$60=AN$1),0),$G344-1966)</f>
        <v>1737.11</v>
      </c>
      <c r="AO344" s="4" cm="1">
        <f t="array" ref="AO344">INDEX(GMWQ!$A$2:$NF$60,MATCH(1,(GMWQ!$NE$2:$NE$60=AO$3)*(GMWQ!$ND$2:$ND$60=AO$4)*(GMWQ!$NF$2:$NF$60=AO$1),0),$G344-1966)</f>
        <v>1151.8610000000001</v>
      </c>
      <c r="AP344" s="4" cm="1">
        <f t="array" ref="AP344">INDEX(GMWQ!$A$2:$NF$60,MATCH(1,(GMWQ!$NE$2:$NE$60=AP$3)*(GMWQ!$ND$2:$ND$60=AP$4)*(GMWQ!$NF$2:$NF$60=AP$1),0),$G344-1966)</f>
        <v>2635687</v>
      </c>
      <c r="AQ344" s="4" cm="1">
        <f t="array" ref="AQ344">INDEX(GMWQ!$A$2:$NF$60,MATCH(1,(GMWQ!$NE$2:$NE$60=AQ$3)*(GMWQ!$ND$2:$ND$60=AQ$4)*(GMWQ!$NF$2:$NF$60=AQ$1),0),$G344-1966)</f>
        <v>0.75459710000000002</v>
      </c>
      <c r="AR344" s="4" cm="1">
        <f t="array" ref="AR344">INDEX(GMWQ!$A$2:$NF$60,MATCH(1,(GMWQ!$NE$2:$NE$60=AR$3)*(GMWQ!$ND$2:$ND$60=AR$4)*(GMWQ!$NF$2:$NF$60=AR$1),0),$G344-1966)</f>
        <v>0.79330970000000001</v>
      </c>
      <c r="AS344" s="4" cm="1">
        <f t="array" ref="AS344">INDEX(GMWQ!$A$2:$NF$60,MATCH(1,(GMWQ!$NE$2:$NE$60=AS$3)*(GMWQ!$ND$2:$ND$60=AS$4)*(GMWQ!$NF$2:$NF$60=AS$1),0),$G344-1966)</f>
        <v>0.55124960000000001</v>
      </c>
      <c r="AT344" s="4" cm="1">
        <f t="array" ref="AT344">INDEX(GMWQ!$A$2:$NF$60,MATCH(1,(GMWQ!$NE$2:$NE$60=AT$3)*(GMWQ!$ND$2:$ND$60=AT$4)*(GMWQ!$NF$2:$NF$60=AT$1),0),$G344-1966)</f>
        <v>0.69263569999999997</v>
      </c>
      <c r="AU344" s="4" cm="1">
        <f t="array" ref="AU344">INDEX(GMWQ!$A$2:$NF$60,MATCH(1,(GMWQ!$NE$2:$NE$60=AU$3)*(GMWQ!$ND$2:$ND$60=AU$4)*(GMWQ!$NF$2:$NF$60=AU$1),0),$G344-1966)</f>
        <v>265.36680000000001</v>
      </c>
      <c r="AV344" s="4" cm="1">
        <f t="array" ref="AV344">INDEX(GMWQ!$A$2:$NF$60,MATCH(1,(GMWQ!$NE$2:$NE$60=AV$3)*(GMWQ!$ND$2:$ND$60=AV$4)*(GMWQ!$NF$2:$NF$60=AV$1),0),$G344-1966)</f>
        <v>651.2903</v>
      </c>
      <c r="AW344" s="4" cm="1">
        <f t="array" ref="AW344">INDEX(GMWQ!$A$2:$NF$60,MATCH(1,(GMWQ!$NE$2:$NE$60=AW$3)*(GMWQ!$ND$2:$ND$60=AW$4)*(GMWQ!$NF$2:$NF$60=AW$1),0),$G344-1966)</f>
        <v>204.02610000000001</v>
      </c>
      <c r="AX344" s="4" cm="1">
        <f t="array" ref="AX344">INDEX(GMWQ!$A$2:$NF$60,MATCH(1,(GMWQ!$NE$2:$NE$60=AX$3)*(GMWQ!$ND$2:$ND$60=AX$4)*(GMWQ!$NF$2:$NF$60=AX$1),0),$G344-1966)</f>
        <v>235.9726</v>
      </c>
      <c r="AY344" s="4" cm="1">
        <f t="array" ref="AY344">INDEX(GMWQ!$A$2:$NF$60,MATCH(1,(GMWQ!$NE$2:$NE$60=AY$3)*(GMWQ!$ND$2:$ND$60=AY$4)*(GMWQ!$NF$2:$NF$60=AY$1),0),$G344-1966)</f>
        <v>187.81899999999999</v>
      </c>
      <c r="AZ344" s="4" cm="1">
        <f t="array" ref="AZ344">INDEX(GMWQ!$A$2:$NF$60,MATCH(1,(GMWQ!$NE$2:$NE$60=AZ$3)*(GMWQ!$ND$2:$ND$60=AZ$4)*(GMWQ!$NF$2:$NF$60=AZ$1),0),$G344-1966)</f>
        <v>187.5677</v>
      </c>
      <c r="BA344" s="4" cm="1">
        <f t="array" ref="BA344">INDEX(GMWQ!$A$2:$NF$60,MATCH(1,(GMWQ!$NE$2:$NE$60=BA$3)*(GMWQ!$ND$2:$ND$60=BA$4)*(GMWQ!$NF$2:$NF$60=BA$1),0),$G344-1966)</f>
        <v>312.94110000000001</v>
      </c>
    </row>
    <row r="345" spans="1:53" x14ac:dyDescent="0.25">
      <c r="B345" s="4">
        <f t="shared" si="431"/>
        <v>2057</v>
      </c>
      <c r="C345" s="4">
        <f t="shared" si="431"/>
        <v>2057</v>
      </c>
      <c r="D345" s="4">
        <f t="shared" ref="D345" si="448">+D341+1</f>
        <v>2057</v>
      </c>
      <c r="G345" s="4">
        <f t="shared" si="396"/>
        <v>2311</v>
      </c>
      <c r="H345" s="4" cm="1">
        <f t="array" ref="H345">INDEX(GMWQ!$A$2:$NF$60,MATCH(1,(GMWQ!$NE$2:$NE$60=H$3)*(GMWQ!$ND$2:$ND$60=H$4)*(GMWQ!$NF$2:$NF$60=H$1),0),$G345-1966)</f>
        <v>1063186</v>
      </c>
      <c r="I345" s="4" cm="1">
        <f t="array" ref="I345">INDEX(GMWQ!$A$2:$NF$60,MATCH(1,(GMWQ!$NE$2:$NE$60=I$3)*(GMWQ!$ND$2:$ND$60=I$4)*(GMWQ!$NF$2:$NF$60=I$1),0),$G345-1966)</f>
        <v>10848.74</v>
      </c>
      <c r="J345" s="4" cm="1">
        <f t="array" ref="J345">INDEX(GMWQ!$A$2:$NF$60,MATCH(1,(GMWQ!$NE$2:$NE$60=J$3)*(GMWQ!$ND$2:$ND$60=J$4)*(GMWQ!$NF$2:$NF$60=J$1),0),$G345-1966)</f>
        <v>160688</v>
      </c>
      <c r="K345" s="4" cm="1">
        <f t="array" ref="K345">INDEX(GMWQ!$A$2:$NF$60,MATCH(1,(GMWQ!$NE$2:$NE$60=K$3)*(GMWQ!$ND$2:$ND$60=K$4)*(GMWQ!$NF$2:$NF$60=K$1),0),$G345-1966)</f>
        <v>1197.1089999999999</v>
      </c>
      <c r="L345" s="4" cm="1">
        <f t="array" ref="L345">INDEX(GMWQ!$A$2:$NF$60,MATCH(1,(GMWQ!$NE$2:$NE$60=L$3)*(GMWQ!$ND$2:$ND$60=L$4)*(GMWQ!$NF$2:$NF$60=L$1),0),$G345-1966)</f>
        <v>804.06489999999997</v>
      </c>
      <c r="M345" s="4" cm="1">
        <f t="array" ref="M345">INDEX(GMWQ!$A$2:$NF$60,MATCH(1,(GMWQ!$NE$2:$NE$60=M$3)*(GMWQ!$ND$2:$ND$60=M$4)*(GMWQ!$NF$2:$NF$60=M$1),0),$G345-1966)</f>
        <v>543.38559999999995</v>
      </c>
      <c r="N345" s="4" cm="1">
        <f t="array" ref="N345">INDEX(GMWQ!$A$2:$NF$60,MATCH(1,(GMWQ!$NE$2:$NE$60=N$3)*(GMWQ!$ND$2:$ND$60=N$4)*(GMWQ!$NF$2:$NF$60=N$1),0),$G345-1966)</f>
        <v>1103063</v>
      </c>
      <c r="O345" s="4" cm="1">
        <f t="array" ref="O345">INDEX(GMWQ!$A$2:$NF$60,MATCH(1,(GMWQ!$NE$2:$NE$60=O$3)*(GMWQ!$ND$2:$ND$60=O$4)*(GMWQ!$NF$2:$NF$60=O$1),0),$G345-1966)</f>
        <v>-77271.38</v>
      </c>
      <c r="P345" s="4" cm="1">
        <f t="array" ref="P345">INDEX(GMWQ!$A$2:$NF$60,MATCH(1,(GMWQ!$NE$2:$NE$60=P$3)*(GMWQ!$ND$2:$ND$60=P$4)*(GMWQ!$NF$2:$NF$60=P$1),0),$G345-1966)</f>
        <v>-1028.1690000000001</v>
      </c>
      <c r="Q345" s="4" cm="1">
        <f t="array" ref="Q345">INDEX(GMWQ!$A$2:$NF$60,MATCH(1,(GMWQ!$NE$2:$NE$60=Q$3)*(GMWQ!$ND$2:$ND$60=Q$4)*(GMWQ!$NF$2:$NF$60=Q$1),0),$G345-1966)</f>
        <v>-9893.07</v>
      </c>
      <c r="R345" s="4" cm="1">
        <f t="array" ref="R345">INDEX(GMWQ!$A$2:$NF$60,MATCH(1,(GMWQ!$NE$2:$NE$60=R$3)*(GMWQ!$ND$2:$ND$60=R$4)*(GMWQ!$NF$2:$NF$60=R$1),0),$G345-1966)</f>
        <v>-42.922969999999999</v>
      </c>
      <c r="S345" s="4" cm="1">
        <f t="array" ref="S345">INDEX(GMWQ!$A$2:$NF$60,MATCH(1,(GMWQ!$NE$2:$NE$60=S$3)*(GMWQ!$ND$2:$ND$60=S$4)*(GMWQ!$NF$2:$NF$60=S$1),0),$G345-1966)</f>
        <v>-57.393009999999997</v>
      </c>
      <c r="T345" s="4" cm="1">
        <f t="array" ref="T345">INDEX(GMWQ!$A$2:$NF$60,MATCH(1,(GMWQ!$NE$2:$NE$60=T$3)*(GMWQ!$ND$2:$ND$60=T$4)*(GMWQ!$NF$2:$NF$60=T$1),0),$G345-1966)</f>
        <v>-20.399480000000001</v>
      </c>
      <c r="U345" s="4" cm="1">
        <f t="array" ref="U345">INDEX(GMWQ!$A$2:$NF$60,MATCH(1,(GMWQ!$NE$2:$NE$60=U$3)*(GMWQ!$ND$2:$ND$60=U$4)*(GMWQ!$NF$2:$NF$60=U$1),0),$G345-1966)</f>
        <v>-38273.75</v>
      </c>
      <c r="V345" s="4" cm="1">
        <f t="array" ref="V345">INDEX(GMWQ!$A$2:$NF$60,MATCH(1,(GMWQ!$NE$2:$NE$60=V$3)*(GMWQ!$ND$2:$ND$60=V$4)*(GMWQ!$NF$2:$NF$60=V$1),0),$G345-1966)</f>
        <v>9831038</v>
      </c>
      <c r="W345" s="4" cm="1">
        <f t="array" ref="W345">INDEX(GMWQ!$A$2:$NF$60,MATCH(1,(GMWQ!$NE$2:$NE$60=W$3)*(GMWQ!$ND$2:$ND$60=W$4)*(GMWQ!$NF$2:$NF$60=W$1),0),$G345-1966)</f>
        <v>163968</v>
      </c>
      <c r="X345" s="4" cm="1">
        <f t="array" ref="X345">INDEX(GMWQ!$A$2:$NF$60,MATCH(1,(GMWQ!$NE$2:$NE$60=X$3)*(GMWQ!$ND$2:$ND$60=X$4)*(GMWQ!$NF$2:$NF$60=X$1),0),$G345-1966)</f>
        <v>2304276</v>
      </c>
      <c r="Y345" s="4" cm="1">
        <f t="array" ref="Y345">INDEX(GMWQ!$A$2:$NF$60,MATCH(1,(GMWQ!$NE$2:$NE$60=Y$3)*(GMWQ!$ND$2:$ND$60=Y$4)*(GMWQ!$NF$2:$NF$60=Y$1),0),$G345-1966)</f>
        <v>7077.0510000000004</v>
      </c>
      <c r="Z345" s="4" cm="1">
        <f t="array" ref="Z345">INDEX(GMWQ!$A$2:$NF$60,MATCH(1,(GMWQ!$NE$2:$NE$60=Z$3)*(GMWQ!$ND$2:$ND$60=Z$4)*(GMWQ!$NF$2:$NF$60=Z$1),0),$G345-1966)</f>
        <v>9179.3109999999997</v>
      </c>
      <c r="AA345" s="4" cm="1">
        <f t="array" ref="AA345">INDEX(GMWQ!$A$2:$NF$60,MATCH(1,(GMWQ!$NE$2:$NE$60=AA$3)*(GMWQ!$ND$2:$ND$60=AA$4)*(GMWQ!$NF$2:$NF$60=AA$1),0),$G345-1966)</f>
        <v>5480.6509999999998</v>
      </c>
      <c r="AB345" s="4" cm="1">
        <f t="array" ref="AB345">INDEX(GMWQ!$A$2:$NF$60,MATCH(1,(GMWQ!$NE$2:$NE$60=AB$3)*(GMWQ!$ND$2:$ND$60=AB$4)*(GMWQ!$NF$2:$NF$60=AB$1),0),$G345-1966)</f>
        <v>6973423</v>
      </c>
      <c r="AC345" s="4" cm="1">
        <f t="array" ref="AC345">INDEX(GMWQ!$A$2:$NF$60,MATCH(1,(GMWQ!$NE$2:$NE$60=AC$3)*(GMWQ!$ND$2:$ND$60=AC$4)*(GMWQ!$NF$2:$NF$60=AC$1),0),$G345-1966)</f>
        <v>10128850</v>
      </c>
      <c r="AD345" s="4" cm="1">
        <f t="array" ref="AD345">INDEX(GMWQ!$A$2:$NF$60,MATCH(1,(GMWQ!$NE$2:$NE$60=AD$3)*(GMWQ!$ND$2:$ND$60=AD$4)*(GMWQ!$NF$2:$NF$60=AD$1),0),$G345-1966)</f>
        <v>152233.79999999999</v>
      </c>
      <c r="AE345" s="4" cm="1">
        <f t="array" ref="AE345">INDEX(GMWQ!$A$2:$NF$60,MATCH(1,(GMWQ!$NE$2:$NE$60=AE$3)*(GMWQ!$ND$2:$ND$60=AE$4)*(GMWQ!$NF$2:$NF$60=AE$1),0),$G345-1966)</f>
        <v>1521705</v>
      </c>
      <c r="AF345" s="4" cm="1">
        <f t="array" ref="AF345">INDEX(GMWQ!$A$2:$NF$60,MATCH(1,(GMWQ!$NE$2:$NE$60=AF$3)*(GMWQ!$ND$2:$ND$60=AF$4)*(GMWQ!$NF$2:$NF$60=AF$1),0),$G345-1966)</f>
        <v>5400.5010000000002</v>
      </c>
      <c r="AG345" s="4" cm="1">
        <f t="array" ref="AG345">INDEX(GMWQ!$A$2:$NF$60,MATCH(1,(GMWQ!$NE$2:$NE$60=AG$3)*(GMWQ!$ND$2:$ND$60=AG$4)*(GMWQ!$NF$2:$NF$60=AG$1),0),$G345-1966)</f>
        <v>7748.92</v>
      </c>
      <c r="AH345" s="4" cm="1">
        <f t="array" ref="AH345">INDEX(GMWQ!$A$2:$NF$60,MATCH(1,(GMWQ!$NE$2:$NE$60=AH$3)*(GMWQ!$ND$2:$ND$60=AH$4)*(GMWQ!$NF$2:$NF$60=AH$1),0),$G345-1966)</f>
        <v>4841.9390000000003</v>
      </c>
      <c r="AI345" s="4" cm="1">
        <f t="array" ref="AI345">INDEX(GMWQ!$A$2:$NF$60,MATCH(1,(GMWQ!$NE$2:$NE$60=AI$3)*(GMWQ!$ND$2:$ND$60=AI$4)*(GMWQ!$NF$2:$NF$60=AI$1),0),$G345-1966)</f>
        <v>3931857</v>
      </c>
      <c r="AJ345" s="4" cm="1">
        <f t="array" ref="AJ345">INDEX(GMWQ!$A$2:$NF$60,MATCH(1,(GMWQ!$NE$2:$NE$60=AJ$3)*(GMWQ!$ND$2:$ND$60=AJ$4)*(GMWQ!$NF$2:$NF$60=AJ$1),0),$G345-1966)</f>
        <v>2302190</v>
      </c>
      <c r="AK345" s="4" cm="1">
        <f t="array" ref="AK345">INDEX(GMWQ!$A$2:$NF$60,MATCH(1,(GMWQ!$NE$2:$NE$60=AK$3)*(GMWQ!$ND$2:$ND$60=AK$4)*(GMWQ!$NF$2:$NF$60=AK$1),0),$G345-1966)</f>
        <v>25650.3</v>
      </c>
      <c r="AL345" s="4" cm="1">
        <f t="array" ref="AL345">INDEX(GMWQ!$A$2:$NF$60,MATCH(1,(GMWQ!$NE$2:$NE$60=AL$3)*(GMWQ!$ND$2:$ND$60=AL$4)*(GMWQ!$NF$2:$NF$60=AL$1),0),$G345-1966)</f>
        <v>295565.2</v>
      </c>
      <c r="AM345" s="4" cm="1">
        <f t="array" ref="AM345">INDEX(GMWQ!$A$2:$NF$60,MATCH(1,(GMWQ!$NE$2:$NE$60=AM$3)*(GMWQ!$ND$2:$ND$60=AM$4)*(GMWQ!$NF$2:$NF$60=AM$1),0),$G345-1966)</f>
        <v>2912.1210000000001</v>
      </c>
      <c r="AN345" s="4" cm="1">
        <f t="array" ref="AN345">INDEX(GMWQ!$A$2:$NF$60,MATCH(1,(GMWQ!$NE$2:$NE$60=AN$3)*(GMWQ!$ND$2:$ND$60=AN$4)*(GMWQ!$NF$2:$NF$60=AN$1),0),$G345-1966)</f>
        <v>1746.616</v>
      </c>
      <c r="AO345" s="4" cm="1">
        <f t="array" ref="AO345">INDEX(GMWQ!$A$2:$NF$60,MATCH(1,(GMWQ!$NE$2:$NE$60=AO$3)*(GMWQ!$ND$2:$ND$60=AO$4)*(GMWQ!$NF$2:$NF$60=AO$1),0),$G345-1966)</f>
        <v>1158.8979999999999</v>
      </c>
      <c r="AP345" s="4" cm="1">
        <f t="array" ref="AP345">INDEX(GMWQ!$A$2:$NF$60,MATCH(1,(GMWQ!$NE$2:$NE$60=AP$3)*(GMWQ!$ND$2:$ND$60=AP$4)*(GMWQ!$NF$2:$NF$60=AP$1),0),$G345-1966)</f>
        <v>2659433</v>
      </c>
      <c r="AQ345" s="4" cm="1">
        <f t="array" ref="AQ345">INDEX(GMWQ!$A$2:$NF$60,MATCH(1,(GMWQ!$NE$2:$NE$60=AQ$3)*(GMWQ!$ND$2:$ND$60=AQ$4)*(GMWQ!$NF$2:$NF$60=AQ$1),0),$G345-1966)</f>
        <v>0.75586710000000001</v>
      </c>
      <c r="AR345" s="4" cm="1">
        <f t="array" ref="AR345">INDEX(GMWQ!$A$2:$NF$60,MATCH(1,(GMWQ!$NE$2:$NE$60=AR$3)*(GMWQ!$ND$2:$ND$60=AR$4)*(GMWQ!$NF$2:$NF$60=AR$1),0),$G345-1966)</f>
        <v>0.7935972</v>
      </c>
      <c r="AS345" s="4" cm="1">
        <f t="array" ref="AS345">INDEX(GMWQ!$A$2:$NF$60,MATCH(1,(GMWQ!$NE$2:$NE$60=AS$3)*(GMWQ!$ND$2:$ND$60=AS$4)*(GMWQ!$NF$2:$NF$60=AS$1),0),$G345-1966)</f>
        <v>0.55100990000000005</v>
      </c>
      <c r="AT345" s="4" cm="1">
        <f t="array" ref="AT345">INDEX(GMWQ!$A$2:$NF$60,MATCH(1,(GMWQ!$NE$2:$NE$60=AT$3)*(GMWQ!$ND$2:$ND$60=AT$4)*(GMWQ!$NF$2:$NF$60=AT$1),0),$G345-1966)</f>
        <v>0.69091060000000004</v>
      </c>
      <c r="AU345" s="4" cm="1">
        <f t="array" ref="AU345">INDEX(GMWQ!$A$2:$NF$60,MATCH(1,(GMWQ!$NE$2:$NE$60=AU$3)*(GMWQ!$ND$2:$ND$60=AU$4)*(GMWQ!$NF$2:$NF$60=AU$1),0),$G345-1966)</f>
        <v>266.6841</v>
      </c>
      <c r="AV345" s="4" cm="1">
        <f t="array" ref="AV345">INDEX(GMWQ!$A$2:$NF$60,MATCH(1,(GMWQ!$NE$2:$NE$60=AV$3)*(GMWQ!$ND$2:$ND$60=AV$4)*(GMWQ!$NF$2:$NF$60=AV$1),0),$G345-1966)</f>
        <v>654.85479999999995</v>
      </c>
      <c r="AW345" s="4" cm="1">
        <f t="array" ref="AW345">INDEX(GMWQ!$A$2:$NF$60,MATCH(1,(GMWQ!$NE$2:$NE$60=AW$3)*(GMWQ!$ND$2:$ND$60=AW$4)*(GMWQ!$NF$2:$NF$60=AW$1),0),$G345-1966)</f>
        <v>204.63839999999999</v>
      </c>
      <c r="AX345" s="4" cm="1">
        <f t="array" ref="AX345">INDEX(GMWQ!$A$2:$NF$60,MATCH(1,(GMWQ!$NE$2:$NE$60=AX$3)*(GMWQ!$ND$2:$ND$60=AX$4)*(GMWQ!$NF$2:$NF$60=AX$1),0),$G345-1966)</f>
        <v>237.1583</v>
      </c>
      <c r="AY345" s="4" cm="1">
        <f t="array" ref="AY345">INDEX(GMWQ!$A$2:$NF$60,MATCH(1,(GMWQ!$NE$2:$NE$60=AY$3)*(GMWQ!$ND$2:$ND$60=AY$4)*(GMWQ!$NF$2:$NF$60=AY$1),0),$G345-1966)</f>
        <v>188.4803</v>
      </c>
      <c r="AZ345" s="4" cm="1">
        <f t="array" ref="AZ345">INDEX(GMWQ!$A$2:$NF$60,MATCH(1,(GMWQ!$NE$2:$NE$60=AZ$3)*(GMWQ!$ND$2:$ND$60=AZ$4)*(GMWQ!$NF$2:$NF$60=AZ$1),0),$G345-1966)</f>
        <v>188.65719999999999</v>
      </c>
      <c r="BA345" s="4" cm="1">
        <f t="array" ref="BA345">INDEX(GMWQ!$A$2:$NF$60,MATCH(1,(GMWQ!$NE$2:$NE$60=BA$3)*(GMWQ!$ND$2:$ND$60=BA$4)*(GMWQ!$NF$2:$NF$60=BA$1),0),$G345-1966)</f>
        <v>314.50970000000001</v>
      </c>
    </row>
    <row r="346" spans="1:53" x14ac:dyDescent="0.25">
      <c r="B346" s="4">
        <f t="shared" si="431"/>
        <v>2057</v>
      </c>
      <c r="C346" s="4">
        <f t="shared" si="431"/>
        <v>2057</v>
      </c>
      <c r="D346" s="4">
        <f t="shared" ref="D346" si="449">+D342+1</f>
        <v>2057</v>
      </c>
      <c r="F346" s="4">
        <f t="shared" ref="F346" si="450">+F342+1</f>
        <v>2057</v>
      </c>
      <c r="G346" s="4">
        <f t="shared" si="396"/>
        <v>2312</v>
      </c>
      <c r="H346" s="4" cm="1">
        <f t="array" ref="H346">INDEX(GMWQ!$A$2:$NF$60,MATCH(1,(GMWQ!$NE$2:$NE$60=H$3)*(GMWQ!$ND$2:$ND$60=H$4)*(GMWQ!$NF$2:$NF$60=H$1),0),$G346-1966)</f>
        <v>1065856</v>
      </c>
      <c r="I346" s="4" cm="1">
        <f t="array" ref="I346">INDEX(GMWQ!$A$2:$NF$60,MATCH(1,(GMWQ!$NE$2:$NE$60=I$3)*(GMWQ!$ND$2:$ND$60=I$4)*(GMWQ!$NF$2:$NF$60=I$1),0),$G346-1966)</f>
        <v>10890.93</v>
      </c>
      <c r="J346" s="4" cm="1">
        <f t="array" ref="J346">INDEX(GMWQ!$A$2:$NF$60,MATCH(1,(GMWQ!$NE$2:$NE$60=J$3)*(GMWQ!$ND$2:$ND$60=J$4)*(GMWQ!$NF$2:$NF$60=J$1),0),$G346-1966)</f>
        <v>160839</v>
      </c>
      <c r="K346" s="4" cm="1">
        <f t="array" ref="K346">INDEX(GMWQ!$A$2:$NF$60,MATCH(1,(GMWQ!$NE$2:$NE$60=K$3)*(GMWQ!$ND$2:$ND$60=K$4)*(GMWQ!$NF$2:$NF$60=K$1),0),$G346-1966)</f>
        <v>1199.0309999999999</v>
      </c>
      <c r="L346" s="4" cm="1">
        <f t="array" ref="L346">INDEX(GMWQ!$A$2:$NF$60,MATCH(1,(GMWQ!$NE$2:$NE$60=L$3)*(GMWQ!$ND$2:$ND$60=L$4)*(GMWQ!$NF$2:$NF$60=L$1),0),$G346-1966)</f>
        <v>804.41210000000001</v>
      </c>
      <c r="M346" s="4" cm="1">
        <f t="array" ref="M346">INDEX(GMWQ!$A$2:$NF$60,MATCH(1,(GMWQ!$NE$2:$NE$60=M$3)*(GMWQ!$ND$2:$ND$60=M$4)*(GMWQ!$NF$2:$NF$60=M$1),0),$G346-1966)</f>
        <v>543.91330000000005</v>
      </c>
      <c r="N346" s="4" cm="1">
        <f t="array" ref="N346">INDEX(GMWQ!$A$2:$NF$60,MATCH(1,(GMWQ!$NE$2:$NE$60=N$3)*(GMWQ!$ND$2:$ND$60=N$4)*(GMWQ!$NF$2:$NF$60=N$1),0),$G346-1966)</f>
        <v>1107545</v>
      </c>
      <c r="O346" s="4" cm="1">
        <f t="array" ref="O346">INDEX(GMWQ!$A$2:$NF$60,MATCH(1,(GMWQ!$NE$2:$NE$60=O$3)*(GMWQ!$ND$2:$ND$60=O$4)*(GMWQ!$NF$2:$NF$60=O$1),0),$G346-1966)</f>
        <v>-138594.6</v>
      </c>
      <c r="P346" s="4" cm="1">
        <f t="array" ref="P346">INDEX(GMWQ!$A$2:$NF$60,MATCH(1,(GMWQ!$NE$2:$NE$60=P$3)*(GMWQ!$ND$2:$ND$60=P$4)*(GMWQ!$NF$2:$NF$60=P$1),0),$G346-1966)</f>
        <v>-1023.724</v>
      </c>
      <c r="Q346" s="4" cm="1">
        <f t="array" ref="Q346">INDEX(GMWQ!$A$2:$NF$60,MATCH(1,(GMWQ!$NE$2:$NE$60=Q$3)*(GMWQ!$ND$2:$ND$60=Q$4)*(GMWQ!$NF$2:$NF$60=Q$1),0),$G346-1966)</f>
        <v>-9942.5</v>
      </c>
      <c r="R346" s="4" cm="1">
        <f t="array" ref="R346">INDEX(GMWQ!$A$2:$NF$60,MATCH(1,(GMWQ!$NE$2:$NE$60=R$3)*(GMWQ!$ND$2:$ND$60=R$4)*(GMWQ!$NF$2:$NF$60=R$1),0),$G346-1966)</f>
        <v>-43.206049999999998</v>
      </c>
      <c r="S346" s="4" cm="1">
        <f t="array" ref="S346">INDEX(GMWQ!$A$2:$NF$60,MATCH(1,(GMWQ!$NE$2:$NE$60=S$3)*(GMWQ!$ND$2:$ND$60=S$4)*(GMWQ!$NF$2:$NF$60=S$1),0),$G346-1966)</f>
        <v>-57.713990000000003</v>
      </c>
      <c r="T346" s="4" cm="1">
        <f t="array" ref="T346">INDEX(GMWQ!$A$2:$NF$60,MATCH(1,(GMWQ!$NE$2:$NE$60=T$3)*(GMWQ!$ND$2:$ND$60=T$4)*(GMWQ!$NF$2:$NF$60=T$1),0),$G346-1966)</f>
        <v>-20.52411</v>
      </c>
      <c r="U346" s="4" cm="1">
        <f t="array" ref="U346">INDEX(GMWQ!$A$2:$NF$60,MATCH(1,(GMWQ!$NE$2:$NE$60=U$3)*(GMWQ!$ND$2:$ND$60=U$4)*(GMWQ!$NF$2:$NF$60=U$1),0),$G346-1966)</f>
        <v>-38672.879999999997</v>
      </c>
      <c r="V346" s="4" cm="1">
        <f t="array" ref="V346">INDEX(GMWQ!$A$2:$NF$60,MATCH(1,(GMWQ!$NE$2:$NE$60=V$3)*(GMWQ!$ND$2:$ND$60=V$4)*(GMWQ!$NF$2:$NF$60=V$1),0),$G346-1966)</f>
        <v>9969633</v>
      </c>
      <c r="W346" s="4" cm="1">
        <f t="array" ref="W346">INDEX(GMWQ!$A$2:$NF$60,MATCH(1,(GMWQ!$NE$2:$NE$60=W$3)*(GMWQ!$ND$2:$ND$60=W$4)*(GMWQ!$NF$2:$NF$60=W$1),0),$G346-1966)</f>
        <v>164991.70000000001</v>
      </c>
      <c r="X346" s="4" cm="1">
        <f t="array" ref="X346">INDEX(GMWQ!$A$2:$NF$60,MATCH(1,(GMWQ!$NE$2:$NE$60=X$3)*(GMWQ!$ND$2:$ND$60=X$4)*(GMWQ!$NF$2:$NF$60=X$1),0),$G346-1966)</f>
        <v>2314218</v>
      </c>
      <c r="Y346" s="4" cm="1">
        <f t="array" ref="Y346">INDEX(GMWQ!$A$2:$NF$60,MATCH(1,(GMWQ!$NE$2:$NE$60=Y$3)*(GMWQ!$ND$2:$ND$60=Y$4)*(GMWQ!$NF$2:$NF$60=Y$1),0),$G346-1966)</f>
        <v>7120.2569999999996</v>
      </c>
      <c r="Z346" s="4" cm="1">
        <f t="array" ref="Z346">INDEX(GMWQ!$A$2:$NF$60,MATCH(1,(GMWQ!$NE$2:$NE$60=Z$3)*(GMWQ!$ND$2:$ND$60=Z$4)*(GMWQ!$NF$2:$NF$60=Z$1),0),$G346-1966)</f>
        <v>9237.0239999999994</v>
      </c>
      <c r="AA346" s="4" cm="1">
        <f t="array" ref="AA346">INDEX(GMWQ!$A$2:$NF$60,MATCH(1,(GMWQ!$NE$2:$NE$60=AA$3)*(GMWQ!$ND$2:$ND$60=AA$4)*(GMWQ!$NF$2:$NF$60=AA$1),0),$G346-1966)</f>
        <v>5501.1750000000002</v>
      </c>
      <c r="AB346" s="4" cm="1">
        <f t="array" ref="AB346">INDEX(GMWQ!$A$2:$NF$60,MATCH(1,(GMWQ!$NE$2:$NE$60=AB$3)*(GMWQ!$ND$2:$ND$60=AB$4)*(GMWQ!$NF$2:$NF$60=AB$1),0),$G346-1966)</f>
        <v>7012096</v>
      </c>
      <c r="AC346" s="4" cm="1">
        <f t="array" ref="AC346">INDEX(GMWQ!$A$2:$NF$60,MATCH(1,(GMWQ!$NE$2:$NE$60=AC$3)*(GMWQ!$ND$2:$ND$60=AC$4)*(GMWQ!$NF$2:$NF$60=AC$1),0),$G346-1966)</f>
        <v>10270130</v>
      </c>
      <c r="AD346" s="4" cm="1">
        <f t="array" ref="AD346">INDEX(GMWQ!$A$2:$NF$60,MATCH(1,(GMWQ!$NE$2:$NE$60=AD$3)*(GMWQ!$ND$2:$ND$60=AD$4)*(GMWQ!$NF$2:$NF$60=AD$1),0),$G346-1966)</f>
        <v>153258.29999999999</v>
      </c>
      <c r="AE346" s="4" cm="1">
        <f t="array" ref="AE346">INDEX(GMWQ!$A$2:$NF$60,MATCH(1,(GMWQ!$NE$2:$NE$60=AE$3)*(GMWQ!$ND$2:$ND$60=AE$4)*(GMWQ!$NF$2:$NF$60=AE$1),0),$G346-1966)</f>
        <v>1531647</v>
      </c>
      <c r="AF346" s="4" cm="1">
        <f t="array" ref="AF346">INDEX(GMWQ!$A$2:$NF$60,MATCH(1,(GMWQ!$NE$2:$NE$60=AF$3)*(GMWQ!$ND$2:$ND$60=AF$4)*(GMWQ!$NF$2:$NF$60=AF$1),0),$G346-1966)</f>
        <v>5443.7079999999996</v>
      </c>
      <c r="AG346" s="4" cm="1">
        <f t="array" ref="AG346">INDEX(GMWQ!$A$2:$NF$60,MATCH(1,(GMWQ!$NE$2:$NE$60=AG$3)*(GMWQ!$ND$2:$ND$60=AG$4)*(GMWQ!$NF$2:$NF$60=AG$1),0),$G346-1966)</f>
        <v>7806.634</v>
      </c>
      <c r="AH346" s="4" cm="1">
        <f t="array" ref="AH346">INDEX(GMWQ!$A$2:$NF$60,MATCH(1,(GMWQ!$NE$2:$NE$60=AH$3)*(GMWQ!$ND$2:$ND$60=AH$4)*(GMWQ!$NF$2:$NF$60=AH$1),0),$G346-1966)</f>
        <v>4862.4629999999997</v>
      </c>
      <c r="AI346" s="4" cm="1">
        <f t="array" ref="AI346">INDEX(GMWQ!$A$2:$NF$60,MATCH(1,(GMWQ!$NE$2:$NE$60=AI$3)*(GMWQ!$ND$2:$ND$60=AI$4)*(GMWQ!$NF$2:$NF$60=AI$1),0),$G346-1966)</f>
        <v>3972047</v>
      </c>
      <c r="AJ346" s="4" cm="1">
        <f t="array" ref="AJ346">INDEX(GMWQ!$A$2:$NF$60,MATCH(1,(GMWQ!$NE$2:$NE$60=AJ$3)*(GMWQ!$ND$2:$ND$60=AJ$4)*(GMWQ!$NF$2:$NF$60=AJ$1),0),$G346-1966)</f>
        <v>2320503</v>
      </c>
      <c r="AK346" s="4" cm="1">
        <f t="array" ref="AK346">INDEX(GMWQ!$A$2:$NF$60,MATCH(1,(GMWQ!$NE$2:$NE$60=AK$3)*(GMWQ!$ND$2:$ND$60=AK$4)*(GMWQ!$NF$2:$NF$60=AK$1),0),$G346-1966)</f>
        <v>25873.11</v>
      </c>
      <c r="AL346" s="4" cm="1">
        <f t="array" ref="AL346">INDEX(GMWQ!$A$2:$NF$60,MATCH(1,(GMWQ!$NE$2:$NE$60=AL$3)*(GMWQ!$ND$2:$ND$60=AL$4)*(GMWQ!$NF$2:$NF$60=AL$1),0),$G346-1966)</f>
        <v>297029.90000000002</v>
      </c>
      <c r="AM346" s="4" cm="1">
        <f t="array" ref="AM346">INDEX(GMWQ!$A$2:$NF$60,MATCH(1,(GMWQ!$NE$2:$NE$60=AM$3)*(GMWQ!$ND$2:$ND$60=AM$4)*(GMWQ!$NF$2:$NF$60=AM$1),0),$G346-1966)</f>
        <v>2931.2689999999998</v>
      </c>
      <c r="AN346" s="4" cm="1">
        <f t="array" ref="AN346">INDEX(GMWQ!$A$2:$NF$60,MATCH(1,(GMWQ!$NE$2:$NE$60=AN$3)*(GMWQ!$ND$2:$ND$60=AN$4)*(GMWQ!$NF$2:$NF$60=AN$1),0),$G346-1966)</f>
        <v>1756.0429999999999</v>
      </c>
      <c r="AO346" s="4" cm="1">
        <f t="array" ref="AO346">INDEX(GMWQ!$A$2:$NF$60,MATCH(1,(GMWQ!$NE$2:$NE$60=AO$3)*(GMWQ!$ND$2:$ND$60=AO$4)*(GMWQ!$NF$2:$NF$60=AO$1),0),$G346-1966)</f>
        <v>1165.6859999999999</v>
      </c>
      <c r="AP346" s="4" cm="1">
        <f t="array" ref="AP346">INDEX(GMWQ!$A$2:$NF$60,MATCH(1,(GMWQ!$NE$2:$NE$60=AP$3)*(GMWQ!$ND$2:$ND$60=AP$4)*(GMWQ!$NF$2:$NF$60=AP$1),0),$G346-1966)</f>
        <v>2683439</v>
      </c>
      <c r="AQ346" s="4" cm="1">
        <f t="array" ref="AQ346">INDEX(GMWQ!$A$2:$NF$60,MATCH(1,(GMWQ!$NE$2:$NE$60=AQ$3)*(GMWQ!$ND$2:$ND$60=AQ$4)*(GMWQ!$NF$2:$NF$60=AQ$1),0),$G346-1966)</f>
        <v>0.75682539999999998</v>
      </c>
      <c r="AR346" s="4" cm="1">
        <f t="array" ref="AR346">INDEX(GMWQ!$A$2:$NF$60,MATCH(1,(GMWQ!$NE$2:$NE$60=AR$3)*(GMWQ!$ND$2:$ND$60=AR$4)*(GMWQ!$NF$2:$NF$60=AR$1),0),$G346-1966)</f>
        <v>0.79386080000000003</v>
      </c>
      <c r="AS346" s="4" cm="1">
        <f t="array" ref="AS346">INDEX(GMWQ!$A$2:$NF$60,MATCH(1,(GMWQ!$NE$2:$NE$60=AS$3)*(GMWQ!$ND$2:$ND$60=AS$4)*(GMWQ!$NF$2:$NF$60=AS$1),0),$G346-1966)</f>
        <v>0.55055480000000001</v>
      </c>
      <c r="AT346" s="4" cm="1">
        <f t="array" ref="AT346">INDEX(GMWQ!$A$2:$NF$60,MATCH(1,(GMWQ!$NE$2:$NE$60=AT$3)*(GMWQ!$ND$2:$ND$60=AT$4)*(GMWQ!$NF$2:$NF$60=AT$1),0),$G346-1966)</f>
        <v>0.68918539999999995</v>
      </c>
      <c r="AU346" s="4" cm="1">
        <f t="array" ref="AU346">INDEX(GMWQ!$A$2:$NF$60,MATCH(1,(GMWQ!$NE$2:$NE$60=AU$3)*(GMWQ!$ND$2:$ND$60=AU$4)*(GMWQ!$NF$2:$NF$60=AU$1),0),$G346-1966)</f>
        <v>267.84210000000002</v>
      </c>
      <c r="AV346" s="4" cm="1">
        <f t="array" ref="AV346">INDEX(GMWQ!$A$2:$NF$60,MATCH(1,(GMWQ!$NE$2:$NE$60=AV$3)*(GMWQ!$ND$2:$ND$60=AV$4)*(GMWQ!$NF$2:$NF$60=AV$1),0),$G346-1966)</f>
        <v>658.43880000000001</v>
      </c>
      <c r="AW346" s="4" cm="1">
        <f t="array" ref="AW346">INDEX(GMWQ!$A$2:$NF$60,MATCH(1,(GMWQ!$NE$2:$NE$60=AW$3)*(GMWQ!$ND$2:$ND$60=AW$4)*(GMWQ!$NF$2:$NF$60=AW$1),0),$G346-1966)</f>
        <v>205.78319999999999</v>
      </c>
      <c r="AX346" s="4" cm="1">
        <f t="array" ref="AX346">INDEX(GMWQ!$A$2:$NF$60,MATCH(1,(GMWQ!$NE$2:$NE$60=AX$3)*(GMWQ!$ND$2:$ND$60=AX$4)*(GMWQ!$NF$2:$NF$60=AX$1),0),$G346-1966)</f>
        <v>238.3502</v>
      </c>
      <c r="AY346" s="4" cm="1">
        <f t="array" ref="AY346">INDEX(GMWQ!$A$2:$NF$60,MATCH(1,(GMWQ!$NE$2:$NE$60=AY$3)*(GMWQ!$ND$2:$ND$60=AY$4)*(GMWQ!$NF$2:$NF$60=AY$1),0),$G346-1966)</f>
        <v>188.8399</v>
      </c>
      <c r="AZ346" s="4" cm="1">
        <f t="array" ref="AZ346">INDEX(GMWQ!$A$2:$NF$60,MATCH(1,(GMWQ!$NE$2:$NE$60=AZ$3)*(GMWQ!$ND$2:$ND$60=AZ$4)*(GMWQ!$NF$2:$NF$60=AZ$1),0),$G346-1966)</f>
        <v>188.1335</v>
      </c>
      <c r="BA346" s="4" cm="1">
        <f t="array" ref="BA346">INDEX(GMWQ!$A$2:$NF$60,MATCH(1,(GMWQ!$NE$2:$NE$60=BA$3)*(GMWQ!$ND$2:$ND$60=BA$4)*(GMWQ!$NF$2:$NF$60=BA$1),0),$G346-1966)</f>
        <v>316.08670000000001</v>
      </c>
    </row>
    <row r="347" spans="1:53" x14ac:dyDescent="0.25">
      <c r="A347" s="4">
        <v>2058</v>
      </c>
      <c r="B347" s="4">
        <f t="shared" si="431"/>
        <v>2058</v>
      </c>
      <c r="C347" s="4">
        <f t="shared" si="431"/>
        <v>2057</v>
      </c>
      <c r="D347" s="4">
        <f t="shared" ref="D347" si="451">+D343+1</f>
        <v>2057</v>
      </c>
      <c r="E347" s="4">
        <f t="shared" si="431"/>
        <v>2057</v>
      </c>
      <c r="G347" s="4">
        <f t="shared" si="396"/>
        <v>2313</v>
      </c>
      <c r="H347" s="4" cm="1">
        <f t="array" ref="H347">INDEX(GMWQ!$A$2:$NF$60,MATCH(1,(GMWQ!$NE$2:$NE$60=H$3)*(GMWQ!$ND$2:$ND$60=H$4)*(GMWQ!$NF$2:$NF$60=H$1),0),$G347-1966)</f>
        <v>1068525</v>
      </c>
      <c r="I347" s="4" cm="1">
        <f t="array" ref="I347">INDEX(GMWQ!$A$2:$NF$60,MATCH(1,(GMWQ!$NE$2:$NE$60=I$3)*(GMWQ!$ND$2:$ND$60=I$4)*(GMWQ!$NF$2:$NF$60=I$1),0),$G347-1966)</f>
        <v>10933.35</v>
      </c>
      <c r="J347" s="4" cm="1">
        <f t="array" ref="J347">INDEX(GMWQ!$A$2:$NF$60,MATCH(1,(GMWQ!$NE$2:$NE$60=J$3)*(GMWQ!$ND$2:$ND$60=J$4)*(GMWQ!$NF$2:$NF$60=J$1),0),$G347-1966)</f>
        <v>160991.6</v>
      </c>
      <c r="K347" s="4" cm="1">
        <f t="array" ref="K347">INDEX(GMWQ!$A$2:$NF$60,MATCH(1,(GMWQ!$NE$2:$NE$60=K$3)*(GMWQ!$ND$2:$ND$60=K$4)*(GMWQ!$NF$2:$NF$60=K$1),0),$G347-1966)</f>
        <v>1201.2829999999999</v>
      </c>
      <c r="L347" s="4" cm="1">
        <f t="array" ref="L347">INDEX(GMWQ!$A$2:$NF$60,MATCH(1,(GMWQ!$NE$2:$NE$60=L$3)*(GMWQ!$ND$2:$ND$60=L$4)*(GMWQ!$NF$2:$NF$60=L$1),0),$G347-1966)</f>
        <v>804.91949999999997</v>
      </c>
      <c r="M347" s="4" cm="1">
        <f t="array" ref="M347">INDEX(GMWQ!$A$2:$NF$60,MATCH(1,(GMWQ!$NE$2:$NE$60=M$3)*(GMWQ!$ND$2:$ND$60=M$4)*(GMWQ!$NF$2:$NF$60=M$1),0),$G347-1966)</f>
        <v>544.39170000000001</v>
      </c>
      <c r="N347" s="4" cm="1">
        <f t="array" ref="N347">INDEX(GMWQ!$A$2:$NF$60,MATCH(1,(GMWQ!$NE$2:$NE$60=N$3)*(GMWQ!$ND$2:$ND$60=N$4)*(GMWQ!$NF$2:$NF$60=N$1),0),$G347-1966)</f>
        <v>1112041</v>
      </c>
      <c r="O347" s="4" cm="1">
        <f t="array" ref="O347">INDEX(GMWQ!$A$2:$NF$60,MATCH(1,(GMWQ!$NE$2:$NE$60=O$3)*(GMWQ!$ND$2:$ND$60=O$4)*(GMWQ!$NF$2:$NF$60=O$1),0),$G347-1966)</f>
        <v>-6805.75</v>
      </c>
      <c r="P347" s="4" cm="1">
        <f t="array" ref="P347">INDEX(GMWQ!$A$2:$NF$60,MATCH(1,(GMWQ!$NE$2:$NE$60=P$3)*(GMWQ!$ND$2:$ND$60=P$4)*(GMWQ!$NF$2:$NF$60=P$1),0),$G347-1966)</f>
        <v>-1019.215</v>
      </c>
      <c r="Q347" s="4" cm="1">
        <f t="array" ref="Q347">INDEX(GMWQ!$A$2:$NF$60,MATCH(1,(GMWQ!$NE$2:$NE$60=Q$3)*(GMWQ!$ND$2:$ND$60=Q$4)*(GMWQ!$NF$2:$NF$60=Q$1),0),$G347-1966)</f>
        <v>-9991.7810000000009</v>
      </c>
      <c r="R347" s="4" cm="1">
        <f t="array" ref="R347">INDEX(GMWQ!$A$2:$NF$60,MATCH(1,(GMWQ!$NE$2:$NE$60=R$3)*(GMWQ!$ND$2:$ND$60=R$4)*(GMWQ!$NF$2:$NF$60=R$1),0),$G347-1966)</f>
        <v>-43.501950000000001</v>
      </c>
      <c r="S347" s="4" cm="1">
        <f t="array" ref="S347">INDEX(GMWQ!$A$2:$NF$60,MATCH(1,(GMWQ!$NE$2:$NE$60=S$3)*(GMWQ!$ND$2:$ND$60=S$4)*(GMWQ!$NF$2:$NF$60=S$1),0),$G347-1966)</f>
        <v>-58.04504</v>
      </c>
      <c r="T347" s="4" cm="1">
        <f t="array" ref="T347">INDEX(GMWQ!$A$2:$NF$60,MATCH(1,(GMWQ!$NE$2:$NE$60=T$3)*(GMWQ!$ND$2:$ND$60=T$4)*(GMWQ!$NF$2:$NF$60=T$1),0),$G347-1966)</f>
        <v>-20.644349999999999</v>
      </c>
      <c r="U347" s="4" cm="1">
        <f t="array" ref="U347">INDEX(GMWQ!$A$2:$NF$60,MATCH(1,(GMWQ!$NE$2:$NE$60=U$3)*(GMWQ!$ND$2:$ND$60=U$4)*(GMWQ!$NF$2:$NF$60=U$1),0),$G347-1966)</f>
        <v>-38976</v>
      </c>
      <c r="V347" s="4" cm="1">
        <f t="array" ref="V347">INDEX(GMWQ!$A$2:$NF$60,MATCH(1,(GMWQ!$NE$2:$NE$60=V$3)*(GMWQ!$ND$2:$ND$60=V$4)*(GMWQ!$NF$2:$NF$60=V$1),0),$G347-1966)</f>
        <v>9976439</v>
      </c>
      <c r="W347" s="4" cm="1">
        <f t="array" ref="W347">INDEX(GMWQ!$A$2:$NF$60,MATCH(1,(GMWQ!$NE$2:$NE$60=W$3)*(GMWQ!$ND$2:$ND$60=W$4)*(GMWQ!$NF$2:$NF$60=W$1),0),$G347-1966)</f>
        <v>166010.9</v>
      </c>
      <c r="X347" s="4" cm="1">
        <f t="array" ref="X347">INDEX(GMWQ!$A$2:$NF$60,MATCH(1,(GMWQ!$NE$2:$NE$60=X$3)*(GMWQ!$ND$2:$ND$60=X$4)*(GMWQ!$NF$2:$NF$60=X$1),0),$G347-1966)</f>
        <v>2324210</v>
      </c>
      <c r="Y347" s="4" cm="1">
        <f t="array" ref="Y347">INDEX(GMWQ!$A$2:$NF$60,MATCH(1,(GMWQ!$NE$2:$NE$60=Y$3)*(GMWQ!$ND$2:$ND$60=Y$4)*(GMWQ!$NF$2:$NF$60=Y$1),0),$G347-1966)</f>
        <v>7163.759</v>
      </c>
      <c r="Z347" s="4" cm="1">
        <f t="array" ref="Z347">INDEX(GMWQ!$A$2:$NF$60,MATCH(1,(GMWQ!$NE$2:$NE$60=Z$3)*(GMWQ!$ND$2:$ND$60=Z$4)*(GMWQ!$NF$2:$NF$60=Z$1),0),$G347-1966)</f>
        <v>9295.0689999999995</v>
      </c>
      <c r="AA347" s="4" cm="1">
        <f t="array" ref="AA347">INDEX(GMWQ!$A$2:$NF$60,MATCH(1,(GMWQ!$NE$2:$NE$60=AA$3)*(GMWQ!$ND$2:$ND$60=AA$4)*(GMWQ!$NF$2:$NF$60=AA$1),0),$G347-1966)</f>
        <v>5521.82</v>
      </c>
      <c r="AB347" s="4" cm="1">
        <f t="array" ref="AB347">INDEX(GMWQ!$A$2:$NF$60,MATCH(1,(GMWQ!$NE$2:$NE$60=AB$3)*(GMWQ!$ND$2:$ND$60=AB$4)*(GMWQ!$NF$2:$NF$60=AB$1),0),$G347-1966)</f>
        <v>7051072</v>
      </c>
      <c r="AC347" s="4" cm="1">
        <f t="array" ref="AC347">INDEX(GMWQ!$A$2:$NF$60,MATCH(1,(GMWQ!$NE$2:$NE$60=AC$3)*(GMWQ!$ND$2:$ND$60=AC$4)*(GMWQ!$NF$2:$NF$60=AC$1),0),$G347-1966)</f>
        <v>10279610</v>
      </c>
      <c r="AD347" s="4" cm="1">
        <f t="array" ref="AD347">INDEX(GMWQ!$A$2:$NF$60,MATCH(1,(GMWQ!$NE$2:$NE$60=AD$3)*(GMWQ!$ND$2:$ND$60=AD$4)*(GMWQ!$NF$2:$NF$60=AD$1),0),$G347-1966)</f>
        <v>154278.20000000001</v>
      </c>
      <c r="AE347" s="4" cm="1">
        <f t="array" ref="AE347">INDEX(GMWQ!$A$2:$NF$60,MATCH(1,(GMWQ!$NE$2:$NE$60=AE$3)*(GMWQ!$ND$2:$ND$60=AE$4)*(GMWQ!$NF$2:$NF$60=AE$1),0),$G347-1966)</f>
        <v>1541639</v>
      </c>
      <c r="AF347" s="4" cm="1">
        <f t="array" ref="AF347">INDEX(GMWQ!$A$2:$NF$60,MATCH(1,(GMWQ!$NE$2:$NE$60=AF$3)*(GMWQ!$ND$2:$ND$60=AF$4)*(GMWQ!$NF$2:$NF$60=AF$1),0),$G347-1966)</f>
        <v>5487.2089999999998</v>
      </c>
      <c r="AG347" s="4" cm="1">
        <f t="array" ref="AG347">INDEX(GMWQ!$A$2:$NF$60,MATCH(1,(GMWQ!$NE$2:$NE$60=AG$3)*(GMWQ!$ND$2:$ND$60=AG$4)*(GMWQ!$NF$2:$NF$60=AG$1),0),$G347-1966)</f>
        <v>7864.6790000000001</v>
      </c>
      <c r="AH347" s="4" cm="1">
        <f t="array" ref="AH347">INDEX(GMWQ!$A$2:$NF$60,MATCH(1,(GMWQ!$NE$2:$NE$60=AH$3)*(GMWQ!$ND$2:$ND$60=AH$4)*(GMWQ!$NF$2:$NF$60=AH$1),0),$G347-1966)</f>
        <v>4883.107</v>
      </c>
      <c r="AI347" s="4" cm="1">
        <f t="array" ref="AI347">INDEX(GMWQ!$A$2:$NF$60,MATCH(1,(GMWQ!$NE$2:$NE$60=AI$3)*(GMWQ!$ND$2:$ND$60=AI$4)*(GMWQ!$NF$2:$NF$60=AI$1),0),$G347-1966)</f>
        <v>4012540</v>
      </c>
      <c r="AJ347" s="4" cm="1">
        <f t="array" ref="AJ347">INDEX(GMWQ!$A$2:$NF$60,MATCH(1,(GMWQ!$NE$2:$NE$60=AJ$3)*(GMWQ!$ND$2:$ND$60=AJ$4)*(GMWQ!$NF$2:$NF$60=AJ$1),0),$G347-1966)</f>
        <v>2338948</v>
      </c>
      <c r="AK347" s="4" cm="1">
        <f t="array" ref="AK347">INDEX(GMWQ!$A$2:$NF$60,MATCH(1,(GMWQ!$NE$2:$NE$60=AK$3)*(GMWQ!$ND$2:$ND$60=AK$4)*(GMWQ!$NF$2:$NF$60=AK$1),0),$G347-1966)</f>
        <v>26098.04</v>
      </c>
      <c r="AL347" s="4" cm="1">
        <f t="array" ref="AL347">INDEX(GMWQ!$A$2:$NF$60,MATCH(1,(GMWQ!$NE$2:$NE$60=AL$3)*(GMWQ!$ND$2:$ND$60=AL$4)*(GMWQ!$NF$2:$NF$60=AL$1),0),$G347-1966)</f>
        <v>298515.40000000002</v>
      </c>
      <c r="AM347" s="4" cm="1">
        <f t="array" ref="AM347">INDEX(GMWQ!$A$2:$NF$60,MATCH(1,(GMWQ!$NE$2:$NE$60=AM$3)*(GMWQ!$ND$2:$ND$60=AM$4)*(GMWQ!$NF$2:$NF$60=AM$1),0),$G347-1966)</f>
        <v>2951.3409999999999</v>
      </c>
      <c r="AN347" s="4" cm="1">
        <f t="array" ref="AN347">INDEX(GMWQ!$A$2:$NF$60,MATCH(1,(GMWQ!$NE$2:$NE$60=AN$3)*(GMWQ!$ND$2:$ND$60=AN$4)*(GMWQ!$NF$2:$NF$60=AN$1),0),$G347-1966)</f>
        <v>1765.89</v>
      </c>
      <c r="AO347" s="4" cm="1">
        <f t="array" ref="AO347">INDEX(GMWQ!$A$2:$NF$60,MATCH(1,(GMWQ!$NE$2:$NE$60=AO$3)*(GMWQ!$ND$2:$ND$60=AO$4)*(GMWQ!$NF$2:$NF$60=AO$1),0),$G347-1966)</f>
        <v>1172.146</v>
      </c>
      <c r="AP347" s="4" cm="1">
        <f t="array" ref="AP347">INDEX(GMWQ!$A$2:$NF$60,MATCH(1,(GMWQ!$NE$2:$NE$60=AP$3)*(GMWQ!$ND$2:$ND$60=AP$4)*(GMWQ!$NF$2:$NF$60=AP$1),0),$G347-1966)</f>
        <v>2707642</v>
      </c>
      <c r="AQ347" s="4" cm="1">
        <f t="array" ref="AQ347">INDEX(GMWQ!$A$2:$NF$60,MATCH(1,(GMWQ!$NE$2:$NE$60=AQ$3)*(GMWQ!$ND$2:$ND$60=AQ$4)*(GMWQ!$NF$2:$NF$60=AQ$1),0),$G347-1966)</f>
        <v>0.75752030000000004</v>
      </c>
      <c r="AR347" s="4" cm="1">
        <f t="array" ref="AR347">INDEX(GMWQ!$A$2:$NF$60,MATCH(1,(GMWQ!$NE$2:$NE$60=AR$3)*(GMWQ!$ND$2:$ND$60=AR$4)*(GMWQ!$NF$2:$NF$60=AR$1),0),$G347-1966)</f>
        <v>0.79407629999999996</v>
      </c>
      <c r="AS347" s="4" cm="1">
        <f t="array" ref="AS347">INDEX(GMWQ!$A$2:$NF$60,MATCH(1,(GMWQ!$NE$2:$NE$60=AS$3)*(GMWQ!$ND$2:$ND$60=AS$4)*(GMWQ!$NF$2:$NF$60=AS$1),0),$G347-1966)</f>
        <v>0.5488056</v>
      </c>
      <c r="AT347" s="4" cm="1">
        <f t="array" ref="AT347">INDEX(GMWQ!$A$2:$NF$60,MATCH(1,(GMWQ!$NE$2:$NE$60=AT$3)*(GMWQ!$ND$2:$ND$60=AT$4)*(GMWQ!$NF$2:$NF$60=AT$1),0),$G347-1966)</f>
        <v>0.68753220000000004</v>
      </c>
      <c r="AU347" s="4" cm="1">
        <f t="array" ref="AU347">INDEX(GMWQ!$A$2:$NF$60,MATCH(1,(GMWQ!$NE$2:$NE$60=AU$3)*(GMWQ!$ND$2:$ND$60=AU$4)*(GMWQ!$NF$2:$NF$60=AU$1),0),$G347-1966)</f>
        <v>268.3571</v>
      </c>
      <c r="AV347" s="4" cm="1">
        <f t="array" ref="AV347">INDEX(GMWQ!$A$2:$NF$60,MATCH(1,(GMWQ!$NE$2:$NE$60=AV$3)*(GMWQ!$ND$2:$ND$60=AV$4)*(GMWQ!$NF$2:$NF$60=AV$1),0),$G347-1966)</f>
        <v>662.04250000000002</v>
      </c>
      <c r="AW347" s="4" cm="1">
        <f t="array" ref="AW347">INDEX(GMWQ!$A$2:$NF$60,MATCH(1,(GMWQ!$NE$2:$NE$60=AW$3)*(GMWQ!$ND$2:$ND$60=AW$4)*(GMWQ!$NF$2:$NF$60=AW$1),0),$G347-1966)</f>
        <v>206.03200000000001</v>
      </c>
      <c r="AX347" s="4" cm="1">
        <f t="array" ref="AX347">INDEX(GMWQ!$A$2:$NF$60,MATCH(1,(GMWQ!$NE$2:$NE$60=AX$3)*(GMWQ!$ND$2:$ND$60=AX$4)*(GMWQ!$NF$2:$NF$60=AX$1),0),$G347-1966)</f>
        <v>239.54750000000001</v>
      </c>
      <c r="AY347" s="4" cm="1">
        <f t="array" ref="AY347">INDEX(GMWQ!$A$2:$NF$60,MATCH(1,(GMWQ!$NE$2:$NE$60=AY$3)*(GMWQ!$ND$2:$ND$60=AY$4)*(GMWQ!$NF$2:$NF$60=AY$1),0),$G347-1966)</f>
        <v>189.83279999999999</v>
      </c>
      <c r="AZ347" s="4" cm="1">
        <f t="array" ref="AZ347">INDEX(GMWQ!$A$2:$NF$60,MATCH(1,(GMWQ!$NE$2:$NE$60=AZ$3)*(GMWQ!$ND$2:$ND$60=AZ$4)*(GMWQ!$NF$2:$NF$60=AZ$1),0),$G347-1966)</f>
        <v>189.4299</v>
      </c>
      <c r="BA347" s="4" cm="1">
        <f t="array" ref="BA347">INDEX(GMWQ!$A$2:$NF$60,MATCH(1,(GMWQ!$NE$2:$NE$60=BA$3)*(GMWQ!$ND$2:$ND$60=BA$4)*(GMWQ!$NF$2:$NF$60=BA$1),0),$G347-1966)</f>
        <v>317.6694</v>
      </c>
    </row>
    <row r="348" spans="1:53" x14ac:dyDescent="0.25">
      <c r="B348" s="4">
        <f t="shared" ref="B348:E359" si="452">+B344+1</f>
        <v>2058</v>
      </c>
      <c r="C348" s="4">
        <f t="shared" si="452"/>
        <v>2058</v>
      </c>
      <c r="D348" s="4">
        <f t="shared" ref="D348" si="453">+D344+1</f>
        <v>2057</v>
      </c>
      <c r="G348" s="4">
        <f t="shared" si="396"/>
        <v>2314</v>
      </c>
      <c r="H348" s="4" cm="1">
        <f t="array" ref="H348">INDEX(GMWQ!$A$2:$NF$60,MATCH(1,(GMWQ!$NE$2:$NE$60=H$3)*(GMWQ!$ND$2:$ND$60=H$4)*(GMWQ!$NF$2:$NF$60=H$1),0),$G348-1966)</f>
        <v>1071196</v>
      </c>
      <c r="I348" s="4" cm="1">
        <f t="array" ref="I348">INDEX(GMWQ!$A$2:$NF$60,MATCH(1,(GMWQ!$NE$2:$NE$60=I$3)*(GMWQ!$ND$2:$ND$60=I$4)*(GMWQ!$NF$2:$NF$60=I$1),0),$G348-1966)</f>
        <v>10975.91</v>
      </c>
      <c r="J348" s="4" cm="1">
        <f t="array" ref="J348">INDEX(GMWQ!$A$2:$NF$60,MATCH(1,(GMWQ!$NE$2:$NE$60=J$3)*(GMWQ!$ND$2:$ND$60=J$4)*(GMWQ!$NF$2:$NF$60=J$1),0),$G348-1966)</f>
        <v>161145.70000000001</v>
      </c>
      <c r="K348" s="4" cm="1">
        <f t="array" ref="K348">INDEX(GMWQ!$A$2:$NF$60,MATCH(1,(GMWQ!$NE$2:$NE$60=K$3)*(GMWQ!$ND$2:$ND$60=K$4)*(GMWQ!$NF$2:$NF$60=K$1),0),$G348-1966)</f>
        <v>1203.539</v>
      </c>
      <c r="L348" s="4" cm="1">
        <f t="array" ref="L348">INDEX(GMWQ!$A$2:$NF$60,MATCH(1,(GMWQ!$NE$2:$NE$60=L$3)*(GMWQ!$ND$2:$ND$60=L$4)*(GMWQ!$NF$2:$NF$60=L$1),0),$G348-1966)</f>
        <v>805.23620000000005</v>
      </c>
      <c r="M348" s="4" cm="1">
        <f t="array" ref="M348">INDEX(GMWQ!$A$2:$NF$60,MATCH(1,(GMWQ!$NE$2:$NE$60=M$3)*(GMWQ!$ND$2:$ND$60=M$4)*(GMWQ!$NF$2:$NF$60=M$1),0),$G348-1966)</f>
        <v>544.87019999999995</v>
      </c>
      <c r="N348" s="4" cm="1">
        <f t="array" ref="N348">INDEX(GMWQ!$A$2:$NF$60,MATCH(1,(GMWQ!$NE$2:$NE$60=N$3)*(GMWQ!$ND$2:$ND$60=N$4)*(GMWQ!$NF$2:$NF$60=N$1),0),$G348-1966)</f>
        <v>1116531</v>
      </c>
      <c r="O348" s="4" cm="1">
        <f t="array" ref="O348">INDEX(GMWQ!$A$2:$NF$60,MATCH(1,(GMWQ!$NE$2:$NE$60=O$3)*(GMWQ!$ND$2:$ND$60=O$4)*(GMWQ!$NF$2:$NF$60=O$1),0),$G348-1966)</f>
        <v>-149330.9</v>
      </c>
      <c r="P348" s="4" cm="1">
        <f t="array" ref="P348">INDEX(GMWQ!$A$2:$NF$60,MATCH(1,(GMWQ!$NE$2:$NE$60=P$3)*(GMWQ!$ND$2:$ND$60=P$4)*(GMWQ!$NF$2:$NF$60=P$1),0),$G348-1966)</f>
        <v>-1014.397</v>
      </c>
      <c r="Q348" s="4" cm="1">
        <f t="array" ref="Q348">INDEX(GMWQ!$A$2:$NF$60,MATCH(1,(GMWQ!$NE$2:$NE$60=Q$3)*(GMWQ!$ND$2:$ND$60=Q$4)*(GMWQ!$NF$2:$NF$60=Q$1),0),$G348-1966)</f>
        <v>-10041.76</v>
      </c>
      <c r="R348" s="4" cm="1">
        <f t="array" ref="R348">INDEX(GMWQ!$A$2:$NF$60,MATCH(1,(GMWQ!$NE$2:$NE$60=R$3)*(GMWQ!$ND$2:$ND$60=R$4)*(GMWQ!$NF$2:$NF$60=R$1),0),$G348-1966)</f>
        <v>-43.800049999999999</v>
      </c>
      <c r="S348" s="4" cm="1">
        <f t="array" ref="S348">INDEX(GMWQ!$A$2:$NF$60,MATCH(1,(GMWQ!$NE$2:$NE$60=S$3)*(GMWQ!$ND$2:$ND$60=S$4)*(GMWQ!$NF$2:$NF$60=S$1),0),$G348-1966)</f>
        <v>-58.346980000000002</v>
      </c>
      <c r="T348" s="4" cm="1">
        <f t="array" ref="T348">INDEX(GMWQ!$A$2:$NF$60,MATCH(1,(GMWQ!$NE$2:$NE$60=T$3)*(GMWQ!$ND$2:$ND$60=T$4)*(GMWQ!$NF$2:$NF$60=T$1),0),$G348-1966)</f>
        <v>-20.758790000000001</v>
      </c>
      <c r="U348" s="4" cm="1">
        <f t="array" ref="U348">INDEX(GMWQ!$A$2:$NF$60,MATCH(1,(GMWQ!$NE$2:$NE$60=U$3)*(GMWQ!$ND$2:$ND$60=U$4)*(GMWQ!$NF$2:$NF$60=U$1),0),$G348-1966)</f>
        <v>-39182.620000000003</v>
      </c>
      <c r="V348" s="4" cm="1">
        <f t="array" ref="V348">INDEX(GMWQ!$A$2:$NF$60,MATCH(1,(GMWQ!$NE$2:$NE$60=V$3)*(GMWQ!$ND$2:$ND$60=V$4)*(GMWQ!$NF$2:$NF$60=V$1),0),$G348-1966)</f>
        <v>10125770</v>
      </c>
      <c r="W348" s="4" cm="1">
        <f t="array" ref="W348">INDEX(GMWQ!$A$2:$NF$60,MATCH(1,(GMWQ!$NE$2:$NE$60=W$3)*(GMWQ!$ND$2:$ND$60=W$4)*(GMWQ!$NF$2:$NF$60=W$1),0),$G348-1966)</f>
        <v>167025.29999999999</v>
      </c>
      <c r="X348" s="4" cm="1">
        <f t="array" ref="X348">INDEX(GMWQ!$A$2:$NF$60,MATCH(1,(GMWQ!$NE$2:$NE$60=X$3)*(GMWQ!$ND$2:$ND$60=X$4)*(GMWQ!$NF$2:$NF$60=X$1),0),$G348-1966)</f>
        <v>2334252</v>
      </c>
      <c r="Y348" s="4" cm="1">
        <f t="array" ref="Y348">INDEX(GMWQ!$A$2:$NF$60,MATCH(1,(GMWQ!$NE$2:$NE$60=Y$3)*(GMWQ!$ND$2:$ND$60=Y$4)*(GMWQ!$NF$2:$NF$60=Y$1),0),$G348-1966)</f>
        <v>7207.56</v>
      </c>
      <c r="Z348" s="4" cm="1">
        <f t="array" ref="Z348">INDEX(GMWQ!$A$2:$NF$60,MATCH(1,(GMWQ!$NE$2:$NE$60=Z$3)*(GMWQ!$ND$2:$ND$60=Z$4)*(GMWQ!$NF$2:$NF$60=Z$1),0),$G348-1966)</f>
        <v>9353.4159999999993</v>
      </c>
      <c r="AA348" s="4" cm="1">
        <f t="array" ref="AA348">INDEX(GMWQ!$A$2:$NF$60,MATCH(1,(GMWQ!$NE$2:$NE$60=AA$3)*(GMWQ!$ND$2:$ND$60=AA$4)*(GMWQ!$NF$2:$NF$60=AA$1),0),$G348-1966)</f>
        <v>5542.5789999999997</v>
      </c>
      <c r="AB348" s="4" cm="1">
        <f t="array" ref="AB348">INDEX(GMWQ!$A$2:$NF$60,MATCH(1,(GMWQ!$NE$2:$NE$60=AB$3)*(GMWQ!$ND$2:$ND$60=AB$4)*(GMWQ!$NF$2:$NF$60=AB$1),0),$G348-1966)</f>
        <v>7090254</v>
      </c>
      <c r="AC348" s="4" cm="1">
        <f t="array" ref="AC348">INDEX(GMWQ!$A$2:$NF$60,MATCH(1,(GMWQ!$NE$2:$NE$60=AC$3)*(GMWQ!$ND$2:$ND$60=AC$4)*(GMWQ!$NF$2:$NF$60=AC$1),0),$G348-1966)</f>
        <v>10431620</v>
      </c>
      <c r="AD348" s="4" cm="1">
        <f t="array" ref="AD348">INDEX(GMWQ!$A$2:$NF$60,MATCH(1,(GMWQ!$NE$2:$NE$60=AD$3)*(GMWQ!$ND$2:$ND$60=AD$4)*(GMWQ!$NF$2:$NF$60=AD$1),0),$G348-1966)</f>
        <v>155293.4</v>
      </c>
      <c r="AE348" s="4" cm="1">
        <f t="array" ref="AE348">INDEX(GMWQ!$A$2:$NF$60,MATCH(1,(GMWQ!$NE$2:$NE$60=AE$3)*(GMWQ!$ND$2:$ND$60=AE$4)*(GMWQ!$NF$2:$NF$60=AE$1),0),$G348-1966)</f>
        <v>1551681</v>
      </c>
      <c r="AF348" s="4" cm="1">
        <f t="array" ref="AF348">INDEX(GMWQ!$A$2:$NF$60,MATCH(1,(GMWQ!$NE$2:$NE$60=AF$3)*(GMWQ!$ND$2:$ND$60=AF$4)*(GMWQ!$NF$2:$NF$60=AF$1),0),$G348-1966)</f>
        <v>5531.01</v>
      </c>
      <c r="AG348" s="4" cm="1">
        <f t="array" ref="AG348">INDEX(GMWQ!$A$2:$NF$60,MATCH(1,(GMWQ!$NE$2:$NE$60=AG$3)*(GMWQ!$ND$2:$ND$60=AG$4)*(GMWQ!$NF$2:$NF$60=AG$1),0),$G348-1966)</f>
        <v>7923.0259999999998</v>
      </c>
      <c r="AH348" s="4" cm="1">
        <f t="array" ref="AH348">INDEX(GMWQ!$A$2:$NF$60,MATCH(1,(GMWQ!$NE$2:$NE$60=AH$3)*(GMWQ!$ND$2:$ND$60=AH$4)*(GMWQ!$NF$2:$NF$60=AH$1),0),$G348-1966)</f>
        <v>4903.866</v>
      </c>
      <c r="AI348" s="4" cm="1">
        <f t="array" ref="AI348">INDEX(GMWQ!$A$2:$NF$60,MATCH(1,(GMWQ!$NE$2:$NE$60=AI$3)*(GMWQ!$ND$2:$ND$60=AI$4)*(GMWQ!$NF$2:$NF$60=AI$1),0),$G348-1966)</f>
        <v>4053240</v>
      </c>
      <c r="AJ348" s="4" cm="1">
        <f t="array" ref="AJ348">INDEX(GMWQ!$A$2:$NF$60,MATCH(1,(GMWQ!$NE$2:$NE$60=AJ$3)*(GMWQ!$ND$2:$ND$60=AJ$4)*(GMWQ!$NF$2:$NF$60=AJ$1),0),$G348-1966)</f>
        <v>2357526</v>
      </c>
      <c r="AK348" s="4" cm="1">
        <f t="array" ref="AK348">INDEX(GMWQ!$A$2:$NF$60,MATCH(1,(GMWQ!$NE$2:$NE$60=AK$3)*(GMWQ!$ND$2:$ND$60=AK$4)*(GMWQ!$NF$2:$NF$60=AK$1),0),$G348-1966)</f>
        <v>26324.93</v>
      </c>
      <c r="AL348" s="4" cm="1">
        <f t="array" ref="AL348">INDEX(GMWQ!$A$2:$NF$60,MATCH(1,(GMWQ!$NE$2:$NE$60=AL$3)*(GMWQ!$ND$2:$ND$60=AL$4)*(GMWQ!$NF$2:$NF$60=AL$1),0),$G348-1966)</f>
        <v>300026.90000000002</v>
      </c>
      <c r="AM348" s="4" cm="1">
        <f t="array" ref="AM348">INDEX(GMWQ!$A$2:$NF$60,MATCH(1,(GMWQ!$NE$2:$NE$60=AM$3)*(GMWQ!$ND$2:$ND$60=AM$4)*(GMWQ!$NF$2:$NF$60=AM$1),0),$G348-1966)</f>
        <v>2971.5540000000001</v>
      </c>
      <c r="AN348" s="4" cm="1">
        <f t="array" ref="AN348">INDEX(GMWQ!$A$2:$NF$60,MATCH(1,(GMWQ!$NE$2:$NE$60=AN$3)*(GMWQ!$ND$2:$ND$60=AN$4)*(GMWQ!$NF$2:$NF$60=AN$1),0),$G348-1966)</f>
        <v>1775.318</v>
      </c>
      <c r="AO348" s="4" cm="1">
        <f t="array" ref="AO348">INDEX(GMWQ!$A$2:$NF$60,MATCH(1,(GMWQ!$NE$2:$NE$60=AO$3)*(GMWQ!$ND$2:$ND$60=AO$4)*(GMWQ!$NF$2:$NF$60=AO$1),0),$G348-1966)</f>
        <v>1179.1020000000001</v>
      </c>
      <c r="AP348" s="4" cm="1">
        <f t="array" ref="AP348">INDEX(GMWQ!$A$2:$NF$60,MATCH(1,(GMWQ!$NE$2:$NE$60=AP$3)*(GMWQ!$ND$2:$ND$60=AP$4)*(GMWQ!$NF$2:$NF$60=AP$1),0),$G348-1966)</f>
        <v>2732002</v>
      </c>
      <c r="AQ348" s="4" cm="1">
        <f t="array" ref="AQ348">INDEX(GMWQ!$A$2:$NF$60,MATCH(1,(GMWQ!$NE$2:$NE$60=AQ$3)*(GMWQ!$ND$2:$ND$60=AQ$4)*(GMWQ!$NF$2:$NF$60=AQ$1),0),$G348-1966)</f>
        <v>0.75785579999999997</v>
      </c>
      <c r="AR348" s="4" cm="1">
        <f t="array" ref="AR348">INDEX(GMWQ!$A$2:$NF$60,MATCH(1,(GMWQ!$NE$2:$NE$60=AR$3)*(GMWQ!$ND$2:$ND$60=AR$4)*(GMWQ!$NF$2:$NF$60=AR$1),0),$G348-1966)</f>
        <v>0.79419609999999996</v>
      </c>
      <c r="AS348" s="4" cm="1">
        <f t="array" ref="AS348">INDEX(GMWQ!$A$2:$NF$60,MATCH(1,(GMWQ!$NE$2:$NE$60=AS$3)*(GMWQ!$ND$2:$ND$60=AS$4)*(GMWQ!$NF$2:$NF$60=AS$1),0),$G348-1966)</f>
        <v>0.54578669999999996</v>
      </c>
      <c r="AT348" s="4" cm="1">
        <f t="array" ref="AT348">INDEX(GMWQ!$A$2:$NF$60,MATCH(1,(GMWQ!$NE$2:$NE$60=AT$3)*(GMWQ!$ND$2:$ND$60=AT$4)*(GMWQ!$NF$2:$NF$60=AT$1),0),$G348-1966)</f>
        <v>0.68568720000000005</v>
      </c>
      <c r="AU348" s="4" cm="1">
        <f t="array" ref="AU348">INDEX(GMWQ!$A$2:$NF$60,MATCH(1,(GMWQ!$NE$2:$NE$60=AU$3)*(GMWQ!$ND$2:$ND$60=AU$4)*(GMWQ!$NF$2:$NF$60=AU$1),0),$G348-1966)</f>
        <v>270.67410000000001</v>
      </c>
      <c r="AV348" s="4" cm="1">
        <f t="array" ref="AV348">INDEX(GMWQ!$A$2:$NF$60,MATCH(1,(GMWQ!$NE$2:$NE$60=AV$3)*(GMWQ!$ND$2:$ND$60=AV$4)*(GMWQ!$NF$2:$NF$60=AV$1),0),$G348-1966)</f>
        <v>665.66560000000004</v>
      </c>
      <c r="AW348" s="4" cm="1">
        <f t="array" ref="AW348">INDEX(GMWQ!$A$2:$NF$60,MATCH(1,(GMWQ!$NE$2:$NE$60=AW$3)*(GMWQ!$ND$2:$ND$60=AW$4)*(GMWQ!$NF$2:$NF$60=AW$1),0),$G348-1966)</f>
        <v>207.85679999999999</v>
      </c>
      <c r="AX348" s="4" cm="1">
        <f t="array" ref="AX348">INDEX(GMWQ!$A$2:$NF$60,MATCH(1,(GMWQ!$NE$2:$NE$60=AX$3)*(GMWQ!$ND$2:$ND$60=AX$4)*(GMWQ!$NF$2:$NF$60=AX$1),0),$G348-1966)</f>
        <v>240.751</v>
      </c>
      <c r="AY348" s="4" cm="1">
        <f t="array" ref="AY348">INDEX(GMWQ!$A$2:$NF$60,MATCH(1,(GMWQ!$NE$2:$NE$60=AY$3)*(GMWQ!$ND$2:$ND$60=AY$4)*(GMWQ!$NF$2:$NF$60=AY$1),0),$G348-1966)</f>
        <v>191.57230000000001</v>
      </c>
      <c r="AZ348" s="4" cm="1">
        <f t="array" ref="AZ348">INDEX(GMWQ!$A$2:$NF$60,MATCH(1,(GMWQ!$NE$2:$NE$60=AZ$3)*(GMWQ!$ND$2:$ND$60=AZ$4)*(GMWQ!$NF$2:$NF$60=AZ$1),0),$G348-1966)</f>
        <v>191.29859999999999</v>
      </c>
      <c r="BA348" s="4" cm="1">
        <f t="array" ref="BA348">INDEX(GMWQ!$A$2:$NF$60,MATCH(1,(GMWQ!$NE$2:$NE$60=BA$3)*(GMWQ!$ND$2:$ND$60=BA$4)*(GMWQ!$NF$2:$NF$60=BA$1),0),$G348-1966)</f>
        <v>319.26310000000001</v>
      </c>
    </row>
    <row r="349" spans="1:53" x14ac:dyDescent="0.25">
      <c r="B349" s="4">
        <f t="shared" si="452"/>
        <v>2058</v>
      </c>
      <c r="C349" s="4">
        <f t="shared" si="452"/>
        <v>2058</v>
      </c>
      <c r="D349" s="4">
        <f t="shared" ref="D349" si="454">+D345+1</f>
        <v>2058</v>
      </c>
      <c r="G349" s="4">
        <f t="shared" si="396"/>
        <v>2315</v>
      </c>
      <c r="H349" s="4" cm="1">
        <f t="array" ref="H349">INDEX(GMWQ!$A$2:$NF$60,MATCH(1,(GMWQ!$NE$2:$NE$60=H$3)*(GMWQ!$ND$2:$ND$60=H$4)*(GMWQ!$NF$2:$NF$60=H$1),0),$G349-1966)</f>
        <v>1073858</v>
      </c>
      <c r="I349" s="4" cm="1">
        <f t="array" ref="I349">INDEX(GMWQ!$A$2:$NF$60,MATCH(1,(GMWQ!$NE$2:$NE$60=I$3)*(GMWQ!$ND$2:$ND$60=I$4)*(GMWQ!$NF$2:$NF$60=I$1),0),$G349-1966)</f>
        <v>11018.69</v>
      </c>
      <c r="J349" s="4" cm="1">
        <f t="array" ref="J349">INDEX(GMWQ!$A$2:$NF$60,MATCH(1,(GMWQ!$NE$2:$NE$60=J$3)*(GMWQ!$ND$2:$ND$60=J$4)*(GMWQ!$NF$2:$NF$60=J$1),0),$G349-1966)</f>
        <v>161302.1</v>
      </c>
      <c r="K349" s="4" cm="1">
        <f t="array" ref="K349">INDEX(GMWQ!$A$2:$NF$60,MATCH(1,(GMWQ!$NE$2:$NE$60=K$3)*(GMWQ!$ND$2:$ND$60=K$4)*(GMWQ!$NF$2:$NF$60=K$1),0),$G349-1966)</f>
        <v>1205.799</v>
      </c>
      <c r="L349" s="4" cm="1">
        <f t="array" ref="L349">INDEX(GMWQ!$A$2:$NF$60,MATCH(1,(GMWQ!$NE$2:$NE$60=L$3)*(GMWQ!$ND$2:$ND$60=L$4)*(GMWQ!$NF$2:$NF$60=L$1),0),$G349-1966)</f>
        <v>805.72140000000002</v>
      </c>
      <c r="M349" s="4" cm="1">
        <f t="array" ref="M349">INDEX(GMWQ!$A$2:$NF$60,MATCH(1,(GMWQ!$NE$2:$NE$60=M$3)*(GMWQ!$ND$2:$ND$60=M$4)*(GMWQ!$NF$2:$NF$60=M$1),0),$G349-1966)</f>
        <v>545.34889999999996</v>
      </c>
      <c r="N349" s="4" cm="1">
        <f t="array" ref="N349">INDEX(GMWQ!$A$2:$NF$60,MATCH(1,(GMWQ!$NE$2:$NE$60=N$3)*(GMWQ!$ND$2:$ND$60=N$4)*(GMWQ!$NF$2:$NF$60=N$1),0),$G349-1966)</f>
        <v>1121057</v>
      </c>
      <c r="O349" s="4" cm="1">
        <f t="array" ref="O349">INDEX(GMWQ!$A$2:$NF$60,MATCH(1,(GMWQ!$NE$2:$NE$60=O$3)*(GMWQ!$ND$2:$ND$60=O$4)*(GMWQ!$NF$2:$NF$60=O$1),0),$G349-1966)</f>
        <v>-79758.69</v>
      </c>
      <c r="P349" s="4" cm="1">
        <f t="array" ref="P349">INDEX(GMWQ!$A$2:$NF$60,MATCH(1,(GMWQ!$NE$2:$NE$60=P$3)*(GMWQ!$ND$2:$ND$60=P$4)*(GMWQ!$NF$2:$NF$60=P$1),0),$G349-1966)</f>
        <v>-1009.33</v>
      </c>
      <c r="Q349" s="4" cm="1">
        <f t="array" ref="Q349">INDEX(GMWQ!$A$2:$NF$60,MATCH(1,(GMWQ!$NE$2:$NE$60=Q$3)*(GMWQ!$ND$2:$ND$60=Q$4)*(GMWQ!$NF$2:$NF$60=Q$1),0),$G349-1966)</f>
        <v>-10092.620000000001</v>
      </c>
      <c r="R349" s="4" cm="1">
        <f t="array" ref="R349">INDEX(GMWQ!$A$2:$NF$60,MATCH(1,(GMWQ!$NE$2:$NE$60=R$3)*(GMWQ!$ND$2:$ND$60=R$4)*(GMWQ!$NF$2:$NF$60=R$1),0),$G349-1966)</f>
        <v>-44.099980000000002</v>
      </c>
      <c r="S349" s="4" cm="1">
        <f t="array" ref="S349">INDEX(GMWQ!$A$2:$NF$60,MATCH(1,(GMWQ!$NE$2:$NE$60=S$3)*(GMWQ!$ND$2:$ND$60=S$4)*(GMWQ!$NF$2:$NF$60=S$1),0),$G349-1966)</f>
        <v>-58.686039999999998</v>
      </c>
      <c r="T349" s="4" cm="1">
        <f t="array" ref="T349">INDEX(GMWQ!$A$2:$NF$60,MATCH(1,(GMWQ!$NE$2:$NE$60=T$3)*(GMWQ!$ND$2:$ND$60=T$4)*(GMWQ!$NF$2:$NF$60=T$1),0),$G349-1966)</f>
        <v>-20.882020000000001</v>
      </c>
      <c r="U349" s="4" cm="1">
        <f t="array" ref="U349">INDEX(GMWQ!$A$2:$NF$60,MATCH(1,(GMWQ!$NE$2:$NE$60=U$3)*(GMWQ!$ND$2:$ND$60=U$4)*(GMWQ!$NF$2:$NF$60=U$1),0),$G349-1966)</f>
        <v>-39158.5</v>
      </c>
      <c r="V349" s="4" cm="1">
        <f t="array" ref="V349">INDEX(GMWQ!$A$2:$NF$60,MATCH(1,(GMWQ!$NE$2:$NE$60=V$3)*(GMWQ!$ND$2:$ND$60=V$4)*(GMWQ!$NF$2:$NF$60=V$1),0),$G349-1966)</f>
        <v>10205530</v>
      </c>
      <c r="W349" s="4" cm="1">
        <f t="array" ref="W349">INDEX(GMWQ!$A$2:$NF$60,MATCH(1,(GMWQ!$NE$2:$NE$60=W$3)*(GMWQ!$ND$2:$ND$60=W$4)*(GMWQ!$NF$2:$NF$60=W$1),0),$G349-1966)</f>
        <v>168034.6</v>
      </c>
      <c r="X349" s="4" cm="1">
        <f t="array" ref="X349">INDEX(GMWQ!$A$2:$NF$60,MATCH(1,(GMWQ!$NE$2:$NE$60=X$3)*(GMWQ!$ND$2:$ND$60=X$4)*(GMWQ!$NF$2:$NF$60=X$1),0),$G349-1966)</f>
        <v>2344344</v>
      </c>
      <c r="Y349" s="4" cm="1">
        <f t="array" ref="Y349">INDEX(GMWQ!$A$2:$NF$60,MATCH(1,(GMWQ!$NE$2:$NE$60=Y$3)*(GMWQ!$ND$2:$ND$60=Y$4)*(GMWQ!$NF$2:$NF$60=Y$1),0),$G349-1966)</f>
        <v>7251.66</v>
      </c>
      <c r="Z349" s="4" cm="1">
        <f t="array" ref="Z349">INDEX(GMWQ!$A$2:$NF$60,MATCH(1,(GMWQ!$NE$2:$NE$60=Z$3)*(GMWQ!$ND$2:$ND$60=Z$4)*(GMWQ!$NF$2:$NF$60=Z$1),0),$G349-1966)</f>
        <v>9412.1020000000008</v>
      </c>
      <c r="AA349" s="4" cm="1">
        <f t="array" ref="AA349">INDEX(GMWQ!$A$2:$NF$60,MATCH(1,(GMWQ!$NE$2:$NE$60=AA$3)*(GMWQ!$ND$2:$ND$60=AA$4)*(GMWQ!$NF$2:$NF$60=AA$1),0),$G349-1966)</f>
        <v>5563.46</v>
      </c>
      <c r="AB349" s="4" cm="1">
        <f t="array" ref="AB349">INDEX(GMWQ!$A$2:$NF$60,MATCH(1,(GMWQ!$NE$2:$NE$60=AB$3)*(GMWQ!$ND$2:$ND$60=AB$4)*(GMWQ!$NF$2:$NF$60=AB$1),0),$G349-1966)</f>
        <v>7129413</v>
      </c>
      <c r="AC349" s="4" cm="1">
        <f t="array" ref="AC349">INDEX(GMWQ!$A$2:$NF$60,MATCH(1,(GMWQ!$NE$2:$NE$60=AC$3)*(GMWQ!$ND$2:$ND$60=AC$4)*(GMWQ!$NF$2:$NF$60=AC$1),0),$G349-1966)</f>
        <v>10514060</v>
      </c>
      <c r="AD349" s="4" cm="1">
        <f t="array" ref="AD349">INDEX(GMWQ!$A$2:$NF$60,MATCH(1,(GMWQ!$NE$2:$NE$60=AD$3)*(GMWQ!$ND$2:$ND$60=AD$4)*(GMWQ!$NF$2:$NF$60=AD$1),0),$G349-1966)</f>
        <v>156303.5</v>
      </c>
      <c r="AE349" s="4" cm="1">
        <f t="array" ref="AE349">INDEX(GMWQ!$A$2:$NF$60,MATCH(1,(GMWQ!$NE$2:$NE$60=AE$3)*(GMWQ!$ND$2:$ND$60=AE$4)*(GMWQ!$NF$2:$NF$60=AE$1),0),$G349-1966)</f>
        <v>1561773</v>
      </c>
      <c r="AF349" s="4" cm="1">
        <f t="array" ref="AF349">INDEX(GMWQ!$A$2:$NF$60,MATCH(1,(GMWQ!$NE$2:$NE$60=AF$3)*(GMWQ!$ND$2:$ND$60=AF$4)*(GMWQ!$NF$2:$NF$60=AF$1),0),$G349-1966)</f>
        <v>5575.11</v>
      </c>
      <c r="AG349" s="4" cm="1">
        <f t="array" ref="AG349">INDEX(GMWQ!$A$2:$NF$60,MATCH(1,(GMWQ!$NE$2:$NE$60=AG$3)*(GMWQ!$ND$2:$ND$60=AG$4)*(GMWQ!$NF$2:$NF$60=AG$1),0),$G349-1966)</f>
        <v>7981.7120000000004</v>
      </c>
      <c r="AH349" s="4" cm="1">
        <f t="array" ref="AH349">INDEX(GMWQ!$A$2:$NF$60,MATCH(1,(GMWQ!$NE$2:$NE$60=AH$3)*(GMWQ!$ND$2:$ND$60=AH$4)*(GMWQ!$NF$2:$NF$60=AH$1),0),$G349-1966)</f>
        <v>4924.7479999999996</v>
      </c>
      <c r="AI349" s="4" cm="1">
        <f t="array" ref="AI349">INDEX(GMWQ!$A$2:$NF$60,MATCH(1,(GMWQ!$NE$2:$NE$60=AI$3)*(GMWQ!$ND$2:$ND$60=AI$4)*(GMWQ!$NF$2:$NF$60=AI$1),0),$G349-1966)</f>
        <v>4093916</v>
      </c>
      <c r="AJ349" s="4" cm="1">
        <f t="array" ref="AJ349">INDEX(GMWQ!$A$2:$NF$60,MATCH(1,(GMWQ!$NE$2:$NE$60=AJ$3)*(GMWQ!$ND$2:$ND$60=AJ$4)*(GMWQ!$NF$2:$NF$60=AJ$1),0),$G349-1966)</f>
        <v>2376220</v>
      </c>
      <c r="AK349" s="4" cm="1">
        <f t="array" ref="AK349">INDEX(GMWQ!$A$2:$NF$60,MATCH(1,(GMWQ!$NE$2:$NE$60=AK$3)*(GMWQ!$ND$2:$ND$60=AK$4)*(GMWQ!$NF$2:$NF$60=AK$1),0),$G349-1966)</f>
        <v>26553.93</v>
      </c>
      <c r="AL349" s="4" cm="1">
        <f t="array" ref="AL349">INDEX(GMWQ!$A$2:$NF$60,MATCH(1,(GMWQ!$NE$2:$NE$60=AL$3)*(GMWQ!$ND$2:$ND$60=AL$4)*(GMWQ!$NF$2:$NF$60=AL$1),0),$G349-1966)</f>
        <v>301541.7</v>
      </c>
      <c r="AM349" s="4" cm="1">
        <f t="array" ref="AM349">INDEX(GMWQ!$A$2:$NF$60,MATCH(1,(GMWQ!$NE$2:$NE$60=AM$3)*(GMWQ!$ND$2:$ND$60=AM$4)*(GMWQ!$NF$2:$NF$60=AM$1),0),$G349-1966)</f>
        <v>2991.9070000000002</v>
      </c>
      <c r="AN349" s="4" cm="1">
        <f t="array" ref="AN349">INDEX(GMWQ!$A$2:$NF$60,MATCH(1,(GMWQ!$NE$2:$NE$60=AN$3)*(GMWQ!$ND$2:$ND$60=AN$4)*(GMWQ!$NF$2:$NF$60=AN$1),0),$G349-1966)</f>
        <v>1785.191</v>
      </c>
      <c r="AO349" s="4" cm="1">
        <f t="array" ref="AO349">INDEX(GMWQ!$A$2:$NF$60,MATCH(1,(GMWQ!$NE$2:$NE$60=AO$3)*(GMWQ!$ND$2:$ND$60=AO$4)*(GMWQ!$NF$2:$NF$60=AO$1),0),$G349-1966)</f>
        <v>1186.193</v>
      </c>
      <c r="AP349" s="4" cm="1">
        <f t="array" ref="AP349">INDEX(GMWQ!$A$2:$NF$60,MATCH(1,(GMWQ!$NE$2:$NE$60=AP$3)*(GMWQ!$ND$2:$ND$60=AP$4)*(GMWQ!$NF$2:$NF$60=AP$1),0),$G349-1966)</f>
        <v>2756616</v>
      </c>
      <c r="AQ349" s="4" cm="1">
        <f t="array" ref="AQ349">INDEX(GMWQ!$A$2:$NF$60,MATCH(1,(GMWQ!$NE$2:$NE$60=AQ$3)*(GMWQ!$ND$2:$ND$60=AQ$4)*(GMWQ!$NF$2:$NF$60=AQ$1),0),$G349-1966)</f>
        <v>0.75819119999999995</v>
      </c>
      <c r="AR349" s="4" cm="1">
        <f t="array" ref="AR349">INDEX(GMWQ!$A$2:$NF$60,MATCH(1,(GMWQ!$NE$2:$NE$60=AR$3)*(GMWQ!$ND$2:$ND$60=AR$4)*(GMWQ!$NF$2:$NF$60=AR$1),0),$G349-1966)</f>
        <v>0.79424419999999996</v>
      </c>
      <c r="AS349" s="4" cm="1">
        <f t="array" ref="AS349">INDEX(GMWQ!$A$2:$NF$60,MATCH(1,(GMWQ!$NE$2:$NE$60=AS$3)*(GMWQ!$ND$2:$ND$60=AS$4)*(GMWQ!$NF$2:$NF$60=AS$1),0),$G349-1966)</f>
        <v>0.54147389999999995</v>
      </c>
      <c r="AT349" s="4" cm="1">
        <f t="array" ref="AT349">INDEX(GMWQ!$A$2:$NF$60,MATCH(1,(GMWQ!$NE$2:$NE$60=AT$3)*(GMWQ!$ND$2:$ND$60=AT$4)*(GMWQ!$NF$2:$NF$60=AT$1),0),$G349-1966)</f>
        <v>0.6838902</v>
      </c>
      <c r="AU349" s="4" cm="1">
        <f t="array" ref="AU349">INDEX(GMWQ!$A$2:$NF$60,MATCH(1,(GMWQ!$NE$2:$NE$60=AU$3)*(GMWQ!$ND$2:$ND$60=AU$4)*(GMWQ!$NF$2:$NF$60=AU$1),0),$G349-1966)</f>
        <v>272.01780000000002</v>
      </c>
      <c r="AV349" s="4" cm="1">
        <f t="array" ref="AV349">INDEX(GMWQ!$A$2:$NF$60,MATCH(1,(GMWQ!$NE$2:$NE$60=AV$3)*(GMWQ!$ND$2:$ND$60=AV$4)*(GMWQ!$NF$2:$NF$60=AV$1),0),$G349-1966)</f>
        <v>669.30889999999999</v>
      </c>
      <c r="AW349" s="4" cm="1">
        <f t="array" ref="AW349">INDEX(GMWQ!$A$2:$NF$60,MATCH(1,(GMWQ!$NE$2:$NE$60=AW$3)*(GMWQ!$ND$2:$ND$60=AW$4)*(GMWQ!$NF$2:$NF$60=AW$1),0),$G349-1966)</f>
        <v>208.48159999999999</v>
      </c>
      <c r="AX349" s="4" cm="1">
        <f t="array" ref="AX349">INDEX(GMWQ!$A$2:$NF$60,MATCH(1,(GMWQ!$NE$2:$NE$60=AX$3)*(GMWQ!$ND$2:$ND$60=AX$4)*(GMWQ!$NF$2:$NF$60=AX$1),0),$G349-1966)</f>
        <v>241.96080000000001</v>
      </c>
      <c r="AY349" s="4" cm="1">
        <f t="array" ref="AY349">INDEX(GMWQ!$A$2:$NF$60,MATCH(1,(GMWQ!$NE$2:$NE$60=AY$3)*(GMWQ!$ND$2:$ND$60=AY$4)*(GMWQ!$NF$2:$NF$60=AY$1),0),$G349-1966)</f>
        <v>192.24680000000001</v>
      </c>
      <c r="AZ349" s="4" cm="1">
        <f t="array" ref="AZ349">INDEX(GMWQ!$A$2:$NF$60,MATCH(1,(GMWQ!$NE$2:$NE$60=AZ$3)*(GMWQ!$ND$2:$ND$60=AZ$4)*(GMWQ!$NF$2:$NF$60=AZ$1),0),$G349-1966)</f>
        <v>192.40969999999999</v>
      </c>
      <c r="BA349" s="4" cm="1">
        <f t="array" ref="BA349">INDEX(GMWQ!$A$2:$NF$60,MATCH(1,(GMWQ!$NE$2:$NE$60=BA$3)*(GMWQ!$ND$2:$ND$60=BA$4)*(GMWQ!$NF$2:$NF$60=BA$1),0),$G349-1966)</f>
        <v>320.86309999999997</v>
      </c>
    </row>
    <row r="350" spans="1:53" x14ac:dyDescent="0.25">
      <c r="B350" s="4">
        <f t="shared" si="452"/>
        <v>2058</v>
      </c>
      <c r="C350" s="4">
        <f t="shared" si="452"/>
        <v>2058</v>
      </c>
      <c r="D350" s="4">
        <f t="shared" ref="D350" si="455">+D346+1</f>
        <v>2058</v>
      </c>
      <c r="F350" s="4">
        <f t="shared" ref="F350" si="456">+F346+1</f>
        <v>2058</v>
      </c>
      <c r="G350" s="4">
        <f t="shared" si="396"/>
        <v>2316</v>
      </c>
      <c r="H350" s="4" cm="1">
        <f t="array" ref="H350">INDEX(GMWQ!$A$2:$NF$60,MATCH(1,(GMWQ!$NE$2:$NE$60=H$3)*(GMWQ!$ND$2:$ND$60=H$4)*(GMWQ!$NF$2:$NF$60=H$1),0),$G350-1966)</f>
        <v>1076522</v>
      </c>
      <c r="I350" s="4" cm="1">
        <f t="array" ref="I350">INDEX(GMWQ!$A$2:$NF$60,MATCH(1,(GMWQ!$NE$2:$NE$60=I$3)*(GMWQ!$ND$2:$ND$60=I$4)*(GMWQ!$NF$2:$NF$60=I$1),0),$G350-1966)</f>
        <v>11061.51</v>
      </c>
      <c r="J350" s="4" cm="1">
        <f t="array" ref="J350">INDEX(GMWQ!$A$2:$NF$60,MATCH(1,(GMWQ!$NE$2:$NE$60=J$3)*(GMWQ!$ND$2:$ND$60=J$4)*(GMWQ!$NF$2:$NF$60=J$1),0),$G350-1966)</f>
        <v>161458.5</v>
      </c>
      <c r="K350" s="4" cm="1">
        <f t="array" ref="K350">INDEX(GMWQ!$A$2:$NF$60,MATCH(1,(GMWQ!$NE$2:$NE$60=K$3)*(GMWQ!$ND$2:$ND$60=K$4)*(GMWQ!$NF$2:$NF$60=K$1),0),$G350-1966)</f>
        <v>1208.0650000000001</v>
      </c>
      <c r="L350" s="4" cm="1">
        <f t="array" ref="L350">INDEX(GMWQ!$A$2:$NF$60,MATCH(1,(GMWQ!$NE$2:$NE$60=L$3)*(GMWQ!$ND$2:$ND$60=L$4)*(GMWQ!$NF$2:$NF$60=L$1),0),$G350-1966)</f>
        <v>806.07330000000002</v>
      </c>
      <c r="M350" s="4" cm="1">
        <f t="array" ref="M350">INDEX(GMWQ!$A$2:$NF$60,MATCH(1,(GMWQ!$NE$2:$NE$60=M$3)*(GMWQ!$ND$2:$ND$60=M$4)*(GMWQ!$NF$2:$NF$60=M$1),0),$G350-1966)</f>
        <v>545.82820000000004</v>
      </c>
      <c r="N350" s="4" cm="1">
        <f t="array" ref="N350">INDEX(GMWQ!$A$2:$NF$60,MATCH(1,(GMWQ!$NE$2:$NE$60=N$3)*(GMWQ!$ND$2:$ND$60=N$4)*(GMWQ!$NF$2:$NF$60=N$1),0),$G350-1966)</f>
        <v>1125604</v>
      </c>
      <c r="O350" s="4" cm="1">
        <f t="array" ref="O350">INDEX(GMWQ!$A$2:$NF$60,MATCH(1,(GMWQ!$NE$2:$NE$60=O$3)*(GMWQ!$ND$2:$ND$60=O$4)*(GMWQ!$NF$2:$NF$60=O$1),0),$G350-1966)</f>
        <v>-143051.79999999999</v>
      </c>
      <c r="P350" s="4" cm="1">
        <f t="array" ref="P350">INDEX(GMWQ!$A$2:$NF$60,MATCH(1,(GMWQ!$NE$2:$NE$60=P$3)*(GMWQ!$ND$2:$ND$60=P$4)*(GMWQ!$NF$2:$NF$60=P$1),0),$G350-1966)</f>
        <v>-1004.154</v>
      </c>
      <c r="Q350" s="4" cm="1">
        <f t="array" ref="Q350">INDEX(GMWQ!$A$2:$NF$60,MATCH(1,(GMWQ!$NE$2:$NE$60=Q$3)*(GMWQ!$ND$2:$ND$60=Q$4)*(GMWQ!$NF$2:$NF$60=Q$1),0),$G350-1966)</f>
        <v>-10143.58</v>
      </c>
      <c r="R350" s="4" cm="1">
        <f t="array" ref="R350">INDEX(GMWQ!$A$2:$NF$60,MATCH(1,(GMWQ!$NE$2:$NE$60=R$3)*(GMWQ!$ND$2:$ND$60=R$4)*(GMWQ!$NF$2:$NF$60=R$1),0),$G350-1966)</f>
        <v>-44.401980000000002</v>
      </c>
      <c r="S350" s="4" cm="1">
        <f t="array" ref="S350">INDEX(GMWQ!$A$2:$NF$60,MATCH(1,(GMWQ!$NE$2:$NE$60=S$3)*(GMWQ!$ND$2:$ND$60=S$4)*(GMWQ!$NF$2:$NF$60=S$1),0),$G350-1966)</f>
        <v>-59.015990000000002</v>
      </c>
      <c r="T350" s="4" cm="1">
        <f t="array" ref="T350">INDEX(GMWQ!$A$2:$NF$60,MATCH(1,(GMWQ!$NE$2:$NE$60=T$3)*(GMWQ!$ND$2:$ND$60=T$4)*(GMWQ!$NF$2:$NF$60=T$1),0),$G350-1966)</f>
        <v>-21.007570000000001</v>
      </c>
      <c r="U350" s="4" cm="1">
        <f t="array" ref="U350">INDEX(GMWQ!$A$2:$NF$60,MATCH(1,(GMWQ!$NE$2:$NE$60=U$3)*(GMWQ!$ND$2:$ND$60=U$4)*(GMWQ!$NF$2:$NF$60=U$1),0),$G350-1966)</f>
        <v>-39575</v>
      </c>
      <c r="V350" s="4" cm="1">
        <f t="array" ref="V350">INDEX(GMWQ!$A$2:$NF$60,MATCH(1,(GMWQ!$NE$2:$NE$60=V$3)*(GMWQ!$ND$2:$ND$60=V$4)*(GMWQ!$NF$2:$NF$60=V$1),0),$G350-1966)</f>
        <v>10348580</v>
      </c>
      <c r="W350" s="4" cm="1">
        <f t="array" ref="W350">INDEX(GMWQ!$A$2:$NF$60,MATCH(1,(GMWQ!$NE$2:$NE$60=W$3)*(GMWQ!$ND$2:$ND$60=W$4)*(GMWQ!$NF$2:$NF$60=W$1),0),$G350-1966)</f>
        <v>169038.8</v>
      </c>
      <c r="X350" s="4" cm="1">
        <f t="array" ref="X350">INDEX(GMWQ!$A$2:$NF$60,MATCH(1,(GMWQ!$NE$2:$NE$60=X$3)*(GMWQ!$ND$2:$ND$60=X$4)*(GMWQ!$NF$2:$NF$60=X$1),0),$G350-1966)</f>
        <v>2354488</v>
      </c>
      <c r="Y350" s="4" cm="1">
        <f t="array" ref="Y350">INDEX(GMWQ!$A$2:$NF$60,MATCH(1,(GMWQ!$NE$2:$NE$60=Y$3)*(GMWQ!$ND$2:$ND$60=Y$4)*(GMWQ!$NF$2:$NF$60=Y$1),0),$G350-1966)</f>
        <v>7296.0619999999999</v>
      </c>
      <c r="Z350" s="4" cm="1">
        <f t="array" ref="Z350">INDEX(GMWQ!$A$2:$NF$60,MATCH(1,(GMWQ!$NE$2:$NE$60=Z$3)*(GMWQ!$ND$2:$ND$60=Z$4)*(GMWQ!$NF$2:$NF$60=Z$1),0),$G350-1966)</f>
        <v>9471.1170000000002</v>
      </c>
      <c r="AA350" s="4" cm="1">
        <f t="array" ref="AA350">INDEX(GMWQ!$A$2:$NF$60,MATCH(1,(GMWQ!$NE$2:$NE$60=AA$3)*(GMWQ!$ND$2:$ND$60=AA$4)*(GMWQ!$NF$2:$NF$60=AA$1),0),$G350-1966)</f>
        <v>5584.4679999999998</v>
      </c>
      <c r="AB350" s="4" cm="1">
        <f t="array" ref="AB350">INDEX(GMWQ!$A$2:$NF$60,MATCH(1,(GMWQ!$NE$2:$NE$60=AB$3)*(GMWQ!$ND$2:$ND$60=AB$4)*(GMWQ!$NF$2:$NF$60=AB$1),0),$G350-1966)</f>
        <v>7168988</v>
      </c>
      <c r="AC350" s="4" cm="1">
        <f t="array" ref="AC350">INDEX(GMWQ!$A$2:$NF$60,MATCH(1,(GMWQ!$NE$2:$NE$60=AC$3)*(GMWQ!$ND$2:$ND$60=AC$4)*(GMWQ!$NF$2:$NF$60=AC$1),0),$G350-1966)</f>
        <v>10659790</v>
      </c>
      <c r="AD350" s="4" cm="1">
        <f t="array" ref="AD350">INDEX(GMWQ!$A$2:$NF$60,MATCH(1,(GMWQ!$NE$2:$NE$60=AD$3)*(GMWQ!$ND$2:$ND$60=AD$4)*(GMWQ!$NF$2:$NF$60=AD$1),0),$G350-1966)</f>
        <v>157308.4</v>
      </c>
      <c r="AE350" s="4" cm="1">
        <f t="array" ref="AE350">INDEX(GMWQ!$A$2:$NF$60,MATCH(1,(GMWQ!$NE$2:$NE$60=AE$3)*(GMWQ!$ND$2:$ND$60=AE$4)*(GMWQ!$NF$2:$NF$60=AE$1),0),$G350-1966)</f>
        <v>1571917</v>
      </c>
      <c r="AF350" s="4" cm="1">
        <f t="array" ref="AF350">INDEX(GMWQ!$A$2:$NF$60,MATCH(1,(GMWQ!$NE$2:$NE$60=AF$3)*(GMWQ!$ND$2:$ND$60=AF$4)*(GMWQ!$NF$2:$NF$60=AF$1),0),$G350-1966)</f>
        <v>5619.5119999999997</v>
      </c>
      <c r="AG350" s="4" cm="1">
        <f t="array" ref="AG350">INDEX(GMWQ!$A$2:$NF$60,MATCH(1,(GMWQ!$NE$2:$NE$60=AG$3)*(GMWQ!$ND$2:$ND$60=AG$4)*(GMWQ!$NF$2:$NF$60=AG$1),0),$G350-1966)</f>
        <v>8040.7280000000001</v>
      </c>
      <c r="AH350" s="4" cm="1">
        <f t="array" ref="AH350">INDEX(GMWQ!$A$2:$NF$60,MATCH(1,(GMWQ!$NE$2:$NE$60=AH$3)*(GMWQ!$ND$2:$ND$60=AH$4)*(GMWQ!$NF$2:$NF$60=AH$1),0),$G350-1966)</f>
        <v>4945.7560000000003</v>
      </c>
      <c r="AI350" s="4" cm="1">
        <f t="array" ref="AI350">INDEX(GMWQ!$A$2:$NF$60,MATCH(1,(GMWQ!$NE$2:$NE$60=AI$3)*(GMWQ!$ND$2:$ND$60=AI$4)*(GMWQ!$NF$2:$NF$60=AI$1),0),$G350-1966)</f>
        <v>4135009</v>
      </c>
      <c r="AJ350" s="4" cm="1">
        <f t="array" ref="AJ350">INDEX(GMWQ!$A$2:$NF$60,MATCH(1,(GMWQ!$NE$2:$NE$60=AJ$3)*(GMWQ!$ND$2:$ND$60=AJ$4)*(GMWQ!$NF$2:$NF$60=AJ$1),0),$G350-1966)</f>
        <v>2395047</v>
      </c>
      <c r="AK350" s="4" cm="1">
        <f t="array" ref="AK350">INDEX(GMWQ!$A$2:$NF$60,MATCH(1,(GMWQ!$NE$2:$NE$60=AK$3)*(GMWQ!$ND$2:$ND$60=AK$4)*(GMWQ!$NF$2:$NF$60=AK$1),0),$G350-1966)</f>
        <v>26784.68</v>
      </c>
      <c r="AL350" s="4" cm="1">
        <f t="array" ref="AL350">INDEX(GMWQ!$A$2:$NF$60,MATCH(1,(GMWQ!$NE$2:$NE$60=AL$3)*(GMWQ!$ND$2:$ND$60=AL$4)*(GMWQ!$NF$2:$NF$60=AL$1),0),$G350-1966)</f>
        <v>303044.40000000002</v>
      </c>
      <c r="AM350" s="4" cm="1">
        <f t="array" ref="AM350">INDEX(GMWQ!$A$2:$NF$60,MATCH(1,(GMWQ!$NE$2:$NE$60=AM$3)*(GMWQ!$ND$2:$ND$60=AM$4)*(GMWQ!$NF$2:$NF$60=AM$1),0),$G350-1966)</f>
        <v>3012.402</v>
      </c>
      <c r="AN350" s="4" cm="1">
        <f t="array" ref="AN350">INDEX(GMWQ!$A$2:$NF$60,MATCH(1,(GMWQ!$NE$2:$NE$60=AN$3)*(GMWQ!$ND$2:$ND$60=AN$4)*(GMWQ!$NF$2:$NF$60=AN$1),0),$G350-1966)</f>
        <v>1794.7950000000001</v>
      </c>
      <c r="AO350" s="4" cm="1">
        <f t="array" ref="AO350">INDEX(GMWQ!$A$2:$NF$60,MATCH(1,(GMWQ!$NE$2:$NE$60=AO$3)*(GMWQ!$ND$2:$ND$60=AO$4)*(GMWQ!$NF$2:$NF$60=AO$1),0),$G350-1966)</f>
        <v>1193.0340000000001</v>
      </c>
      <c r="AP350" s="4" cm="1">
        <f t="array" ref="AP350">INDEX(GMWQ!$A$2:$NF$60,MATCH(1,(GMWQ!$NE$2:$NE$60=AP$3)*(GMWQ!$ND$2:$ND$60=AP$4)*(GMWQ!$NF$2:$NF$60=AP$1),0),$G350-1966)</f>
        <v>2781478</v>
      </c>
      <c r="AQ350" s="4" cm="1">
        <f t="array" ref="AQ350">INDEX(GMWQ!$A$2:$NF$60,MATCH(1,(GMWQ!$NE$2:$NE$60=AQ$3)*(GMWQ!$ND$2:$ND$60=AQ$4)*(GMWQ!$NF$2:$NF$60=AQ$1),0),$G350-1966)</f>
        <v>0.75871840000000002</v>
      </c>
      <c r="AR350" s="4" cm="1">
        <f t="array" ref="AR350">INDEX(GMWQ!$A$2:$NF$60,MATCH(1,(GMWQ!$NE$2:$NE$60=AR$3)*(GMWQ!$ND$2:$ND$60=AR$4)*(GMWQ!$NF$2:$NF$60=AR$1),0),$G350-1966)</f>
        <v>0.794292</v>
      </c>
      <c r="AS350" s="4" cm="1">
        <f t="array" ref="AS350">INDEX(GMWQ!$A$2:$NF$60,MATCH(1,(GMWQ!$NE$2:$NE$60=AS$3)*(GMWQ!$ND$2:$ND$60=AS$4)*(GMWQ!$NF$2:$NF$60=AS$1),0),$G350-1966)</f>
        <v>0.53596310000000003</v>
      </c>
      <c r="AT350" s="4" cm="1">
        <f t="array" ref="AT350">INDEX(GMWQ!$A$2:$NF$60,MATCH(1,(GMWQ!$NE$2:$NE$60=AT$3)*(GMWQ!$ND$2:$ND$60=AT$4)*(GMWQ!$NF$2:$NF$60=AT$1),0),$G350-1966)</f>
        <v>0.68216509999999997</v>
      </c>
      <c r="AU350" s="4" cm="1">
        <f t="array" ref="AU350">INDEX(GMWQ!$A$2:$NF$60,MATCH(1,(GMWQ!$NE$2:$NE$60=AU$3)*(GMWQ!$ND$2:$ND$60=AU$4)*(GMWQ!$NF$2:$NF$60=AU$1),0),$G350-1966)</f>
        <v>273.19900000000001</v>
      </c>
      <c r="AV350" s="4" cm="1">
        <f t="array" ref="AV350">INDEX(GMWQ!$A$2:$NF$60,MATCH(1,(GMWQ!$NE$2:$NE$60=AV$3)*(GMWQ!$ND$2:$ND$60=AV$4)*(GMWQ!$NF$2:$NF$60=AV$1),0),$G350-1966)</f>
        <v>672.97199999999998</v>
      </c>
      <c r="AW350" s="4" cm="1">
        <f t="array" ref="AW350">INDEX(GMWQ!$A$2:$NF$60,MATCH(1,(GMWQ!$NE$2:$NE$60=AW$3)*(GMWQ!$ND$2:$ND$60=AW$4)*(GMWQ!$NF$2:$NF$60=AW$1),0),$G350-1966)</f>
        <v>209.64949999999999</v>
      </c>
      <c r="AX350" s="4" cm="1">
        <f t="array" ref="AX350">INDEX(GMWQ!$A$2:$NF$60,MATCH(1,(GMWQ!$NE$2:$NE$60=AX$3)*(GMWQ!$ND$2:$ND$60=AX$4)*(GMWQ!$NF$2:$NF$60=AX$1),0),$G350-1966)</f>
        <v>243.17679999999999</v>
      </c>
      <c r="AY350" s="4" cm="1">
        <f t="array" ref="AY350">INDEX(GMWQ!$A$2:$NF$60,MATCH(1,(GMWQ!$NE$2:$NE$60=AY$3)*(GMWQ!$ND$2:$ND$60=AY$4)*(GMWQ!$NF$2:$NF$60=AY$1),0),$G350-1966)</f>
        <v>192.61349999999999</v>
      </c>
      <c r="AZ350" s="4" cm="1">
        <f t="array" ref="AZ350">INDEX(GMWQ!$A$2:$NF$60,MATCH(1,(GMWQ!$NE$2:$NE$60=AZ$3)*(GMWQ!$ND$2:$ND$60=AZ$4)*(GMWQ!$NF$2:$NF$60=AZ$1),0),$G350-1966)</f>
        <v>191.87559999999999</v>
      </c>
      <c r="BA350" s="4" cm="1">
        <f t="array" ref="BA350">INDEX(GMWQ!$A$2:$NF$60,MATCH(1,(GMWQ!$NE$2:$NE$60=BA$3)*(GMWQ!$ND$2:$ND$60=BA$4)*(GMWQ!$NF$2:$NF$60=BA$1),0),$G350-1966)</f>
        <v>322.47089999999997</v>
      </c>
    </row>
    <row r="351" spans="1:53" x14ac:dyDescent="0.25">
      <c r="A351" s="4">
        <v>2059</v>
      </c>
      <c r="B351" s="4">
        <f t="shared" si="452"/>
        <v>2059</v>
      </c>
      <c r="C351" s="4">
        <f t="shared" si="452"/>
        <v>2058</v>
      </c>
      <c r="D351" s="4">
        <f t="shared" ref="D351" si="457">+D347+1</f>
        <v>2058</v>
      </c>
      <c r="E351" s="4">
        <f t="shared" si="452"/>
        <v>2058</v>
      </c>
      <c r="G351" s="4">
        <f t="shared" si="396"/>
        <v>2317</v>
      </c>
      <c r="H351" s="4" cm="1">
        <f t="array" ref="H351">INDEX(GMWQ!$A$2:$NF$60,MATCH(1,(GMWQ!$NE$2:$NE$60=H$3)*(GMWQ!$ND$2:$ND$60=H$4)*(GMWQ!$NF$2:$NF$60=H$1),0),$G351-1966)</f>
        <v>1079185</v>
      </c>
      <c r="I351" s="4" cm="1">
        <f t="array" ref="I351">INDEX(GMWQ!$A$2:$NF$60,MATCH(1,(GMWQ!$NE$2:$NE$60=I$3)*(GMWQ!$ND$2:$ND$60=I$4)*(GMWQ!$NF$2:$NF$60=I$1),0),$G351-1966)</f>
        <v>11104.57</v>
      </c>
      <c r="J351" s="4" cm="1">
        <f t="array" ref="J351">INDEX(GMWQ!$A$2:$NF$60,MATCH(1,(GMWQ!$NE$2:$NE$60=J$3)*(GMWQ!$ND$2:$ND$60=J$4)*(GMWQ!$NF$2:$NF$60=J$1),0),$G351-1966)</f>
        <v>161616.29999999999</v>
      </c>
      <c r="K351" s="4" cm="1">
        <f t="array" ref="K351">INDEX(GMWQ!$A$2:$NF$60,MATCH(1,(GMWQ!$NE$2:$NE$60=K$3)*(GMWQ!$ND$2:$ND$60=K$4)*(GMWQ!$NF$2:$NF$60=K$1),0),$G351-1966)</f>
        <v>1210.424</v>
      </c>
      <c r="L351" s="4" cm="1">
        <f t="array" ref="L351">INDEX(GMWQ!$A$2:$NF$60,MATCH(1,(GMWQ!$NE$2:$NE$60=L$3)*(GMWQ!$ND$2:$ND$60=L$4)*(GMWQ!$NF$2:$NF$60=L$1),0),$G351-1966)</f>
        <v>806.50040000000001</v>
      </c>
      <c r="M351" s="4" cm="1">
        <f t="array" ref="M351">INDEX(GMWQ!$A$2:$NF$60,MATCH(1,(GMWQ!$NE$2:$NE$60=M$3)*(GMWQ!$ND$2:$ND$60=M$4)*(GMWQ!$NF$2:$NF$60=M$1),0),$G351-1966)</f>
        <v>546.15970000000004</v>
      </c>
      <c r="N351" s="4" cm="1">
        <f t="array" ref="N351">INDEX(GMWQ!$A$2:$NF$60,MATCH(1,(GMWQ!$NE$2:$NE$60=N$3)*(GMWQ!$ND$2:$ND$60=N$4)*(GMWQ!$NF$2:$NF$60=N$1),0),$G351-1966)</f>
        <v>1130164</v>
      </c>
      <c r="O351" s="4" cm="1">
        <f t="array" ref="O351">INDEX(GMWQ!$A$2:$NF$60,MATCH(1,(GMWQ!$NE$2:$NE$60=O$3)*(GMWQ!$ND$2:$ND$60=O$4)*(GMWQ!$NF$2:$NF$60=O$1),0),$G351-1966)</f>
        <v>-7029.625</v>
      </c>
      <c r="P351" s="4" cm="1">
        <f t="array" ref="P351">INDEX(GMWQ!$A$2:$NF$60,MATCH(1,(GMWQ!$NE$2:$NE$60=P$3)*(GMWQ!$ND$2:$ND$60=P$4)*(GMWQ!$NF$2:$NF$60=P$1),0),$G351-1966)</f>
        <v>-998.86469999999997</v>
      </c>
      <c r="Q351" s="4" cm="1">
        <f t="array" ref="Q351">INDEX(GMWQ!$A$2:$NF$60,MATCH(1,(GMWQ!$NE$2:$NE$60=Q$3)*(GMWQ!$ND$2:$ND$60=Q$4)*(GMWQ!$NF$2:$NF$60=Q$1),0),$G351-1966)</f>
        <v>-10194.129999999999</v>
      </c>
      <c r="R351" s="4" cm="1">
        <f t="array" ref="R351">INDEX(GMWQ!$A$2:$NF$60,MATCH(1,(GMWQ!$NE$2:$NE$60=R$3)*(GMWQ!$ND$2:$ND$60=R$4)*(GMWQ!$NF$2:$NF$60=R$1),0),$G351-1966)</f>
        <v>-44.709960000000002</v>
      </c>
      <c r="S351" s="4" cm="1">
        <f t="array" ref="S351">INDEX(GMWQ!$A$2:$NF$60,MATCH(1,(GMWQ!$NE$2:$NE$60=S$3)*(GMWQ!$ND$2:$ND$60=S$4)*(GMWQ!$NF$2:$NF$60=S$1),0),$G351-1966)</f>
        <v>-59.338990000000003</v>
      </c>
      <c r="T351" s="4" cm="1">
        <f t="array" ref="T351">INDEX(GMWQ!$A$2:$NF$60,MATCH(1,(GMWQ!$NE$2:$NE$60=T$3)*(GMWQ!$ND$2:$ND$60=T$4)*(GMWQ!$NF$2:$NF$60=T$1),0),$G351-1966)</f>
        <v>-21.128730000000001</v>
      </c>
      <c r="U351" s="4" cm="1">
        <f t="array" ref="U351">INDEX(GMWQ!$A$2:$NF$60,MATCH(1,(GMWQ!$NE$2:$NE$60=U$3)*(GMWQ!$ND$2:$ND$60=U$4)*(GMWQ!$NF$2:$NF$60=U$1),0),$G351-1966)</f>
        <v>-39899</v>
      </c>
      <c r="V351" s="4" cm="1">
        <f t="array" ref="V351">INDEX(GMWQ!$A$2:$NF$60,MATCH(1,(GMWQ!$NE$2:$NE$60=V$3)*(GMWQ!$ND$2:$ND$60=V$4)*(GMWQ!$NF$2:$NF$60=V$1),0),$G351-1966)</f>
        <v>10355610</v>
      </c>
      <c r="W351" s="4" cm="1">
        <f t="array" ref="W351">INDEX(GMWQ!$A$2:$NF$60,MATCH(1,(GMWQ!$NE$2:$NE$60=W$3)*(GMWQ!$ND$2:$ND$60=W$4)*(GMWQ!$NF$2:$NF$60=W$1),0),$G351-1966)</f>
        <v>170037.6</v>
      </c>
      <c r="X351" s="4" cm="1">
        <f t="array" ref="X351">INDEX(GMWQ!$A$2:$NF$60,MATCH(1,(GMWQ!$NE$2:$NE$60=X$3)*(GMWQ!$ND$2:$ND$60=X$4)*(GMWQ!$NF$2:$NF$60=X$1),0),$G351-1966)</f>
        <v>2364682</v>
      </c>
      <c r="Y351" s="4" cm="1">
        <f t="array" ref="Y351">INDEX(GMWQ!$A$2:$NF$60,MATCH(1,(GMWQ!$NE$2:$NE$60=Y$3)*(GMWQ!$ND$2:$ND$60=Y$4)*(GMWQ!$NF$2:$NF$60=Y$1),0),$G351-1966)</f>
        <v>7340.7709999999997</v>
      </c>
      <c r="Z351" s="4" cm="1">
        <f t="array" ref="Z351">INDEX(GMWQ!$A$2:$NF$60,MATCH(1,(GMWQ!$NE$2:$NE$60=Z$3)*(GMWQ!$ND$2:$ND$60=Z$4)*(GMWQ!$NF$2:$NF$60=Z$1),0),$G351-1966)</f>
        <v>9530.4560000000001</v>
      </c>
      <c r="AA351" s="4" cm="1">
        <f t="array" ref="AA351">INDEX(GMWQ!$A$2:$NF$60,MATCH(1,(GMWQ!$NE$2:$NE$60=AA$3)*(GMWQ!$ND$2:$ND$60=AA$4)*(GMWQ!$NF$2:$NF$60=AA$1),0),$G351-1966)</f>
        <v>5605.5969999999998</v>
      </c>
      <c r="AB351" s="4" cm="1">
        <f t="array" ref="AB351">INDEX(GMWQ!$A$2:$NF$60,MATCH(1,(GMWQ!$NE$2:$NE$60=AB$3)*(GMWQ!$ND$2:$ND$60=AB$4)*(GMWQ!$NF$2:$NF$60=AB$1),0),$G351-1966)</f>
        <v>7208887</v>
      </c>
      <c r="AC351" s="4" cm="1">
        <f t="array" ref="AC351">INDEX(GMWQ!$A$2:$NF$60,MATCH(1,(GMWQ!$NE$2:$NE$60=AC$3)*(GMWQ!$ND$2:$ND$60=AC$4)*(GMWQ!$NF$2:$NF$60=AC$1),0),$G351-1966)</f>
        <v>10669500</v>
      </c>
      <c r="AD351" s="4" cm="1">
        <f t="array" ref="AD351">INDEX(GMWQ!$A$2:$NF$60,MATCH(1,(GMWQ!$NE$2:$NE$60=AD$3)*(GMWQ!$ND$2:$ND$60=AD$4)*(GMWQ!$NF$2:$NF$60=AD$1),0),$G351-1966)</f>
        <v>158308</v>
      </c>
      <c r="AE351" s="4" cm="1">
        <f t="array" ref="AE351">INDEX(GMWQ!$A$2:$NF$60,MATCH(1,(GMWQ!$NE$2:$NE$60=AE$3)*(GMWQ!$ND$2:$ND$60=AE$4)*(GMWQ!$NF$2:$NF$60=AE$1),0),$G351-1966)</f>
        <v>1582111</v>
      </c>
      <c r="AF351" s="4" cm="1">
        <f t="array" ref="AF351">INDEX(GMWQ!$A$2:$NF$60,MATCH(1,(GMWQ!$NE$2:$NE$60=AF$3)*(GMWQ!$ND$2:$ND$60=AF$4)*(GMWQ!$NF$2:$NF$60=AF$1),0),$G351-1966)</f>
        <v>5664.2219999999998</v>
      </c>
      <c r="AG351" s="4" cm="1">
        <f t="array" ref="AG351">INDEX(GMWQ!$A$2:$NF$60,MATCH(1,(GMWQ!$NE$2:$NE$60=AG$3)*(GMWQ!$ND$2:$ND$60=AG$4)*(GMWQ!$NF$2:$NF$60=AG$1),0),$G351-1966)</f>
        <v>8100.067</v>
      </c>
      <c r="AH351" s="4" cm="1">
        <f t="array" ref="AH351">INDEX(GMWQ!$A$2:$NF$60,MATCH(1,(GMWQ!$NE$2:$NE$60=AH$3)*(GMWQ!$ND$2:$ND$60=AH$4)*(GMWQ!$NF$2:$NF$60=AH$1),0),$G351-1966)</f>
        <v>4966.8850000000002</v>
      </c>
      <c r="AI351" s="4" cm="1">
        <f t="array" ref="AI351">INDEX(GMWQ!$A$2:$NF$60,MATCH(1,(GMWQ!$NE$2:$NE$60=AI$3)*(GMWQ!$ND$2:$ND$60=AI$4)*(GMWQ!$NF$2:$NF$60=AI$1),0),$G351-1966)</f>
        <v>4176426</v>
      </c>
      <c r="AJ351" s="4" cm="1">
        <f t="array" ref="AJ351">INDEX(GMWQ!$A$2:$NF$60,MATCH(1,(GMWQ!$NE$2:$NE$60=AJ$3)*(GMWQ!$ND$2:$ND$60=AJ$4)*(GMWQ!$NF$2:$NF$60=AJ$1),0),$G351-1966)</f>
        <v>2414010</v>
      </c>
      <c r="AK351" s="4" cm="1">
        <f t="array" ref="AK351">INDEX(GMWQ!$A$2:$NF$60,MATCH(1,(GMWQ!$NE$2:$NE$60=AK$3)*(GMWQ!$ND$2:$ND$60=AK$4)*(GMWQ!$NF$2:$NF$60=AK$1),0),$G351-1966)</f>
        <v>27017.65</v>
      </c>
      <c r="AL351" s="4" cm="1">
        <f t="array" ref="AL351">INDEX(GMWQ!$A$2:$NF$60,MATCH(1,(GMWQ!$NE$2:$NE$60=AL$3)*(GMWQ!$ND$2:$ND$60=AL$4)*(GMWQ!$NF$2:$NF$60=AL$1),0),$G351-1966)</f>
        <v>304575.7</v>
      </c>
      <c r="AM351" s="4" cm="1">
        <f t="array" ref="AM351">INDEX(GMWQ!$A$2:$NF$60,MATCH(1,(GMWQ!$NE$2:$NE$60=AM$3)*(GMWQ!$ND$2:$ND$60=AM$4)*(GMWQ!$NF$2:$NF$60=AM$1),0),$G351-1966)</f>
        <v>3033.2570000000001</v>
      </c>
      <c r="AN351" s="4" cm="1">
        <f t="array" ref="AN351">INDEX(GMWQ!$A$2:$NF$60,MATCH(1,(GMWQ!$NE$2:$NE$60=AN$3)*(GMWQ!$ND$2:$ND$60=AN$4)*(GMWQ!$NF$2:$NF$60=AN$1),0),$G351-1966)</f>
        <v>1804.675</v>
      </c>
      <c r="AO351" s="4" cm="1">
        <f t="array" ref="AO351">INDEX(GMWQ!$A$2:$NF$60,MATCH(1,(GMWQ!$NE$2:$NE$60=AO$3)*(GMWQ!$ND$2:$ND$60=AO$4)*(GMWQ!$NF$2:$NF$60=AO$1),0),$G351-1966)</f>
        <v>1199.338</v>
      </c>
      <c r="AP351" s="4" cm="1">
        <f t="array" ref="AP351">INDEX(GMWQ!$A$2:$NF$60,MATCH(1,(GMWQ!$NE$2:$NE$60=AP$3)*(GMWQ!$ND$2:$ND$60=AP$4)*(GMWQ!$NF$2:$NF$60=AP$1),0),$G351-1966)</f>
        <v>2806545</v>
      </c>
      <c r="AQ351" s="4" cm="1">
        <f t="array" ref="AQ351">INDEX(GMWQ!$A$2:$NF$60,MATCH(1,(GMWQ!$NE$2:$NE$60=AQ$3)*(GMWQ!$ND$2:$ND$60=AQ$4)*(GMWQ!$NF$2:$NF$60=AQ$1),0),$G351-1966)</f>
        <v>0.75924539999999996</v>
      </c>
      <c r="AR351" s="4" cm="1">
        <f t="array" ref="AR351">INDEX(GMWQ!$A$2:$NF$60,MATCH(1,(GMWQ!$NE$2:$NE$60=AR$3)*(GMWQ!$ND$2:$ND$60=AR$4)*(GMWQ!$NF$2:$NF$60=AR$1),0),$G351-1966)</f>
        <v>0.794292</v>
      </c>
      <c r="AS351" s="4" cm="1">
        <f t="array" ref="AS351">INDEX(GMWQ!$A$2:$NF$60,MATCH(1,(GMWQ!$NE$2:$NE$60=AS$3)*(GMWQ!$ND$2:$ND$60=AS$4)*(GMWQ!$NF$2:$NF$60=AS$1),0),$G351-1966)</f>
        <v>0.52963769999999999</v>
      </c>
      <c r="AT351" s="4" cm="1">
        <f t="array" ref="AT351">INDEX(GMWQ!$A$2:$NF$60,MATCH(1,(GMWQ!$NE$2:$NE$60=AT$3)*(GMWQ!$ND$2:$ND$60=AT$4)*(GMWQ!$NF$2:$NF$60=AT$1),0),$G351-1966)</f>
        <v>0.68053580000000002</v>
      </c>
      <c r="AU351" s="4" cm="1">
        <f t="array" ref="AU351">INDEX(GMWQ!$A$2:$NF$60,MATCH(1,(GMWQ!$NE$2:$NE$60=AU$3)*(GMWQ!$ND$2:$ND$60=AU$4)*(GMWQ!$NF$2:$NF$60=AU$1),0),$G351-1966)</f>
        <v>273.7242</v>
      </c>
      <c r="AV351" s="4" cm="1">
        <f t="array" ref="AV351">INDEX(GMWQ!$A$2:$NF$60,MATCH(1,(GMWQ!$NE$2:$NE$60=AV$3)*(GMWQ!$ND$2:$ND$60=AV$4)*(GMWQ!$NF$2:$NF$60=AV$1),0),$G351-1966)</f>
        <v>676.65509999999995</v>
      </c>
      <c r="AW351" s="4" cm="1">
        <f t="array" ref="AW351">INDEX(GMWQ!$A$2:$NF$60,MATCH(1,(GMWQ!$NE$2:$NE$60=AW$3)*(GMWQ!$ND$2:$ND$60=AW$4)*(GMWQ!$NF$2:$NF$60=AW$1),0),$G351-1966)</f>
        <v>209.9032</v>
      </c>
      <c r="AX351" s="4" cm="1">
        <f t="array" ref="AX351">INDEX(GMWQ!$A$2:$NF$60,MATCH(1,(GMWQ!$NE$2:$NE$60=AX$3)*(GMWQ!$ND$2:$ND$60=AX$4)*(GMWQ!$NF$2:$NF$60=AX$1),0),$G351-1966)</f>
        <v>244.39830000000001</v>
      </c>
      <c r="AY351" s="4" cm="1">
        <f t="array" ref="AY351">INDEX(GMWQ!$A$2:$NF$60,MATCH(1,(GMWQ!$NE$2:$NE$60=AY$3)*(GMWQ!$ND$2:$ND$60=AY$4)*(GMWQ!$NF$2:$NF$60=AY$1),0),$G351-1966)</f>
        <v>193.62629999999999</v>
      </c>
      <c r="AZ351" s="4" cm="1">
        <f t="array" ref="AZ351">INDEX(GMWQ!$A$2:$NF$60,MATCH(1,(GMWQ!$NE$2:$NE$60=AZ$3)*(GMWQ!$ND$2:$ND$60=AZ$4)*(GMWQ!$NF$2:$NF$60=AZ$1),0),$G351-1966)</f>
        <v>193.1977</v>
      </c>
      <c r="BA351" s="4" cm="1">
        <f t="array" ref="BA351">INDEX(GMWQ!$A$2:$NF$60,MATCH(1,(GMWQ!$NE$2:$NE$60=BA$3)*(GMWQ!$ND$2:$ND$60=BA$4)*(GMWQ!$NF$2:$NF$60=BA$1),0),$G351-1966)</f>
        <v>324.0872</v>
      </c>
    </row>
    <row r="352" spans="1:53" x14ac:dyDescent="0.25">
      <c r="B352" s="4">
        <f t="shared" si="452"/>
        <v>2059</v>
      </c>
      <c r="C352" s="4">
        <f t="shared" si="452"/>
        <v>2059</v>
      </c>
      <c r="D352" s="4">
        <f t="shared" ref="D352" si="458">+D348+1</f>
        <v>2058</v>
      </c>
      <c r="G352" s="4">
        <f t="shared" si="396"/>
        <v>2318</v>
      </c>
      <c r="H352" s="4" cm="1">
        <f t="array" ref="H352">INDEX(GMWQ!$A$2:$NF$60,MATCH(1,(GMWQ!$NE$2:$NE$60=H$3)*(GMWQ!$ND$2:$ND$60=H$4)*(GMWQ!$NF$2:$NF$60=H$1),0),$G352-1966)</f>
        <v>1081849</v>
      </c>
      <c r="I352" s="4" cm="1">
        <f t="array" ref="I352">INDEX(GMWQ!$A$2:$NF$60,MATCH(1,(GMWQ!$NE$2:$NE$60=I$3)*(GMWQ!$ND$2:$ND$60=I$4)*(GMWQ!$NF$2:$NF$60=I$1),0),$G352-1966)</f>
        <v>11147.72</v>
      </c>
      <c r="J352" s="4" cm="1">
        <f t="array" ref="J352">INDEX(GMWQ!$A$2:$NF$60,MATCH(1,(GMWQ!$NE$2:$NE$60=J$3)*(GMWQ!$ND$2:$ND$60=J$4)*(GMWQ!$NF$2:$NF$60=J$1),0),$G352-1966)</f>
        <v>161774.79999999999</v>
      </c>
      <c r="K352" s="4" cm="1">
        <f t="array" ref="K352">INDEX(GMWQ!$A$2:$NF$60,MATCH(1,(GMWQ!$NE$2:$NE$60=K$3)*(GMWQ!$ND$2:$ND$60=K$4)*(GMWQ!$NF$2:$NF$60=K$1),0),$G352-1966)</f>
        <v>1212.789</v>
      </c>
      <c r="L352" s="4" cm="1">
        <f t="array" ref="L352">INDEX(GMWQ!$A$2:$NF$60,MATCH(1,(GMWQ!$NE$2:$NE$60=L$3)*(GMWQ!$ND$2:$ND$60=L$4)*(GMWQ!$NF$2:$NF$60=L$1),0),$G352-1966)</f>
        <v>806.94650000000001</v>
      </c>
      <c r="M352" s="4" cm="1">
        <f t="array" ref="M352">INDEX(GMWQ!$A$2:$NF$60,MATCH(1,(GMWQ!$NE$2:$NE$60=M$3)*(GMWQ!$ND$2:$ND$60=M$4)*(GMWQ!$NF$2:$NF$60=M$1),0),$G352-1966)</f>
        <v>546.4855</v>
      </c>
      <c r="N352" s="4" cm="1">
        <f t="array" ref="N352">INDEX(GMWQ!$A$2:$NF$60,MATCH(1,(GMWQ!$NE$2:$NE$60=N$3)*(GMWQ!$ND$2:$ND$60=N$4)*(GMWQ!$NF$2:$NF$60=N$1),0),$G352-1966)</f>
        <v>1134710</v>
      </c>
      <c r="O352" s="4" cm="1">
        <f t="array" ref="O352">INDEX(GMWQ!$A$2:$NF$60,MATCH(1,(GMWQ!$NE$2:$NE$60=O$3)*(GMWQ!$ND$2:$ND$60=O$4)*(GMWQ!$NF$2:$NF$60=O$1),0),$G352-1966)</f>
        <v>-154119.9</v>
      </c>
      <c r="P352" s="4" cm="1">
        <f t="array" ref="P352">INDEX(GMWQ!$A$2:$NF$60,MATCH(1,(GMWQ!$NE$2:$NE$60=P$3)*(GMWQ!$ND$2:$ND$60=P$4)*(GMWQ!$NF$2:$NF$60=P$1),0),$G352-1966)</f>
        <v>-993.28279999999995</v>
      </c>
      <c r="Q352" s="4" cm="1">
        <f t="array" ref="Q352">INDEX(GMWQ!$A$2:$NF$60,MATCH(1,(GMWQ!$NE$2:$NE$60=Q$3)*(GMWQ!$ND$2:$ND$60=Q$4)*(GMWQ!$NF$2:$NF$60=Q$1),0),$G352-1966)</f>
        <v>-10245.66</v>
      </c>
      <c r="R352" s="4" cm="1">
        <f t="array" ref="R352">INDEX(GMWQ!$A$2:$NF$60,MATCH(1,(GMWQ!$NE$2:$NE$60=R$3)*(GMWQ!$ND$2:$ND$60=R$4)*(GMWQ!$NF$2:$NF$60=R$1),0),$G352-1966)</f>
        <v>-45.019039999999997</v>
      </c>
      <c r="S352" s="4" cm="1">
        <f t="array" ref="S352">INDEX(GMWQ!$A$2:$NF$60,MATCH(1,(GMWQ!$NE$2:$NE$60=S$3)*(GMWQ!$ND$2:$ND$60=S$4)*(GMWQ!$NF$2:$NF$60=S$1),0),$G352-1966)</f>
        <v>-59.657040000000002</v>
      </c>
      <c r="T352" s="4" cm="1">
        <f t="array" ref="T352">INDEX(GMWQ!$A$2:$NF$60,MATCH(1,(GMWQ!$NE$2:$NE$60=T$3)*(GMWQ!$ND$2:$ND$60=T$4)*(GMWQ!$NF$2:$NF$60=T$1),0),$G352-1966)</f>
        <v>-21.240359999999999</v>
      </c>
      <c r="U352" s="4" cm="1">
        <f t="array" ref="U352">INDEX(GMWQ!$A$2:$NF$60,MATCH(1,(GMWQ!$NE$2:$NE$60=U$3)*(GMWQ!$ND$2:$ND$60=U$4)*(GMWQ!$NF$2:$NF$60=U$1),0),$G352-1966)</f>
        <v>-40106.379999999997</v>
      </c>
      <c r="V352" s="4" cm="1">
        <f t="array" ref="V352">INDEX(GMWQ!$A$2:$NF$60,MATCH(1,(GMWQ!$NE$2:$NE$60=V$3)*(GMWQ!$ND$2:$ND$60=V$4)*(GMWQ!$NF$2:$NF$60=V$1),0),$G352-1966)</f>
        <v>10509730</v>
      </c>
      <c r="W352" s="4" cm="1">
        <f t="array" ref="W352">INDEX(GMWQ!$A$2:$NF$60,MATCH(1,(GMWQ!$NE$2:$NE$60=W$3)*(GMWQ!$ND$2:$ND$60=W$4)*(GMWQ!$NF$2:$NF$60=W$1),0),$G352-1966)</f>
        <v>171030.9</v>
      </c>
      <c r="X352" s="4" cm="1">
        <f t="array" ref="X352">INDEX(GMWQ!$A$2:$NF$60,MATCH(1,(GMWQ!$NE$2:$NE$60=X$3)*(GMWQ!$ND$2:$ND$60=X$4)*(GMWQ!$NF$2:$NF$60=X$1),0),$G352-1966)</f>
        <v>2374928</v>
      </c>
      <c r="Y352" s="4" cm="1">
        <f t="array" ref="Y352">INDEX(GMWQ!$A$2:$NF$60,MATCH(1,(GMWQ!$NE$2:$NE$60=Y$3)*(GMWQ!$ND$2:$ND$60=Y$4)*(GMWQ!$NF$2:$NF$60=Y$1),0),$G352-1966)</f>
        <v>7385.7910000000002</v>
      </c>
      <c r="Z352" s="4" cm="1">
        <f t="array" ref="Z352">INDEX(GMWQ!$A$2:$NF$60,MATCH(1,(GMWQ!$NE$2:$NE$60=Z$3)*(GMWQ!$ND$2:$ND$60=Z$4)*(GMWQ!$NF$2:$NF$60=Z$1),0),$G352-1966)</f>
        <v>9590.1129999999994</v>
      </c>
      <c r="AA352" s="4" cm="1">
        <f t="array" ref="AA352">INDEX(GMWQ!$A$2:$NF$60,MATCH(1,(GMWQ!$NE$2:$NE$60=AA$3)*(GMWQ!$ND$2:$ND$60=AA$4)*(GMWQ!$NF$2:$NF$60=AA$1),0),$G352-1966)</f>
        <v>5626.8370000000004</v>
      </c>
      <c r="AB352" s="4" cm="1">
        <f t="array" ref="AB352">INDEX(GMWQ!$A$2:$NF$60,MATCH(1,(GMWQ!$NE$2:$NE$60=AB$3)*(GMWQ!$ND$2:$ND$60=AB$4)*(GMWQ!$NF$2:$NF$60=AB$1),0),$G352-1966)</f>
        <v>7248994</v>
      </c>
      <c r="AC352" s="4" cm="1">
        <f t="array" ref="AC352">INDEX(GMWQ!$A$2:$NF$60,MATCH(1,(GMWQ!$NE$2:$NE$60=AC$3)*(GMWQ!$ND$2:$ND$60=AC$4)*(GMWQ!$NF$2:$NF$60=AC$1),0),$G352-1966)</f>
        <v>10826300</v>
      </c>
      <c r="AD352" s="4" cm="1">
        <f t="array" ref="AD352">INDEX(GMWQ!$A$2:$NF$60,MATCH(1,(GMWQ!$NE$2:$NE$60=AD$3)*(GMWQ!$ND$2:$ND$60=AD$4)*(GMWQ!$NF$2:$NF$60=AD$1),0),$G352-1966)</f>
        <v>159302.1</v>
      </c>
      <c r="AE352" s="4" cm="1">
        <f t="array" ref="AE352">INDEX(GMWQ!$A$2:$NF$60,MATCH(1,(GMWQ!$NE$2:$NE$60=AE$3)*(GMWQ!$ND$2:$ND$60=AE$4)*(GMWQ!$NF$2:$NF$60=AE$1),0),$G352-1966)</f>
        <v>1592357</v>
      </c>
      <c r="AF352" s="4" cm="1">
        <f t="array" ref="AF352">INDEX(GMWQ!$A$2:$NF$60,MATCH(1,(GMWQ!$NE$2:$NE$60=AF$3)*(GMWQ!$ND$2:$ND$60=AF$4)*(GMWQ!$NF$2:$NF$60=AF$1),0),$G352-1966)</f>
        <v>5709.241</v>
      </c>
      <c r="AG352" s="4" cm="1">
        <f t="array" ref="AG352">INDEX(GMWQ!$A$2:$NF$60,MATCH(1,(GMWQ!$NE$2:$NE$60=AG$3)*(GMWQ!$ND$2:$ND$60=AG$4)*(GMWQ!$NF$2:$NF$60=AG$1),0),$G352-1966)</f>
        <v>8159.7240000000002</v>
      </c>
      <c r="AH352" s="4" cm="1">
        <f t="array" ref="AH352">INDEX(GMWQ!$A$2:$NF$60,MATCH(1,(GMWQ!$NE$2:$NE$60=AH$3)*(GMWQ!$ND$2:$ND$60=AH$4)*(GMWQ!$NF$2:$NF$60=AH$1),0),$G352-1966)</f>
        <v>4988.125</v>
      </c>
      <c r="AI352" s="4" cm="1">
        <f t="array" ref="AI352">INDEX(GMWQ!$A$2:$NF$60,MATCH(1,(GMWQ!$NE$2:$NE$60=AI$3)*(GMWQ!$ND$2:$ND$60=AI$4)*(GMWQ!$NF$2:$NF$60=AI$1),0),$G352-1966)</f>
        <v>4218050</v>
      </c>
      <c r="AJ352" s="4" cm="1">
        <f t="array" ref="AJ352">INDEX(GMWQ!$A$2:$NF$60,MATCH(1,(GMWQ!$NE$2:$NE$60=AJ$3)*(GMWQ!$ND$2:$ND$60=AJ$4)*(GMWQ!$NF$2:$NF$60=AJ$1),0),$G352-1966)</f>
        <v>2433109</v>
      </c>
      <c r="AK352" s="4" cm="1">
        <f t="array" ref="AK352">INDEX(GMWQ!$A$2:$NF$60,MATCH(1,(GMWQ!$NE$2:$NE$60=AK$3)*(GMWQ!$ND$2:$ND$60=AK$4)*(GMWQ!$NF$2:$NF$60=AK$1),0),$G352-1966)</f>
        <v>27252.51</v>
      </c>
      <c r="AL352" s="4" cm="1">
        <f t="array" ref="AL352">INDEX(GMWQ!$A$2:$NF$60,MATCH(1,(GMWQ!$NE$2:$NE$60=AL$3)*(GMWQ!$ND$2:$ND$60=AL$4)*(GMWQ!$NF$2:$NF$60=AL$1),0),$G352-1966)</f>
        <v>306123</v>
      </c>
      <c r="AM352" s="4" cm="1">
        <f t="array" ref="AM352">INDEX(GMWQ!$A$2:$NF$60,MATCH(1,(GMWQ!$NE$2:$NE$60=AM$3)*(GMWQ!$ND$2:$ND$60=AM$4)*(GMWQ!$NF$2:$NF$60=AM$1),0),$G352-1966)</f>
        <v>3054.26</v>
      </c>
      <c r="AN352" s="4" cm="1">
        <f t="array" ref="AN352">INDEX(GMWQ!$A$2:$NF$60,MATCH(1,(GMWQ!$NE$2:$NE$60=AN$3)*(GMWQ!$ND$2:$ND$60=AN$4)*(GMWQ!$NF$2:$NF$60=AN$1),0),$G352-1966)</f>
        <v>1814.623</v>
      </c>
      <c r="AO352" s="4" cm="1">
        <f t="array" ref="AO352">INDEX(GMWQ!$A$2:$NF$60,MATCH(1,(GMWQ!$NE$2:$NE$60=AO$3)*(GMWQ!$ND$2:$ND$60=AO$4)*(GMWQ!$NF$2:$NF$60=AO$1),0),$G352-1966)</f>
        <v>1206.1110000000001</v>
      </c>
      <c r="AP352" s="4" cm="1">
        <f t="array" ref="AP352">INDEX(GMWQ!$A$2:$NF$60,MATCH(1,(GMWQ!$NE$2:$NE$60=AP$3)*(GMWQ!$ND$2:$ND$60=AP$4)*(GMWQ!$NF$2:$NF$60=AP$1),0),$G352-1966)</f>
        <v>2831749</v>
      </c>
      <c r="AQ352" s="4" cm="1">
        <f t="array" ref="AQ352">INDEX(GMWQ!$A$2:$NF$60,MATCH(1,(GMWQ!$NE$2:$NE$60=AQ$3)*(GMWQ!$ND$2:$ND$60=AQ$4)*(GMWQ!$NF$2:$NF$60=AQ$1),0),$G352-1966)</f>
        <v>0.75986830000000005</v>
      </c>
      <c r="AR352" s="4" cm="1">
        <f t="array" ref="AR352">INDEX(GMWQ!$A$2:$NF$60,MATCH(1,(GMWQ!$NE$2:$NE$60=AR$3)*(GMWQ!$ND$2:$ND$60=AR$4)*(GMWQ!$NF$2:$NF$60=AR$1),0),$G352-1966)</f>
        <v>0.79433989999999999</v>
      </c>
      <c r="AS352" s="4" cm="1">
        <f t="array" ref="AS352">INDEX(GMWQ!$A$2:$NF$60,MATCH(1,(GMWQ!$NE$2:$NE$60=AS$3)*(GMWQ!$ND$2:$ND$60=AS$4)*(GMWQ!$NF$2:$NF$60=AS$1),0),$G352-1966)</f>
        <v>0.5225455</v>
      </c>
      <c r="AT352" s="4" cm="1">
        <f t="array" ref="AT352">INDEX(GMWQ!$A$2:$NF$60,MATCH(1,(GMWQ!$NE$2:$NE$60=AT$3)*(GMWQ!$ND$2:$ND$60=AT$4)*(GMWQ!$NF$2:$NF$60=AT$1),0),$G352-1966)</f>
        <v>0.67859510000000001</v>
      </c>
      <c r="AU352" s="4" cm="1">
        <f t="array" ref="AU352">INDEX(GMWQ!$A$2:$NF$60,MATCH(1,(GMWQ!$NE$2:$NE$60=AU$3)*(GMWQ!$ND$2:$ND$60=AU$4)*(GMWQ!$NF$2:$NF$60=AU$1),0),$G352-1966)</f>
        <v>276.08760000000001</v>
      </c>
      <c r="AV352" s="4" cm="1">
        <f t="array" ref="AV352">INDEX(GMWQ!$A$2:$NF$60,MATCH(1,(GMWQ!$NE$2:$NE$60=AV$3)*(GMWQ!$ND$2:$ND$60=AV$4)*(GMWQ!$NF$2:$NF$60=AV$1),0),$G352-1966)</f>
        <v>680.35829999999999</v>
      </c>
      <c r="AW352" s="4" cm="1">
        <f t="array" ref="AW352">INDEX(GMWQ!$A$2:$NF$60,MATCH(1,(GMWQ!$NE$2:$NE$60=AW$3)*(GMWQ!$ND$2:$ND$60=AW$4)*(GMWQ!$NF$2:$NF$60=AW$1),0),$G352-1966)</f>
        <v>211.76349999999999</v>
      </c>
      <c r="AX352" s="4" cm="1">
        <f t="array" ref="AX352">INDEX(GMWQ!$A$2:$NF$60,MATCH(1,(GMWQ!$NE$2:$NE$60=AX$3)*(GMWQ!$ND$2:$ND$60=AX$4)*(GMWQ!$NF$2:$NF$60=AX$1),0),$G352-1966)</f>
        <v>245.62620000000001</v>
      </c>
      <c r="AY352" s="4" cm="1">
        <f t="array" ref="AY352">INDEX(GMWQ!$A$2:$NF$60,MATCH(1,(GMWQ!$NE$2:$NE$60=AY$3)*(GMWQ!$ND$2:$ND$60=AY$4)*(GMWQ!$NF$2:$NF$60=AY$1),0),$G352-1966)</f>
        <v>195.40049999999999</v>
      </c>
      <c r="AZ352" s="4" cm="1">
        <f t="array" ref="AZ352">INDEX(GMWQ!$A$2:$NF$60,MATCH(1,(GMWQ!$NE$2:$NE$60=AZ$3)*(GMWQ!$ND$2:$ND$60=AZ$4)*(GMWQ!$NF$2:$NF$60=AZ$1),0),$G352-1966)</f>
        <v>195.1036</v>
      </c>
      <c r="BA352" s="4" cm="1">
        <f t="array" ref="BA352">INDEX(GMWQ!$A$2:$NF$60,MATCH(1,(GMWQ!$NE$2:$NE$60=BA$3)*(GMWQ!$ND$2:$ND$60=BA$4)*(GMWQ!$NF$2:$NF$60=BA$1),0),$G352-1966)</f>
        <v>325.71100000000001</v>
      </c>
    </row>
    <row r="353" spans="1:53" x14ac:dyDescent="0.25">
      <c r="B353" s="4">
        <f t="shared" si="452"/>
        <v>2059</v>
      </c>
      <c r="C353" s="4">
        <f t="shared" si="452"/>
        <v>2059</v>
      </c>
      <c r="D353" s="4">
        <f t="shared" ref="D353" si="459">+D349+1</f>
        <v>2059</v>
      </c>
      <c r="G353" s="4">
        <f t="shared" si="396"/>
        <v>2319</v>
      </c>
      <c r="H353" s="4" cm="1">
        <f t="array" ref="H353">INDEX(GMWQ!$A$2:$NF$60,MATCH(1,(GMWQ!$NE$2:$NE$60=H$3)*(GMWQ!$ND$2:$ND$60=H$4)*(GMWQ!$NF$2:$NF$60=H$1),0),$G353-1966)</f>
        <v>1084551</v>
      </c>
      <c r="I353" s="4" cm="1">
        <f t="array" ref="I353">INDEX(GMWQ!$A$2:$NF$60,MATCH(1,(GMWQ!$NE$2:$NE$60=I$3)*(GMWQ!$ND$2:$ND$60=I$4)*(GMWQ!$NF$2:$NF$60=I$1),0),$G353-1966)</f>
        <v>11191.06</v>
      </c>
      <c r="J353" s="4" cm="1">
        <f t="array" ref="J353">INDEX(GMWQ!$A$2:$NF$60,MATCH(1,(GMWQ!$NE$2:$NE$60=J$3)*(GMWQ!$ND$2:$ND$60=J$4)*(GMWQ!$NF$2:$NF$60=J$1),0),$G353-1966)</f>
        <v>161934.70000000001</v>
      </c>
      <c r="K353" s="4" cm="1">
        <f t="array" ref="K353">INDEX(GMWQ!$A$2:$NF$60,MATCH(1,(GMWQ!$NE$2:$NE$60=K$3)*(GMWQ!$ND$2:$ND$60=K$4)*(GMWQ!$NF$2:$NF$60=K$1),0),$G353-1966)</f>
        <v>1215.1590000000001</v>
      </c>
      <c r="L353" s="4" cm="1">
        <f t="array" ref="L353">INDEX(GMWQ!$A$2:$NF$60,MATCH(1,(GMWQ!$NE$2:$NE$60=L$3)*(GMWQ!$ND$2:$ND$60=L$4)*(GMWQ!$NF$2:$NF$60=L$1),0),$G353-1966)</f>
        <v>807.29449999999997</v>
      </c>
      <c r="M353" s="4" cm="1">
        <f t="array" ref="M353">INDEX(GMWQ!$A$2:$NF$60,MATCH(1,(GMWQ!$NE$2:$NE$60=M$3)*(GMWQ!$ND$2:$ND$60=M$4)*(GMWQ!$NF$2:$NF$60=M$1),0),$G353-1966)</f>
        <v>546.8107</v>
      </c>
      <c r="N353" s="4" cm="1">
        <f t="array" ref="N353">INDEX(GMWQ!$A$2:$NF$60,MATCH(1,(GMWQ!$NE$2:$NE$60=N$3)*(GMWQ!$ND$2:$ND$60=N$4)*(GMWQ!$NF$2:$NF$60=N$1),0),$G353-1966)</f>
        <v>1139295</v>
      </c>
      <c r="O353" s="4" cm="1">
        <f t="array" ref="O353">INDEX(GMWQ!$A$2:$NF$60,MATCH(1,(GMWQ!$NE$2:$NE$60=O$3)*(GMWQ!$ND$2:$ND$60=O$4)*(GMWQ!$NF$2:$NF$60=O$1),0),$G353-1966)</f>
        <v>-82316.56</v>
      </c>
      <c r="P353" s="4" cm="1">
        <f t="array" ref="P353">INDEX(GMWQ!$A$2:$NF$60,MATCH(1,(GMWQ!$NE$2:$NE$60=P$3)*(GMWQ!$ND$2:$ND$60=P$4)*(GMWQ!$NF$2:$NF$60=P$1),0),$G353-1966)</f>
        <v>-987.40689999999995</v>
      </c>
      <c r="Q353" s="4" cm="1">
        <f t="array" ref="Q353">INDEX(GMWQ!$A$2:$NF$60,MATCH(1,(GMWQ!$NE$2:$NE$60=Q$3)*(GMWQ!$ND$2:$ND$60=Q$4)*(GMWQ!$NF$2:$NF$60=Q$1),0),$G353-1966)</f>
        <v>-10297.709999999999</v>
      </c>
      <c r="R353" s="4" cm="1">
        <f t="array" ref="R353">INDEX(GMWQ!$A$2:$NF$60,MATCH(1,(GMWQ!$NE$2:$NE$60=R$3)*(GMWQ!$ND$2:$ND$60=R$4)*(GMWQ!$NF$2:$NF$60=R$1),0),$G353-1966)</f>
        <v>-45.331049999999998</v>
      </c>
      <c r="S353" s="4" cm="1">
        <f t="array" ref="S353">INDEX(GMWQ!$A$2:$NF$60,MATCH(1,(GMWQ!$NE$2:$NE$60=S$3)*(GMWQ!$ND$2:$ND$60=S$4)*(GMWQ!$NF$2:$NF$60=S$1),0),$G353-1966)</f>
        <v>-60.000979999999998</v>
      </c>
      <c r="T353" s="4" cm="1">
        <f t="array" ref="T353">INDEX(GMWQ!$A$2:$NF$60,MATCH(1,(GMWQ!$NE$2:$NE$60=T$3)*(GMWQ!$ND$2:$ND$60=T$4)*(GMWQ!$NF$2:$NF$60=T$1),0),$G353-1966)</f>
        <v>-21.360289999999999</v>
      </c>
      <c r="U353" s="4" cm="1">
        <f t="array" ref="U353">INDEX(GMWQ!$A$2:$NF$60,MATCH(1,(GMWQ!$NE$2:$NE$60=U$3)*(GMWQ!$ND$2:$ND$60=U$4)*(GMWQ!$NF$2:$NF$60=U$1),0),$G353-1966)</f>
        <v>-40070.120000000003</v>
      </c>
      <c r="V353" s="4" cm="1">
        <f t="array" ref="V353">INDEX(GMWQ!$A$2:$NF$60,MATCH(1,(GMWQ!$NE$2:$NE$60=V$3)*(GMWQ!$ND$2:$ND$60=V$4)*(GMWQ!$NF$2:$NF$60=V$1),0),$G353-1966)</f>
        <v>10592050</v>
      </c>
      <c r="W353" s="4" cm="1">
        <f t="array" ref="W353">INDEX(GMWQ!$A$2:$NF$60,MATCH(1,(GMWQ!$NE$2:$NE$60=W$3)*(GMWQ!$ND$2:$ND$60=W$4)*(GMWQ!$NF$2:$NF$60=W$1),0),$G353-1966)</f>
        <v>172018.3</v>
      </c>
      <c r="X353" s="4" cm="1">
        <f t="array" ref="X353">INDEX(GMWQ!$A$2:$NF$60,MATCH(1,(GMWQ!$NE$2:$NE$60=X$3)*(GMWQ!$ND$2:$ND$60=X$4)*(GMWQ!$NF$2:$NF$60=X$1),0),$G353-1966)</f>
        <v>2385225</v>
      </c>
      <c r="Y353" s="4" cm="1">
        <f t="array" ref="Y353">INDEX(GMWQ!$A$2:$NF$60,MATCH(1,(GMWQ!$NE$2:$NE$60=Y$3)*(GMWQ!$ND$2:$ND$60=Y$4)*(GMWQ!$NF$2:$NF$60=Y$1),0),$G353-1966)</f>
        <v>7431.1220000000003</v>
      </c>
      <c r="Z353" s="4" cm="1">
        <f t="array" ref="Z353">INDEX(GMWQ!$A$2:$NF$60,MATCH(1,(GMWQ!$NE$2:$NE$60=Z$3)*(GMWQ!$ND$2:$ND$60=Z$4)*(GMWQ!$NF$2:$NF$60=Z$1),0),$G353-1966)</f>
        <v>9650.1139999999996</v>
      </c>
      <c r="AA353" s="4" cm="1">
        <f t="array" ref="AA353">INDEX(GMWQ!$A$2:$NF$60,MATCH(1,(GMWQ!$NE$2:$NE$60=AA$3)*(GMWQ!$ND$2:$ND$60=AA$4)*(GMWQ!$NF$2:$NF$60=AA$1),0),$G353-1966)</f>
        <v>5648.1980000000003</v>
      </c>
      <c r="AB353" s="4" cm="1">
        <f t="array" ref="AB353">INDEX(GMWQ!$A$2:$NF$60,MATCH(1,(GMWQ!$NE$2:$NE$60=AB$3)*(GMWQ!$ND$2:$ND$60=AB$4)*(GMWQ!$NF$2:$NF$60=AB$1),0),$G353-1966)</f>
        <v>7289064</v>
      </c>
      <c r="AC353" s="4" cm="1">
        <f t="array" ref="AC353">INDEX(GMWQ!$A$2:$NF$60,MATCH(1,(GMWQ!$NE$2:$NE$60=AC$3)*(GMWQ!$ND$2:$ND$60=AC$4)*(GMWQ!$NF$2:$NF$60=AC$1),0),$G353-1966)</f>
        <v>10911300</v>
      </c>
      <c r="AD353" s="4" cm="1">
        <f t="array" ref="AD353">INDEX(GMWQ!$A$2:$NF$60,MATCH(1,(GMWQ!$NE$2:$NE$60=AD$3)*(GMWQ!$ND$2:$ND$60=AD$4)*(GMWQ!$NF$2:$NF$60=AD$1),0),$G353-1966)</f>
        <v>160290.29999999999</v>
      </c>
      <c r="AE353" s="4" cm="1">
        <f t="array" ref="AE353">INDEX(GMWQ!$A$2:$NF$60,MATCH(1,(GMWQ!$NE$2:$NE$60=AE$3)*(GMWQ!$ND$2:$ND$60=AE$4)*(GMWQ!$NF$2:$NF$60=AE$1),0),$G353-1966)</f>
        <v>1602654</v>
      </c>
      <c r="AF353" s="4" cm="1">
        <f t="array" ref="AF353">INDEX(GMWQ!$A$2:$NF$60,MATCH(1,(GMWQ!$NE$2:$NE$60=AF$3)*(GMWQ!$ND$2:$ND$60=AF$4)*(GMWQ!$NF$2:$NF$60=AF$1),0),$G353-1966)</f>
        <v>5754.5720000000001</v>
      </c>
      <c r="AG353" s="4" cm="1">
        <f t="array" ref="AG353">INDEX(GMWQ!$A$2:$NF$60,MATCH(1,(GMWQ!$NE$2:$NE$60=AG$3)*(GMWQ!$ND$2:$ND$60=AG$4)*(GMWQ!$NF$2:$NF$60=AG$1),0),$G353-1966)</f>
        <v>8219.7250000000004</v>
      </c>
      <c r="AH353" s="4" cm="1">
        <f t="array" ref="AH353">INDEX(GMWQ!$A$2:$NF$60,MATCH(1,(GMWQ!$NE$2:$NE$60=AH$3)*(GMWQ!$ND$2:$ND$60=AH$4)*(GMWQ!$NF$2:$NF$60=AH$1),0),$G353-1966)</f>
        <v>5009.4849999999997</v>
      </c>
      <c r="AI353" s="4" cm="1">
        <f t="array" ref="AI353">INDEX(GMWQ!$A$2:$NF$60,MATCH(1,(GMWQ!$NE$2:$NE$60=AI$3)*(GMWQ!$ND$2:$ND$60=AI$4)*(GMWQ!$NF$2:$NF$60=AI$1),0),$G353-1966)</f>
        <v>4259637</v>
      </c>
      <c r="AJ353" s="4" cm="1">
        <f t="array" ref="AJ353">INDEX(GMWQ!$A$2:$NF$60,MATCH(1,(GMWQ!$NE$2:$NE$60=AJ$3)*(GMWQ!$ND$2:$ND$60=AJ$4)*(GMWQ!$NF$2:$NF$60=AJ$1),0),$G353-1966)</f>
        <v>2452430</v>
      </c>
      <c r="AK353" s="4" cm="1">
        <f t="array" ref="AK353">INDEX(GMWQ!$A$2:$NF$60,MATCH(1,(GMWQ!$NE$2:$NE$60=AK$3)*(GMWQ!$ND$2:$ND$60=AK$4)*(GMWQ!$NF$2:$NF$60=AK$1),0),$G353-1966)</f>
        <v>27489.52</v>
      </c>
      <c r="AL353" s="4" cm="1">
        <f t="array" ref="AL353">INDEX(GMWQ!$A$2:$NF$60,MATCH(1,(GMWQ!$NE$2:$NE$60=AL$3)*(GMWQ!$ND$2:$ND$60=AL$4)*(GMWQ!$NF$2:$NF$60=AL$1),0),$G353-1966)</f>
        <v>307671.2</v>
      </c>
      <c r="AM353" s="4" cm="1">
        <f t="array" ref="AM353">INDEX(GMWQ!$A$2:$NF$60,MATCH(1,(GMWQ!$NE$2:$NE$60=AM$3)*(GMWQ!$ND$2:$ND$60=AM$4)*(GMWQ!$NF$2:$NF$60=AM$1),0),$G353-1966)</f>
        <v>3075.413</v>
      </c>
      <c r="AN353" s="4" cm="1">
        <f t="array" ref="AN353">INDEX(GMWQ!$A$2:$NF$60,MATCH(1,(GMWQ!$NE$2:$NE$60=AN$3)*(GMWQ!$ND$2:$ND$60=AN$4)*(GMWQ!$NF$2:$NF$60=AN$1),0),$G353-1966)</f>
        <v>1824.4169999999999</v>
      </c>
      <c r="AO353" s="4" cm="1">
        <f t="array" ref="AO353">INDEX(GMWQ!$A$2:$NF$60,MATCH(1,(GMWQ!$NE$2:$NE$60=AO$3)*(GMWQ!$ND$2:$ND$60=AO$4)*(GMWQ!$NF$2:$NF$60=AO$1),0),$G353-1966)</f>
        <v>1213.0219999999999</v>
      </c>
      <c r="AP353" s="4" cm="1">
        <f t="array" ref="AP353">INDEX(GMWQ!$A$2:$NF$60,MATCH(1,(GMWQ!$NE$2:$NE$60=AP$3)*(GMWQ!$ND$2:$ND$60=AP$4)*(GMWQ!$NF$2:$NF$60=AP$1),0),$G353-1966)</f>
        <v>2857230</v>
      </c>
      <c r="AQ353" s="4" cm="1">
        <f t="array" ref="AQ353">INDEX(GMWQ!$A$2:$NF$60,MATCH(1,(GMWQ!$NE$2:$NE$60=AQ$3)*(GMWQ!$ND$2:$ND$60=AQ$4)*(GMWQ!$NF$2:$NF$60=AQ$1),0),$G353-1966)</f>
        <v>0.76049129999999998</v>
      </c>
      <c r="AR353" s="4" cm="1">
        <f t="array" ref="AR353">INDEX(GMWQ!$A$2:$NF$60,MATCH(1,(GMWQ!$NE$2:$NE$60=AR$3)*(GMWQ!$ND$2:$ND$60=AR$4)*(GMWQ!$NF$2:$NF$60=AR$1),0),$G353-1966)</f>
        <v>0.79443589999999997</v>
      </c>
      <c r="AS353" s="4" cm="1">
        <f t="array" ref="AS353">INDEX(GMWQ!$A$2:$NF$60,MATCH(1,(GMWQ!$NE$2:$NE$60=AS$3)*(GMWQ!$ND$2:$ND$60=AS$4)*(GMWQ!$NF$2:$NF$60=AS$1),0),$G353-1966)</f>
        <v>0.51466259999999997</v>
      </c>
      <c r="AT353" s="4" cm="1">
        <f t="array" ref="AT353">INDEX(GMWQ!$A$2:$NF$60,MATCH(1,(GMWQ!$NE$2:$NE$60=AT$3)*(GMWQ!$ND$2:$ND$60=AT$4)*(GMWQ!$NF$2:$NF$60=AT$1),0),$G353-1966)</f>
        <v>0.67672620000000006</v>
      </c>
      <c r="AU353" s="4" cm="1">
        <f t="array" ref="AU353">INDEX(GMWQ!$A$2:$NF$60,MATCH(1,(GMWQ!$NE$2:$NE$60=AU$3)*(GMWQ!$ND$2:$ND$60=AU$4)*(GMWQ!$NF$2:$NF$60=AU$1),0),$G353-1966)</f>
        <v>277.45819999999998</v>
      </c>
      <c r="AV353" s="4" cm="1">
        <f t="array" ref="AV353">INDEX(GMWQ!$A$2:$NF$60,MATCH(1,(GMWQ!$NE$2:$NE$60=AV$3)*(GMWQ!$ND$2:$ND$60=AV$4)*(GMWQ!$NF$2:$NF$60=AV$1),0),$G353-1966)</f>
        <v>684.08180000000004</v>
      </c>
      <c r="AW353" s="4" cm="1">
        <f t="array" ref="AW353">INDEX(GMWQ!$A$2:$NF$60,MATCH(1,(GMWQ!$NE$2:$NE$60=AW$3)*(GMWQ!$ND$2:$ND$60=AW$4)*(GMWQ!$NF$2:$NF$60=AW$1),0),$G353-1966)</f>
        <v>212.4007</v>
      </c>
      <c r="AX353" s="4" cm="1">
        <f t="array" ref="AX353">INDEX(GMWQ!$A$2:$NF$60,MATCH(1,(GMWQ!$NE$2:$NE$60=AX$3)*(GMWQ!$ND$2:$ND$60=AX$4)*(GMWQ!$NF$2:$NF$60=AX$1),0),$G353-1966)</f>
        <v>246.8605</v>
      </c>
      <c r="AY353" s="4" cm="1">
        <f t="array" ref="AY353">INDEX(GMWQ!$A$2:$NF$60,MATCH(1,(GMWQ!$NE$2:$NE$60=AY$3)*(GMWQ!$ND$2:$ND$60=AY$4)*(GMWQ!$NF$2:$NF$60=AY$1),0),$G353-1966)</f>
        <v>196.08850000000001</v>
      </c>
      <c r="AZ353" s="4" cm="1">
        <f t="array" ref="AZ353">INDEX(GMWQ!$A$2:$NF$60,MATCH(1,(GMWQ!$NE$2:$NE$60=AZ$3)*(GMWQ!$ND$2:$ND$60=AZ$4)*(GMWQ!$NF$2:$NF$60=AZ$1),0),$G353-1966)</f>
        <v>196.23689999999999</v>
      </c>
      <c r="BA353" s="4" cm="1">
        <f t="array" ref="BA353">INDEX(GMWQ!$A$2:$NF$60,MATCH(1,(GMWQ!$NE$2:$NE$60=BA$3)*(GMWQ!$ND$2:$ND$60=BA$4)*(GMWQ!$NF$2:$NF$60=BA$1),0),$G353-1966)</f>
        <v>327.34350000000001</v>
      </c>
    </row>
    <row r="354" spans="1:53" x14ac:dyDescent="0.25">
      <c r="B354" s="4">
        <f t="shared" si="452"/>
        <v>2059</v>
      </c>
      <c r="C354" s="4">
        <f t="shared" si="452"/>
        <v>2059</v>
      </c>
      <c r="D354" s="4">
        <f t="shared" ref="D354" si="460">+D350+1</f>
        <v>2059</v>
      </c>
      <c r="F354" s="4">
        <f t="shared" ref="F354" si="461">+F350+1</f>
        <v>2059</v>
      </c>
      <c r="G354" s="4">
        <f t="shared" si="396"/>
        <v>2320</v>
      </c>
      <c r="H354" s="4" cm="1">
        <f t="array" ref="H354">INDEX(GMWQ!$A$2:$NF$60,MATCH(1,(GMWQ!$NE$2:$NE$60=H$3)*(GMWQ!$ND$2:$ND$60=H$4)*(GMWQ!$NF$2:$NF$60=H$1),0),$G354-1966)</f>
        <v>1087255</v>
      </c>
      <c r="I354" s="4" cm="1">
        <f t="array" ref="I354">INDEX(GMWQ!$A$2:$NF$60,MATCH(1,(GMWQ!$NE$2:$NE$60=I$3)*(GMWQ!$ND$2:$ND$60=I$4)*(GMWQ!$NF$2:$NF$60=I$1),0),$G354-1966)</f>
        <v>11234.59</v>
      </c>
      <c r="J354" s="4" cm="1">
        <f t="array" ref="J354">INDEX(GMWQ!$A$2:$NF$60,MATCH(1,(GMWQ!$NE$2:$NE$60=J$3)*(GMWQ!$ND$2:$ND$60=J$4)*(GMWQ!$NF$2:$NF$60=J$1),0),$G354-1966)</f>
        <v>162093.29999999999</v>
      </c>
      <c r="K354" s="4" cm="1">
        <f t="array" ref="K354">INDEX(GMWQ!$A$2:$NF$60,MATCH(1,(GMWQ!$NE$2:$NE$60=K$3)*(GMWQ!$ND$2:$ND$60=K$4)*(GMWQ!$NF$2:$NF$60=K$1),0),$G354-1966)</f>
        <v>1217.5360000000001</v>
      </c>
      <c r="L354" s="4" cm="1">
        <f t="array" ref="L354">INDEX(GMWQ!$A$2:$NF$60,MATCH(1,(GMWQ!$NE$2:$NE$60=L$3)*(GMWQ!$ND$2:$ND$60=L$4)*(GMWQ!$NF$2:$NF$60=L$1),0),$G354-1966)</f>
        <v>807.67629999999997</v>
      </c>
      <c r="M354" s="4" cm="1">
        <f t="array" ref="M354">INDEX(GMWQ!$A$2:$NF$60,MATCH(1,(GMWQ!$NE$2:$NE$60=M$3)*(GMWQ!$ND$2:$ND$60=M$4)*(GMWQ!$NF$2:$NF$60=M$1),0),$G354-1966)</f>
        <v>547.14070000000004</v>
      </c>
      <c r="N354" s="4" cm="1">
        <f t="array" ref="N354">INDEX(GMWQ!$A$2:$NF$60,MATCH(1,(GMWQ!$NE$2:$NE$60=N$3)*(GMWQ!$ND$2:$ND$60=N$4)*(GMWQ!$NF$2:$NF$60=N$1),0),$G354-1966)</f>
        <v>1143924</v>
      </c>
      <c r="O354" s="4" cm="1">
        <f t="array" ref="O354">INDEX(GMWQ!$A$2:$NF$60,MATCH(1,(GMWQ!$NE$2:$NE$60=O$3)*(GMWQ!$ND$2:$ND$60=O$4)*(GMWQ!$NF$2:$NF$60=O$1),0),$G354-1966)</f>
        <v>-147641</v>
      </c>
      <c r="P354" s="4" cm="1">
        <f t="array" ref="P354">INDEX(GMWQ!$A$2:$NF$60,MATCH(1,(GMWQ!$NE$2:$NE$60=P$3)*(GMWQ!$ND$2:$ND$60=P$4)*(GMWQ!$NF$2:$NF$60=P$1),0),$G354-1966)</f>
        <v>-981.28150000000005</v>
      </c>
      <c r="Q354" s="4" cm="1">
        <f t="array" ref="Q354">INDEX(GMWQ!$A$2:$NF$60,MATCH(1,(GMWQ!$NE$2:$NE$60=Q$3)*(GMWQ!$ND$2:$ND$60=Q$4)*(GMWQ!$NF$2:$NF$60=Q$1),0),$G354-1966)</f>
        <v>-10349.790000000001</v>
      </c>
      <c r="R354" s="4" cm="1">
        <f t="array" ref="R354">INDEX(GMWQ!$A$2:$NF$60,MATCH(1,(GMWQ!$NE$2:$NE$60=R$3)*(GMWQ!$ND$2:$ND$60=R$4)*(GMWQ!$NF$2:$NF$60=R$1),0),$G354-1966)</f>
        <v>-45.6449</v>
      </c>
      <c r="S354" s="4" cm="1">
        <f t="array" ref="S354">INDEX(GMWQ!$A$2:$NF$60,MATCH(1,(GMWQ!$NE$2:$NE$60=S$3)*(GMWQ!$ND$2:$ND$60=S$4)*(GMWQ!$NF$2:$NF$60=S$1),0),$G354-1966)</f>
        <v>-60.33099</v>
      </c>
      <c r="T354" s="4" cm="1">
        <f t="array" ref="T354">INDEX(GMWQ!$A$2:$NF$60,MATCH(1,(GMWQ!$NE$2:$NE$60=T$3)*(GMWQ!$ND$2:$ND$60=T$4)*(GMWQ!$NF$2:$NF$60=T$1),0),$G354-1966)</f>
        <v>-21.48273</v>
      </c>
      <c r="U354" s="4" cm="1">
        <f t="array" ref="U354">INDEX(GMWQ!$A$2:$NF$60,MATCH(1,(GMWQ!$NE$2:$NE$60=U$3)*(GMWQ!$ND$2:$ND$60=U$4)*(GMWQ!$NF$2:$NF$60=U$1),0),$G354-1966)</f>
        <v>-40487</v>
      </c>
      <c r="V354" s="4" cm="1">
        <f t="array" ref="V354">INDEX(GMWQ!$A$2:$NF$60,MATCH(1,(GMWQ!$NE$2:$NE$60=V$3)*(GMWQ!$ND$2:$ND$60=V$4)*(GMWQ!$NF$2:$NF$60=V$1),0),$G354-1966)</f>
        <v>10739690</v>
      </c>
      <c r="W354" s="4" cm="1">
        <f t="array" ref="W354">INDEX(GMWQ!$A$2:$NF$60,MATCH(1,(GMWQ!$NE$2:$NE$60=W$3)*(GMWQ!$ND$2:$ND$60=W$4)*(GMWQ!$NF$2:$NF$60=W$1),0),$G354-1966)</f>
        <v>172999.6</v>
      </c>
      <c r="X354" s="4" cm="1">
        <f t="array" ref="X354">INDEX(GMWQ!$A$2:$NF$60,MATCH(1,(GMWQ!$NE$2:$NE$60=X$3)*(GMWQ!$ND$2:$ND$60=X$4)*(GMWQ!$NF$2:$NF$60=X$1),0),$G354-1966)</f>
        <v>2395575</v>
      </c>
      <c r="Y354" s="4" cm="1">
        <f t="array" ref="Y354">INDEX(GMWQ!$A$2:$NF$60,MATCH(1,(GMWQ!$NE$2:$NE$60=Y$3)*(GMWQ!$ND$2:$ND$60=Y$4)*(GMWQ!$NF$2:$NF$60=Y$1),0),$G354-1966)</f>
        <v>7476.7669999999998</v>
      </c>
      <c r="Z354" s="4" cm="1">
        <f t="array" ref="Z354">INDEX(GMWQ!$A$2:$NF$60,MATCH(1,(GMWQ!$NE$2:$NE$60=Z$3)*(GMWQ!$ND$2:$ND$60=Z$4)*(GMWQ!$NF$2:$NF$60=Z$1),0),$G354-1966)</f>
        <v>9710.4449999999997</v>
      </c>
      <c r="AA354" s="4" cm="1">
        <f t="array" ref="AA354">INDEX(GMWQ!$A$2:$NF$60,MATCH(1,(GMWQ!$NE$2:$NE$60=AA$3)*(GMWQ!$ND$2:$ND$60=AA$4)*(GMWQ!$NF$2:$NF$60=AA$1),0),$G354-1966)</f>
        <v>5669.6809999999996</v>
      </c>
      <c r="AB354" s="4" cm="1">
        <f t="array" ref="AB354">INDEX(GMWQ!$A$2:$NF$60,MATCH(1,(GMWQ!$NE$2:$NE$60=AB$3)*(GMWQ!$ND$2:$ND$60=AB$4)*(GMWQ!$NF$2:$NF$60=AB$1),0),$G354-1966)</f>
        <v>7329551</v>
      </c>
      <c r="AC354" s="4" cm="1">
        <f t="array" ref="AC354">INDEX(GMWQ!$A$2:$NF$60,MATCH(1,(GMWQ!$NE$2:$NE$60=AC$3)*(GMWQ!$ND$2:$ND$60=AC$4)*(GMWQ!$NF$2:$NF$60=AC$1),0),$G354-1966)</f>
        <v>11061620</v>
      </c>
      <c r="AD354" s="4" cm="1">
        <f t="array" ref="AD354">INDEX(GMWQ!$A$2:$NF$60,MATCH(1,(GMWQ!$NE$2:$NE$60=AD$3)*(GMWQ!$ND$2:$ND$60=AD$4)*(GMWQ!$NF$2:$NF$60=AD$1),0),$G354-1966)</f>
        <v>161272.29999999999</v>
      </c>
      <c r="AE354" s="4" cm="1">
        <f t="array" ref="AE354">INDEX(GMWQ!$A$2:$NF$60,MATCH(1,(GMWQ!$NE$2:$NE$60=AE$3)*(GMWQ!$ND$2:$ND$60=AE$4)*(GMWQ!$NF$2:$NF$60=AE$1),0),$G354-1966)</f>
        <v>1613004</v>
      </c>
      <c r="AF354" s="4" cm="1">
        <f t="array" ref="AF354">INDEX(GMWQ!$A$2:$NF$60,MATCH(1,(GMWQ!$NE$2:$NE$60=AF$3)*(GMWQ!$ND$2:$ND$60=AF$4)*(GMWQ!$NF$2:$NF$60=AF$1),0),$G354-1966)</f>
        <v>5800.2169999999996</v>
      </c>
      <c r="AG354" s="4" cm="1">
        <f t="array" ref="AG354">INDEX(GMWQ!$A$2:$NF$60,MATCH(1,(GMWQ!$NE$2:$NE$60=AG$3)*(GMWQ!$ND$2:$ND$60=AG$4)*(GMWQ!$NF$2:$NF$60=AG$1),0),$G354-1966)</f>
        <v>8280.0560000000005</v>
      </c>
      <c r="AH354" s="4" cm="1">
        <f t="array" ref="AH354">INDEX(GMWQ!$A$2:$NF$60,MATCH(1,(GMWQ!$NE$2:$NE$60=AH$3)*(GMWQ!$ND$2:$ND$60=AH$4)*(GMWQ!$NF$2:$NF$60=AH$1),0),$G354-1966)</f>
        <v>5030.9679999999998</v>
      </c>
      <c r="AI354" s="4" cm="1">
        <f t="array" ref="AI354">INDEX(GMWQ!$A$2:$NF$60,MATCH(1,(GMWQ!$NE$2:$NE$60=AI$3)*(GMWQ!$ND$2:$ND$60=AI$4)*(GMWQ!$NF$2:$NF$60=AI$1),0),$G354-1966)</f>
        <v>4301642</v>
      </c>
      <c r="AJ354" s="4" cm="1">
        <f t="array" ref="AJ354">INDEX(GMWQ!$A$2:$NF$60,MATCH(1,(GMWQ!$NE$2:$NE$60=AJ$3)*(GMWQ!$ND$2:$ND$60=AJ$4)*(GMWQ!$NF$2:$NF$60=AJ$1),0),$G354-1966)</f>
        <v>2471894</v>
      </c>
      <c r="AK354" s="4" cm="1">
        <f t="array" ref="AK354">INDEX(GMWQ!$A$2:$NF$60,MATCH(1,(GMWQ!$NE$2:$NE$60=AK$3)*(GMWQ!$ND$2:$ND$60=AK$4)*(GMWQ!$NF$2:$NF$60=AK$1),0),$G354-1966)</f>
        <v>27728.67</v>
      </c>
      <c r="AL354" s="4" cm="1">
        <f t="array" ref="AL354">INDEX(GMWQ!$A$2:$NF$60,MATCH(1,(GMWQ!$NE$2:$NE$60=AL$3)*(GMWQ!$ND$2:$ND$60=AL$4)*(GMWQ!$NF$2:$NF$60=AL$1),0),$G354-1966)</f>
        <v>309203.90000000002</v>
      </c>
      <c r="AM354" s="4" cm="1">
        <f t="array" ref="AM354">INDEX(GMWQ!$A$2:$NF$60,MATCH(1,(GMWQ!$NE$2:$NE$60=AM$3)*(GMWQ!$ND$2:$ND$60=AM$4)*(GMWQ!$NF$2:$NF$60=AM$1),0),$G354-1966)</f>
        <v>3096.7150000000001</v>
      </c>
      <c r="AN354" s="4" cm="1">
        <f t="array" ref="AN354">INDEX(GMWQ!$A$2:$NF$60,MATCH(1,(GMWQ!$NE$2:$NE$60=AN$3)*(GMWQ!$ND$2:$ND$60=AN$4)*(GMWQ!$NF$2:$NF$60=AN$1),0),$G354-1966)</f>
        <v>1834.3030000000001</v>
      </c>
      <c r="AO354" s="4" cm="1">
        <f t="array" ref="AO354">INDEX(GMWQ!$A$2:$NF$60,MATCH(1,(GMWQ!$NE$2:$NE$60=AO$3)*(GMWQ!$ND$2:$ND$60=AO$4)*(GMWQ!$NF$2:$NF$60=AO$1),0),$G354-1966)</f>
        <v>1219.6849999999999</v>
      </c>
      <c r="AP354" s="4" cm="1">
        <f t="array" ref="AP354">INDEX(GMWQ!$A$2:$NF$60,MATCH(1,(GMWQ!$NE$2:$NE$60=AP$3)*(GMWQ!$ND$2:$ND$60=AP$4)*(GMWQ!$NF$2:$NF$60=AP$1),0),$G354-1966)</f>
        <v>2883020</v>
      </c>
      <c r="AQ354" s="4" cm="1">
        <f t="array" ref="AQ354">INDEX(GMWQ!$A$2:$NF$60,MATCH(1,(GMWQ!$NE$2:$NE$60=AQ$3)*(GMWQ!$ND$2:$ND$60=AQ$4)*(GMWQ!$NF$2:$NF$60=AQ$1),0),$G354-1966)</f>
        <v>0.76101839999999998</v>
      </c>
      <c r="AR354" s="4" cm="1">
        <f t="array" ref="AR354">INDEX(GMWQ!$A$2:$NF$60,MATCH(1,(GMWQ!$NE$2:$NE$60=AR$3)*(GMWQ!$ND$2:$ND$60=AR$4)*(GMWQ!$NF$2:$NF$60=AR$1),0),$G354-1966)</f>
        <v>0.79448370000000001</v>
      </c>
      <c r="AS354" s="4" cm="1">
        <f t="array" ref="AS354">INDEX(GMWQ!$A$2:$NF$60,MATCH(1,(GMWQ!$NE$2:$NE$60=AS$3)*(GMWQ!$ND$2:$ND$60=AS$4)*(GMWQ!$NF$2:$NF$60=AS$1),0),$G354-1966)</f>
        <v>0.5059652</v>
      </c>
      <c r="AT354" s="4" cm="1">
        <f t="array" ref="AT354">INDEX(GMWQ!$A$2:$NF$60,MATCH(1,(GMWQ!$NE$2:$NE$60=AT$3)*(GMWQ!$ND$2:$ND$60=AT$4)*(GMWQ!$NF$2:$NF$60=AT$1),0),$G354-1966)</f>
        <v>0.67490519999999998</v>
      </c>
      <c r="AU354" s="4" cm="1">
        <f t="array" ref="AU354">INDEX(GMWQ!$A$2:$NF$60,MATCH(1,(GMWQ!$NE$2:$NE$60=AU$3)*(GMWQ!$ND$2:$ND$60=AU$4)*(GMWQ!$NF$2:$NF$60=AU$1),0),$G354-1966)</f>
        <v>278.66289999999998</v>
      </c>
      <c r="AV354" s="4" cm="1">
        <f t="array" ref="AV354">INDEX(GMWQ!$A$2:$NF$60,MATCH(1,(GMWQ!$NE$2:$NE$60=AV$3)*(GMWQ!$ND$2:$ND$60=AV$4)*(GMWQ!$NF$2:$NF$60=AV$1),0),$G354-1966)</f>
        <v>687.82590000000005</v>
      </c>
      <c r="AW354" s="4" cm="1">
        <f t="array" ref="AW354">INDEX(GMWQ!$A$2:$NF$60,MATCH(1,(GMWQ!$NE$2:$NE$60=AW$3)*(GMWQ!$ND$2:$ND$60=AW$4)*(GMWQ!$NF$2:$NF$60=AW$1),0),$G354-1966)</f>
        <v>213.59270000000001</v>
      </c>
      <c r="AX354" s="4" cm="1">
        <f t="array" ref="AX354">INDEX(GMWQ!$A$2:$NF$60,MATCH(1,(GMWQ!$NE$2:$NE$60=AX$3)*(GMWQ!$ND$2:$ND$60=AX$4)*(GMWQ!$NF$2:$NF$60=AX$1),0),$G354-1966)</f>
        <v>248.1011</v>
      </c>
      <c r="AY354" s="4" cm="1">
        <f t="array" ref="AY354">INDEX(GMWQ!$A$2:$NF$60,MATCH(1,(GMWQ!$NE$2:$NE$60=AY$3)*(GMWQ!$ND$2:$ND$60=AY$4)*(GMWQ!$NF$2:$NF$60=AY$1),0),$G354-1966)</f>
        <v>196.46260000000001</v>
      </c>
      <c r="AZ354" s="4" cm="1">
        <f t="array" ref="AZ354">INDEX(GMWQ!$A$2:$NF$60,MATCH(1,(GMWQ!$NE$2:$NE$60=AZ$3)*(GMWQ!$ND$2:$ND$60=AZ$4)*(GMWQ!$NF$2:$NF$60=AZ$1),0),$G354-1966)</f>
        <v>195.69210000000001</v>
      </c>
      <c r="BA354" s="4" cm="1">
        <f t="array" ref="BA354">INDEX(GMWQ!$A$2:$NF$60,MATCH(1,(GMWQ!$NE$2:$NE$60=BA$3)*(GMWQ!$ND$2:$ND$60=BA$4)*(GMWQ!$NF$2:$NF$60=BA$1),0),$G354-1966)</f>
        <v>328.98329999999999</v>
      </c>
    </row>
    <row r="355" spans="1:53" x14ac:dyDescent="0.25">
      <c r="A355" s="4">
        <v>2060</v>
      </c>
      <c r="B355" s="4">
        <f t="shared" si="452"/>
        <v>2060</v>
      </c>
      <c r="C355" s="4">
        <f t="shared" si="452"/>
        <v>2059</v>
      </c>
      <c r="D355" s="4">
        <f t="shared" ref="D355" si="462">+D351+1</f>
        <v>2059</v>
      </c>
      <c r="E355" s="4">
        <f t="shared" si="452"/>
        <v>2059</v>
      </c>
      <c r="G355" s="4">
        <f t="shared" si="396"/>
        <v>2321</v>
      </c>
      <c r="H355" s="4" cm="1">
        <f t="array" ref="H355">INDEX(GMWQ!$A$2:$NF$60,MATCH(1,(GMWQ!$NE$2:$NE$60=H$3)*(GMWQ!$ND$2:$ND$60=H$4)*(GMWQ!$NF$2:$NF$60=H$1),0),$G355-1966)</f>
        <v>1089959</v>
      </c>
      <c r="I355" s="4" cm="1">
        <f t="array" ref="I355">INDEX(GMWQ!$A$2:$NF$60,MATCH(1,(GMWQ!$NE$2:$NE$60=I$3)*(GMWQ!$ND$2:$ND$60=I$4)*(GMWQ!$NF$2:$NF$60=I$1),0),$G355-1966)</f>
        <v>11278.29</v>
      </c>
      <c r="J355" s="4" cm="1">
        <f t="array" ref="J355">INDEX(GMWQ!$A$2:$NF$60,MATCH(1,(GMWQ!$NE$2:$NE$60=J$3)*(GMWQ!$ND$2:$ND$60=J$4)*(GMWQ!$NF$2:$NF$60=J$1),0),$G355-1966)</f>
        <v>162251.4</v>
      </c>
      <c r="K355" s="4" cm="1">
        <f t="array" ref="K355">INDEX(GMWQ!$A$2:$NF$60,MATCH(1,(GMWQ!$NE$2:$NE$60=K$3)*(GMWQ!$ND$2:$ND$60=K$4)*(GMWQ!$NF$2:$NF$60=K$1),0),$G355-1966)</f>
        <v>1219.973</v>
      </c>
      <c r="L355" s="4" cm="1">
        <f t="array" ref="L355">INDEX(GMWQ!$A$2:$NF$60,MATCH(1,(GMWQ!$NE$2:$NE$60=L$3)*(GMWQ!$ND$2:$ND$60=L$4)*(GMWQ!$NF$2:$NF$60=L$1),0),$G355-1966)</f>
        <v>808.19970000000001</v>
      </c>
      <c r="M355" s="4" cm="1">
        <f t="array" ref="M355">INDEX(GMWQ!$A$2:$NF$60,MATCH(1,(GMWQ!$NE$2:$NE$60=M$3)*(GMWQ!$ND$2:$ND$60=M$4)*(GMWQ!$NF$2:$NF$60=M$1),0),$G355-1966)</f>
        <v>547.44169999999997</v>
      </c>
      <c r="N355" s="4" cm="1">
        <f t="array" ref="N355">INDEX(GMWQ!$A$2:$NF$60,MATCH(1,(GMWQ!$NE$2:$NE$60=N$3)*(GMWQ!$ND$2:$ND$60=N$4)*(GMWQ!$NF$2:$NF$60=N$1),0),$G355-1966)</f>
        <v>1148520</v>
      </c>
      <c r="O355" s="4" cm="1">
        <f t="array" ref="O355">INDEX(GMWQ!$A$2:$NF$60,MATCH(1,(GMWQ!$NE$2:$NE$60=O$3)*(GMWQ!$ND$2:$ND$60=O$4)*(GMWQ!$NF$2:$NF$60=O$1),0),$G355-1966)</f>
        <v>-7253</v>
      </c>
      <c r="P355" s="4" cm="1">
        <f t="array" ref="P355">INDEX(GMWQ!$A$2:$NF$60,MATCH(1,(GMWQ!$NE$2:$NE$60=P$3)*(GMWQ!$ND$2:$ND$60=P$4)*(GMWQ!$NF$2:$NF$60=P$1),0),$G355-1966)</f>
        <v>-975.08510000000001</v>
      </c>
      <c r="Q355" s="4" cm="1">
        <f t="array" ref="Q355">INDEX(GMWQ!$A$2:$NF$60,MATCH(1,(GMWQ!$NE$2:$NE$60=Q$3)*(GMWQ!$ND$2:$ND$60=Q$4)*(GMWQ!$NF$2:$NF$60=Q$1),0),$G355-1966)</f>
        <v>-10401.34</v>
      </c>
      <c r="R355" s="4" cm="1">
        <f t="array" ref="R355">INDEX(GMWQ!$A$2:$NF$60,MATCH(1,(GMWQ!$NE$2:$NE$60=R$3)*(GMWQ!$ND$2:$ND$60=R$4)*(GMWQ!$NF$2:$NF$60=R$1),0),$G355-1966)</f>
        <v>-45.963009999999997</v>
      </c>
      <c r="S355" s="4" cm="1">
        <f t="array" ref="S355">INDEX(GMWQ!$A$2:$NF$60,MATCH(1,(GMWQ!$NE$2:$NE$60=S$3)*(GMWQ!$ND$2:$ND$60=S$4)*(GMWQ!$NF$2:$NF$60=S$1),0),$G355-1966)</f>
        <v>-60.66498</v>
      </c>
      <c r="T355" s="4" cm="1">
        <f t="array" ref="T355">INDEX(GMWQ!$A$2:$NF$60,MATCH(1,(GMWQ!$NE$2:$NE$60=T$3)*(GMWQ!$ND$2:$ND$60=T$4)*(GMWQ!$NF$2:$NF$60=T$1),0),$G355-1966)</f>
        <v>-21.600709999999999</v>
      </c>
      <c r="U355" s="4" cm="1">
        <f t="array" ref="U355">INDEX(GMWQ!$A$2:$NF$60,MATCH(1,(GMWQ!$NE$2:$NE$60=U$3)*(GMWQ!$ND$2:$ND$60=U$4)*(GMWQ!$NF$2:$NF$60=U$1),0),$G355-1966)</f>
        <v>-40848.5</v>
      </c>
      <c r="V355" s="4" cm="1">
        <f t="array" ref="V355">INDEX(GMWQ!$A$2:$NF$60,MATCH(1,(GMWQ!$NE$2:$NE$60=V$3)*(GMWQ!$ND$2:$ND$60=V$4)*(GMWQ!$NF$2:$NF$60=V$1),0),$G355-1966)</f>
        <v>10746940</v>
      </c>
      <c r="W355" s="4" cm="1">
        <f t="array" ref="W355">INDEX(GMWQ!$A$2:$NF$60,MATCH(1,(GMWQ!$NE$2:$NE$60=W$3)*(GMWQ!$ND$2:$ND$60=W$4)*(GMWQ!$NF$2:$NF$60=W$1),0),$G355-1966)</f>
        <v>173974.7</v>
      </c>
      <c r="X355" s="4" cm="1">
        <f t="array" ref="X355">INDEX(GMWQ!$A$2:$NF$60,MATCH(1,(GMWQ!$NE$2:$NE$60=X$3)*(GMWQ!$ND$2:$ND$60=X$4)*(GMWQ!$NF$2:$NF$60=X$1),0),$G355-1966)</f>
        <v>2405976</v>
      </c>
      <c r="Y355" s="4" cm="1">
        <f t="array" ref="Y355">INDEX(GMWQ!$A$2:$NF$60,MATCH(1,(GMWQ!$NE$2:$NE$60=Y$3)*(GMWQ!$ND$2:$ND$60=Y$4)*(GMWQ!$NF$2:$NF$60=Y$1),0),$G355-1966)</f>
        <v>7522.7290000000003</v>
      </c>
      <c r="Z355" s="4" cm="1">
        <f t="array" ref="Z355">INDEX(GMWQ!$A$2:$NF$60,MATCH(1,(GMWQ!$NE$2:$NE$60=Z$3)*(GMWQ!$ND$2:$ND$60=Z$4)*(GMWQ!$NF$2:$NF$60=Z$1),0),$G355-1966)</f>
        <v>9771.11</v>
      </c>
      <c r="AA355" s="4" cm="1">
        <f t="array" ref="AA355">INDEX(GMWQ!$A$2:$NF$60,MATCH(1,(GMWQ!$NE$2:$NE$60=AA$3)*(GMWQ!$ND$2:$ND$60=AA$4)*(GMWQ!$NF$2:$NF$60=AA$1),0),$G355-1966)</f>
        <v>5691.2809999999999</v>
      </c>
      <c r="AB355" s="4" cm="1">
        <f t="array" ref="AB355">INDEX(GMWQ!$A$2:$NF$60,MATCH(1,(GMWQ!$NE$2:$NE$60=AB$3)*(GMWQ!$ND$2:$ND$60=AB$4)*(GMWQ!$NF$2:$NF$60=AB$1),0),$G355-1966)</f>
        <v>7370399</v>
      </c>
      <c r="AC355" s="4" cm="1">
        <f t="array" ref="AC355">INDEX(GMWQ!$A$2:$NF$60,MATCH(1,(GMWQ!$NE$2:$NE$60=AC$3)*(GMWQ!$ND$2:$ND$60=AC$4)*(GMWQ!$NF$2:$NF$60=AC$1),0),$G355-1966)</f>
        <v>11071550</v>
      </c>
      <c r="AD355" s="4" cm="1">
        <f t="array" ref="AD355">INDEX(GMWQ!$A$2:$NF$60,MATCH(1,(GMWQ!$NE$2:$NE$60=AD$3)*(GMWQ!$ND$2:$ND$60=AD$4)*(GMWQ!$NF$2:$NF$60=AD$1),0),$G355-1966)</f>
        <v>162248.20000000001</v>
      </c>
      <c r="AE355" s="4" cm="1">
        <f t="array" ref="AE355">INDEX(GMWQ!$A$2:$NF$60,MATCH(1,(GMWQ!$NE$2:$NE$60=AE$3)*(GMWQ!$ND$2:$ND$60=AE$4)*(GMWQ!$NF$2:$NF$60=AE$1),0),$G355-1966)</f>
        <v>1623406</v>
      </c>
      <c r="AF355" s="4" cm="1">
        <f t="array" ref="AF355">INDEX(GMWQ!$A$2:$NF$60,MATCH(1,(GMWQ!$NE$2:$NE$60=AF$3)*(GMWQ!$ND$2:$ND$60=AF$4)*(GMWQ!$NF$2:$NF$60=AF$1),0),$G355-1966)</f>
        <v>5846.18</v>
      </c>
      <c r="AG355" s="4" cm="1">
        <f t="array" ref="AG355">INDEX(GMWQ!$A$2:$NF$60,MATCH(1,(GMWQ!$NE$2:$NE$60=AG$3)*(GMWQ!$ND$2:$ND$60=AG$4)*(GMWQ!$NF$2:$NF$60=AG$1),0),$G355-1966)</f>
        <v>8340.7209999999995</v>
      </c>
      <c r="AH355" s="4" cm="1">
        <f t="array" ref="AH355">INDEX(GMWQ!$A$2:$NF$60,MATCH(1,(GMWQ!$NE$2:$NE$60=AH$3)*(GMWQ!$ND$2:$ND$60=AH$4)*(GMWQ!$NF$2:$NF$60=AH$1),0),$G355-1966)</f>
        <v>5052.5690000000004</v>
      </c>
      <c r="AI355" s="4" cm="1">
        <f t="array" ref="AI355">INDEX(GMWQ!$A$2:$NF$60,MATCH(1,(GMWQ!$NE$2:$NE$60=AI$3)*(GMWQ!$ND$2:$ND$60=AI$4)*(GMWQ!$NF$2:$NF$60=AI$1),0),$G355-1966)</f>
        <v>4344008</v>
      </c>
      <c r="AJ355" s="4" cm="1">
        <f t="array" ref="AJ355">INDEX(GMWQ!$A$2:$NF$60,MATCH(1,(GMWQ!$NE$2:$NE$60=AJ$3)*(GMWQ!$ND$2:$ND$60=AJ$4)*(GMWQ!$NF$2:$NF$60=AJ$1),0),$G355-1966)</f>
        <v>2491500</v>
      </c>
      <c r="AK355" s="4" cm="1">
        <f t="array" ref="AK355">INDEX(GMWQ!$A$2:$NF$60,MATCH(1,(GMWQ!$NE$2:$NE$60=AK$3)*(GMWQ!$ND$2:$ND$60=AK$4)*(GMWQ!$NF$2:$NF$60=AK$1),0),$G355-1966)</f>
        <v>27969.95</v>
      </c>
      <c r="AL355" s="4" cm="1">
        <f t="array" ref="AL355">INDEX(GMWQ!$A$2:$NF$60,MATCH(1,(GMWQ!$NE$2:$NE$60=AL$3)*(GMWQ!$ND$2:$ND$60=AL$4)*(GMWQ!$NF$2:$NF$60=AL$1),0),$G355-1966)</f>
        <v>310762.09999999998</v>
      </c>
      <c r="AM355" s="4" cm="1">
        <f t="array" ref="AM355">INDEX(GMWQ!$A$2:$NF$60,MATCH(1,(GMWQ!$NE$2:$NE$60=AM$3)*(GMWQ!$ND$2:$ND$60=AM$4)*(GMWQ!$NF$2:$NF$60=AM$1),0),$G355-1966)</f>
        <v>3118.3069999999998</v>
      </c>
      <c r="AN355" s="4" cm="1">
        <f t="array" ref="AN355">INDEX(GMWQ!$A$2:$NF$60,MATCH(1,(GMWQ!$NE$2:$NE$60=AN$3)*(GMWQ!$ND$2:$ND$60=AN$4)*(GMWQ!$NF$2:$NF$60=AN$1),0),$G355-1966)</f>
        <v>1844.595</v>
      </c>
      <c r="AO355" s="4" cm="1">
        <f t="array" ref="AO355">INDEX(GMWQ!$A$2:$NF$60,MATCH(1,(GMWQ!$NE$2:$NE$60=AO$3)*(GMWQ!$ND$2:$ND$60=AO$4)*(GMWQ!$NF$2:$NF$60=AO$1),0),$G355-1966)</f>
        <v>1226.0409999999999</v>
      </c>
      <c r="AP355" s="4" cm="1">
        <f t="array" ref="AP355">INDEX(GMWQ!$A$2:$NF$60,MATCH(1,(GMWQ!$NE$2:$NE$60=AP$3)*(GMWQ!$ND$2:$ND$60=AP$4)*(GMWQ!$NF$2:$NF$60=AP$1),0),$G355-1966)</f>
        <v>2908904</v>
      </c>
      <c r="AQ355" s="4" cm="1">
        <f t="array" ref="AQ355">INDEX(GMWQ!$A$2:$NF$60,MATCH(1,(GMWQ!$NE$2:$NE$60=AQ$3)*(GMWQ!$ND$2:$ND$60=AQ$4)*(GMWQ!$NF$2:$NF$60=AQ$1),0),$G355-1966)</f>
        <v>0.76154549999999999</v>
      </c>
      <c r="AR355" s="4" cm="1">
        <f t="array" ref="AR355">INDEX(GMWQ!$A$2:$NF$60,MATCH(1,(GMWQ!$NE$2:$NE$60=AR$3)*(GMWQ!$ND$2:$ND$60=AR$4)*(GMWQ!$NF$2:$NF$60=AR$1),0),$G355-1966)</f>
        <v>0.79457960000000005</v>
      </c>
      <c r="AS355" s="4" cm="1">
        <f t="array" ref="AS355">INDEX(GMWQ!$A$2:$NF$60,MATCH(1,(GMWQ!$NE$2:$NE$60=AS$3)*(GMWQ!$ND$2:$ND$60=AS$4)*(GMWQ!$NF$2:$NF$60=AS$1),0),$G355-1966)</f>
        <v>0.49868129999999999</v>
      </c>
      <c r="AT355" s="4" cm="1">
        <f t="array" ref="AT355">INDEX(GMWQ!$A$2:$NF$60,MATCH(1,(GMWQ!$NE$2:$NE$60=AT$3)*(GMWQ!$ND$2:$ND$60=AT$4)*(GMWQ!$NF$2:$NF$60=AT$1),0),$G355-1966)</f>
        <v>0.67334780000000005</v>
      </c>
      <c r="AU355" s="4" cm="1">
        <f t="array" ref="AU355">INDEX(GMWQ!$A$2:$NF$60,MATCH(1,(GMWQ!$NE$2:$NE$60=AU$3)*(GMWQ!$ND$2:$ND$60=AU$4)*(GMWQ!$NF$2:$NF$60=AU$1),0),$G355-1966)</f>
        <v>279.19869999999997</v>
      </c>
      <c r="AV355" s="4" cm="1">
        <f t="array" ref="AV355">INDEX(GMWQ!$A$2:$NF$60,MATCH(1,(GMWQ!$NE$2:$NE$60=AV$3)*(GMWQ!$ND$2:$ND$60=AV$4)*(GMWQ!$NF$2:$NF$60=AV$1),0),$G355-1966)</f>
        <v>691.59029999999996</v>
      </c>
      <c r="AW355" s="4" cm="1">
        <f t="array" ref="AW355">INDEX(GMWQ!$A$2:$NF$60,MATCH(1,(GMWQ!$NE$2:$NE$60=AW$3)*(GMWQ!$ND$2:$ND$60=AW$4)*(GMWQ!$NF$2:$NF$60=AW$1),0),$G355-1966)</f>
        <v>213.85159999999999</v>
      </c>
      <c r="AX355" s="4" cm="1">
        <f t="array" ref="AX355">INDEX(GMWQ!$A$2:$NF$60,MATCH(1,(GMWQ!$NE$2:$NE$60=AX$3)*(GMWQ!$ND$2:$ND$60=AX$4)*(GMWQ!$NF$2:$NF$60=AX$1),0),$G355-1966)</f>
        <v>249.34739999999999</v>
      </c>
      <c r="AY355" s="4" cm="1">
        <f t="array" ref="AY355">INDEX(GMWQ!$A$2:$NF$60,MATCH(1,(GMWQ!$NE$2:$NE$60=AY$3)*(GMWQ!$ND$2:$ND$60=AY$4)*(GMWQ!$NF$2:$NF$60=AY$1),0),$G355-1966)</f>
        <v>197.49549999999999</v>
      </c>
      <c r="AZ355" s="4" cm="1">
        <f t="array" ref="AZ355">INDEX(GMWQ!$A$2:$NF$60,MATCH(1,(GMWQ!$NE$2:$NE$60=AZ$3)*(GMWQ!$ND$2:$ND$60=AZ$4)*(GMWQ!$NF$2:$NF$60=AZ$1),0),$G355-1966)</f>
        <v>197.04050000000001</v>
      </c>
      <c r="BA355" s="4" cm="1">
        <f t="array" ref="BA355">INDEX(GMWQ!$A$2:$NF$60,MATCH(1,(GMWQ!$NE$2:$NE$60=BA$3)*(GMWQ!$ND$2:$ND$60=BA$4)*(GMWQ!$NF$2:$NF$60=BA$1),0),$G355-1966)</f>
        <v>330.6327</v>
      </c>
    </row>
    <row r="356" spans="1:53" x14ac:dyDescent="0.25">
      <c r="B356" s="4">
        <f t="shared" si="452"/>
        <v>2060</v>
      </c>
      <c r="C356" s="4">
        <f t="shared" si="452"/>
        <v>2060</v>
      </c>
      <c r="D356" s="4">
        <f t="shared" ref="D356" si="463">+D352+1</f>
        <v>2059</v>
      </c>
      <c r="G356" s="4">
        <f t="shared" si="396"/>
        <v>2322</v>
      </c>
      <c r="H356" s="4" cm="1">
        <f t="array" ref="H356">INDEX(GMWQ!$A$2:$NF$60,MATCH(1,(GMWQ!$NE$2:$NE$60=H$3)*(GMWQ!$ND$2:$ND$60=H$4)*(GMWQ!$NF$2:$NF$60=H$1),0),$G356-1966)</f>
        <v>1092665</v>
      </c>
      <c r="I356" s="4" cm="1">
        <f t="array" ref="I356">INDEX(GMWQ!$A$2:$NF$60,MATCH(1,(GMWQ!$NE$2:$NE$60=I$3)*(GMWQ!$ND$2:$ND$60=I$4)*(GMWQ!$NF$2:$NF$60=I$1),0),$G356-1966)</f>
        <v>11322.16</v>
      </c>
      <c r="J356" s="4" cm="1">
        <f t="array" ref="J356">INDEX(GMWQ!$A$2:$NF$60,MATCH(1,(GMWQ!$NE$2:$NE$60=J$3)*(GMWQ!$ND$2:$ND$60=J$4)*(GMWQ!$NF$2:$NF$60=J$1),0),$G356-1966)</f>
        <v>162409.1</v>
      </c>
      <c r="K356" s="4" cm="1">
        <f t="array" ref="K356">INDEX(GMWQ!$A$2:$NF$60,MATCH(1,(GMWQ!$NE$2:$NE$60=K$3)*(GMWQ!$ND$2:$ND$60=K$4)*(GMWQ!$NF$2:$NF$60=K$1),0),$G356-1966)</f>
        <v>1222.4159999999999</v>
      </c>
      <c r="L356" s="4" cm="1">
        <f t="array" ref="L356">INDEX(GMWQ!$A$2:$NF$60,MATCH(1,(GMWQ!$NE$2:$NE$60=L$3)*(GMWQ!$ND$2:$ND$60=L$4)*(GMWQ!$NF$2:$NF$60=L$1),0),$G356-1966)</f>
        <v>808.61749999999995</v>
      </c>
      <c r="M356" s="4" cm="1">
        <f t="array" ref="M356">INDEX(GMWQ!$A$2:$NF$60,MATCH(1,(GMWQ!$NE$2:$NE$60=M$3)*(GMWQ!$ND$2:$ND$60=M$4)*(GMWQ!$NF$2:$NF$60=M$1),0),$G356-1966)</f>
        <v>547.74189999999999</v>
      </c>
      <c r="N356" s="4" cm="1">
        <f t="array" ref="N356">INDEX(GMWQ!$A$2:$NF$60,MATCH(1,(GMWQ!$NE$2:$NE$60=N$3)*(GMWQ!$ND$2:$ND$60=N$4)*(GMWQ!$NF$2:$NF$60=N$1),0),$G356-1966)</f>
        <v>1153163</v>
      </c>
      <c r="O356" s="4" cm="1">
        <f t="array" ref="O356">INDEX(GMWQ!$A$2:$NF$60,MATCH(1,(GMWQ!$NE$2:$NE$60=O$3)*(GMWQ!$ND$2:$ND$60=O$4)*(GMWQ!$NF$2:$NF$60=O$1),0),$G356-1966)</f>
        <v>-159070.20000000001</v>
      </c>
      <c r="P356" s="4" cm="1">
        <f t="array" ref="P356">INDEX(GMWQ!$A$2:$NF$60,MATCH(1,(GMWQ!$NE$2:$NE$60=P$3)*(GMWQ!$ND$2:$ND$60=P$4)*(GMWQ!$NF$2:$NF$60=P$1),0),$G356-1966)</f>
        <v>-968.45479999999998</v>
      </c>
      <c r="Q356" s="4" cm="1">
        <f t="array" ref="Q356">INDEX(GMWQ!$A$2:$NF$60,MATCH(1,(GMWQ!$NE$2:$NE$60=Q$3)*(GMWQ!$ND$2:$ND$60=Q$4)*(GMWQ!$NF$2:$NF$60=Q$1),0),$G356-1966)</f>
        <v>-10453.75</v>
      </c>
      <c r="R356" s="4" cm="1">
        <f t="array" ref="R356">INDEX(GMWQ!$A$2:$NF$60,MATCH(1,(GMWQ!$NE$2:$NE$60=R$3)*(GMWQ!$ND$2:$ND$60=R$4)*(GMWQ!$NF$2:$NF$60=R$1),0),$G356-1966)</f>
        <v>-46.284059999999997</v>
      </c>
      <c r="S356" s="4" cm="1">
        <f t="array" ref="S356">INDEX(GMWQ!$A$2:$NF$60,MATCH(1,(GMWQ!$NE$2:$NE$60=S$3)*(GMWQ!$ND$2:$ND$60=S$4)*(GMWQ!$NF$2:$NF$60=S$1),0),$G356-1966)</f>
        <v>-61.002009999999999</v>
      </c>
      <c r="T356" s="4" cm="1">
        <f t="array" ref="T356">INDEX(GMWQ!$A$2:$NF$60,MATCH(1,(GMWQ!$NE$2:$NE$60=T$3)*(GMWQ!$ND$2:$ND$60=T$4)*(GMWQ!$NF$2:$NF$60=T$1),0),$G356-1966)</f>
        <v>-21.713259999999998</v>
      </c>
      <c r="U356" s="4" cm="1">
        <f t="array" ref="U356">INDEX(GMWQ!$A$2:$NF$60,MATCH(1,(GMWQ!$NE$2:$NE$60=U$3)*(GMWQ!$ND$2:$ND$60=U$4)*(GMWQ!$NF$2:$NF$60=U$1),0),$G356-1966)</f>
        <v>-41019.120000000003</v>
      </c>
      <c r="V356" s="4" cm="1">
        <f t="array" ref="V356">INDEX(GMWQ!$A$2:$NF$60,MATCH(1,(GMWQ!$NE$2:$NE$60=V$3)*(GMWQ!$ND$2:$ND$60=V$4)*(GMWQ!$NF$2:$NF$60=V$1),0),$G356-1966)</f>
        <v>10906010</v>
      </c>
      <c r="W356" s="4" cm="1">
        <f t="array" ref="W356">INDEX(GMWQ!$A$2:$NF$60,MATCH(1,(GMWQ!$NE$2:$NE$60=W$3)*(GMWQ!$ND$2:$ND$60=W$4)*(GMWQ!$NF$2:$NF$60=W$1),0),$G356-1966)</f>
        <v>174943.1</v>
      </c>
      <c r="X356" s="4" cm="1">
        <f t="array" ref="X356">INDEX(GMWQ!$A$2:$NF$60,MATCH(1,(GMWQ!$NE$2:$NE$60=X$3)*(GMWQ!$ND$2:$ND$60=X$4)*(GMWQ!$NF$2:$NF$60=X$1),0),$G356-1966)</f>
        <v>2416430</v>
      </c>
      <c r="Y356" s="4" cm="1">
        <f t="array" ref="Y356">INDEX(GMWQ!$A$2:$NF$60,MATCH(1,(GMWQ!$NE$2:$NE$60=Y$3)*(GMWQ!$ND$2:$ND$60=Y$4)*(GMWQ!$NF$2:$NF$60=Y$1),0),$G356-1966)</f>
        <v>7569.0140000000001</v>
      </c>
      <c r="Z356" s="4" cm="1">
        <f t="array" ref="Z356">INDEX(GMWQ!$A$2:$NF$60,MATCH(1,(GMWQ!$NE$2:$NE$60=Z$3)*(GMWQ!$ND$2:$ND$60=Z$4)*(GMWQ!$NF$2:$NF$60=Z$1),0),$G356-1966)</f>
        <v>9832.1119999999992</v>
      </c>
      <c r="AA356" s="4" cm="1">
        <f t="array" ref="AA356">INDEX(GMWQ!$A$2:$NF$60,MATCH(1,(GMWQ!$NE$2:$NE$60=AA$3)*(GMWQ!$ND$2:$ND$60=AA$4)*(GMWQ!$NF$2:$NF$60=AA$1),0),$G356-1966)</f>
        <v>5712.9949999999999</v>
      </c>
      <c r="AB356" s="4" cm="1">
        <f t="array" ref="AB356">INDEX(GMWQ!$A$2:$NF$60,MATCH(1,(GMWQ!$NE$2:$NE$60=AB$3)*(GMWQ!$ND$2:$ND$60=AB$4)*(GMWQ!$NF$2:$NF$60=AB$1),0),$G356-1966)</f>
        <v>7411418</v>
      </c>
      <c r="AC356" s="4" cm="1">
        <f t="array" ref="AC356">INDEX(GMWQ!$A$2:$NF$60,MATCH(1,(GMWQ!$NE$2:$NE$60=AC$3)*(GMWQ!$ND$2:$ND$60=AC$4)*(GMWQ!$NF$2:$NF$60=AC$1),0),$G356-1966)</f>
        <v>11233300</v>
      </c>
      <c r="AD356" s="4" cm="1">
        <f t="array" ref="AD356">INDEX(GMWQ!$A$2:$NF$60,MATCH(1,(GMWQ!$NE$2:$NE$60=AD$3)*(GMWQ!$ND$2:$ND$60=AD$4)*(GMWQ!$NF$2:$NF$60=AD$1),0),$G356-1966)</f>
        <v>163217.4</v>
      </c>
      <c r="AE356" s="4" cm="1">
        <f t="array" ref="AE356">INDEX(GMWQ!$A$2:$NF$60,MATCH(1,(GMWQ!$NE$2:$NE$60=AE$3)*(GMWQ!$ND$2:$ND$60=AE$4)*(GMWQ!$NF$2:$NF$60=AE$1),0),$G356-1966)</f>
        <v>1633859</v>
      </c>
      <c r="AF356" s="4" cm="1">
        <f t="array" ref="AF356">INDEX(GMWQ!$A$2:$NF$60,MATCH(1,(GMWQ!$NE$2:$NE$60=AF$3)*(GMWQ!$ND$2:$ND$60=AF$4)*(GMWQ!$NF$2:$NF$60=AF$1),0),$G356-1966)</f>
        <v>5892.4639999999999</v>
      </c>
      <c r="AG356" s="4" cm="1">
        <f t="array" ref="AG356">INDEX(GMWQ!$A$2:$NF$60,MATCH(1,(GMWQ!$NE$2:$NE$60=AG$3)*(GMWQ!$ND$2:$ND$60=AG$4)*(GMWQ!$NF$2:$NF$60=AG$1),0),$G356-1966)</f>
        <v>8401.723</v>
      </c>
      <c r="AH356" s="4" cm="1">
        <f t="array" ref="AH356">INDEX(GMWQ!$A$2:$NF$60,MATCH(1,(GMWQ!$NE$2:$NE$60=AH$3)*(GMWQ!$ND$2:$ND$60=AH$4)*(GMWQ!$NF$2:$NF$60=AH$1),0),$G356-1966)</f>
        <v>5074.2820000000002</v>
      </c>
      <c r="AI356" s="4" cm="1">
        <f t="array" ref="AI356">INDEX(GMWQ!$A$2:$NF$60,MATCH(1,(GMWQ!$NE$2:$NE$60=AI$3)*(GMWQ!$ND$2:$ND$60=AI$4)*(GMWQ!$NF$2:$NF$60=AI$1),0),$G356-1966)</f>
        <v>4386544</v>
      </c>
      <c r="AJ356" s="4" cm="1">
        <f t="array" ref="AJ356">INDEX(GMWQ!$A$2:$NF$60,MATCH(1,(GMWQ!$NE$2:$NE$60=AJ$3)*(GMWQ!$ND$2:$ND$60=AJ$4)*(GMWQ!$NF$2:$NF$60=AJ$1),0),$G356-1966)</f>
        <v>2511244</v>
      </c>
      <c r="AK356" s="4" cm="1">
        <f t="array" ref="AK356">INDEX(GMWQ!$A$2:$NF$60,MATCH(1,(GMWQ!$NE$2:$NE$60=AK$3)*(GMWQ!$ND$2:$ND$60=AK$4)*(GMWQ!$NF$2:$NF$60=AK$1),0),$G356-1966)</f>
        <v>28213.37</v>
      </c>
      <c r="AL356" s="4" cm="1">
        <f t="array" ref="AL356">INDEX(GMWQ!$A$2:$NF$60,MATCH(1,(GMWQ!$NE$2:$NE$60=AL$3)*(GMWQ!$ND$2:$ND$60=AL$4)*(GMWQ!$NF$2:$NF$60=AL$1),0),$G356-1966)</f>
        <v>312342.59999999998</v>
      </c>
      <c r="AM356" s="4" cm="1">
        <f t="array" ref="AM356">INDEX(GMWQ!$A$2:$NF$60,MATCH(1,(GMWQ!$NE$2:$NE$60=AM$3)*(GMWQ!$ND$2:$ND$60=AM$4)*(GMWQ!$NF$2:$NF$60=AM$1),0),$G356-1966)</f>
        <v>3140.056</v>
      </c>
      <c r="AN356" s="4" cm="1">
        <f t="array" ref="AN356">INDEX(GMWQ!$A$2:$NF$60,MATCH(1,(GMWQ!$NE$2:$NE$60=AN$3)*(GMWQ!$ND$2:$ND$60=AN$4)*(GMWQ!$NF$2:$NF$60=AN$1),0),$G356-1966)</f>
        <v>1854.6790000000001</v>
      </c>
      <c r="AO356" s="4" cm="1">
        <f t="array" ref="AO356">INDEX(GMWQ!$A$2:$NF$60,MATCH(1,(GMWQ!$NE$2:$NE$60=AO$3)*(GMWQ!$ND$2:$ND$60=AO$4)*(GMWQ!$NF$2:$NF$60=AO$1),0),$G356-1966)</f>
        <v>1232.921</v>
      </c>
      <c r="AP356" s="4" cm="1">
        <f t="array" ref="AP356">INDEX(GMWQ!$A$2:$NF$60,MATCH(1,(GMWQ!$NE$2:$NE$60=AP$3)*(GMWQ!$ND$2:$ND$60=AP$4)*(GMWQ!$NF$2:$NF$60=AP$1),0),$G356-1966)</f>
        <v>2935084</v>
      </c>
      <c r="AQ356" s="4" cm="1">
        <f t="array" ref="AQ356">INDEX(GMWQ!$A$2:$NF$60,MATCH(1,(GMWQ!$NE$2:$NE$60=AQ$3)*(GMWQ!$ND$2:$ND$60=AQ$4)*(GMWQ!$NF$2:$NF$60=AQ$1),0),$G356-1966)</f>
        <v>0.76190500000000005</v>
      </c>
      <c r="AR356" s="4" cm="1">
        <f t="array" ref="AR356">INDEX(GMWQ!$A$2:$NF$60,MATCH(1,(GMWQ!$NE$2:$NE$60=AR$3)*(GMWQ!$ND$2:$ND$60=AR$4)*(GMWQ!$NF$2:$NF$60=AR$1),0),$G356-1966)</f>
        <v>0.79467540000000003</v>
      </c>
      <c r="AS356" s="4" cm="1">
        <f t="array" ref="AS356">INDEX(GMWQ!$A$2:$NF$60,MATCH(1,(GMWQ!$NE$2:$NE$60=AS$3)*(GMWQ!$ND$2:$ND$60=AS$4)*(GMWQ!$NF$2:$NF$60=AS$1),0),$G356-1966)</f>
        <v>0.49276330000000002</v>
      </c>
      <c r="AT356" s="4" cm="1">
        <f t="array" ref="AT356">INDEX(GMWQ!$A$2:$NF$60,MATCH(1,(GMWQ!$NE$2:$NE$60=AT$3)*(GMWQ!$ND$2:$ND$60=AT$4)*(GMWQ!$NF$2:$NF$60=AT$1),0),$G356-1966)</f>
        <v>0.67231750000000001</v>
      </c>
      <c r="AU356" s="4" cm="1">
        <f t="array" ref="AU356">INDEX(GMWQ!$A$2:$NF$60,MATCH(1,(GMWQ!$NE$2:$NE$60=AU$3)*(GMWQ!$ND$2:$ND$60=AU$4)*(GMWQ!$NF$2:$NF$60=AU$1),0),$G356-1966)</f>
        <v>281.60930000000002</v>
      </c>
      <c r="AV356" s="4" cm="1">
        <f t="array" ref="AV356">INDEX(GMWQ!$A$2:$NF$60,MATCH(1,(GMWQ!$NE$2:$NE$60=AV$3)*(GMWQ!$ND$2:$ND$60=AV$4)*(GMWQ!$NF$2:$NF$60=AV$1),0),$G356-1966)</f>
        <v>695.37519999999995</v>
      </c>
      <c r="AW356" s="4" cm="1">
        <f t="array" ref="AW356">INDEX(GMWQ!$A$2:$NF$60,MATCH(1,(GMWQ!$NE$2:$NE$60=AW$3)*(GMWQ!$ND$2:$ND$60=AW$4)*(GMWQ!$NF$2:$NF$60=AW$1),0),$G356-1966)</f>
        <v>215.74719999999999</v>
      </c>
      <c r="AX356" s="4" cm="1">
        <f t="array" ref="AX356">INDEX(GMWQ!$A$2:$NF$60,MATCH(1,(GMWQ!$NE$2:$NE$60=AX$3)*(GMWQ!$ND$2:$ND$60=AX$4)*(GMWQ!$NF$2:$NF$60=AX$1),0),$G356-1966)</f>
        <v>250.6002</v>
      </c>
      <c r="AY356" s="4" cm="1">
        <f t="array" ref="AY356">INDEX(GMWQ!$A$2:$NF$60,MATCH(1,(GMWQ!$NE$2:$NE$60=AY$3)*(GMWQ!$ND$2:$ND$60=AY$4)*(GMWQ!$NF$2:$NF$60=AY$1),0),$G356-1966)</f>
        <v>199.30510000000001</v>
      </c>
      <c r="AZ356" s="4" cm="1">
        <f t="array" ref="AZ356">INDEX(GMWQ!$A$2:$NF$60,MATCH(1,(GMWQ!$NE$2:$NE$60=AZ$3)*(GMWQ!$ND$2:$ND$60=AZ$4)*(GMWQ!$NF$2:$NF$60=AZ$1),0),$G356-1966)</f>
        <v>198.98439999999999</v>
      </c>
      <c r="BA356" s="4" cm="1">
        <f t="array" ref="BA356">INDEX(GMWQ!$A$2:$NF$60,MATCH(1,(GMWQ!$NE$2:$NE$60=BA$3)*(GMWQ!$ND$2:$ND$60=BA$4)*(GMWQ!$NF$2:$NF$60=BA$1),0),$G356-1966)</f>
        <v>332.28989999999999</v>
      </c>
    </row>
    <row r="357" spans="1:53" x14ac:dyDescent="0.25">
      <c r="B357" s="4">
        <f t="shared" si="452"/>
        <v>2060</v>
      </c>
      <c r="C357" s="4">
        <f t="shared" si="452"/>
        <v>2060</v>
      </c>
      <c r="D357" s="4">
        <f t="shared" ref="D357" si="464">+D353+1</f>
        <v>2060</v>
      </c>
      <c r="G357" s="4">
        <f t="shared" si="396"/>
        <v>2323</v>
      </c>
      <c r="H357" s="4" cm="1">
        <f t="array" ref="H357">INDEX(GMWQ!$A$2:$NF$60,MATCH(1,(GMWQ!$NE$2:$NE$60=H$3)*(GMWQ!$ND$2:$ND$60=H$4)*(GMWQ!$NF$2:$NF$60=H$1),0),$G357-1966)</f>
        <v>1095371</v>
      </c>
      <c r="I357" s="4" cm="1">
        <f t="array" ref="I357">INDEX(GMWQ!$A$2:$NF$60,MATCH(1,(GMWQ!$NE$2:$NE$60=I$3)*(GMWQ!$ND$2:$ND$60=I$4)*(GMWQ!$NF$2:$NF$60=I$1),0),$G357-1966)</f>
        <v>11366.2</v>
      </c>
      <c r="J357" s="4" cm="1">
        <f t="array" ref="J357">INDEX(GMWQ!$A$2:$NF$60,MATCH(1,(GMWQ!$NE$2:$NE$60=J$3)*(GMWQ!$ND$2:$ND$60=J$4)*(GMWQ!$NF$2:$NF$60=J$1),0),$G357-1966)</f>
        <v>162566.79999999999</v>
      </c>
      <c r="K357" s="4" cm="1">
        <f t="array" ref="K357">INDEX(GMWQ!$A$2:$NF$60,MATCH(1,(GMWQ!$NE$2:$NE$60=K$3)*(GMWQ!$ND$2:$ND$60=K$4)*(GMWQ!$NF$2:$NF$60=K$1),0),$G357-1966)</f>
        <v>1224.866</v>
      </c>
      <c r="L357" s="4" cm="1">
        <f t="array" ref="L357">INDEX(GMWQ!$A$2:$NF$60,MATCH(1,(GMWQ!$NE$2:$NE$60=L$3)*(GMWQ!$ND$2:$ND$60=L$4)*(GMWQ!$NF$2:$NF$60=L$1),0),$G357-1966)</f>
        <v>809.15599999999995</v>
      </c>
      <c r="M357" s="4" cm="1">
        <f t="array" ref="M357">INDEX(GMWQ!$A$2:$NF$60,MATCH(1,(GMWQ!$NE$2:$NE$60=M$3)*(GMWQ!$ND$2:$ND$60=M$4)*(GMWQ!$NF$2:$NF$60=M$1),0),$G357-1966)</f>
        <v>548.04719999999998</v>
      </c>
      <c r="N357" s="4" cm="1">
        <f t="array" ref="N357">INDEX(GMWQ!$A$2:$NF$60,MATCH(1,(GMWQ!$NE$2:$NE$60=N$3)*(GMWQ!$ND$2:$ND$60=N$4)*(GMWQ!$NF$2:$NF$60=N$1),0),$G357-1966)</f>
        <v>1157827</v>
      </c>
      <c r="O357" s="4" cm="1">
        <f t="array" ref="O357">INDEX(GMWQ!$A$2:$NF$60,MATCH(1,(GMWQ!$NE$2:$NE$60=O$3)*(GMWQ!$ND$2:$ND$60=O$4)*(GMWQ!$NF$2:$NF$60=O$1),0),$G357-1966)</f>
        <v>-84960.62</v>
      </c>
      <c r="P357" s="4" cm="1">
        <f t="array" ref="P357">INDEX(GMWQ!$A$2:$NF$60,MATCH(1,(GMWQ!$NE$2:$NE$60=P$3)*(GMWQ!$ND$2:$ND$60=P$4)*(GMWQ!$NF$2:$NF$60=P$1),0),$G357-1966)</f>
        <v>-961.66</v>
      </c>
      <c r="Q357" s="4" cm="1">
        <f t="array" ref="Q357">INDEX(GMWQ!$A$2:$NF$60,MATCH(1,(GMWQ!$NE$2:$NE$60=Q$3)*(GMWQ!$ND$2:$ND$60=Q$4)*(GMWQ!$NF$2:$NF$60=Q$1),0),$G357-1966)</f>
        <v>-10506.91</v>
      </c>
      <c r="R357" s="4" cm="1">
        <f t="array" ref="R357">INDEX(GMWQ!$A$2:$NF$60,MATCH(1,(GMWQ!$NE$2:$NE$60=R$3)*(GMWQ!$ND$2:$ND$60=R$4)*(GMWQ!$NF$2:$NF$60=R$1),0),$G357-1966)</f>
        <v>-46.607059999999997</v>
      </c>
      <c r="S357" s="4" cm="1">
        <f t="array" ref="S357">INDEX(GMWQ!$A$2:$NF$60,MATCH(1,(GMWQ!$NE$2:$NE$60=S$3)*(GMWQ!$ND$2:$ND$60=S$4)*(GMWQ!$NF$2:$NF$60=S$1),0),$G357-1966)</f>
        <v>-61.365049999999997</v>
      </c>
      <c r="T357" s="4" cm="1">
        <f t="array" ref="T357">INDEX(GMWQ!$A$2:$NF$60,MATCH(1,(GMWQ!$NE$2:$NE$60=T$3)*(GMWQ!$ND$2:$ND$60=T$4)*(GMWQ!$NF$2:$NF$60=T$1),0),$G357-1966)</f>
        <v>-21.835080000000001</v>
      </c>
      <c r="U357" s="4" cm="1">
        <f t="array" ref="U357">INDEX(GMWQ!$A$2:$NF$60,MATCH(1,(GMWQ!$NE$2:$NE$60=U$3)*(GMWQ!$ND$2:$ND$60=U$4)*(GMWQ!$NF$2:$NF$60=U$1),0),$G357-1966)</f>
        <v>-40983.870000000003</v>
      </c>
      <c r="V357" s="4" cm="1">
        <f t="array" ref="V357">INDEX(GMWQ!$A$2:$NF$60,MATCH(1,(GMWQ!$NE$2:$NE$60=V$3)*(GMWQ!$ND$2:$ND$60=V$4)*(GMWQ!$NF$2:$NF$60=V$1),0),$G357-1966)</f>
        <v>10990970</v>
      </c>
      <c r="W357" s="4" cm="1">
        <f t="array" ref="W357">INDEX(GMWQ!$A$2:$NF$60,MATCH(1,(GMWQ!$NE$2:$NE$60=W$3)*(GMWQ!$ND$2:$ND$60=W$4)*(GMWQ!$NF$2:$NF$60=W$1),0),$G357-1966)</f>
        <v>175904.8</v>
      </c>
      <c r="X357" s="4" cm="1">
        <f t="array" ref="X357">INDEX(GMWQ!$A$2:$NF$60,MATCH(1,(GMWQ!$NE$2:$NE$60=X$3)*(GMWQ!$ND$2:$ND$60=X$4)*(GMWQ!$NF$2:$NF$60=X$1),0),$G357-1966)</f>
        <v>2426937</v>
      </c>
      <c r="Y357" s="4" cm="1">
        <f t="array" ref="Y357">INDEX(GMWQ!$A$2:$NF$60,MATCH(1,(GMWQ!$NE$2:$NE$60=Y$3)*(GMWQ!$ND$2:$ND$60=Y$4)*(GMWQ!$NF$2:$NF$60=Y$1),0),$G357-1966)</f>
        <v>7615.6210000000001</v>
      </c>
      <c r="Z357" s="4" cm="1">
        <f t="array" ref="Z357">INDEX(GMWQ!$A$2:$NF$60,MATCH(1,(GMWQ!$NE$2:$NE$60=Z$3)*(GMWQ!$ND$2:$ND$60=Z$4)*(GMWQ!$NF$2:$NF$60=Z$1),0),$G357-1966)</f>
        <v>9893.4779999999992</v>
      </c>
      <c r="AA357" s="4" cm="1">
        <f t="array" ref="AA357">INDEX(GMWQ!$A$2:$NF$60,MATCH(1,(GMWQ!$NE$2:$NE$60=AA$3)*(GMWQ!$ND$2:$ND$60=AA$4)*(GMWQ!$NF$2:$NF$60=AA$1),0),$G357-1966)</f>
        <v>5734.83</v>
      </c>
      <c r="AB357" s="4" cm="1">
        <f t="array" ref="AB357">INDEX(GMWQ!$A$2:$NF$60,MATCH(1,(GMWQ!$NE$2:$NE$60=AB$3)*(GMWQ!$ND$2:$ND$60=AB$4)*(GMWQ!$NF$2:$NF$60=AB$1),0),$G357-1966)</f>
        <v>7452402</v>
      </c>
      <c r="AC357" s="4" cm="1">
        <f t="array" ref="AC357">INDEX(GMWQ!$A$2:$NF$60,MATCH(1,(GMWQ!$NE$2:$NE$60=AC$3)*(GMWQ!$ND$2:$ND$60=AC$4)*(GMWQ!$NF$2:$NF$60=AC$1),0),$G357-1966)</f>
        <v>11320940</v>
      </c>
      <c r="AD357" s="4" cm="1">
        <f t="array" ref="AD357">INDEX(GMWQ!$A$2:$NF$60,MATCH(1,(GMWQ!$NE$2:$NE$60=AD$3)*(GMWQ!$ND$2:$ND$60=AD$4)*(GMWQ!$NF$2:$NF$60=AD$1),0),$G357-1966)</f>
        <v>164179.79999999999</v>
      </c>
      <c r="AE357" s="4" cm="1">
        <f t="array" ref="AE357">INDEX(GMWQ!$A$2:$NF$60,MATCH(1,(GMWQ!$NE$2:$NE$60=AE$3)*(GMWQ!$ND$2:$ND$60=AE$4)*(GMWQ!$NF$2:$NF$60=AE$1),0),$G357-1966)</f>
        <v>1644366</v>
      </c>
      <c r="AF357" s="4" cm="1">
        <f t="array" ref="AF357">INDEX(GMWQ!$A$2:$NF$60,MATCH(1,(GMWQ!$NE$2:$NE$60=AF$3)*(GMWQ!$ND$2:$ND$60=AF$4)*(GMWQ!$NF$2:$NF$60=AF$1),0),$G357-1966)</f>
        <v>5939.0709999999999</v>
      </c>
      <c r="AG357" s="4" cm="1">
        <f t="array" ref="AG357">INDEX(GMWQ!$A$2:$NF$60,MATCH(1,(GMWQ!$NE$2:$NE$60=AG$3)*(GMWQ!$ND$2:$ND$60=AG$4)*(GMWQ!$NF$2:$NF$60=AG$1),0),$G357-1966)</f>
        <v>8463.0879999999997</v>
      </c>
      <c r="AH357" s="4" cm="1">
        <f t="array" ref="AH357">INDEX(GMWQ!$A$2:$NF$60,MATCH(1,(GMWQ!$NE$2:$NE$60=AH$3)*(GMWQ!$ND$2:$ND$60=AH$4)*(GMWQ!$NF$2:$NF$60=AH$1),0),$G357-1966)</f>
        <v>5096.1170000000002</v>
      </c>
      <c r="AI357" s="4" cm="1">
        <f t="array" ref="AI357">INDEX(GMWQ!$A$2:$NF$60,MATCH(1,(GMWQ!$NE$2:$NE$60=AI$3)*(GMWQ!$ND$2:$ND$60=AI$4)*(GMWQ!$NF$2:$NF$60=AI$1),0),$G357-1966)</f>
        <v>4429046</v>
      </c>
      <c r="AJ357" s="4" cm="1">
        <f t="array" ref="AJ357">INDEX(GMWQ!$A$2:$NF$60,MATCH(1,(GMWQ!$NE$2:$NE$60=AJ$3)*(GMWQ!$ND$2:$ND$60=AJ$4)*(GMWQ!$NF$2:$NF$60=AJ$1),0),$G357-1966)</f>
        <v>2531136</v>
      </c>
      <c r="AK357" s="4" cm="1">
        <f t="array" ref="AK357">INDEX(GMWQ!$A$2:$NF$60,MATCH(1,(GMWQ!$NE$2:$NE$60=AK$3)*(GMWQ!$ND$2:$ND$60=AK$4)*(GMWQ!$NF$2:$NF$60=AK$1),0),$G357-1966)</f>
        <v>28458.95</v>
      </c>
      <c r="AL357" s="4" cm="1">
        <f t="array" ref="AL357">INDEX(GMWQ!$A$2:$NF$60,MATCH(1,(GMWQ!$NE$2:$NE$60=AL$3)*(GMWQ!$ND$2:$ND$60=AL$4)*(GMWQ!$NF$2:$NF$60=AL$1),0),$G357-1966)</f>
        <v>313912.7</v>
      </c>
      <c r="AM357" s="4" cm="1">
        <f t="array" ref="AM357">INDEX(GMWQ!$A$2:$NF$60,MATCH(1,(GMWQ!$NE$2:$NE$60=AM$3)*(GMWQ!$ND$2:$ND$60=AM$4)*(GMWQ!$NF$2:$NF$60=AM$1),0),$G357-1966)</f>
        <v>3161.9569999999999</v>
      </c>
      <c r="AN357" s="4" cm="1">
        <f t="array" ref="AN357">INDEX(GMWQ!$A$2:$NF$60,MATCH(1,(GMWQ!$NE$2:$NE$60=AN$3)*(GMWQ!$ND$2:$ND$60=AN$4)*(GMWQ!$NF$2:$NF$60=AN$1),0),$G357-1966)</f>
        <v>1865.098</v>
      </c>
      <c r="AO357" s="4" cm="1">
        <f t="array" ref="AO357">INDEX(GMWQ!$A$2:$NF$60,MATCH(1,(GMWQ!$NE$2:$NE$60=AO$3)*(GMWQ!$ND$2:$ND$60=AO$4)*(GMWQ!$NF$2:$NF$60=AO$1),0),$G357-1966)</f>
        <v>1239.944</v>
      </c>
      <c r="AP357" s="4" cm="1">
        <f t="array" ref="AP357">INDEX(GMWQ!$A$2:$NF$60,MATCH(1,(GMWQ!$NE$2:$NE$60=AP$3)*(GMWQ!$ND$2:$ND$60=AP$4)*(GMWQ!$NF$2:$NF$60=AP$1),0),$G357-1966)</f>
        <v>2961503</v>
      </c>
      <c r="AQ357" s="4" cm="1">
        <f t="array" ref="AQ357">INDEX(GMWQ!$A$2:$NF$60,MATCH(1,(GMWQ!$NE$2:$NE$60=AQ$3)*(GMWQ!$ND$2:$ND$60=AQ$4)*(GMWQ!$NF$2:$NF$60=AQ$1),0),$G357-1966)</f>
        <v>0.76236020000000004</v>
      </c>
      <c r="AR357" s="4" cm="1">
        <f t="array" ref="AR357">INDEX(GMWQ!$A$2:$NF$60,MATCH(1,(GMWQ!$NE$2:$NE$60=AR$3)*(GMWQ!$ND$2:$ND$60=AR$4)*(GMWQ!$NF$2:$NF$60=AR$1),0),$G357-1966)</f>
        <v>0.79477129999999996</v>
      </c>
      <c r="AS357" s="4" cm="1">
        <f t="array" ref="AS357">INDEX(GMWQ!$A$2:$NF$60,MATCH(1,(GMWQ!$NE$2:$NE$60=AS$3)*(GMWQ!$ND$2:$ND$60=AS$4)*(GMWQ!$NF$2:$NF$60=AS$1),0),$G357-1966)</f>
        <v>0.48823480000000002</v>
      </c>
      <c r="AT357" s="4" cm="1">
        <f t="array" ref="AT357">INDEX(GMWQ!$A$2:$NF$60,MATCH(1,(GMWQ!$NE$2:$NE$60=AT$3)*(GMWQ!$ND$2:$ND$60=AT$4)*(GMWQ!$NF$2:$NF$60=AT$1),0),$G357-1966)</f>
        <v>0.67162279999999996</v>
      </c>
      <c r="AU357" s="4" cm="1">
        <f t="array" ref="AU357">INDEX(GMWQ!$A$2:$NF$60,MATCH(1,(GMWQ!$NE$2:$NE$60=AU$3)*(GMWQ!$ND$2:$ND$60=AU$4)*(GMWQ!$NF$2:$NF$60=AU$1),0),$G357-1966)</f>
        <v>283.00729999999999</v>
      </c>
      <c r="AV357" s="4" cm="1">
        <f t="array" ref="AV357">INDEX(GMWQ!$A$2:$NF$60,MATCH(1,(GMWQ!$NE$2:$NE$60=AV$3)*(GMWQ!$ND$2:$ND$60=AV$4)*(GMWQ!$NF$2:$NF$60=AV$1),0),$G357-1966)</f>
        <v>699.18100000000004</v>
      </c>
      <c r="AW357" s="4" cm="1">
        <f t="array" ref="AW357">INDEX(GMWQ!$A$2:$NF$60,MATCH(1,(GMWQ!$NE$2:$NE$60=AW$3)*(GMWQ!$ND$2:$ND$60=AW$4)*(GMWQ!$NF$2:$NF$60=AW$1),0),$G357-1966)</f>
        <v>216.39609999999999</v>
      </c>
      <c r="AX357" s="4" cm="1">
        <f t="array" ref="AX357">INDEX(GMWQ!$A$2:$NF$60,MATCH(1,(GMWQ!$NE$2:$NE$60=AX$3)*(GMWQ!$ND$2:$ND$60=AX$4)*(GMWQ!$NF$2:$NF$60=AX$1),0),$G357-1966)</f>
        <v>251.85939999999999</v>
      </c>
      <c r="AY357" s="4" cm="1">
        <f t="array" ref="AY357">INDEX(GMWQ!$A$2:$NF$60,MATCH(1,(GMWQ!$NE$2:$NE$60=AY$3)*(GMWQ!$ND$2:$ND$60=AY$4)*(GMWQ!$NF$2:$NF$60=AY$1),0),$G357-1966)</f>
        <v>200.00700000000001</v>
      </c>
      <c r="AZ357" s="4" cm="1">
        <f t="array" ref="AZ357">INDEX(GMWQ!$A$2:$NF$60,MATCH(1,(GMWQ!$NE$2:$NE$60=AZ$3)*(GMWQ!$ND$2:$ND$60=AZ$4)*(GMWQ!$NF$2:$NF$60=AZ$1),0),$G357-1966)</f>
        <v>200.14009999999999</v>
      </c>
      <c r="BA357" s="4" cm="1">
        <f t="array" ref="BA357">INDEX(GMWQ!$A$2:$NF$60,MATCH(1,(GMWQ!$NE$2:$NE$60=BA$3)*(GMWQ!$ND$2:$ND$60=BA$4)*(GMWQ!$NF$2:$NF$60=BA$1),0),$G357-1966)</f>
        <v>333.95479999999998</v>
      </c>
    </row>
    <row r="358" spans="1:53" x14ac:dyDescent="0.25">
      <c r="B358" s="4">
        <f t="shared" si="452"/>
        <v>2060</v>
      </c>
      <c r="C358" s="4">
        <f t="shared" si="452"/>
        <v>2060</v>
      </c>
      <c r="D358" s="4">
        <f t="shared" ref="D358" si="465">+D354+1</f>
        <v>2060</v>
      </c>
      <c r="F358" s="4">
        <f t="shared" ref="F358" si="466">+F354+1</f>
        <v>2060</v>
      </c>
      <c r="G358" s="4">
        <f t="shared" si="396"/>
        <v>2324</v>
      </c>
      <c r="H358" s="4" cm="1">
        <f t="array" ref="H358">INDEX(GMWQ!$A$2:$NF$60,MATCH(1,(GMWQ!$NE$2:$NE$60=H$3)*(GMWQ!$ND$2:$ND$60=H$4)*(GMWQ!$NF$2:$NF$60=H$1),0),$G358-1966)</f>
        <v>1098079</v>
      </c>
      <c r="I358" s="4" cm="1">
        <f t="array" ref="I358">INDEX(GMWQ!$A$2:$NF$60,MATCH(1,(GMWQ!$NE$2:$NE$60=I$3)*(GMWQ!$ND$2:$ND$60=I$4)*(GMWQ!$NF$2:$NF$60=I$1),0),$G358-1966)</f>
        <v>11410.3</v>
      </c>
      <c r="J358" s="4" cm="1">
        <f t="array" ref="J358">INDEX(GMWQ!$A$2:$NF$60,MATCH(1,(GMWQ!$NE$2:$NE$60=J$3)*(GMWQ!$ND$2:$ND$60=J$4)*(GMWQ!$NF$2:$NF$60=J$1),0),$G358-1966)</f>
        <v>162724.5</v>
      </c>
      <c r="K358" s="4" cm="1">
        <f t="array" ref="K358">INDEX(GMWQ!$A$2:$NF$60,MATCH(1,(GMWQ!$NE$2:$NE$60=K$3)*(GMWQ!$ND$2:$ND$60=K$4)*(GMWQ!$NF$2:$NF$60=K$1),0),$G358-1966)</f>
        <v>1227.3219999999999</v>
      </c>
      <c r="L358" s="4" cm="1">
        <f t="array" ref="L358">INDEX(GMWQ!$A$2:$NF$60,MATCH(1,(GMWQ!$NE$2:$NE$60=L$3)*(GMWQ!$ND$2:$ND$60=L$4)*(GMWQ!$NF$2:$NF$60=L$1),0),$G358-1966)</f>
        <v>809.56</v>
      </c>
      <c r="M358" s="4" cm="1">
        <f t="array" ref="M358">INDEX(GMWQ!$A$2:$NF$60,MATCH(1,(GMWQ!$NE$2:$NE$60=M$3)*(GMWQ!$ND$2:$ND$60=M$4)*(GMWQ!$NF$2:$NF$60=M$1),0),$G358-1966)</f>
        <v>548.34630000000004</v>
      </c>
      <c r="N358" s="4" cm="1">
        <f t="array" ref="N358">INDEX(GMWQ!$A$2:$NF$60,MATCH(1,(GMWQ!$NE$2:$NE$60=N$3)*(GMWQ!$ND$2:$ND$60=N$4)*(GMWQ!$NF$2:$NF$60=N$1),0),$G358-1966)</f>
        <v>1162522</v>
      </c>
      <c r="O358" s="4" cm="1">
        <f t="array" ref="O358">INDEX(GMWQ!$A$2:$NF$60,MATCH(1,(GMWQ!$NE$2:$NE$60=O$3)*(GMWQ!$ND$2:$ND$60=O$4)*(GMWQ!$NF$2:$NF$60=O$1),0),$G358-1966)</f>
        <v>-152380.4</v>
      </c>
      <c r="P358" s="4" cm="1">
        <f t="array" ref="P358">INDEX(GMWQ!$A$2:$NF$60,MATCH(1,(GMWQ!$NE$2:$NE$60=P$3)*(GMWQ!$ND$2:$ND$60=P$4)*(GMWQ!$NF$2:$NF$60=P$1),0),$G358-1966)</f>
        <v>-954.57669999999996</v>
      </c>
      <c r="Q358" s="4" cm="1">
        <f t="array" ref="Q358">INDEX(GMWQ!$A$2:$NF$60,MATCH(1,(GMWQ!$NE$2:$NE$60=Q$3)*(GMWQ!$ND$2:$ND$60=Q$4)*(GMWQ!$NF$2:$NF$60=Q$1),0),$G358-1966)</f>
        <v>-10559.73</v>
      </c>
      <c r="R358" s="4" cm="1">
        <f t="array" ref="R358">INDEX(GMWQ!$A$2:$NF$60,MATCH(1,(GMWQ!$NE$2:$NE$60=R$3)*(GMWQ!$ND$2:$ND$60=R$4)*(GMWQ!$NF$2:$NF$60=R$1),0),$G358-1966)</f>
        <v>-46.932980000000001</v>
      </c>
      <c r="S358" s="4" cm="1">
        <f t="array" ref="S358">INDEX(GMWQ!$A$2:$NF$60,MATCH(1,(GMWQ!$NE$2:$NE$60=S$3)*(GMWQ!$ND$2:$ND$60=S$4)*(GMWQ!$NF$2:$NF$60=S$1),0),$G358-1966)</f>
        <v>-61.685969999999998</v>
      </c>
      <c r="T358" s="4" cm="1">
        <f t="array" ref="T358">INDEX(GMWQ!$A$2:$NF$60,MATCH(1,(GMWQ!$NE$2:$NE$60=T$3)*(GMWQ!$ND$2:$ND$60=T$4)*(GMWQ!$NF$2:$NF$60=T$1),0),$G358-1966)</f>
        <v>-21.95947</v>
      </c>
      <c r="U358" s="4" cm="1">
        <f t="array" ref="U358">INDEX(GMWQ!$A$2:$NF$60,MATCH(1,(GMWQ!$NE$2:$NE$60=U$3)*(GMWQ!$ND$2:$ND$60=U$4)*(GMWQ!$NF$2:$NF$60=U$1),0),$G358-1966)</f>
        <v>-41407.75</v>
      </c>
      <c r="V358" s="4" cm="1">
        <f t="array" ref="V358">INDEX(GMWQ!$A$2:$NF$60,MATCH(1,(GMWQ!$NE$2:$NE$60=V$3)*(GMWQ!$ND$2:$ND$60=V$4)*(GMWQ!$NF$2:$NF$60=V$1),0),$G358-1966)</f>
        <v>11143350</v>
      </c>
      <c r="W358" s="4" cm="1">
        <f t="array" ref="W358">INDEX(GMWQ!$A$2:$NF$60,MATCH(1,(GMWQ!$NE$2:$NE$60=W$3)*(GMWQ!$ND$2:$ND$60=W$4)*(GMWQ!$NF$2:$NF$60=W$1),0),$G358-1966)</f>
        <v>176859.4</v>
      </c>
      <c r="X358" s="4" cm="1">
        <f t="array" ref="X358">INDEX(GMWQ!$A$2:$NF$60,MATCH(1,(GMWQ!$NE$2:$NE$60=X$3)*(GMWQ!$ND$2:$ND$60=X$4)*(GMWQ!$NF$2:$NF$60=X$1),0),$G358-1966)</f>
        <v>2437497</v>
      </c>
      <c r="Y358" s="4" cm="1">
        <f t="array" ref="Y358">INDEX(GMWQ!$A$2:$NF$60,MATCH(1,(GMWQ!$NE$2:$NE$60=Y$3)*(GMWQ!$ND$2:$ND$60=Y$4)*(GMWQ!$NF$2:$NF$60=Y$1),0),$G358-1966)</f>
        <v>7662.5540000000001</v>
      </c>
      <c r="Z358" s="4" cm="1">
        <f t="array" ref="Z358">INDEX(GMWQ!$A$2:$NF$60,MATCH(1,(GMWQ!$NE$2:$NE$60=Z$3)*(GMWQ!$ND$2:$ND$60=Z$4)*(GMWQ!$NF$2:$NF$60=Z$1),0),$G358-1966)</f>
        <v>9955.1630000000005</v>
      </c>
      <c r="AA358" s="4" cm="1">
        <f t="array" ref="AA358">INDEX(GMWQ!$A$2:$NF$60,MATCH(1,(GMWQ!$NE$2:$NE$60=AA$3)*(GMWQ!$ND$2:$ND$60=AA$4)*(GMWQ!$NF$2:$NF$60=AA$1),0),$G358-1966)</f>
        <v>5756.7889999999998</v>
      </c>
      <c r="AB358" s="4" cm="1">
        <f t="array" ref="AB358">INDEX(GMWQ!$A$2:$NF$60,MATCH(1,(GMWQ!$NE$2:$NE$60=AB$3)*(GMWQ!$ND$2:$ND$60=AB$4)*(GMWQ!$NF$2:$NF$60=AB$1),0),$G358-1966)</f>
        <v>7493810</v>
      </c>
      <c r="AC358" s="4" cm="1">
        <f t="array" ref="AC358">INDEX(GMWQ!$A$2:$NF$60,MATCH(1,(GMWQ!$NE$2:$NE$60=AC$3)*(GMWQ!$ND$2:$ND$60=AC$4)*(GMWQ!$NF$2:$NF$60=AC$1),0),$G358-1966)</f>
        <v>11476000</v>
      </c>
      <c r="AD358" s="4" cm="1">
        <f t="array" ref="AD358">INDEX(GMWQ!$A$2:$NF$60,MATCH(1,(GMWQ!$NE$2:$NE$60=AD$3)*(GMWQ!$ND$2:$ND$60=AD$4)*(GMWQ!$NF$2:$NF$60=AD$1),0),$G358-1966)</f>
        <v>165135.1</v>
      </c>
      <c r="AE358" s="4" cm="1">
        <f t="array" ref="AE358">INDEX(GMWQ!$A$2:$NF$60,MATCH(1,(GMWQ!$NE$2:$NE$60=AE$3)*(GMWQ!$ND$2:$ND$60=AE$4)*(GMWQ!$NF$2:$NF$60=AE$1),0),$G358-1966)</f>
        <v>1654926</v>
      </c>
      <c r="AF358" s="4" cm="1">
        <f t="array" ref="AF358">INDEX(GMWQ!$A$2:$NF$60,MATCH(1,(GMWQ!$NE$2:$NE$60=AF$3)*(GMWQ!$ND$2:$ND$60=AF$4)*(GMWQ!$NF$2:$NF$60=AF$1),0),$G358-1966)</f>
        <v>5986.0039999999999</v>
      </c>
      <c r="AG358" s="4" cm="1">
        <f t="array" ref="AG358">INDEX(GMWQ!$A$2:$NF$60,MATCH(1,(GMWQ!$NE$2:$NE$60=AG$3)*(GMWQ!$ND$2:$ND$60=AG$4)*(GMWQ!$NF$2:$NF$60=AG$1),0),$G358-1966)</f>
        <v>8524.7729999999992</v>
      </c>
      <c r="AH358" s="4" cm="1">
        <f t="array" ref="AH358">INDEX(GMWQ!$A$2:$NF$60,MATCH(1,(GMWQ!$NE$2:$NE$60=AH$3)*(GMWQ!$ND$2:$ND$60=AH$4)*(GMWQ!$NF$2:$NF$60=AH$1),0),$G358-1966)</f>
        <v>5118.0770000000002</v>
      </c>
      <c r="AI358" s="4" cm="1">
        <f t="array" ref="AI358">INDEX(GMWQ!$A$2:$NF$60,MATCH(1,(GMWQ!$NE$2:$NE$60=AI$3)*(GMWQ!$ND$2:$ND$60=AI$4)*(GMWQ!$NF$2:$NF$60=AI$1),0),$G358-1966)</f>
        <v>4471970</v>
      </c>
      <c r="AJ358" s="4" cm="1">
        <f t="array" ref="AJ358">INDEX(GMWQ!$A$2:$NF$60,MATCH(1,(GMWQ!$NE$2:$NE$60=AJ$3)*(GMWQ!$ND$2:$ND$60=AJ$4)*(GMWQ!$NF$2:$NF$60=AJ$1),0),$G358-1966)</f>
        <v>2551171</v>
      </c>
      <c r="AK358" s="4" cm="1">
        <f t="array" ref="AK358">INDEX(GMWQ!$A$2:$NF$60,MATCH(1,(GMWQ!$NE$2:$NE$60=AK$3)*(GMWQ!$ND$2:$ND$60=AK$4)*(GMWQ!$NF$2:$NF$60=AK$1),0),$G358-1966)</f>
        <v>28706.46</v>
      </c>
      <c r="AL358" s="4" cm="1">
        <f t="array" ref="AL358">INDEX(GMWQ!$A$2:$NF$60,MATCH(1,(GMWQ!$NE$2:$NE$60=AL$3)*(GMWQ!$ND$2:$ND$60=AL$4)*(GMWQ!$NF$2:$NF$60=AL$1),0),$G358-1966)</f>
        <v>315467.90000000002</v>
      </c>
      <c r="AM358" s="4" cm="1">
        <f t="array" ref="AM358">INDEX(GMWQ!$A$2:$NF$60,MATCH(1,(GMWQ!$NE$2:$NE$60=AM$3)*(GMWQ!$ND$2:$ND$60=AM$4)*(GMWQ!$NF$2:$NF$60=AM$1),0),$G358-1966)</f>
        <v>3184.0160000000001</v>
      </c>
      <c r="AN358" s="4" cm="1">
        <f t="array" ref="AN358">INDEX(GMWQ!$A$2:$NF$60,MATCH(1,(GMWQ!$NE$2:$NE$60=AN$3)*(GMWQ!$ND$2:$ND$60=AN$4)*(GMWQ!$NF$2:$NF$60=AN$1),0),$G358-1966)</f>
        <v>1875.239</v>
      </c>
      <c r="AO358" s="4" cm="1">
        <f t="array" ref="AO358">INDEX(GMWQ!$A$2:$NF$60,MATCH(1,(GMWQ!$NE$2:$NE$60=AO$3)*(GMWQ!$ND$2:$ND$60=AO$4)*(GMWQ!$NF$2:$NF$60=AO$1),0),$G358-1966)</f>
        <v>1246.6869999999999</v>
      </c>
      <c r="AP358" s="4" cm="1">
        <f t="array" ref="AP358">INDEX(GMWQ!$A$2:$NF$60,MATCH(1,(GMWQ!$NE$2:$NE$60=AP$3)*(GMWQ!$ND$2:$ND$60=AP$4)*(GMWQ!$NF$2:$NF$60=AP$1),0),$G358-1966)</f>
        <v>2988214</v>
      </c>
      <c r="AQ358" s="4" cm="1">
        <f t="array" ref="AQ358">INDEX(GMWQ!$A$2:$NF$60,MATCH(1,(GMWQ!$NE$2:$NE$60=AQ$3)*(GMWQ!$ND$2:$ND$60=AQ$4)*(GMWQ!$NF$2:$NF$60=AQ$1),0),$G358-1966)</f>
        <v>0.76264770000000004</v>
      </c>
      <c r="AR358" s="4" cm="1">
        <f t="array" ref="AR358">INDEX(GMWQ!$A$2:$NF$60,MATCH(1,(GMWQ!$NE$2:$NE$60=AR$3)*(GMWQ!$ND$2:$ND$60=AR$4)*(GMWQ!$NF$2:$NF$60=AR$1),0),$G358-1966)</f>
        <v>0.79489100000000001</v>
      </c>
      <c r="AS358" s="4" cm="1">
        <f t="array" ref="AS358">INDEX(GMWQ!$A$2:$NF$60,MATCH(1,(GMWQ!$NE$2:$NE$60=AS$3)*(GMWQ!$ND$2:$ND$60=AS$4)*(GMWQ!$NF$2:$NF$60=AS$1),0),$G358-1966)</f>
        <v>0.48507210000000001</v>
      </c>
      <c r="AT358" s="4" cm="1">
        <f t="array" ref="AT358">INDEX(GMWQ!$A$2:$NF$60,MATCH(1,(GMWQ!$NE$2:$NE$60=AT$3)*(GMWQ!$ND$2:$ND$60=AT$4)*(GMWQ!$NF$2:$NF$60=AT$1),0),$G358-1966)</f>
        <v>0.67126330000000001</v>
      </c>
      <c r="AU358" s="4" cm="1">
        <f t="array" ref="AU358">INDEX(GMWQ!$A$2:$NF$60,MATCH(1,(GMWQ!$NE$2:$NE$60=AU$3)*(GMWQ!$ND$2:$ND$60=AU$4)*(GMWQ!$NF$2:$NF$60=AU$1),0),$G358-1966)</f>
        <v>284.2362</v>
      </c>
      <c r="AV358" s="4" cm="1">
        <f t="array" ref="AV358">INDEX(GMWQ!$A$2:$NF$60,MATCH(1,(GMWQ!$NE$2:$NE$60=AV$3)*(GMWQ!$ND$2:$ND$60=AV$4)*(GMWQ!$NF$2:$NF$60=AV$1),0),$G358-1966)</f>
        <v>703.0077</v>
      </c>
      <c r="AW358" s="4" cm="1">
        <f t="array" ref="AW358">INDEX(GMWQ!$A$2:$NF$60,MATCH(1,(GMWQ!$NE$2:$NE$60=AW$3)*(GMWQ!$ND$2:$ND$60=AW$4)*(GMWQ!$NF$2:$NF$60=AW$1),0),$G358-1966)</f>
        <v>217.61099999999999</v>
      </c>
      <c r="AX358" s="4" cm="1">
        <f t="array" ref="AX358">INDEX(GMWQ!$A$2:$NF$60,MATCH(1,(GMWQ!$NE$2:$NE$60=AX$3)*(GMWQ!$ND$2:$ND$60=AX$4)*(GMWQ!$NF$2:$NF$60=AX$1),0),$G358-1966)</f>
        <v>253.12520000000001</v>
      </c>
      <c r="AY358" s="4" cm="1">
        <f t="array" ref="AY358">INDEX(GMWQ!$A$2:$NF$60,MATCH(1,(GMWQ!$NE$2:$NE$60=AY$3)*(GMWQ!$ND$2:$ND$60=AY$4)*(GMWQ!$NF$2:$NF$60=AY$1),0),$G358-1966)</f>
        <v>200.38839999999999</v>
      </c>
      <c r="AZ358" s="4" cm="1">
        <f t="array" ref="AZ358">INDEX(GMWQ!$A$2:$NF$60,MATCH(1,(GMWQ!$NE$2:$NE$60=AZ$3)*(GMWQ!$ND$2:$ND$60=AZ$4)*(GMWQ!$NF$2:$NF$60=AZ$1),0),$G358-1966)</f>
        <v>199.58449999999999</v>
      </c>
      <c r="BA358" s="4" cm="1">
        <f t="array" ref="BA358">INDEX(GMWQ!$A$2:$NF$60,MATCH(1,(GMWQ!$NE$2:$NE$60=BA$3)*(GMWQ!$ND$2:$ND$60=BA$4)*(GMWQ!$NF$2:$NF$60=BA$1),0),$G358-1966)</f>
        <v>335.62959999999998</v>
      </c>
    </row>
    <row r="359" spans="1:53" x14ac:dyDescent="0.25">
      <c r="C359" s="4">
        <f t="shared" si="452"/>
        <v>2060</v>
      </c>
      <c r="D359" s="4">
        <f t="shared" ref="D359" si="467">+D355+1</f>
        <v>2060</v>
      </c>
      <c r="E359" s="4">
        <f t="shared" si="452"/>
        <v>2060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56360-931F-4D99-A3B1-F8E9550181CA}">
  <sheetPr codeName="Sheet10"/>
  <dimension ref="A1:NF47"/>
  <sheetViews>
    <sheetView workbookViewId="0">
      <pane xSplit="6" ySplit="1" topLeftCell="MW11" activePane="bottomRight" state="frozen"/>
      <selection pane="topRight" activeCell="G1" sqref="G1"/>
      <selection pane="bottomLeft" activeCell="A2" sqref="A2"/>
      <selection pane="bottomRight" activeCell="A49" sqref="A49"/>
    </sheetView>
  </sheetViews>
  <sheetFormatPr defaultRowHeight="15" x14ac:dyDescent="0.25"/>
  <cols>
    <col min="1" max="1" width="15.7109375" customWidth="1"/>
    <col min="2" max="3" width="20.7109375" customWidth="1"/>
    <col min="4" max="5" width="10.7109375" customWidth="1"/>
    <col min="6" max="6" width="15.7109375" customWidth="1"/>
    <col min="7" max="359" width="10.7109375" customWidth="1"/>
    <col min="360" max="360" width="20.7109375" customWidth="1"/>
    <col min="361" max="362" width="15.7109375" customWidth="1"/>
    <col min="363" max="364" width="20.7109375" customWidth="1"/>
    <col min="365" max="365" width="18.7109375" customWidth="1"/>
    <col min="366" max="367" width="22.7109375" customWidth="1"/>
    <col min="368" max="368" width="13.7109375" customWidth="1"/>
    <col min="369" max="369" width="14.7109375" customWidth="1"/>
    <col min="370" max="370" width="10.7109375" customWidth="1"/>
  </cols>
  <sheetData>
    <row r="1" spans="1:370" ht="30" x14ac:dyDescent="0.25">
      <c r="A1" s="177" t="s">
        <v>0</v>
      </c>
      <c r="B1" s="177" t="s">
        <v>1</v>
      </c>
      <c r="C1" s="177" t="s">
        <v>2</v>
      </c>
      <c r="D1" s="177" t="s">
        <v>3</v>
      </c>
      <c r="E1" s="177" t="s">
        <v>4</v>
      </c>
      <c r="F1" s="177" t="s">
        <v>5</v>
      </c>
      <c r="G1" s="177" t="s">
        <v>6</v>
      </c>
      <c r="H1" s="177" t="s">
        <v>7</v>
      </c>
      <c r="I1" s="177" t="s">
        <v>8</v>
      </c>
      <c r="J1" s="177" t="s">
        <v>9</v>
      </c>
      <c r="K1" s="177" t="s">
        <v>10</v>
      </c>
      <c r="L1" s="177" t="s">
        <v>11</v>
      </c>
      <c r="M1" s="177" t="s">
        <v>12</v>
      </c>
      <c r="N1" s="177" t="s">
        <v>13</v>
      </c>
      <c r="O1" s="177" t="s">
        <v>14</v>
      </c>
      <c r="P1" s="177" t="s">
        <v>15</v>
      </c>
      <c r="Q1" s="177" t="s">
        <v>16</v>
      </c>
      <c r="R1" s="177" t="s">
        <v>17</v>
      </c>
      <c r="S1" s="177" t="s">
        <v>18</v>
      </c>
      <c r="T1" s="177" t="s">
        <v>19</v>
      </c>
      <c r="U1" s="177" t="s">
        <v>20</v>
      </c>
      <c r="V1" s="177" t="s">
        <v>21</v>
      </c>
      <c r="W1" s="177" t="s">
        <v>22</v>
      </c>
      <c r="X1" s="177" t="s">
        <v>23</v>
      </c>
      <c r="Y1" s="177" t="s">
        <v>24</v>
      </c>
      <c r="Z1" s="177" t="s">
        <v>25</v>
      </c>
      <c r="AA1" s="177" t="s">
        <v>26</v>
      </c>
      <c r="AB1" s="177" t="s">
        <v>27</v>
      </c>
      <c r="AC1" s="177" t="s">
        <v>28</v>
      </c>
      <c r="AD1" s="177" t="s">
        <v>29</v>
      </c>
      <c r="AE1" s="177" t="s">
        <v>30</v>
      </c>
      <c r="AF1" s="177" t="s">
        <v>31</v>
      </c>
      <c r="AG1" s="177" t="s">
        <v>32</v>
      </c>
      <c r="AH1" s="177" t="s">
        <v>33</v>
      </c>
      <c r="AI1" s="177" t="s">
        <v>34</v>
      </c>
      <c r="AJ1" s="177" t="s">
        <v>35</v>
      </c>
      <c r="AK1" s="177" t="s">
        <v>36</v>
      </c>
      <c r="AL1" s="177" t="s">
        <v>37</v>
      </c>
      <c r="AM1" s="177" t="s">
        <v>38</v>
      </c>
      <c r="AN1" s="177" t="s">
        <v>39</v>
      </c>
      <c r="AO1" s="177" t="s">
        <v>40</v>
      </c>
      <c r="AP1" s="177" t="s">
        <v>41</v>
      </c>
      <c r="AQ1" s="177" t="s">
        <v>42</v>
      </c>
      <c r="AR1" s="177" t="s">
        <v>43</v>
      </c>
      <c r="AS1" s="177" t="s">
        <v>44</v>
      </c>
      <c r="AT1" s="177" t="s">
        <v>45</v>
      </c>
      <c r="AU1" s="177" t="s">
        <v>46</v>
      </c>
      <c r="AV1" s="177" t="s">
        <v>47</v>
      </c>
      <c r="AW1" s="177" t="s">
        <v>48</v>
      </c>
      <c r="AX1" s="177" t="s">
        <v>49</v>
      </c>
      <c r="AY1" s="177" t="s">
        <v>50</v>
      </c>
      <c r="AZ1" s="177" t="s">
        <v>51</v>
      </c>
      <c r="BA1" s="177" t="s">
        <v>52</v>
      </c>
      <c r="BB1" s="177" t="s">
        <v>53</v>
      </c>
      <c r="BC1" s="177" t="s">
        <v>54</v>
      </c>
      <c r="BD1" s="177" t="s">
        <v>55</v>
      </c>
      <c r="BE1" s="177" t="s">
        <v>56</v>
      </c>
      <c r="BF1" s="177" t="s">
        <v>57</v>
      </c>
      <c r="BG1" s="177" t="s">
        <v>58</v>
      </c>
      <c r="BH1" s="177" t="s">
        <v>59</v>
      </c>
      <c r="BI1" s="177" t="s">
        <v>60</v>
      </c>
      <c r="BJ1" s="177" t="s">
        <v>61</v>
      </c>
      <c r="BK1" s="177" t="s">
        <v>62</v>
      </c>
      <c r="BL1" s="177" t="s">
        <v>63</v>
      </c>
      <c r="BM1" s="177" t="s">
        <v>64</v>
      </c>
      <c r="BN1" s="177" t="s">
        <v>65</v>
      </c>
      <c r="BO1" s="177" t="s">
        <v>66</v>
      </c>
      <c r="BP1" s="177" t="s">
        <v>67</v>
      </c>
      <c r="BQ1" s="177" t="s">
        <v>68</v>
      </c>
      <c r="BR1" s="177" t="s">
        <v>69</v>
      </c>
      <c r="BS1" s="177" t="s">
        <v>70</v>
      </c>
      <c r="BT1" s="177" t="s">
        <v>71</v>
      </c>
      <c r="BU1" s="177" t="s">
        <v>72</v>
      </c>
      <c r="BV1" s="177" t="s">
        <v>73</v>
      </c>
      <c r="BW1" s="177" t="s">
        <v>74</v>
      </c>
      <c r="BX1" s="177" t="s">
        <v>75</v>
      </c>
      <c r="BY1" s="177" t="s">
        <v>76</v>
      </c>
      <c r="BZ1" s="177" t="s">
        <v>77</v>
      </c>
      <c r="CA1" s="177" t="s">
        <v>78</v>
      </c>
      <c r="CB1" s="177" t="s">
        <v>79</v>
      </c>
      <c r="CC1" s="177" t="s">
        <v>80</v>
      </c>
      <c r="CD1" s="177" t="s">
        <v>81</v>
      </c>
      <c r="CE1" s="177" t="s">
        <v>82</v>
      </c>
      <c r="CF1" s="177" t="s">
        <v>83</v>
      </c>
      <c r="CG1" s="177" t="s">
        <v>84</v>
      </c>
      <c r="CH1" s="177" t="s">
        <v>85</v>
      </c>
      <c r="CI1" s="177" t="s">
        <v>86</v>
      </c>
      <c r="CJ1" s="177" t="s">
        <v>87</v>
      </c>
      <c r="CK1" s="177" t="s">
        <v>88</v>
      </c>
      <c r="CL1" s="177" t="s">
        <v>89</v>
      </c>
      <c r="CM1" s="177" t="s">
        <v>90</v>
      </c>
      <c r="CN1" s="177" t="s">
        <v>91</v>
      </c>
      <c r="CO1" s="177" t="s">
        <v>92</v>
      </c>
      <c r="CP1" s="177" t="s">
        <v>93</v>
      </c>
      <c r="CQ1" s="177" t="s">
        <v>94</v>
      </c>
      <c r="CR1" s="177" t="s">
        <v>95</v>
      </c>
      <c r="CS1" s="177" t="s">
        <v>96</v>
      </c>
      <c r="CT1" s="177" t="s">
        <v>97</v>
      </c>
      <c r="CU1" s="177" t="s">
        <v>98</v>
      </c>
      <c r="CV1" s="177" t="s">
        <v>99</v>
      </c>
      <c r="CW1" s="177" t="s">
        <v>100</v>
      </c>
      <c r="CX1" s="177" t="s">
        <v>101</v>
      </c>
      <c r="CY1" s="177" t="s">
        <v>102</v>
      </c>
      <c r="CZ1" s="177" t="s">
        <v>103</v>
      </c>
      <c r="DA1" s="177" t="s">
        <v>104</v>
      </c>
      <c r="DB1" s="177" t="s">
        <v>105</v>
      </c>
      <c r="DC1" s="177" t="s">
        <v>106</v>
      </c>
      <c r="DD1" s="177" t="s">
        <v>107</v>
      </c>
      <c r="DE1" s="177" t="s">
        <v>108</v>
      </c>
      <c r="DF1" s="177" t="s">
        <v>109</v>
      </c>
      <c r="DG1" s="177" t="s">
        <v>110</v>
      </c>
      <c r="DH1" s="177" t="s">
        <v>111</v>
      </c>
      <c r="DI1" s="177" t="s">
        <v>112</v>
      </c>
      <c r="DJ1" s="177" t="s">
        <v>113</v>
      </c>
      <c r="DK1" s="177" t="s">
        <v>114</v>
      </c>
      <c r="DL1" s="177" t="s">
        <v>115</v>
      </c>
      <c r="DM1" s="177" t="s">
        <v>116</v>
      </c>
      <c r="DN1" s="177" t="s">
        <v>117</v>
      </c>
      <c r="DO1" s="177" t="s">
        <v>118</v>
      </c>
      <c r="DP1" s="177" t="s">
        <v>119</v>
      </c>
      <c r="DQ1" s="177" t="s">
        <v>120</v>
      </c>
      <c r="DR1" s="177" t="s">
        <v>121</v>
      </c>
      <c r="DS1" s="177" t="s">
        <v>122</v>
      </c>
      <c r="DT1" s="177" t="s">
        <v>123</v>
      </c>
      <c r="DU1" s="177" t="s">
        <v>124</v>
      </c>
      <c r="DV1" s="177" t="s">
        <v>125</v>
      </c>
      <c r="DW1" s="177" t="s">
        <v>126</v>
      </c>
      <c r="DX1" s="177" t="s">
        <v>127</v>
      </c>
      <c r="DY1" s="177" t="s">
        <v>128</v>
      </c>
      <c r="DZ1" s="177" t="s">
        <v>129</v>
      </c>
      <c r="EA1" s="177" t="s">
        <v>130</v>
      </c>
      <c r="EB1" s="177" t="s">
        <v>131</v>
      </c>
      <c r="EC1" s="177" t="s">
        <v>132</v>
      </c>
      <c r="ED1" s="177" t="s">
        <v>133</v>
      </c>
      <c r="EE1" s="177" t="s">
        <v>134</v>
      </c>
      <c r="EF1" s="177" t="s">
        <v>135</v>
      </c>
      <c r="EG1" s="177" t="s">
        <v>136</v>
      </c>
      <c r="EH1" s="177" t="s">
        <v>137</v>
      </c>
      <c r="EI1" s="177" t="s">
        <v>138</v>
      </c>
      <c r="EJ1" s="177" t="s">
        <v>139</v>
      </c>
      <c r="EK1" s="177" t="s">
        <v>140</v>
      </c>
      <c r="EL1" s="177" t="s">
        <v>141</v>
      </c>
      <c r="EM1" s="177" t="s">
        <v>142</v>
      </c>
      <c r="EN1" s="177" t="s">
        <v>143</v>
      </c>
      <c r="EO1" s="177" t="s">
        <v>144</v>
      </c>
      <c r="EP1" s="177" t="s">
        <v>145</v>
      </c>
      <c r="EQ1" s="177" t="s">
        <v>146</v>
      </c>
      <c r="ER1" s="177" t="s">
        <v>147</v>
      </c>
      <c r="ES1" s="177" t="s">
        <v>148</v>
      </c>
      <c r="ET1" s="177" t="s">
        <v>149</v>
      </c>
      <c r="EU1" s="177" t="s">
        <v>150</v>
      </c>
      <c r="EV1" s="177" t="s">
        <v>151</v>
      </c>
      <c r="EW1" s="177" t="s">
        <v>152</v>
      </c>
      <c r="EX1" s="177" t="s">
        <v>153</v>
      </c>
      <c r="EY1" s="177" t="s">
        <v>154</v>
      </c>
      <c r="EZ1" s="177" t="s">
        <v>155</v>
      </c>
      <c r="FA1" s="177" t="s">
        <v>156</v>
      </c>
      <c r="FB1" s="177" t="s">
        <v>157</v>
      </c>
      <c r="FC1" s="177" t="s">
        <v>158</v>
      </c>
      <c r="FD1" s="177" t="s">
        <v>159</v>
      </c>
      <c r="FE1" s="177" t="s">
        <v>160</v>
      </c>
      <c r="FF1" s="177" t="s">
        <v>161</v>
      </c>
      <c r="FG1" s="177" t="s">
        <v>162</v>
      </c>
      <c r="FH1" s="177" t="s">
        <v>163</v>
      </c>
      <c r="FI1" s="177" t="s">
        <v>164</v>
      </c>
      <c r="FJ1" s="177" t="s">
        <v>165</v>
      </c>
      <c r="FK1" s="177" t="s">
        <v>166</v>
      </c>
      <c r="FL1" s="177" t="s">
        <v>167</v>
      </c>
      <c r="FM1" s="177" t="s">
        <v>168</v>
      </c>
      <c r="FN1" s="177" t="s">
        <v>169</v>
      </c>
      <c r="FO1" s="177" t="s">
        <v>170</v>
      </c>
      <c r="FP1" s="177" t="s">
        <v>171</v>
      </c>
      <c r="FQ1" s="177" t="s">
        <v>172</v>
      </c>
      <c r="FR1" s="177" t="s">
        <v>173</v>
      </c>
      <c r="FS1" s="177" t="s">
        <v>174</v>
      </c>
      <c r="FT1" s="177" t="s">
        <v>175</v>
      </c>
      <c r="FU1" s="177" t="s">
        <v>176</v>
      </c>
      <c r="FV1" s="177" t="s">
        <v>177</v>
      </c>
      <c r="FW1" s="177" t="s">
        <v>178</v>
      </c>
      <c r="FX1" s="177" t="s">
        <v>179</v>
      </c>
      <c r="FY1" s="177" t="s">
        <v>180</v>
      </c>
      <c r="FZ1" s="177" t="s">
        <v>181</v>
      </c>
      <c r="GA1" s="177" t="s">
        <v>182</v>
      </c>
      <c r="GB1" s="177" t="s">
        <v>183</v>
      </c>
      <c r="GC1" s="177" t="s">
        <v>184</v>
      </c>
      <c r="GD1" s="177" t="s">
        <v>185</v>
      </c>
      <c r="GE1" s="177" t="s">
        <v>186</v>
      </c>
      <c r="GF1" s="177" t="s">
        <v>187</v>
      </c>
      <c r="GG1" s="177" t="s">
        <v>188</v>
      </c>
      <c r="GH1" s="177" t="s">
        <v>189</v>
      </c>
      <c r="GI1" s="177" t="s">
        <v>190</v>
      </c>
      <c r="GJ1" s="177" t="s">
        <v>191</v>
      </c>
      <c r="GK1" s="177" t="s">
        <v>192</v>
      </c>
      <c r="GL1" s="177" t="s">
        <v>193</v>
      </c>
      <c r="GM1" s="177" t="s">
        <v>194</v>
      </c>
      <c r="GN1" s="177" t="s">
        <v>195</v>
      </c>
      <c r="GO1" s="177" t="s">
        <v>196</v>
      </c>
      <c r="GP1" s="177" t="s">
        <v>197</v>
      </c>
      <c r="GQ1" s="177" t="s">
        <v>198</v>
      </c>
      <c r="GR1" s="177" t="s">
        <v>199</v>
      </c>
      <c r="GS1" s="177" t="s">
        <v>200</v>
      </c>
      <c r="GT1" s="177" t="s">
        <v>201</v>
      </c>
      <c r="GU1" s="177" t="s">
        <v>202</v>
      </c>
      <c r="GV1" s="177" t="s">
        <v>203</v>
      </c>
      <c r="GW1" s="177" t="s">
        <v>204</v>
      </c>
      <c r="GX1" s="177" t="s">
        <v>205</v>
      </c>
      <c r="GY1" s="177" t="s">
        <v>206</v>
      </c>
      <c r="GZ1" s="177" t="s">
        <v>207</v>
      </c>
      <c r="HA1" s="177" t="s">
        <v>208</v>
      </c>
      <c r="HB1" s="177" t="s">
        <v>209</v>
      </c>
      <c r="HC1" s="177" t="s">
        <v>210</v>
      </c>
      <c r="HD1" s="177" t="s">
        <v>211</v>
      </c>
      <c r="HE1" s="177" t="s">
        <v>212</v>
      </c>
      <c r="HF1" s="177" t="s">
        <v>213</v>
      </c>
      <c r="HG1" s="177" t="s">
        <v>214</v>
      </c>
      <c r="HH1" s="177" t="s">
        <v>215</v>
      </c>
      <c r="HI1" s="177" t="s">
        <v>216</v>
      </c>
      <c r="HJ1" s="177" t="s">
        <v>217</v>
      </c>
      <c r="HK1" s="177" t="s">
        <v>218</v>
      </c>
      <c r="HL1" s="177" t="s">
        <v>219</v>
      </c>
      <c r="HM1" s="177" t="s">
        <v>220</v>
      </c>
      <c r="HN1" s="177" t="s">
        <v>221</v>
      </c>
      <c r="HO1" s="177" t="s">
        <v>222</v>
      </c>
      <c r="HP1" s="177" t="s">
        <v>223</v>
      </c>
      <c r="HQ1" s="177" t="s">
        <v>224</v>
      </c>
      <c r="HR1" s="177" t="s">
        <v>225</v>
      </c>
      <c r="HS1" s="177" t="s">
        <v>226</v>
      </c>
      <c r="HT1" s="177" t="s">
        <v>227</v>
      </c>
      <c r="HU1" s="177" t="s">
        <v>228</v>
      </c>
      <c r="HV1" s="177" t="s">
        <v>229</v>
      </c>
      <c r="HW1" s="177" t="s">
        <v>230</v>
      </c>
      <c r="HX1" s="177" t="s">
        <v>231</v>
      </c>
      <c r="HY1" s="177" t="s">
        <v>232</v>
      </c>
      <c r="HZ1" s="177" t="s">
        <v>233</v>
      </c>
      <c r="IA1" s="177" t="s">
        <v>234</v>
      </c>
      <c r="IB1" s="177" t="s">
        <v>235</v>
      </c>
      <c r="IC1" s="177" t="s">
        <v>236</v>
      </c>
      <c r="ID1" s="177" t="s">
        <v>237</v>
      </c>
      <c r="IE1" s="177" t="s">
        <v>238</v>
      </c>
      <c r="IF1" s="177" t="s">
        <v>239</v>
      </c>
      <c r="IG1" s="177" t="s">
        <v>240</v>
      </c>
      <c r="IH1" s="177" t="s">
        <v>241</v>
      </c>
      <c r="II1" s="177" t="s">
        <v>242</v>
      </c>
      <c r="IJ1" s="177" t="s">
        <v>243</v>
      </c>
      <c r="IK1" s="177" t="s">
        <v>244</v>
      </c>
      <c r="IL1" s="177" t="s">
        <v>245</v>
      </c>
      <c r="IM1" s="177" t="s">
        <v>246</v>
      </c>
      <c r="IN1" s="177" t="s">
        <v>247</v>
      </c>
      <c r="IO1" s="177" t="s">
        <v>248</v>
      </c>
      <c r="IP1" s="177" t="s">
        <v>249</v>
      </c>
      <c r="IQ1" s="177" t="s">
        <v>250</v>
      </c>
      <c r="IR1" s="177" t="s">
        <v>251</v>
      </c>
      <c r="IS1" s="177" t="s">
        <v>252</v>
      </c>
      <c r="IT1" s="177" t="s">
        <v>253</v>
      </c>
      <c r="IU1" s="177" t="s">
        <v>254</v>
      </c>
      <c r="IV1" s="177" t="s">
        <v>255</v>
      </c>
      <c r="IW1" s="177" t="s">
        <v>256</v>
      </c>
      <c r="IX1" s="177" t="s">
        <v>257</v>
      </c>
      <c r="IY1" s="177" t="s">
        <v>258</v>
      </c>
      <c r="IZ1" s="177" t="s">
        <v>259</v>
      </c>
      <c r="JA1" s="177" t="s">
        <v>260</v>
      </c>
      <c r="JB1" s="177" t="s">
        <v>261</v>
      </c>
      <c r="JC1" s="177" t="s">
        <v>262</v>
      </c>
      <c r="JD1" s="177" t="s">
        <v>263</v>
      </c>
      <c r="JE1" s="177" t="s">
        <v>264</v>
      </c>
      <c r="JF1" s="177" t="s">
        <v>265</v>
      </c>
      <c r="JG1" s="177" t="s">
        <v>266</v>
      </c>
      <c r="JH1" s="177" t="s">
        <v>267</v>
      </c>
      <c r="JI1" s="177" t="s">
        <v>268</v>
      </c>
      <c r="JJ1" s="177" t="s">
        <v>269</v>
      </c>
      <c r="JK1" s="177" t="s">
        <v>270</v>
      </c>
      <c r="JL1" s="177" t="s">
        <v>271</v>
      </c>
      <c r="JM1" s="177" t="s">
        <v>272</v>
      </c>
      <c r="JN1" s="177" t="s">
        <v>273</v>
      </c>
      <c r="JO1" s="177" t="s">
        <v>274</v>
      </c>
      <c r="JP1" s="177" t="s">
        <v>275</v>
      </c>
      <c r="JQ1" s="177" t="s">
        <v>276</v>
      </c>
      <c r="JR1" s="177" t="s">
        <v>277</v>
      </c>
      <c r="JS1" s="177" t="s">
        <v>278</v>
      </c>
      <c r="JT1" s="177" t="s">
        <v>279</v>
      </c>
      <c r="JU1" s="177" t="s">
        <v>280</v>
      </c>
      <c r="JV1" s="177" t="s">
        <v>281</v>
      </c>
      <c r="JW1" s="177" t="s">
        <v>282</v>
      </c>
      <c r="JX1" s="177" t="s">
        <v>283</v>
      </c>
      <c r="JY1" s="177" t="s">
        <v>284</v>
      </c>
      <c r="JZ1" s="177" t="s">
        <v>285</v>
      </c>
      <c r="KA1" s="177" t="s">
        <v>286</v>
      </c>
      <c r="KB1" s="177" t="s">
        <v>287</v>
      </c>
      <c r="KC1" s="177" t="s">
        <v>288</v>
      </c>
      <c r="KD1" s="177" t="s">
        <v>289</v>
      </c>
      <c r="KE1" s="177" t="s">
        <v>290</v>
      </c>
      <c r="KF1" s="177" t="s">
        <v>291</v>
      </c>
      <c r="KG1" s="177" t="s">
        <v>292</v>
      </c>
      <c r="KH1" s="177" t="s">
        <v>293</v>
      </c>
      <c r="KI1" s="177" t="s">
        <v>294</v>
      </c>
      <c r="KJ1" s="177" t="s">
        <v>295</v>
      </c>
      <c r="KK1" s="177" t="s">
        <v>296</v>
      </c>
      <c r="KL1" s="177" t="s">
        <v>297</v>
      </c>
      <c r="KM1" s="177" t="s">
        <v>298</v>
      </c>
      <c r="KN1" s="177" t="s">
        <v>299</v>
      </c>
      <c r="KO1" s="177" t="s">
        <v>300</v>
      </c>
      <c r="KP1" s="177" t="s">
        <v>301</v>
      </c>
      <c r="KQ1" s="177" t="s">
        <v>302</v>
      </c>
      <c r="KR1" s="177" t="s">
        <v>303</v>
      </c>
      <c r="KS1" s="177" t="s">
        <v>304</v>
      </c>
      <c r="KT1" s="177" t="s">
        <v>305</v>
      </c>
      <c r="KU1" s="177" t="s">
        <v>306</v>
      </c>
      <c r="KV1" s="177" t="s">
        <v>307</v>
      </c>
      <c r="KW1" s="177" t="s">
        <v>308</v>
      </c>
      <c r="KX1" s="177" t="s">
        <v>309</v>
      </c>
      <c r="KY1" s="177" t="s">
        <v>310</v>
      </c>
      <c r="KZ1" s="177" t="s">
        <v>311</v>
      </c>
      <c r="LA1" s="177" t="s">
        <v>312</v>
      </c>
      <c r="LB1" s="177" t="s">
        <v>313</v>
      </c>
      <c r="LC1" s="177" t="s">
        <v>314</v>
      </c>
      <c r="LD1" s="177" t="s">
        <v>315</v>
      </c>
      <c r="LE1" s="177" t="s">
        <v>316</v>
      </c>
      <c r="LF1" s="177" t="s">
        <v>317</v>
      </c>
      <c r="LG1" s="177" t="s">
        <v>318</v>
      </c>
      <c r="LH1" s="177" t="s">
        <v>319</v>
      </c>
      <c r="LI1" s="177" t="s">
        <v>320</v>
      </c>
      <c r="LJ1" s="177" t="s">
        <v>321</v>
      </c>
      <c r="LK1" s="177" t="s">
        <v>322</v>
      </c>
      <c r="LL1" s="177" t="s">
        <v>323</v>
      </c>
      <c r="LM1" s="177" t="s">
        <v>324</v>
      </c>
      <c r="LN1" s="177" t="s">
        <v>325</v>
      </c>
      <c r="LO1" s="177" t="s">
        <v>326</v>
      </c>
      <c r="LP1" s="177" t="s">
        <v>327</v>
      </c>
      <c r="LQ1" s="177" t="s">
        <v>328</v>
      </c>
      <c r="LR1" s="177" t="s">
        <v>329</v>
      </c>
      <c r="LS1" s="177" t="s">
        <v>330</v>
      </c>
      <c r="LT1" s="177" t="s">
        <v>331</v>
      </c>
      <c r="LU1" s="177" t="s">
        <v>332</v>
      </c>
      <c r="LV1" s="177" t="s">
        <v>333</v>
      </c>
      <c r="LW1" s="177" t="s">
        <v>334</v>
      </c>
      <c r="LX1" s="177" t="s">
        <v>335</v>
      </c>
      <c r="LY1" s="177" t="s">
        <v>336</v>
      </c>
      <c r="LZ1" s="177" t="s">
        <v>337</v>
      </c>
      <c r="MA1" s="177" t="s">
        <v>338</v>
      </c>
      <c r="MB1" s="177" t="s">
        <v>339</v>
      </c>
      <c r="MC1" s="177" t="s">
        <v>340</v>
      </c>
      <c r="MD1" s="177" t="s">
        <v>341</v>
      </c>
      <c r="ME1" s="177" t="s">
        <v>342</v>
      </c>
      <c r="MF1" s="177" t="s">
        <v>343</v>
      </c>
      <c r="MG1" s="177" t="s">
        <v>344</v>
      </c>
      <c r="MH1" s="177" t="s">
        <v>345</v>
      </c>
      <c r="MI1" s="177" t="s">
        <v>346</v>
      </c>
      <c r="MJ1" s="177" t="s">
        <v>347</v>
      </c>
      <c r="MK1" s="177" t="s">
        <v>348</v>
      </c>
      <c r="ML1" s="177" t="s">
        <v>349</v>
      </c>
      <c r="MM1" s="177" t="s">
        <v>350</v>
      </c>
      <c r="MN1" s="177" t="s">
        <v>351</v>
      </c>
      <c r="MO1" s="177" t="s">
        <v>352</v>
      </c>
      <c r="MP1" s="177" t="s">
        <v>353</v>
      </c>
      <c r="MQ1" s="177" t="s">
        <v>354</v>
      </c>
      <c r="MR1" s="177" t="s">
        <v>355</v>
      </c>
      <c r="MS1" s="177" t="s">
        <v>356</v>
      </c>
      <c r="MT1" s="177" t="s">
        <v>357</v>
      </c>
      <c r="MU1" s="177" t="s">
        <v>358</v>
      </c>
      <c r="MV1" s="177" t="s">
        <v>359</v>
      </c>
      <c r="MW1" s="177" t="s">
        <v>360</v>
      </c>
      <c r="MX1" s="177" t="s">
        <v>361</v>
      </c>
      <c r="MY1" s="177" t="s">
        <v>362</v>
      </c>
      <c r="MZ1" s="177" t="s">
        <v>363</v>
      </c>
      <c r="NA1" s="177" t="s">
        <v>364</v>
      </c>
      <c r="NB1" s="177" t="s">
        <v>365</v>
      </c>
      <c r="NC1" s="177" t="s">
        <v>366</v>
      </c>
      <c r="ND1" s="177" t="s">
        <v>367</v>
      </c>
      <c r="NE1" s="177" t="s">
        <v>368</v>
      </c>
      <c r="NF1" s="177" t="s">
        <v>369</v>
      </c>
    </row>
    <row r="2" spans="1:370" x14ac:dyDescent="0.25">
      <c r="A2" t="s">
        <v>409</v>
      </c>
      <c r="B2" s="180" t="s">
        <v>767</v>
      </c>
      <c r="C2" s="1" t="s">
        <v>1411</v>
      </c>
      <c r="D2" s="180" t="s">
        <v>768</v>
      </c>
      <c r="E2" s="180" t="s">
        <v>769</v>
      </c>
      <c r="F2" s="180" t="s">
        <v>374</v>
      </c>
      <c r="G2" s="2">
        <v>23.126359999999998</v>
      </c>
      <c r="H2" s="2">
        <v>23.6951</v>
      </c>
      <c r="I2" s="2">
        <v>24.380780000000001</v>
      </c>
      <c r="J2" s="2">
        <v>24.802810000000001</v>
      </c>
      <c r="K2" s="2">
        <v>25.394300000000001</v>
      </c>
      <c r="L2" s="2">
        <v>26.273700000000002</v>
      </c>
      <c r="M2" s="2">
        <v>27.05265</v>
      </c>
      <c r="N2" s="2">
        <v>27.758859999999999</v>
      </c>
      <c r="O2" s="2">
        <v>28.32929</v>
      </c>
      <c r="P2" s="2">
        <v>29.039359999999999</v>
      </c>
      <c r="Q2" s="2">
        <v>29.991700000000002</v>
      </c>
      <c r="R2" s="2">
        <v>30.561430000000001</v>
      </c>
      <c r="S2" s="2">
        <v>30.970770000000002</v>
      </c>
      <c r="T2" s="2">
        <v>31.484359999999999</v>
      </c>
      <c r="U2" s="2">
        <v>31.928809999999999</v>
      </c>
      <c r="V2" s="2">
        <v>32.36309</v>
      </c>
      <c r="W2" s="2">
        <v>33.065289999999997</v>
      </c>
      <c r="X2" s="2">
        <v>33.915990000000001</v>
      </c>
      <c r="Y2" s="2">
        <v>34.620719999999999</v>
      </c>
      <c r="Z2" s="2">
        <v>35.319139999999997</v>
      </c>
      <c r="AA2" s="2">
        <v>36.00027</v>
      </c>
      <c r="AB2" s="2">
        <v>36.922139999999999</v>
      </c>
      <c r="AC2" s="2">
        <v>37.15448</v>
      </c>
      <c r="AD2" s="2">
        <v>37.760089999999998</v>
      </c>
      <c r="AE2" s="2">
        <v>38.614040000000003</v>
      </c>
      <c r="AF2" s="2">
        <v>39.624110000000002</v>
      </c>
      <c r="AG2" s="2">
        <v>40.432810000000003</v>
      </c>
      <c r="AH2" s="2">
        <v>41.314970000000002</v>
      </c>
      <c r="AI2" s="2">
        <v>42.279580000000003</v>
      </c>
      <c r="AJ2" s="2">
        <v>43.435200000000002</v>
      </c>
      <c r="AK2" s="2">
        <v>44.635809999999999</v>
      </c>
      <c r="AL2" s="2">
        <v>45.905520000000003</v>
      </c>
      <c r="AM2" s="2">
        <v>47.42812</v>
      </c>
      <c r="AN2" s="2">
        <v>48.92765</v>
      </c>
      <c r="AO2" s="2">
        <v>50.295839999999998</v>
      </c>
      <c r="AP2" s="2">
        <v>51.559730000000002</v>
      </c>
      <c r="AQ2" s="2">
        <v>52.856459999999998</v>
      </c>
      <c r="AR2" s="2">
        <v>54.448129999999999</v>
      </c>
      <c r="AS2" s="2">
        <v>55.563589999999998</v>
      </c>
      <c r="AT2" s="2">
        <v>56.51417</v>
      </c>
      <c r="AU2" s="2">
        <v>56.913739999999997</v>
      </c>
      <c r="AV2" s="2">
        <v>57.642719999999997</v>
      </c>
      <c r="AW2" s="2">
        <v>58.589750000000002</v>
      </c>
      <c r="AX2" s="2">
        <v>59.089359999999999</v>
      </c>
      <c r="AY2" s="2">
        <v>59.851759999999999</v>
      </c>
      <c r="AZ2" s="2">
        <v>60.332900000000002</v>
      </c>
      <c r="BA2" s="2">
        <v>60.859369999999998</v>
      </c>
      <c r="BB2" s="2">
        <v>61.272669999999998</v>
      </c>
      <c r="BC2" s="2">
        <v>62.034300000000002</v>
      </c>
      <c r="BD2" s="2">
        <v>62.714829999999999</v>
      </c>
      <c r="BE2" s="2">
        <v>63.2971</v>
      </c>
      <c r="BF2" s="2">
        <v>63.847859999999997</v>
      </c>
      <c r="BG2" s="2">
        <v>64.636539999999997</v>
      </c>
      <c r="BH2" s="2">
        <v>65.152810000000002</v>
      </c>
      <c r="BI2" s="2">
        <v>65.930980000000005</v>
      </c>
      <c r="BJ2" s="2">
        <v>66.618989999999997</v>
      </c>
      <c r="BK2" s="2">
        <v>67.294759999999997</v>
      </c>
      <c r="BL2" s="2">
        <v>68.12321</v>
      </c>
      <c r="BM2" s="2">
        <v>68.985159999999993</v>
      </c>
      <c r="BN2" s="2">
        <v>69.446089999999998</v>
      </c>
      <c r="BO2" s="2">
        <v>70.036919999999995</v>
      </c>
      <c r="BP2" s="2">
        <v>70.897459999999995</v>
      </c>
      <c r="BQ2" s="2">
        <v>71.675070000000005</v>
      </c>
      <c r="BR2" s="2">
        <v>72.24521</v>
      </c>
      <c r="BS2" s="2">
        <v>73.170810000000003</v>
      </c>
      <c r="BT2" s="2">
        <v>74.484369999999998</v>
      </c>
      <c r="BU2" s="2">
        <v>75.429749999999999</v>
      </c>
      <c r="BV2" s="2">
        <v>76.052009999999996</v>
      </c>
      <c r="BW2" s="2">
        <v>77.060199999999995</v>
      </c>
      <c r="BX2" s="2">
        <v>77.875110000000006</v>
      </c>
      <c r="BY2" s="2">
        <v>78.652050000000003</v>
      </c>
      <c r="BZ2" s="2">
        <v>79.80283</v>
      </c>
      <c r="CA2" s="2">
        <v>81.984889999999993</v>
      </c>
      <c r="CB2" s="2">
        <v>82.751069999999999</v>
      </c>
      <c r="CC2" s="2">
        <v>83.191280000000006</v>
      </c>
      <c r="CD2" s="2">
        <v>83.021810000000002</v>
      </c>
      <c r="CE2" s="2">
        <v>83.3</v>
      </c>
      <c r="CF2" s="2">
        <v>83.9</v>
      </c>
      <c r="CG2" s="2">
        <v>84.2</v>
      </c>
      <c r="CH2" s="2">
        <v>84.533330000000007</v>
      </c>
      <c r="CI2" s="2">
        <v>85.1</v>
      </c>
      <c r="CJ2" s="2">
        <v>85.366669999999999</v>
      </c>
      <c r="CK2" s="2">
        <v>85.666659999999993</v>
      </c>
      <c r="CL2" s="2">
        <v>86.066670000000002</v>
      </c>
      <c r="CM2" s="2">
        <v>85.533330000000007</v>
      </c>
      <c r="CN2" s="2">
        <v>85.266670000000005</v>
      </c>
      <c r="CO2" s="2">
        <v>85.766670000000005</v>
      </c>
      <c r="CP2" s="2">
        <v>86.1</v>
      </c>
      <c r="CQ2" s="2">
        <v>86.933329999999998</v>
      </c>
      <c r="CR2" s="2">
        <v>87.6</v>
      </c>
      <c r="CS2" s="2">
        <v>87.766670000000005</v>
      </c>
      <c r="CT2" s="2">
        <v>87.866669999999999</v>
      </c>
      <c r="CU2" s="2">
        <v>88.2</v>
      </c>
      <c r="CV2" s="2">
        <v>88.833340000000007</v>
      </c>
      <c r="CW2" s="2">
        <v>89</v>
      </c>
      <c r="CX2" s="2">
        <v>89.666659999999993</v>
      </c>
      <c r="CY2" s="2">
        <v>90.1</v>
      </c>
      <c r="CZ2" s="2">
        <v>90.233329999999995</v>
      </c>
      <c r="DA2" s="2">
        <v>90.533330000000007</v>
      </c>
      <c r="DB2" s="2">
        <v>90.566670000000002</v>
      </c>
      <c r="DC2" s="2">
        <v>91.1</v>
      </c>
      <c r="DD2" s="2">
        <v>91.1</v>
      </c>
      <c r="DE2" s="2">
        <v>91.2</v>
      </c>
      <c r="DF2" s="2">
        <v>91.6</v>
      </c>
      <c r="DG2" s="2">
        <v>91.866669999999999</v>
      </c>
      <c r="DH2" s="2">
        <v>92.566670000000002</v>
      </c>
      <c r="DI2" s="2">
        <v>93.166659999999993</v>
      </c>
      <c r="DJ2" s="2">
        <v>93.766670000000005</v>
      </c>
      <c r="DK2" s="2">
        <v>94.366669999999999</v>
      </c>
      <c r="DL2" s="2">
        <v>94.8</v>
      </c>
      <c r="DM2" s="2">
        <v>95.666659999999993</v>
      </c>
      <c r="DN2" s="2">
        <v>96.7</v>
      </c>
      <c r="DO2" s="2">
        <v>96.933329999999998</v>
      </c>
      <c r="DP2" s="2">
        <v>98.2</v>
      </c>
      <c r="DQ2" s="2">
        <v>98.233329999999995</v>
      </c>
      <c r="DR2" s="2">
        <v>97.733329999999995</v>
      </c>
      <c r="DS2" s="2">
        <v>98.433329999999998</v>
      </c>
      <c r="DT2" s="2">
        <v>99.5</v>
      </c>
      <c r="DU2" s="2">
        <v>100.6</v>
      </c>
      <c r="DV2" s="2">
        <v>101.4667</v>
      </c>
      <c r="DW2" s="2">
        <v>102.7667</v>
      </c>
      <c r="DX2" s="2">
        <v>102.2333</v>
      </c>
      <c r="DY2" s="2">
        <v>102.7667</v>
      </c>
      <c r="DZ2" s="2">
        <v>103.2</v>
      </c>
      <c r="EA2" s="2">
        <v>103.7</v>
      </c>
      <c r="EB2" s="2">
        <v>104.5</v>
      </c>
      <c r="EC2" s="2">
        <v>104.7667</v>
      </c>
      <c r="ED2" s="2">
        <v>105.5667</v>
      </c>
      <c r="EE2" s="2">
        <v>105.9667</v>
      </c>
      <c r="EF2" s="2">
        <v>106.4333</v>
      </c>
      <c r="EG2" s="2">
        <v>107.4667</v>
      </c>
      <c r="EH2" s="2">
        <v>108</v>
      </c>
      <c r="EI2" s="2">
        <v>108.66670000000001</v>
      </c>
      <c r="EJ2" s="2">
        <v>109.13330000000001</v>
      </c>
      <c r="EK2" s="2">
        <v>109.2</v>
      </c>
      <c r="EL2" s="2">
        <v>109.5</v>
      </c>
      <c r="EM2" s="2">
        <v>110.66670000000001</v>
      </c>
      <c r="EN2" s="2">
        <v>111.4333</v>
      </c>
      <c r="EO2" s="2">
        <v>111.4667</v>
      </c>
      <c r="EP2" s="2">
        <v>112.2333</v>
      </c>
      <c r="EQ2" s="2">
        <v>112.6</v>
      </c>
      <c r="ER2" s="2">
        <v>114.1</v>
      </c>
      <c r="ES2" s="2">
        <v>115.4333</v>
      </c>
      <c r="ET2" s="2">
        <v>114.3</v>
      </c>
      <c r="EU2" s="2">
        <v>113.9333</v>
      </c>
      <c r="EV2" s="2">
        <v>114.2</v>
      </c>
      <c r="EW2" s="2">
        <v>114.4667</v>
      </c>
      <c r="EX2" s="2">
        <v>115.2</v>
      </c>
      <c r="EY2" s="2">
        <v>115.7667</v>
      </c>
      <c r="EZ2" s="2">
        <v>115.7667</v>
      </c>
      <c r="FA2" s="2">
        <v>116.6</v>
      </c>
      <c r="FB2" s="2">
        <v>117.7667</v>
      </c>
      <c r="FC2" s="2">
        <v>118.6</v>
      </c>
      <c r="FD2" s="2">
        <v>119.7333</v>
      </c>
      <c r="FE2" s="2">
        <v>120.13330000000001</v>
      </c>
      <c r="FF2" s="2">
        <v>120.9</v>
      </c>
      <c r="FG2" s="2">
        <v>121.4667</v>
      </c>
      <c r="FH2" s="2">
        <v>121.5333</v>
      </c>
      <c r="FI2" s="2">
        <v>121.6</v>
      </c>
      <c r="FJ2" s="2">
        <v>122.1</v>
      </c>
      <c r="FK2" s="2">
        <v>122.6</v>
      </c>
      <c r="FL2" s="2">
        <v>122.4</v>
      </c>
      <c r="FM2" s="2">
        <v>122.9333</v>
      </c>
      <c r="FN2" s="2">
        <v>123.2667</v>
      </c>
      <c r="FO2" s="2">
        <v>124.2333</v>
      </c>
      <c r="FP2" s="2">
        <v>125.16670000000001</v>
      </c>
      <c r="FQ2" s="2">
        <v>125.5333</v>
      </c>
      <c r="FR2" s="2">
        <v>125.7</v>
      </c>
      <c r="FS2" s="2">
        <v>125.5667</v>
      </c>
      <c r="FT2" s="2">
        <v>126.3</v>
      </c>
      <c r="FU2" s="2">
        <v>127.0667</v>
      </c>
      <c r="FV2" s="2">
        <v>127.3</v>
      </c>
      <c r="FW2" s="2">
        <v>127.5</v>
      </c>
      <c r="FX2" s="2">
        <v>128.26669999999999</v>
      </c>
      <c r="FY2" s="2">
        <v>128.63329999999999</v>
      </c>
      <c r="FZ2" s="2">
        <v>129.1</v>
      </c>
      <c r="GA2" s="2">
        <v>129.9</v>
      </c>
      <c r="GB2" s="2">
        <v>129.9667</v>
      </c>
      <c r="GC2" s="2">
        <v>130.4</v>
      </c>
      <c r="GD2" s="2">
        <v>131.4667</v>
      </c>
      <c r="GE2" s="2">
        <v>132.5333</v>
      </c>
      <c r="GF2" s="2">
        <v>132.9333</v>
      </c>
      <c r="GG2" s="2">
        <v>133.80000000000001</v>
      </c>
      <c r="GH2" s="2">
        <v>134.16669999999999</v>
      </c>
      <c r="GI2" s="2">
        <v>134.73330000000001</v>
      </c>
      <c r="GJ2" s="2">
        <v>135.83330000000001</v>
      </c>
      <c r="GK2" s="2">
        <v>136.36670000000001</v>
      </c>
      <c r="GL2" s="2">
        <v>136.9333</v>
      </c>
      <c r="GM2" s="2">
        <v>137.16669999999999</v>
      </c>
      <c r="GN2" s="2">
        <v>135.83330000000001</v>
      </c>
      <c r="GO2" s="2">
        <v>136.80000000000001</v>
      </c>
      <c r="GP2" s="2">
        <v>138</v>
      </c>
      <c r="GQ2" s="2">
        <v>139.33330000000001</v>
      </c>
      <c r="GR2" s="2">
        <v>140.30000000000001</v>
      </c>
      <c r="GS2" s="2">
        <v>142.26669999999999</v>
      </c>
      <c r="GT2" s="2">
        <v>144.5333</v>
      </c>
      <c r="GU2" s="2">
        <v>147.5</v>
      </c>
      <c r="GV2" s="2">
        <v>150.9</v>
      </c>
      <c r="GW2" s="2">
        <v>152.36670000000001</v>
      </c>
      <c r="GX2" s="2">
        <v>154.0667</v>
      </c>
      <c r="GY2" s="2">
        <v>155.1</v>
      </c>
      <c r="GZ2" s="2">
        <v>156.30000000000001</v>
      </c>
      <c r="HA2" s="2">
        <v>158.0333</v>
      </c>
      <c r="HB2" s="2">
        <v>158.9667</v>
      </c>
      <c r="HC2" s="2">
        <v>159.5333</v>
      </c>
      <c r="HD2" s="2">
        <v>160.6</v>
      </c>
      <c r="HE2" s="2">
        <v>161.23330000000001</v>
      </c>
      <c r="HF2" s="2">
        <v>162</v>
      </c>
      <c r="HG2" s="2">
        <v>163.16669999999999</v>
      </c>
      <c r="HH2" s="2">
        <v>163.5</v>
      </c>
      <c r="HI2" s="2">
        <v>164.4333</v>
      </c>
      <c r="HJ2" s="2">
        <v>165.63329999999999</v>
      </c>
      <c r="HK2" s="2">
        <v>166.66669999999999</v>
      </c>
      <c r="HL2" s="3">
        <v>168.65620000000001</v>
      </c>
      <c r="HM2" s="3">
        <v>169.46619999999999</v>
      </c>
      <c r="HN2" s="3">
        <v>170.78110000000001</v>
      </c>
      <c r="HO2" s="3">
        <v>171.72720000000001</v>
      </c>
      <c r="HP2" s="3">
        <v>172.49539999999999</v>
      </c>
      <c r="HQ2" s="3">
        <v>173.23390000000001</v>
      </c>
      <c r="HR2" s="3">
        <v>173.95519999999999</v>
      </c>
      <c r="HS2" s="3">
        <v>174.6765</v>
      </c>
      <c r="HT2" s="3">
        <v>175.43780000000001</v>
      </c>
      <c r="HU2" s="3">
        <v>176.227</v>
      </c>
      <c r="HV2" s="3">
        <v>177.01859999999999</v>
      </c>
      <c r="HW2" s="3">
        <v>177.8546</v>
      </c>
      <c r="HX2" s="3">
        <v>178.703</v>
      </c>
      <c r="HY2" s="3">
        <v>179.56809999999999</v>
      </c>
      <c r="HZ2" s="3">
        <v>180.43639999999999</v>
      </c>
      <c r="IA2" s="3">
        <v>181.31970000000001</v>
      </c>
      <c r="IB2" s="3">
        <v>182.20760000000001</v>
      </c>
      <c r="IC2" s="3">
        <v>183.1002</v>
      </c>
      <c r="ID2" s="3">
        <v>183.99789999999999</v>
      </c>
      <c r="IE2" s="3">
        <v>184.90129999999999</v>
      </c>
      <c r="IF2" s="3">
        <v>185.8091</v>
      </c>
      <c r="IG2" s="3">
        <v>186.72399999999999</v>
      </c>
      <c r="IH2" s="3">
        <v>187.6447</v>
      </c>
      <c r="II2" s="3">
        <v>188.57130000000001</v>
      </c>
      <c r="IJ2" s="3">
        <v>189.5034</v>
      </c>
      <c r="IK2" s="3">
        <v>190.44460000000001</v>
      </c>
      <c r="IL2" s="3">
        <v>191.3921</v>
      </c>
      <c r="IM2" s="3">
        <v>192.34630000000001</v>
      </c>
      <c r="IN2" s="3">
        <v>193.3073</v>
      </c>
      <c r="IO2" s="3">
        <v>194.27529999999999</v>
      </c>
      <c r="IP2" s="3">
        <v>195.24979999999999</v>
      </c>
      <c r="IQ2" s="3">
        <v>196.23349999999999</v>
      </c>
      <c r="IR2" s="3">
        <v>197.2227</v>
      </c>
      <c r="IS2" s="3">
        <v>198.21950000000001</v>
      </c>
      <c r="IT2" s="3">
        <v>199.22040000000001</v>
      </c>
      <c r="IU2" s="3">
        <v>200.2268</v>
      </c>
      <c r="IV2" s="3">
        <v>201.2373</v>
      </c>
      <c r="IW2" s="3">
        <v>202.25360000000001</v>
      </c>
      <c r="IX2" s="3">
        <v>203.27350000000001</v>
      </c>
      <c r="IY2" s="3">
        <v>204.29679999999999</v>
      </c>
      <c r="IZ2" s="3">
        <v>205.32550000000001</v>
      </c>
      <c r="JA2" s="3">
        <v>206.3587</v>
      </c>
      <c r="JB2" s="3">
        <v>207.39660000000001</v>
      </c>
      <c r="JC2" s="3">
        <v>208.43950000000001</v>
      </c>
      <c r="JD2" s="3">
        <v>209.48830000000001</v>
      </c>
      <c r="JE2" s="3">
        <v>210.54140000000001</v>
      </c>
      <c r="JF2" s="3">
        <v>211.5966</v>
      </c>
      <c r="JG2" s="3">
        <v>212.65459999999999</v>
      </c>
      <c r="JH2" s="3">
        <v>213.71950000000001</v>
      </c>
      <c r="JI2" s="3">
        <v>214.78919999999999</v>
      </c>
      <c r="JJ2" s="3">
        <v>215.86259999999999</v>
      </c>
      <c r="JK2" s="3">
        <v>216.94120000000001</v>
      </c>
      <c r="JL2" s="3">
        <v>218.02760000000001</v>
      </c>
      <c r="JM2" s="3">
        <v>219.12100000000001</v>
      </c>
      <c r="JN2" s="3">
        <v>220.22049999999999</v>
      </c>
      <c r="JO2" s="3">
        <v>221.3262</v>
      </c>
      <c r="JP2" s="3">
        <v>222.43899999999999</v>
      </c>
      <c r="JQ2" s="3">
        <v>223.5575</v>
      </c>
      <c r="JR2" s="3">
        <v>224.68299999999999</v>
      </c>
      <c r="JS2" s="3">
        <v>225.81370000000001</v>
      </c>
      <c r="JT2" s="3">
        <v>226.94970000000001</v>
      </c>
      <c r="JU2" s="3">
        <v>228.09219999999999</v>
      </c>
      <c r="JV2" s="3">
        <v>229.24109999999999</v>
      </c>
      <c r="JW2" s="3">
        <v>230.39760000000001</v>
      </c>
      <c r="JX2" s="3">
        <v>231.5598</v>
      </c>
      <c r="JY2" s="3">
        <v>232.73009999999999</v>
      </c>
      <c r="JZ2" s="3">
        <v>233.90610000000001</v>
      </c>
      <c r="KA2" s="3">
        <v>235.09</v>
      </c>
      <c r="KB2" s="3">
        <v>236.2799</v>
      </c>
      <c r="KC2" s="3">
        <v>237.47730000000001</v>
      </c>
      <c r="KD2" s="3">
        <v>238.67959999999999</v>
      </c>
      <c r="KE2" s="3">
        <v>239.88749999999999</v>
      </c>
      <c r="KF2" s="3">
        <v>241.10130000000001</v>
      </c>
      <c r="KG2" s="3">
        <v>242.3201</v>
      </c>
      <c r="KH2" s="3">
        <v>243.5461</v>
      </c>
      <c r="KI2" s="3">
        <v>244.77850000000001</v>
      </c>
      <c r="KJ2" s="3">
        <v>246.01560000000001</v>
      </c>
      <c r="KK2" s="3">
        <v>247.25919999999999</v>
      </c>
      <c r="KL2" s="3">
        <v>248.51009999999999</v>
      </c>
      <c r="KM2" s="3">
        <v>249.76560000000001</v>
      </c>
      <c r="KN2" s="3">
        <v>251.02680000000001</v>
      </c>
      <c r="KO2" s="3">
        <v>252.29560000000001</v>
      </c>
      <c r="KP2" s="3">
        <v>253.56989999999999</v>
      </c>
      <c r="KQ2" s="3">
        <v>254.84979999999999</v>
      </c>
      <c r="KR2" s="3">
        <v>256.1361</v>
      </c>
      <c r="KS2" s="3">
        <v>257.42809999999997</v>
      </c>
      <c r="KT2" s="3">
        <v>258.726</v>
      </c>
      <c r="KU2" s="3">
        <v>260.03109999999998</v>
      </c>
      <c r="KV2" s="3">
        <v>261.34050000000002</v>
      </c>
      <c r="KW2" s="3">
        <v>262.6576</v>
      </c>
      <c r="KX2" s="3">
        <v>263.98110000000003</v>
      </c>
      <c r="KY2" s="3">
        <v>265.31020000000001</v>
      </c>
      <c r="KZ2" s="3">
        <v>266.64609999999999</v>
      </c>
      <c r="LA2" s="3">
        <v>267.98739999999998</v>
      </c>
      <c r="LB2" s="3">
        <v>269.33569999999997</v>
      </c>
      <c r="LC2" s="3">
        <v>270.69119999999998</v>
      </c>
      <c r="LD2" s="3">
        <v>272.05329999999998</v>
      </c>
      <c r="LE2" s="3">
        <v>273.42079999999999</v>
      </c>
      <c r="LF2" s="3">
        <v>274.79669999999999</v>
      </c>
      <c r="LG2" s="3">
        <v>276.17590000000001</v>
      </c>
      <c r="LH2" s="3">
        <v>277.55990000000003</v>
      </c>
      <c r="LI2" s="3">
        <v>278.95179999999999</v>
      </c>
      <c r="LJ2" s="3">
        <v>280.35000000000002</v>
      </c>
      <c r="LK2" s="3">
        <v>281.75459999999998</v>
      </c>
      <c r="LL2" s="3">
        <v>283.16660000000002</v>
      </c>
      <c r="LM2" s="3">
        <v>284.58530000000002</v>
      </c>
      <c r="LN2" s="3">
        <v>286.01310000000001</v>
      </c>
      <c r="LO2" s="3">
        <v>287.44510000000002</v>
      </c>
      <c r="LP2" s="3">
        <v>288.88600000000002</v>
      </c>
      <c r="LQ2" s="3">
        <v>290.33449999999999</v>
      </c>
      <c r="LR2" s="3">
        <v>291.7885</v>
      </c>
      <c r="LS2" s="3">
        <v>293.25060000000002</v>
      </c>
      <c r="LT2" s="3">
        <v>294.72089999999997</v>
      </c>
      <c r="LU2" s="3">
        <v>296.19749999999999</v>
      </c>
      <c r="LV2" s="3">
        <v>297.68259999999998</v>
      </c>
      <c r="LW2" s="3">
        <v>299.17380000000003</v>
      </c>
      <c r="LX2" s="3">
        <v>300.67290000000003</v>
      </c>
      <c r="LY2" s="3">
        <v>302.18009999999998</v>
      </c>
      <c r="LZ2" s="3">
        <v>303.69439999999997</v>
      </c>
      <c r="MA2" s="3">
        <v>305.21600000000001</v>
      </c>
      <c r="MB2" s="3">
        <v>306.74639999999999</v>
      </c>
      <c r="MC2" s="3">
        <v>308.28359999999998</v>
      </c>
      <c r="MD2" s="3">
        <v>309.82819999999998</v>
      </c>
      <c r="ME2" s="3">
        <v>311.38040000000001</v>
      </c>
      <c r="MF2" s="3">
        <v>312.94110000000001</v>
      </c>
      <c r="MG2" s="3">
        <v>314.50970000000001</v>
      </c>
      <c r="MH2" s="3">
        <v>316.08670000000001</v>
      </c>
      <c r="MI2" s="3">
        <v>317.6694</v>
      </c>
      <c r="MJ2" s="3">
        <v>319.26310000000001</v>
      </c>
      <c r="MK2" s="3">
        <v>320.86309999999997</v>
      </c>
      <c r="ML2" s="3">
        <v>322.47089999999997</v>
      </c>
      <c r="MM2" s="3">
        <v>324.0872</v>
      </c>
      <c r="MN2" s="3">
        <v>325.71100000000001</v>
      </c>
      <c r="MO2" s="3">
        <v>327.34350000000001</v>
      </c>
      <c r="MP2" s="3">
        <v>328.98329999999999</v>
      </c>
      <c r="MQ2" s="3">
        <v>330.6327</v>
      </c>
      <c r="MR2" s="3">
        <v>332.28989999999999</v>
      </c>
      <c r="MS2" s="3">
        <v>333.95479999999998</v>
      </c>
      <c r="MT2" s="3">
        <v>335.62959999999998</v>
      </c>
      <c r="MU2" s="180" t="s">
        <v>411</v>
      </c>
      <c r="MV2" s="180" t="b">
        <v>1</v>
      </c>
      <c r="MW2" s="180" t="s">
        <v>376</v>
      </c>
      <c r="MX2" s="180">
        <v>2002</v>
      </c>
      <c r="MY2" s="180">
        <v>2026</v>
      </c>
      <c r="MZ2" s="180">
        <v>1</v>
      </c>
      <c r="NA2" s="17">
        <v>46174</v>
      </c>
      <c r="NB2" s="1" t="s">
        <v>770</v>
      </c>
      <c r="NC2" s="1" t="s">
        <v>771</v>
      </c>
      <c r="ND2" s="180" t="s">
        <v>414</v>
      </c>
      <c r="NE2" s="180" t="s">
        <v>772</v>
      </c>
      <c r="NF2" s="180" t="s">
        <v>749</v>
      </c>
    </row>
    <row r="3" spans="1:370" x14ac:dyDescent="0.25">
      <c r="A3" s="180" t="s">
        <v>409</v>
      </c>
      <c r="B3" s="180" t="s">
        <v>457</v>
      </c>
      <c r="C3" s="1" t="s">
        <v>1411</v>
      </c>
      <c r="D3" s="180" t="s">
        <v>410</v>
      </c>
      <c r="E3" s="180" t="s">
        <v>373</v>
      </c>
      <c r="F3" s="180" t="s">
        <v>374</v>
      </c>
      <c r="G3" s="2">
        <v>31189</v>
      </c>
      <c r="H3" s="2">
        <v>32510</v>
      </c>
      <c r="I3" s="2">
        <v>33631</v>
      </c>
      <c r="J3" s="2">
        <v>35636</v>
      </c>
      <c r="K3" s="2">
        <v>37325</v>
      </c>
      <c r="L3" s="2">
        <v>38990</v>
      </c>
      <c r="M3" s="2">
        <v>40561</v>
      </c>
      <c r="N3" s="2">
        <v>41300</v>
      </c>
      <c r="O3" s="2">
        <v>41861</v>
      </c>
      <c r="P3" s="2">
        <v>43406</v>
      </c>
      <c r="Q3" s="2">
        <v>45554</v>
      </c>
      <c r="R3" s="2">
        <v>47107</v>
      </c>
      <c r="S3" s="2">
        <v>49062</v>
      </c>
      <c r="T3" s="2">
        <v>51563</v>
      </c>
      <c r="U3" s="2">
        <v>52112</v>
      </c>
      <c r="V3" s="2">
        <v>53249</v>
      </c>
      <c r="W3" s="2">
        <v>54978</v>
      </c>
      <c r="X3" s="2">
        <v>56202</v>
      </c>
      <c r="Y3" s="2">
        <v>57431</v>
      </c>
      <c r="Z3" s="2">
        <v>58990</v>
      </c>
      <c r="AA3" s="2">
        <v>60330</v>
      </c>
      <c r="AB3" s="2">
        <v>62171</v>
      </c>
      <c r="AC3" s="2">
        <v>63801</v>
      </c>
      <c r="AD3" s="2">
        <v>65773</v>
      </c>
      <c r="AE3" s="2">
        <v>67850</v>
      </c>
      <c r="AF3" s="2">
        <v>71043</v>
      </c>
      <c r="AG3" s="2">
        <v>73230</v>
      </c>
      <c r="AH3" s="2">
        <v>75485</v>
      </c>
      <c r="AI3" s="2">
        <v>77446</v>
      </c>
      <c r="AJ3" s="2">
        <v>79307</v>
      </c>
      <c r="AK3" s="2">
        <v>81191</v>
      </c>
      <c r="AL3" s="2">
        <v>84838</v>
      </c>
      <c r="AM3" s="2">
        <v>88998</v>
      </c>
      <c r="AN3" s="2">
        <v>91998</v>
      </c>
      <c r="AO3" s="2">
        <v>93205</v>
      </c>
      <c r="AP3" s="2">
        <v>94157</v>
      </c>
      <c r="AQ3" s="2">
        <v>95751</v>
      </c>
      <c r="AR3" s="2">
        <v>96629</v>
      </c>
      <c r="AS3" s="2">
        <v>97390</v>
      </c>
      <c r="AT3" s="2">
        <v>98411</v>
      </c>
      <c r="AU3" s="2">
        <v>100809</v>
      </c>
      <c r="AV3" s="2">
        <v>103951</v>
      </c>
      <c r="AW3" s="2">
        <v>107240</v>
      </c>
      <c r="AX3" s="2">
        <v>109316</v>
      </c>
      <c r="AY3" s="2">
        <v>111960</v>
      </c>
      <c r="AZ3" s="2">
        <v>114888</v>
      </c>
      <c r="BA3" s="2">
        <v>116295</v>
      </c>
      <c r="BB3" s="2">
        <v>118843</v>
      </c>
      <c r="BC3" s="2">
        <v>121524</v>
      </c>
      <c r="BD3" s="2">
        <v>123838</v>
      </c>
      <c r="BE3" s="2">
        <v>125968</v>
      </c>
      <c r="BF3" s="2">
        <v>128697</v>
      </c>
      <c r="BG3" s="2">
        <v>129653</v>
      </c>
      <c r="BH3" s="2">
        <v>130961</v>
      </c>
      <c r="BI3" s="2">
        <v>132555</v>
      </c>
      <c r="BJ3" s="2">
        <v>133461</v>
      </c>
      <c r="BK3" s="2">
        <v>138121</v>
      </c>
      <c r="BL3" s="2">
        <v>141855</v>
      </c>
      <c r="BM3" s="2">
        <v>145420</v>
      </c>
      <c r="BN3" s="2">
        <v>148940</v>
      </c>
      <c r="BO3" s="2">
        <v>152737</v>
      </c>
      <c r="BP3" s="2">
        <v>155292</v>
      </c>
      <c r="BQ3" s="2">
        <v>157848</v>
      </c>
      <c r="BR3" s="2">
        <v>161017</v>
      </c>
      <c r="BS3" s="2">
        <v>164040</v>
      </c>
      <c r="BT3" s="2">
        <v>167448</v>
      </c>
      <c r="BU3" s="2">
        <v>169783</v>
      </c>
      <c r="BV3" s="2">
        <v>170308</v>
      </c>
      <c r="BW3" s="2">
        <v>172982</v>
      </c>
      <c r="BX3" s="2">
        <v>173906</v>
      </c>
      <c r="BY3" s="2">
        <v>174421</v>
      </c>
      <c r="BZ3" s="2">
        <v>174192</v>
      </c>
      <c r="CA3" s="2">
        <v>173502</v>
      </c>
      <c r="CB3" s="2">
        <v>175393</v>
      </c>
      <c r="CC3" s="2">
        <v>176199</v>
      </c>
      <c r="CD3" s="2">
        <v>176679</v>
      </c>
      <c r="CE3" s="2">
        <v>177502</v>
      </c>
      <c r="CF3" s="2">
        <v>178686</v>
      </c>
      <c r="CG3" s="2">
        <v>180415</v>
      </c>
      <c r="CH3" s="2">
        <v>181833</v>
      </c>
      <c r="CI3" s="2">
        <v>183488</v>
      </c>
      <c r="CJ3" s="2">
        <v>186340</v>
      </c>
      <c r="CK3" s="2">
        <v>187517</v>
      </c>
      <c r="CL3" s="2">
        <v>189692</v>
      </c>
      <c r="CM3" s="2">
        <v>193164</v>
      </c>
      <c r="CN3" s="2">
        <v>195915</v>
      </c>
      <c r="CO3" s="2">
        <v>200196</v>
      </c>
      <c r="CP3" s="2">
        <v>202697</v>
      </c>
      <c r="CQ3" s="2">
        <v>205993</v>
      </c>
      <c r="CR3" s="2">
        <v>207214</v>
      </c>
      <c r="CS3" s="2">
        <v>208244</v>
      </c>
      <c r="CT3" s="2">
        <v>210170</v>
      </c>
      <c r="CU3" s="2">
        <v>211052</v>
      </c>
      <c r="CV3" s="2">
        <v>213226</v>
      </c>
      <c r="CW3" s="2">
        <v>216136</v>
      </c>
      <c r="CX3" s="2">
        <v>219420</v>
      </c>
      <c r="CY3" s="2">
        <v>222937</v>
      </c>
      <c r="CZ3" s="2">
        <v>224853</v>
      </c>
      <c r="DA3" s="2">
        <v>228141</v>
      </c>
      <c r="DB3" s="2">
        <v>230995</v>
      </c>
      <c r="DC3" s="2">
        <v>233653</v>
      </c>
      <c r="DD3" s="2">
        <v>233803</v>
      </c>
      <c r="DE3" s="2">
        <v>234718</v>
      </c>
      <c r="DF3" s="2">
        <v>238374</v>
      </c>
      <c r="DG3" s="2">
        <v>243810</v>
      </c>
      <c r="DH3" s="2">
        <v>248543</v>
      </c>
      <c r="DI3" s="2">
        <v>255327</v>
      </c>
      <c r="DJ3" s="2">
        <v>260247</v>
      </c>
      <c r="DK3" s="2">
        <v>267547</v>
      </c>
      <c r="DL3" s="2">
        <v>274862</v>
      </c>
      <c r="DM3" s="2">
        <v>280442</v>
      </c>
      <c r="DN3" s="2">
        <v>283220</v>
      </c>
      <c r="DO3" s="2">
        <v>287481</v>
      </c>
      <c r="DP3" s="2">
        <v>288215</v>
      </c>
      <c r="DQ3" s="2">
        <v>284701</v>
      </c>
      <c r="DR3" s="2">
        <v>284146</v>
      </c>
      <c r="DS3" s="2">
        <v>289660</v>
      </c>
      <c r="DT3" s="2">
        <v>296473</v>
      </c>
      <c r="DU3" s="2">
        <v>301036</v>
      </c>
      <c r="DV3" s="2">
        <v>306525</v>
      </c>
      <c r="DW3" s="2">
        <v>312522</v>
      </c>
      <c r="DX3" s="2">
        <v>309430</v>
      </c>
      <c r="DY3" s="2">
        <v>314574</v>
      </c>
      <c r="DZ3" s="2">
        <v>318221</v>
      </c>
      <c r="EA3" s="2">
        <v>324054</v>
      </c>
      <c r="EB3" s="2">
        <v>332037</v>
      </c>
      <c r="EC3" s="2">
        <v>337870</v>
      </c>
      <c r="ED3" s="2">
        <v>341770</v>
      </c>
      <c r="EE3" s="2">
        <v>345081</v>
      </c>
      <c r="EF3" s="2">
        <v>349902</v>
      </c>
      <c r="EG3" s="2">
        <v>359248</v>
      </c>
      <c r="EH3" s="2">
        <v>367359</v>
      </c>
      <c r="EI3" s="2">
        <v>369000</v>
      </c>
      <c r="EJ3" s="2">
        <v>372679</v>
      </c>
      <c r="EK3" s="2">
        <v>376234</v>
      </c>
      <c r="EL3" s="2">
        <v>378691</v>
      </c>
      <c r="EM3" s="2">
        <v>386819</v>
      </c>
      <c r="EN3" s="2">
        <v>394153</v>
      </c>
      <c r="EO3" s="2">
        <v>395562</v>
      </c>
      <c r="EP3" s="2">
        <v>401127</v>
      </c>
      <c r="EQ3" s="2">
        <v>409324</v>
      </c>
      <c r="ER3" s="2">
        <v>419362</v>
      </c>
      <c r="ES3" s="2">
        <v>423628</v>
      </c>
      <c r="ET3" s="2">
        <v>404727</v>
      </c>
      <c r="EU3" s="2">
        <v>389308</v>
      </c>
      <c r="EV3" s="2">
        <v>387122</v>
      </c>
      <c r="EW3" s="2">
        <v>391981</v>
      </c>
      <c r="EX3" s="2">
        <v>402923</v>
      </c>
      <c r="EY3" s="2">
        <v>411008</v>
      </c>
      <c r="EZ3" s="2">
        <v>413310</v>
      </c>
      <c r="FA3" s="2">
        <v>416343</v>
      </c>
      <c r="FB3" s="2">
        <v>425387</v>
      </c>
      <c r="FC3" s="2">
        <v>434488</v>
      </c>
      <c r="FD3" s="2">
        <v>439963</v>
      </c>
      <c r="FE3" s="2">
        <v>446437</v>
      </c>
      <c r="FF3" s="2">
        <v>453175</v>
      </c>
      <c r="FG3" s="2">
        <v>453780</v>
      </c>
      <c r="FH3" s="2">
        <v>454746</v>
      </c>
      <c r="FI3" s="2">
        <v>457659</v>
      </c>
      <c r="FJ3" s="2">
        <v>461016</v>
      </c>
      <c r="FK3" s="2">
        <v>469211</v>
      </c>
      <c r="FL3" s="2">
        <v>471648</v>
      </c>
      <c r="FM3" s="2">
        <v>478107</v>
      </c>
      <c r="FN3" s="2">
        <v>483281</v>
      </c>
      <c r="FO3" s="2">
        <v>490863</v>
      </c>
      <c r="FP3" s="2">
        <v>497101</v>
      </c>
      <c r="FQ3" s="2">
        <v>503448</v>
      </c>
      <c r="FR3" s="2">
        <v>503486</v>
      </c>
      <c r="FS3" s="2">
        <v>496075</v>
      </c>
      <c r="FT3" s="2">
        <v>496230</v>
      </c>
      <c r="FU3" s="2">
        <v>500216</v>
      </c>
      <c r="FV3" s="2">
        <v>497920</v>
      </c>
      <c r="FW3" s="2">
        <v>499605</v>
      </c>
      <c r="FX3" s="2">
        <v>500538</v>
      </c>
      <c r="FY3" s="2">
        <v>508855</v>
      </c>
      <c r="FZ3" s="2">
        <v>516537</v>
      </c>
      <c r="GA3" s="2">
        <v>526987</v>
      </c>
      <c r="GB3" s="2">
        <v>532505</v>
      </c>
      <c r="GC3" s="2">
        <v>535438</v>
      </c>
      <c r="GD3" s="2">
        <v>545711</v>
      </c>
      <c r="GE3" s="2">
        <v>551767</v>
      </c>
      <c r="GF3" s="2">
        <v>560017</v>
      </c>
      <c r="GG3" s="2">
        <v>564738</v>
      </c>
      <c r="GH3" s="2">
        <v>559153</v>
      </c>
      <c r="GI3" s="2">
        <v>567228</v>
      </c>
      <c r="GJ3" s="2">
        <v>578170</v>
      </c>
      <c r="GK3" s="2">
        <v>580619</v>
      </c>
      <c r="GL3" s="2">
        <v>587546</v>
      </c>
      <c r="GM3" s="2">
        <v>572004</v>
      </c>
      <c r="GN3" s="2">
        <v>503983</v>
      </c>
      <c r="GO3" s="2">
        <v>561621</v>
      </c>
      <c r="GP3" s="2">
        <v>582919</v>
      </c>
      <c r="GQ3" s="2">
        <v>607847</v>
      </c>
      <c r="GR3" s="2">
        <v>622004</v>
      </c>
      <c r="GS3" s="2">
        <v>640826</v>
      </c>
      <c r="GT3" s="2">
        <v>665141</v>
      </c>
      <c r="GU3" s="2">
        <v>694460</v>
      </c>
      <c r="GV3" s="2">
        <v>724571</v>
      </c>
      <c r="GW3" s="2">
        <v>722188</v>
      </c>
      <c r="GX3" s="2">
        <v>722940</v>
      </c>
      <c r="GY3" s="2">
        <v>728107</v>
      </c>
      <c r="GZ3" s="2">
        <v>733800</v>
      </c>
      <c r="HA3" s="2">
        <v>749416</v>
      </c>
      <c r="HB3" s="2">
        <v>753878</v>
      </c>
      <c r="HC3" s="2">
        <v>759077</v>
      </c>
      <c r="HD3" s="2">
        <v>772227</v>
      </c>
      <c r="HE3" s="2">
        <v>783013</v>
      </c>
      <c r="HF3" s="2">
        <v>794234</v>
      </c>
      <c r="HG3" s="2">
        <v>806113</v>
      </c>
      <c r="HH3" s="2">
        <v>802815</v>
      </c>
      <c r="HI3" s="2">
        <v>815184</v>
      </c>
      <c r="HJ3" s="2">
        <v>821145</v>
      </c>
      <c r="HK3" s="2">
        <v>830397</v>
      </c>
      <c r="HL3" s="3">
        <v>847138.9</v>
      </c>
      <c r="HM3" s="3">
        <v>856058.8</v>
      </c>
      <c r="HN3" s="3">
        <v>857837.2</v>
      </c>
      <c r="HO3" s="3">
        <v>861537.9</v>
      </c>
      <c r="HP3" s="3">
        <v>867526.2</v>
      </c>
      <c r="HQ3" s="3">
        <v>874311.9</v>
      </c>
      <c r="HR3" s="3">
        <v>882034.8</v>
      </c>
      <c r="HS3" s="3">
        <v>890861.7</v>
      </c>
      <c r="HT3" s="3">
        <v>898961</v>
      </c>
      <c r="HU3" s="3">
        <v>907219.8</v>
      </c>
      <c r="HV3" s="3">
        <v>915737.4</v>
      </c>
      <c r="HW3" s="3">
        <v>923921.8</v>
      </c>
      <c r="HX3" s="3">
        <v>932109.1</v>
      </c>
      <c r="HY3" s="3">
        <v>940497.6</v>
      </c>
      <c r="HZ3" s="3">
        <v>949149.9</v>
      </c>
      <c r="IA3" s="3">
        <v>958024.4</v>
      </c>
      <c r="IB3" s="3">
        <v>966962.9</v>
      </c>
      <c r="IC3" s="3">
        <v>975970.4</v>
      </c>
      <c r="ID3" s="3">
        <v>985008.2</v>
      </c>
      <c r="IE3" s="3">
        <v>994307.5</v>
      </c>
      <c r="IF3" s="3">
        <v>1003710</v>
      </c>
      <c r="IG3" s="3">
        <v>1013185</v>
      </c>
      <c r="IH3" s="3">
        <v>1022691</v>
      </c>
      <c r="II3" s="3">
        <v>1032177</v>
      </c>
      <c r="IJ3" s="3">
        <v>1041798</v>
      </c>
      <c r="IK3" s="3">
        <v>1051440</v>
      </c>
      <c r="IL3" s="3">
        <v>1061140</v>
      </c>
      <c r="IM3" s="3">
        <v>1070922</v>
      </c>
      <c r="IN3" s="3">
        <v>1080793</v>
      </c>
      <c r="IO3" s="3">
        <v>1090752</v>
      </c>
      <c r="IP3" s="3">
        <v>1100868</v>
      </c>
      <c r="IQ3" s="3">
        <v>1111152</v>
      </c>
      <c r="IR3" s="3">
        <v>1121542</v>
      </c>
      <c r="IS3" s="3">
        <v>1132061</v>
      </c>
      <c r="IT3" s="3">
        <v>1142694</v>
      </c>
      <c r="IU3" s="3">
        <v>1153401</v>
      </c>
      <c r="IV3" s="3">
        <v>1164153</v>
      </c>
      <c r="IW3" s="3">
        <v>1175102</v>
      </c>
      <c r="IX3" s="3">
        <v>1186314</v>
      </c>
      <c r="IY3" s="3">
        <v>1197599</v>
      </c>
      <c r="IZ3" s="3">
        <v>1209015</v>
      </c>
      <c r="JA3" s="3">
        <v>1220566</v>
      </c>
      <c r="JB3" s="3">
        <v>1232229</v>
      </c>
      <c r="JC3" s="3">
        <v>1244030</v>
      </c>
      <c r="JD3" s="3">
        <v>1255940</v>
      </c>
      <c r="JE3" s="3">
        <v>1267862</v>
      </c>
      <c r="JF3" s="3">
        <v>1279813</v>
      </c>
      <c r="JG3" s="3">
        <v>1291826</v>
      </c>
      <c r="JH3" s="3">
        <v>1303979</v>
      </c>
      <c r="JI3" s="3">
        <v>1316279</v>
      </c>
      <c r="JJ3" s="3">
        <v>1328740</v>
      </c>
      <c r="JK3" s="3">
        <v>1341277</v>
      </c>
      <c r="JL3" s="3">
        <v>1353895</v>
      </c>
      <c r="JM3" s="3">
        <v>1366715</v>
      </c>
      <c r="JN3" s="3">
        <v>1379757</v>
      </c>
      <c r="JO3" s="3">
        <v>1392870</v>
      </c>
      <c r="JP3" s="3">
        <v>1406058</v>
      </c>
      <c r="JQ3" s="3">
        <v>1419482</v>
      </c>
      <c r="JR3" s="3">
        <v>1433192</v>
      </c>
      <c r="JS3" s="3">
        <v>1447002</v>
      </c>
      <c r="JT3" s="3">
        <v>1460893</v>
      </c>
      <c r="JU3" s="3">
        <v>1474960</v>
      </c>
      <c r="JV3" s="3">
        <v>1489223</v>
      </c>
      <c r="JW3" s="3">
        <v>1503614</v>
      </c>
      <c r="JX3" s="3">
        <v>1518109</v>
      </c>
      <c r="JY3" s="3">
        <v>1532713</v>
      </c>
      <c r="JZ3" s="3">
        <v>1547481</v>
      </c>
      <c r="KA3" s="3">
        <v>1562424</v>
      </c>
      <c r="KB3" s="3">
        <v>1577496</v>
      </c>
      <c r="KC3" s="3">
        <v>1592648</v>
      </c>
      <c r="KD3" s="3">
        <v>1607821</v>
      </c>
      <c r="KE3" s="3">
        <v>1623105</v>
      </c>
      <c r="KF3" s="3">
        <v>1638507</v>
      </c>
      <c r="KG3" s="3">
        <v>1654015</v>
      </c>
      <c r="KH3" s="3">
        <v>1669655</v>
      </c>
      <c r="KI3" s="3">
        <v>1685364</v>
      </c>
      <c r="KJ3" s="3">
        <v>1701231</v>
      </c>
      <c r="KK3" s="3">
        <v>1717243</v>
      </c>
      <c r="KL3" s="3">
        <v>1733417</v>
      </c>
      <c r="KM3" s="3">
        <v>1749704</v>
      </c>
      <c r="KN3" s="3">
        <v>1766167</v>
      </c>
      <c r="KO3" s="3">
        <v>1782763</v>
      </c>
      <c r="KP3" s="3">
        <v>1799507</v>
      </c>
      <c r="KQ3" s="3">
        <v>1816465</v>
      </c>
      <c r="KR3" s="3">
        <v>1833488</v>
      </c>
      <c r="KS3" s="3">
        <v>1850616</v>
      </c>
      <c r="KT3" s="3">
        <v>1867849</v>
      </c>
      <c r="KU3" s="3">
        <v>1885221</v>
      </c>
      <c r="KV3" s="3">
        <v>1902734</v>
      </c>
      <c r="KW3" s="3">
        <v>1920346</v>
      </c>
      <c r="KX3" s="3">
        <v>1938083</v>
      </c>
      <c r="KY3" s="3">
        <v>1956038</v>
      </c>
      <c r="KZ3" s="3">
        <v>1974120</v>
      </c>
      <c r="LA3" s="3">
        <v>1992341</v>
      </c>
      <c r="LB3" s="3">
        <v>2010694</v>
      </c>
      <c r="LC3" s="3">
        <v>2029144</v>
      </c>
      <c r="LD3" s="3">
        <v>2047796</v>
      </c>
      <c r="LE3" s="3">
        <v>2066593</v>
      </c>
      <c r="LF3" s="3">
        <v>2085573</v>
      </c>
      <c r="LG3" s="3">
        <v>2104606</v>
      </c>
      <c r="LH3" s="3">
        <v>2123804</v>
      </c>
      <c r="LI3" s="3">
        <v>2143159</v>
      </c>
      <c r="LJ3" s="3">
        <v>2162682</v>
      </c>
      <c r="LK3" s="3">
        <v>2182390</v>
      </c>
      <c r="LL3" s="3">
        <v>2202261</v>
      </c>
      <c r="LM3" s="3">
        <v>2222289</v>
      </c>
      <c r="LN3" s="3">
        <v>2242493</v>
      </c>
      <c r="LO3" s="3">
        <v>2262870</v>
      </c>
      <c r="LP3" s="3">
        <v>2283418</v>
      </c>
      <c r="LQ3" s="3">
        <v>2304102</v>
      </c>
      <c r="LR3" s="3">
        <v>2324971</v>
      </c>
      <c r="LS3" s="3">
        <v>2345996</v>
      </c>
      <c r="LT3" s="3">
        <v>2367138</v>
      </c>
      <c r="LU3" s="3">
        <v>2388461</v>
      </c>
      <c r="LV3" s="3">
        <v>2409990</v>
      </c>
      <c r="LW3" s="3">
        <v>2431560</v>
      </c>
      <c r="LX3" s="3">
        <v>2453372</v>
      </c>
      <c r="LY3" s="3">
        <v>2475408</v>
      </c>
      <c r="LZ3" s="3">
        <v>2497688</v>
      </c>
      <c r="MA3" s="3">
        <v>2520094</v>
      </c>
      <c r="MB3" s="3">
        <v>2542737</v>
      </c>
      <c r="MC3" s="3">
        <v>2565615</v>
      </c>
      <c r="MD3" s="3">
        <v>2588753</v>
      </c>
      <c r="ME3" s="3">
        <v>2612148</v>
      </c>
      <c r="MF3" s="3">
        <v>2635687</v>
      </c>
      <c r="MG3" s="3">
        <v>2659433</v>
      </c>
      <c r="MH3" s="3">
        <v>2683439</v>
      </c>
      <c r="MI3" s="3">
        <v>2707642</v>
      </c>
      <c r="MJ3" s="3">
        <v>2732002</v>
      </c>
      <c r="MK3" s="3">
        <v>2756616</v>
      </c>
      <c r="ML3" s="3">
        <v>2781478</v>
      </c>
      <c r="MM3" s="3">
        <v>2806545</v>
      </c>
      <c r="MN3" s="3">
        <v>2831749</v>
      </c>
      <c r="MO3" s="3">
        <v>2857230</v>
      </c>
      <c r="MP3" s="3">
        <v>2883020</v>
      </c>
      <c r="MQ3" s="3">
        <v>2908904</v>
      </c>
      <c r="MR3" s="3">
        <v>2935084</v>
      </c>
      <c r="MS3" s="3">
        <v>2961503</v>
      </c>
      <c r="MT3" s="3">
        <v>2988214</v>
      </c>
      <c r="MU3" s="180" t="s">
        <v>411</v>
      </c>
      <c r="MV3" s="180" t="b">
        <v>1</v>
      </c>
      <c r="MW3" s="180" t="s">
        <v>376</v>
      </c>
      <c r="MX3" s="180" t="s">
        <v>376</v>
      </c>
      <c r="MY3" s="180">
        <v>2026</v>
      </c>
      <c r="MZ3" s="180">
        <v>1</v>
      </c>
      <c r="NA3" s="17">
        <v>46174</v>
      </c>
      <c r="NB3" s="1" t="s">
        <v>472</v>
      </c>
      <c r="NC3" s="180" t="s">
        <v>473</v>
      </c>
      <c r="ND3" s="180" t="s">
        <v>414</v>
      </c>
      <c r="NE3" s="180" t="s">
        <v>460</v>
      </c>
      <c r="NF3" s="180" t="s">
        <v>749</v>
      </c>
    </row>
    <row r="4" spans="1:370" x14ac:dyDescent="0.25">
      <c r="A4" s="180" t="s">
        <v>409</v>
      </c>
      <c r="B4" s="180" t="s">
        <v>371</v>
      </c>
      <c r="C4" s="1" t="s">
        <v>1411</v>
      </c>
      <c r="D4" s="180" t="s">
        <v>410</v>
      </c>
      <c r="E4" s="1" t="s">
        <v>759</v>
      </c>
      <c r="F4" s="180" t="s">
        <v>374</v>
      </c>
      <c r="G4" s="2">
        <v>174319.5</v>
      </c>
      <c r="H4" s="2">
        <v>175982.5</v>
      </c>
      <c r="I4" s="2">
        <v>176800.8</v>
      </c>
      <c r="J4" s="2">
        <v>180061.8</v>
      </c>
      <c r="K4" s="2">
        <v>181552</v>
      </c>
      <c r="L4" s="2">
        <v>183414.3</v>
      </c>
      <c r="M4" s="2">
        <v>183449.5</v>
      </c>
      <c r="N4" s="2">
        <v>182493.8</v>
      </c>
      <c r="O4" s="2">
        <v>181499.5</v>
      </c>
      <c r="P4" s="2">
        <v>183828</v>
      </c>
      <c r="Q4" s="2">
        <v>187354.8</v>
      </c>
      <c r="R4" s="2">
        <v>189522.8</v>
      </c>
      <c r="S4" s="2">
        <v>192825.5</v>
      </c>
      <c r="T4" s="2">
        <v>196983.8</v>
      </c>
      <c r="U4" s="2">
        <v>197893.3</v>
      </c>
      <c r="V4" s="2">
        <v>198213</v>
      </c>
      <c r="W4" s="2">
        <v>201253.3</v>
      </c>
      <c r="X4" s="2">
        <v>202280.3</v>
      </c>
      <c r="Y4" s="2">
        <v>203469.3</v>
      </c>
      <c r="Z4" s="2">
        <v>206693.5</v>
      </c>
      <c r="AA4" s="2">
        <v>208478.5</v>
      </c>
      <c r="AB4" s="2">
        <v>209897.5</v>
      </c>
      <c r="AC4" s="2">
        <v>211855.5</v>
      </c>
      <c r="AD4" s="2">
        <v>213864.3</v>
      </c>
      <c r="AE4" s="2">
        <v>215570.5</v>
      </c>
      <c r="AF4" s="2">
        <v>218430.3</v>
      </c>
      <c r="AG4" s="2">
        <v>220031.5</v>
      </c>
      <c r="AH4" s="2">
        <v>221507.8</v>
      </c>
      <c r="AI4" s="2">
        <v>223045.8</v>
      </c>
      <c r="AJ4" s="2">
        <v>222948.3</v>
      </c>
      <c r="AK4" s="2">
        <v>222763</v>
      </c>
      <c r="AL4" s="2">
        <v>225845.3</v>
      </c>
      <c r="AM4" s="2">
        <v>230710.8</v>
      </c>
      <c r="AN4" s="2">
        <v>233233.3</v>
      </c>
      <c r="AO4" s="2">
        <v>231136.3</v>
      </c>
      <c r="AP4" s="2">
        <v>230073.3</v>
      </c>
      <c r="AQ4" s="2">
        <v>227440.3</v>
      </c>
      <c r="AR4" s="2">
        <v>224821.8</v>
      </c>
      <c r="AS4" s="2">
        <v>222828</v>
      </c>
      <c r="AT4" s="2">
        <v>220771.8</v>
      </c>
      <c r="AU4" s="2">
        <v>224379.8</v>
      </c>
      <c r="AV4" s="2">
        <v>228806.3</v>
      </c>
      <c r="AW4" s="2">
        <v>231376.8</v>
      </c>
      <c r="AX4" s="2">
        <v>234253.3</v>
      </c>
      <c r="AY4" s="2">
        <v>238310.5</v>
      </c>
      <c r="AZ4" s="2">
        <v>242935.3</v>
      </c>
      <c r="BA4" s="2">
        <v>243979.8</v>
      </c>
      <c r="BB4" s="2">
        <v>247787.5</v>
      </c>
      <c r="BC4" s="2">
        <v>251594.5</v>
      </c>
      <c r="BD4" s="2">
        <v>252403.8</v>
      </c>
      <c r="BE4" s="2">
        <v>255608</v>
      </c>
      <c r="BF4" s="2">
        <v>259505</v>
      </c>
      <c r="BG4" s="2">
        <v>259373.5</v>
      </c>
      <c r="BH4" s="2">
        <v>260864.3</v>
      </c>
      <c r="BI4" s="2">
        <v>261192.3</v>
      </c>
      <c r="BJ4" s="2">
        <v>259301.5</v>
      </c>
      <c r="BK4" s="2">
        <v>265295</v>
      </c>
      <c r="BL4" s="2">
        <v>268693.5</v>
      </c>
      <c r="BM4" s="2">
        <v>272798.8</v>
      </c>
      <c r="BN4" s="2">
        <v>276323</v>
      </c>
      <c r="BO4" s="2">
        <v>280349</v>
      </c>
      <c r="BP4" s="2">
        <v>282836.8</v>
      </c>
      <c r="BQ4" s="2">
        <v>282878.8</v>
      </c>
      <c r="BR4" s="2">
        <v>284820</v>
      </c>
      <c r="BS4" s="2">
        <v>288111</v>
      </c>
      <c r="BT4" s="2">
        <v>289231.8</v>
      </c>
      <c r="BU4" s="2">
        <v>290276</v>
      </c>
      <c r="BV4" s="2">
        <v>289698.3</v>
      </c>
      <c r="BW4" s="2">
        <v>292484.3</v>
      </c>
      <c r="BX4" s="2">
        <v>291310.8</v>
      </c>
      <c r="BY4" s="2">
        <v>289223</v>
      </c>
      <c r="BZ4" s="2">
        <v>286647.8</v>
      </c>
      <c r="CA4" s="2">
        <v>282524</v>
      </c>
      <c r="CB4" s="2">
        <v>283880</v>
      </c>
      <c r="CC4" s="2">
        <v>284256.5</v>
      </c>
      <c r="CD4" s="2">
        <v>284756</v>
      </c>
      <c r="CE4" s="2">
        <v>284957</v>
      </c>
      <c r="CF4" s="2">
        <v>285281.8</v>
      </c>
      <c r="CG4" s="2">
        <v>286827</v>
      </c>
      <c r="CH4" s="2">
        <v>288461.3</v>
      </c>
      <c r="CI4" s="2">
        <v>290292.8</v>
      </c>
      <c r="CJ4" s="2">
        <v>292937</v>
      </c>
      <c r="CK4" s="2">
        <v>295738.5</v>
      </c>
      <c r="CL4" s="2">
        <v>297003.5</v>
      </c>
      <c r="CM4" s="2">
        <v>301382.8</v>
      </c>
      <c r="CN4" s="2">
        <v>305782.5</v>
      </c>
      <c r="CO4" s="2">
        <v>309702.8</v>
      </c>
      <c r="CP4" s="2">
        <v>311952.5</v>
      </c>
      <c r="CQ4" s="2">
        <v>314818.8</v>
      </c>
      <c r="CR4" s="2">
        <v>314952.5</v>
      </c>
      <c r="CS4" s="2">
        <v>315368.8</v>
      </c>
      <c r="CT4" s="2">
        <v>316641.5</v>
      </c>
      <c r="CU4" s="2">
        <v>317101</v>
      </c>
      <c r="CV4" s="2">
        <v>319358.5</v>
      </c>
      <c r="CW4" s="2">
        <v>322040.8</v>
      </c>
      <c r="CX4" s="2">
        <v>324592.3</v>
      </c>
      <c r="CY4" s="2">
        <v>328941.5</v>
      </c>
      <c r="CZ4" s="2">
        <v>332643.3</v>
      </c>
      <c r="DA4" s="2">
        <v>336586.8</v>
      </c>
      <c r="DB4" s="2">
        <v>339839.5</v>
      </c>
      <c r="DC4" s="2">
        <v>344638</v>
      </c>
      <c r="DD4" s="2">
        <v>344820.5</v>
      </c>
      <c r="DE4" s="2">
        <v>347962.5</v>
      </c>
      <c r="DF4" s="2">
        <v>352677.3</v>
      </c>
      <c r="DG4" s="2">
        <v>359045</v>
      </c>
      <c r="DH4" s="2">
        <v>362006.3</v>
      </c>
      <c r="DI4" s="2">
        <v>367680.5</v>
      </c>
      <c r="DJ4" s="2">
        <v>372831.5</v>
      </c>
      <c r="DK4" s="2">
        <v>378669</v>
      </c>
      <c r="DL4" s="2">
        <v>383125.8</v>
      </c>
      <c r="DM4" s="2">
        <v>387053</v>
      </c>
      <c r="DN4" s="2">
        <v>387818.5</v>
      </c>
      <c r="DO4" s="2">
        <v>390001.5</v>
      </c>
      <c r="DP4" s="2">
        <v>391228</v>
      </c>
      <c r="DQ4" s="2">
        <v>390953</v>
      </c>
      <c r="DR4" s="2">
        <v>393297.8</v>
      </c>
      <c r="DS4" s="2">
        <v>399048.5</v>
      </c>
      <c r="DT4" s="2">
        <v>401406.3</v>
      </c>
      <c r="DU4" s="2">
        <v>404877.3</v>
      </c>
      <c r="DV4" s="2">
        <v>407101</v>
      </c>
      <c r="DW4" s="2">
        <v>409366</v>
      </c>
      <c r="DX4" s="2">
        <v>408772.3</v>
      </c>
      <c r="DY4" s="2">
        <v>410300.5</v>
      </c>
      <c r="DZ4" s="2">
        <v>413121</v>
      </c>
      <c r="EA4" s="2">
        <v>416125</v>
      </c>
      <c r="EB4" s="2">
        <v>421055.5</v>
      </c>
      <c r="EC4" s="2">
        <v>426033.8</v>
      </c>
      <c r="ED4" s="2">
        <v>429108.5</v>
      </c>
      <c r="EE4" s="2">
        <v>430611.3</v>
      </c>
      <c r="EF4" s="2">
        <v>433723.5</v>
      </c>
      <c r="EG4" s="2">
        <v>438979.8</v>
      </c>
      <c r="EH4" s="2">
        <v>443339.5</v>
      </c>
      <c r="EI4" s="2">
        <v>446939</v>
      </c>
      <c r="EJ4" s="2">
        <v>447162.5</v>
      </c>
      <c r="EK4" s="2">
        <v>448421.3</v>
      </c>
      <c r="EL4" s="2">
        <v>450207</v>
      </c>
      <c r="EM4" s="2">
        <v>453080.3</v>
      </c>
      <c r="EN4" s="2">
        <v>457455.8</v>
      </c>
      <c r="EO4" s="2">
        <v>459169.8</v>
      </c>
      <c r="EP4" s="2">
        <v>459773.3</v>
      </c>
      <c r="EQ4" s="2">
        <v>460118.3</v>
      </c>
      <c r="ER4" s="2">
        <v>461794.8</v>
      </c>
      <c r="ES4" s="2">
        <v>465589.5</v>
      </c>
      <c r="ET4" s="2">
        <v>460187.3</v>
      </c>
      <c r="EU4" s="2">
        <v>449802.8</v>
      </c>
      <c r="EV4" s="2">
        <v>444950.8</v>
      </c>
      <c r="EW4" s="2">
        <v>446940.8</v>
      </c>
      <c r="EX4" s="2">
        <v>452133.8</v>
      </c>
      <c r="EY4" s="2">
        <v>457611.5</v>
      </c>
      <c r="EZ4" s="2">
        <v>460007.8</v>
      </c>
      <c r="FA4" s="2">
        <v>463228</v>
      </c>
      <c r="FB4" s="2">
        <v>468424.5</v>
      </c>
      <c r="FC4" s="2">
        <v>471992</v>
      </c>
      <c r="FD4" s="2">
        <v>472848.8</v>
      </c>
      <c r="FE4" s="2">
        <v>479318.5</v>
      </c>
      <c r="FF4" s="2">
        <v>483127.8</v>
      </c>
      <c r="FG4" s="2">
        <v>483432.8</v>
      </c>
      <c r="FH4" s="2">
        <v>485004.3</v>
      </c>
      <c r="FI4" s="2">
        <v>485668</v>
      </c>
      <c r="FJ4" s="2">
        <v>486667.5</v>
      </c>
      <c r="FK4" s="2">
        <v>491023.8</v>
      </c>
      <c r="FL4" s="2">
        <v>493851.5</v>
      </c>
      <c r="FM4" s="2">
        <v>497912.5</v>
      </c>
      <c r="FN4" s="2">
        <v>503123.5</v>
      </c>
      <c r="FO4" s="2">
        <v>503973.8</v>
      </c>
      <c r="FP4" s="2">
        <v>508567.8</v>
      </c>
      <c r="FQ4" s="2">
        <v>513442.8</v>
      </c>
      <c r="FR4" s="2">
        <v>516991.5</v>
      </c>
      <c r="FS4" s="2">
        <v>514113</v>
      </c>
      <c r="FT4" s="2">
        <v>512709.5</v>
      </c>
      <c r="FU4" s="2">
        <v>514545.5</v>
      </c>
      <c r="FV4" s="2">
        <v>514886.5</v>
      </c>
      <c r="FW4" s="2">
        <v>517933</v>
      </c>
      <c r="FX4" s="2">
        <v>515353</v>
      </c>
      <c r="FY4" s="2">
        <v>520701.3</v>
      </c>
      <c r="FZ4" s="2">
        <v>523622.5</v>
      </c>
      <c r="GA4" s="2">
        <v>530210.80000000005</v>
      </c>
      <c r="GB4" s="2">
        <v>535791.5</v>
      </c>
      <c r="GC4" s="2">
        <v>535959.80000000005</v>
      </c>
      <c r="GD4" s="2">
        <v>538679</v>
      </c>
      <c r="GE4" s="2">
        <v>544941.30000000005</v>
      </c>
      <c r="GF4" s="2">
        <v>549192</v>
      </c>
      <c r="GG4" s="2">
        <v>551962.30000000005</v>
      </c>
      <c r="GH4" s="2">
        <v>553262.5</v>
      </c>
      <c r="GI4" s="2">
        <v>554594</v>
      </c>
      <c r="GJ4" s="2">
        <v>560665.5</v>
      </c>
      <c r="GK4" s="2">
        <v>562233.30000000005</v>
      </c>
      <c r="GL4" s="2">
        <v>563838.5</v>
      </c>
      <c r="GM4" s="2">
        <v>552844</v>
      </c>
      <c r="GN4" s="2">
        <v>492031.5</v>
      </c>
      <c r="GO4" s="2">
        <v>536725.30000000005</v>
      </c>
      <c r="GP4" s="2">
        <v>546807</v>
      </c>
      <c r="GQ4" s="2">
        <v>556122.30000000005</v>
      </c>
      <c r="GR4" s="2">
        <v>555470.5</v>
      </c>
      <c r="GS4" s="2">
        <v>566660.5</v>
      </c>
      <c r="GT4" s="2">
        <v>576806</v>
      </c>
      <c r="GU4" s="2">
        <v>582786.5</v>
      </c>
      <c r="GV4" s="2">
        <v>589416.5</v>
      </c>
      <c r="GW4" s="2">
        <v>594183.5</v>
      </c>
      <c r="GX4" s="2">
        <v>594557.30000000005</v>
      </c>
      <c r="GY4" s="2">
        <v>600816</v>
      </c>
      <c r="GZ4" s="2">
        <v>601774.80000000005</v>
      </c>
      <c r="HA4" s="2">
        <v>602076.5</v>
      </c>
      <c r="HB4" s="2">
        <v>602387.80000000005</v>
      </c>
      <c r="HC4" s="2">
        <v>606777</v>
      </c>
      <c r="HD4" s="2">
        <v>611728.30000000005</v>
      </c>
      <c r="HE4" s="2">
        <v>616739.30000000005</v>
      </c>
      <c r="HF4" s="2">
        <v>621065.30000000005</v>
      </c>
      <c r="HG4" s="2">
        <v>625509.5</v>
      </c>
      <c r="HH4" s="2">
        <v>623993.80000000005</v>
      </c>
      <c r="HI4" s="2">
        <v>626938.5</v>
      </c>
      <c r="HJ4" s="2">
        <v>625393.30000000005</v>
      </c>
      <c r="HK4" s="2">
        <v>625170</v>
      </c>
      <c r="HL4" s="3">
        <v>627653.19999999995</v>
      </c>
      <c r="HM4" s="3">
        <v>633319.9</v>
      </c>
      <c r="HN4" s="3">
        <v>636244.4</v>
      </c>
      <c r="HO4" s="3">
        <v>639277.5</v>
      </c>
      <c r="HP4" s="3">
        <v>642814.1</v>
      </c>
      <c r="HQ4" s="3">
        <v>646485.6</v>
      </c>
      <c r="HR4" s="3">
        <v>650168.19999999995</v>
      </c>
      <c r="HS4" s="3">
        <v>653940.4</v>
      </c>
      <c r="HT4" s="3">
        <v>657520.19999999995</v>
      </c>
      <c r="HU4" s="3">
        <v>661084.4</v>
      </c>
      <c r="HV4" s="3">
        <v>664394.4</v>
      </c>
      <c r="HW4" s="3">
        <v>667315.19999999995</v>
      </c>
      <c r="HX4" s="3">
        <v>670163.4</v>
      </c>
      <c r="HY4" s="3">
        <v>672942.9</v>
      </c>
      <c r="HZ4" s="3">
        <v>675864.1</v>
      </c>
      <c r="IA4" s="3">
        <v>678817.9</v>
      </c>
      <c r="IB4" s="3">
        <v>681891.6</v>
      </c>
      <c r="IC4" s="3">
        <v>685092.4</v>
      </c>
      <c r="ID4" s="3">
        <v>688276.1</v>
      </c>
      <c r="IE4" s="3">
        <v>691573.7</v>
      </c>
      <c r="IF4" s="3">
        <v>694871.4</v>
      </c>
      <c r="IG4" s="3">
        <v>698170.7</v>
      </c>
      <c r="IH4" s="3">
        <v>701438.7</v>
      </c>
      <c r="II4" s="3">
        <v>704649.6</v>
      </c>
      <c r="IJ4" s="3">
        <v>707890.4</v>
      </c>
      <c r="IK4" s="3">
        <v>711108.5</v>
      </c>
      <c r="IL4" s="3">
        <v>714318.9</v>
      </c>
      <c r="IM4" s="3">
        <v>717538.6</v>
      </c>
      <c r="IN4" s="3">
        <v>720764.1</v>
      </c>
      <c r="IO4" s="3">
        <v>723999.4</v>
      </c>
      <c r="IP4" s="3">
        <v>727271.9</v>
      </c>
      <c r="IQ4" s="3">
        <v>730599.1</v>
      </c>
      <c r="IR4" s="3">
        <v>733938.7</v>
      </c>
      <c r="IS4" s="3">
        <v>737308.4</v>
      </c>
      <c r="IT4" s="3">
        <v>740693.4</v>
      </c>
      <c r="IU4" s="3">
        <v>744068.4</v>
      </c>
      <c r="IV4" s="3">
        <v>747419.6</v>
      </c>
      <c r="IW4" s="3">
        <v>750833.9</v>
      </c>
      <c r="IX4" s="3">
        <v>754345</v>
      </c>
      <c r="IY4" s="3">
        <v>757828.1</v>
      </c>
      <c r="IZ4" s="3">
        <v>761334.1</v>
      </c>
      <c r="JA4" s="3">
        <v>764864.2</v>
      </c>
      <c r="JB4" s="3">
        <v>768406.1</v>
      </c>
      <c r="JC4" s="3">
        <v>771977.1</v>
      </c>
      <c r="JD4" s="3">
        <v>775558.9</v>
      </c>
      <c r="JE4" s="3">
        <v>779107.3</v>
      </c>
      <c r="JF4" s="3">
        <v>782630.1</v>
      </c>
      <c r="JG4" s="3">
        <v>786140.2</v>
      </c>
      <c r="JH4" s="3">
        <v>789681.1</v>
      </c>
      <c r="JI4" s="3">
        <v>793259.4</v>
      </c>
      <c r="JJ4" s="3">
        <v>796875.9</v>
      </c>
      <c r="JK4" s="3">
        <v>800482.4</v>
      </c>
      <c r="JL4" s="3">
        <v>804087.2</v>
      </c>
      <c r="JM4" s="3">
        <v>807759.1</v>
      </c>
      <c r="JN4" s="3">
        <v>811498.6</v>
      </c>
      <c r="JO4" s="3">
        <v>815222.7</v>
      </c>
      <c r="JP4" s="3">
        <v>818936.1</v>
      </c>
      <c r="JQ4" s="3">
        <v>822734.8</v>
      </c>
      <c r="JR4" s="3">
        <v>826627.9</v>
      </c>
      <c r="JS4" s="3">
        <v>830516.5</v>
      </c>
      <c r="JT4" s="3">
        <v>834389.2</v>
      </c>
      <c r="JU4" s="3">
        <v>838307.8</v>
      </c>
      <c r="JV4" s="3">
        <v>842274.5</v>
      </c>
      <c r="JW4" s="3">
        <v>846258.4</v>
      </c>
      <c r="JX4" s="3">
        <v>850243.1</v>
      </c>
      <c r="JY4" s="3">
        <v>854229.2</v>
      </c>
      <c r="JZ4" s="3">
        <v>858229.2</v>
      </c>
      <c r="KA4" s="3">
        <v>862252.7</v>
      </c>
      <c r="KB4" s="3">
        <v>866285.6</v>
      </c>
      <c r="KC4" s="3">
        <v>870314.1</v>
      </c>
      <c r="KD4" s="3">
        <v>874292.9</v>
      </c>
      <c r="KE4" s="3">
        <v>878290.2</v>
      </c>
      <c r="KF4" s="3">
        <v>882295</v>
      </c>
      <c r="KG4" s="3">
        <v>886297.3</v>
      </c>
      <c r="KH4" s="3">
        <v>890297.8</v>
      </c>
      <c r="KI4" s="3">
        <v>894271</v>
      </c>
      <c r="KJ4" s="3">
        <v>898272.4</v>
      </c>
      <c r="KK4" s="3">
        <v>902290.6</v>
      </c>
      <c r="KL4" s="3">
        <v>906320.7</v>
      </c>
      <c r="KM4" s="3">
        <v>910343.4</v>
      </c>
      <c r="KN4" s="3">
        <v>914396.9</v>
      </c>
      <c r="KO4" s="3">
        <v>918459.9</v>
      </c>
      <c r="KP4" s="3">
        <v>922528.6</v>
      </c>
      <c r="KQ4" s="3">
        <v>926648.7</v>
      </c>
      <c r="KR4" s="3">
        <v>930739.6</v>
      </c>
      <c r="KS4" s="3">
        <v>934823.1</v>
      </c>
      <c r="KT4" s="3">
        <v>938890.8</v>
      </c>
      <c r="KU4" s="3">
        <v>942964.2</v>
      </c>
      <c r="KV4" s="3">
        <v>947049.1</v>
      </c>
      <c r="KW4" s="3">
        <v>951121.4</v>
      </c>
      <c r="KX4" s="3">
        <v>955184.4</v>
      </c>
      <c r="KY4" s="3">
        <v>959294.9</v>
      </c>
      <c r="KZ4" s="3">
        <v>963406.2</v>
      </c>
      <c r="LA4" s="3">
        <v>967521.8</v>
      </c>
      <c r="LB4" s="3">
        <v>971632.1</v>
      </c>
      <c r="LC4" s="3">
        <v>975723.2</v>
      </c>
      <c r="LD4" s="3">
        <v>979854.6</v>
      </c>
      <c r="LE4" s="3">
        <v>983991.6</v>
      </c>
      <c r="LF4" s="3">
        <v>988137.6</v>
      </c>
      <c r="LG4" s="3">
        <v>992249.9</v>
      </c>
      <c r="LH4" s="3">
        <v>996377.7</v>
      </c>
      <c r="LI4" s="3">
        <v>1000518</v>
      </c>
      <c r="LJ4" s="3">
        <v>1004665</v>
      </c>
      <c r="LK4" s="3">
        <v>1008838</v>
      </c>
      <c r="LL4" s="3">
        <v>1013018</v>
      </c>
      <c r="LM4" s="3">
        <v>1017206</v>
      </c>
      <c r="LN4" s="3">
        <v>1021403</v>
      </c>
      <c r="LO4" s="3">
        <v>1025617</v>
      </c>
      <c r="LP4" s="3">
        <v>1029841</v>
      </c>
      <c r="LQ4" s="3">
        <v>1034062</v>
      </c>
      <c r="LR4" s="3">
        <v>1038295</v>
      </c>
      <c r="LS4" s="3">
        <v>1042536</v>
      </c>
      <c r="LT4" s="3">
        <v>1046762</v>
      </c>
      <c r="LU4" s="3">
        <v>1051003</v>
      </c>
      <c r="LV4" s="3">
        <v>1055261</v>
      </c>
      <c r="LW4" s="3">
        <v>1059472</v>
      </c>
      <c r="LX4" s="3">
        <v>1063726</v>
      </c>
      <c r="LY4" s="3">
        <v>1068010</v>
      </c>
      <c r="LZ4" s="3">
        <v>1072324</v>
      </c>
      <c r="MA4" s="3">
        <v>1076624</v>
      </c>
      <c r="MB4" s="3">
        <v>1080962</v>
      </c>
      <c r="MC4" s="3">
        <v>1085330</v>
      </c>
      <c r="MD4" s="3">
        <v>1089733</v>
      </c>
      <c r="ME4" s="3">
        <v>1094177</v>
      </c>
      <c r="MF4" s="3">
        <v>1098611</v>
      </c>
      <c r="MG4" s="3">
        <v>1103063</v>
      </c>
      <c r="MH4" s="3">
        <v>1107545</v>
      </c>
      <c r="MI4" s="3">
        <v>1112041</v>
      </c>
      <c r="MJ4" s="3">
        <v>1116531</v>
      </c>
      <c r="MK4" s="3">
        <v>1121057</v>
      </c>
      <c r="ML4" s="3">
        <v>1125604</v>
      </c>
      <c r="MM4" s="3">
        <v>1130164</v>
      </c>
      <c r="MN4" s="3">
        <v>1134710</v>
      </c>
      <c r="MO4" s="3">
        <v>1139295</v>
      </c>
      <c r="MP4" s="3">
        <v>1143924</v>
      </c>
      <c r="MQ4" s="3">
        <v>1148520</v>
      </c>
      <c r="MR4" s="3">
        <v>1153163</v>
      </c>
      <c r="MS4" s="3">
        <v>1157827</v>
      </c>
      <c r="MT4" s="3">
        <v>1162522</v>
      </c>
      <c r="MU4" s="180" t="s">
        <v>411</v>
      </c>
      <c r="MV4" s="180" t="b">
        <v>1</v>
      </c>
      <c r="MW4" s="1" t="s">
        <v>384</v>
      </c>
      <c r="MX4" s="180" t="s">
        <v>376</v>
      </c>
      <c r="MY4" s="180">
        <v>2026</v>
      </c>
      <c r="MZ4" s="180">
        <v>1</v>
      </c>
      <c r="NA4" s="17">
        <v>46174</v>
      </c>
      <c r="NB4" s="1" t="s">
        <v>412</v>
      </c>
      <c r="NC4" s="1" t="s">
        <v>413</v>
      </c>
      <c r="ND4" s="180" t="s">
        <v>414</v>
      </c>
      <c r="NE4" s="180" t="s">
        <v>379</v>
      </c>
      <c r="NF4" s="180" t="s">
        <v>749</v>
      </c>
    </row>
    <row r="5" spans="1:370" x14ac:dyDescent="0.25">
      <c r="A5" s="180" t="s">
        <v>409</v>
      </c>
      <c r="B5" s="180" t="s">
        <v>421</v>
      </c>
      <c r="C5" s="1" t="s">
        <v>1411</v>
      </c>
      <c r="D5" s="180" t="s">
        <v>410</v>
      </c>
      <c r="E5" s="180" t="s">
        <v>373</v>
      </c>
      <c r="F5" s="180" t="s">
        <v>374</v>
      </c>
      <c r="G5" s="2">
        <v>403</v>
      </c>
      <c r="H5" s="2">
        <v>445</v>
      </c>
      <c r="I5" s="2">
        <v>247</v>
      </c>
      <c r="J5" s="2">
        <v>510</v>
      </c>
      <c r="K5" s="2">
        <v>691</v>
      </c>
      <c r="L5" s="2">
        <v>1280</v>
      </c>
      <c r="M5" s="2">
        <v>703</v>
      </c>
      <c r="N5" s="2">
        <v>378</v>
      </c>
      <c r="O5" s="2">
        <v>-417</v>
      </c>
      <c r="P5" s="2">
        <v>-1053</v>
      </c>
      <c r="Q5" s="2">
        <v>-1461</v>
      </c>
      <c r="R5" s="2">
        <v>-1574</v>
      </c>
      <c r="S5" s="2">
        <v>-1027</v>
      </c>
      <c r="T5" s="2">
        <v>-1421</v>
      </c>
      <c r="U5" s="2">
        <v>-623</v>
      </c>
      <c r="V5" s="2">
        <v>-1430</v>
      </c>
      <c r="W5" s="2">
        <v>-1183</v>
      </c>
      <c r="X5" s="2">
        <v>-2465</v>
      </c>
      <c r="Y5" s="2">
        <v>-1574</v>
      </c>
      <c r="Z5" s="2">
        <v>-2107</v>
      </c>
      <c r="AA5" s="2">
        <v>-3488</v>
      </c>
      <c r="AB5" s="2">
        <v>-2840</v>
      </c>
      <c r="AC5" s="2">
        <v>-2194</v>
      </c>
      <c r="AD5" s="2">
        <v>-1933</v>
      </c>
      <c r="AE5" s="2">
        <v>-2413</v>
      </c>
      <c r="AF5" s="2">
        <v>-2502</v>
      </c>
      <c r="AG5" s="2">
        <v>-1693</v>
      </c>
      <c r="AH5" s="2">
        <v>-1924</v>
      </c>
      <c r="AI5" s="2">
        <v>-2024</v>
      </c>
      <c r="AJ5" s="2">
        <v>-2956</v>
      </c>
      <c r="AK5" s="2">
        <v>-3802</v>
      </c>
      <c r="AL5" s="2">
        <v>-2367</v>
      </c>
      <c r="AM5" s="2">
        <v>-2318</v>
      </c>
      <c r="AN5" s="2">
        <v>-1436</v>
      </c>
      <c r="AO5" s="2">
        <v>-1763</v>
      </c>
      <c r="AP5" s="2">
        <v>-2313</v>
      </c>
      <c r="AQ5" s="2">
        <v>-3283</v>
      </c>
      <c r="AR5" s="2">
        <v>-5018</v>
      </c>
      <c r="AS5" s="2">
        <v>-6846</v>
      </c>
      <c r="AT5" s="2">
        <v>-8260</v>
      </c>
      <c r="AU5" s="2">
        <v>-7493</v>
      </c>
      <c r="AV5" s="2">
        <v>-5978</v>
      </c>
      <c r="AW5" s="2">
        <v>-9424</v>
      </c>
      <c r="AX5" s="2">
        <v>-7742</v>
      </c>
      <c r="AY5" s="2">
        <v>-7345</v>
      </c>
      <c r="AZ5" s="2">
        <v>-8598</v>
      </c>
      <c r="BA5" s="2">
        <v>-8506</v>
      </c>
      <c r="BB5" s="2">
        <v>-8775.9989999999998</v>
      </c>
      <c r="BC5" s="2">
        <v>-9813</v>
      </c>
      <c r="BD5" s="2">
        <v>-10589</v>
      </c>
      <c r="BE5" s="2">
        <v>-8863</v>
      </c>
      <c r="BF5" s="2">
        <v>-9385</v>
      </c>
      <c r="BG5" s="2">
        <v>-7880</v>
      </c>
      <c r="BH5" s="2">
        <v>-9175</v>
      </c>
      <c r="BI5" s="2">
        <v>-8727</v>
      </c>
      <c r="BJ5" s="2">
        <v>-8867</v>
      </c>
      <c r="BK5" s="2">
        <v>-9196.9989999999998</v>
      </c>
      <c r="BL5" s="2">
        <v>-7193</v>
      </c>
      <c r="BM5" s="2">
        <v>-6788</v>
      </c>
      <c r="BN5" s="2">
        <v>-6234</v>
      </c>
      <c r="BO5" s="2">
        <v>-6586</v>
      </c>
      <c r="BP5" s="2">
        <v>-5417</v>
      </c>
      <c r="BQ5" s="2">
        <v>-6342</v>
      </c>
      <c r="BR5" s="2">
        <v>-5592</v>
      </c>
      <c r="BS5" s="2">
        <v>-6064</v>
      </c>
      <c r="BT5" s="2">
        <v>-6627</v>
      </c>
      <c r="BU5" s="2">
        <v>-6873</v>
      </c>
      <c r="BV5" s="2">
        <v>-6708</v>
      </c>
      <c r="BW5" s="2">
        <v>-8697</v>
      </c>
      <c r="BX5" s="2">
        <v>-4265</v>
      </c>
      <c r="BY5" s="2">
        <v>-8512</v>
      </c>
      <c r="BZ5" s="2">
        <v>-13300</v>
      </c>
      <c r="CA5" s="2">
        <v>-14096</v>
      </c>
      <c r="CB5" s="2">
        <v>-11434</v>
      </c>
      <c r="CC5" s="2">
        <v>-12926</v>
      </c>
      <c r="CD5" s="2">
        <v>-13532</v>
      </c>
      <c r="CE5" s="2">
        <v>-12241</v>
      </c>
      <c r="CF5" s="2">
        <v>-14835</v>
      </c>
      <c r="CG5" s="2">
        <v>-16845</v>
      </c>
      <c r="CH5" s="2">
        <v>-16598</v>
      </c>
      <c r="CI5" s="2">
        <v>-14492</v>
      </c>
      <c r="CJ5" s="2">
        <v>-18738</v>
      </c>
      <c r="CK5" s="2">
        <v>-14810</v>
      </c>
      <c r="CL5" s="2">
        <v>-14093</v>
      </c>
      <c r="CM5" s="2">
        <v>-13037</v>
      </c>
      <c r="CN5" s="2">
        <v>-13807</v>
      </c>
      <c r="CO5" s="2">
        <v>-11488</v>
      </c>
      <c r="CP5" s="2">
        <v>-12002</v>
      </c>
      <c r="CQ5" s="2">
        <v>-11354</v>
      </c>
      <c r="CR5" s="2">
        <v>-11055</v>
      </c>
      <c r="CS5" s="2">
        <v>-9417</v>
      </c>
      <c r="CT5" s="2">
        <v>-9008</v>
      </c>
      <c r="CU5" s="2">
        <v>-9007.0010000000002</v>
      </c>
      <c r="CV5" s="2">
        <v>-6910</v>
      </c>
      <c r="CW5" s="2">
        <v>-4833</v>
      </c>
      <c r="CX5" s="2">
        <v>-3529</v>
      </c>
      <c r="CY5" s="2">
        <v>-2258</v>
      </c>
      <c r="CZ5" s="2">
        <v>613</v>
      </c>
      <c r="DA5" s="2">
        <v>681</v>
      </c>
      <c r="DB5" s="2">
        <v>2722</v>
      </c>
      <c r="DC5" s="2">
        <v>-423</v>
      </c>
      <c r="DD5" s="2">
        <v>2180</v>
      </c>
      <c r="DE5" s="2">
        <v>-300</v>
      </c>
      <c r="DF5" s="2">
        <v>1312</v>
      </c>
      <c r="DG5" s="2">
        <v>1683</v>
      </c>
      <c r="DH5" s="2">
        <v>4123</v>
      </c>
      <c r="DI5" s="2">
        <v>5232</v>
      </c>
      <c r="DJ5" s="2">
        <v>6344</v>
      </c>
      <c r="DK5" s="2">
        <v>6637</v>
      </c>
      <c r="DL5" s="2">
        <v>9427</v>
      </c>
      <c r="DM5" s="2">
        <v>9494</v>
      </c>
      <c r="DN5" s="2">
        <v>7809</v>
      </c>
      <c r="DO5" s="2">
        <v>4761</v>
      </c>
      <c r="DP5" s="2">
        <v>7556</v>
      </c>
      <c r="DQ5" s="2">
        <v>840</v>
      </c>
      <c r="DR5" s="2">
        <v>-2022</v>
      </c>
      <c r="DS5" s="2">
        <v>-528</v>
      </c>
      <c r="DT5" s="2">
        <v>1626</v>
      </c>
      <c r="DU5" s="2">
        <v>768</v>
      </c>
      <c r="DV5" s="2">
        <v>2336</v>
      </c>
      <c r="DW5" s="2">
        <v>3023</v>
      </c>
      <c r="DX5" s="2">
        <v>-1544</v>
      </c>
      <c r="DY5" s="2">
        <v>2179</v>
      </c>
      <c r="DZ5" s="2">
        <v>2604</v>
      </c>
      <c r="EA5" s="2">
        <v>3503</v>
      </c>
      <c r="EB5" s="2">
        <v>4102</v>
      </c>
      <c r="EC5" s="2">
        <v>6657</v>
      </c>
      <c r="ED5" s="2">
        <v>5654</v>
      </c>
      <c r="EE5" s="2">
        <v>8470</v>
      </c>
      <c r="EF5" s="2">
        <v>8312</v>
      </c>
      <c r="EG5" s="2">
        <v>7861</v>
      </c>
      <c r="EH5" s="2">
        <v>10372</v>
      </c>
      <c r="EI5" s="2">
        <v>8512</v>
      </c>
      <c r="EJ5" s="2">
        <v>11777</v>
      </c>
      <c r="EK5" s="2">
        <v>10002</v>
      </c>
      <c r="EL5" s="2">
        <v>11325</v>
      </c>
      <c r="EM5" s="2">
        <v>9010</v>
      </c>
      <c r="EN5" s="2">
        <v>13509</v>
      </c>
      <c r="EO5" s="2">
        <v>12387</v>
      </c>
      <c r="EP5" s="2">
        <v>10991</v>
      </c>
      <c r="EQ5" s="2">
        <v>7012</v>
      </c>
      <c r="ER5" s="2">
        <v>6389</v>
      </c>
      <c r="ES5" s="2">
        <v>7060</v>
      </c>
      <c r="ET5" s="2">
        <v>-2436</v>
      </c>
      <c r="EU5" s="2">
        <v>-7184</v>
      </c>
      <c r="EV5" s="2">
        <v>-11923</v>
      </c>
      <c r="EW5" s="2">
        <v>-10243</v>
      </c>
      <c r="EX5" s="2">
        <v>-8812.9989999999998</v>
      </c>
      <c r="EY5" s="2">
        <v>-10881</v>
      </c>
      <c r="EZ5" s="2">
        <v>-9439.0010000000002</v>
      </c>
      <c r="FA5" s="2">
        <v>-15294</v>
      </c>
      <c r="FB5" s="2">
        <v>-14141</v>
      </c>
      <c r="FC5" s="2">
        <v>-11376</v>
      </c>
      <c r="FD5" s="2">
        <v>-8400.9989999999998</v>
      </c>
      <c r="FE5" s="2">
        <v>-9541</v>
      </c>
      <c r="FF5" s="2">
        <v>-8358</v>
      </c>
      <c r="FG5" s="2">
        <v>-7200.9989999999998</v>
      </c>
      <c r="FH5" s="2">
        <v>-6844</v>
      </c>
      <c r="FI5" s="2">
        <v>-7871</v>
      </c>
      <c r="FJ5" s="2">
        <v>-5986</v>
      </c>
      <c r="FK5" s="2">
        <v>-8413</v>
      </c>
      <c r="FL5" s="2">
        <v>-4326</v>
      </c>
      <c r="FM5" s="2">
        <v>-1678</v>
      </c>
      <c r="FN5" s="2">
        <v>-1635</v>
      </c>
      <c r="FO5" s="2">
        <v>2106</v>
      </c>
      <c r="FP5" s="2">
        <v>1185</v>
      </c>
      <c r="FQ5" s="2">
        <v>2171</v>
      </c>
      <c r="FR5" s="2">
        <v>1276</v>
      </c>
      <c r="FS5" s="2">
        <v>-1083</v>
      </c>
      <c r="FT5" s="2">
        <v>3988</v>
      </c>
      <c r="FU5" s="2">
        <v>-660</v>
      </c>
      <c r="FV5" s="2">
        <v>3942</v>
      </c>
      <c r="FW5" s="2">
        <v>1514</v>
      </c>
      <c r="FX5" s="2">
        <v>661</v>
      </c>
      <c r="FY5" s="2">
        <v>-1319</v>
      </c>
      <c r="FZ5" s="2">
        <v>-676</v>
      </c>
      <c r="GA5" s="2">
        <v>122</v>
      </c>
      <c r="GB5" s="2">
        <v>5392</v>
      </c>
      <c r="GC5" s="2">
        <v>2602</v>
      </c>
      <c r="GD5" s="2">
        <v>2525</v>
      </c>
      <c r="GE5" s="2">
        <v>4061</v>
      </c>
      <c r="GF5" s="2">
        <v>5601</v>
      </c>
      <c r="GG5" s="2">
        <v>7920</v>
      </c>
      <c r="GH5" s="2">
        <v>4831</v>
      </c>
      <c r="GI5" s="2">
        <v>3844</v>
      </c>
      <c r="GJ5" s="2">
        <v>3336</v>
      </c>
      <c r="GK5" s="2">
        <v>773</v>
      </c>
      <c r="GL5" s="2">
        <v>-949</v>
      </c>
      <c r="GM5" s="2">
        <v>-16576</v>
      </c>
      <c r="GN5" s="2">
        <v>-108158</v>
      </c>
      <c r="GO5" s="2">
        <v>-65596.009999999995</v>
      </c>
      <c r="GP5" s="2">
        <v>-41497</v>
      </c>
      <c r="GQ5" s="2">
        <v>-34636</v>
      </c>
      <c r="GR5" s="2">
        <v>-33678</v>
      </c>
      <c r="GS5" s="2">
        <v>-11351</v>
      </c>
      <c r="GT5" s="2">
        <v>6057</v>
      </c>
      <c r="GU5" s="2">
        <v>4489</v>
      </c>
      <c r="GV5" s="2">
        <v>12881</v>
      </c>
      <c r="GW5" s="2">
        <v>10954</v>
      </c>
      <c r="GX5" s="2">
        <v>1018</v>
      </c>
      <c r="GY5" s="2">
        <v>10020</v>
      </c>
      <c r="GZ5" s="2">
        <v>7146</v>
      </c>
      <c r="HA5" s="2">
        <v>-1866</v>
      </c>
      <c r="HB5" s="2">
        <v>-6172</v>
      </c>
      <c r="HC5" s="2">
        <v>-26828</v>
      </c>
      <c r="HD5" s="2">
        <v>-1453</v>
      </c>
      <c r="HE5" s="2">
        <v>-7934</v>
      </c>
      <c r="HF5" s="2">
        <v>-7525</v>
      </c>
      <c r="HG5" s="2">
        <v>-6677</v>
      </c>
      <c r="HH5" s="2">
        <v>-6594</v>
      </c>
      <c r="HI5" s="2">
        <v>3766</v>
      </c>
      <c r="HJ5" s="2">
        <v>-15225</v>
      </c>
      <c r="HK5" s="2">
        <v>-8262</v>
      </c>
      <c r="HL5" s="3">
        <v>-27418.31</v>
      </c>
      <c r="HM5" s="3">
        <v>-27329.94</v>
      </c>
      <c r="HN5" s="3">
        <v>-28175.84</v>
      </c>
      <c r="HO5" s="3">
        <v>-29412.720000000001</v>
      </c>
      <c r="HP5" s="3">
        <v>-29307.66</v>
      </c>
      <c r="HQ5" s="3">
        <v>-29430.75</v>
      </c>
      <c r="HR5" s="3">
        <v>-29206.41</v>
      </c>
      <c r="HS5" s="3">
        <v>-28915.84</v>
      </c>
      <c r="HT5" s="3">
        <v>-28765.31</v>
      </c>
      <c r="HU5" s="3">
        <v>-28553.72</v>
      </c>
      <c r="HV5" s="3">
        <v>-27680.5</v>
      </c>
      <c r="HW5" s="3">
        <v>-26587.78</v>
      </c>
      <c r="HX5" s="3">
        <v>-25489.41</v>
      </c>
      <c r="HY5" s="3">
        <v>-24350.75</v>
      </c>
      <c r="HZ5" s="3">
        <v>-23471.38</v>
      </c>
      <c r="IA5" s="3">
        <v>-22703.53</v>
      </c>
      <c r="IB5" s="3">
        <v>-22092.84</v>
      </c>
      <c r="IC5" s="3">
        <v>-21863</v>
      </c>
      <c r="ID5" s="3">
        <v>-21725.56</v>
      </c>
      <c r="IE5" s="3">
        <v>-21792.31</v>
      </c>
      <c r="IF5" s="3">
        <v>-21637.72</v>
      </c>
      <c r="IG5" s="3">
        <v>-21461.09</v>
      </c>
      <c r="IH5" s="3">
        <v>-21333.25</v>
      </c>
      <c r="II5" s="3">
        <v>-21277.03</v>
      </c>
      <c r="IJ5" s="3">
        <v>-21254.47</v>
      </c>
      <c r="IK5" s="3">
        <v>-21190.22</v>
      </c>
      <c r="IL5" s="3">
        <v>-21172.34</v>
      </c>
      <c r="IM5" s="3">
        <v>-21231.16</v>
      </c>
      <c r="IN5" s="3">
        <v>-21234.47</v>
      </c>
      <c r="IO5" s="3">
        <v>-21200.38</v>
      </c>
      <c r="IP5" s="3">
        <v>-21179.97</v>
      </c>
      <c r="IQ5" s="3">
        <v>-21243.69</v>
      </c>
      <c r="IR5" s="3">
        <v>-21194.62</v>
      </c>
      <c r="IS5" s="3">
        <v>-21113.16</v>
      </c>
      <c r="IT5" s="3">
        <v>-21069.66</v>
      </c>
      <c r="IU5" s="3">
        <v>-21167.5</v>
      </c>
      <c r="IV5" s="3">
        <v>-21089.16</v>
      </c>
      <c r="IW5" s="3">
        <v>-20990.78</v>
      </c>
      <c r="IX5" s="3">
        <v>-21019.439999999999</v>
      </c>
      <c r="IY5" s="3">
        <v>-21162.25</v>
      </c>
      <c r="IZ5" s="3">
        <v>-21246.720000000001</v>
      </c>
      <c r="JA5" s="3">
        <v>-21238.38</v>
      </c>
      <c r="JB5" s="3">
        <v>-21304.31</v>
      </c>
      <c r="JC5" s="3">
        <v>-21464.09</v>
      </c>
      <c r="JD5" s="3">
        <v>-21566.560000000001</v>
      </c>
      <c r="JE5" s="3">
        <v>-21608.880000000001</v>
      </c>
      <c r="JF5" s="3">
        <v>-21726.75</v>
      </c>
      <c r="JG5" s="3">
        <v>-21922.5</v>
      </c>
      <c r="JH5" s="3">
        <v>-22044</v>
      </c>
      <c r="JI5" s="3">
        <v>-22073.75</v>
      </c>
      <c r="JJ5" s="3">
        <v>-22193.09</v>
      </c>
      <c r="JK5" s="3">
        <v>-22408.62</v>
      </c>
      <c r="JL5" s="3">
        <v>-22571.19</v>
      </c>
      <c r="JM5" s="3">
        <v>-22617.81</v>
      </c>
      <c r="JN5" s="3">
        <v>-22777.88</v>
      </c>
      <c r="JO5" s="3">
        <v>-23045</v>
      </c>
      <c r="JP5" s="3">
        <v>-23256.81</v>
      </c>
      <c r="JQ5" s="3">
        <v>-23336.5</v>
      </c>
      <c r="JR5" s="3">
        <v>-23520.880000000001</v>
      </c>
      <c r="JS5" s="3">
        <v>-23821.62</v>
      </c>
      <c r="JT5" s="3">
        <v>-24059.81</v>
      </c>
      <c r="JU5" s="3">
        <v>-24184.12</v>
      </c>
      <c r="JV5" s="3">
        <v>-24406.75</v>
      </c>
      <c r="JW5" s="3">
        <v>-24703.56</v>
      </c>
      <c r="JX5" s="3">
        <v>-24952.880000000001</v>
      </c>
      <c r="JY5" s="3">
        <v>-25091.439999999999</v>
      </c>
      <c r="JZ5" s="3">
        <v>-25346.62</v>
      </c>
      <c r="KA5" s="3">
        <v>-25633.56</v>
      </c>
      <c r="KB5" s="3">
        <v>-25870.81</v>
      </c>
      <c r="KC5" s="3">
        <v>-25990.38</v>
      </c>
      <c r="KD5" s="3">
        <v>-26278.31</v>
      </c>
      <c r="KE5" s="3">
        <v>-26568.31</v>
      </c>
      <c r="KF5" s="3">
        <v>-26818.5</v>
      </c>
      <c r="KG5" s="3">
        <v>-26939.81</v>
      </c>
      <c r="KH5" s="3">
        <v>-27223.439999999999</v>
      </c>
      <c r="KI5" s="3">
        <v>-27540.880000000001</v>
      </c>
      <c r="KJ5" s="3">
        <v>-27770.19</v>
      </c>
      <c r="KK5" s="3">
        <v>-27873.38</v>
      </c>
      <c r="KL5" s="3">
        <v>-28160</v>
      </c>
      <c r="KM5" s="3">
        <v>-28461.439999999999</v>
      </c>
      <c r="KN5" s="3">
        <v>-28698.25</v>
      </c>
      <c r="KO5" s="3">
        <v>-28795.25</v>
      </c>
      <c r="KP5" s="3">
        <v>-29108.75</v>
      </c>
      <c r="KQ5" s="3">
        <v>-29366.69</v>
      </c>
      <c r="KR5" s="3">
        <v>-29611</v>
      </c>
      <c r="KS5" s="3">
        <v>-29689</v>
      </c>
      <c r="KT5" s="3">
        <v>-30001.38</v>
      </c>
      <c r="KU5" s="3">
        <v>-30296.5</v>
      </c>
      <c r="KV5" s="3">
        <v>-30437.25</v>
      </c>
      <c r="KW5" s="3">
        <v>-30458.94</v>
      </c>
      <c r="KX5" s="3">
        <v>-30763.62</v>
      </c>
      <c r="KY5" s="3">
        <v>-31029.25</v>
      </c>
      <c r="KZ5" s="3">
        <v>-31213.56</v>
      </c>
      <c r="LA5" s="3">
        <v>-31243.25</v>
      </c>
      <c r="LB5" s="3">
        <v>-31571.31</v>
      </c>
      <c r="LC5" s="3">
        <v>-31872.12</v>
      </c>
      <c r="LD5" s="3">
        <v>-32043.38</v>
      </c>
      <c r="LE5" s="3">
        <v>-32075.56</v>
      </c>
      <c r="LF5" s="3">
        <v>-32425.94</v>
      </c>
      <c r="LG5" s="3">
        <v>-32747.19</v>
      </c>
      <c r="LH5" s="3">
        <v>-32943.879999999997</v>
      </c>
      <c r="LI5" s="3">
        <v>-32987.94</v>
      </c>
      <c r="LJ5" s="3">
        <v>-33357.620000000003</v>
      </c>
      <c r="LK5" s="3">
        <v>-33635.25</v>
      </c>
      <c r="LL5" s="3">
        <v>-33833.06</v>
      </c>
      <c r="LM5" s="3">
        <v>-33867.120000000003</v>
      </c>
      <c r="LN5" s="3">
        <v>-34237.56</v>
      </c>
      <c r="LO5" s="3">
        <v>-34522.559999999998</v>
      </c>
      <c r="LP5" s="3">
        <v>-34714.81</v>
      </c>
      <c r="LQ5" s="3">
        <v>-34744.25</v>
      </c>
      <c r="LR5" s="3">
        <v>-35118.94</v>
      </c>
      <c r="LS5" s="3">
        <v>-35408.120000000003</v>
      </c>
      <c r="LT5" s="3">
        <v>-35611.620000000003</v>
      </c>
      <c r="LU5" s="3">
        <v>-35625.25</v>
      </c>
      <c r="LV5" s="3">
        <v>-36007.69</v>
      </c>
      <c r="LW5" s="3">
        <v>-36340.75</v>
      </c>
      <c r="LX5" s="3">
        <v>-36509.120000000003</v>
      </c>
      <c r="LY5" s="3">
        <v>-36508.25</v>
      </c>
      <c r="LZ5" s="3">
        <v>-36890.370000000003</v>
      </c>
      <c r="MA5" s="3">
        <v>-37196.19</v>
      </c>
      <c r="MB5" s="3">
        <v>-37376.25</v>
      </c>
      <c r="MC5" s="3">
        <v>-37370.120000000003</v>
      </c>
      <c r="MD5" s="3">
        <v>-37763.879999999997</v>
      </c>
      <c r="ME5" s="3">
        <v>-38074.06</v>
      </c>
      <c r="MF5" s="3">
        <v>-38279.440000000002</v>
      </c>
      <c r="MG5" s="3">
        <v>-38273.75</v>
      </c>
      <c r="MH5" s="3">
        <v>-38672.879999999997</v>
      </c>
      <c r="MI5" s="3">
        <v>-38976</v>
      </c>
      <c r="MJ5" s="3">
        <v>-39182.620000000003</v>
      </c>
      <c r="MK5" s="3">
        <v>-39158.5</v>
      </c>
      <c r="ML5" s="3">
        <v>-39575</v>
      </c>
      <c r="MM5" s="3">
        <v>-39899</v>
      </c>
      <c r="MN5" s="3">
        <v>-40106.379999999997</v>
      </c>
      <c r="MO5" s="3">
        <v>-40070.120000000003</v>
      </c>
      <c r="MP5" s="3">
        <v>-40487</v>
      </c>
      <c r="MQ5" s="3">
        <v>-40848.5</v>
      </c>
      <c r="MR5" s="3">
        <v>-41019.120000000003</v>
      </c>
      <c r="MS5" s="3">
        <v>-40983.870000000003</v>
      </c>
      <c r="MT5" s="3">
        <v>-41407.75</v>
      </c>
      <c r="MU5" s="180" t="s">
        <v>411</v>
      </c>
      <c r="MV5" s="180" t="b">
        <v>1</v>
      </c>
      <c r="MW5" s="180" t="s">
        <v>376</v>
      </c>
      <c r="MX5" s="180" t="s">
        <v>376</v>
      </c>
      <c r="MY5" s="180">
        <v>2026</v>
      </c>
      <c r="MZ5" s="180">
        <v>1</v>
      </c>
      <c r="NA5" s="17">
        <v>46174</v>
      </c>
      <c r="NB5" s="1" t="s">
        <v>437</v>
      </c>
      <c r="NC5" s="180" t="s">
        <v>438</v>
      </c>
      <c r="ND5" s="180" t="s">
        <v>414</v>
      </c>
      <c r="NE5" s="180" t="s">
        <v>424</v>
      </c>
      <c r="NF5" s="180" t="s">
        <v>749</v>
      </c>
    </row>
    <row r="6" spans="1:370" x14ac:dyDescent="0.25">
      <c r="A6" s="180" t="s">
        <v>409</v>
      </c>
      <c r="B6" s="180" t="s">
        <v>439</v>
      </c>
      <c r="C6" s="1" t="s">
        <v>1411</v>
      </c>
      <c r="D6" s="180" t="s">
        <v>410</v>
      </c>
      <c r="E6" s="180" t="s">
        <v>373</v>
      </c>
      <c r="F6" s="180" t="s">
        <v>374</v>
      </c>
      <c r="G6" s="2">
        <v>62477</v>
      </c>
      <c r="H6" s="2">
        <v>63292</v>
      </c>
      <c r="I6" s="2">
        <v>64108</v>
      </c>
      <c r="J6" s="2">
        <v>64923</v>
      </c>
      <c r="K6" s="2">
        <v>67201</v>
      </c>
      <c r="L6" s="2">
        <v>69479</v>
      </c>
      <c r="M6" s="2">
        <v>71758</v>
      </c>
      <c r="N6" s="2">
        <v>74036</v>
      </c>
      <c r="O6" s="2">
        <v>76102</v>
      </c>
      <c r="P6" s="2">
        <v>78167</v>
      </c>
      <c r="Q6" s="2">
        <v>80233</v>
      </c>
      <c r="R6" s="2">
        <v>82299</v>
      </c>
      <c r="S6" s="2">
        <v>84583</v>
      </c>
      <c r="T6" s="2">
        <v>86868</v>
      </c>
      <c r="U6" s="2">
        <v>89152</v>
      </c>
      <c r="V6" s="2">
        <v>91437</v>
      </c>
      <c r="W6" s="2">
        <v>94704</v>
      </c>
      <c r="X6" s="2">
        <v>97970</v>
      </c>
      <c r="Y6" s="2">
        <v>101237</v>
      </c>
      <c r="Z6" s="2">
        <v>104504</v>
      </c>
      <c r="AA6" s="2">
        <v>109200</v>
      </c>
      <c r="AB6" s="2">
        <v>113896</v>
      </c>
      <c r="AC6" s="2">
        <v>118592</v>
      </c>
      <c r="AD6" s="2">
        <v>123288</v>
      </c>
      <c r="AE6" s="2">
        <v>125636</v>
      </c>
      <c r="AF6" s="2">
        <v>127984</v>
      </c>
      <c r="AG6" s="2">
        <v>130332</v>
      </c>
      <c r="AH6" s="2">
        <v>132680</v>
      </c>
      <c r="AI6" s="2">
        <v>137108</v>
      </c>
      <c r="AJ6" s="2">
        <v>141536</v>
      </c>
      <c r="AK6" s="2">
        <v>145965</v>
      </c>
      <c r="AL6" s="2">
        <v>150393</v>
      </c>
      <c r="AM6" s="2">
        <v>157133</v>
      </c>
      <c r="AN6" s="2">
        <v>163873</v>
      </c>
      <c r="AO6" s="2">
        <v>170613</v>
      </c>
      <c r="AP6" s="2">
        <v>177353</v>
      </c>
      <c r="AQ6" s="2">
        <v>185448</v>
      </c>
      <c r="AR6" s="2">
        <v>193543</v>
      </c>
      <c r="AS6" s="2">
        <v>201637</v>
      </c>
      <c r="AT6" s="2">
        <v>209732</v>
      </c>
      <c r="AU6" s="2">
        <v>220266</v>
      </c>
      <c r="AV6" s="2">
        <v>230800</v>
      </c>
      <c r="AW6" s="2">
        <v>241334</v>
      </c>
      <c r="AX6" s="2">
        <v>251868</v>
      </c>
      <c r="AY6" s="2">
        <v>261569</v>
      </c>
      <c r="AZ6" s="2">
        <v>271270</v>
      </c>
      <c r="BA6" s="2">
        <v>280971</v>
      </c>
      <c r="BB6" s="2">
        <v>290671</v>
      </c>
      <c r="BC6" s="2">
        <v>303125</v>
      </c>
      <c r="BD6" s="2">
        <v>315579</v>
      </c>
      <c r="BE6" s="2">
        <v>328033</v>
      </c>
      <c r="BF6" s="2">
        <v>340487</v>
      </c>
      <c r="BG6" s="2">
        <v>350735</v>
      </c>
      <c r="BH6" s="2">
        <v>360982</v>
      </c>
      <c r="BI6" s="2">
        <v>371230</v>
      </c>
      <c r="BJ6" s="2">
        <v>381478</v>
      </c>
      <c r="BK6" s="2">
        <v>390773</v>
      </c>
      <c r="BL6" s="2">
        <v>400069</v>
      </c>
      <c r="BM6" s="2">
        <v>409364</v>
      </c>
      <c r="BN6" s="2">
        <v>418659</v>
      </c>
      <c r="BO6" s="2">
        <v>428211</v>
      </c>
      <c r="BP6" s="2">
        <v>437762</v>
      </c>
      <c r="BQ6" s="2">
        <v>447314</v>
      </c>
      <c r="BR6" s="2">
        <v>456865</v>
      </c>
      <c r="BS6" s="2">
        <v>467186</v>
      </c>
      <c r="BT6" s="2">
        <v>477507</v>
      </c>
      <c r="BU6" s="2">
        <v>487827</v>
      </c>
      <c r="BV6" s="2">
        <v>498148</v>
      </c>
      <c r="BW6" s="2">
        <v>499043</v>
      </c>
      <c r="BX6" s="2">
        <v>512357</v>
      </c>
      <c r="BY6" s="2">
        <v>523169</v>
      </c>
      <c r="BZ6" s="2">
        <v>540348</v>
      </c>
      <c r="CA6" s="2">
        <v>570689</v>
      </c>
      <c r="CB6" s="2">
        <v>575251</v>
      </c>
      <c r="CC6" s="2">
        <v>597345</v>
      </c>
      <c r="CD6" s="2">
        <v>616390</v>
      </c>
      <c r="CE6" s="2">
        <v>615323</v>
      </c>
      <c r="CF6" s="2">
        <v>639604</v>
      </c>
      <c r="CG6" s="2">
        <v>659065</v>
      </c>
      <c r="CH6" s="2">
        <v>665461</v>
      </c>
      <c r="CI6" s="2">
        <v>714679</v>
      </c>
      <c r="CJ6" s="2">
        <v>742015</v>
      </c>
      <c r="CK6" s="2">
        <v>756040</v>
      </c>
      <c r="CL6" s="2">
        <v>777123</v>
      </c>
      <c r="CM6" s="2">
        <v>774465</v>
      </c>
      <c r="CN6" s="2">
        <v>780811</v>
      </c>
      <c r="CO6" s="2">
        <v>787522</v>
      </c>
      <c r="CP6" s="2">
        <v>808152</v>
      </c>
      <c r="CQ6" s="2">
        <v>844555</v>
      </c>
      <c r="CR6" s="2">
        <v>862121</v>
      </c>
      <c r="CS6" s="2">
        <v>878737</v>
      </c>
      <c r="CT6" s="2">
        <v>866026</v>
      </c>
      <c r="CU6" s="2">
        <v>921147</v>
      </c>
      <c r="CV6" s="2">
        <v>916231</v>
      </c>
      <c r="CW6" s="2">
        <v>938090</v>
      </c>
      <c r="CX6" s="2">
        <v>951233</v>
      </c>
      <c r="CY6" s="2">
        <v>957859</v>
      </c>
      <c r="CZ6" s="2">
        <v>943807</v>
      </c>
      <c r="DA6" s="2">
        <v>934632</v>
      </c>
      <c r="DB6" s="2">
        <v>950251</v>
      </c>
      <c r="DC6" s="2">
        <v>966912</v>
      </c>
      <c r="DD6" s="2">
        <v>960990</v>
      </c>
      <c r="DE6" s="2">
        <v>942470</v>
      </c>
      <c r="DF6" s="2">
        <v>961277</v>
      </c>
      <c r="DG6" s="2">
        <v>967685</v>
      </c>
      <c r="DH6" s="2">
        <v>953265</v>
      </c>
      <c r="DI6" s="2">
        <v>933628</v>
      </c>
      <c r="DJ6" s="2">
        <v>937355</v>
      </c>
      <c r="DK6" s="2">
        <v>945951</v>
      </c>
      <c r="DL6" s="2">
        <v>941612</v>
      </c>
      <c r="DM6" s="2">
        <v>932074</v>
      </c>
      <c r="DN6" s="2">
        <v>941783</v>
      </c>
      <c r="DO6" s="2">
        <v>971026</v>
      </c>
      <c r="DP6" s="2">
        <v>941959</v>
      </c>
      <c r="DQ6" s="2">
        <v>973132</v>
      </c>
      <c r="DR6" s="2">
        <v>982166</v>
      </c>
      <c r="DS6" s="2">
        <v>978149</v>
      </c>
      <c r="DT6" s="2">
        <v>980107</v>
      </c>
      <c r="DU6" s="2">
        <v>1002664</v>
      </c>
      <c r="DV6" s="2">
        <v>1003151</v>
      </c>
      <c r="DW6" s="2">
        <v>1005312</v>
      </c>
      <c r="DX6" s="2">
        <v>1014022</v>
      </c>
      <c r="DY6" s="2">
        <v>1001242</v>
      </c>
      <c r="DZ6" s="2">
        <v>1010686</v>
      </c>
      <c r="EA6" s="2">
        <v>1040820</v>
      </c>
      <c r="EB6" s="2">
        <v>1029292</v>
      </c>
      <c r="EC6" s="2">
        <v>1020914</v>
      </c>
      <c r="ED6" s="2">
        <v>1067711</v>
      </c>
      <c r="EE6" s="2">
        <v>1094064</v>
      </c>
      <c r="EF6" s="2">
        <v>1110420</v>
      </c>
      <c r="EG6" s="2">
        <v>1110240</v>
      </c>
      <c r="EH6" s="2">
        <v>1106114</v>
      </c>
      <c r="EI6" s="2">
        <v>1117939</v>
      </c>
      <c r="EJ6" s="2">
        <v>1102423</v>
      </c>
      <c r="EK6" s="2">
        <v>1107262</v>
      </c>
      <c r="EL6" s="2">
        <v>1126511</v>
      </c>
      <c r="EM6" s="2">
        <v>1139051</v>
      </c>
      <c r="EN6" s="2">
        <v>1106199</v>
      </c>
      <c r="EO6" s="2">
        <v>1098810</v>
      </c>
      <c r="EP6" s="2">
        <v>1125273</v>
      </c>
      <c r="EQ6" s="2">
        <v>1143723</v>
      </c>
      <c r="ER6" s="2">
        <v>1135362</v>
      </c>
      <c r="ES6" s="2">
        <v>1140558</v>
      </c>
      <c r="ET6" s="2">
        <v>1230238</v>
      </c>
      <c r="EU6" s="2">
        <v>1303476</v>
      </c>
      <c r="EV6" s="2">
        <v>1287482</v>
      </c>
      <c r="EW6" s="2">
        <v>1332980</v>
      </c>
      <c r="EX6" s="2">
        <v>1361026</v>
      </c>
      <c r="EY6" s="2">
        <v>1411347</v>
      </c>
      <c r="EZ6" s="2">
        <v>1419695</v>
      </c>
      <c r="FA6" s="2">
        <v>1469712</v>
      </c>
      <c r="FB6" s="2">
        <v>1492208</v>
      </c>
      <c r="FC6" s="2">
        <v>1519700</v>
      </c>
      <c r="FD6" s="2">
        <v>1548197</v>
      </c>
      <c r="FE6" s="2">
        <v>1602205</v>
      </c>
      <c r="FF6" s="2">
        <v>1642422</v>
      </c>
      <c r="FG6" s="2">
        <v>1669010</v>
      </c>
      <c r="FH6" s="2">
        <v>1702213</v>
      </c>
      <c r="FI6" s="2">
        <v>1714964</v>
      </c>
      <c r="FJ6" s="2">
        <v>1739555</v>
      </c>
      <c r="FK6" s="2">
        <v>1774302</v>
      </c>
      <c r="FL6" s="2">
        <v>1750694</v>
      </c>
      <c r="FM6" s="2">
        <v>1747134</v>
      </c>
      <c r="FN6" s="2">
        <v>1753831</v>
      </c>
      <c r="FO6" s="2">
        <v>1772841</v>
      </c>
      <c r="FP6" s="2">
        <v>1805811</v>
      </c>
      <c r="FQ6" s="2">
        <v>1813402</v>
      </c>
      <c r="FR6" s="2">
        <v>1858520</v>
      </c>
      <c r="FS6" s="2">
        <v>1942490</v>
      </c>
      <c r="FT6" s="2">
        <v>1906135</v>
      </c>
      <c r="FU6" s="2">
        <v>1927067</v>
      </c>
      <c r="FV6" s="2">
        <v>1983658</v>
      </c>
      <c r="FW6" s="2">
        <v>1995346</v>
      </c>
      <c r="FX6" s="2">
        <v>2026896</v>
      </c>
      <c r="FY6" s="2">
        <v>2063237</v>
      </c>
      <c r="FZ6" s="2">
        <v>2014521</v>
      </c>
      <c r="GA6" s="2">
        <v>2008449</v>
      </c>
      <c r="GB6" s="2">
        <v>2044242</v>
      </c>
      <c r="GC6" s="2">
        <v>2003457</v>
      </c>
      <c r="GD6" s="2">
        <v>2058193</v>
      </c>
      <c r="GE6" s="2">
        <v>2083611</v>
      </c>
      <c r="GF6" s="2">
        <v>2078705</v>
      </c>
      <c r="GG6" s="2">
        <v>2071268</v>
      </c>
      <c r="GH6" s="2">
        <v>2129521</v>
      </c>
      <c r="GI6" s="2">
        <v>2204683</v>
      </c>
      <c r="GJ6" s="2">
        <v>2215338</v>
      </c>
      <c r="GK6" s="2">
        <v>2251059</v>
      </c>
      <c r="GL6" s="2">
        <v>2237183</v>
      </c>
      <c r="GM6" s="2">
        <v>2396115</v>
      </c>
      <c r="GN6" s="2">
        <v>2767211</v>
      </c>
      <c r="GO6" s="2">
        <v>2790496</v>
      </c>
      <c r="GP6" s="2">
        <v>2855359</v>
      </c>
      <c r="GQ6" s="2">
        <v>2757077</v>
      </c>
      <c r="GR6" s="2">
        <v>2869798</v>
      </c>
      <c r="GS6" s="2">
        <v>2921900</v>
      </c>
      <c r="GT6" s="2">
        <v>2987687</v>
      </c>
      <c r="GU6" s="2">
        <v>2958998</v>
      </c>
      <c r="GV6" s="2">
        <v>2822795</v>
      </c>
      <c r="GW6" s="2">
        <v>2814180</v>
      </c>
      <c r="GX6" s="2">
        <v>2816866</v>
      </c>
      <c r="GY6" s="2">
        <v>2900260</v>
      </c>
      <c r="GZ6" s="2">
        <v>2881860</v>
      </c>
      <c r="HA6" s="2">
        <v>2855522</v>
      </c>
      <c r="HB6" s="2">
        <v>3052045</v>
      </c>
      <c r="HC6" s="2">
        <v>3114378</v>
      </c>
      <c r="HD6" s="2">
        <v>3141072</v>
      </c>
      <c r="HE6" s="2">
        <v>3258669</v>
      </c>
      <c r="HF6" s="2">
        <v>3312928</v>
      </c>
      <c r="HG6" s="2">
        <v>3414061</v>
      </c>
      <c r="HH6" s="2">
        <v>3430921</v>
      </c>
      <c r="HI6" s="2">
        <v>3460057</v>
      </c>
      <c r="HJ6" s="2">
        <v>3487820</v>
      </c>
      <c r="HK6" s="2">
        <v>3514662</v>
      </c>
      <c r="HL6" s="3">
        <v>3542080</v>
      </c>
      <c r="HM6" s="3">
        <v>3569410</v>
      </c>
      <c r="HN6" s="3">
        <v>3597586</v>
      </c>
      <c r="HO6" s="3">
        <v>3626999</v>
      </c>
      <c r="HP6" s="3">
        <v>3656306</v>
      </c>
      <c r="HQ6" s="3">
        <v>3685737</v>
      </c>
      <c r="HR6" s="3">
        <v>3714944</v>
      </c>
      <c r="HS6" s="3">
        <v>3743860</v>
      </c>
      <c r="HT6" s="3">
        <v>3772625</v>
      </c>
      <c r="HU6" s="3">
        <v>3801178</v>
      </c>
      <c r="HV6" s="3">
        <v>3828859</v>
      </c>
      <c r="HW6" s="3">
        <v>3855447</v>
      </c>
      <c r="HX6" s="3">
        <v>3880936</v>
      </c>
      <c r="HY6" s="3">
        <v>3905287</v>
      </c>
      <c r="HZ6" s="3">
        <v>3928759</v>
      </c>
      <c r="IA6" s="3">
        <v>3951462</v>
      </c>
      <c r="IB6" s="3">
        <v>3973555</v>
      </c>
      <c r="IC6" s="3">
        <v>3995418</v>
      </c>
      <c r="ID6" s="3">
        <v>4017143</v>
      </c>
      <c r="IE6" s="3">
        <v>4038936</v>
      </c>
      <c r="IF6" s="3">
        <v>4060573</v>
      </c>
      <c r="IG6" s="3">
        <v>4082034</v>
      </c>
      <c r="IH6" s="3">
        <v>4103367</v>
      </c>
      <c r="II6" s="3">
        <v>4124644</v>
      </c>
      <c r="IJ6" s="3">
        <v>4145899</v>
      </c>
      <c r="IK6" s="3">
        <v>4167089</v>
      </c>
      <c r="IL6" s="3">
        <v>4188262</v>
      </c>
      <c r="IM6" s="3">
        <v>4209492</v>
      </c>
      <c r="IN6" s="3">
        <v>4230727</v>
      </c>
      <c r="IO6" s="3">
        <v>4251928</v>
      </c>
      <c r="IP6" s="3">
        <v>4273108</v>
      </c>
      <c r="IQ6" s="3">
        <v>4294351</v>
      </c>
      <c r="IR6" s="3">
        <v>4315546</v>
      </c>
      <c r="IS6" s="3">
        <v>4336658</v>
      </c>
      <c r="IT6" s="3">
        <v>4357728</v>
      </c>
      <c r="IU6" s="3">
        <v>4378896</v>
      </c>
      <c r="IV6" s="3">
        <v>4399984</v>
      </c>
      <c r="IW6" s="3">
        <v>4420976</v>
      </c>
      <c r="IX6" s="3">
        <v>4441995</v>
      </c>
      <c r="IY6" s="3">
        <v>4463157</v>
      </c>
      <c r="IZ6" s="3">
        <v>4484404</v>
      </c>
      <c r="JA6" s="3">
        <v>4505642</v>
      </c>
      <c r="JB6" s="3">
        <v>4526946</v>
      </c>
      <c r="JC6" s="3">
        <v>4548410</v>
      </c>
      <c r="JD6" s="3">
        <v>4569977</v>
      </c>
      <c r="JE6" s="3">
        <v>4591586</v>
      </c>
      <c r="JF6" s="3">
        <v>4613313</v>
      </c>
      <c r="JG6" s="3">
        <v>4635236</v>
      </c>
      <c r="JH6" s="3">
        <v>4657280</v>
      </c>
      <c r="JI6" s="3">
        <v>4679353</v>
      </c>
      <c r="JJ6" s="3">
        <v>4701546</v>
      </c>
      <c r="JK6" s="3">
        <v>4723954</v>
      </c>
      <c r="JL6" s="3">
        <v>4746526</v>
      </c>
      <c r="JM6" s="3">
        <v>4769144</v>
      </c>
      <c r="JN6" s="3">
        <v>4791922</v>
      </c>
      <c r="JO6" s="3">
        <v>4814966</v>
      </c>
      <c r="JP6" s="3">
        <v>4838224</v>
      </c>
      <c r="JQ6" s="3">
        <v>4861560</v>
      </c>
      <c r="JR6" s="3">
        <v>4885081</v>
      </c>
      <c r="JS6" s="3">
        <v>4908902</v>
      </c>
      <c r="JT6" s="3">
        <v>4932962</v>
      </c>
      <c r="JU6" s="3">
        <v>4957146</v>
      </c>
      <c r="JV6" s="3">
        <v>4981553</v>
      </c>
      <c r="JW6" s="3">
        <v>5006256</v>
      </c>
      <c r="JX6" s="3">
        <v>5031210</v>
      </c>
      <c r="JY6" s="3">
        <v>5056301</v>
      </c>
      <c r="JZ6" s="3">
        <v>5081648</v>
      </c>
      <c r="KA6" s="3">
        <v>5107281</v>
      </c>
      <c r="KB6" s="3">
        <v>5133152</v>
      </c>
      <c r="KC6" s="3">
        <v>5159142</v>
      </c>
      <c r="KD6" s="3">
        <v>5185421</v>
      </c>
      <c r="KE6" s="3">
        <v>5211990</v>
      </c>
      <c r="KF6" s="3">
        <v>5238808</v>
      </c>
      <c r="KG6" s="3">
        <v>5265748</v>
      </c>
      <c r="KH6" s="3">
        <v>5292972</v>
      </c>
      <c r="KI6" s="3">
        <v>5320512</v>
      </c>
      <c r="KJ6" s="3">
        <v>5348282</v>
      </c>
      <c r="KK6" s="3">
        <v>5376156</v>
      </c>
      <c r="KL6" s="3">
        <v>5404316</v>
      </c>
      <c r="KM6" s="3">
        <v>5432778</v>
      </c>
      <c r="KN6" s="3">
        <v>5461476</v>
      </c>
      <c r="KO6" s="3">
        <v>5490271</v>
      </c>
      <c r="KP6" s="3">
        <v>5519380</v>
      </c>
      <c r="KQ6" s="3">
        <v>5548746</v>
      </c>
      <c r="KR6" s="3">
        <v>5578358</v>
      </c>
      <c r="KS6" s="3">
        <v>5608046</v>
      </c>
      <c r="KT6" s="3">
        <v>5638048</v>
      </c>
      <c r="KU6" s="3">
        <v>5668344</v>
      </c>
      <c r="KV6" s="3">
        <v>5698782</v>
      </c>
      <c r="KW6" s="3">
        <v>5729241</v>
      </c>
      <c r="KX6" s="3">
        <v>5760004</v>
      </c>
      <c r="KY6" s="3">
        <v>5791034</v>
      </c>
      <c r="KZ6" s="3">
        <v>5822248</v>
      </c>
      <c r="LA6" s="3">
        <v>5853491</v>
      </c>
      <c r="LB6" s="3">
        <v>5885062</v>
      </c>
      <c r="LC6" s="3">
        <v>5916934</v>
      </c>
      <c r="LD6" s="3">
        <v>5948978</v>
      </c>
      <c r="LE6" s="3">
        <v>5981054</v>
      </c>
      <c r="LF6" s="3">
        <v>6013480</v>
      </c>
      <c r="LG6" s="3">
        <v>6046226</v>
      </c>
      <c r="LH6" s="3">
        <v>6079170</v>
      </c>
      <c r="LI6" s="3">
        <v>6112158</v>
      </c>
      <c r="LJ6" s="3">
        <v>6145516</v>
      </c>
      <c r="LK6" s="3">
        <v>6179151</v>
      </c>
      <c r="LL6" s="3">
        <v>6212984</v>
      </c>
      <c r="LM6" s="3">
        <v>6246851</v>
      </c>
      <c r="LN6" s="3">
        <v>6281089</v>
      </c>
      <c r="LO6" s="3">
        <v>6315611</v>
      </c>
      <c r="LP6" s="3">
        <v>6350326</v>
      </c>
      <c r="LQ6" s="3">
        <v>6385070</v>
      </c>
      <c r="LR6" s="3">
        <v>6420189</v>
      </c>
      <c r="LS6" s="3">
        <v>6455597</v>
      </c>
      <c r="LT6" s="3">
        <v>6491208</v>
      </c>
      <c r="LU6" s="3">
        <v>6526834</v>
      </c>
      <c r="LV6" s="3">
        <v>6562842</v>
      </c>
      <c r="LW6" s="3">
        <v>6599182</v>
      </c>
      <c r="LX6" s="3">
        <v>6635691</v>
      </c>
      <c r="LY6" s="3">
        <v>6672199</v>
      </c>
      <c r="LZ6" s="3">
        <v>6709089</v>
      </c>
      <c r="MA6" s="3">
        <v>6746286</v>
      </c>
      <c r="MB6" s="3">
        <v>6783662</v>
      </c>
      <c r="MC6" s="3">
        <v>6821032</v>
      </c>
      <c r="MD6" s="3">
        <v>6858796</v>
      </c>
      <c r="ME6" s="3">
        <v>6896870</v>
      </c>
      <c r="MF6" s="3">
        <v>6935150</v>
      </c>
      <c r="MG6" s="3">
        <v>6973423</v>
      </c>
      <c r="MH6" s="3">
        <v>7012096</v>
      </c>
      <c r="MI6" s="3">
        <v>7051072</v>
      </c>
      <c r="MJ6" s="3">
        <v>7090254</v>
      </c>
      <c r="MK6" s="3">
        <v>7129413</v>
      </c>
      <c r="ML6" s="3">
        <v>7168988</v>
      </c>
      <c r="MM6" s="3">
        <v>7208887</v>
      </c>
      <c r="MN6" s="3">
        <v>7248994</v>
      </c>
      <c r="MO6" s="3">
        <v>7289064</v>
      </c>
      <c r="MP6" s="3">
        <v>7329551</v>
      </c>
      <c r="MQ6" s="3">
        <v>7370399</v>
      </c>
      <c r="MR6" s="3">
        <v>7411418</v>
      </c>
      <c r="MS6" s="3">
        <v>7452402</v>
      </c>
      <c r="MT6" s="3">
        <v>7493810</v>
      </c>
      <c r="MU6" s="180" t="s">
        <v>429</v>
      </c>
      <c r="MV6" s="180" t="b">
        <v>0</v>
      </c>
      <c r="MW6" s="180" t="s">
        <v>376</v>
      </c>
      <c r="MX6" s="180" t="s">
        <v>376</v>
      </c>
      <c r="MY6" s="180">
        <v>2026</v>
      </c>
      <c r="MZ6" s="180">
        <v>1</v>
      </c>
      <c r="NA6" s="17">
        <v>46174</v>
      </c>
      <c r="NB6" s="1" t="s">
        <v>455</v>
      </c>
      <c r="NC6" s="180" t="s">
        <v>456</v>
      </c>
      <c r="ND6" s="180" t="s">
        <v>414</v>
      </c>
      <c r="NE6" s="180" t="s">
        <v>442</v>
      </c>
      <c r="NF6" s="180" t="s">
        <v>749</v>
      </c>
    </row>
    <row r="7" spans="1:370" x14ac:dyDescent="0.25">
      <c r="A7" s="180" t="s">
        <v>409</v>
      </c>
      <c r="B7" s="180" t="s">
        <v>1185</v>
      </c>
      <c r="C7" s="1" t="s">
        <v>1411</v>
      </c>
      <c r="D7" s="180" t="s">
        <v>410</v>
      </c>
      <c r="E7" s="180" t="s">
        <v>373</v>
      </c>
      <c r="F7" s="180" t="s">
        <v>374</v>
      </c>
      <c r="G7" s="2">
        <v>11870</v>
      </c>
      <c r="H7" s="2">
        <v>11500</v>
      </c>
      <c r="I7" s="2">
        <v>11131</v>
      </c>
      <c r="J7" s="2">
        <v>10761</v>
      </c>
      <c r="K7" s="2">
        <v>10375</v>
      </c>
      <c r="L7" s="2">
        <v>9990</v>
      </c>
      <c r="M7" s="2">
        <v>9604</v>
      </c>
      <c r="N7" s="2">
        <v>9218</v>
      </c>
      <c r="O7" s="2">
        <v>10894</v>
      </c>
      <c r="P7" s="2">
        <v>12569</v>
      </c>
      <c r="Q7" s="2">
        <v>14244</v>
      </c>
      <c r="R7" s="2">
        <v>15920</v>
      </c>
      <c r="S7" s="2">
        <v>17023</v>
      </c>
      <c r="T7" s="2">
        <v>18126</v>
      </c>
      <c r="U7" s="2">
        <v>19230</v>
      </c>
      <c r="V7" s="2">
        <v>20333</v>
      </c>
      <c r="W7" s="2">
        <v>21358</v>
      </c>
      <c r="X7" s="2">
        <v>22383</v>
      </c>
      <c r="Y7" s="2">
        <v>23409</v>
      </c>
      <c r="Z7" s="2">
        <v>24434</v>
      </c>
      <c r="AA7" s="2">
        <v>26296</v>
      </c>
      <c r="AB7" s="2">
        <v>28158</v>
      </c>
      <c r="AC7" s="2">
        <v>30020</v>
      </c>
      <c r="AD7" s="2">
        <v>31882</v>
      </c>
      <c r="AE7" s="2">
        <v>34024</v>
      </c>
      <c r="AF7" s="2">
        <v>36166</v>
      </c>
      <c r="AG7" s="2">
        <v>38309</v>
      </c>
      <c r="AH7" s="2">
        <v>40451</v>
      </c>
      <c r="AI7" s="2">
        <v>42357</v>
      </c>
      <c r="AJ7" s="2">
        <v>44264</v>
      </c>
      <c r="AK7" s="2">
        <v>46171</v>
      </c>
      <c r="AL7" s="2">
        <v>48078</v>
      </c>
      <c r="AM7" s="2">
        <v>48910</v>
      </c>
      <c r="AN7" s="2">
        <v>49743</v>
      </c>
      <c r="AO7" s="2">
        <v>50576</v>
      </c>
      <c r="AP7" s="2">
        <v>51408</v>
      </c>
      <c r="AQ7" s="2">
        <v>57764</v>
      </c>
      <c r="AR7" s="2">
        <v>64120</v>
      </c>
      <c r="AS7" s="2">
        <v>70477</v>
      </c>
      <c r="AT7" s="2">
        <v>76833</v>
      </c>
      <c r="AU7" s="2">
        <v>85434</v>
      </c>
      <c r="AV7" s="2">
        <v>94036</v>
      </c>
      <c r="AW7" s="2">
        <v>102637</v>
      </c>
      <c r="AX7" s="2">
        <v>111239</v>
      </c>
      <c r="AY7" s="2">
        <v>118593</v>
      </c>
      <c r="AZ7" s="2">
        <v>125947</v>
      </c>
      <c r="BA7" s="2">
        <v>133301</v>
      </c>
      <c r="BB7" s="2">
        <v>140655</v>
      </c>
      <c r="BC7" s="2">
        <v>150817</v>
      </c>
      <c r="BD7" s="2">
        <v>160979</v>
      </c>
      <c r="BE7" s="2">
        <v>171141</v>
      </c>
      <c r="BF7" s="2">
        <v>181303</v>
      </c>
      <c r="BG7" s="2">
        <v>189664</v>
      </c>
      <c r="BH7" s="2">
        <v>198025</v>
      </c>
      <c r="BI7" s="2">
        <v>206386</v>
      </c>
      <c r="BJ7" s="2">
        <v>214747</v>
      </c>
      <c r="BK7" s="2">
        <v>219052</v>
      </c>
      <c r="BL7" s="2">
        <v>223357</v>
      </c>
      <c r="BM7" s="2">
        <v>227662</v>
      </c>
      <c r="BN7" s="2">
        <v>231967</v>
      </c>
      <c r="BO7" s="2">
        <v>235785</v>
      </c>
      <c r="BP7" s="2">
        <v>239604</v>
      </c>
      <c r="BQ7" s="2">
        <v>243422</v>
      </c>
      <c r="BR7" s="2">
        <v>247240</v>
      </c>
      <c r="BS7" s="2">
        <v>256879</v>
      </c>
      <c r="BT7" s="2">
        <v>266517</v>
      </c>
      <c r="BU7" s="2">
        <v>276155</v>
      </c>
      <c r="BV7" s="2">
        <v>285793</v>
      </c>
      <c r="BW7" s="2">
        <v>279499</v>
      </c>
      <c r="BX7" s="2">
        <v>296381</v>
      </c>
      <c r="BY7" s="2">
        <v>308807</v>
      </c>
      <c r="BZ7" s="2">
        <v>321184</v>
      </c>
      <c r="CA7" s="2">
        <v>341921</v>
      </c>
      <c r="CB7" s="2">
        <v>345531</v>
      </c>
      <c r="CC7" s="2">
        <v>365004</v>
      </c>
      <c r="CD7" s="2">
        <v>383752</v>
      </c>
      <c r="CE7" s="2">
        <v>377519</v>
      </c>
      <c r="CF7" s="2">
        <v>398310</v>
      </c>
      <c r="CG7" s="2">
        <v>414660</v>
      </c>
      <c r="CH7" s="2">
        <v>427515</v>
      </c>
      <c r="CI7" s="2">
        <v>463758</v>
      </c>
      <c r="CJ7" s="2">
        <v>490567</v>
      </c>
      <c r="CK7" s="2">
        <v>502810</v>
      </c>
      <c r="CL7" s="2">
        <v>521610</v>
      </c>
      <c r="CM7" s="2">
        <v>518594</v>
      </c>
      <c r="CN7" s="2">
        <v>522829</v>
      </c>
      <c r="CO7" s="2">
        <v>526578</v>
      </c>
      <c r="CP7" s="2">
        <v>549918</v>
      </c>
      <c r="CQ7" s="2">
        <v>575837</v>
      </c>
      <c r="CR7" s="2">
        <v>590311</v>
      </c>
      <c r="CS7" s="2">
        <v>590529</v>
      </c>
      <c r="CT7" s="2">
        <v>586114</v>
      </c>
      <c r="CU7" s="2">
        <v>624952</v>
      </c>
      <c r="CV7" s="2">
        <v>622365</v>
      </c>
      <c r="CW7" s="2">
        <v>639165</v>
      </c>
      <c r="CX7" s="2">
        <v>646852</v>
      </c>
      <c r="CY7" s="2">
        <v>646507</v>
      </c>
      <c r="CZ7" s="2">
        <v>633026</v>
      </c>
      <c r="DA7" s="2">
        <v>623016</v>
      </c>
      <c r="DB7" s="2">
        <v>630860</v>
      </c>
      <c r="DC7" s="2">
        <v>622180</v>
      </c>
      <c r="DD7" s="2">
        <v>626614</v>
      </c>
      <c r="DE7" s="2">
        <v>622989</v>
      </c>
      <c r="DF7" s="2">
        <v>624321</v>
      </c>
      <c r="DG7" s="2">
        <v>606057</v>
      </c>
      <c r="DH7" s="2">
        <v>589199</v>
      </c>
      <c r="DI7" s="2">
        <v>562696</v>
      </c>
      <c r="DJ7" s="2">
        <v>541999</v>
      </c>
      <c r="DK7" s="2">
        <v>523919</v>
      </c>
      <c r="DL7" s="2">
        <v>512127</v>
      </c>
      <c r="DM7" s="2">
        <v>499994</v>
      </c>
      <c r="DN7" s="2">
        <v>507357</v>
      </c>
      <c r="DO7" s="2">
        <v>513914</v>
      </c>
      <c r="DP7" s="2">
        <v>490774</v>
      </c>
      <c r="DQ7" s="2">
        <v>505022</v>
      </c>
      <c r="DR7" s="2">
        <v>507575</v>
      </c>
      <c r="DS7" s="2">
        <v>496432</v>
      </c>
      <c r="DT7" s="2">
        <v>507184</v>
      </c>
      <c r="DU7" s="2">
        <v>530577</v>
      </c>
      <c r="DV7" s="2">
        <v>523271</v>
      </c>
      <c r="DW7" s="2">
        <v>523099</v>
      </c>
      <c r="DX7" s="2">
        <v>533047</v>
      </c>
      <c r="DY7" s="2">
        <v>505708</v>
      </c>
      <c r="DZ7" s="2">
        <v>498737</v>
      </c>
      <c r="EA7" s="2">
        <v>511149</v>
      </c>
      <c r="EB7" s="2">
        <v>486551</v>
      </c>
      <c r="EC7" s="2">
        <v>482808</v>
      </c>
      <c r="ED7" s="2">
        <v>524828</v>
      </c>
      <c r="EE7" s="2">
        <v>516525</v>
      </c>
      <c r="EF7" s="2">
        <v>522343</v>
      </c>
      <c r="EG7" s="2">
        <v>499271</v>
      </c>
      <c r="EH7" s="2">
        <v>489655</v>
      </c>
      <c r="EI7" s="2">
        <v>476106</v>
      </c>
      <c r="EJ7" s="2">
        <v>467163</v>
      </c>
      <c r="EK7" s="2">
        <v>458708</v>
      </c>
      <c r="EL7" s="2">
        <v>446897</v>
      </c>
      <c r="EM7" s="2">
        <v>432231</v>
      </c>
      <c r="EN7" s="2">
        <v>401043</v>
      </c>
      <c r="EO7" s="2">
        <v>398958</v>
      </c>
      <c r="EP7" s="2">
        <v>414159</v>
      </c>
      <c r="EQ7" s="2">
        <v>422995</v>
      </c>
      <c r="ER7" s="2">
        <v>382587</v>
      </c>
      <c r="ES7" s="2">
        <v>385665</v>
      </c>
      <c r="ET7" s="2">
        <v>441117</v>
      </c>
      <c r="EU7" s="2">
        <v>477976</v>
      </c>
      <c r="EV7" s="2">
        <v>471237</v>
      </c>
      <c r="EW7" s="2">
        <v>479082</v>
      </c>
      <c r="EX7" s="2">
        <v>495938</v>
      </c>
      <c r="EY7" s="2">
        <v>513494</v>
      </c>
      <c r="EZ7" s="2">
        <v>528335</v>
      </c>
      <c r="FA7" s="2">
        <v>552597</v>
      </c>
      <c r="FB7" s="2">
        <v>563368</v>
      </c>
      <c r="FC7" s="2">
        <v>552771</v>
      </c>
      <c r="FD7" s="2">
        <v>585134</v>
      </c>
      <c r="FE7" s="2">
        <v>629244</v>
      </c>
      <c r="FF7" s="2">
        <v>658977</v>
      </c>
      <c r="FG7" s="2">
        <v>643003</v>
      </c>
      <c r="FH7" s="2">
        <v>668273</v>
      </c>
      <c r="FI7" s="2">
        <v>657843</v>
      </c>
      <c r="FJ7" s="2">
        <v>668549</v>
      </c>
      <c r="FK7" s="2">
        <v>660597</v>
      </c>
      <c r="FL7" s="2">
        <v>618658</v>
      </c>
      <c r="FM7" s="2">
        <v>592201</v>
      </c>
      <c r="FN7" s="2">
        <v>594936</v>
      </c>
      <c r="FO7" s="2">
        <v>564821</v>
      </c>
      <c r="FP7" s="2">
        <v>564736</v>
      </c>
      <c r="FQ7" s="2">
        <v>542470</v>
      </c>
      <c r="FR7" s="2">
        <v>584797</v>
      </c>
      <c r="FS7" s="2">
        <v>590466</v>
      </c>
      <c r="FT7" s="2">
        <v>534292</v>
      </c>
      <c r="FU7" s="2">
        <v>511865</v>
      </c>
      <c r="FV7" s="2">
        <v>520812</v>
      </c>
      <c r="FW7" s="2">
        <v>557301</v>
      </c>
      <c r="FX7" s="2">
        <v>566453</v>
      </c>
      <c r="FY7" s="2">
        <v>558160</v>
      </c>
      <c r="FZ7" s="2">
        <v>507797</v>
      </c>
      <c r="GA7" s="2">
        <v>459006</v>
      </c>
      <c r="GB7" s="2">
        <v>442457</v>
      </c>
      <c r="GC7" s="2">
        <v>367363</v>
      </c>
      <c r="GD7" s="2">
        <v>382961</v>
      </c>
      <c r="GE7" s="2">
        <v>374380</v>
      </c>
      <c r="GF7" s="2">
        <v>348236</v>
      </c>
      <c r="GG7" s="2">
        <v>315546</v>
      </c>
      <c r="GH7" s="2">
        <v>362383</v>
      </c>
      <c r="GI7" s="2">
        <v>382010</v>
      </c>
      <c r="GJ7" s="2">
        <v>386829</v>
      </c>
      <c r="GK7" s="2">
        <v>385024</v>
      </c>
      <c r="GL7" s="2">
        <v>351076</v>
      </c>
      <c r="GM7" s="2">
        <v>457980</v>
      </c>
      <c r="GN7" s="2">
        <v>578226</v>
      </c>
      <c r="GO7" s="2">
        <v>586680</v>
      </c>
      <c r="GP7" s="2">
        <v>595224</v>
      </c>
      <c r="GQ7" s="2">
        <v>493862</v>
      </c>
      <c r="GR7" s="2">
        <v>542850</v>
      </c>
      <c r="GS7" s="2">
        <v>500467</v>
      </c>
      <c r="GT7" s="2">
        <v>491255</v>
      </c>
      <c r="GU7" s="2">
        <v>372839</v>
      </c>
      <c r="GV7" s="2">
        <v>268933</v>
      </c>
      <c r="GW7" s="2">
        <v>221081</v>
      </c>
      <c r="GX7" s="2">
        <v>234260</v>
      </c>
      <c r="GY7" s="2">
        <v>258653</v>
      </c>
      <c r="GZ7" s="2">
        <v>219216</v>
      </c>
      <c r="HA7" s="2">
        <v>162244</v>
      </c>
      <c r="HB7" s="2">
        <v>315699</v>
      </c>
      <c r="HC7" s="2">
        <v>233735</v>
      </c>
      <c r="HD7" s="2">
        <v>239878</v>
      </c>
      <c r="HE7" s="2">
        <v>269144</v>
      </c>
      <c r="HF7" s="2">
        <v>276996</v>
      </c>
      <c r="HG7" s="2">
        <v>280075</v>
      </c>
      <c r="HH7" s="2">
        <v>252830</v>
      </c>
      <c r="HI7" s="2">
        <v>259715</v>
      </c>
      <c r="HJ7" s="2">
        <v>270344</v>
      </c>
      <c r="HK7" s="2">
        <v>281899</v>
      </c>
      <c r="HL7" s="3">
        <v>310834.7</v>
      </c>
      <c r="HM7" s="3">
        <v>339682.1</v>
      </c>
      <c r="HN7" s="3">
        <v>369375.3</v>
      </c>
      <c r="HO7" s="3">
        <v>400305.4</v>
      </c>
      <c r="HP7" s="3">
        <v>431130.5</v>
      </c>
      <c r="HQ7" s="3">
        <v>462078.7</v>
      </c>
      <c r="HR7" s="3">
        <v>492802.5</v>
      </c>
      <c r="HS7" s="3">
        <v>523235.7</v>
      </c>
      <c r="HT7" s="3">
        <v>553518.4</v>
      </c>
      <c r="HU7" s="3">
        <v>583589.5</v>
      </c>
      <c r="HV7" s="3">
        <v>612787.4</v>
      </c>
      <c r="HW7" s="3">
        <v>640892.5</v>
      </c>
      <c r="HX7" s="3">
        <v>667899.30000000005</v>
      </c>
      <c r="HY7" s="3">
        <v>693767.4</v>
      </c>
      <c r="HZ7" s="3">
        <v>718756.1</v>
      </c>
      <c r="IA7" s="3">
        <v>742977</v>
      </c>
      <c r="IB7" s="3">
        <v>766587.3</v>
      </c>
      <c r="IC7" s="3">
        <v>789967.6</v>
      </c>
      <c r="ID7" s="3">
        <v>813210.6</v>
      </c>
      <c r="IE7" s="3">
        <v>836520.2</v>
      </c>
      <c r="IF7" s="3">
        <v>859675.4</v>
      </c>
      <c r="IG7" s="3">
        <v>882653.9</v>
      </c>
      <c r="IH7" s="3">
        <v>905504.5</v>
      </c>
      <c r="II7" s="3">
        <v>928298.9</v>
      </c>
      <c r="IJ7" s="3">
        <v>951070.8</v>
      </c>
      <c r="IK7" s="3">
        <v>973778.4</v>
      </c>
      <c r="IL7" s="3">
        <v>996468.1</v>
      </c>
      <c r="IM7" s="3">
        <v>1019217</v>
      </c>
      <c r="IN7" s="3">
        <v>1041968</v>
      </c>
      <c r="IO7" s="3">
        <v>1064686</v>
      </c>
      <c r="IP7" s="3">
        <v>1087384</v>
      </c>
      <c r="IQ7" s="3">
        <v>1110145</v>
      </c>
      <c r="IR7" s="3">
        <v>1132857</v>
      </c>
      <c r="IS7" s="3">
        <v>1155487</v>
      </c>
      <c r="IT7" s="3">
        <v>1178074</v>
      </c>
      <c r="IU7" s="3">
        <v>1200759</v>
      </c>
      <c r="IV7" s="3">
        <v>1223366</v>
      </c>
      <c r="IW7" s="3">
        <v>1245874</v>
      </c>
      <c r="IX7" s="3">
        <v>1268410</v>
      </c>
      <c r="IY7" s="3">
        <v>1291090</v>
      </c>
      <c r="IZ7" s="3">
        <v>1313854</v>
      </c>
      <c r="JA7" s="3">
        <v>1336610</v>
      </c>
      <c r="JB7" s="3">
        <v>1359432</v>
      </c>
      <c r="JC7" s="3">
        <v>1382413</v>
      </c>
      <c r="JD7" s="3">
        <v>1405497</v>
      </c>
      <c r="JE7" s="3">
        <v>1428623</v>
      </c>
      <c r="JF7" s="3">
        <v>1451868</v>
      </c>
      <c r="JG7" s="3">
        <v>1475307</v>
      </c>
      <c r="JH7" s="3">
        <v>1498869</v>
      </c>
      <c r="JI7" s="3">
        <v>1522460</v>
      </c>
      <c r="JJ7" s="3">
        <v>1546170</v>
      </c>
      <c r="JK7" s="3">
        <v>1570096</v>
      </c>
      <c r="JL7" s="3">
        <v>1594185</v>
      </c>
      <c r="JM7" s="3">
        <v>1618320</v>
      </c>
      <c r="JN7" s="3">
        <v>1642615</v>
      </c>
      <c r="JO7" s="3">
        <v>1667178</v>
      </c>
      <c r="JP7" s="3">
        <v>1691952</v>
      </c>
      <c r="JQ7" s="3">
        <v>1716806</v>
      </c>
      <c r="JR7" s="3">
        <v>1741844</v>
      </c>
      <c r="JS7" s="3">
        <v>1767183</v>
      </c>
      <c r="JT7" s="3">
        <v>1792760</v>
      </c>
      <c r="JU7" s="3">
        <v>1818462</v>
      </c>
      <c r="JV7" s="3">
        <v>1844386</v>
      </c>
      <c r="JW7" s="3">
        <v>1870607</v>
      </c>
      <c r="JX7" s="3">
        <v>1897077</v>
      </c>
      <c r="JY7" s="3">
        <v>1923686</v>
      </c>
      <c r="JZ7" s="3">
        <v>1950550</v>
      </c>
      <c r="KA7" s="3">
        <v>1977701</v>
      </c>
      <c r="KB7" s="3">
        <v>2005089</v>
      </c>
      <c r="KC7" s="3">
        <v>2032597</v>
      </c>
      <c r="KD7" s="3">
        <v>2060392</v>
      </c>
      <c r="KE7" s="3">
        <v>2088478</v>
      </c>
      <c r="KF7" s="3">
        <v>2116814</v>
      </c>
      <c r="KG7" s="3">
        <v>2145271</v>
      </c>
      <c r="KH7" s="3">
        <v>2174012</v>
      </c>
      <c r="KI7" s="3">
        <v>2203070</v>
      </c>
      <c r="KJ7" s="3">
        <v>2232358</v>
      </c>
      <c r="KK7" s="3">
        <v>2261749</v>
      </c>
      <c r="KL7" s="3">
        <v>2291426</v>
      </c>
      <c r="KM7" s="3">
        <v>2321406</v>
      </c>
      <c r="KN7" s="3">
        <v>2351621</v>
      </c>
      <c r="KO7" s="3">
        <v>2381934</v>
      </c>
      <c r="KP7" s="3">
        <v>2412560</v>
      </c>
      <c r="KQ7" s="3">
        <v>2443444</v>
      </c>
      <c r="KR7" s="3">
        <v>2474573</v>
      </c>
      <c r="KS7" s="3">
        <v>2505780</v>
      </c>
      <c r="KT7" s="3">
        <v>2537298</v>
      </c>
      <c r="KU7" s="3">
        <v>2569112</v>
      </c>
      <c r="KV7" s="3">
        <v>2601067</v>
      </c>
      <c r="KW7" s="3">
        <v>2633044</v>
      </c>
      <c r="KX7" s="3">
        <v>2665325</v>
      </c>
      <c r="KY7" s="3">
        <v>2697872</v>
      </c>
      <c r="KZ7" s="3">
        <v>2730603</v>
      </c>
      <c r="LA7" s="3">
        <v>2763364</v>
      </c>
      <c r="LB7" s="3">
        <v>2796452</v>
      </c>
      <c r="LC7" s="3">
        <v>2829842</v>
      </c>
      <c r="LD7" s="3">
        <v>2863403</v>
      </c>
      <c r="LE7" s="3">
        <v>2896996</v>
      </c>
      <c r="LF7" s="3">
        <v>2930940</v>
      </c>
      <c r="LG7" s="3">
        <v>2965204</v>
      </c>
      <c r="LH7" s="3">
        <v>2999666</v>
      </c>
      <c r="LI7" s="3">
        <v>3034171</v>
      </c>
      <c r="LJ7" s="3">
        <v>3069046</v>
      </c>
      <c r="LK7" s="3">
        <v>3104199</v>
      </c>
      <c r="LL7" s="3">
        <v>3139549</v>
      </c>
      <c r="LM7" s="3">
        <v>3174934</v>
      </c>
      <c r="LN7" s="3">
        <v>3210689</v>
      </c>
      <c r="LO7" s="3">
        <v>3246729</v>
      </c>
      <c r="LP7" s="3">
        <v>3282961</v>
      </c>
      <c r="LQ7" s="3">
        <v>3319223</v>
      </c>
      <c r="LR7" s="3">
        <v>3355860</v>
      </c>
      <c r="LS7" s="3">
        <v>3392785</v>
      </c>
      <c r="LT7" s="3">
        <v>3429914</v>
      </c>
      <c r="LU7" s="3">
        <v>3467057</v>
      </c>
      <c r="LV7" s="3">
        <v>3504582</v>
      </c>
      <c r="LW7" s="3">
        <v>3542440</v>
      </c>
      <c r="LX7" s="3">
        <v>3580467</v>
      </c>
      <c r="LY7" s="3">
        <v>3618493</v>
      </c>
      <c r="LZ7" s="3">
        <v>3656900</v>
      </c>
      <c r="MA7" s="3">
        <v>3695614</v>
      </c>
      <c r="MB7" s="3">
        <v>3734508</v>
      </c>
      <c r="MC7" s="3">
        <v>3773396</v>
      </c>
      <c r="MD7" s="3">
        <v>3812677</v>
      </c>
      <c r="ME7" s="3">
        <v>3852268</v>
      </c>
      <c r="MF7" s="3">
        <v>3892066</v>
      </c>
      <c r="MG7" s="3">
        <v>3931857</v>
      </c>
      <c r="MH7" s="3">
        <v>3972047</v>
      </c>
      <c r="MI7" s="3">
        <v>4012540</v>
      </c>
      <c r="MJ7" s="3">
        <v>4053240</v>
      </c>
      <c r="MK7" s="3">
        <v>4093916</v>
      </c>
      <c r="ML7" s="3">
        <v>4135009</v>
      </c>
      <c r="MM7" s="3">
        <v>4176426</v>
      </c>
      <c r="MN7" s="3">
        <v>4218050</v>
      </c>
      <c r="MO7" s="3">
        <v>4259637</v>
      </c>
      <c r="MP7" s="3">
        <v>4301642</v>
      </c>
      <c r="MQ7" s="3">
        <v>4344008</v>
      </c>
      <c r="MR7" s="3">
        <v>4386544</v>
      </c>
      <c r="MS7" s="3">
        <v>4429046</v>
      </c>
      <c r="MT7" s="3">
        <v>4471970</v>
      </c>
      <c r="MU7" s="180" t="s">
        <v>429</v>
      </c>
      <c r="MV7" s="180" t="b">
        <v>0</v>
      </c>
      <c r="MW7" s="180" t="s">
        <v>376</v>
      </c>
      <c r="MX7" s="180" t="s">
        <v>376</v>
      </c>
      <c r="MY7" s="180">
        <v>2026</v>
      </c>
      <c r="MZ7" s="180">
        <v>1</v>
      </c>
      <c r="NA7" s="17">
        <v>46174</v>
      </c>
      <c r="NB7" s="1" t="s">
        <v>1186</v>
      </c>
      <c r="NC7" s="180" t="s">
        <v>1187</v>
      </c>
      <c r="ND7" s="180" t="s">
        <v>414</v>
      </c>
      <c r="NE7" s="180" t="s">
        <v>1188</v>
      </c>
      <c r="NF7" s="180" t="s">
        <v>749</v>
      </c>
    </row>
    <row r="8" spans="1:370" x14ac:dyDescent="0.25">
      <c r="A8" s="180" t="s">
        <v>399</v>
      </c>
      <c r="B8" s="180" t="s">
        <v>767</v>
      </c>
      <c r="C8" s="1" t="s">
        <v>1411</v>
      </c>
      <c r="D8" s="180" t="s">
        <v>768</v>
      </c>
      <c r="E8" s="180" t="s">
        <v>773</v>
      </c>
      <c r="F8" s="180" t="s">
        <v>374</v>
      </c>
      <c r="G8" s="2">
        <v>13.98333</v>
      </c>
      <c r="H8" s="2">
        <v>14.26667</v>
      </c>
      <c r="I8" s="2">
        <v>14.616669999999999</v>
      </c>
      <c r="J8" s="2">
        <v>15</v>
      </c>
      <c r="K8" s="2">
        <v>15.58</v>
      </c>
      <c r="L8" s="2">
        <v>16.21</v>
      </c>
      <c r="M8" s="2">
        <v>16.77</v>
      </c>
      <c r="N8" s="2">
        <v>17.266670000000001</v>
      </c>
      <c r="O8" s="2">
        <v>17.760000000000002</v>
      </c>
      <c r="P8" s="2">
        <v>18.170000000000002</v>
      </c>
      <c r="Q8" s="2">
        <v>18.559999999999999</v>
      </c>
      <c r="R8" s="2">
        <v>19.010000000000002</v>
      </c>
      <c r="S8" s="2">
        <v>19.440000000000001</v>
      </c>
      <c r="T8" s="2">
        <v>19.893329999999999</v>
      </c>
      <c r="U8" s="2">
        <v>20.34667</v>
      </c>
      <c r="V8" s="2">
        <v>20.886669999999999</v>
      </c>
      <c r="W8" s="2">
        <v>21.21</v>
      </c>
      <c r="X8" s="2">
        <v>21.85333</v>
      </c>
      <c r="Y8" s="2">
        <v>22.393329999999999</v>
      </c>
      <c r="Z8" s="2">
        <v>22.803329999999999</v>
      </c>
      <c r="AA8" s="2">
        <v>23.14667</v>
      </c>
      <c r="AB8" s="2">
        <v>23.816669999999998</v>
      </c>
      <c r="AC8" s="2">
        <v>24.44333</v>
      </c>
      <c r="AD8" s="2">
        <v>24.96</v>
      </c>
      <c r="AE8" s="2">
        <v>25.496670000000002</v>
      </c>
      <c r="AF8" s="2">
        <v>26.23</v>
      </c>
      <c r="AG8" s="2">
        <v>27.093330000000002</v>
      </c>
      <c r="AH8" s="2">
        <v>27.8</v>
      </c>
      <c r="AI8" s="2">
        <v>28.90333</v>
      </c>
      <c r="AJ8" s="2">
        <v>29.786670000000001</v>
      </c>
      <c r="AK8" s="2">
        <v>30.76</v>
      </c>
      <c r="AL8" s="2">
        <v>31.6</v>
      </c>
      <c r="AM8" s="2">
        <v>32.549999999999997</v>
      </c>
      <c r="AN8" s="2">
        <v>33.623330000000003</v>
      </c>
      <c r="AO8" s="2">
        <v>34.936669999999999</v>
      </c>
      <c r="AP8" s="2">
        <v>36.08</v>
      </c>
      <c r="AQ8" s="2">
        <v>37.093330000000002</v>
      </c>
      <c r="AR8" s="2">
        <v>38.26</v>
      </c>
      <c r="AS8" s="2">
        <v>38.796669999999999</v>
      </c>
      <c r="AT8" s="2">
        <v>39.486669999999997</v>
      </c>
      <c r="AU8" s="2">
        <v>40.523330000000001</v>
      </c>
      <c r="AV8" s="2">
        <v>41.663330000000002</v>
      </c>
      <c r="AW8" s="2">
        <v>42.57</v>
      </c>
      <c r="AX8" s="2">
        <v>43.366660000000003</v>
      </c>
      <c r="AY8" s="2">
        <v>44.12</v>
      </c>
      <c r="AZ8" s="2">
        <v>44.916670000000003</v>
      </c>
      <c r="BA8" s="2">
        <v>45.67333</v>
      </c>
      <c r="BB8" s="2">
        <v>46.32</v>
      </c>
      <c r="BC8" s="2">
        <v>46.966670000000001</v>
      </c>
      <c r="BD8" s="2">
        <v>47.82667</v>
      </c>
      <c r="BE8" s="2">
        <v>48.236669999999997</v>
      </c>
      <c r="BF8" s="2">
        <v>48.56</v>
      </c>
      <c r="BG8" s="2">
        <v>48.6</v>
      </c>
      <c r="BH8" s="2">
        <v>48.95</v>
      </c>
      <c r="BI8" s="2">
        <v>49.25</v>
      </c>
      <c r="BJ8" s="2">
        <v>49.596670000000003</v>
      </c>
      <c r="BK8" s="2">
        <v>50.176670000000001</v>
      </c>
      <c r="BL8" s="2">
        <v>50.633339999999997</v>
      </c>
      <c r="BM8" s="2">
        <v>50.93</v>
      </c>
      <c r="BN8" s="2">
        <v>51.14667</v>
      </c>
      <c r="BO8" s="2">
        <v>51.406669999999998</v>
      </c>
      <c r="BP8" s="2">
        <v>51.92333</v>
      </c>
      <c r="BQ8" s="2">
        <v>52.376669999999997</v>
      </c>
      <c r="BR8" s="2">
        <v>52.696669999999997</v>
      </c>
      <c r="BS8" s="2">
        <v>53.15</v>
      </c>
      <c r="BT8" s="2">
        <v>53.8</v>
      </c>
      <c r="BU8" s="2">
        <v>54.14</v>
      </c>
      <c r="BV8" s="2">
        <v>54.57667</v>
      </c>
      <c r="BW8" s="2">
        <v>55.033329999999999</v>
      </c>
      <c r="BX8" s="2">
        <v>55.52</v>
      </c>
      <c r="BY8" s="2">
        <v>55.933329999999998</v>
      </c>
      <c r="BZ8" s="2">
        <v>56.496670000000002</v>
      </c>
      <c r="CA8" s="2">
        <v>56.886670000000002</v>
      </c>
      <c r="CB8" s="2">
        <v>57.346670000000003</v>
      </c>
      <c r="CC8" s="2">
        <v>57.726669999999999</v>
      </c>
      <c r="CD8" s="2">
        <v>58.193330000000003</v>
      </c>
      <c r="CE8" s="2">
        <v>58.47</v>
      </c>
      <c r="CF8" s="2">
        <v>58.916670000000003</v>
      </c>
      <c r="CG8" s="2">
        <v>58.956670000000003</v>
      </c>
      <c r="CH8" s="2">
        <v>59.25</v>
      </c>
      <c r="CI8" s="2">
        <v>59.716670000000001</v>
      </c>
      <c r="CJ8" s="2">
        <v>60.11</v>
      </c>
      <c r="CK8" s="2">
        <v>60.223329999999997</v>
      </c>
      <c r="CL8" s="2">
        <v>60.49333</v>
      </c>
      <c r="CM8" s="2">
        <v>60.73</v>
      </c>
      <c r="CN8" s="2">
        <v>61.13</v>
      </c>
      <c r="CO8" s="2">
        <v>61.206670000000003</v>
      </c>
      <c r="CP8" s="2">
        <v>61.46</v>
      </c>
      <c r="CQ8" s="2">
        <v>61.8</v>
      </c>
      <c r="CR8" s="2">
        <v>62.13</v>
      </c>
      <c r="CS8" s="2">
        <v>62.313330000000001</v>
      </c>
      <c r="CT8" s="2">
        <v>62.683329999999998</v>
      </c>
      <c r="CU8" s="2">
        <v>63.106670000000001</v>
      </c>
      <c r="CV8" s="2">
        <v>63.593330000000002</v>
      </c>
      <c r="CW8" s="2">
        <v>63.45</v>
      </c>
      <c r="CX8" s="2">
        <v>63.713329999999999</v>
      </c>
      <c r="CY8" s="2">
        <v>64.023330000000001</v>
      </c>
      <c r="CZ8" s="2">
        <v>64.176670000000001</v>
      </c>
      <c r="DA8" s="2">
        <v>64.266670000000005</v>
      </c>
      <c r="DB8" s="2">
        <v>64.45</v>
      </c>
      <c r="DC8" s="2">
        <v>64.503330000000005</v>
      </c>
      <c r="DD8" s="2">
        <v>64.81</v>
      </c>
      <c r="DE8" s="2">
        <v>64.656670000000005</v>
      </c>
      <c r="DF8" s="2">
        <v>64.616669999999999</v>
      </c>
      <c r="DG8" s="2">
        <v>64.67</v>
      </c>
      <c r="DH8" s="2">
        <v>65.06</v>
      </c>
      <c r="DI8" s="2">
        <v>64.99333</v>
      </c>
      <c r="DJ8" s="2">
        <v>65.260000000000005</v>
      </c>
      <c r="DK8" s="2">
        <v>65.613330000000005</v>
      </c>
      <c r="DL8" s="2">
        <v>65.983329999999995</v>
      </c>
      <c r="DM8" s="2">
        <v>66.226669999999999</v>
      </c>
      <c r="DN8" s="2">
        <v>66.503330000000005</v>
      </c>
      <c r="DO8" s="2">
        <v>66.47</v>
      </c>
      <c r="DP8" s="2">
        <v>67.34</v>
      </c>
      <c r="DQ8" s="2">
        <v>67.41</v>
      </c>
      <c r="DR8" s="2">
        <v>67.436670000000007</v>
      </c>
      <c r="DS8" s="2">
        <v>67.900000000000006</v>
      </c>
      <c r="DT8" s="2">
        <v>68.436670000000007</v>
      </c>
      <c r="DU8" s="2">
        <v>68.599999999999994</v>
      </c>
      <c r="DV8" s="2">
        <v>68.883330000000001</v>
      </c>
      <c r="DW8" s="2">
        <v>69.50667</v>
      </c>
      <c r="DX8" s="2">
        <v>69.739999999999995</v>
      </c>
      <c r="DY8" s="2">
        <v>69.930000000000007</v>
      </c>
      <c r="DZ8" s="2">
        <v>70.39</v>
      </c>
      <c r="EA8" s="2">
        <v>70.763339999999999</v>
      </c>
      <c r="EB8" s="2">
        <v>71.413330000000002</v>
      </c>
      <c r="EC8" s="2">
        <v>71.526660000000007</v>
      </c>
      <c r="ED8" s="2">
        <v>71.863330000000005</v>
      </c>
      <c r="EE8" s="2">
        <v>71.976669999999999</v>
      </c>
      <c r="EF8" s="2">
        <v>72.623339999999999</v>
      </c>
      <c r="EG8" s="2">
        <v>72.87</v>
      </c>
      <c r="EH8" s="2">
        <v>73.069999999999993</v>
      </c>
      <c r="EI8" s="2">
        <v>73.260000000000005</v>
      </c>
      <c r="EJ8" s="2">
        <v>74.013339999999999</v>
      </c>
      <c r="EK8" s="2">
        <v>74.106669999999994</v>
      </c>
      <c r="EL8" s="2">
        <v>74.03</v>
      </c>
      <c r="EM8" s="2">
        <v>74.11</v>
      </c>
      <c r="EN8" s="2">
        <v>74.886669999999995</v>
      </c>
      <c r="EO8" s="2">
        <v>75.046670000000006</v>
      </c>
      <c r="EP8" s="2">
        <v>75.763339999999999</v>
      </c>
      <c r="EQ8" s="2">
        <v>76.296670000000006</v>
      </c>
      <c r="ER8" s="2">
        <v>77.36</v>
      </c>
      <c r="ES8" s="2">
        <v>77.486660000000001</v>
      </c>
      <c r="ET8" s="2">
        <v>77.09666</v>
      </c>
      <c r="EU8" s="2">
        <v>76.773330000000001</v>
      </c>
      <c r="EV8" s="2">
        <v>77.2</v>
      </c>
      <c r="EW8" s="2">
        <v>77.16</v>
      </c>
      <c r="EX8" s="2">
        <v>77.376660000000001</v>
      </c>
      <c r="EY8" s="2">
        <v>77.793329999999997</v>
      </c>
      <c r="EZ8" s="2">
        <v>78.446659999999994</v>
      </c>
      <c r="FA8" s="2">
        <v>78.349999999999994</v>
      </c>
      <c r="FB8" s="2">
        <v>78.650000000000006</v>
      </c>
      <c r="FC8" s="2">
        <v>79.19</v>
      </c>
      <c r="FD8" s="2">
        <v>80.063329999999993</v>
      </c>
      <c r="FE8" s="2">
        <v>80.023330000000001</v>
      </c>
      <c r="FF8" s="2">
        <v>80.566670000000002</v>
      </c>
      <c r="FG8" s="2">
        <v>81.016670000000005</v>
      </c>
      <c r="FH8" s="2">
        <v>81.666659999999993</v>
      </c>
      <c r="FI8" s="2">
        <v>81.606669999999994</v>
      </c>
      <c r="FJ8" s="2">
        <v>81.806659999999994</v>
      </c>
      <c r="FK8" s="2">
        <v>81.88</v>
      </c>
      <c r="FL8" s="2">
        <v>82.323329999999999</v>
      </c>
      <c r="FM8" s="2">
        <v>82.37</v>
      </c>
      <c r="FN8" s="2">
        <v>82.336669999999998</v>
      </c>
      <c r="FO8" s="2">
        <v>82.473339999999993</v>
      </c>
      <c r="FP8" s="2">
        <v>82.843329999999995</v>
      </c>
      <c r="FQ8" s="2">
        <v>82.703329999999994</v>
      </c>
      <c r="FR8" s="2">
        <v>82.56</v>
      </c>
      <c r="FS8" s="2">
        <v>82.28</v>
      </c>
      <c r="FT8" s="2">
        <v>83.023330000000001</v>
      </c>
      <c r="FU8" s="2">
        <v>82.77</v>
      </c>
      <c r="FV8" s="2">
        <v>82.64</v>
      </c>
      <c r="FW8" s="2">
        <v>82.25</v>
      </c>
      <c r="FX8" s="2">
        <v>83.013339999999999</v>
      </c>
      <c r="FY8" s="2">
        <v>83.003330000000005</v>
      </c>
      <c r="FZ8" s="2">
        <v>83.056659999999994</v>
      </c>
      <c r="GA8" s="2">
        <v>83.25667</v>
      </c>
      <c r="GB8" s="2">
        <v>83.75</v>
      </c>
      <c r="GC8" s="2">
        <v>83.723339999999993</v>
      </c>
      <c r="GD8" s="2">
        <v>84.003330000000005</v>
      </c>
      <c r="GE8" s="2">
        <v>84.393330000000006</v>
      </c>
      <c r="GF8" s="2">
        <v>85.34</v>
      </c>
      <c r="GG8" s="2">
        <v>85.60333</v>
      </c>
      <c r="GH8" s="2">
        <v>85.59666</v>
      </c>
      <c r="GI8" s="2">
        <v>85.423330000000007</v>
      </c>
      <c r="GJ8" s="2">
        <v>86.296670000000006</v>
      </c>
      <c r="GK8" s="2">
        <v>86.466669999999993</v>
      </c>
      <c r="GL8" s="2">
        <v>86.52</v>
      </c>
      <c r="GM8" s="2">
        <v>86.443340000000006</v>
      </c>
      <c r="GN8" s="2">
        <v>86.55</v>
      </c>
      <c r="GO8" s="2">
        <v>86.766670000000005</v>
      </c>
      <c r="GP8" s="2">
        <v>86.593329999999995</v>
      </c>
      <c r="GQ8" s="2">
        <v>87.083340000000007</v>
      </c>
      <c r="GR8" s="2">
        <v>87.746669999999995</v>
      </c>
      <c r="GS8" s="2">
        <v>88.26</v>
      </c>
      <c r="GT8" s="2">
        <v>88.946659999999994</v>
      </c>
      <c r="GU8" s="2">
        <v>90.27</v>
      </c>
      <c r="GV8" s="2">
        <v>92.39</v>
      </c>
      <c r="GW8" s="2">
        <v>93.423330000000007</v>
      </c>
      <c r="GX8" s="2">
        <v>94.34</v>
      </c>
      <c r="GY8" s="2">
        <v>95.68</v>
      </c>
      <c r="GZ8" s="2">
        <v>97.173330000000007</v>
      </c>
      <c r="HA8" s="2">
        <v>97.796670000000006</v>
      </c>
      <c r="HB8" s="2">
        <v>97.85</v>
      </c>
      <c r="HC8" s="2">
        <v>98.35</v>
      </c>
      <c r="HD8" s="2">
        <v>99.316670000000002</v>
      </c>
      <c r="HE8" s="2">
        <v>99.5</v>
      </c>
      <c r="HF8" s="2">
        <v>99.093329999999995</v>
      </c>
      <c r="HG8" s="2">
        <v>99.40334</v>
      </c>
      <c r="HH8" s="2">
        <v>100.13</v>
      </c>
      <c r="HI8" s="2">
        <v>100.5033</v>
      </c>
      <c r="HJ8" s="2">
        <v>99.963329999999999</v>
      </c>
      <c r="HK8" s="2">
        <v>100.3567</v>
      </c>
      <c r="HL8" s="3">
        <v>102.86450000000001</v>
      </c>
      <c r="HM8" s="3">
        <v>103.4451</v>
      </c>
      <c r="HN8" s="3">
        <v>103.28579999999999</v>
      </c>
      <c r="HO8" s="3">
        <v>103.562</v>
      </c>
      <c r="HP8" s="3">
        <v>104.4996</v>
      </c>
      <c r="HQ8" s="3">
        <v>104.82599999999999</v>
      </c>
      <c r="HR8" s="3">
        <v>105.01730000000001</v>
      </c>
      <c r="HS8" s="3">
        <v>105.5485</v>
      </c>
      <c r="HT8" s="3">
        <v>106.4751</v>
      </c>
      <c r="HU8" s="3">
        <v>106.7971</v>
      </c>
      <c r="HV8" s="3">
        <v>106.95059999999999</v>
      </c>
      <c r="HW8" s="3">
        <v>107.4054</v>
      </c>
      <c r="HX8" s="3">
        <v>108.3682</v>
      </c>
      <c r="HY8" s="3">
        <v>108.7295</v>
      </c>
      <c r="HZ8" s="3">
        <v>108.9293</v>
      </c>
      <c r="IA8" s="3">
        <v>109.46729999999999</v>
      </c>
      <c r="IB8" s="3">
        <v>110.4593</v>
      </c>
      <c r="IC8" s="3">
        <v>110.84139999999999</v>
      </c>
      <c r="ID8" s="3">
        <v>111.0474</v>
      </c>
      <c r="IE8" s="3">
        <v>111.6117</v>
      </c>
      <c r="IF8" s="3">
        <v>112.6264</v>
      </c>
      <c r="IG8" s="3">
        <v>113.0177</v>
      </c>
      <c r="IH8" s="3">
        <v>113.2296</v>
      </c>
      <c r="II8" s="3">
        <v>113.81440000000001</v>
      </c>
      <c r="IJ8" s="3">
        <v>114.8592</v>
      </c>
      <c r="IK8" s="3">
        <v>115.26609999999999</v>
      </c>
      <c r="IL8" s="3">
        <v>115.48869999999999</v>
      </c>
      <c r="IM8" s="3">
        <v>116.0942</v>
      </c>
      <c r="IN8" s="3">
        <v>117.1648</v>
      </c>
      <c r="IO8" s="3">
        <v>117.5817</v>
      </c>
      <c r="IP8" s="3">
        <v>117.80459999999999</v>
      </c>
      <c r="IQ8" s="3">
        <v>118.4063</v>
      </c>
      <c r="IR8" s="3">
        <v>119.48220000000001</v>
      </c>
      <c r="IS8" s="3">
        <v>119.8968</v>
      </c>
      <c r="IT8" s="3">
        <v>120.123</v>
      </c>
      <c r="IU8" s="3">
        <v>120.7484</v>
      </c>
      <c r="IV8" s="3">
        <v>121.8454</v>
      </c>
      <c r="IW8" s="3">
        <v>122.2642</v>
      </c>
      <c r="IX8" s="3">
        <v>122.4845</v>
      </c>
      <c r="IY8" s="3">
        <v>123.114</v>
      </c>
      <c r="IZ8" s="3">
        <v>124.22750000000001</v>
      </c>
      <c r="JA8" s="3">
        <v>124.64660000000001</v>
      </c>
      <c r="JB8" s="3">
        <v>124.8656</v>
      </c>
      <c r="JC8" s="3">
        <v>125.5038</v>
      </c>
      <c r="JD8" s="3">
        <v>126.63290000000001</v>
      </c>
      <c r="JE8" s="3">
        <v>127.05800000000001</v>
      </c>
      <c r="JF8" s="3">
        <v>127.2801</v>
      </c>
      <c r="JG8" s="3">
        <v>127.9295</v>
      </c>
      <c r="JH8" s="3">
        <v>129.08160000000001</v>
      </c>
      <c r="JI8" s="3">
        <v>129.5197</v>
      </c>
      <c r="JJ8" s="3">
        <v>129.75409999999999</v>
      </c>
      <c r="JK8" s="3">
        <v>130.4238</v>
      </c>
      <c r="JL8" s="3">
        <v>131.6061</v>
      </c>
      <c r="JM8" s="3">
        <v>132.05969999999999</v>
      </c>
      <c r="JN8" s="3">
        <v>132.30500000000001</v>
      </c>
      <c r="JO8" s="3">
        <v>132.995</v>
      </c>
      <c r="JP8" s="3">
        <v>134.20699999999999</v>
      </c>
      <c r="JQ8" s="3">
        <v>134.67250000000001</v>
      </c>
      <c r="JR8" s="3">
        <v>134.9248</v>
      </c>
      <c r="JS8" s="3">
        <v>135.6318</v>
      </c>
      <c r="JT8" s="3">
        <v>136.87119999999999</v>
      </c>
      <c r="JU8" s="3">
        <v>137.3493</v>
      </c>
      <c r="JV8" s="3">
        <v>137.60740000000001</v>
      </c>
      <c r="JW8" s="3">
        <v>138.32730000000001</v>
      </c>
      <c r="JX8" s="3">
        <v>139.5907</v>
      </c>
      <c r="JY8" s="3">
        <v>140.07820000000001</v>
      </c>
      <c r="JZ8" s="3">
        <v>140.34139999999999</v>
      </c>
      <c r="KA8" s="3">
        <v>141.07849999999999</v>
      </c>
      <c r="KB8" s="3">
        <v>142.37260000000001</v>
      </c>
      <c r="KC8" s="3">
        <v>142.87459999999999</v>
      </c>
      <c r="KD8" s="3">
        <v>143.14789999999999</v>
      </c>
      <c r="KE8" s="3">
        <v>143.90170000000001</v>
      </c>
      <c r="KF8" s="3">
        <v>145.22110000000001</v>
      </c>
      <c r="KG8" s="3">
        <v>145.73330000000001</v>
      </c>
      <c r="KH8" s="3">
        <v>146.01249999999999</v>
      </c>
      <c r="KI8" s="3">
        <v>146.7816</v>
      </c>
      <c r="KJ8" s="3">
        <v>148.1275</v>
      </c>
      <c r="KK8" s="3">
        <v>148.6498</v>
      </c>
      <c r="KL8" s="3">
        <v>148.934</v>
      </c>
      <c r="KM8" s="3">
        <v>149.7176</v>
      </c>
      <c r="KN8" s="3">
        <v>151.08949999999999</v>
      </c>
      <c r="KO8" s="3">
        <v>151.62119999999999</v>
      </c>
      <c r="KP8" s="3">
        <v>151.91030000000001</v>
      </c>
      <c r="KQ8" s="3">
        <v>152.709</v>
      </c>
      <c r="KR8" s="3">
        <v>154.10810000000001</v>
      </c>
      <c r="KS8" s="3">
        <v>154.6506</v>
      </c>
      <c r="KT8" s="3">
        <v>154.94579999999999</v>
      </c>
      <c r="KU8" s="3">
        <v>155.76079999999999</v>
      </c>
      <c r="KV8" s="3">
        <v>157.18819999999999</v>
      </c>
      <c r="KW8" s="3">
        <v>157.74189999999999</v>
      </c>
      <c r="KX8" s="3">
        <v>158.04300000000001</v>
      </c>
      <c r="KY8" s="3">
        <v>158.8742</v>
      </c>
      <c r="KZ8" s="3">
        <v>160.33000000000001</v>
      </c>
      <c r="LA8" s="3">
        <v>160.8946</v>
      </c>
      <c r="LB8" s="3">
        <v>161.20160000000001</v>
      </c>
      <c r="LC8" s="3">
        <v>162.04929999999999</v>
      </c>
      <c r="LD8" s="3">
        <v>163.5342</v>
      </c>
      <c r="LE8" s="3">
        <v>164.11</v>
      </c>
      <c r="LF8" s="3">
        <v>164.42330000000001</v>
      </c>
      <c r="LG8" s="3">
        <v>165.28020000000001</v>
      </c>
      <c r="LH8" s="3">
        <v>166.79470000000001</v>
      </c>
      <c r="LI8" s="3">
        <v>167.38200000000001</v>
      </c>
      <c r="LJ8" s="3">
        <v>167.7013</v>
      </c>
      <c r="LK8" s="3">
        <v>168.583</v>
      </c>
      <c r="LL8" s="3">
        <v>170.12780000000001</v>
      </c>
      <c r="LM8" s="3">
        <v>170.72669999999999</v>
      </c>
      <c r="LN8" s="3">
        <v>171.05240000000001</v>
      </c>
      <c r="LO8" s="3">
        <v>171.95179999999999</v>
      </c>
      <c r="LP8" s="3">
        <v>173.5274</v>
      </c>
      <c r="LQ8" s="3">
        <v>174.13839999999999</v>
      </c>
      <c r="LR8" s="3">
        <v>174.47059999999999</v>
      </c>
      <c r="LS8" s="3">
        <v>175.3879</v>
      </c>
      <c r="LT8" s="3">
        <v>176.995</v>
      </c>
      <c r="LU8" s="3">
        <v>177.6181</v>
      </c>
      <c r="LV8" s="3">
        <v>177.95699999999999</v>
      </c>
      <c r="LW8" s="3">
        <v>178.89259999999999</v>
      </c>
      <c r="LX8" s="3">
        <v>180.5318</v>
      </c>
      <c r="LY8" s="3">
        <v>181.16739999999999</v>
      </c>
      <c r="LZ8" s="3">
        <v>181.51300000000001</v>
      </c>
      <c r="MA8" s="3">
        <v>182.46729999999999</v>
      </c>
      <c r="MB8" s="3">
        <v>184.13929999999999</v>
      </c>
      <c r="MC8" s="3">
        <v>184.7876</v>
      </c>
      <c r="MD8" s="3">
        <v>185.14019999999999</v>
      </c>
      <c r="ME8" s="3">
        <v>186.11359999999999</v>
      </c>
      <c r="MF8" s="3">
        <v>187.81899999999999</v>
      </c>
      <c r="MG8" s="3">
        <v>188.4803</v>
      </c>
      <c r="MH8" s="3">
        <v>188.8399</v>
      </c>
      <c r="MI8" s="3">
        <v>189.83279999999999</v>
      </c>
      <c r="MJ8" s="3">
        <v>191.57230000000001</v>
      </c>
      <c r="MK8" s="3">
        <v>192.24680000000001</v>
      </c>
      <c r="ML8" s="3">
        <v>192.61349999999999</v>
      </c>
      <c r="MM8" s="3">
        <v>193.62629999999999</v>
      </c>
      <c r="MN8" s="3">
        <v>195.40049999999999</v>
      </c>
      <c r="MO8" s="3">
        <v>196.08850000000001</v>
      </c>
      <c r="MP8" s="3">
        <v>196.46260000000001</v>
      </c>
      <c r="MQ8" s="3">
        <v>197.49549999999999</v>
      </c>
      <c r="MR8" s="3">
        <v>199.30510000000001</v>
      </c>
      <c r="MS8" s="3">
        <v>200.00700000000001</v>
      </c>
      <c r="MT8" s="3">
        <v>200.38839999999999</v>
      </c>
      <c r="MU8" s="180" t="s">
        <v>400</v>
      </c>
      <c r="MV8" s="180" t="b">
        <v>0</v>
      </c>
      <c r="MW8" s="180" t="s">
        <v>376</v>
      </c>
      <c r="MX8" s="180">
        <v>2025</v>
      </c>
      <c r="MY8" s="180">
        <v>2026</v>
      </c>
      <c r="MZ8" s="180">
        <v>1</v>
      </c>
      <c r="NA8" s="17">
        <v>46174</v>
      </c>
      <c r="NB8" s="180" t="s">
        <v>774</v>
      </c>
      <c r="NC8" s="1" t="s">
        <v>775</v>
      </c>
      <c r="ND8" s="180" t="s">
        <v>403</v>
      </c>
      <c r="NE8" s="180" t="s">
        <v>772</v>
      </c>
      <c r="NF8" s="180" t="s">
        <v>749</v>
      </c>
    </row>
    <row r="9" spans="1:370" x14ac:dyDescent="0.25">
      <c r="A9" s="180" t="s">
        <v>399</v>
      </c>
      <c r="B9" s="180" t="s">
        <v>457</v>
      </c>
      <c r="C9" s="1" t="s">
        <v>1411</v>
      </c>
      <c r="D9" s="180" t="s">
        <v>393</v>
      </c>
      <c r="E9" s="180" t="s">
        <v>382</v>
      </c>
      <c r="F9" s="180" t="s">
        <v>374</v>
      </c>
      <c r="G9" s="2">
        <v>41.868000000000002</v>
      </c>
      <c r="H9" s="2">
        <v>43.317</v>
      </c>
      <c r="I9" s="2">
        <v>45.154000000000003</v>
      </c>
      <c r="J9" s="2">
        <v>47.485999999999997</v>
      </c>
      <c r="K9" s="2">
        <v>48.938000000000002</v>
      </c>
      <c r="L9" s="2">
        <v>50.814999999999998</v>
      </c>
      <c r="M9" s="2">
        <v>52.942</v>
      </c>
      <c r="N9" s="2">
        <v>54.61</v>
      </c>
      <c r="O9" s="2">
        <v>56.112000000000002</v>
      </c>
      <c r="P9" s="2">
        <v>57.372</v>
      </c>
      <c r="Q9" s="2">
        <v>59.029000000000003</v>
      </c>
      <c r="R9" s="2">
        <v>61.07</v>
      </c>
      <c r="S9" s="2">
        <v>63.45</v>
      </c>
      <c r="T9" s="2">
        <v>66.418000000000006</v>
      </c>
      <c r="U9" s="2">
        <v>68.849999999999994</v>
      </c>
      <c r="V9" s="2">
        <v>70.995999999999995</v>
      </c>
      <c r="W9" s="2">
        <v>72.793999999999997</v>
      </c>
      <c r="X9" s="2">
        <v>74.933000000000007</v>
      </c>
      <c r="Y9" s="2">
        <v>77.081999999999994</v>
      </c>
      <c r="Z9" s="2">
        <v>79.097999999999999</v>
      </c>
      <c r="AA9" s="2">
        <v>81.41</v>
      </c>
      <c r="AB9" s="2">
        <v>84.781999999999996</v>
      </c>
      <c r="AC9" s="2">
        <v>88.087999999999994</v>
      </c>
      <c r="AD9" s="2">
        <v>90.906999999999996</v>
      </c>
      <c r="AE9" s="2">
        <v>94.156000000000006</v>
      </c>
      <c r="AF9" s="2">
        <v>96.655000000000001</v>
      </c>
      <c r="AG9" s="2">
        <v>100.22199999999999</v>
      </c>
      <c r="AH9" s="2">
        <v>103.458</v>
      </c>
      <c r="AI9" s="2">
        <v>107.687</v>
      </c>
      <c r="AJ9" s="2">
        <v>110.396</v>
      </c>
      <c r="AK9" s="2">
        <v>113.504</v>
      </c>
      <c r="AL9" s="2">
        <v>115.758</v>
      </c>
      <c r="AM9" s="2">
        <v>119.40300000000001</v>
      </c>
      <c r="AN9" s="2">
        <v>123.40600000000001</v>
      </c>
      <c r="AO9" s="2">
        <v>128.10900000000001</v>
      </c>
      <c r="AP9" s="2">
        <v>133.648</v>
      </c>
      <c r="AQ9" s="2">
        <v>139.08799999999999</v>
      </c>
      <c r="AR9" s="2">
        <v>143.76300000000001</v>
      </c>
      <c r="AS9" s="2">
        <v>146.46199999999999</v>
      </c>
      <c r="AT9" s="2">
        <v>149.61199999999999</v>
      </c>
      <c r="AU9" s="2">
        <v>154.297</v>
      </c>
      <c r="AV9" s="2">
        <v>158.578</v>
      </c>
      <c r="AW9" s="2">
        <v>163.04900000000001</v>
      </c>
      <c r="AX9" s="2">
        <v>166.61600000000001</v>
      </c>
      <c r="AY9" s="2">
        <v>170.501</v>
      </c>
      <c r="AZ9" s="2">
        <v>173.58</v>
      </c>
      <c r="BA9" s="2">
        <v>176.904</v>
      </c>
      <c r="BB9" s="2">
        <v>178.51499999999999</v>
      </c>
      <c r="BC9" s="2">
        <v>181.874</v>
      </c>
      <c r="BD9" s="2">
        <v>186.08500000000001</v>
      </c>
      <c r="BE9" s="2">
        <v>189.33699999999999</v>
      </c>
      <c r="BF9" s="2">
        <v>192.845</v>
      </c>
      <c r="BG9" s="2">
        <v>196.75299999999999</v>
      </c>
      <c r="BH9" s="2">
        <v>200.57900000000001</v>
      </c>
      <c r="BI9" s="2">
        <v>204.27099999999999</v>
      </c>
      <c r="BJ9" s="2">
        <v>206.31700000000001</v>
      </c>
      <c r="BK9" s="2">
        <v>206.767</v>
      </c>
      <c r="BL9" s="2">
        <v>210.55099999999999</v>
      </c>
      <c r="BM9" s="2">
        <v>213.721</v>
      </c>
      <c r="BN9" s="2">
        <v>218.08</v>
      </c>
      <c r="BO9" s="2">
        <v>222.74799999999999</v>
      </c>
      <c r="BP9" s="2">
        <v>226.29300000000001</v>
      </c>
      <c r="BQ9" s="2">
        <v>231.756</v>
      </c>
      <c r="BR9" s="2">
        <v>236.31299999999999</v>
      </c>
      <c r="BS9" s="2">
        <v>241.15100000000001</v>
      </c>
      <c r="BT9" s="2">
        <v>244.73</v>
      </c>
      <c r="BU9" s="2">
        <v>249.28200000000001</v>
      </c>
      <c r="BV9" s="2">
        <v>254.43700000000001</v>
      </c>
      <c r="BW9" s="2">
        <v>257.33100000000002</v>
      </c>
      <c r="BX9" s="2">
        <v>260.76600000000002</v>
      </c>
      <c r="BY9" s="2">
        <v>262.30900000000003</v>
      </c>
      <c r="BZ9" s="2">
        <v>264.09800000000001</v>
      </c>
      <c r="CA9" s="2">
        <v>266.14299999999997</v>
      </c>
      <c r="CB9" s="2">
        <v>269.87099999999998</v>
      </c>
      <c r="CC9" s="2">
        <v>272.52199999999999</v>
      </c>
      <c r="CD9" s="2">
        <v>275.24799999999999</v>
      </c>
      <c r="CE9" s="2">
        <v>279.38499999999999</v>
      </c>
      <c r="CF9" s="2">
        <v>279.89400000000001</v>
      </c>
      <c r="CG9" s="2">
        <v>280.86700000000002</v>
      </c>
      <c r="CH9" s="2">
        <v>281.185</v>
      </c>
      <c r="CI9" s="2">
        <v>282.44099999999997</v>
      </c>
      <c r="CJ9" s="2">
        <v>283.005</v>
      </c>
      <c r="CK9" s="2">
        <v>283.61599999999999</v>
      </c>
      <c r="CL9" s="2">
        <v>285.21100000000001</v>
      </c>
      <c r="CM9" s="2">
        <v>287.63200000000001</v>
      </c>
      <c r="CN9" s="2">
        <v>291.60199999999998</v>
      </c>
      <c r="CO9" s="2">
        <v>294.65199999999999</v>
      </c>
      <c r="CP9" s="2">
        <v>298.43</v>
      </c>
      <c r="CQ9" s="2">
        <v>300.39499999999998</v>
      </c>
      <c r="CR9" s="2">
        <v>303.30200000000002</v>
      </c>
      <c r="CS9" s="2">
        <v>304.87400000000002</v>
      </c>
      <c r="CT9" s="2">
        <v>306.33800000000002</v>
      </c>
      <c r="CU9" s="2">
        <v>309.767</v>
      </c>
      <c r="CV9" s="2">
        <v>311.12</v>
      </c>
      <c r="CW9" s="2">
        <v>312.53699999999998</v>
      </c>
      <c r="CX9" s="2">
        <v>314.00900000000001</v>
      </c>
      <c r="CY9" s="2">
        <v>316.24200000000002</v>
      </c>
      <c r="CZ9" s="2">
        <v>320.62200000000001</v>
      </c>
      <c r="DA9" s="2">
        <v>324.435</v>
      </c>
      <c r="DB9" s="2">
        <v>328.81200000000001</v>
      </c>
      <c r="DC9" s="2">
        <v>333.03699999999998</v>
      </c>
      <c r="DD9" s="2">
        <v>336.04899999999998</v>
      </c>
      <c r="DE9" s="2">
        <v>337.702</v>
      </c>
      <c r="DF9" s="2">
        <v>340.16300000000001</v>
      </c>
      <c r="DG9" s="2">
        <v>342.82600000000002</v>
      </c>
      <c r="DH9" s="2">
        <v>345.43599999999998</v>
      </c>
      <c r="DI9" s="2">
        <v>350.36099999999999</v>
      </c>
      <c r="DJ9" s="2">
        <v>355.43099999999998</v>
      </c>
      <c r="DK9" s="2">
        <v>361.63900000000001</v>
      </c>
      <c r="DL9" s="2">
        <v>366.60899999999998</v>
      </c>
      <c r="DM9" s="2">
        <v>371.6</v>
      </c>
      <c r="DN9" s="2">
        <v>375.64499999999998</v>
      </c>
      <c r="DO9" s="2">
        <v>379.036</v>
      </c>
      <c r="DP9" s="2">
        <v>381.44</v>
      </c>
      <c r="DQ9" s="2">
        <v>384.98</v>
      </c>
      <c r="DR9" s="2">
        <v>385.79599999999999</v>
      </c>
      <c r="DS9" s="2">
        <v>390.22800000000001</v>
      </c>
      <c r="DT9" s="2">
        <v>393.52300000000002</v>
      </c>
      <c r="DU9" s="2">
        <v>397.25400000000002</v>
      </c>
      <c r="DV9" s="2">
        <v>399.43400000000003</v>
      </c>
      <c r="DW9" s="2">
        <v>401.68200000000002</v>
      </c>
      <c r="DX9" s="2">
        <v>402.2</v>
      </c>
      <c r="DY9" s="2">
        <v>408.98099999999999</v>
      </c>
      <c r="DZ9" s="2">
        <v>411.94400000000002</v>
      </c>
      <c r="EA9" s="2">
        <v>418.18700000000001</v>
      </c>
      <c r="EB9" s="2">
        <v>420.78500000000003</v>
      </c>
      <c r="EC9" s="2">
        <v>424.00200000000001</v>
      </c>
      <c r="ED9" s="2">
        <v>429.97399999999999</v>
      </c>
      <c r="EE9" s="2">
        <v>433.61799999999999</v>
      </c>
      <c r="EF9" s="2">
        <v>437.25200000000001</v>
      </c>
      <c r="EG9" s="2">
        <v>442.58</v>
      </c>
      <c r="EH9" s="2">
        <v>447.08</v>
      </c>
      <c r="EI9" s="2">
        <v>452.81400000000002</v>
      </c>
      <c r="EJ9" s="2">
        <v>460.52800000000002</v>
      </c>
      <c r="EK9" s="2">
        <v>464.71800000000002</v>
      </c>
      <c r="EL9" s="2">
        <v>470.12200000000001</v>
      </c>
      <c r="EM9" s="2">
        <v>477.21800000000002</v>
      </c>
      <c r="EN9" s="2">
        <v>482.87099999999998</v>
      </c>
      <c r="EO9" s="2">
        <v>487.36099999999999</v>
      </c>
      <c r="EP9" s="2">
        <v>491.84500000000003</v>
      </c>
      <c r="EQ9" s="2">
        <v>499.36599999999999</v>
      </c>
      <c r="ER9" s="2">
        <v>499.12200000000001</v>
      </c>
      <c r="ES9" s="2">
        <v>498.07100000000003</v>
      </c>
      <c r="ET9" s="2">
        <v>492.55599999999998</v>
      </c>
      <c r="EU9" s="2">
        <v>482.11799999999999</v>
      </c>
      <c r="EV9" s="2">
        <v>482.726</v>
      </c>
      <c r="EW9" s="2">
        <v>483.38400000000001</v>
      </c>
      <c r="EX9" s="2">
        <v>488.71499999999997</v>
      </c>
      <c r="EY9" s="2">
        <v>492.32400000000001</v>
      </c>
      <c r="EZ9" s="2">
        <v>496.98200000000003</v>
      </c>
      <c r="FA9" s="2">
        <v>501.63600000000002</v>
      </c>
      <c r="FB9" s="2">
        <v>502.96300000000002</v>
      </c>
      <c r="FC9" s="2">
        <v>512.79300000000001</v>
      </c>
      <c r="FD9" s="2">
        <v>513.51199999999994</v>
      </c>
      <c r="FE9" s="2">
        <v>515.43200000000002</v>
      </c>
      <c r="FF9" s="2">
        <v>519.24599999999998</v>
      </c>
      <c r="FG9" s="2">
        <v>520.399</v>
      </c>
      <c r="FH9" s="2">
        <v>520.49800000000005</v>
      </c>
      <c r="FI9" s="2">
        <v>523.76599999999996</v>
      </c>
      <c r="FJ9" s="2">
        <v>523.34799999999996</v>
      </c>
      <c r="FK9" s="2">
        <v>526.80600000000004</v>
      </c>
      <c r="FL9" s="2">
        <v>532.54600000000005</v>
      </c>
      <c r="FM9" s="2">
        <v>530.78599999999994</v>
      </c>
      <c r="FN9" s="2">
        <v>533.01300000000003</v>
      </c>
      <c r="FO9" s="2">
        <v>535.04</v>
      </c>
      <c r="FP9" s="2">
        <v>537.42100000000005</v>
      </c>
      <c r="FQ9" s="2">
        <v>541.95399999999995</v>
      </c>
      <c r="FR9" s="2">
        <v>542.11</v>
      </c>
      <c r="FS9" s="2">
        <v>546.87599999999998</v>
      </c>
      <c r="FT9" s="2">
        <v>548.72699999999998</v>
      </c>
      <c r="FU9" s="2">
        <v>552.55999999999995</v>
      </c>
      <c r="FV9" s="2">
        <v>554.61800000000005</v>
      </c>
      <c r="FW9" s="2">
        <v>557.40499999999997</v>
      </c>
      <c r="FX9" s="2">
        <v>555.35699999999997</v>
      </c>
      <c r="FY9" s="2">
        <v>557.125</v>
      </c>
      <c r="FZ9" s="2">
        <v>560.65599999999995</v>
      </c>
      <c r="GA9" s="2">
        <v>566.00599999999997</v>
      </c>
      <c r="GB9" s="2">
        <v>571.66499999999996</v>
      </c>
      <c r="GC9" s="2">
        <v>576.00099999999998</v>
      </c>
      <c r="GD9" s="2">
        <v>580.72799999999995</v>
      </c>
      <c r="GE9" s="2">
        <v>582.91300000000001</v>
      </c>
      <c r="GF9" s="2">
        <v>585.19200000000001</v>
      </c>
      <c r="GG9" s="2">
        <v>591.423</v>
      </c>
      <c r="GH9" s="2">
        <v>597.39499999999998</v>
      </c>
      <c r="GI9" s="2">
        <v>604.25800000000004</v>
      </c>
      <c r="GJ9" s="2">
        <v>609.21699999999998</v>
      </c>
      <c r="GK9" s="2">
        <v>611.46299999999997</v>
      </c>
      <c r="GL9" s="2">
        <v>610.46400000000006</v>
      </c>
      <c r="GM9" s="2">
        <v>586.98699999999997</v>
      </c>
      <c r="GN9" s="2">
        <v>533.30899999999997</v>
      </c>
      <c r="GO9" s="2">
        <v>595.94600000000003</v>
      </c>
      <c r="GP9" s="2">
        <v>600.98699999999997</v>
      </c>
      <c r="GQ9" s="2">
        <v>607.05700000000002</v>
      </c>
      <c r="GR9" s="2">
        <v>617.17600000000004</v>
      </c>
      <c r="GS9" s="2">
        <v>637.21600000000001</v>
      </c>
      <c r="GT9" s="2">
        <v>643.47500000000002</v>
      </c>
      <c r="GU9" s="2">
        <v>648.92700000000002</v>
      </c>
      <c r="GV9" s="2">
        <v>655.255</v>
      </c>
      <c r="GW9" s="2">
        <v>668.04100000000005</v>
      </c>
      <c r="GX9" s="2">
        <v>680.53800000000001</v>
      </c>
      <c r="GY9" s="2">
        <v>691.24699999999996</v>
      </c>
      <c r="GZ9" s="2">
        <v>706.70399999999995</v>
      </c>
      <c r="HA9" s="2">
        <v>711.56200000000001</v>
      </c>
      <c r="HB9" s="2">
        <v>720.72900000000004</v>
      </c>
      <c r="HC9" s="2">
        <v>724.94500000000005</v>
      </c>
      <c r="HD9" s="2">
        <v>725.61800000000005</v>
      </c>
      <c r="HE9" s="2">
        <v>735.60400000000004</v>
      </c>
      <c r="HF9" s="2">
        <v>735.12099999999998</v>
      </c>
      <c r="HG9" s="2">
        <v>739.4</v>
      </c>
      <c r="HH9" s="2">
        <v>742.39499999999998</v>
      </c>
      <c r="HI9" s="2">
        <v>748.875</v>
      </c>
      <c r="HJ9" s="2">
        <v>753.52700000000004</v>
      </c>
      <c r="HK9" s="2">
        <v>755.69600000000003</v>
      </c>
      <c r="HL9" s="3">
        <v>762.38710000000003</v>
      </c>
      <c r="HM9" s="3">
        <v>768.16610000000003</v>
      </c>
      <c r="HN9" s="3">
        <v>774.33860000000004</v>
      </c>
      <c r="HO9" s="3">
        <v>780.62009999999998</v>
      </c>
      <c r="HP9" s="3">
        <v>787.16690000000006</v>
      </c>
      <c r="HQ9" s="3">
        <v>793.99630000000002</v>
      </c>
      <c r="HR9" s="3">
        <v>800.93200000000002</v>
      </c>
      <c r="HS9" s="3">
        <v>807.89300000000003</v>
      </c>
      <c r="HT9" s="3">
        <v>815.08510000000001</v>
      </c>
      <c r="HU9" s="3">
        <v>822.2998</v>
      </c>
      <c r="HV9" s="3">
        <v>829.73289999999997</v>
      </c>
      <c r="HW9" s="3">
        <v>837.39170000000001</v>
      </c>
      <c r="HX9" s="3">
        <v>844.66629999999998</v>
      </c>
      <c r="HY9" s="3">
        <v>852.02290000000005</v>
      </c>
      <c r="HZ9" s="3">
        <v>859.58040000000005</v>
      </c>
      <c r="IA9" s="3">
        <v>866.90629999999999</v>
      </c>
      <c r="IB9" s="3">
        <v>874.58219999999994</v>
      </c>
      <c r="IC9" s="3">
        <v>882.28710000000001</v>
      </c>
      <c r="ID9" s="3">
        <v>890.09829999999999</v>
      </c>
      <c r="IE9" s="3">
        <v>897.87879999999996</v>
      </c>
      <c r="IF9" s="3">
        <v>905.66269999999997</v>
      </c>
      <c r="IG9" s="3">
        <v>913.56619999999998</v>
      </c>
      <c r="IH9" s="3">
        <v>921.26930000000004</v>
      </c>
      <c r="II9" s="3">
        <v>929.15689999999995</v>
      </c>
      <c r="IJ9" s="3">
        <v>937.10749999999996</v>
      </c>
      <c r="IK9" s="3">
        <v>944.85220000000004</v>
      </c>
      <c r="IL9" s="3">
        <v>952.45650000000001</v>
      </c>
      <c r="IM9" s="3">
        <v>959.82470000000001</v>
      </c>
      <c r="IN9" s="3">
        <v>967.3374</v>
      </c>
      <c r="IO9" s="3">
        <v>974.64139999999998</v>
      </c>
      <c r="IP9" s="3">
        <v>982.03949999999998</v>
      </c>
      <c r="IQ9" s="3">
        <v>989.36630000000002</v>
      </c>
      <c r="IR9" s="3">
        <v>996.87450000000001</v>
      </c>
      <c r="IS9" s="3">
        <v>1004.269</v>
      </c>
      <c r="IT9" s="3">
        <v>1011.64</v>
      </c>
      <c r="IU9" s="3">
        <v>1019.022</v>
      </c>
      <c r="IV9" s="3">
        <v>1026.4390000000001</v>
      </c>
      <c r="IW9" s="3">
        <v>1033.7049999999999</v>
      </c>
      <c r="IX9" s="3">
        <v>1040.991</v>
      </c>
      <c r="IY9" s="3">
        <v>1048.1869999999999</v>
      </c>
      <c r="IZ9" s="3">
        <v>1055.3430000000001</v>
      </c>
      <c r="JA9" s="3">
        <v>1062.1279999999999</v>
      </c>
      <c r="JB9" s="3">
        <v>1068.8230000000001</v>
      </c>
      <c r="JC9" s="3">
        <v>1075.6500000000001</v>
      </c>
      <c r="JD9" s="3">
        <v>1082.4469999999999</v>
      </c>
      <c r="JE9" s="3">
        <v>1089.5360000000001</v>
      </c>
      <c r="JF9" s="3">
        <v>1096.5540000000001</v>
      </c>
      <c r="JG9" s="3">
        <v>1103.2560000000001</v>
      </c>
      <c r="JH9" s="3">
        <v>1110.0889999999999</v>
      </c>
      <c r="JI9" s="3">
        <v>1116.653</v>
      </c>
      <c r="JJ9" s="3">
        <v>1123.221</v>
      </c>
      <c r="JK9" s="3">
        <v>1129.9870000000001</v>
      </c>
      <c r="JL9" s="3">
        <v>1137.049</v>
      </c>
      <c r="JM9" s="3">
        <v>1144.127</v>
      </c>
      <c r="JN9" s="3">
        <v>1151.385</v>
      </c>
      <c r="JO9" s="3">
        <v>1158.6210000000001</v>
      </c>
      <c r="JP9" s="3">
        <v>1165.9100000000001</v>
      </c>
      <c r="JQ9" s="3">
        <v>1172.9580000000001</v>
      </c>
      <c r="JR9" s="3">
        <v>1180.3440000000001</v>
      </c>
      <c r="JS9" s="3">
        <v>1187.588</v>
      </c>
      <c r="JT9" s="3">
        <v>1195.088</v>
      </c>
      <c r="JU9" s="3">
        <v>1202.367</v>
      </c>
      <c r="JV9" s="3">
        <v>1209.9770000000001</v>
      </c>
      <c r="JW9" s="3">
        <v>1217.537</v>
      </c>
      <c r="JX9" s="3">
        <v>1225.5119999999999</v>
      </c>
      <c r="JY9" s="3">
        <v>1233.1569999999999</v>
      </c>
      <c r="JZ9" s="3">
        <v>1241.0930000000001</v>
      </c>
      <c r="KA9" s="3">
        <v>1248.7919999999999</v>
      </c>
      <c r="KB9" s="3">
        <v>1256.9349999999999</v>
      </c>
      <c r="KC9" s="3">
        <v>1265.009</v>
      </c>
      <c r="KD9" s="3">
        <v>1272.9739999999999</v>
      </c>
      <c r="KE9" s="3">
        <v>1280.931</v>
      </c>
      <c r="KF9" s="3">
        <v>1288.885</v>
      </c>
      <c r="KG9" s="3">
        <v>1296.9110000000001</v>
      </c>
      <c r="KH9" s="3">
        <v>1304.9780000000001</v>
      </c>
      <c r="KI9" s="3">
        <v>1312.9359999999999</v>
      </c>
      <c r="KJ9" s="3">
        <v>1321.1369999999999</v>
      </c>
      <c r="KK9" s="3">
        <v>1329.3340000000001</v>
      </c>
      <c r="KL9" s="3">
        <v>1337.3230000000001</v>
      </c>
      <c r="KM9" s="3">
        <v>1345.6849999999999</v>
      </c>
      <c r="KN9" s="3">
        <v>1353.885</v>
      </c>
      <c r="KO9" s="3">
        <v>1362</v>
      </c>
      <c r="KP9" s="3">
        <v>1370.0060000000001</v>
      </c>
      <c r="KQ9" s="3">
        <v>1378.0909999999999</v>
      </c>
      <c r="KR9" s="3">
        <v>1386.2149999999999</v>
      </c>
      <c r="KS9" s="3">
        <v>1394.05</v>
      </c>
      <c r="KT9" s="3">
        <v>1401.921</v>
      </c>
      <c r="KU9" s="3">
        <v>1410.0719999999999</v>
      </c>
      <c r="KV9" s="3">
        <v>1418.123</v>
      </c>
      <c r="KW9" s="3">
        <v>1426.1849999999999</v>
      </c>
      <c r="KX9" s="3">
        <v>1434.33</v>
      </c>
      <c r="KY9" s="3">
        <v>1442.4839999999999</v>
      </c>
      <c r="KZ9" s="3">
        <v>1450.876</v>
      </c>
      <c r="LA9" s="3">
        <v>1459.164</v>
      </c>
      <c r="LB9" s="3">
        <v>1467.056</v>
      </c>
      <c r="LC9" s="3">
        <v>1475.6980000000001</v>
      </c>
      <c r="LD9" s="3">
        <v>1484.34</v>
      </c>
      <c r="LE9" s="3">
        <v>1493.0930000000001</v>
      </c>
      <c r="LF9" s="3">
        <v>1501.7550000000001</v>
      </c>
      <c r="LG9" s="3">
        <v>1510.37</v>
      </c>
      <c r="LH9" s="3">
        <v>1519.1210000000001</v>
      </c>
      <c r="LI9" s="3">
        <v>1527.979</v>
      </c>
      <c r="LJ9" s="3">
        <v>1536.624</v>
      </c>
      <c r="LK9" s="3">
        <v>1545.2860000000001</v>
      </c>
      <c r="LL9" s="3">
        <v>1554.213</v>
      </c>
      <c r="LM9" s="3">
        <v>1562.8820000000001</v>
      </c>
      <c r="LN9" s="3">
        <v>1571.8489999999999</v>
      </c>
      <c r="LO9" s="3">
        <v>1580.701</v>
      </c>
      <c r="LP9" s="3">
        <v>1589.537</v>
      </c>
      <c r="LQ9" s="3">
        <v>1598.596</v>
      </c>
      <c r="LR9" s="3">
        <v>1607.4549999999999</v>
      </c>
      <c r="LS9" s="3">
        <v>1616.6130000000001</v>
      </c>
      <c r="LT9" s="3">
        <v>1625.597</v>
      </c>
      <c r="LU9" s="3">
        <v>1634.6890000000001</v>
      </c>
      <c r="LV9" s="3">
        <v>1643.9639999999999</v>
      </c>
      <c r="LW9" s="3">
        <v>1653.0129999999999</v>
      </c>
      <c r="LX9" s="3">
        <v>1662.1210000000001</v>
      </c>
      <c r="LY9" s="3">
        <v>1671.568</v>
      </c>
      <c r="LZ9" s="3">
        <v>1680.576</v>
      </c>
      <c r="MA9" s="3">
        <v>1690.046</v>
      </c>
      <c r="MB9" s="3">
        <v>1699.367</v>
      </c>
      <c r="MC9" s="3">
        <v>1708.8910000000001</v>
      </c>
      <c r="MD9" s="3">
        <v>1718.0989999999999</v>
      </c>
      <c r="ME9" s="3">
        <v>1727.712</v>
      </c>
      <c r="MF9" s="3">
        <v>1737.11</v>
      </c>
      <c r="MG9" s="3">
        <v>1746.616</v>
      </c>
      <c r="MH9" s="3">
        <v>1756.0429999999999</v>
      </c>
      <c r="MI9" s="3">
        <v>1765.89</v>
      </c>
      <c r="MJ9" s="3">
        <v>1775.318</v>
      </c>
      <c r="MK9" s="3">
        <v>1785.191</v>
      </c>
      <c r="ML9" s="3">
        <v>1794.7950000000001</v>
      </c>
      <c r="MM9" s="3">
        <v>1804.675</v>
      </c>
      <c r="MN9" s="3">
        <v>1814.623</v>
      </c>
      <c r="MO9" s="3">
        <v>1824.4169999999999</v>
      </c>
      <c r="MP9" s="3">
        <v>1834.3030000000001</v>
      </c>
      <c r="MQ9" s="3">
        <v>1844.595</v>
      </c>
      <c r="MR9" s="3">
        <v>1854.6790000000001</v>
      </c>
      <c r="MS9" s="3">
        <v>1865.098</v>
      </c>
      <c r="MT9" s="3">
        <v>1875.239</v>
      </c>
      <c r="MU9" s="180" t="s">
        <v>400</v>
      </c>
      <c r="MV9" s="180" t="b">
        <v>1</v>
      </c>
      <c r="MW9" s="180" t="s">
        <v>376</v>
      </c>
      <c r="MX9" s="180" t="s">
        <v>376</v>
      </c>
      <c r="MY9" s="180">
        <v>2026</v>
      </c>
      <c r="MZ9" s="180">
        <v>1</v>
      </c>
      <c r="NA9" s="17">
        <v>46174</v>
      </c>
      <c r="NB9" s="1" t="s">
        <v>468</v>
      </c>
      <c r="NC9" s="1" t="s">
        <v>469</v>
      </c>
      <c r="ND9" s="180" t="s">
        <v>403</v>
      </c>
      <c r="NE9" s="180" t="s">
        <v>460</v>
      </c>
      <c r="NF9" s="180" t="s">
        <v>749</v>
      </c>
    </row>
    <row r="10" spans="1:370" x14ac:dyDescent="0.25">
      <c r="A10" s="180" t="s">
        <v>399</v>
      </c>
      <c r="B10" s="180" t="s">
        <v>371</v>
      </c>
      <c r="C10" s="1" t="s">
        <v>1411</v>
      </c>
      <c r="D10" s="180" t="s">
        <v>393</v>
      </c>
      <c r="E10" s="1" t="s">
        <v>760</v>
      </c>
      <c r="F10" s="180" t="s">
        <v>374</v>
      </c>
      <c r="G10" s="2">
        <v>244.37899999999999</v>
      </c>
      <c r="H10" s="2">
        <v>247.94900000000001</v>
      </c>
      <c r="I10" s="2">
        <v>251.887</v>
      </c>
      <c r="J10" s="2">
        <v>254.935</v>
      </c>
      <c r="K10" s="2">
        <v>259.11799999999999</v>
      </c>
      <c r="L10" s="2">
        <v>260.94600000000003</v>
      </c>
      <c r="M10" s="2">
        <v>263.84100000000001</v>
      </c>
      <c r="N10" s="2">
        <v>259.13400000000001</v>
      </c>
      <c r="O10" s="2">
        <v>257.13400000000001</v>
      </c>
      <c r="P10" s="2">
        <v>257.05099999999999</v>
      </c>
      <c r="Q10" s="2">
        <v>256.88299999999998</v>
      </c>
      <c r="R10" s="2">
        <v>262.37599999999998</v>
      </c>
      <c r="S10" s="2">
        <v>264.851</v>
      </c>
      <c r="T10" s="2">
        <v>268.47199999999998</v>
      </c>
      <c r="U10" s="2">
        <v>271.536</v>
      </c>
      <c r="V10" s="2">
        <v>273.45299999999997</v>
      </c>
      <c r="W10" s="2">
        <v>276.54700000000003</v>
      </c>
      <c r="X10" s="2">
        <v>277.65499999999997</v>
      </c>
      <c r="Y10" s="2">
        <v>279.92700000000002</v>
      </c>
      <c r="Z10" s="2">
        <v>282.16000000000003</v>
      </c>
      <c r="AA10" s="2">
        <v>286.06200000000001</v>
      </c>
      <c r="AB10" s="2">
        <v>289.17899999999997</v>
      </c>
      <c r="AC10" s="2">
        <v>290.97899999999998</v>
      </c>
      <c r="AD10" s="2">
        <v>294.29399999999998</v>
      </c>
      <c r="AE10" s="2">
        <v>297.55200000000002</v>
      </c>
      <c r="AF10" s="2">
        <v>299.07100000000003</v>
      </c>
      <c r="AG10" s="2">
        <v>302.92</v>
      </c>
      <c r="AH10" s="2">
        <v>303.971</v>
      </c>
      <c r="AI10" s="2">
        <v>307.57400000000001</v>
      </c>
      <c r="AJ10" s="2">
        <v>305.096</v>
      </c>
      <c r="AK10" s="2">
        <v>305.55700000000002</v>
      </c>
      <c r="AL10" s="2">
        <v>305.08</v>
      </c>
      <c r="AM10" s="2">
        <v>306.214</v>
      </c>
      <c r="AN10" s="2">
        <v>308.52999999999997</v>
      </c>
      <c r="AO10" s="2">
        <v>310.60199999999998</v>
      </c>
      <c r="AP10" s="2">
        <v>312.47399999999999</v>
      </c>
      <c r="AQ10" s="2">
        <v>314.83800000000002</v>
      </c>
      <c r="AR10" s="2">
        <v>317.06900000000002</v>
      </c>
      <c r="AS10" s="2">
        <v>316.88499999999999</v>
      </c>
      <c r="AT10" s="2">
        <v>318.78199999999998</v>
      </c>
      <c r="AU10" s="2">
        <v>320.00700000000001</v>
      </c>
      <c r="AV10" s="2">
        <v>320.18200000000002</v>
      </c>
      <c r="AW10" s="2">
        <v>320.69600000000003</v>
      </c>
      <c r="AX10" s="2">
        <v>322.69200000000001</v>
      </c>
      <c r="AY10" s="2">
        <v>324.12900000000002</v>
      </c>
      <c r="AZ10" s="2">
        <v>325.67200000000003</v>
      </c>
      <c r="BA10" s="2">
        <v>327.77699999999999</v>
      </c>
      <c r="BB10" s="2">
        <v>327.47500000000002</v>
      </c>
      <c r="BC10" s="2">
        <v>328.29599999999999</v>
      </c>
      <c r="BD10" s="2">
        <v>331.02699999999999</v>
      </c>
      <c r="BE10" s="2">
        <v>332.92099999999999</v>
      </c>
      <c r="BF10" s="2">
        <v>334.60199999999998</v>
      </c>
      <c r="BG10" s="2">
        <v>335.63600000000002</v>
      </c>
      <c r="BH10" s="2">
        <v>339.31799999999998</v>
      </c>
      <c r="BI10" s="2">
        <v>341.16</v>
      </c>
      <c r="BJ10" s="2">
        <v>341.58600000000001</v>
      </c>
      <c r="BK10" s="2">
        <v>341.86700000000002</v>
      </c>
      <c r="BL10" s="2">
        <v>346.95699999999999</v>
      </c>
      <c r="BM10" s="2">
        <v>349.29</v>
      </c>
      <c r="BN10" s="2">
        <v>354.44200000000001</v>
      </c>
      <c r="BO10" s="2">
        <v>358.99299999999999</v>
      </c>
      <c r="BP10" s="2">
        <v>362.13499999999999</v>
      </c>
      <c r="BQ10" s="2">
        <v>366.71800000000002</v>
      </c>
      <c r="BR10" s="2">
        <v>369.74299999999999</v>
      </c>
      <c r="BS10" s="2">
        <v>374.55200000000002</v>
      </c>
      <c r="BT10" s="2">
        <v>378.73099999999999</v>
      </c>
      <c r="BU10" s="2">
        <v>382.99799999999999</v>
      </c>
      <c r="BV10" s="2">
        <v>388.13499999999999</v>
      </c>
      <c r="BW10" s="2">
        <v>388.95600000000002</v>
      </c>
      <c r="BX10" s="2">
        <v>391.04599999999999</v>
      </c>
      <c r="BY10" s="2">
        <v>393.58699999999999</v>
      </c>
      <c r="BZ10" s="2">
        <v>393.39800000000002</v>
      </c>
      <c r="CA10" s="2">
        <v>394.43299999999999</v>
      </c>
      <c r="CB10" s="2">
        <v>395.89</v>
      </c>
      <c r="CC10" s="2">
        <v>397.495</v>
      </c>
      <c r="CD10" s="2">
        <v>399.41300000000001</v>
      </c>
      <c r="CE10" s="2">
        <v>402.27</v>
      </c>
      <c r="CF10" s="2">
        <v>402.721</v>
      </c>
      <c r="CG10" s="2">
        <v>402.25799999999998</v>
      </c>
      <c r="CH10" s="2">
        <v>402.334</v>
      </c>
      <c r="CI10" s="2">
        <v>400.161</v>
      </c>
      <c r="CJ10" s="2">
        <v>400.18</v>
      </c>
      <c r="CK10" s="2">
        <v>400.67</v>
      </c>
      <c r="CL10" s="2">
        <v>401.72399999999999</v>
      </c>
      <c r="CM10" s="2">
        <v>404.45100000000002</v>
      </c>
      <c r="CN10" s="2">
        <v>408.50900000000001</v>
      </c>
      <c r="CO10" s="2">
        <v>412.19900000000001</v>
      </c>
      <c r="CP10" s="2">
        <v>416.08499999999998</v>
      </c>
      <c r="CQ10" s="2">
        <v>418.05099999999999</v>
      </c>
      <c r="CR10" s="2">
        <v>420.79199999999997</v>
      </c>
      <c r="CS10" s="2">
        <v>421.44900000000001</v>
      </c>
      <c r="CT10" s="2">
        <v>421.28300000000002</v>
      </c>
      <c r="CU10" s="2">
        <v>424.21100000000001</v>
      </c>
      <c r="CV10" s="2">
        <v>425.029</v>
      </c>
      <c r="CW10" s="2">
        <v>426.67</v>
      </c>
      <c r="CX10" s="2">
        <v>428.31099999999998</v>
      </c>
      <c r="CY10" s="2">
        <v>430.14</v>
      </c>
      <c r="CZ10" s="2">
        <v>434.654</v>
      </c>
      <c r="DA10" s="2">
        <v>438.976</v>
      </c>
      <c r="DB10" s="2">
        <v>443.31400000000002</v>
      </c>
      <c r="DC10" s="2">
        <v>447.56400000000002</v>
      </c>
      <c r="DD10" s="2">
        <v>450.76900000000001</v>
      </c>
      <c r="DE10" s="2">
        <v>453.1</v>
      </c>
      <c r="DF10" s="2">
        <v>456.20600000000002</v>
      </c>
      <c r="DG10" s="2">
        <v>459.34500000000003</v>
      </c>
      <c r="DH10" s="2">
        <v>462.32400000000001</v>
      </c>
      <c r="DI10" s="2">
        <v>469.13400000000001</v>
      </c>
      <c r="DJ10" s="2">
        <v>475.77800000000002</v>
      </c>
      <c r="DK10" s="2">
        <v>480.39699999999999</v>
      </c>
      <c r="DL10" s="2">
        <v>485.75</v>
      </c>
      <c r="DM10" s="2">
        <v>489.47199999999998</v>
      </c>
      <c r="DN10" s="2">
        <v>492.48399999999998</v>
      </c>
      <c r="DO10" s="2">
        <v>495.02699999999999</v>
      </c>
      <c r="DP10" s="2">
        <v>495.17200000000003</v>
      </c>
      <c r="DQ10" s="2">
        <v>497.94299999999998</v>
      </c>
      <c r="DR10" s="2">
        <v>495.83499999999998</v>
      </c>
      <c r="DS10" s="2">
        <v>498.66</v>
      </c>
      <c r="DT10" s="2">
        <v>501.03100000000001</v>
      </c>
      <c r="DU10" s="2">
        <v>503.03899999999999</v>
      </c>
      <c r="DV10" s="2">
        <v>503.536</v>
      </c>
      <c r="DW10" s="2">
        <v>505.05</v>
      </c>
      <c r="DX10" s="2">
        <v>502.83600000000001</v>
      </c>
      <c r="DY10" s="2">
        <v>508.21600000000001</v>
      </c>
      <c r="DZ10" s="2">
        <v>510.02499999999998</v>
      </c>
      <c r="EA10" s="2">
        <v>515.553</v>
      </c>
      <c r="EB10" s="2">
        <v>517.83000000000004</v>
      </c>
      <c r="EC10" s="2">
        <v>519.64200000000005</v>
      </c>
      <c r="ED10" s="2">
        <v>524.24900000000002</v>
      </c>
      <c r="EE10" s="2">
        <v>525.86099999999999</v>
      </c>
      <c r="EF10" s="2">
        <v>526.99</v>
      </c>
      <c r="EG10" s="2">
        <v>530.98</v>
      </c>
      <c r="EH10" s="2">
        <v>534.65800000000002</v>
      </c>
      <c r="EI10" s="2">
        <v>539.34400000000005</v>
      </c>
      <c r="EJ10" s="2">
        <v>545.82500000000005</v>
      </c>
      <c r="EK10" s="2">
        <v>546.20799999999997</v>
      </c>
      <c r="EL10" s="2">
        <v>549.20699999999999</v>
      </c>
      <c r="EM10" s="2">
        <v>554.90700000000004</v>
      </c>
      <c r="EN10" s="2">
        <v>558.54600000000005</v>
      </c>
      <c r="EO10" s="2">
        <v>560.35500000000002</v>
      </c>
      <c r="EP10" s="2">
        <v>560.93700000000001</v>
      </c>
      <c r="EQ10" s="2">
        <v>565.77200000000005</v>
      </c>
      <c r="ER10" s="2">
        <v>561.52499999999998</v>
      </c>
      <c r="ES10" s="2">
        <v>560.226</v>
      </c>
      <c r="ET10" s="2">
        <v>553.08799999999997</v>
      </c>
      <c r="EU10" s="2">
        <v>542.721</v>
      </c>
      <c r="EV10" s="2">
        <v>543.66800000000001</v>
      </c>
      <c r="EW10" s="2">
        <v>544.57500000000005</v>
      </c>
      <c r="EX10" s="2">
        <v>548.47299999999996</v>
      </c>
      <c r="EY10" s="2">
        <v>550.33199999999999</v>
      </c>
      <c r="EZ10" s="2">
        <v>552.83299999999997</v>
      </c>
      <c r="FA10" s="2">
        <v>556.58399999999995</v>
      </c>
      <c r="FB10" s="2">
        <v>559.76900000000001</v>
      </c>
      <c r="FC10" s="2">
        <v>567.21199999999999</v>
      </c>
      <c r="FD10" s="2">
        <v>567.19899999999996</v>
      </c>
      <c r="FE10" s="2">
        <v>569.19200000000001</v>
      </c>
      <c r="FF10" s="2">
        <v>571.024</v>
      </c>
      <c r="FG10" s="2">
        <v>570.73099999999999</v>
      </c>
      <c r="FH10" s="2">
        <v>568.48800000000006</v>
      </c>
      <c r="FI10" s="2">
        <v>570.41700000000003</v>
      </c>
      <c r="FJ10" s="2">
        <v>570.13400000000001</v>
      </c>
      <c r="FK10" s="2">
        <v>571.23400000000004</v>
      </c>
      <c r="FL10" s="2">
        <v>576.26300000000003</v>
      </c>
      <c r="FM10" s="2">
        <v>575.07000000000005</v>
      </c>
      <c r="FN10" s="2">
        <v>578.41600000000005</v>
      </c>
      <c r="FO10" s="2">
        <v>578.46699999999998</v>
      </c>
      <c r="FP10" s="2">
        <v>579.87599999999998</v>
      </c>
      <c r="FQ10" s="2">
        <v>583.72799999999995</v>
      </c>
      <c r="FR10" s="2">
        <v>581.91200000000003</v>
      </c>
      <c r="FS10" s="2">
        <v>585.40099999999995</v>
      </c>
      <c r="FT10" s="2">
        <v>585.69799999999998</v>
      </c>
      <c r="FU10" s="2">
        <v>587.39099999999996</v>
      </c>
      <c r="FV10" s="2">
        <v>588.67499999999995</v>
      </c>
      <c r="FW10" s="2">
        <v>590.55799999999999</v>
      </c>
      <c r="FX10" s="2">
        <v>589.38699999999994</v>
      </c>
      <c r="FY10" s="2">
        <v>590.39200000000005</v>
      </c>
      <c r="FZ10" s="2">
        <v>594.00599999999997</v>
      </c>
      <c r="GA10" s="2">
        <v>598.101</v>
      </c>
      <c r="GB10" s="2">
        <v>602.53099999999995</v>
      </c>
      <c r="GC10" s="2">
        <v>606.94200000000001</v>
      </c>
      <c r="GD10" s="2">
        <v>610.49300000000005</v>
      </c>
      <c r="GE10" s="2">
        <v>610.37300000000005</v>
      </c>
      <c r="GF10" s="2">
        <v>611.74699999999996</v>
      </c>
      <c r="GG10" s="2">
        <v>614.91999999999996</v>
      </c>
      <c r="GH10" s="2">
        <v>619.476</v>
      </c>
      <c r="GI10" s="2">
        <v>625.29200000000003</v>
      </c>
      <c r="GJ10" s="2">
        <v>628.63800000000003</v>
      </c>
      <c r="GK10" s="2">
        <v>628.61300000000006</v>
      </c>
      <c r="GL10" s="2">
        <v>625.44100000000003</v>
      </c>
      <c r="GM10" s="2">
        <v>593.77599999999995</v>
      </c>
      <c r="GN10" s="2">
        <v>521.47699999999998</v>
      </c>
      <c r="GO10" s="2">
        <v>601.25199999999995</v>
      </c>
      <c r="GP10" s="2">
        <v>600.67399999999998</v>
      </c>
      <c r="GQ10" s="2">
        <v>603.20699999999999</v>
      </c>
      <c r="GR10" s="2">
        <v>610.44299999999998</v>
      </c>
      <c r="GS10" s="2">
        <v>628.798</v>
      </c>
      <c r="GT10" s="2">
        <v>632.27599999999995</v>
      </c>
      <c r="GU10" s="2">
        <v>631.72500000000002</v>
      </c>
      <c r="GV10" s="2">
        <v>634.30600000000004</v>
      </c>
      <c r="GW10" s="2">
        <v>637.875</v>
      </c>
      <c r="GX10" s="2">
        <v>640.04</v>
      </c>
      <c r="GY10" s="2">
        <v>640.63300000000004</v>
      </c>
      <c r="GZ10" s="2">
        <v>646.27200000000005</v>
      </c>
      <c r="HA10" s="2">
        <v>647.84799999999996</v>
      </c>
      <c r="HB10" s="2">
        <v>650.428</v>
      </c>
      <c r="HC10" s="2">
        <v>651.50199999999995</v>
      </c>
      <c r="HD10" s="2">
        <v>652.81399999999996</v>
      </c>
      <c r="HE10" s="2">
        <v>654.93600000000004</v>
      </c>
      <c r="HF10" s="2">
        <v>654.48500000000001</v>
      </c>
      <c r="HG10" s="2">
        <v>655.67600000000004</v>
      </c>
      <c r="HH10" s="2">
        <v>657.97699999999998</v>
      </c>
      <c r="HI10" s="2">
        <v>661.62300000000005</v>
      </c>
      <c r="HJ10" s="2">
        <v>663.01400000000001</v>
      </c>
      <c r="HK10" s="2">
        <v>662.98099999999999</v>
      </c>
      <c r="HL10" s="3">
        <v>663.05</v>
      </c>
      <c r="HM10" s="3">
        <v>663.76</v>
      </c>
      <c r="HN10" s="3">
        <v>664.83</v>
      </c>
      <c r="HO10" s="3">
        <v>666.25</v>
      </c>
      <c r="HP10" s="3">
        <v>668</v>
      </c>
      <c r="HQ10" s="3">
        <v>669.9</v>
      </c>
      <c r="HR10" s="3">
        <v>672.03</v>
      </c>
      <c r="HS10" s="3">
        <v>674.37</v>
      </c>
      <c r="HT10" s="3">
        <v>676.66</v>
      </c>
      <c r="HU10" s="3">
        <v>678.88</v>
      </c>
      <c r="HV10" s="3">
        <v>681.1</v>
      </c>
      <c r="HW10" s="3">
        <v>683.37</v>
      </c>
      <c r="HX10" s="3">
        <v>685.48</v>
      </c>
      <c r="HY10" s="3">
        <v>687.78</v>
      </c>
      <c r="HZ10" s="3">
        <v>690.25</v>
      </c>
      <c r="IA10" s="3">
        <v>692.5</v>
      </c>
      <c r="IB10" s="3">
        <v>694.94</v>
      </c>
      <c r="IC10" s="3">
        <v>697.35</v>
      </c>
      <c r="ID10" s="3">
        <v>699.81</v>
      </c>
      <c r="IE10" s="3">
        <v>702.15</v>
      </c>
      <c r="IF10" s="3">
        <v>704.35</v>
      </c>
      <c r="IG10" s="3">
        <v>706.63</v>
      </c>
      <c r="IH10" s="3">
        <v>708.72</v>
      </c>
      <c r="II10" s="3">
        <v>710.89</v>
      </c>
      <c r="IJ10" s="3">
        <v>713.08</v>
      </c>
      <c r="IK10" s="3">
        <v>715.09</v>
      </c>
      <c r="IL10" s="3">
        <v>716.99</v>
      </c>
      <c r="IM10" s="3">
        <v>718.76</v>
      </c>
      <c r="IN10" s="3">
        <v>720.59</v>
      </c>
      <c r="IO10" s="3">
        <v>722.22</v>
      </c>
      <c r="IP10" s="3">
        <v>723.89</v>
      </c>
      <c r="IQ10" s="3">
        <v>725.49</v>
      </c>
      <c r="IR10" s="3">
        <v>727.16</v>
      </c>
      <c r="IS10" s="3">
        <v>728.72</v>
      </c>
      <c r="IT10" s="3">
        <v>730.23</v>
      </c>
      <c r="IU10" s="3">
        <v>731.73</v>
      </c>
      <c r="IV10" s="3">
        <v>733.31</v>
      </c>
      <c r="IW10" s="3">
        <v>734.72</v>
      </c>
      <c r="IX10" s="3">
        <v>736.27160000000003</v>
      </c>
      <c r="IY10" s="3">
        <v>737.78689999999995</v>
      </c>
      <c r="IZ10" s="3">
        <v>739.22149999999999</v>
      </c>
      <c r="JA10" s="3">
        <v>740.38940000000002</v>
      </c>
      <c r="JB10" s="3">
        <v>741.48590000000002</v>
      </c>
      <c r="JC10" s="3">
        <v>742.58709999999996</v>
      </c>
      <c r="JD10" s="3">
        <v>743.62109999999996</v>
      </c>
      <c r="JE10" s="3">
        <v>744.8152</v>
      </c>
      <c r="JF10" s="3">
        <v>745.94140000000004</v>
      </c>
      <c r="JG10" s="3">
        <v>746.86929999999995</v>
      </c>
      <c r="JH10" s="3">
        <v>747.7921</v>
      </c>
      <c r="JI10" s="3">
        <v>748.61379999999997</v>
      </c>
      <c r="JJ10" s="3">
        <v>749.34950000000003</v>
      </c>
      <c r="JK10" s="3">
        <v>750.25440000000003</v>
      </c>
      <c r="JL10" s="3">
        <v>751.22940000000006</v>
      </c>
      <c r="JM10" s="3">
        <v>752.20010000000002</v>
      </c>
      <c r="JN10" s="3">
        <v>753.18439999999998</v>
      </c>
      <c r="JO10" s="3">
        <v>754.16669999999999</v>
      </c>
      <c r="JP10" s="3">
        <v>755.18140000000005</v>
      </c>
      <c r="JQ10" s="3">
        <v>755.92669999999998</v>
      </c>
      <c r="JR10" s="3">
        <v>757.00210000000004</v>
      </c>
      <c r="JS10" s="3">
        <v>757.90060000000005</v>
      </c>
      <c r="JT10" s="3">
        <v>758.94140000000004</v>
      </c>
      <c r="JU10" s="3">
        <v>759.71609999999998</v>
      </c>
      <c r="JV10" s="3">
        <v>760.75599999999997</v>
      </c>
      <c r="JW10" s="3">
        <v>761.75580000000002</v>
      </c>
      <c r="JX10" s="3">
        <v>762.9452</v>
      </c>
      <c r="JY10" s="3">
        <v>763.82510000000002</v>
      </c>
      <c r="JZ10" s="3">
        <v>764.99170000000004</v>
      </c>
      <c r="KA10" s="3">
        <v>765.90060000000005</v>
      </c>
      <c r="KB10" s="3">
        <v>767.08579999999995</v>
      </c>
      <c r="KC10" s="3">
        <v>768.10440000000006</v>
      </c>
      <c r="KD10" s="3">
        <v>769.12950000000001</v>
      </c>
      <c r="KE10" s="3">
        <v>770.12109999999996</v>
      </c>
      <c r="KF10" s="3">
        <v>771.06500000000005</v>
      </c>
      <c r="KG10" s="3">
        <v>772.01800000000003</v>
      </c>
      <c r="KH10" s="3">
        <v>772.95460000000003</v>
      </c>
      <c r="KI10" s="3">
        <v>773.86159999999995</v>
      </c>
      <c r="KJ10" s="3">
        <v>774.85050000000001</v>
      </c>
      <c r="KK10" s="3">
        <v>775.71559999999999</v>
      </c>
      <c r="KL10" s="3">
        <v>776.51869999999997</v>
      </c>
      <c r="KM10" s="3">
        <v>777.50620000000004</v>
      </c>
      <c r="KN10" s="3">
        <v>778.37909999999999</v>
      </c>
      <c r="KO10" s="3">
        <v>779.09900000000005</v>
      </c>
      <c r="KP10" s="3">
        <v>779.82249999999999</v>
      </c>
      <c r="KQ10" s="3">
        <v>780.61810000000003</v>
      </c>
      <c r="KR10" s="3">
        <v>781.31780000000003</v>
      </c>
      <c r="KS10" s="3">
        <v>781.87779999999998</v>
      </c>
      <c r="KT10" s="3">
        <v>782.43619999999999</v>
      </c>
      <c r="KU10" s="3">
        <v>783.12689999999998</v>
      </c>
      <c r="KV10" s="3">
        <v>783.76459999999997</v>
      </c>
      <c r="KW10" s="3">
        <v>784.3098</v>
      </c>
      <c r="KX10" s="3">
        <v>784.94550000000004</v>
      </c>
      <c r="KY10" s="3">
        <v>785.60559999999998</v>
      </c>
      <c r="KZ10" s="3">
        <v>786.30269999999996</v>
      </c>
      <c r="LA10" s="3">
        <v>786.86940000000004</v>
      </c>
      <c r="LB10" s="3">
        <v>787.27980000000002</v>
      </c>
      <c r="LC10" s="3">
        <v>788.05499999999995</v>
      </c>
      <c r="LD10" s="3">
        <v>788.7989</v>
      </c>
      <c r="LE10" s="3">
        <v>789.54300000000001</v>
      </c>
      <c r="LF10" s="3">
        <v>790.16930000000002</v>
      </c>
      <c r="LG10" s="3">
        <v>790.75210000000004</v>
      </c>
      <c r="LH10" s="3">
        <v>791.42899999999997</v>
      </c>
      <c r="LI10" s="3">
        <v>792.11479999999995</v>
      </c>
      <c r="LJ10" s="3">
        <v>792.68880000000001</v>
      </c>
      <c r="LK10" s="3">
        <v>793.2251</v>
      </c>
      <c r="LL10" s="3">
        <v>793.88670000000002</v>
      </c>
      <c r="LM10" s="3">
        <v>794.37300000000005</v>
      </c>
      <c r="LN10" s="3">
        <v>794.99689999999998</v>
      </c>
      <c r="LO10" s="3">
        <v>795.51149999999996</v>
      </c>
      <c r="LP10" s="3">
        <v>796.01199999999994</v>
      </c>
      <c r="LQ10" s="3">
        <v>796.59320000000002</v>
      </c>
      <c r="LR10" s="3">
        <v>797.05790000000002</v>
      </c>
      <c r="LS10" s="3">
        <v>797.63630000000001</v>
      </c>
      <c r="LT10" s="3">
        <v>798.11</v>
      </c>
      <c r="LU10" s="3">
        <v>798.62</v>
      </c>
      <c r="LV10" s="3">
        <v>799.19299999999998</v>
      </c>
      <c r="LW10" s="3">
        <v>799.64030000000002</v>
      </c>
      <c r="LX10" s="3">
        <v>800.07069999999999</v>
      </c>
      <c r="LY10" s="3">
        <v>800.63620000000003</v>
      </c>
      <c r="LZ10" s="3">
        <v>800.97140000000002</v>
      </c>
      <c r="MA10" s="3">
        <v>801.50260000000003</v>
      </c>
      <c r="MB10" s="3">
        <v>801.94439999999997</v>
      </c>
      <c r="MC10" s="3">
        <v>802.45569999999998</v>
      </c>
      <c r="MD10" s="3">
        <v>802.79650000000004</v>
      </c>
      <c r="ME10" s="3">
        <v>803.28499999999997</v>
      </c>
      <c r="MF10" s="3">
        <v>803.65599999999995</v>
      </c>
      <c r="MG10" s="3">
        <v>804.06489999999997</v>
      </c>
      <c r="MH10" s="3">
        <v>804.41210000000001</v>
      </c>
      <c r="MI10" s="3">
        <v>804.91949999999997</v>
      </c>
      <c r="MJ10" s="3">
        <v>805.23620000000005</v>
      </c>
      <c r="MK10" s="3">
        <v>805.72140000000002</v>
      </c>
      <c r="ML10" s="3">
        <v>806.07330000000002</v>
      </c>
      <c r="MM10" s="3">
        <v>806.50040000000001</v>
      </c>
      <c r="MN10" s="3">
        <v>806.94650000000001</v>
      </c>
      <c r="MO10" s="3">
        <v>807.29449999999997</v>
      </c>
      <c r="MP10" s="3">
        <v>807.67629999999997</v>
      </c>
      <c r="MQ10" s="3">
        <v>808.19970000000001</v>
      </c>
      <c r="MR10" s="3">
        <v>808.61749999999995</v>
      </c>
      <c r="MS10" s="3">
        <v>809.15599999999995</v>
      </c>
      <c r="MT10" s="3">
        <v>809.56</v>
      </c>
      <c r="MU10" s="180" t="s">
        <v>400</v>
      </c>
      <c r="MV10" s="180" t="b">
        <v>1</v>
      </c>
      <c r="MW10" s="1" t="s">
        <v>395</v>
      </c>
      <c r="MX10" s="180" t="s">
        <v>376</v>
      </c>
      <c r="MY10" s="180">
        <v>2026</v>
      </c>
      <c r="MZ10" s="180">
        <v>1</v>
      </c>
      <c r="NA10" s="17">
        <v>46174</v>
      </c>
      <c r="NB10" s="1" t="s">
        <v>401</v>
      </c>
      <c r="NC10" s="1" t="s">
        <v>402</v>
      </c>
      <c r="ND10" s="180" t="s">
        <v>403</v>
      </c>
      <c r="NE10" s="180" t="s">
        <v>379</v>
      </c>
      <c r="NF10" s="180" t="s">
        <v>749</v>
      </c>
    </row>
    <row r="11" spans="1:370" x14ac:dyDescent="0.25">
      <c r="A11" s="180" t="s">
        <v>399</v>
      </c>
      <c r="B11" s="180" t="s">
        <v>421</v>
      </c>
      <c r="C11" s="1" t="s">
        <v>1411</v>
      </c>
      <c r="D11" s="180" t="s">
        <v>393</v>
      </c>
      <c r="E11" s="180" t="s">
        <v>382</v>
      </c>
      <c r="F11" s="180" t="s">
        <v>374</v>
      </c>
      <c r="G11" s="2">
        <v>0.20323050000000001</v>
      </c>
      <c r="H11" s="2">
        <v>0.21495700000000001</v>
      </c>
      <c r="I11" s="2">
        <v>0.2068633</v>
      </c>
      <c r="J11" s="2">
        <v>0.17894930000000001</v>
      </c>
      <c r="K11" s="2">
        <v>0.2445668</v>
      </c>
      <c r="L11" s="2">
        <v>0.31599579999999999</v>
      </c>
      <c r="M11" s="2">
        <v>0.15646450000000001</v>
      </c>
      <c r="N11" s="2">
        <v>-0.23402700000000001</v>
      </c>
      <c r="O11" s="2">
        <v>-0.78578300000000001</v>
      </c>
      <c r="P11" s="2">
        <v>-1.240029</v>
      </c>
      <c r="Q11" s="2">
        <v>-1.302373</v>
      </c>
      <c r="R11" s="2">
        <v>-0.97281430000000002</v>
      </c>
      <c r="S11" s="2">
        <v>-0.57176479999999996</v>
      </c>
      <c r="T11" s="2">
        <v>-0.3313603</v>
      </c>
      <c r="U11" s="2">
        <v>-0.25779770000000002</v>
      </c>
      <c r="V11" s="2">
        <v>-0.35107729999999998</v>
      </c>
      <c r="W11" s="2">
        <v>-0.35524869999999997</v>
      </c>
      <c r="X11" s="2">
        <v>-0.29387629999999998</v>
      </c>
      <c r="Y11" s="2">
        <v>-0.45606370000000002</v>
      </c>
      <c r="Z11" s="2">
        <v>-0.84181119999999998</v>
      </c>
      <c r="AA11" s="2">
        <v>-1.4193910000000001</v>
      </c>
      <c r="AB11" s="2">
        <v>-1.901734</v>
      </c>
      <c r="AC11" s="2">
        <v>-1.9166719999999999</v>
      </c>
      <c r="AD11" s="2">
        <v>-1.4642029999999999</v>
      </c>
      <c r="AE11" s="2">
        <v>-0.79912019999999995</v>
      </c>
      <c r="AF11" s="2">
        <v>-0.43894230000000001</v>
      </c>
      <c r="AG11" s="2">
        <v>-0.30341099999999999</v>
      </c>
      <c r="AH11" s="2">
        <v>-0.3925265</v>
      </c>
      <c r="AI11" s="2">
        <v>0.35099999999999998</v>
      </c>
      <c r="AJ11" s="2">
        <v>-0.13200000000000001</v>
      </c>
      <c r="AK11" s="2">
        <v>-0.70899999999999996</v>
      </c>
      <c r="AL11" s="2">
        <v>-1.4379999999999999</v>
      </c>
      <c r="AM11" s="2">
        <v>-2.0419999999999998</v>
      </c>
      <c r="AN11" s="2">
        <v>-3.234</v>
      </c>
      <c r="AO11" s="2">
        <v>-3.9369999999999998</v>
      </c>
      <c r="AP11" s="2">
        <v>-3.0289999999999999</v>
      </c>
      <c r="AQ11" s="2">
        <v>-3.5680000000000001</v>
      </c>
      <c r="AR11" s="2">
        <v>-4.6740000000000004</v>
      </c>
      <c r="AS11" s="2">
        <v>-4.8959999999999999</v>
      </c>
      <c r="AT11" s="2">
        <v>-3.36</v>
      </c>
      <c r="AU11" s="2">
        <v>-4.5220000000000002</v>
      </c>
      <c r="AV11" s="2">
        <v>-4.2910000000000004</v>
      </c>
      <c r="AW11" s="2">
        <v>-3.4940000000000002</v>
      </c>
      <c r="AX11" s="2">
        <v>-4.1740000000000004</v>
      </c>
      <c r="AY11" s="2">
        <v>-5.01</v>
      </c>
      <c r="AZ11" s="2">
        <v>-3.98</v>
      </c>
      <c r="BA11" s="2">
        <v>-5.5339999999999998</v>
      </c>
      <c r="BB11" s="2">
        <v>-4.7789999999999999</v>
      </c>
      <c r="BC11" s="2">
        <v>-4.2699999999999996</v>
      </c>
      <c r="BD11" s="2">
        <v>-4.6120000000000001</v>
      </c>
      <c r="BE11" s="2">
        <v>-6.9770000000000003</v>
      </c>
      <c r="BF11" s="2">
        <v>-6.758</v>
      </c>
      <c r="BG11" s="2">
        <v>-7.0119999999999996</v>
      </c>
      <c r="BH11" s="2">
        <v>-6.1680000000000001</v>
      </c>
      <c r="BI11" s="2">
        <v>-6.234</v>
      </c>
      <c r="BJ11" s="2">
        <v>-6.64</v>
      </c>
      <c r="BK11" s="2">
        <v>-3.3919999999999999</v>
      </c>
      <c r="BL11" s="2">
        <v>-4.6639999999999997</v>
      </c>
      <c r="BM11" s="2">
        <v>-4.9349999999999996</v>
      </c>
      <c r="BN11" s="2">
        <v>-4.2460000000000004</v>
      </c>
      <c r="BO11" s="2">
        <v>-4.5339999999999998</v>
      </c>
      <c r="BP11" s="2">
        <v>-6.3019999999999996</v>
      </c>
      <c r="BQ11" s="2">
        <v>-6.0350000000000001</v>
      </c>
      <c r="BR11" s="2">
        <v>-6.7839999999999998</v>
      </c>
      <c r="BS11" s="2">
        <v>-4.915</v>
      </c>
      <c r="BT11" s="2">
        <v>-3.1280000000000001</v>
      </c>
      <c r="BU11" s="2">
        <v>-6.6719999999999997</v>
      </c>
      <c r="BV11" s="2">
        <v>-3.073</v>
      </c>
      <c r="BW11" s="2">
        <v>-7.218</v>
      </c>
      <c r="BX11" s="2">
        <v>-5.42</v>
      </c>
      <c r="BY11" s="2">
        <v>-7.141</v>
      </c>
      <c r="BZ11" s="2">
        <v>-5.891</v>
      </c>
      <c r="CA11" s="2">
        <v>-7.1070000000000002</v>
      </c>
      <c r="CB11" s="2">
        <v>-7.5620000000000003</v>
      </c>
      <c r="CC11" s="2">
        <v>-8.0739999999999998</v>
      </c>
      <c r="CD11" s="2">
        <v>-8.5489999999999995</v>
      </c>
      <c r="CE11" s="2">
        <v>-9.5960000000000001</v>
      </c>
      <c r="CF11" s="2">
        <v>-12.712</v>
      </c>
      <c r="CG11" s="2">
        <v>-14.173999999999999</v>
      </c>
      <c r="CH11" s="2">
        <v>-15.406000000000001</v>
      </c>
      <c r="CI11" s="2">
        <v>-17.215</v>
      </c>
      <c r="CJ11" s="2">
        <v>-19.175000000000001</v>
      </c>
      <c r="CK11" s="2">
        <v>-18.719000000000001</v>
      </c>
      <c r="CL11" s="2">
        <v>-17.442</v>
      </c>
      <c r="CM11" s="2">
        <v>-16.863</v>
      </c>
      <c r="CN11" s="2">
        <v>-15.587</v>
      </c>
      <c r="CO11" s="2">
        <v>-15.707000000000001</v>
      </c>
      <c r="CP11" s="2">
        <v>-15.856999999999999</v>
      </c>
      <c r="CQ11" s="2">
        <v>-15.647</v>
      </c>
      <c r="CR11" s="2">
        <v>-16.57</v>
      </c>
      <c r="CS11" s="2">
        <v>-15.352</v>
      </c>
      <c r="CT11" s="2">
        <v>-14.472</v>
      </c>
      <c r="CU11" s="2">
        <v>-12.29</v>
      </c>
      <c r="CV11" s="2">
        <v>-12.968</v>
      </c>
      <c r="CW11" s="2">
        <v>-11.473000000000001</v>
      </c>
      <c r="CX11" s="2">
        <v>-11.881</v>
      </c>
      <c r="CY11" s="2">
        <v>-12.241</v>
      </c>
      <c r="CZ11" s="2">
        <v>-11.047000000000001</v>
      </c>
      <c r="DA11" s="2">
        <v>-13.23</v>
      </c>
      <c r="DB11" s="2">
        <v>-11.301</v>
      </c>
      <c r="DC11" s="2">
        <v>-9.3870000000000005</v>
      </c>
      <c r="DD11" s="2">
        <v>-8.9849999999999994</v>
      </c>
      <c r="DE11" s="2">
        <v>-7.5060000000000002</v>
      </c>
      <c r="DF11" s="2">
        <v>-6.2530000000000001</v>
      </c>
      <c r="DG11" s="2">
        <v>-6.6230000000000002</v>
      </c>
      <c r="DH11" s="2">
        <v>-5.7549999999999999</v>
      </c>
      <c r="DI11" s="2">
        <v>-3.9409999999999998</v>
      </c>
      <c r="DJ11" s="2">
        <v>-5.0010000000000003</v>
      </c>
      <c r="DK11" s="2">
        <v>-4.5670000000000002</v>
      </c>
      <c r="DL11" s="2">
        <v>-3.891</v>
      </c>
      <c r="DM11" s="2">
        <v>-3.6909999999999998</v>
      </c>
      <c r="DN11" s="2">
        <v>-7.2089999999999996</v>
      </c>
      <c r="DO11" s="2">
        <v>-5.9080000000000004</v>
      </c>
      <c r="DP11" s="2">
        <v>-4.4999999999999998E-2</v>
      </c>
      <c r="DQ11" s="2">
        <v>-7.41</v>
      </c>
      <c r="DR11" s="2">
        <v>-8.2799999999999994</v>
      </c>
      <c r="DS11" s="2">
        <v>-10.161</v>
      </c>
      <c r="DT11" s="2">
        <v>-8.1050000000000004</v>
      </c>
      <c r="DU11" s="2">
        <v>-13.430999999999999</v>
      </c>
      <c r="DV11" s="2">
        <v>-18.306999999999999</v>
      </c>
      <c r="DW11" s="2">
        <v>-16.152000000000001</v>
      </c>
      <c r="DX11" s="2">
        <v>-16.07</v>
      </c>
      <c r="DY11" s="2">
        <v>-17.024000000000001</v>
      </c>
      <c r="DZ11" s="2">
        <v>-16.853000000000002</v>
      </c>
      <c r="EA11" s="2">
        <v>-15.435</v>
      </c>
      <c r="EB11" s="2">
        <v>-14.875999999999999</v>
      </c>
      <c r="EC11" s="2">
        <v>-15.535</v>
      </c>
      <c r="ED11" s="2">
        <v>-14.413</v>
      </c>
      <c r="EE11" s="2">
        <v>-12.54</v>
      </c>
      <c r="EF11" s="2">
        <v>-17.327999999999999</v>
      </c>
      <c r="EG11" s="2">
        <v>-15.803000000000001</v>
      </c>
      <c r="EH11" s="2">
        <v>-16.094000000000001</v>
      </c>
      <c r="EI11" s="2">
        <v>-13.555999999999999</v>
      </c>
      <c r="EJ11" s="2">
        <v>-12.836</v>
      </c>
      <c r="EK11" s="2">
        <v>-13.409000000000001</v>
      </c>
      <c r="EL11" s="2">
        <v>-9.2370000000000001</v>
      </c>
      <c r="EM11" s="2">
        <v>-14.467000000000001</v>
      </c>
      <c r="EN11" s="2">
        <v>-13.272</v>
      </c>
      <c r="EO11" s="2">
        <v>-14.37</v>
      </c>
      <c r="EP11" s="2">
        <v>-15.795</v>
      </c>
      <c r="EQ11" s="2">
        <v>-14.975</v>
      </c>
      <c r="ER11" s="2">
        <v>-15.173</v>
      </c>
      <c r="ES11" s="2">
        <v>-15.413</v>
      </c>
      <c r="ET11" s="2">
        <v>-24.010999999999999</v>
      </c>
      <c r="EU11" s="2">
        <v>-34.584000000000003</v>
      </c>
      <c r="EV11" s="2">
        <v>-33.356000000000002</v>
      </c>
      <c r="EW11" s="2">
        <v>-39.409999999999997</v>
      </c>
      <c r="EX11" s="2">
        <v>-35.411000000000001</v>
      </c>
      <c r="EY11" s="2">
        <v>-39.15</v>
      </c>
      <c r="EZ11" s="2">
        <v>-36.511000000000003</v>
      </c>
      <c r="FA11" s="2">
        <v>-34.274999999999999</v>
      </c>
      <c r="FB11" s="2">
        <v>-32.741</v>
      </c>
      <c r="FC11" s="2">
        <v>-28.34</v>
      </c>
      <c r="FD11" s="2">
        <v>-28.545000000000002</v>
      </c>
      <c r="FE11" s="2">
        <v>-26.122</v>
      </c>
      <c r="FF11" s="2">
        <v>-26.449000000000002</v>
      </c>
      <c r="FG11" s="2">
        <v>-27.738</v>
      </c>
      <c r="FH11" s="2">
        <v>-29.486999999999998</v>
      </c>
      <c r="FI11" s="2">
        <v>-27.332000000000001</v>
      </c>
      <c r="FJ11" s="2">
        <v>-23.356999999999999</v>
      </c>
      <c r="FK11" s="2">
        <v>-28.501000000000001</v>
      </c>
      <c r="FL11" s="2">
        <v>-26.504999999999999</v>
      </c>
      <c r="FM11" s="2">
        <v>-24.864999999999998</v>
      </c>
      <c r="FN11" s="2">
        <v>-24.968</v>
      </c>
      <c r="FO11" s="2">
        <v>-24.111999999999998</v>
      </c>
      <c r="FP11" s="2">
        <v>-24.777000000000001</v>
      </c>
      <c r="FQ11" s="2">
        <v>-24.170999999999999</v>
      </c>
      <c r="FR11" s="2">
        <v>-25.414999999999999</v>
      </c>
      <c r="FS11" s="2">
        <v>-23.204999999999998</v>
      </c>
      <c r="FT11" s="2">
        <v>-23.035</v>
      </c>
      <c r="FU11" s="2">
        <v>-20.38</v>
      </c>
      <c r="FV11" s="2">
        <v>-19.128</v>
      </c>
      <c r="FW11" s="2">
        <v>-21.164000000000001</v>
      </c>
      <c r="FX11" s="2">
        <v>-20.408000000000001</v>
      </c>
      <c r="FY11" s="2">
        <v>-22.279</v>
      </c>
      <c r="FZ11" s="2">
        <v>-20.210999999999999</v>
      </c>
      <c r="GA11" s="2">
        <v>-21.146000000000001</v>
      </c>
      <c r="GB11" s="2">
        <v>-18.327999999999999</v>
      </c>
      <c r="GC11" s="2">
        <v>-21.652000000000001</v>
      </c>
      <c r="GD11" s="2">
        <v>-15.976000000000001</v>
      </c>
      <c r="GE11" s="2">
        <v>-14.289</v>
      </c>
      <c r="GF11" s="2">
        <v>-13.544</v>
      </c>
      <c r="GG11" s="2">
        <v>-14.708</v>
      </c>
      <c r="GH11" s="2">
        <v>-12.042999999999999</v>
      </c>
      <c r="GI11" s="2">
        <v>-13.573</v>
      </c>
      <c r="GJ11" s="2">
        <v>-14.372</v>
      </c>
      <c r="GK11" s="2">
        <v>-12.063000000000001</v>
      </c>
      <c r="GL11" s="2">
        <v>-18.327000000000002</v>
      </c>
      <c r="GM11" s="2">
        <v>-35.747999999999998</v>
      </c>
      <c r="GN11" s="2">
        <v>-77.444999999999993</v>
      </c>
      <c r="GO11" s="2">
        <v>-32.844999999999999</v>
      </c>
      <c r="GP11" s="2">
        <v>-61.039000000000001</v>
      </c>
      <c r="GQ11" s="2">
        <v>-55.142000000000003</v>
      </c>
      <c r="GR11" s="2">
        <v>-50.415999999999997</v>
      </c>
      <c r="GS11" s="2">
        <v>-31.536000000000001</v>
      </c>
      <c r="GT11" s="2">
        <v>-28.013999999999999</v>
      </c>
      <c r="GU11" s="2">
        <v>-31.914999999999999</v>
      </c>
      <c r="GV11" s="2">
        <v>-23.529</v>
      </c>
      <c r="GW11" s="2">
        <v>-32.247</v>
      </c>
      <c r="GX11" s="2">
        <v>-38.350999999999999</v>
      </c>
      <c r="GY11" s="2">
        <v>-35.167999999999999</v>
      </c>
      <c r="GZ11" s="2">
        <v>-36.195</v>
      </c>
      <c r="HA11" s="2">
        <v>-39.790999999999997</v>
      </c>
      <c r="HB11" s="2">
        <v>-40.866</v>
      </c>
      <c r="HC11" s="2">
        <v>-40.914999999999999</v>
      </c>
      <c r="HD11" s="2">
        <v>-40.497999999999998</v>
      </c>
      <c r="HE11" s="2">
        <v>-43.853999999999999</v>
      </c>
      <c r="HF11" s="2">
        <v>-43.902000000000001</v>
      </c>
      <c r="HG11" s="2">
        <v>-39.087000000000003</v>
      </c>
      <c r="HH11" s="2">
        <v>-41.390999999999998</v>
      </c>
      <c r="HI11" s="2">
        <v>-41.36</v>
      </c>
      <c r="HJ11" s="2">
        <v>-30.672999999999998</v>
      </c>
      <c r="HK11" s="3">
        <v>-38.732210000000002</v>
      </c>
      <c r="HL11" s="3">
        <v>-38.844700000000003</v>
      </c>
      <c r="HM11" s="3">
        <v>-39.610810000000001</v>
      </c>
      <c r="HN11" s="3">
        <v>-39.846800000000002</v>
      </c>
      <c r="HO11" s="3">
        <v>-40.081699999999998</v>
      </c>
      <c r="HP11" s="3">
        <v>-40.150820000000003</v>
      </c>
      <c r="HQ11" s="3">
        <v>-40.338990000000003</v>
      </c>
      <c r="HR11" s="3">
        <v>-40.500700000000002</v>
      </c>
      <c r="HS11" s="3">
        <v>-39.957920000000001</v>
      </c>
      <c r="HT11" s="3">
        <v>-40.251399999999997</v>
      </c>
      <c r="HU11" s="3">
        <v>-40.721890000000002</v>
      </c>
      <c r="HV11" s="3">
        <v>-40.650599999999997</v>
      </c>
      <c r="HW11" s="3">
        <v>-40.447690000000001</v>
      </c>
      <c r="HX11" s="3">
        <v>-40.216610000000003</v>
      </c>
      <c r="HY11" s="3">
        <v>-40.052</v>
      </c>
      <c r="HZ11" s="3">
        <v>-39.896000000000001</v>
      </c>
      <c r="IA11" s="3">
        <v>-39.775210000000001</v>
      </c>
      <c r="IB11" s="3">
        <v>-39.81268</v>
      </c>
      <c r="IC11" s="3">
        <v>-39.826689999999999</v>
      </c>
      <c r="ID11" s="3">
        <v>-39.83182</v>
      </c>
      <c r="IE11" s="3">
        <v>-39.958889999999997</v>
      </c>
      <c r="IF11" s="3">
        <v>-39.801729999999999</v>
      </c>
      <c r="IG11" s="3">
        <v>-39.677610000000001</v>
      </c>
      <c r="IH11" s="3">
        <v>-39.476680000000002</v>
      </c>
      <c r="II11" s="3">
        <v>-39.323880000000003</v>
      </c>
      <c r="IJ11" s="3">
        <v>-39.113309999999998</v>
      </c>
      <c r="IK11" s="3">
        <v>-38.797490000000003</v>
      </c>
      <c r="IL11" s="3">
        <v>-38.401699999999998</v>
      </c>
      <c r="IM11" s="3">
        <v>-37.986910000000002</v>
      </c>
      <c r="IN11" s="3">
        <v>-37.558929999999997</v>
      </c>
      <c r="IO11" s="3">
        <v>-37.189120000000003</v>
      </c>
      <c r="IP11" s="3">
        <v>-36.661619999999999</v>
      </c>
      <c r="IQ11" s="3">
        <v>-36.330379999999998</v>
      </c>
      <c r="IR11" s="3">
        <v>-35.837769999999999</v>
      </c>
      <c r="IS11" s="3">
        <v>-35.460140000000003</v>
      </c>
      <c r="IT11" s="3">
        <v>-35.230530000000002</v>
      </c>
      <c r="IU11" s="3">
        <v>-34.937010000000001</v>
      </c>
      <c r="IV11" s="3">
        <v>-34.696469999999998</v>
      </c>
      <c r="IW11" s="3">
        <v>-34.466799999999999</v>
      </c>
      <c r="IX11" s="3">
        <v>-34.382019999999997</v>
      </c>
      <c r="IY11" s="3">
        <v>-34.367980000000003</v>
      </c>
      <c r="IZ11" s="3">
        <v>-34.590029999999999</v>
      </c>
      <c r="JA11" s="3">
        <v>-34.799990000000001</v>
      </c>
      <c r="JB11" s="3">
        <v>-35.031010000000002</v>
      </c>
      <c r="JC11" s="3">
        <v>-35.252009999999999</v>
      </c>
      <c r="JD11" s="3">
        <v>-35.461979999999997</v>
      </c>
      <c r="JE11" s="3">
        <v>-35.703980000000001</v>
      </c>
      <c r="JF11" s="3">
        <v>-35.934019999999997</v>
      </c>
      <c r="JG11" s="3">
        <v>-36.155030000000004</v>
      </c>
      <c r="JH11" s="3">
        <v>-36.366030000000002</v>
      </c>
      <c r="JI11" s="3">
        <v>-36.587040000000002</v>
      </c>
      <c r="JJ11" s="3">
        <v>-36.796999999999997</v>
      </c>
      <c r="JK11" s="3">
        <v>-37.018009999999997</v>
      </c>
      <c r="JL11" s="3">
        <v>-37.248959999999997</v>
      </c>
      <c r="JM11" s="3">
        <v>-37.489989999999999</v>
      </c>
      <c r="JN11" s="3">
        <v>-37.729979999999998</v>
      </c>
      <c r="JO11" s="3">
        <v>-37.960999999999999</v>
      </c>
      <c r="JP11" s="3">
        <v>-38.202030000000001</v>
      </c>
      <c r="JQ11" s="3">
        <v>-38.412959999999998</v>
      </c>
      <c r="JR11" s="3">
        <v>-38.684019999999997</v>
      </c>
      <c r="JS11" s="3">
        <v>-38.914000000000001</v>
      </c>
      <c r="JT11" s="3">
        <v>-39.156010000000002</v>
      </c>
      <c r="JU11" s="3">
        <v>-39.396970000000003</v>
      </c>
      <c r="JV11" s="3">
        <v>-39.638979999999997</v>
      </c>
      <c r="JW11" s="3">
        <v>-39.898989999999998</v>
      </c>
      <c r="JX11" s="3">
        <v>-40.150019999999998</v>
      </c>
      <c r="JY11" s="3">
        <v>-40.411009999999997</v>
      </c>
      <c r="JZ11" s="3">
        <v>-40.661990000000003</v>
      </c>
      <c r="KA11" s="3">
        <v>-40.924010000000003</v>
      </c>
      <c r="KB11" s="3">
        <v>-41.174990000000001</v>
      </c>
      <c r="KC11" s="3">
        <v>-41.45496</v>
      </c>
      <c r="KD11" s="3">
        <v>-41.70599</v>
      </c>
      <c r="KE11" s="3">
        <v>-41.976990000000001</v>
      </c>
      <c r="KF11" s="3">
        <v>-42.228029999999997</v>
      </c>
      <c r="KG11" s="3">
        <v>-42.499020000000002</v>
      </c>
      <c r="KH11" s="3">
        <v>-42.761049999999997</v>
      </c>
      <c r="KI11" s="3">
        <v>-43.031010000000002</v>
      </c>
      <c r="KJ11" s="3">
        <v>-43.302</v>
      </c>
      <c r="KK11" s="3">
        <v>-43.573</v>
      </c>
      <c r="KL11" s="3">
        <v>-43.83502</v>
      </c>
      <c r="KM11" s="3">
        <v>-44.114989999999999</v>
      </c>
      <c r="KN11" s="3">
        <v>-44.366999999999997</v>
      </c>
      <c r="KO11" s="3">
        <v>-44.646970000000003</v>
      </c>
      <c r="KP11" s="3">
        <v>-44.91901</v>
      </c>
      <c r="KQ11" s="3">
        <v>-45.17004</v>
      </c>
      <c r="KR11" s="3">
        <v>-45.449950000000001</v>
      </c>
      <c r="KS11" s="3">
        <v>-45.710999999999999</v>
      </c>
      <c r="KT11" s="3">
        <v>-45.97296</v>
      </c>
      <c r="KU11" s="3">
        <v>-46.223999999999997</v>
      </c>
      <c r="KV11" s="3">
        <v>-46.50403</v>
      </c>
      <c r="KW11" s="3">
        <v>-46.765990000000002</v>
      </c>
      <c r="KX11" s="3">
        <v>-47.026000000000003</v>
      </c>
      <c r="KY11" s="3">
        <v>-47.296999999999997</v>
      </c>
      <c r="KZ11" s="3">
        <v>-47.567990000000002</v>
      </c>
      <c r="LA11" s="3">
        <v>-47.85004</v>
      </c>
      <c r="LB11" s="3">
        <v>-48.109009999999998</v>
      </c>
      <c r="LC11" s="3">
        <v>-48.392029999999998</v>
      </c>
      <c r="LD11" s="3">
        <v>-48.682009999999998</v>
      </c>
      <c r="LE11" s="3">
        <v>-48.962949999999999</v>
      </c>
      <c r="LF11" s="3">
        <v>-49.253970000000002</v>
      </c>
      <c r="LG11" s="3">
        <v>-49.54504</v>
      </c>
      <c r="LH11" s="3">
        <v>-49.827030000000001</v>
      </c>
      <c r="LI11" s="3">
        <v>-50.127009999999999</v>
      </c>
      <c r="LJ11" s="3">
        <v>-50.40802</v>
      </c>
      <c r="LK11" s="3">
        <v>-50.699039999999997</v>
      </c>
      <c r="LL11" s="3">
        <v>-50.989989999999999</v>
      </c>
      <c r="LM11" s="3">
        <v>-51.291020000000003</v>
      </c>
      <c r="LN11" s="3">
        <v>-51.572020000000002</v>
      </c>
      <c r="LO11" s="3">
        <v>-51.880980000000001</v>
      </c>
      <c r="LP11" s="3">
        <v>-52.164000000000001</v>
      </c>
      <c r="LQ11" s="3">
        <v>-52.45599</v>
      </c>
      <c r="LR11" s="3">
        <v>-52.765990000000002</v>
      </c>
      <c r="LS11" s="3">
        <v>-53.049990000000001</v>
      </c>
      <c r="LT11" s="3">
        <v>-53.360050000000001</v>
      </c>
      <c r="LU11" s="3">
        <v>-53.677979999999998</v>
      </c>
      <c r="LV11" s="3">
        <v>-53.981990000000003</v>
      </c>
      <c r="LW11" s="3">
        <v>-54.27899</v>
      </c>
      <c r="LX11" s="3">
        <v>-54.554020000000001</v>
      </c>
      <c r="LY11" s="3">
        <v>-54.864989999999999</v>
      </c>
      <c r="LZ11" s="3">
        <v>-55.176029999999997</v>
      </c>
      <c r="MA11" s="3">
        <v>-55.516970000000001</v>
      </c>
      <c r="MB11" s="3">
        <v>-55.815980000000003</v>
      </c>
      <c r="MC11" s="3">
        <v>-56.157040000000002</v>
      </c>
      <c r="MD11" s="3">
        <v>-56.447020000000002</v>
      </c>
      <c r="ME11" s="3">
        <v>-56.768979999999999</v>
      </c>
      <c r="MF11" s="3">
        <v>-57.07996</v>
      </c>
      <c r="MG11" s="3">
        <v>-57.393009999999997</v>
      </c>
      <c r="MH11" s="3">
        <v>-57.713990000000003</v>
      </c>
      <c r="MI11" s="3">
        <v>-58.04504</v>
      </c>
      <c r="MJ11" s="3">
        <v>-58.346980000000002</v>
      </c>
      <c r="MK11" s="3">
        <v>-58.686039999999998</v>
      </c>
      <c r="ML11" s="3">
        <v>-59.015990000000002</v>
      </c>
      <c r="MM11" s="3">
        <v>-59.338990000000003</v>
      </c>
      <c r="MN11" s="3">
        <v>-59.657040000000002</v>
      </c>
      <c r="MO11" s="3">
        <v>-60.000979999999998</v>
      </c>
      <c r="MP11" s="3">
        <v>-60.33099</v>
      </c>
      <c r="MQ11" s="3">
        <v>-60.66498</v>
      </c>
      <c r="MR11" s="3">
        <v>-61.002009999999999</v>
      </c>
      <c r="MS11" s="3">
        <v>-61.365049999999997</v>
      </c>
      <c r="MT11" s="3">
        <v>-61.685969999999998</v>
      </c>
      <c r="MU11" s="180" t="s">
        <v>400</v>
      </c>
      <c r="MV11" s="180" t="b">
        <v>0</v>
      </c>
      <c r="MW11" s="180" t="s">
        <v>376</v>
      </c>
      <c r="MX11" s="180" t="s">
        <v>376</v>
      </c>
      <c r="MY11" s="180">
        <v>2025</v>
      </c>
      <c r="MZ11" s="180">
        <v>4</v>
      </c>
      <c r="NA11" s="17">
        <v>46174</v>
      </c>
      <c r="NB11" s="1" t="s">
        <v>434</v>
      </c>
      <c r="NC11" s="1" t="s">
        <v>435</v>
      </c>
      <c r="ND11" s="180" t="s">
        <v>403</v>
      </c>
      <c r="NE11" s="180" t="s">
        <v>424</v>
      </c>
      <c r="NF11" s="180" t="s">
        <v>749</v>
      </c>
    </row>
    <row r="12" spans="1:370" x14ac:dyDescent="0.25">
      <c r="A12" s="180" t="s">
        <v>399</v>
      </c>
      <c r="B12" s="180" t="s">
        <v>439</v>
      </c>
      <c r="C12" s="1" t="s">
        <v>1411</v>
      </c>
      <c r="D12" s="180" t="s">
        <v>393</v>
      </c>
      <c r="E12" s="180" t="s">
        <v>382</v>
      </c>
      <c r="F12" s="180" t="s">
        <v>374</v>
      </c>
      <c r="G12" s="2">
        <v>54.020290000000003</v>
      </c>
      <c r="H12" s="2">
        <v>54.872500000000002</v>
      </c>
      <c r="I12" s="2">
        <v>56.008780000000002</v>
      </c>
      <c r="J12" s="2">
        <v>56.766300000000001</v>
      </c>
      <c r="K12" s="2">
        <v>58.048589999999997</v>
      </c>
      <c r="L12" s="2">
        <v>59.330880000000001</v>
      </c>
      <c r="M12" s="2">
        <v>60.613169999999997</v>
      </c>
      <c r="N12" s="2">
        <v>61.89546</v>
      </c>
      <c r="O12" s="2">
        <v>63.993580000000001</v>
      </c>
      <c r="P12" s="2">
        <v>66.091700000000003</v>
      </c>
      <c r="Q12" s="2">
        <v>68.189819999999997</v>
      </c>
      <c r="R12" s="2">
        <v>70.287930000000003</v>
      </c>
      <c r="S12" s="2">
        <v>71.978139999999996</v>
      </c>
      <c r="T12" s="2">
        <v>73.668340000000001</v>
      </c>
      <c r="U12" s="2">
        <v>75.358549999999994</v>
      </c>
      <c r="V12" s="2">
        <v>77.048749999999998</v>
      </c>
      <c r="W12" s="2">
        <v>79.175899999999999</v>
      </c>
      <c r="X12" s="2">
        <v>81.303049999999999</v>
      </c>
      <c r="Y12" s="2">
        <v>83.430210000000002</v>
      </c>
      <c r="Z12" s="2">
        <v>85.557360000000003</v>
      </c>
      <c r="AA12" s="2">
        <v>89.369590000000002</v>
      </c>
      <c r="AB12" s="2">
        <v>93.181820000000002</v>
      </c>
      <c r="AC12" s="2">
        <v>96.994050000000001</v>
      </c>
      <c r="AD12" s="2">
        <v>100.80629999999999</v>
      </c>
      <c r="AE12" s="2">
        <v>104.5368</v>
      </c>
      <c r="AF12" s="2">
        <v>108.26730000000001</v>
      </c>
      <c r="AG12" s="2">
        <v>111.9978</v>
      </c>
      <c r="AH12" s="2">
        <v>115.7283</v>
      </c>
      <c r="AI12" s="2">
        <v>119.07940000000001</v>
      </c>
      <c r="AJ12" s="2">
        <v>122.4306</v>
      </c>
      <c r="AK12" s="2">
        <v>125.7817</v>
      </c>
      <c r="AL12" s="2">
        <v>129.1328</v>
      </c>
      <c r="AM12" s="2">
        <v>132.22730000000001</v>
      </c>
      <c r="AN12" s="2">
        <v>135.3218</v>
      </c>
      <c r="AO12" s="2">
        <v>138.41630000000001</v>
      </c>
      <c r="AP12" s="2">
        <v>141.51079999999999</v>
      </c>
      <c r="AQ12" s="2">
        <v>152.22210000000001</v>
      </c>
      <c r="AR12" s="2">
        <v>162.93350000000001</v>
      </c>
      <c r="AS12" s="2">
        <v>173.64490000000001</v>
      </c>
      <c r="AT12" s="2">
        <v>184.3563</v>
      </c>
      <c r="AU12" s="2">
        <v>190.93559999999999</v>
      </c>
      <c r="AV12" s="2">
        <v>197.51490000000001</v>
      </c>
      <c r="AW12" s="2">
        <v>204.0942</v>
      </c>
      <c r="AX12" s="2">
        <v>210.67349999999999</v>
      </c>
      <c r="AY12" s="2">
        <v>218.20869999999999</v>
      </c>
      <c r="AZ12" s="2">
        <v>225.7439</v>
      </c>
      <c r="BA12" s="2">
        <v>233.279</v>
      </c>
      <c r="BB12" s="2">
        <v>240.8142</v>
      </c>
      <c r="BC12" s="2">
        <v>248.05199999999999</v>
      </c>
      <c r="BD12" s="2">
        <v>255.28970000000001</v>
      </c>
      <c r="BE12" s="2">
        <v>262.52749999999997</v>
      </c>
      <c r="BF12" s="2">
        <v>269.76530000000002</v>
      </c>
      <c r="BG12" s="2">
        <v>276.45999999999998</v>
      </c>
      <c r="BH12" s="2">
        <v>283.15469999999999</v>
      </c>
      <c r="BI12" s="2">
        <v>289.8494</v>
      </c>
      <c r="BJ12" s="2">
        <v>296.54410000000001</v>
      </c>
      <c r="BK12" s="2">
        <v>303.2088</v>
      </c>
      <c r="BL12" s="2">
        <v>309.87349999999998</v>
      </c>
      <c r="BM12" s="2">
        <v>316.53820000000002</v>
      </c>
      <c r="BN12" s="2">
        <v>323.2029</v>
      </c>
      <c r="BO12" s="2">
        <v>329.05349999999999</v>
      </c>
      <c r="BP12" s="2">
        <v>334.90410000000003</v>
      </c>
      <c r="BQ12" s="2">
        <v>340.75459999999998</v>
      </c>
      <c r="BR12" s="2">
        <v>346.60520000000002</v>
      </c>
      <c r="BS12" s="2">
        <v>353.0582</v>
      </c>
      <c r="BT12" s="2">
        <v>359.5111</v>
      </c>
      <c r="BU12" s="2">
        <v>365.964</v>
      </c>
      <c r="BV12" s="2">
        <v>372.41699999999997</v>
      </c>
      <c r="BW12" s="2">
        <v>376.54</v>
      </c>
      <c r="BX12" s="2">
        <v>381.35399999999998</v>
      </c>
      <c r="BY12" s="2">
        <v>384.387</v>
      </c>
      <c r="BZ12" s="2">
        <v>421.28899999999999</v>
      </c>
      <c r="CA12" s="2">
        <v>424.57400000000001</v>
      </c>
      <c r="CB12" s="2">
        <v>434.53300000000002</v>
      </c>
      <c r="CC12" s="2">
        <v>458.709</v>
      </c>
      <c r="CD12" s="2">
        <v>466.59800000000001</v>
      </c>
      <c r="CE12" s="2">
        <v>477.17599999999999</v>
      </c>
      <c r="CF12" s="2">
        <v>496.63</v>
      </c>
      <c r="CG12" s="2">
        <v>515.59900000000005</v>
      </c>
      <c r="CH12" s="2">
        <v>528.38400000000001</v>
      </c>
      <c r="CI12" s="2">
        <v>554.92999999999995</v>
      </c>
      <c r="CJ12" s="2">
        <v>541.70399999999995</v>
      </c>
      <c r="CK12" s="2">
        <v>652.07399999999996</v>
      </c>
      <c r="CL12" s="2">
        <v>665.99300000000005</v>
      </c>
      <c r="CM12" s="2">
        <v>672.68899999999996</v>
      </c>
      <c r="CN12" s="2">
        <v>654.73599999999999</v>
      </c>
      <c r="CO12" s="2">
        <v>643.60299999999995</v>
      </c>
      <c r="CP12" s="2">
        <v>676.23099999999999</v>
      </c>
      <c r="CQ12" s="2">
        <v>710.399</v>
      </c>
      <c r="CR12" s="2">
        <v>741.72400000000005</v>
      </c>
      <c r="CS12" s="2">
        <v>775.81100000000004</v>
      </c>
      <c r="CT12" s="2">
        <v>905.63800000000003</v>
      </c>
      <c r="CU12" s="2">
        <v>917.41200000000003</v>
      </c>
      <c r="CV12" s="2">
        <v>929.76900000000001</v>
      </c>
      <c r="CW12" s="2">
        <v>949.81899999999996</v>
      </c>
      <c r="CX12" s="2">
        <v>982.20699999999999</v>
      </c>
      <c r="CY12" s="2">
        <v>984.59</v>
      </c>
      <c r="CZ12" s="2">
        <v>1026.5429999999999</v>
      </c>
      <c r="DA12" s="2">
        <v>1043.9760000000001</v>
      </c>
      <c r="DB12" s="2">
        <v>1047.212</v>
      </c>
      <c r="DC12" s="2">
        <v>1043.663</v>
      </c>
      <c r="DD12" s="2">
        <v>1051.5219999999999</v>
      </c>
      <c r="DE12" s="2">
        <v>1087.953</v>
      </c>
      <c r="DF12" s="2">
        <v>1100.1320000000001</v>
      </c>
      <c r="DG12" s="2">
        <v>1089.5419999999999</v>
      </c>
      <c r="DH12" s="2">
        <v>1082.5060000000001</v>
      </c>
      <c r="DI12" s="2">
        <v>1082.9870000000001</v>
      </c>
      <c r="DJ12" s="2">
        <v>1094.1479999999999</v>
      </c>
      <c r="DK12" s="2">
        <v>1096.3530000000001</v>
      </c>
      <c r="DL12" s="2">
        <v>1109.981</v>
      </c>
      <c r="DM12" s="2">
        <v>1116.55</v>
      </c>
      <c r="DN12" s="2">
        <v>1128.596</v>
      </c>
      <c r="DO12" s="2">
        <v>1145.0450000000001</v>
      </c>
      <c r="DP12" s="2">
        <v>1161.7260000000001</v>
      </c>
      <c r="DQ12" s="2">
        <v>1187.6369999999999</v>
      </c>
      <c r="DR12" s="2">
        <v>1174.0730000000001</v>
      </c>
      <c r="DS12" s="2">
        <v>1191.203</v>
      </c>
      <c r="DT12" s="2">
        <v>1220.8720000000001</v>
      </c>
      <c r="DU12" s="2">
        <v>1247.9670000000001</v>
      </c>
      <c r="DV12" s="2">
        <v>1276.144</v>
      </c>
      <c r="DW12" s="2">
        <v>1339.3430000000001</v>
      </c>
      <c r="DX12" s="2">
        <v>1401.7070000000001</v>
      </c>
      <c r="DY12" s="2">
        <v>1403.684</v>
      </c>
      <c r="DZ12" s="2">
        <v>1380.8119999999999</v>
      </c>
      <c r="EA12" s="2">
        <v>1419.5450000000001</v>
      </c>
      <c r="EB12" s="2">
        <v>1431.192</v>
      </c>
      <c r="EC12" s="2">
        <v>1446.42</v>
      </c>
      <c r="ED12" s="2">
        <v>1462.9</v>
      </c>
      <c r="EE12" s="2">
        <v>1497.0440000000001</v>
      </c>
      <c r="EF12" s="2">
        <v>1529.6790000000001</v>
      </c>
      <c r="EG12" s="2">
        <v>1557.5150000000001</v>
      </c>
      <c r="EH12" s="2">
        <v>1548.2429999999999</v>
      </c>
      <c r="EI12" s="2">
        <v>1547.6759999999999</v>
      </c>
      <c r="EJ12" s="2">
        <v>1525.4290000000001</v>
      </c>
      <c r="EK12" s="2">
        <v>1550.2919999999999</v>
      </c>
      <c r="EL12" s="2">
        <v>1539.9949999999999</v>
      </c>
      <c r="EM12" s="2">
        <v>1572.6590000000001</v>
      </c>
      <c r="EN12" s="2">
        <v>1576.6420000000001</v>
      </c>
      <c r="EO12" s="2">
        <v>1590.0250000000001</v>
      </c>
      <c r="EP12" s="2">
        <v>1601.674</v>
      </c>
      <c r="EQ12" s="2">
        <v>1664.184</v>
      </c>
      <c r="ER12" s="2">
        <v>1635.5250000000001</v>
      </c>
      <c r="ES12" s="2">
        <v>1678.2919999999999</v>
      </c>
      <c r="ET12" s="2">
        <v>1788.386</v>
      </c>
      <c r="EU12" s="2">
        <v>1879.3530000000001</v>
      </c>
      <c r="EV12" s="2">
        <v>1964.268</v>
      </c>
      <c r="EW12" s="2">
        <v>2031.904</v>
      </c>
      <c r="EX12" s="2">
        <v>1995.277</v>
      </c>
      <c r="EY12" s="2">
        <v>2066.2469999999998</v>
      </c>
      <c r="EZ12" s="2">
        <v>2155.3009999999999</v>
      </c>
      <c r="FA12" s="2">
        <v>2180.64</v>
      </c>
      <c r="FB12" s="2">
        <v>2162.3739999999998</v>
      </c>
      <c r="FC12" s="2">
        <v>2165.663</v>
      </c>
      <c r="FD12" s="2">
        <v>2203.105</v>
      </c>
      <c r="FE12" s="2">
        <v>2254.105</v>
      </c>
      <c r="FF12" s="2">
        <v>2220.614</v>
      </c>
      <c r="FG12" s="2">
        <v>2312.3519999999999</v>
      </c>
      <c r="FH12" s="2">
        <v>2370.982</v>
      </c>
      <c r="FI12" s="2">
        <v>2411.578</v>
      </c>
      <c r="FJ12" s="2">
        <v>2434.989</v>
      </c>
      <c r="FK12" s="2">
        <v>2486.2950000000001</v>
      </c>
      <c r="FL12" s="2">
        <v>2501.8609999999999</v>
      </c>
      <c r="FM12" s="2">
        <v>2522.5889999999999</v>
      </c>
      <c r="FN12" s="2">
        <v>2498.3739999999998</v>
      </c>
      <c r="FO12" s="2">
        <v>2585.7710000000002</v>
      </c>
      <c r="FP12" s="2">
        <v>2660.962</v>
      </c>
      <c r="FQ12" s="2">
        <v>2719.3629999999998</v>
      </c>
      <c r="FR12" s="2">
        <v>2725.884</v>
      </c>
      <c r="FS12" s="2">
        <v>2876.875</v>
      </c>
      <c r="FT12" s="2">
        <v>2809.7750000000001</v>
      </c>
      <c r="FU12" s="2">
        <v>2848.51</v>
      </c>
      <c r="FV12" s="2">
        <v>2804.6370000000002</v>
      </c>
      <c r="FW12" s="2">
        <v>2944.64</v>
      </c>
      <c r="FX12" s="2">
        <v>3006.81</v>
      </c>
      <c r="FY12" s="2">
        <v>3030.9459999999999</v>
      </c>
      <c r="FZ12" s="2">
        <v>2898.7339999999999</v>
      </c>
      <c r="GA12" s="2">
        <v>2979.3960000000002</v>
      </c>
      <c r="GB12" s="2">
        <v>3034.2060000000001</v>
      </c>
      <c r="GC12" s="2">
        <v>3044.3380000000002</v>
      </c>
      <c r="GD12" s="2">
        <v>2985.366</v>
      </c>
      <c r="GE12" s="2">
        <v>3052.8910000000001</v>
      </c>
      <c r="GF12" s="2">
        <v>3081.7080000000001</v>
      </c>
      <c r="GG12" s="2">
        <v>3086.491</v>
      </c>
      <c r="GH12" s="2">
        <v>3009.4389999999999</v>
      </c>
      <c r="GI12" s="2">
        <v>3141.7779999999998</v>
      </c>
      <c r="GJ12" s="2">
        <v>3190.6779999999999</v>
      </c>
      <c r="GK12" s="2">
        <v>3234.3910000000001</v>
      </c>
      <c r="GL12" s="2">
        <v>3092.223</v>
      </c>
      <c r="GM12" s="2">
        <v>3261.4690000000001</v>
      </c>
      <c r="GN12" s="2">
        <v>3537.777</v>
      </c>
      <c r="GO12" s="2">
        <v>3549.5390000000002</v>
      </c>
      <c r="GP12" s="2">
        <v>3530.5149999999999</v>
      </c>
      <c r="GQ12" s="2">
        <v>3631.6790000000001</v>
      </c>
      <c r="GR12" s="2">
        <v>3606.1219999999998</v>
      </c>
      <c r="GS12" s="2">
        <v>3687.8490000000002</v>
      </c>
      <c r="GT12" s="2">
        <v>3613.7190000000001</v>
      </c>
      <c r="GU12" s="2">
        <v>3662.8449999999998</v>
      </c>
      <c r="GV12" s="2">
        <v>3457.8409999999999</v>
      </c>
      <c r="GW12" s="2">
        <v>3382.7420000000002</v>
      </c>
      <c r="GX12" s="2">
        <v>3249.9319999999998</v>
      </c>
      <c r="GY12" s="2">
        <v>3371.011</v>
      </c>
      <c r="GZ12" s="2">
        <v>3366.1469999999999</v>
      </c>
      <c r="HA12" s="2">
        <v>3350.337</v>
      </c>
      <c r="HB12" s="2">
        <v>3469.3220000000001</v>
      </c>
      <c r="HC12" s="2">
        <v>3530.674</v>
      </c>
      <c r="HD12" s="2">
        <v>3521.0120000000002</v>
      </c>
      <c r="HE12" s="2">
        <v>3651.2280000000001</v>
      </c>
      <c r="HF12" s="2">
        <v>3566.116</v>
      </c>
      <c r="HG12" s="2">
        <v>3641.36</v>
      </c>
      <c r="HH12" s="2">
        <v>3758.0720000000001</v>
      </c>
      <c r="HI12" s="2">
        <v>3796.096</v>
      </c>
      <c r="HJ12" s="2">
        <v>3703.152</v>
      </c>
      <c r="HK12" s="3">
        <v>3741.884</v>
      </c>
      <c r="HL12" s="3">
        <v>3780.7289999999998</v>
      </c>
      <c r="HM12" s="3">
        <v>3820.34</v>
      </c>
      <c r="HN12" s="3">
        <v>3860.1869999999999</v>
      </c>
      <c r="HO12" s="3">
        <v>3900.268</v>
      </c>
      <c r="HP12" s="3">
        <v>3940.4189999999999</v>
      </c>
      <c r="HQ12" s="3">
        <v>3980.7579999999998</v>
      </c>
      <c r="HR12" s="3">
        <v>4021.259</v>
      </c>
      <c r="HS12" s="3">
        <v>4061.2170000000001</v>
      </c>
      <c r="HT12" s="3">
        <v>4101.4679999999998</v>
      </c>
      <c r="HU12" s="3">
        <v>4142.1899999999996</v>
      </c>
      <c r="HV12" s="3">
        <v>4182.84</v>
      </c>
      <c r="HW12" s="3">
        <v>4223.2879999999996</v>
      </c>
      <c r="HX12" s="3">
        <v>4263.5050000000001</v>
      </c>
      <c r="HY12" s="3">
        <v>4303.5569999999998</v>
      </c>
      <c r="HZ12" s="3">
        <v>4343.4530000000004</v>
      </c>
      <c r="IA12" s="3">
        <v>4383.2280000000001</v>
      </c>
      <c r="IB12" s="3">
        <v>4423.0410000000002</v>
      </c>
      <c r="IC12" s="3">
        <v>4462.8670000000002</v>
      </c>
      <c r="ID12" s="3">
        <v>4502.6989999999996</v>
      </c>
      <c r="IE12" s="3">
        <v>4542.6580000000004</v>
      </c>
      <c r="IF12" s="3">
        <v>4582.46</v>
      </c>
      <c r="IG12" s="3">
        <v>4622.1379999999999</v>
      </c>
      <c r="IH12" s="3">
        <v>4661.6139999999996</v>
      </c>
      <c r="II12" s="3">
        <v>4700.9380000000001</v>
      </c>
      <c r="IJ12" s="3">
        <v>4740.0510000000004</v>
      </c>
      <c r="IK12" s="3">
        <v>4778.8490000000002</v>
      </c>
      <c r="IL12" s="3">
        <v>4817.25</v>
      </c>
      <c r="IM12" s="3">
        <v>4855.2370000000001</v>
      </c>
      <c r="IN12" s="3">
        <v>4892.7960000000003</v>
      </c>
      <c r="IO12" s="3">
        <v>4929.9849999999997</v>
      </c>
      <c r="IP12" s="3">
        <v>4966.6469999999999</v>
      </c>
      <c r="IQ12" s="3">
        <v>5002.9780000000001</v>
      </c>
      <c r="IR12" s="3">
        <v>5038.8149999999996</v>
      </c>
      <c r="IS12" s="3">
        <v>5074.2749999999996</v>
      </c>
      <c r="IT12" s="3">
        <v>5109.5060000000003</v>
      </c>
      <c r="IU12" s="3">
        <v>5144.4430000000002</v>
      </c>
      <c r="IV12" s="3">
        <v>5179.1390000000001</v>
      </c>
      <c r="IW12" s="3">
        <v>5213.6059999999998</v>
      </c>
      <c r="IX12" s="3">
        <v>5247.9880000000003</v>
      </c>
      <c r="IY12" s="3">
        <v>5282.3559999999998</v>
      </c>
      <c r="IZ12" s="3">
        <v>5316.9459999999999</v>
      </c>
      <c r="JA12" s="3">
        <v>5351.7460000000001</v>
      </c>
      <c r="JB12" s="3">
        <v>5386.7759999999998</v>
      </c>
      <c r="JC12" s="3">
        <v>5422.0280000000002</v>
      </c>
      <c r="JD12" s="3">
        <v>5457.49</v>
      </c>
      <c r="JE12" s="3">
        <v>5493.1940000000004</v>
      </c>
      <c r="JF12" s="3">
        <v>5529.1279999999997</v>
      </c>
      <c r="JG12" s="3">
        <v>5565.2830000000004</v>
      </c>
      <c r="JH12" s="3">
        <v>5601.6490000000003</v>
      </c>
      <c r="JI12" s="3">
        <v>5638.2359999999999</v>
      </c>
      <c r="JJ12" s="3">
        <v>5675.0330000000004</v>
      </c>
      <c r="JK12" s="3">
        <v>5712.0510000000004</v>
      </c>
      <c r="JL12" s="3">
        <v>5749.3</v>
      </c>
      <c r="JM12" s="3">
        <v>5786.79</v>
      </c>
      <c r="JN12" s="3">
        <v>5824.52</v>
      </c>
      <c r="JO12" s="3">
        <v>5862.4809999999998</v>
      </c>
      <c r="JP12" s="3">
        <v>5900.683</v>
      </c>
      <c r="JQ12" s="3">
        <v>5939.0959999999995</v>
      </c>
      <c r="JR12" s="3">
        <v>5977.78</v>
      </c>
      <c r="JS12" s="3">
        <v>6016.6940000000004</v>
      </c>
      <c r="JT12" s="3">
        <v>6055.8509999999997</v>
      </c>
      <c r="JU12" s="3">
        <v>6095.2479999999996</v>
      </c>
      <c r="JV12" s="3">
        <v>6134.8869999999997</v>
      </c>
      <c r="JW12" s="3">
        <v>6174.7860000000001</v>
      </c>
      <c r="JX12" s="3">
        <v>6214.9359999999997</v>
      </c>
      <c r="JY12" s="3">
        <v>6255.3469999999998</v>
      </c>
      <c r="JZ12" s="3">
        <v>6296.009</v>
      </c>
      <c r="KA12" s="3">
        <v>6336.933</v>
      </c>
      <c r="KB12" s="3">
        <v>6378.107</v>
      </c>
      <c r="KC12" s="3">
        <v>6419.5619999999999</v>
      </c>
      <c r="KD12" s="3">
        <v>6461.2690000000002</v>
      </c>
      <c r="KE12" s="3">
        <v>6503.2460000000001</v>
      </c>
      <c r="KF12" s="3">
        <v>6545.4740000000002</v>
      </c>
      <c r="KG12" s="3">
        <v>6587.973</v>
      </c>
      <c r="KH12" s="3">
        <v>6630.7340000000004</v>
      </c>
      <c r="KI12" s="3">
        <v>6673.7650000000003</v>
      </c>
      <c r="KJ12" s="3">
        <v>6717.0659999999998</v>
      </c>
      <c r="KK12" s="3">
        <v>6760.64</v>
      </c>
      <c r="KL12" s="3">
        <v>6804.4750000000004</v>
      </c>
      <c r="KM12" s="3">
        <v>6848.59</v>
      </c>
      <c r="KN12" s="3">
        <v>6892.9570000000003</v>
      </c>
      <c r="KO12" s="3">
        <v>6937.6040000000003</v>
      </c>
      <c r="KP12" s="3">
        <v>6982.5230000000001</v>
      </c>
      <c r="KQ12" s="3">
        <v>7027.6930000000002</v>
      </c>
      <c r="KR12" s="3">
        <v>7073.143</v>
      </c>
      <c r="KS12" s="3">
        <v>7118.8540000000003</v>
      </c>
      <c r="KT12" s="3">
        <v>7164.8270000000002</v>
      </c>
      <c r="KU12" s="3">
        <v>7211.0510000000004</v>
      </c>
      <c r="KV12" s="3">
        <v>7257.5550000000003</v>
      </c>
      <c r="KW12" s="3">
        <v>7304.3209999999999</v>
      </c>
      <c r="KX12" s="3">
        <v>7351.3469999999998</v>
      </c>
      <c r="KY12" s="3">
        <v>7398.6440000000002</v>
      </c>
      <c r="KZ12" s="3">
        <v>7446.2110000000002</v>
      </c>
      <c r="LA12" s="3">
        <v>7494.0619999999999</v>
      </c>
      <c r="LB12" s="3">
        <v>7542.17</v>
      </c>
      <c r="LC12" s="3">
        <v>7590.5619999999999</v>
      </c>
      <c r="LD12" s="3">
        <v>7639.2449999999999</v>
      </c>
      <c r="LE12" s="3">
        <v>7688.2079999999996</v>
      </c>
      <c r="LF12" s="3">
        <v>7737.4610000000002</v>
      </c>
      <c r="LG12" s="3">
        <v>7787.0060000000003</v>
      </c>
      <c r="LH12" s="3">
        <v>7836.8329999999996</v>
      </c>
      <c r="LI12" s="3">
        <v>7886.96</v>
      </c>
      <c r="LJ12" s="3">
        <v>7937.3689999999997</v>
      </c>
      <c r="LK12" s="3">
        <v>7988.0680000000002</v>
      </c>
      <c r="LL12" s="3">
        <v>8039.058</v>
      </c>
      <c r="LM12" s="3">
        <v>8090.3490000000002</v>
      </c>
      <c r="LN12" s="3">
        <v>8141.9210000000003</v>
      </c>
      <c r="LO12" s="3">
        <v>8193.8019999999997</v>
      </c>
      <c r="LP12" s="3">
        <v>8245.9660000000003</v>
      </c>
      <c r="LQ12" s="3">
        <v>8298.4220000000005</v>
      </c>
      <c r="LR12" s="3">
        <v>8351.1880000000001</v>
      </c>
      <c r="LS12" s="3">
        <v>8404.2369999999992</v>
      </c>
      <c r="LT12" s="3">
        <v>8457.598</v>
      </c>
      <c r="LU12" s="3">
        <v>8511.2749999999996</v>
      </c>
      <c r="LV12" s="3">
        <v>8565.2579999999998</v>
      </c>
      <c r="LW12" s="3">
        <v>8619.5370000000003</v>
      </c>
      <c r="LX12" s="3">
        <v>8674.0910000000003</v>
      </c>
      <c r="LY12" s="3">
        <v>8728.9560000000001</v>
      </c>
      <c r="LZ12" s="3">
        <v>8784.1319999999996</v>
      </c>
      <c r="MA12" s="3">
        <v>8839.6479999999992</v>
      </c>
      <c r="MB12" s="3">
        <v>8895.4650000000001</v>
      </c>
      <c r="MC12" s="3">
        <v>8951.6219999999994</v>
      </c>
      <c r="MD12" s="3">
        <v>9008.0689999999995</v>
      </c>
      <c r="ME12" s="3">
        <v>9064.8379999999997</v>
      </c>
      <c r="MF12" s="3">
        <v>9121.9179999999997</v>
      </c>
      <c r="MG12" s="3">
        <v>9179.3109999999997</v>
      </c>
      <c r="MH12" s="3">
        <v>9237.0239999999994</v>
      </c>
      <c r="MI12" s="3">
        <v>9295.0689999999995</v>
      </c>
      <c r="MJ12" s="3">
        <v>9353.4159999999993</v>
      </c>
      <c r="MK12" s="3">
        <v>9412.1020000000008</v>
      </c>
      <c r="ML12" s="3">
        <v>9471.1170000000002</v>
      </c>
      <c r="MM12" s="3">
        <v>9530.4560000000001</v>
      </c>
      <c r="MN12" s="3">
        <v>9590.1129999999994</v>
      </c>
      <c r="MO12" s="3">
        <v>9650.1139999999996</v>
      </c>
      <c r="MP12" s="3">
        <v>9710.4449999999997</v>
      </c>
      <c r="MQ12" s="3">
        <v>9771.11</v>
      </c>
      <c r="MR12" s="3">
        <v>9832.1119999999992</v>
      </c>
      <c r="MS12" s="3">
        <v>9893.4779999999992</v>
      </c>
      <c r="MT12" s="3">
        <v>9955.1630000000005</v>
      </c>
      <c r="MU12" s="180" t="s">
        <v>450</v>
      </c>
      <c r="MV12" s="180" t="b">
        <v>0</v>
      </c>
      <c r="MW12" s="180" t="s">
        <v>376</v>
      </c>
      <c r="MX12" s="180" t="s">
        <v>376</v>
      </c>
      <c r="MY12" s="180">
        <v>2025</v>
      </c>
      <c r="MZ12" s="180">
        <v>4</v>
      </c>
      <c r="NA12" s="17">
        <v>46174</v>
      </c>
      <c r="NB12" s="1" t="s">
        <v>451</v>
      </c>
      <c r="NC12" s="1" t="s">
        <v>452</v>
      </c>
      <c r="ND12" s="180" t="s">
        <v>403</v>
      </c>
      <c r="NE12" s="180" t="s">
        <v>442</v>
      </c>
      <c r="NF12" s="180" t="s">
        <v>749</v>
      </c>
    </row>
    <row r="13" spans="1:370" x14ac:dyDescent="0.25">
      <c r="A13" s="180" t="s">
        <v>399</v>
      </c>
      <c r="B13" s="180" t="s">
        <v>1185</v>
      </c>
      <c r="C13" s="1" t="s">
        <v>1411</v>
      </c>
      <c r="D13" s="180" t="s">
        <v>393</v>
      </c>
      <c r="E13" s="180" t="s">
        <v>382</v>
      </c>
      <c r="F13" s="180" t="s">
        <v>374</v>
      </c>
      <c r="G13" s="2">
        <v>2.2401990000000001</v>
      </c>
      <c r="H13" s="2">
        <v>2.1027179999999999</v>
      </c>
      <c r="I13" s="2">
        <v>1.9194100000000001</v>
      </c>
      <c r="J13" s="2">
        <v>1.675</v>
      </c>
      <c r="K13" s="2">
        <v>1.3260000000000001</v>
      </c>
      <c r="L13" s="2">
        <v>0.97699999999999998</v>
      </c>
      <c r="M13" s="2">
        <v>0.628</v>
      </c>
      <c r="N13" s="2">
        <v>0.27900000000000003</v>
      </c>
      <c r="O13" s="2">
        <v>0.628</v>
      </c>
      <c r="P13" s="2">
        <v>0.97699999999999998</v>
      </c>
      <c r="Q13" s="2">
        <v>1.3260000000000001</v>
      </c>
      <c r="R13" s="2">
        <v>1.675</v>
      </c>
      <c r="S13" s="2">
        <v>0.94225000000000003</v>
      </c>
      <c r="T13" s="2">
        <v>0.20949999999999999</v>
      </c>
      <c r="U13" s="2">
        <v>-0.52324999999999999</v>
      </c>
      <c r="V13" s="2">
        <v>-1.256</v>
      </c>
      <c r="W13" s="2">
        <v>-1.67475</v>
      </c>
      <c r="X13" s="2">
        <v>-2.0935000000000001</v>
      </c>
      <c r="Y13" s="2">
        <v>-2.5122499999999999</v>
      </c>
      <c r="Z13" s="2">
        <v>-2.931</v>
      </c>
      <c r="AA13" s="2">
        <v>-2.2080000000000002</v>
      </c>
      <c r="AB13" s="2">
        <v>-1.4850000000000001</v>
      </c>
      <c r="AC13" s="2">
        <v>-0.76200000000000001</v>
      </c>
      <c r="AD13" s="2">
        <v>-3.9E-2</v>
      </c>
      <c r="AE13" s="2">
        <v>-1.4319999999999999</v>
      </c>
      <c r="AF13" s="2">
        <v>-2.8250000000000002</v>
      </c>
      <c r="AG13" s="2">
        <v>-4.218</v>
      </c>
      <c r="AH13" s="2">
        <v>-5.6109999999999998</v>
      </c>
      <c r="AI13" s="2">
        <v>-8.1282490000000003</v>
      </c>
      <c r="AJ13" s="2">
        <v>-10.6455</v>
      </c>
      <c r="AK13" s="2">
        <v>-13.162750000000001</v>
      </c>
      <c r="AL13" s="2">
        <v>-15.68</v>
      </c>
      <c r="AM13" s="2">
        <v>-11.99675</v>
      </c>
      <c r="AN13" s="2">
        <v>-8.3134999999999994</v>
      </c>
      <c r="AO13" s="2">
        <v>-4.6302500000000002</v>
      </c>
      <c r="AP13" s="2">
        <v>-0.94699999999999995</v>
      </c>
      <c r="AQ13" s="2">
        <v>1.2077500000000001</v>
      </c>
      <c r="AR13" s="2">
        <v>3.3624999999999998</v>
      </c>
      <c r="AS13" s="2">
        <v>5.5172499999999998</v>
      </c>
      <c r="AT13" s="2">
        <v>7.6719999999999997</v>
      </c>
      <c r="AU13" s="2">
        <v>10.92375</v>
      </c>
      <c r="AV13" s="2">
        <v>14.1755</v>
      </c>
      <c r="AW13" s="2">
        <v>17.427250000000001</v>
      </c>
      <c r="AX13" s="2">
        <v>20.678999999999998</v>
      </c>
      <c r="AY13" s="2">
        <v>25.125</v>
      </c>
      <c r="AZ13" s="2">
        <v>29.571000000000002</v>
      </c>
      <c r="BA13" s="2">
        <v>34.017000000000003</v>
      </c>
      <c r="BB13" s="2">
        <v>38.463000000000001</v>
      </c>
      <c r="BC13" s="2">
        <v>43.476999999999997</v>
      </c>
      <c r="BD13" s="2">
        <v>48.491</v>
      </c>
      <c r="BE13" s="2">
        <v>53.505000000000003</v>
      </c>
      <c r="BF13" s="2">
        <v>58.518999999999998</v>
      </c>
      <c r="BG13" s="2">
        <v>64.0565</v>
      </c>
      <c r="BH13" s="2">
        <v>69.593999999999994</v>
      </c>
      <c r="BI13" s="2">
        <v>75.131500000000003</v>
      </c>
      <c r="BJ13" s="2">
        <v>80.668999999999997</v>
      </c>
      <c r="BK13" s="2">
        <v>83.138499999999993</v>
      </c>
      <c r="BL13" s="2">
        <v>85.608000000000004</v>
      </c>
      <c r="BM13" s="2">
        <v>88.077500000000001</v>
      </c>
      <c r="BN13" s="2">
        <v>90.546999999999997</v>
      </c>
      <c r="BO13" s="2">
        <v>95.571749999999994</v>
      </c>
      <c r="BP13" s="2">
        <v>100.59650000000001</v>
      </c>
      <c r="BQ13" s="2">
        <v>105.6212</v>
      </c>
      <c r="BR13" s="2">
        <v>110.646</v>
      </c>
      <c r="BS13" s="2">
        <v>114.0677</v>
      </c>
      <c r="BT13" s="2">
        <v>117.48950000000001</v>
      </c>
      <c r="BU13" s="2">
        <v>120.91119999999999</v>
      </c>
      <c r="BV13" s="2">
        <v>124.333</v>
      </c>
      <c r="BW13" s="2">
        <v>129.83619999999999</v>
      </c>
      <c r="BX13" s="2">
        <v>135.33949999999999</v>
      </c>
      <c r="BY13" s="2">
        <v>140.84270000000001</v>
      </c>
      <c r="BZ13" s="2">
        <v>146.346</v>
      </c>
      <c r="CA13" s="2">
        <v>150.60650000000001</v>
      </c>
      <c r="CB13" s="2">
        <v>154.86699999999999</v>
      </c>
      <c r="CC13" s="2">
        <v>159.1275</v>
      </c>
      <c r="CD13" s="2">
        <v>163.38800000000001</v>
      </c>
      <c r="CE13" s="2">
        <v>168.27799999999999</v>
      </c>
      <c r="CF13" s="2">
        <v>173.16800000000001</v>
      </c>
      <c r="CG13" s="2">
        <v>178.05799999999999</v>
      </c>
      <c r="CH13" s="2">
        <v>182.94800000000001</v>
      </c>
      <c r="CI13" s="2">
        <v>199.0043</v>
      </c>
      <c r="CJ13" s="2">
        <v>215.06049999999999</v>
      </c>
      <c r="CK13" s="2">
        <v>231.11670000000001</v>
      </c>
      <c r="CL13" s="2">
        <v>247.173</v>
      </c>
      <c r="CM13" s="2">
        <v>252.20230000000001</v>
      </c>
      <c r="CN13" s="2">
        <v>257.23149999999998</v>
      </c>
      <c r="CO13" s="2">
        <v>262.26069999999999</v>
      </c>
      <c r="CP13" s="2">
        <v>267.29000000000002</v>
      </c>
      <c r="CQ13" s="2">
        <v>295.5197</v>
      </c>
      <c r="CR13" s="2">
        <v>323.74950000000001</v>
      </c>
      <c r="CS13" s="2">
        <v>351.97919999999999</v>
      </c>
      <c r="CT13" s="2">
        <v>380.209</v>
      </c>
      <c r="CU13" s="2">
        <v>399.70870000000002</v>
      </c>
      <c r="CV13" s="2">
        <v>419.20850000000002</v>
      </c>
      <c r="CW13" s="2">
        <v>438.70830000000001</v>
      </c>
      <c r="CX13" s="2">
        <v>458.20800000000003</v>
      </c>
      <c r="CY13" s="2">
        <v>463.05200000000002</v>
      </c>
      <c r="CZ13" s="2">
        <v>467.89600000000002</v>
      </c>
      <c r="DA13" s="2">
        <v>472.74</v>
      </c>
      <c r="DB13" s="2">
        <v>477.584</v>
      </c>
      <c r="DC13" s="2">
        <v>488.91500000000002</v>
      </c>
      <c r="DD13" s="2">
        <v>500.24599999999998</v>
      </c>
      <c r="DE13" s="2">
        <v>511.577</v>
      </c>
      <c r="DF13" s="2">
        <v>522.90800000000002</v>
      </c>
      <c r="DG13" s="2">
        <v>503.54700000000003</v>
      </c>
      <c r="DH13" s="2">
        <v>484.18599999999998</v>
      </c>
      <c r="DI13" s="2">
        <v>464.82499999999999</v>
      </c>
      <c r="DJ13" s="2">
        <v>445.464</v>
      </c>
      <c r="DK13" s="2">
        <v>457.036</v>
      </c>
      <c r="DL13" s="2">
        <v>468.608</v>
      </c>
      <c r="DM13" s="2">
        <v>480.18</v>
      </c>
      <c r="DN13" s="2">
        <v>491.75200000000001</v>
      </c>
      <c r="DO13" s="2">
        <v>507.46480000000003</v>
      </c>
      <c r="DP13" s="2">
        <v>523.17750000000001</v>
      </c>
      <c r="DQ13" s="2">
        <v>538.89030000000002</v>
      </c>
      <c r="DR13" s="2">
        <v>554.60299999999995</v>
      </c>
      <c r="DS13" s="2">
        <v>575.41930000000002</v>
      </c>
      <c r="DT13" s="2">
        <v>596.2355</v>
      </c>
      <c r="DU13" s="2">
        <v>617.05179999999996</v>
      </c>
      <c r="DV13" s="2">
        <v>637.86800000000005</v>
      </c>
      <c r="DW13" s="2">
        <v>648.01300000000003</v>
      </c>
      <c r="DX13" s="2">
        <v>658.15800000000002</v>
      </c>
      <c r="DY13" s="2">
        <v>668.303</v>
      </c>
      <c r="DZ13" s="2">
        <v>678.44799999999998</v>
      </c>
      <c r="EA13" s="2">
        <v>693.31979999999999</v>
      </c>
      <c r="EB13" s="2">
        <v>708.19150000000002</v>
      </c>
      <c r="EC13" s="2">
        <v>723.06320000000005</v>
      </c>
      <c r="ED13" s="2">
        <v>737.93499999999995</v>
      </c>
      <c r="EE13" s="2">
        <v>734.774</v>
      </c>
      <c r="EF13" s="2">
        <v>731.61300000000006</v>
      </c>
      <c r="EG13" s="2">
        <v>728.452</v>
      </c>
      <c r="EH13" s="2">
        <v>725.29100000000005</v>
      </c>
      <c r="EI13" s="2">
        <v>713.84550000000002</v>
      </c>
      <c r="EJ13" s="2">
        <v>702.4</v>
      </c>
      <c r="EK13" s="2">
        <v>690.95450000000005</v>
      </c>
      <c r="EL13" s="2">
        <v>679.50900000000001</v>
      </c>
      <c r="EM13" s="2">
        <v>675.68380000000002</v>
      </c>
      <c r="EN13" s="2">
        <v>671.85850000000005</v>
      </c>
      <c r="EO13" s="2">
        <v>668.03330000000005</v>
      </c>
      <c r="EP13" s="2">
        <v>664.20799999999997</v>
      </c>
      <c r="EQ13" s="2">
        <v>710.78200000000004</v>
      </c>
      <c r="ER13" s="2">
        <v>757.35599999999999</v>
      </c>
      <c r="ES13" s="2">
        <v>803.93</v>
      </c>
      <c r="ET13" s="2">
        <v>850.50400000000002</v>
      </c>
      <c r="EU13" s="2">
        <v>879.38279999999997</v>
      </c>
      <c r="EV13" s="2">
        <v>908.26149999999996</v>
      </c>
      <c r="EW13" s="2">
        <v>937.14030000000002</v>
      </c>
      <c r="EX13" s="2">
        <v>966.01900000000001</v>
      </c>
      <c r="EY13" s="2">
        <v>1002.8680000000001</v>
      </c>
      <c r="EZ13" s="2">
        <v>1039.7170000000001</v>
      </c>
      <c r="FA13" s="2">
        <v>1076.566</v>
      </c>
      <c r="FB13" s="2">
        <v>1113.415</v>
      </c>
      <c r="FC13" s="2">
        <v>1142.1420000000001</v>
      </c>
      <c r="FD13" s="2">
        <v>1170.8689999999999</v>
      </c>
      <c r="FE13" s="2">
        <v>1199.596</v>
      </c>
      <c r="FF13" s="2">
        <v>1228.3230000000001</v>
      </c>
      <c r="FG13" s="2">
        <v>1267.126</v>
      </c>
      <c r="FH13" s="2">
        <v>1305.9290000000001</v>
      </c>
      <c r="FI13" s="2">
        <v>1344.732</v>
      </c>
      <c r="FJ13" s="2">
        <v>1383.5350000000001</v>
      </c>
      <c r="FK13" s="2">
        <v>1392.8320000000001</v>
      </c>
      <c r="FL13" s="2">
        <v>1402.1289999999999</v>
      </c>
      <c r="FM13" s="2">
        <v>1411.4259999999999</v>
      </c>
      <c r="FN13" s="2">
        <v>1420.723</v>
      </c>
      <c r="FO13" s="2">
        <v>1470.942</v>
      </c>
      <c r="FP13" s="2">
        <v>1521.1610000000001</v>
      </c>
      <c r="FQ13" s="2">
        <v>1571.3810000000001</v>
      </c>
      <c r="FR13" s="2">
        <v>1621.6</v>
      </c>
      <c r="FS13" s="2">
        <v>1635.356</v>
      </c>
      <c r="FT13" s="2">
        <v>1649.1110000000001</v>
      </c>
      <c r="FU13" s="2">
        <v>1662.867</v>
      </c>
      <c r="FV13" s="2">
        <v>1676.623</v>
      </c>
      <c r="FW13" s="2">
        <v>1700.239</v>
      </c>
      <c r="FX13" s="2">
        <v>1723.854</v>
      </c>
      <c r="FY13" s="2">
        <v>1747.4690000000001</v>
      </c>
      <c r="FZ13" s="2">
        <v>1771.085</v>
      </c>
      <c r="GA13" s="2">
        <v>1773.2719999999999</v>
      </c>
      <c r="GB13" s="2">
        <v>1775.4590000000001</v>
      </c>
      <c r="GC13" s="2">
        <v>1777.6469999999999</v>
      </c>
      <c r="GD13" s="2">
        <v>1779.8340000000001</v>
      </c>
      <c r="GE13" s="2">
        <v>1786.4110000000001</v>
      </c>
      <c r="GF13" s="2">
        <v>1792.9880000000001</v>
      </c>
      <c r="GG13" s="2">
        <v>1799.5640000000001</v>
      </c>
      <c r="GH13" s="2">
        <v>1806.1410000000001</v>
      </c>
      <c r="GI13" s="2">
        <v>1819.194</v>
      </c>
      <c r="GJ13" s="2">
        <v>1832.2470000000001</v>
      </c>
      <c r="GK13" s="2">
        <v>1845.3</v>
      </c>
      <c r="GL13" s="2">
        <v>1858.3530000000001</v>
      </c>
      <c r="GM13" s="2">
        <v>1918.4079999999999</v>
      </c>
      <c r="GN13" s="2">
        <v>1978.4639999999999</v>
      </c>
      <c r="GO13" s="2">
        <v>2038.519</v>
      </c>
      <c r="GP13" s="2">
        <v>2098.5740000000001</v>
      </c>
      <c r="GQ13" s="2">
        <v>2090.7379999999998</v>
      </c>
      <c r="GR13" s="2">
        <v>2082.902</v>
      </c>
      <c r="GS13" s="2">
        <v>2075.0659999999998</v>
      </c>
      <c r="GT13" s="2">
        <v>2067.23</v>
      </c>
      <c r="GU13" s="2">
        <v>2023.4580000000001</v>
      </c>
      <c r="GV13" s="2">
        <v>1979.6849999999999</v>
      </c>
      <c r="GW13" s="2">
        <v>1935.912</v>
      </c>
      <c r="GX13" s="2">
        <v>1892.14</v>
      </c>
      <c r="GY13" s="2">
        <v>1936.1559999999999</v>
      </c>
      <c r="GZ13" s="2">
        <v>1980.171</v>
      </c>
      <c r="HA13" s="2">
        <v>2024.1869999999999</v>
      </c>
      <c r="HB13" s="2">
        <v>2068.2020000000002</v>
      </c>
      <c r="HC13" s="2">
        <v>2084.0349999999999</v>
      </c>
      <c r="HD13" s="2">
        <v>2099.8670000000002</v>
      </c>
      <c r="HE13" s="2">
        <v>2115.6999999999998</v>
      </c>
      <c r="HF13" s="2">
        <v>2131.5329999999999</v>
      </c>
      <c r="HG13" s="2">
        <v>2168.3850000000002</v>
      </c>
      <c r="HH13" s="2">
        <v>2205.2359999999999</v>
      </c>
      <c r="HI13" s="2">
        <v>2242.087</v>
      </c>
      <c r="HJ13" s="3">
        <v>2272.7600000000002</v>
      </c>
      <c r="HK13" s="3">
        <v>2311.4920000000002</v>
      </c>
      <c r="HL13" s="3">
        <v>2350.337</v>
      </c>
      <c r="HM13" s="3">
        <v>2389.9479999999999</v>
      </c>
      <c r="HN13" s="3">
        <v>2429.7939999999999</v>
      </c>
      <c r="HO13" s="3">
        <v>2469.8760000000002</v>
      </c>
      <c r="HP13" s="3">
        <v>2510.027</v>
      </c>
      <c r="HQ13" s="3">
        <v>2550.366</v>
      </c>
      <c r="HR13" s="3">
        <v>2590.8670000000002</v>
      </c>
      <c r="HS13" s="3">
        <v>2630.8249999999998</v>
      </c>
      <c r="HT13" s="3">
        <v>2671.076</v>
      </c>
      <c r="HU13" s="3">
        <v>2711.7979999999998</v>
      </c>
      <c r="HV13" s="3">
        <v>2752.4490000000001</v>
      </c>
      <c r="HW13" s="3">
        <v>2792.8969999999999</v>
      </c>
      <c r="HX13" s="3">
        <v>2833.1129999999998</v>
      </c>
      <c r="HY13" s="3">
        <v>2873.165</v>
      </c>
      <c r="HZ13" s="3">
        <v>2913.0610000000001</v>
      </c>
      <c r="IA13" s="3">
        <v>2952.8359999999998</v>
      </c>
      <c r="IB13" s="3">
        <v>2992.6489999999999</v>
      </c>
      <c r="IC13" s="3">
        <v>3032.4760000000001</v>
      </c>
      <c r="ID13" s="3">
        <v>3072.308</v>
      </c>
      <c r="IE13" s="3">
        <v>3112.2669999999998</v>
      </c>
      <c r="IF13" s="3">
        <v>3152.0680000000002</v>
      </c>
      <c r="IG13" s="3">
        <v>3191.7460000000001</v>
      </c>
      <c r="IH13" s="3">
        <v>3231.223</v>
      </c>
      <c r="II13" s="3">
        <v>3270.547</v>
      </c>
      <c r="IJ13" s="3">
        <v>3309.66</v>
      </c>
      <c r="IK13" s="3">
        <v>3348.4580000000001</v>
      </c>
      <c r="IL13" s="3">
        <v>3386.8589999999999</v>
      </c>
      <c r="IM13" s="3">
        <v>3424.846</v>
      </c>
      <c r="IN13" s="3">
        <v>3462.4050000000002</v>
      </c>
      <c r="IO13" s="3">
        <v>3499.5940000000001</v>
      </c>
      <c r="IP13" s="3">
        <v>3536.2559999999999</v>
      </c>
      <c r="IQ13" s="3">
        <v>3572.5859999999998</v>
      </c>
      <c r="IR13" s="3">
        <v>3608.424</v>
      </c>
      <c r="IS13" s="3">
        <v>3643.884</v>
      </c>
      <c r="IT13" s="3">
        <v>3679.1149999999998</v>
      </c>
      <c r="IU13" s="3">
        <v>3714.0520000000001</v>
      </c>
      <c r="IV13" s="3">
        <v>3748.748</v>
      </c>
      <c r="IW13" s="3">
        <v>3783.2150000000001</v>
      </c>
      <c r="IX13" s="3">
        <v>3817.5970000000002</v>
      </c>
      <c r="IY13" s="3">
        <v>3851.9650000000001</v>
      </c>
      <c r="IZ13" s="3">
        <v>3886.5549999999998</v>
      </c>
      <c r="JA13" s="3">
        <v>3921.355</v>
      </c>
      <c r="JB13" s="3">
        <v>3956.386</v>
      </c>
      <c r="JC13" s="3">
        <v>3991.6379999999999</v>
      </c>
      <c r="JD13" s="3">
        <v>4027.1</v>
      </c>
      <c r="JE13" s="3">
        <v>4062.8040000000001</v>
      </c>
      <c r="JF13" s="3">
        <v>4098.7380000000003</v>
      </c>
      <c r="JG13" s="3">
        <v>4134.893</v>
      </c>
      <c r="JH13" s="3">
        <v>4171.259</v>
      </c>
      <c r="JI13" s="3">
        <v>4207.8459999999995</v>
      </c>
      <c r="JJ13" s="3">
        <v>4244.643</v>
      </c>
      <c r="JK13" s="3">
        <v>4281.6610000000001</v>
      </c>
      <c r="JL13" s="3">
        <v>4318.91</v>
      </c>
      <c r="JM13" s="3">
        <v>4356.3990000000003</v>
      </c>
      <c r="JN13" s="3">
        <v>4394.1289999999999</v>
      </c>
      <c r="JO13" s="3">
        <v>4432.09</v>
      </c>
      <c r="JP13" s="3">
        <v>4470.2920000000004</v>
      </c>
      <c r="JQ13" s="3">
        <v>4508.7060000000001</v>
      </c>
      <c r="JR13" s="3">
        <v>4547.3900000000003</v>
      </c>
      <c r="JS13" s="3">
        <v>4586.3040000000001</v>
      </c>
      <c r="JT13" s="3">
        <v>4625.46</v>
      </c>
      <c r="JU13" s="3">
        <v>4664.857</v>
      </c>
      <c r="JV13" s="3">
        <v>4704.4960000000001</v>
      </c>
      <c r="JW13" s="3">
        <v>4744.3950000000004</v>
      </c>
      <c r="JX13" s="3">
        <v>4784.5450000000001</v>
      </c>
      <c r="JY13" s="3">
        <v>4824.9560000000001</v>
      </c>
      <c r="JZ13" s="3">
        <v>4865.6180000000004</v>
      </c>
      <c r="KA13" s="3">
        <v>4906.5420000000004</v>
      </c>
      <c r="KB13" s="3">
        <v>4947.7169999999996</v>
      </c>
      <c r="KC13" s="3">
        <v>4989.1719999999996</v>
      </c>
      <c r="KD13" s="3">
        <v>5030.8779999999997</v>
      </c>
      <c r="KE13" s="3">
        <v>5072.8549999999996</v>
      </c>
      <c r="KF13" s="3">
        <v>5115.0829999999996</v>
      </c>
      <c r="KG13" s="3">
        <v>5157.5820000000003</v>
      </c>
      <c r="KH13" s="3">
        <v>5200.3429999999998</v>
      </c>
      <c r="KI13" s="3">
        <v>5243.3739999999998</v>
      </c>
      <c r="KJ13" s="3">
        <v>5286.6760000000004</v>
      </c>
      <c r="KK13" s="3">
        <v>5330.2489999999998</v>
      </c>
      <c r="KL13" s="3">
        <v>5374.0839999999998</v>
      </c>
      <c r="KM13" s="3">
        <v>5418.1989999999996</v>
      </c>
      <c r="KN13" s="3">
        <v>5462.5659999999998</v>
      </c>
      <c r="KO13" s="3">
        <v>5507.2129999999997</v>
      </c>
      <c r="KP13" s="3">
        <v>5552.1319999999996</v>
      </c>
      <c r="KQ13" s="3">
        <v>5597.3019999999997</v>
      </c>
      <c r="KR13" s="3">
        <v>5642.7520000000004</v>
      </c>
      <c r="KS13" s="3">
        <v>5688.4629999999997</v>
      </c>
      <c r="KT13" s="3">
        <v>5734.4359999999997</v>
      </c>
      <c r="KU13" s="3">
        <v>5780.66</v>
      </c>
      <c r="KV13" s="3">
        <v>5827.1639999999998</v>
      </c>
      <c r="KW13" s="3">
        <v>5873.93</v>
      </c>
      <c r="KX13" s="3">
        <v>5920.9560000000001</v>
      </c>
      <c r="KY13" s="3">
        <v>5968.2529999999997</v>
      </c>
      <c r="KZ13" s="3">
        <v>6015.8209999999999</v>
      </c>
      <c r="LA13" s="3">
        <v>6063.6710000000003</v>
      </c>
      <c r="LB13" s="3">
        <v>6111.78</v>
      </c>
      <c r="LC13" s="3">
        <v>6160.1719999999996</v>
      </c>
      <c r="LD13" s="3">
        <v>6208.8540000000003</v>
      </c>
      <c r="LE13" s="3">
        <v>6257.817</v>
      </c>
      <c r="LF13" s="3">
        <v>6307.0709999999999</v>
      </c>
      <c r="LG13" s="3">
        <v>6356.616</v>
      </c>
      <c r="LH13" s="3">
        <v>6406.4430000000002</v>
      </c>
      <c r="LI13" s="3">
        <v>6456.57</v>
      </c>
      <c r="LJ13" s="3">
        <v>6506.9780000000001</v>
      </c>
      <c r="LK13" s="3">
        <v>6557.6769999999997</v>
      </c>
      <c r="LL13" s="3">
        <v>6608.6670000000004</v>
      </c>
      <c r="LM13" s="3">
        <v>6659.9579999999996</v>
      </c>
      <c r="LN13" s="3">
        <v>6711.53</v>
      </c>
      <c r="LO13" s="3">
        <v>6763.4110000000001</v>
      </c>
      <c r="LP13" s="3">
        <v>6815.5749999999998</v>
      </c>
      <c r="LQ13" s="3">
        <v>6868.0309999999999</v>
      </c>
      <c r="LR13" s="3">
        <v>6920.7969999999996</v>
      </c>
      <c r="LS13" s="3">
        <v>6973.8469999999998</v>
      </c>
      <c r="LT13" s="3">
        <v>7027.2070000000003</v>
      </c>
      <c r="LU13" s="3">
        <v>7080.8850000000002</v>
      </c>
      <c r="LV13" s="3">
        <v>7134.8670000000002</v>
      </c>
      <c r="LW13" s="3">
        <v>7189.1459999999997</v>
      </c>
      <c r="LX13" s="3">
        <v>7243.7</v>
      </c>
      <c r="LY13" s="3">
        <v>7298.5640000000003</v>
      </c>
      <c r="LZ13" s="3">
        <v>7353.74</v>
      </c>
      <c r="MA13" s="3">
        <v>7409.2569999999996</v>
      </c>
      <c r="MB13" s="3">
        <v>7465.0730000000003</v>
      </c>
      <c r="MC13" s="3">
        <v>7521.23</v>
      </c>
      <c r="MD13" s="3">
        <v>7577.6779999999999</v>
      </c>
      <c r="ME13" s="3">
        <v>7634.4470000000001</v>
      </c>
      <c r="MF13" s="3">
        <v>7691.527</v>
      </c>
      <c r="MG13" s="3">
        <v>7748.92</v>
      </c>
      <c r="MH13" s="3">
        <v>7806.634</v>
      </c>
      <c r="MI13" s="3">
        <v>7864.6790000000001</v>
      </c>
      <c r="MJ13" s="3">
        <v>7923.0259999999998</v>
      </c>
      <c r="MK13" s="3">
        <v>7981.7120000000004</v>
      </c>
      <c r="ML13" s="3">
        <v>8040.7280000000001</v>
      </c>
      <c r="MM13" s="3">
        <v>8100.067</v>
      </c>
      <c r="MN13" s="3">
        <v>8159.7240000000002</v>
      </c>
      <c r="MO13" s="3">
        <v>8219.7250000000004</v>
      </c>
      <c r="MP13" s="3">
        <v>8280.0560000000005</v>
      </c>
      <c r="MQ13" s="3">
        <v>8340.7209999999995</v>
      </c>
      <c r="MR13" s="3">
        <v>8401.723</v>
      </c>
      <c r="MS13" s="3">
        <v>8463.0879999999997</v>
      </c>
      <c r="MT13" s="3">
        <v>8524.7729999999992</v>
      </c>
      <c r="MU13" s="180" t="s">
        <v>429</v>
      </c>
      <c r="MV13" s="180" t="b">
        <v>0</v>
      </c>
      <c r="MW13" s="180" t="s">
        <v>376</v>
      </c>
      <c r="MX13" s="180" t="s">
        <v>376</v>
      </c>
      <c r="MY13" s="180">
        <v>2025</v>
      </c>
      <c r="MZ13" s="180">
        <v>3</v>
      </c>
      <c r="NA13" s="17">
        <v>46174</v>
      </c>
      <c r="NB13" s="1" t="s">
        <v>1189</v>
      </c>
      <c r="NC13" s="1" t="s">
        <v>1190</v>
      </c>
      <c r="ND13" s="180" t="s">
        <v>403</v>
      </c>
      <c r="NE13" s="180" t="s">
        <v>1188</v>
      </c>
      <c r="NF13" s="180" t="s">
        <v>749</v>
      </c>
    </row>
    <row r="14" spans="1:370" x14ac:dyDescent="0.25">
      <c r="A14" s="180" t="s">
        <v>392</v>
      </c>
      <c r="B14" s="180" t="s">
        <v>767</v>
      </c>
      <c r="C14" s="1" t="s">
        <v>1411</v>
      </c>
      <c r="D14" s="180" t="s">
        <v>768</v>
      </c>
      <c r="E14" s="180" t="s">
        <v>776</v>
      </c>
      <c r="F14" s="180" t="s">
        <v>374</v>
      </c>
      <c r="G14" s="2">
        <v>32.566670000000002</v>
      </c>
      <c r="H14" s="2">
        <v>33.200000000000003</v>
      </c>
      <c r="I14" s="2">
        <v>33.666670000000003</v>
      </c>
      <c r="J14" s="2">
        <v>34.4</v>
      </c>
      <c r="K14" s="2">
        <v>34.866660000000003</v>
      </c>
      <c r="L14" s="2">
        <v>35.433329999999998</v>
      </c>
      <c r="M14" s="2">
        <v>36.1</v>
      </c>
      <c r="N14" s="2">
        <v>36.533329999999999</v>
      </c>
      <c r="O14" s="2">
        <v>37.066670000000002</v>
      </c>
      <c r="P14" s="2">
        <v>37.733330000000002</v>
      </c>
      <c r="Q14" s="2">
        <v>38.200000000000003</v>
      </c>
      <c r="R14" s="2">
        <v>38.5</v>
      </c>
      <c r="S14" s="2">
        <v>38.966670000000001</v>
      </c>
      <c r="T14" s="2">
        <v>39.299999999999997</v>
      </c>
      <c r="U14" s="2">
        <v>39.666670000000003</v>
      </c>
      <c r="V14" s="2">
        <v>40.033329999999999</v>
      </c>
      <c r="W14" s="2">
        <v>40.433329999999998</v>
      </c>
      <c r="X14" s="2">
        <v>40.866660000000003</v>
      </c>
      <c r="Y14" s="2">
        <v>41.233330000000002</v>
      </c>
      <c r="Z14" s="2">
        <v>41.366660000000003</v>
      </c>
      <c r="AA14" s="2">
        <v>41.666670000000003</v>
      </c>
      <c r="AB14" s="2">
        <v>41.966670000000001</v>
      </c>
      <c r="AC14" s="2">
        <v>42.066670000000002</v>
      </c>
      <c r="AD14" s="2">
        <v>42.333329999999997</v>
      </c>
      <c r="AE14" s="2">
        <v>42.933329999999998</v>
      </c>
      <c r="AF14" s="2">
        <v>43.366660000000003</v>
      </c>
      <c r="AG14" s="2">
        <v>44.2</v>
      </c>
      <c r="AH14" s="2">
        <v>44.7</v>
      </c>
      <c r="AI14" s="2">
        <v>45.233330000000002</v>
      </c>
      <c r="AJ14" s="2">
        <v>45.933329999999998</v>
      </c>
      <c r="AK14" s="2">
        <v>46.433329999999998</v>
      </c>
      <c r="AL14" s="2">
        <v>46.933329999999998</v>
      </c>
      <c r="AM14" s="2">
        <v>47.9</v>
      </c>
      <c r="AN14" s="2">
        <v>48.666670000000003</v>
      </c>
      <c r="AO14" s="2">
        <v>49.466670000000001</v>
      </c>
      <c r="AP14" s="2">
        <v>50.266669999999998</v>
      </c>
      <c r="AQ14" s="2">
        <v>50.7</v>
      </c>
      <c r="AR14" s="2">
        <v>51.266669999999998</v>
      </c>
      <c r="AS14" s="2">
        <v>51.966670000000001</v>
      </c>
      <c r="AT14" s="2">
        <v>52.533329999999999</v>
      </c>
      <c r="AU14" s="2">
        <v>52.666670000000003</v>
      </c>
      <c r="AV14" s="2">
        <v>53.033329999999999</v>
      </c>
      <c r="AW14" s="2">
        <v>53.566670000000002</v>
      </c>
      <c r="AX14" s="2">
        <v>54</v>
      </c>
      <c r="AY14" s="2">
        <v>54.266669999999998</v>
      </c>
      <c r="AZ14" s="2">
        <v>54.6</v>
      </c>
      <c r="BA14" s="2">
        <v>54.7</v>
      </c>
      <c r="BB14" s="2">
        <v>55.166670000000003</v>
      </c>
      <c r="BC14" s="2">
        <v>55.466670000000001</v>
      </c>
      <c r="BD14" s="2">
        <v>55.566670000000002</v>
      </c>
      <c r="BE14" s="2">
        <v>55.7</v>
      </c>
      <c r="BF14" s="2">
        <v>55.933329999999998</v>
      </c>
      <c r="BG14" s="2">
        <v>55.8</v>
      </c>
      <c r="BH14" s="2">
        <v>55.566670000000002</v>
      </c>
      <c r="BI14" s="2">
        <v>55.533329999999999</v>
      </c>
      <c r="BJ14" s="2">
        <v>55.5</v>
      </c>
      <c r="BK14" s="2">
        <v>55.5</v>
      </c>
      <c r="BL14" s="2">
        <v>55.6</v>
      </c>
      <c r="BM14" s="2">
        <v>55.8</v>
      </c>
      <c r="BN14" s="2">
        <v>55.933329999999998</v>
      </c>
      <c r="BO14" s="2">
        <v>56.166670000000003</v>
      </c>
      <c r="BP14" s="2">
        <v>56.433329999999998</v>
      </c>
      <c r="BQ14" s="2">
        <v>56.566670000000002</v>
      </c>
      <c r="BR14" s="2">
        <v>56.933329999999998</v>
      </c>
      <c r="BS14" s="2">
        <v>57.533329999999999</v>
      </c>
      <c r="BT14" s="2">
        <v>57.966670000000001</v>
      </c>
      <c r="BU14" s="2">
        <v>58.233330000000002</v>
      </c>
      <c r="BV14" s="2">
        <v>58.7</v>
      </c>
      <c r="BW14" s="2">
        <v>59</v>
      </c>
      <c r="BX14" s="2">
        <v>59.366660000000003</v>
      </c>
      <c r="BY14" s="2">
        <v>59.7</v>
      </c>
      <c r="BZ14" s="2">
        <v>60.4</v>
      </c>
      <c r="CA14" s="2">
        <v>60.566670000000002</v>
      </c>
      <c r="CB14" s="2">
        <v>61.066670000000002</v>
      </c>
      <c r="CC14" s="2">
        <v>62.133339999999997</v>
      </c>
      <c r="CD14" s="2">
        <v>63.633339999999997</v>
      </c>
      <c r="CE14" s="2">
        <v>64.099999999999994</v>
      </c>
      <c r="CF14" s="2">
        <v>64.8</v>
      </c>
      <c r="CG14" s="2">
        <v>65.2</v>
      </c>
      <c r="CH14" s="2">
        <v>65.833340000000007</v>
      </c>
      <c r="CI14" s="2">
        <v>67.033330000000007</v>
      </c>
      <c r="CJ14" s="2">
        <v>67.733329999999995</v>
      </c>
      <c r="CK14" s="2">
        <v>68.133330000000001</v>
      </c>
      <c r="CL14" s="2">
        <v>68.566670000000002</v>
      </c>
      <c r="CM14" s="2">
        <v>69.133330000000001</v>
      </c>
      <c r="CN14" s="2">
        <v>69.566670000000002</v>
      </c>
      <c r="CO14" s="2">
        <v>70</v>
      </c>
      <c r="CP14" s="2">
        <v>70.166659999999993</v>
      </c>
      <c r="CQ14" s="2">
        <v>70.533330000000007</v>
      </c>
      <c r="CR14" s="2">
        <v>70.866669999999999</v>
      </c>
      <c r="CS14" s="2">
        <v>71.166659999999993</v>
      </c>
      <c r="CT14" s="2">
        <v>71.333340000000007</v>
      </c>
      <c r="CU14" s="2">
        <v>71.433329999999998</v>
      </c>
      <c r="CV14" s="2">
        <v>71.900000000000006</v>
      </c>
      <c r="CW14" s="2">
        <v>72.099999999999994</v>
      </c>
      <c r="CX14" s="2">
        <v>72.400000000000006</v>
      </c>
      <c r="CY14" s="2">
        <v>72.833340000000007</v>
      </c>
      <c r="CZ14" s="2">
        <v>73</v>
      </c>
      <c r="DA14" s="2">
        <v>73.566670000000002</v>
      </c>
      <c r="DB14" s="2">
        <v>73.900000000000006</v>
      </c>
      <c r="DC14" s="2">
        <v>73.599999999999994</v>
      </c>
      <c r="DD14" s="2">
        <v>73.966669999999993</v>
      </c>
      <c r="DE14" s="2">
        <v>74.2</v>
      </c>
      <c r="DF14" s="2">
        <v>74.3</v>
      </c>
      <c r="DG14" s="2">
        <v>73.8</v>
      </c>
      <c r="DH14" s="2">
        <v>74.433329999999998</v>
      </c>
      <c r="DI14" s="2">
        <v>74.533330000000007</v>
      </c>
      <c r="DJ14" s="2">
        <v>74.833340000000007</v>
      </c>
      <c r="DK14" s="2">
        <v>75.066670000000002</v>
      </c>
      <c r="DL14" s="2">
        <v>75.233329999999995</v>
      </c>
      <c r="DM14" s="2">
        <v>75.533330000000007</v>
      </c>
      <c r="DN14" s="2">
        <v>76.099999999999994</v>
      </c>
      <c r="DO14" s="2">
        <v>76.366669999999999</v>
      </c>
      <c r="DP14" s="2">
        <v>77.066670000000002</v>
      </c>
      <c r="DQ14" s="2">
        <v>77.3</v>
      </c>
      <c r="DR14" s="2">
        <v>77.400000000000006</v>
      </c>
      <c r="DS14" s="2">
        <v>77.8</v>
      </c>
      <c r="DT14" s="2">
        <v>78.033330000000007</v>
      </c>
      <c r="DU14" s="2">
        <v>78.2</v>
      </c>
      <c r="DV14" s="2">
        <v>78.2</v>
      </c>
      <c r="DW14" s="2">
        <v>78.733329999999995</v>
      </c>
      <c r="DX14" s="2">
        <v>78.7</v>
      </c>
      <c r="DY14" s="2">
        <v>78.866669999999999</v>
      </c>
      <c r="DZ14" s="2">
        <v>79.133330000000001</v>
      </c>
      <c r="EA14" s="2">
        <v>79.666659999999993</v>
      </c>
      <c r="EB14" s="2">
        <v>80.133330000000001</v>
      </c>
      <c r="EC14" s="2">
        <v>80.400000000000006</v>
      </c>
      <c r="ED14" s="2">
        <v>80.7</v>
      </c>
      <c r="EE14" s="2">
        <v>80.900000000000006</v>
      </c>
      <c r="EF14" s="2">
        <v>81.066670000000002</v>
      </c>
      <c r="EG14" s="2">
        <v>81.666659999999993</v>
      </c>
      <c r="EH14" s="2">
        <v>81.933329999999998</v>
      </c>
      <c r="EI14" s="2">
        <v>82.2</v>
      </c>
      <c r="EJ14" s="2">
        <v>82.7</v>
      </c>
      <c r="EK14" s="2">
        <v>82.8</v>
      </c>
      <c r="EL14" s="2">
        <v>83.033330000000007</v>
      </c>
      <c r="EM14" s="2">
        <v>83.8</v>
      </c>
      <c r="EN14" s="2">
        <v>84.233329999999995</v>
      </c>
      <c r="EO14" s="2">
        <v>84.7</v>
      </c>
      <c r="EP14" s="2">
        <v>85.633330000000001</v>
      </c>
      <c r="EQ14" s="2">
        <v>86.2</v>
      </c>
      <c r="ER14" s="2">
        <v>86.733329999999995</v>
      </c>
      <c r="ES14" s="2">
        <v>87.3</v>
      </c>
      <c r="ET14" s="2">
        <v>87.033330000000007</v>
      </c>
      <c r="EU14" s="2">
        <v>86.9</v>
      </c>
      <c r="EV14" s="2">
        <v>86.966669999999993</v>
      </c>
      <c r="EW14" s="2">
        <v>87.133330000000001</v>
      </c>
      <c r="EX14" s="2">
        <v>87.4</v>
      </c>
      <c r="EY14" s="2">
        <v>87.733329999999995</v>
      </c>
      <c r="EZ14" s="2">
        <v>88.166659999999993</v>
      </c>
      <c r="FA14" s="2">
        <v>88.1</v>
      </c>
      <c r="FB14" s="2">
        <v>88.566670000000002</v>
      </c>
      <c r="FC14" s="2">
        <v>89.3</v>
      </c>
      <c r="FD14" s="2">
        <v>89.933329999999998</v>
      </c>
      <c r="FE14" s="2">
        <v>90.166659999999993</v>
      </c>
      <c r="FF14" s="2">
        <v>90.533330000000007</v>
      </c>
      <c r="FG14" s="2">
        <v>91.2</v>
      </c>
      <c r="FH14" s="2">
        <v>91.533330000000007</v>
      </c>
      <c r="FI14" s="2">
        <v>91.9</v>
      </c>
      <c r="FJ14" s="2">
        <v>92.233329999999995</v>
      </c>
      <c r="FK14" s="2">
        <v>92.6</v>
      </c>
      <c r="FL14" s="2">
        <v>93.066670000000002</v>
      </c>
      <c r="FM14" s="2">
        <v>93.4</v>
      </c>
      <c r="FN14" s="2">
        <v>93.466669999999993</v>
      </c>
      <c r="FO14" s="2">
        <v>93.8</v>
      </c>
      <c r="FP14" s="2">
        <v>93.933329999999998</v>
      </c>
      <c r="FQ14" s="2">
        <v>94.2</v>
      </c>
      <c r="FR14" s="2">
        <v>94</v>
      </c>
      <c r="FS14" s="2">
        <v>94.3</v>
      </c>
      <c r="FT14" s="2">
        <v>94.7</v>
      </c>
      <c r="FU14" s="2">
        <v>94.533330000000007</v>
      </c>
      <c r="FV14" s="2">
        <v>94.7</v>
      </c>
      <c r="FW14" s="2">
        <v>94.533330000000007</v>
      </c>
      <c r="FX14" s="2">
        <v>94.9</v>
      </c>
      <c r="FY14" s="2">
        <v>95</v>
      </c>
      <c r="FZ14" s="2">
        <v>95.533330000000007</v>
      </c>
      <c r="GA14" s="2">
        <v>96.033330000000007</v>
      </c>
      <c r="GB14" s="2">
        <v>96.133330000000001</v>
      </c>
      <c r="GC14" s="2">
        <v>96.433329999999998</v>
      </c>
      <c r="GD14" s="2">
        <v>96.866669999999999</v>
      </c>
      <c r="GE14" s="2">
        <v>97.3</v>
      </c>
      <c r="GF14" s="2">
        <v>97.833340000000007</v>
      </c>
      <c r="GG14" s="2">
        <v>98.333340000000007</v>
      </c>
      <c r="GH14" s="2">
        <v>98.833340000000007</v>
      </c>
      <c r="GI14" s="2">
        <v>98.733329999999995</v>
      </c>
      <c r="GJ14" s="2">
        <v>99.433329999999998</v>
      </c>
      <c r="GK14" s="2">
        <v>99.666659999999993</v>
      </c>
      <c r="GL14" s="2">
        <v>100</v>
      </c>
      <c r="GM14" s="2">
        <v>100.2333</v>
      </c>
      <c r="GN14" s="2">
        <v>100.2667</v>
      </c>
      <c r="GO14" s="2">
        <v>99.633330000000001</v>
      </c>
      <c r="GP14" s="2">
        <v>99.9</v>
      </c>
      <c r="GQ14" s="2">
        <v>101.7667</v>
      </c>
      <c r="GR14" s="2">
        <v>102.4667</v>
      </c>
      <c r="GS14" s="2">
        <v>103.4667</v>
      </c>
      <c r="GT14" s="2">
        <v>104.6</v>
      </c>
      <c r="GU14" s="2">
        <v>106.63330000000001</v>
      </c>
      <c r="GV14" s="2">
        <v>109.2667</v>
      </c>
      <c r="GW14" s="2">
        <v>111.1</v>
      </c>
      <c r="GX14" s="2">
        <v>113.6</v>
      </c>
      <c r="GY14" s="2">
        <v>115.4</v>
      </c>
      <c r="GZ14" s="2">
        <v>116.4333</v>
      </c>
      <c r="HA14" s="2">
        <v>117.3</v>
      </c>
      <c r="HB14" s="2">
        <v>117.6</v>
      </c>
      <c r="HC14" s="2">
        <v>118.33329999999999</v>
      </c>
      <c r="HD14" s="2">
        <v>119.0333</v>
      </c>
      <c r="HE14" s="2">
        <v>119.5667</v>
      </c>
      <c r="HF14" s="2">
        <v>120.33329999999999</v>
      </c>
      <c r="HG14" s="2">
        <v>121</v>
      </c>
      <c r="HH14" s="2">
        <v>121.5333</v>
      </c>
      <c r="HI14" s="2">
        <v>122.2333</v>
      </c>
      <c r="HJ14" s="2">
        <v>122.9333</v>
      </c>
      <c r="HK14" s="2">
        <v>123.7667</v>
      </c>
      <c r="HL14" s="3">
        <v>124.99630000000001</v>
      </c>
      <c r="HM14" s="3">
        <v>126.1183</v>
      </c>
      <c r="HN14" s="3">
        <v>126.74890000000001</v>
      </c>
      <c r="HO14" s="3">
        <v>127.5108</v>
      </c>
      <c r="HP14" s="3">
        <v>128.08969999999999</v>
      </c>
      <c r="HQ14" s="3">
        <v>128.6876</v>
      </c>
      <c r="HR14" s="3">
        <v>129.2877</v>
      </c>
      <c r="HS14" s="3">
        <v>130.0027</v>
      </c>
      <c r="HT14" s="3">
        <v>130.67400000000001</v>
      </c>
      <c r="HU14" s="3">
        <v>131.45750000000001</v>
      </c>
      <c r="HV14" s="3">
        <v>132.27369999999999</v>
      </c>
      <c r="HW14" s="3">
        <v>133.0975</v>
      </c>
      <c r="HX14" s="3">
        <v>133.9084</v>
      </c>
      <c r="HY14" s="3">
        <v>134.71719999999999</v>
      </c>
      <c r="HZ14" s="3">
        <v>135.51679999999999</v>
      </c>
      <c r="IA14" s="3">
        <v>136.31309999999999</v>
      </c>
      <c r="IB14" s="3">
        <v>137.10069999999999</v>
      </c>
      <c r="IC14" s="3">
        <v>137.86580000000001</v>
      </c>
      <c r="ID14" s="3">
        <v>138.62299999999999</v>
      </c>
      <c r="IE14" s="3">
        <v>139.37459999999999</v>
      </c>
      <c r="IF14" s="3">
        <v>140.1234</v>
      </c>
      <c r="IG14" s="3">
        <v>140.87129999999999</v>
      </c>
      <c r="IH14" s="3">
        <v>141.6182</v>
      </c>
      <c r="II14" s="3">
        <v>142.364</v>
      </c>
      <c r="IJ14" s="3">
        <v>143.1087</v>
      </c>
      <c r="IK14" s="3">
        <v>143.85210000000001</v>
      </c>
      <c r="IL14" s="3">
        <v>144.5941</v>
      </c>
      <c r="IM14" s="3">
        <v>145.3348</v>
      </c>
      <c r="IN14" s="3">
        <v>146.07400000000001</v>
      </c>
      <c r="IO14" s="3">
        <v>146.8117</v>
      </c>
      <c r="IP14" s="3">
        <v>147.54769999999999</v>
      </c>
      <c r="IQ14" s="3">
        <v>148.28290000000001</v>
      </c>
      <c r="IR14" s="3">
        <v>149.02099999999999</v>
      </c>
      <c r="IS14" s="3">
        <v>149.7629</v>
      </c>
      <c r="IT14" s="3">
        <v>150.5086</v>
      </c>
      <c r="IU14" s="3">
        <v>151.25810000000001</v>
      </c>
      <c r="IV14" s="3">
        <v>152.01150000000001</v>
      </c>
      <c r="IW14" s="3">
        <v>152.7687</v>
      </c>
      <c r="IX14" s="3">
        <v>153.52979999999999</v>
      </c>
      <c r="IY14" s="3">
        <v>154.29480000000001</v>
      </c>
      <c r="IZ14" s="3">
        <v>155.06379999999999</v>
      </c>
      <c r="JA14" s="3">
        <v>155.83670000000001</v>
      </c>
      <c r="JB14" s="3">
        <v>156.61349999999999</v>
      </c>
      <c r="JC14" s="3">
        <v>157.39439999999999</v>
      </c>
      <c r="JD14" s="3">
        <v>158.17920000000001</v>
      </c>
      <c r="JE14" s="3">
        <v>158.96809999999999</v>
      </c>
      <c r="JF14" s="3">
        <v>159.7611</v>
      </c>
      <c r="JG14" s="3">
        <v>160.5581</v>
      </c>
      <c r="JH14" s="3">
        <v>161.35919999999999</v>
      </c>
      <c r="JI14" s="3">
        <v>162.1644</v>
      </c>
      <c r="JJ14" s="3">
        <v>162.97370000000001</v>
      </c>
      <c r="JK14" s="3">
        <v>163.78720000000001</v>
      </c>
      <c r="JL14" s="3">
        <v>164.60489999999999</v>
      </c>
      <c r="JM14" s="3">
        <v>165.42679999999999</v>
      </c>
      <c r="JN14" s="3">
        <v>166.25290000000001</v>
      </c>
      <c r="JO14" s="3">
        <v>167.08330000000001</v>
      </c>
      <c r="JP14" s="3">
        <v>167.91800000000001</v>
      </c>
      <c r="JQ14" s="3">
        <v>168.7569</v>
      </c>
      <c r="JR14" s="3">
        <v>169.6001</v>
      </c>
      <c r="JS14" s="3">
        <v>170.4477</v>
      </c>
      <c r="JT14" s="3">
        <v>171.2996</v>
      </c>
      <c r="JU14" s="3">
        <v>172.15600000000001</v>
      </c>
      <c r="JV14" s="3">
        <v>173.01669999999999</v>
      </c>
      <c r="JW14" s="3">
        <v>173.8818</v>
      </c>
      <c r="JX14" s="3">
        <v>174.75139999999999</v>
      </c>
      <c r="JY14" s="3">
        <v>175.62549999999999</v>
      </c>
      <c r="JZ14" s="3">
        <v>176.50409999999999</v>
      </c>
      <c r="KA14" s="3">
        <v>177.38720000000001</v>
      </c>
      <c r="KB14" s="3">
        <v>178.2749</v>
      </c>
      <c r="KC14" s="3">
        <v>179.1671</v>
      </c>
      <c r="KD14" s="3">
        <v>180.06389999999999</v>
      </c>
      <c r="KE14" s="3">
        <v>180.96539999999999</v>
      </c>
      <c r="KF14" s="3">
        <v>181.87139999999999</v>
      </c>
      <c r="KG14" s="3">
        <v>182.78219999999999</v>
      </c>
      <c r="KH14" s="3">
        <v>183.69759999999999</v>
      </c>
      <c r="KI14" s="3">
        <v>184.61779999999999</v>
      </c>
      <c r="KJ14" s="3">
        <v>185.5427</v>
      </c>
      <c r="KK14" s="3">
        <v>186.47239999999999</v>
      </c>
      <c r="KL14" s="3">
        <v>187.4068</v>
      </c>
      <c r="KM14" s="3">
        <v>188.34610000000001</v>
      </c>
      <c r="KN14" s="3">
        <v>189.2902</v>
      </c>
      <c r="KO14" s="3">
        <v>190.23920000000001</v>
      </c>
      <c r="KP14" s="3">
        <v>191.19309999999999</v>
      </c>
      <c r="KQ14" s="3">
        <v>192.15190000000001</v>
      </c>
      <c r="KR14" s="3">
        <v>193.1157</v>
      </c>
      <c r="KS14" s="3">
        <v>194.08439999999999</v>
      </c>
      <c r="KT14" s="3">
        <v>195.0581</v>
      </c>
      <c r="KU14" s="3">
        <v>196.0369</v>
      </c>
      <c r="KV14" s="3">
        <v>197.02070000000001</v>
      </c>
      <c r="KW14" s="3">
        <v>198.00960000000001</v>
      </c>
      <c r="KX14" s="3">
        <v>199.0035</v>
      </c>
      <c r="KY14" s="3">
        <v>200.0027</v>
      </c>
      <c r="KZ14" s="3">
        <v>201.0069</v>
      </c>
      <c r="LA14" s="3">
        <v>202.0164</v>
      </c>
      <c r="LB14" s="3">
        <v>203.03110000000001</v>
      </c>
      <c r="LC14" s="3">
        <v>204.05099999999999</v>
      </c>
      <c r="LD14" s="3">
        <v>205.0762</v>
      </c>
      <c r="LE14" s="3">
        <v>206.10659999999999</v>
      </c>
      <c r="LF14" s="3">
        <v>207.14240000000001</v>
      </c>
      <c r="LG14" s="3">
        <v>208.18299999999999</v>
      </c>
      <c r="LH14" s="3">
        <v>209.22900000000001</v>
      </c>
      <c r="LI14" s="3">
        <v>210.28030000000001</v>
      </c>
      <c r="LJ14" s="3">
        <v>211.33709999999999</v>
      </c>
      <c r="LK14" s="3">
        <v>212.39869999999999</v>
      </c>
      <c r="LL14" s="3">
        <v>213.4659</v>
      </c>
      <c r="LM14" s="3">
        <v>214.5385</v>
      </c>
      <c r="LN14" s="3">
        <v>215.61670000000001</v>
      </c>
      <c r="LO14" s="3">
        <v>216.69980000000001</v>
      </c>
      <c r="LP14" s="3">
        <v>217.7885</v>
      </c>
      <c r="LQ14" s="3">
        <v>218.88290000000001</v>
      </c>
      <c r="LR14" s="3">
        <v>219.9829</v>
      </c>
      <c r="LS14" s="3">
        <v>221.08799999999999</v>
      </c>
      <c r="LT14" s="3">
        <v>222.19880000000001</v>
      </c>
      <c r="LU14" s="3">
        <v>223.31530000000001</v>
      </c>
      <c r="LV14" s="3">
        <v>224.4376</v>
      </c>
      <c r="LW14" s="3">
        <v>225.565</v>
      </c>
      <c r="LX14" s="3">
        <v>226.69829999999999</v>
      </c>
      <c r="LY14" s="3">
        <v>227.8374</v>
      </c>
      <c r="LZ14" s="3">
        <v>228.98249999999999</v>
      </c>
      <c r="MA14" s="3">
        <v>230.1327</v>
      </c>
      <c r="MB14" s="3">
        <v>231.28899999999999</v>
      </c>
      <c r="MC14" s="3">
        <v>232.4512</v>
      </c>
      <c r="MD14" s="3">
        <v>233.61940000000001</v>
      </c>
      <c r="ME14" s="3">
        <v>234.7929</v>
      </c>
      <c r="MF14" s="3">
        <v>235.9726</v>
      </c>
      <c r="MG14" s="3">
        <v>237.1583</v>
      </c>
      <c r="MH14" s="3">
        <v>238.3502</v>
      </c>
      <c r="MI14" s="3">
        <v>239.54750000000001</v>
      </c>
      <c r="MJ14" s="3">
        <v>240.751</v>
      </c>
      <c r="MK14" s="3">
        <v>241.96080000000001</v>
      </c>
      <c r="ML14" s="3">
        <v>243.17679999999999</v>
      </c>
      <c r="MM14" s="3">
        <v>244.39830000000001</v>
      </c>
      <c r="MN14" s="3">
        <v>245.62620000000001</v>
      </c>
      <c r="MO14" s="3">
        <v>246.8605</v>
      </c>
      <c r="MP14" s="3">
        <v>248.1011</v>
      </c>
      <c r="MQ14" s="3">
        <v>249.34739999999999</v>
      </c>
      <c r="MR14" s="3">
        <v>250.6002</v>
      </c>
      <c r="MS14" s="3">
        <v>251.85939999999999</v>
      </c>
      <c r="MT14" s="3">
        <v>253.12520000000001</v>
      </c>
      <c r="MU14" s="180" t="s">
        <v>465</v>
      </c>
      <c r="MV14" s="180" t="b">
        <v>1</v>
      </c>
      <c r="MW14" s="180" t="s">
        <v>376</v>
      </c>
      <c r="MX14" s="180">
        <v>2020</v>
      </c>
      <c r="MY14" s="180">
        <v>2026</v>
      </c>
      <c r="MZ14" s="180">
        <v>1</v>
      </c>
      <c r="NA14" s="17">
        <v>46174</v>
      </c>
      <c r="NB14" s="180" t="s">
        <v>777</v>
      </c>
      <c r="NC14" s="1" t="s">
        <v>778</v>
      </c>
      <c r="ND14" s="180" t="s">
        <v>398</v>
      </c>
      <c r="NE14" s="180" t="s">
        <v>772</v>
      </c>
      <c r="NF14" s="180" t="s">
        <v>749</v>
      </c>
    </row>
    <row r="15" spans="1:370" x14ac:dyDescent="0.25">
      <c r="A15" s="180" t="s">
        <v>392</v>
      </c>
      <c r="B15" s="180" t="s">
        <v>457</v>
      </c>
      <c r="C15" s="1" t="s">
        <v>1411</v>
      </c>
      <c r="D15" s="180" t="s">
        <v>393</v>
      </c>
      <c r="E15" s="180" t="s">
        <v>382</v>
      </c>
      <c r="F15" s="180" t="s">
        <v>374</v>
      </c>
      <c r="G15" s="2">
        <v>134.9502</v>
      </c>
      <c r="H15" s="2">
        <v>136.90799999999999</v>
      </c>
      <c r="I15" s="2">
        <v>139.22890000000001</v>
      </c>
      <c r="J15" s="2">
        <v>142.09970000000001</v>
      </c>
      <c r="K15" s="2">
        <v>146.2244</v>
      </c>
      <c r="L15" s="2">
        <v>148.4573</v>
      </c>
      <c r="M15" s="2">
        <v>151.58109999999999</v>
      </c>
      <c r="N15" s="2">
        <v>153.066</v>
      </c>
      <c r="O15" s="2">
        <v>154.1439</v>
      </c>
      <c r="P15" s="2">
        <v>154.7269</v>
      </c>
      <c r="Q15" s="2">
        <v>156.82769999999999</v>
      </c>
      <c r="R15" s="2">
        <v>161.94239999999999</v>
      </c>
      <c r="S15" s="2">
        <v>164.31819999999999</v>
      </c>
      <c r="T15" s="2">
        <v>168.48699999999999</v>
      </c>
      <c r="U15" s="2">
        <v>169.88390000000001</v>
      </c>
      <c r="V15" s="2">
        <v>174.54759999999999</v>
      </c>
      <c r="W15" s="2">
        <v>177.1104</v>
      </c>
      <c r="X15" s="2">
        <v>179.65119999999999</v>
      </c>
      <c r="Y15" s="2">
        <v>180.2672</v>
      </c>
      <c r="Z15" s="2">
        <v>185.6788</v>
      </c>
      <c r="AA15" s="2">
        <v>187.94470000000001</v>
      </c>
      <c r="AB15" s="2">
        <v>190.29849999999999</v>
      </c>
      <c r="AC15" s="2">
        <v>195.0942</v>
      </c>
      <c r="AD15" s="2">
        <v>198.22900000000001</v>
      </c>
      <c r="AE15" s="2">
        <v>201.0008</v>
      </c>
      <c r="AF15" s="2">
        <v>209.6463</v>
      </c>
      <c r="AG15" s="2">
        <v>212.8031</v>
      </c>
      <c r="AH15" s="2">
        <v>215.57490000000001</v>
      </c>
      <c r="AI15" s="2">
        <v>221.54750000000001</v>
      </c>
      <c r="AJ15" s="2">
        <v>224.2533</v>
      </c>
      <c r="AK15" s="2">
        <v>225.26519999999999</v>
      </c>
      <c r="AL15" s="2">
        <v>225.3862</v>
      </c>
      <c r="AM15" s="2">
        <v>230.2919</v>
      </c>
      <c r="AN15" s="2">
        <v>233.69069999999999</v>
      </c>
      <c r="AO15" s="2">
        <v>236.49549999999999</v>
      </c>
      <c r="AP15" s="2">
        <v>239.2783</v>
      </c>
      <c r="AQ15" s="2">
        <v>242.55609999999999</v>
      </c>
      <c r="AR15" s="2">
        <v>244.19499999999999</v>
      </c>
      <c r="AS15" s="2">
        <v>244.64599999999999</v>
      </c>
      <c r="AT15" s="2">
        <v>246.4059</v>
      </c>
      <c r="AU15" s="2">
        <v>249.7826</v>
      </c>
      <c r="AV15" s="2">
        <v>252.99440000000001</v>
      </c>
      <c r="AW15" s="2">
        <v>255.8322</v>
      </c>
      <c r="AX15" s="2">
        <v>261.47489999999999</v>
      </c>
      <c r="AY15" s="2">
        <v>265.61059999999998</v>
      </c>
      <c r="AZ15" s="2">
        <v>261.26589999999999</v>
      </c>
      <c r="BA15" s="2">
        <v>269.4273</v>
      </c>
      <c r="BB15" s="2">
        <v>274.41000000000003</v>
      </c>
      <c r="BC15" s="2">
        <v>274.75099999999998</v>
      </c>
      <c r="BD15" s="2">
        <v>276.90690000000001</v>
      </c>
      <c r="BE15" s="2">
        <v>282.84649999999999</v>
      </c>
      <c r="BF15" s="2">
        <v>287.40019999999998</v>
      </c>
      <c r="BG15" s="2">
        <v>288.50009999999997</v>
      </c>
      <c r="BH15" s="2">
        <v>293.0428</v>
      </c>
      <c r="BI15" s="2">
        <v>297.95949999999999</v>
      </c>
      <c r="BJ15" s="2">
        <v>302.11720000000003</v>
      </c>
      <c r="BK15" s="2">
        <v>294.68169999999998</v>
      </c>
      <c r="BL15" s="2">
        <v>301.30329999999998</v>
      </c>
      <c r="BM15" s="2">
        <v>304.13010000000003</v>
      </c>
      <c r="BN15" s="2">
        <v>311.98360000000002</v>
      </c>
      <c r="BO15" s="2">
        <v>308.03480000000002</v>
      </c>
      <c r="BP15" s="2">
        <v>315.88830000000002</v>
      </c>
      <c r="BQ15" s="2">
        <v>322.00389999999999</v>
      </c>
      <c r="BR15" s="2">
        <v>329.17540000000002</v>
      </c>
      <c r="BS15" s="2">
        <v>335.04899999999998</v>
      </c>
      <c r="BT15" s="2">
        <v>337.42489999999998</v>
      </c>
      <c r="BU15" s="2">
        <v>342.88060000000002</v>
      </c>
      <c r="BV15" s="2">
        <v>349.39210000000003</v>
      </c>
      <c r="BW15" s="2">
        <v>362.01929999999999</v>
      </c>
      <c r="BX15" s="2">
        <v>367.05689999999998</v>
      </c>
      <c r="BY15" s="2">
        <v>376.02140000000003</v>
      </c>
      <c r="BZ15" s="2">
        <v>383.5779</v>
      </c>
      <c r="CA15" s="2">
        <v>389.68439999999998</v>
      </c>
      <c r="CB15" s="2">
        <v>396.77300000000002</v>
      </c>
      <c r="CC15" s="2">
        <v>397.78500000000003</v>
      </c>
      <c r="CD15" s="2">
        <v>412.48</v>
      </c>
      <c r="CE15" s="2">
        <v>422.28699999999998</v>
      </c>
      <c r="CF15" s="2">
        <v>425.82799999999997</v>
      </c>
      <c r="CG15" s="2">
        <v>428.59800000000001</v>
      </c>
      <c r="CH15" s="2">
        <v>431.62299999999999</v>
      </c>
      <c r="CI15" s="2">
        <v>432.411</v>
      </c>
      <c r="CJ15" s="2">
        <v>438.363</v>
      </c>
      <c r="CK15" s="2">
        <v>440.96600000000001</v>
      </c>
      <c r="CL15" s="2">
        <v>443.78</v>
      </c>
      <c r="CM15" s="2">
        <v>452.58300000000003</v>
      </c>
      <c r="CN15" s="2">
        <v>456.35899999999998</v>
      </c>
      <c r="CO15" s="2">
        <v>460.37799999999999</v>
      </c>
      <c r="CP15" s="2">
        <v>468.00299999999999</v>
      </c>
      <c r="CQ15" s="2">
        <v>468.22300000000001</v>
      </c>
      <c r="CR15" s="2">
        <v>475.01600000000002</v>
      </c>
      <c r="CS15" s="2">
        <v>478.202</v>
      </c>
      <c r="CT15" s="2">
        <v>479.06799999999998</v>
      </c>
      <c r="CU15" s="2">
        <v>475.524</v>
      </c>
      <c r="CV15" s="2">
        <v>481.29500000000002</v>
      </c>
      <c r="CW15" s="2">
        <v>483.81099999999998</v>
      </c>
      <c r="CX15" s="2">
        <v>489.11700000000002</v>
      </c>
      <c r="CY15" s="2">
        <v>485.613</v>
      </c>
      <c r="CZ15" s="2">
        <v>490.37799999999999</v>
      </c>
      <c r="DA15" s="2">
        <v>494.67899999999997</v>
      </c>
      <c r="DB15" s="2">
        <v>499.19400000000002</v>
      </c>
      <c r="DC15" s="2">
        <v>503.13</v>
      </c>
      <c r="DD15" s="2">
        <v>503.37900000000002</v>
      </c>
      <c r="DE15" s="2">
        <v>506.27499999999998</v>
      </c>
      <c r="DF15" s="2">
        <v>507.89800000000002</v>
      </c>
      <c r="DG15" s="2">
        <v>514.31700000000001</v>
      </c>
      <c r="DH15" s="2">
        <v>515.31600000000003</v>
      </c>
      <c r="DI15" s="2">
        <v>520.59199999999998</v>
      </c>
      <c r="DJ15" s="2">
        <v>522.61400000000003</v>
      </c>
      <c r="DK15" s="2">
        <v>529.375</v>
      </c>
      <c r="DL15" s="2">
        <v>533.16999999999996</v>
      </c>
      <c r="DM15" s="2">
        <v>534.08900000000006</v>
      </c>
      <c r="DN15" s="2">
        <v>533.25</v>
      </c>
      <c r="DO15" s="2">
        <v>547.49199999999996</v>
      </c>
      <c r="DP15" s="2">
        <v>547.60400000000004</v>
      </c>
      <c r="DQ15" s="2">
        <v>549.87099999999998</v>
      </c>
      <c r="DR15" s="2">
        <v>553.495</v>
      </c>
      <c r="DS15" s="2">
        <v>551.66800000000001</v>
      </c>
      <c r="DT15" s="2">
        <v>553.58699999999999</v>
      </c>
      <c r="DU15" s="2">
        <v>560.47400000000005</v>
      </c>
      <c r="DV15" s="2">
        <v>561.31600000000003</v>
      </c>
      <c r="DW15" s="2">
        <v>556.12800000000004</v>
      </c>
      <c r="DX15" s="2">
        <v>557.30499999999995</v>
      </c>
      <c r="DY15" s="2">
        <v>564.82299999999998</v>
      </c>
      <c r="DZ15" s="2">
        <v>565.99599999999998</v>
      </c>
      <c r="EA15" s="2">
        <v>567.21100000000001</v>
      </c>
      <c r="EB15" s="2">
        <v>573.60799999999995</v>
      </c>
      <c r="EC15" s="2">
        <v>572.46299999999997</v>
      </c>
      <c r="ED15" s="2">
        <v>572.67899999999997</v>
      </c>
      <c r="EE15" s="2">
        <v>574.31500000000005</v>
      </c>
      <c r="EF15" s="2">
        <v>578.00300000000004</v>
      </c>
      <c r="EG15" s="2">
        <v>583.07600000000002</v>
      </c>
      <c r="EH15" s="2">
        <v>587.09299999999996</v>
      </c>
      <c r="EI15" s="2">
        <v>592.1</v>
      </c>
      <c r="EJ15" s="2">
        <v>603.87099999999998</v>
      </c>
      <c r="EK15" s="2">
        <v>609.66700000000003</v>
      </c>
      <c r="EL15" s="2">
        <v>621.33000000000004</v>
      </c>
      <c r="EM15" s="2">
        <v>628.202</v>
      </c>
      <c r="EN15" s="2">
        <v>633.34900000000005</v>
      </c>
      <c r="EO15" s="2">
        <v>638.90499999999997</v>
      </c>
      <c r="EP15" s="2">
        <v>645.09799999999996</v>
      </c>
      <c r="EQ15" s="2">
        <v>650.49199999999996</v>
      </c>
      <c r="ER15" s="2">
        <v>648.82299999999998</v>
      </c>
      <c r="ES15" s="2">
        <v>647.13699999999994</v>
      </c>
      <c r="ET15" s="2">
        <v>639.52200000000005</v>
      </c>
      <c r="EU15" s="2">
        <v>615.57100000000003</v>
      </c>
      <c r="EV15" s="2">
        <v>618.58100000000002</v>
      </c>
      <c r="EW15" s="2">
        <v>624.95600000000002</v>
      </c>
      <c r="EX15" s="2">
        <v>632.91300000000001</v>
      </c>
      <c r="EY15" s="2">
        <v>636.72699999999998</v>
      </c>
      <c r="EZ15" s="2">
        <v>647.99599999999998</v>
      </c>
      <c r="FA15" s="2">
        <v>659.03599999999994</v>
      </c>
      <c r="FB15" s="2">
        <v>666.05399999999997</v>
      </c>
      <c r="FC15" s="2">
        <v>678.71400000000006</v>
      </c>
      <c r="FD15" s="2">
        <v>682.47400000000005</v>
      </c>
      <c r="FE15" s="2">
        <v>689.50300000000004</v>
      </c>
      <c r="FF15" s="2">
        <v>692.45699999999999</v>
      </c>
      <c r="FG15" s="2">
        <v>694.81100000000004</v>
      </c>
      <c r="FH15" s="2">
        <v>697.67200000000003</v>
      </c>
      <c r="FI15" s="2">
        <v>703.673</v>
      </c>
      <c r="FJ15" s="2">
        <v>704.44899999999996</v>
      </c>
      <c r="FK15" s="2">
        <v>706.27300000000002</v>
      </c>
      <c r="FL15" s="2">
        <v>715.57</v>
      </c>
      <c r="FM15" s="2">
        <v>722.70899999999995</v>
      </c>
      <c r="FN15" s="2">
        <v>726.67899999999997</v>
      </c>
      <c r="FO15" s="2">
        <v>739.43299999999999</v>
      </c>
      <c r="FP15" s="2">
        <v>743.24800000000005</v>
      </c>
      <c r="FQ15" s="2">
        <v>748.84400000000005</v>
      </c>
      <c r="FR15" s="2">
        <v>757.61</v>
      </c>
      <c r="FS15" s="2">
        <v>760.053</v>
      </c>
      <c r="FT15" s="2">
        <v>768.64700000000005</v>
      </c>
      <c r="FU15" s="2">
        <v>775.00300000000004</v>
      </c>
      <c r="FV15" s="2">
        <v>780.65499999999997</v>
      </c>
      <c r="FW15" s="2">
        <v>790.26499999999999</v>
      </c>
      <c r="FX15" s="2">
        <v>794.80799999999999</v>
      </c>
      <c r="FY15" s="2">
        <v>799.14300000000003</v>
      </c>
      <c r="FZ15" s="2">
        <v>805.76900000000001</v>
      </c>
      <c r="GA15" s="2">
        <v>818.68899999999996</v>
      </c>
      <c r="GB15" s="2">
        <v>828.33299999999997</v>
      </c>
      <c r="GC15" s="2">
        <v>839.45699999999999</v>
      </c>
      <c r="GD15" s="2">
        <v>850.79200000000003</v>
      </c>
      <c r="GE15" s="2">
        <v>849.36599999999999</v>
      </c>
      <c r="GF15" s="2">
        <v>859.28599999999994</v>
      </c>
      <c r="GG15" s="2">
        <v>859.35900000000004</v>
      </c>
      <c r="GH15" s="2">
        <v>870.79499999999996</v>
      </c>
      <c r="GI15" s="2">
        <v>877.38099999999997</v>
      </c>
      <c r="GJ15" s="2">
        <v>881.57899999999995</v>
      </c>
      <c r="GK15" s="2">
        <v>890.61500000000001</v>
      </c>
      <c r="GL15" s="2">
        <v>893.91</v>
      </c>
      <c r="GM15" s="2">
        <v>881.55700000000002</v>
      </c>
      <c r="GN15" s="2">
        <v>809.94100000000003</v>
      </c>
      <c r="GO15" s="2">
        <v>868.89099999999996</v>
      </c>
      <c r="GP15" s="2">
        <v>883.44200000000001</v>
      </c>
      <c r="GQ15" s="2">
        <v>888.81399999999996</v>
      </c>
      <c r="GR15" s="2">
        <v>909.20399999999995</v>
      </c>
      <c r="GS15" s="2">
        <v>930.35199999999998</v>
      </c>
      <c r="GT15" s="2">
        <v>944.82500000000005</v>
      </c>
      <c r="GU15" s="2">
        <v>971.76700000000005</v>
      </c>
      <c r="GV15" s="2">
        <v>989.27300000000002</v>
      </c>
      <c r="GW15" s="2">
        <v>1001.691</v>
      </c>
      <c r="GX15" s="2">
        <v>1020.051</v>
      </c>
      <c r="GY15" s="2">
        <v>1038.961</v>
      </c>
      <c r="GZ15" s="2">
        <v>1050.287</v>
      </c>
      <c r="HA15" s="2">
        <v>1060.2159999999999</v>
      </c>
      <c r="HB15" s="2">
        <v>1071.317</v>
      </c>
      <c r="HC15" s="2">
        <v>1074.528</v>
      </c>
      <c r="HD15" s="2">
        <v>1078.2139999999999</v>
      </c>
      <c r="HE15" s="2">
        <v>1083.8969999999999</v>
      </c>
      <c r="HF15" s="2">
        <v>1094.78</v>
      </c>
      <c r="HG15" s="2">
        <v>1107.7170000000001</v>
      </c>
      <c r="HH15" s="2">
        <v>1114.664</v>
      </c>
      <c r="HI15" s="2">
        <v>1121.5519999999999</v>
      </c>
      <c r="HJ15" s="2">
        <v>1133.567</v>
      </c>
      <c r="HK15" s="2">
        <v>1142.23</v>
      </c>
      <c r="HL15" s="3">
        <v>1148.722</v>
      </c>
      <c r="HM15" s="3">
        <v>1156.348</v>
      </c>
      <c r="HN15" s="3">
        <v>1170.229</v>
      </c>
      <c r="HO15" s="3">
        <v>1186.7059999999999</v>
      </c>
      <c r="HP15" s="3">
        <v>1203.212</v>
      </c>
      <c r="HQ15" s="3">
        <v>1219.4359999999999</v>
      </c>
      <c r="HR15" s="3">
        <v>1234.9480000000001</v>
      </c>
      <c r="HS15" s="3">
        <v>1249.758</v>
      </c>
      <c r="HT15" s="3">
        <v>1263.6510000000001</v>
      </c>
      <c r="HU15" s="3">
        <v>1277.02</v>
      </c>
      <c r="HV15" s="3">
        <v>1289.807</v>
      </c>
      <c r="HW15" s="3">
        <v>1302.366</v>
      </c>
      <c r="HX15" s="3">
        <v>1314.8779999999999</v>
      </c>
      <c r="HY15" s="3">
        <v>1327.375</v>
      </c>
      <c r="HZ15" s="3">
        <v>1339.6759999999999</v>
      </c>
      <c r="IA15" s="3">
        <v>1352.625</v>
      </c>
      <c r="IB15" s="3">
        <v>1364.73</v>
      </c>
      <c r="IC15" s="3">
        <v>1376.4010000000001</v>
      </c>
      <c r="ID15" s="3">
        <v>1387.223</v>
      </c>
      <c r="IE15" s="3">
        <v>1397.703</v>
      </c>
      <c r="IF15" s="3">
        <v>1408.16</v>
      </c>
      <c r="IG15" s="3">
        <v>1418.528</v>
      </c>
      <c r="IH15" s="3">
        <v>1428.816</v>
      </c>
      <c r="II15" s="3">
        <v>1438.7929999999999</v>
      </c>
      <c r="IJ15" s="3">
        <v>1448.6880000000001</v>
      </c>
      <c r="IK15" s="3">
        <v>1458.66</v>
      </c>
      <c r="IL15" s="3">
        <v>1468.64</v>
      </c>
      <c r="IM15" s="3">
        <v>1478.634</v>
      </c>
      <c r="IN15" s="3">
        <v>1488.712</v>
      </c>
      <c r="IO15" s="3">
        <v>1498.799</v>
      </c>
      <c r="IP15" s="3">
        <v>1508.962</v>
      </c>
      <c r="IQ15" s="3">
        <v>1519.1379999999999</v>
      </c>
      <c r="IR15" s="3">
        <v>1529.3130000000001</v>
      </c>
      <c r="IS15" s="3">
        <v>1539.49</v>
      </c>
      <c r="IT15" s="3">
        <v>1549.69</v>
      </c>
      <c r="IU15" s="3">
        <v>1559.9169999999999</v>
      </c>
      <c r="IV15" s="3">
        <v>1570.261</v>
      </c>
      <c r="IW15" s="3">
        <v>1580.7349999999999</v>
      </c>
      <c r="IX15" s="3">
        <v>1591.3910000000001</v>
      </c>
      <c r="IY15" s="3">
        <v>1602.2329999999999</v>
      </c>
      <c r="IZ15" s="3">
        <v>1613.14</v>
      </c>
      <c r="JA15" s="3">
        <v>1624.1120000000001</v>
      </c>
      <c r="JB15" s="3">
        <v>1635.15</v>
      </c>
      <c r="JC15" s="3">
        <v>1646.4369999999999</v>
      </c>
      <c r="JD15" s="3">
        <v>1657.796</v>
      </c>
      <c r="JE15" s="3">
        <v>1669.2270000000001</v>
      </c>
      <c r="JF15" s="3">
        <v>1680.732</v>
      </c>
      <c r="JG15" s="3">
        <v>1692.33</v>
      </c>
      <c r="JH15" s="3">
        <v>1704.0039999999999</v>
      </c>
      <c r="JI15" s="3">
        <v>1715.7550000000001</v>
      </c>
      <c r="JJ15" s="3">
        <v>1727.5830000000001</v>
      </c>
      <c r="JK15" s="3">
        <v>1739.9549999999999</v>
      </c>
      <c r="JL15" s="3">
        <v>1752.329</v>
      </c>
      <c r="JM15" s="3">
        <v>1764.789</v>
      </c>
      <c r="JN15" s="3">
        <v>1777.213</v>
      </c>
      <c r="JO15" s="3">
        <v>1790.01</v>
      </c>
      <c r="JP15" s="3">
        <v>1802.922</v>
      </c>
      <c r="JQ15" s="3">
        <v>1815.9280000000001</v>
      </c>
      <c r="JR15" s="3">
        <v>1829.03</v>
      </c>
      <c r="JS15" s="3">
        <v>1842.35</v>
      </c>
      <c r="JT15" s="3">
        <v>1855.769</v>
      </c>
      <c r="JU15" s="3">
        <v>1869.289</v>
      </c>
      <c r="JV15" s="3">
        <v>1882.9090000000001</v>
      </c>
      <c r="JW15" s="3">
        <v>1896.721</v>
      </c>
      <c r="JX15" s="3">
        <v>1910.6379999999999</v>
      </c>
      <c r="JY15" s="3">
        <v>1924.66</v>
      </c>
      <c r="JZ15" s="3">
        <v>1938.788</v>
      </c>
      <c r="KA15" s="3">
        <v>1952.89</v>
      </c>
      <c r="KB15" s="3">
        <v>1967.096</v>
      </c>
      <c r="KC15" s="3">
        <v>1981.4090000000001</v>
      </c>
      <c r="KD15" s="3">
        <v>1995.828</v>
      </c>
      <c r="KE15" s="3">
        <v>2010.2550000000001</v>
      </c>
      <c r="KF15" s="3">
        <v>2024.7909999999999</v>
      </c>
      <c r="KG15" s="3">
        <v>2039.433</v>
      </c>
      <c r="KH15" s="3">
        <v>2054.183</v>
      </c>
      <c r="KI15" s="3">
        <v>2068.9879999999998</v>
      </c>
      <c r="KJ15" s="3">
        <v>2083.902</v>
      </c>
      <c r="KK15" s="3">
        <v>2098.924</v>
      </c>
      <c r="KL15" s="3">
        <v>2114.056</v>
      </c>
      <c r="KM15" s="3">
        <v>2129.2159999999999</v>
      </c>
      <c r="KN15" s="3">
        <v>2144.4870000000001</v>
      </c>
      <c r="KO15" s="3">
        <v>2159.8690000000001</v>
      </c>
      <c r="KP15" s="3">
        <v>2175.366</v>
      </c>
      <c r="KQ15" s="3">
        <v>2190.62</v>
      </c>
      <c r="KR15" s="3">
        <v>2205.9859999999999</v>
      </c>
      <c r="KS15" s="3">
        <v>2221.4569999999999</v>
      </c>
      <c r="KT15" s="3">
        <v>2236.9720000000002</v>
      </c>
      <c r="KU15" s="3">
        <v>2252.598</v>
      </c>
      <c r="KV15" s="3">
        <v>2268.335</v>
      </c>
      <c r="KW15" s="3">
        <v>2284.183</v>
      </c>
      <c r="KX15" s="3">
        <v>2300.1460000000002</v>
      </c>
      <c r="KY15" s="3">
        <v>2316.096</v>
      </c>
      <c r="KZ15" s="3">
        <v>2332.1559999999999</v>
      </c>
      <c r="LA15" s="3">
        <v>2348.3319999999999</v>
      </c>
      <c r="LB15" s="3">
        <v>2364.6210000000001</v>
      </c>
      <c r="LC15" s="3">
        <v>2381.1</v>
      </c>
      <c r="LD15" s="3">
        <v>2397.6979999999999</v>
      </c>
      <c r="LE15" s="3">
        <v>2414.4140000000002</v>
      </c>
      <c r="LF15" s="3">
        <v>2431.2489999999998</v>
      </c>
      <c r="LG15" s="3">
        <v>2448.1610000000001</v>
      </c>
      <c r="LH15" s="3">
        <v>2465.1909999999998</v>
      </c>
      <c r="LI15" s="3">
        <v>2482.3380000000002</v>
      </c>
      <c r="LJ15" s="3">
        <v>2499.4270000000001</v>
      </c>
      <c r="LK15" s="3">
        <v>2516.5329999999999</v>
      </c>
      <c r="LL15" s="3">
        <v>2533.7530000000002</v>
      </c>
      <c r="LM15" s="3">
        <v>2551.087</v>
      </c>
      <c r="LN15" s="3">
        <v>2568.5360000000001</v>
      </c>
      <c r="LO15" s="3">
        <v>2585.8150000000001</v>
      </c>
      <c r="LP15" s="3">
        <v>2603.2049999999999</v>
      </c>
      <c r="LQ15" s="3">
        <v>2620.7060000000001</v>
      </c>
      <c r="LR15" s="3">
        <v>2638.3180000000002</v>
      </c>
      <c r="LS15" s="3">
        <v>2655.87</v>
      </c>
      <c r="LT15" s="3">
        <v>2673.53</v>
      </c>
      <c r="LU15" s="3">
        <v>2691.3</v>
      </c>
      <c r="LV15" s="3">
        <v>2709.181</v>
      </c>
      <c r="LW15" s="3">
        <v>2726.96</v>
      </c>
      <c r="LX15" s="3">
        <v>2744.8470000000002</v>
      </c>
      <c r="LY15" s="3">
        <v>2762.8409999999999</v>
      </c>
      <c r="LZ15" s="3">
        <v>2780.944</v>
      </c>
      <c r="MA15" s="3">
        <v>2799.3820000000001</v>
      </c>
      <c r="MB15" s="3">
        <v>2817.9380000000001</v>
      </c>
      <c r="MC15" s="3">
        <v>2836.6129999999998</v>
      </c>
      <c r="MD15" s="3">
        <v>2855.4059999999999</v>
      </c>
      <c r="ME15" s="3">
        <v>2874.1889999999999</v>
      </c>
      <c r="MF15" s="3">
        <v>2893.0940000000001</v>
      </c>
      <c r="MG15" s="3">
        <v>2912.1210000000001</v>
      </c>
      <c r="MH15" s="3">
        <v>2931.2689999999998</v>
      </c>
      <c r="MI15" s="3">
        <v>2951.3409999999999</v>
      </c>
      <c r="MJ15" s="3">
        <v>2971.5540000000001</v>
      </c>
      <c r="MK15" s="3">
        <v>2991.9070000000002</v>
      </c>
      <c r="ML15" s="3">
        <v>3012.402</v>
      </c>
      <c r="MM15" s="3">
        <v>3033.2570000000001</v>
      </c>
      <c r="MN15" s="3">
        <v>3054.26</v>
      </c>
      <c r="MO15" s="3">
        <v>3075.413</v>
      </c>
      <c r="MP15" s="3">
        <v>3096.7150000000001</v>
      </c>
      <c r="MQ15" s="3">
        <v>3118.3069999999998</v>
      </c>
      <c r="MR15" s="3">
        <v>3140.056</v>
      </c>
      <c r="MS15" s="3">
        <v>3161.9569999999999</v>
      </c>
      <c r="MT15" s="3">
        <v>3184.0160000000001</v>
      </c>
      <c r="MU15" s="180" t="s">
        <v>465</v>
      </c>
      <c r="MV15" s="180" t="b">
        <v>1</v>
      </c>
      <c r="MW15" s="180" t="s">
        <v>376</v>
      </c>
      <c r="MX15" s="180" t="s">
        <v>376</v>
      </c>
      <c r="MY15" s="180">
        <v>2026</v>
      </c>
      <c r="MZ15" s="180">
        <v>1</v>
      </c>
      <c r="NA15" s="17">
        <v>46174</v>
      </c>
      <c r="NB15" s="180" t="s">
        <v>466</v>
      </c>
      <c r="NC15" s="180" t="s">
        <v>467</v>
      </c>
      <c r="ND15" s="180" t="s">
        <v>398</v>
      </c>
      <c r="NE15" s="180" t="s">
        <v>460</v>
      </c>
      <c r="NF15" s="180" t="s">
        <v>749</v>
      </c>
    </row>
    <row r="16" spans="1:370" x14ac:dyDescent="0.25">
      <c r="A16" s="180" t="s">
        <v>392</v>
      </c>
      <c r="B16" s="180" t="s">
        <v>371</v>
      </c>
      <c r="C16" s="1" t="s">
        <v>1411</v>
      </c>
      <c r="D16" s="180" t="s">
        <v>393</v>
      </c>
      <c r="E16" s="1" t="s">
        <v>760</v>
      </c>
      <c r="F16" s="180" t="s">
        <v>374</v>
      </c>
      <c r="G16" s="2">
        <v>386.07</v>
      </c>
      <c r="H16" s="2">
        <v>388.81</v>
      </c>
      <c r="I16" s="2">
        <v>390.14</v>
      </c>
      <c r="J16" s="2">
        <v>391.12</v>
      </c>
      <c r="K16" s="2">
        <v>394.27</v>
      </c>
      <c r="L16" s="2">
        <v>393.93</v>
      </c>
      <c r="M16" s="2">
        <v>394.09</v>
      </c>
      <c r="N16" s="2">
        <v>389.05</v>
      </c>
      <c r="O16" s="2">
        <v>386.82</v>
      </c>
      <c r="P16" s="2">
        <v>384.92</v>
      </c>
      <c r="Q16" s="2">
        <v>389.05</v>
      </c>
      <c r="R16" s="2">
        <v>396.83</v>
      </c>
      <c r="S16" s="2">
        <v>400.23</v>
      </c>
      <c r="T16" s="2">
        <v>406.27</v>
      </c>
      <c r="U16" s="2">
        <v>406.44</v>
      </c>
      <c r="V16" s="2">
        <v>413.88</v>
      </c>
      <c r="W16" s="2">
        <v>417.53</v>
      </c>
      <c r="X16" s="2">
        <v>419.84</v>
      </c>
      <c r="Y16" s="2">
        <v>419.68</v>
      </c>
      <c r="Z16" s="2">
        <v>426.88</v>
      </c>
      <c r="AA16" s="2">
        <v>428.69</v>
      </c>
      <c r="AB16" s="2">
        <v>430.44</v>
      </c>
      <c r="AC16" s="2">
        <v>435.98</v>
      </c>
      <c r="AD16" s="2">
        <v>441.11</v>
      </c>
      <c r="AE16" s="2">
        <v>441.69</v>
      </c>
      <c r="AF16" s="2">
        <v>455.35</v>
      </c>
      <c r="AG16" s="2">
        <v>455.43</v>
      </c>
      <c r="AH16" s="2">
        <v>458.15</v>
      </c>
      <c r="AI16" s="2">
        <v>461.8</v>
      </c>
      <c r="AJ16" s="2">
        <v>458.81</v>
      </c>
      <c r="AK16" s="2">
        <v>457</v>
      </c>
      <c r="AL16" s="2">
        <v>456.34</v>
      </c>
      <c r="AM16" s="2">
        <v>461.88</v>
      </c>
      <c r="AN16" s="2">
        <v>460.64</v>
      </c>
      <c r="AO16" s="2">
        <v>461.88</v>
      </c>
      <c r="AP16" s="2">
        <v>461.46</v>
      </c>
      <c r="AQ16" s="2">
        <v>463.29</v>
      </c>
      <c r="AR16" s="2">
        <v>460.39</v>
      </c>
      <c r="AS16" s="2">
        <v>455.93</v>
      </c>
      <c r="AT16" s="2">
        <v>457</v>
      </c>
      <c r="AU16" s="2">
        <v>461.22</v>
      </c>
      <c r="AV16" s="2">
        <v>466.02</v>
      </c>
      <c r="AW16" s="2">
        <v>464.95</v>
      </c>
      <c r="AX16" s="2">
        <v>471.39</v>
      </c>
      <c r="AY16" s="2">
        <v>477.6</v>
      </c>
      <c r="AZ16" s="2">
        <v>470.16</v>
      </c>
      <c r="BA16" s="2">
        <v>482.9</v>
      </c>
      <c r="BB16" s="2">
        <v>486.95</v>
      </c>
      <c r="BC16" s="2">
        <v>484.39</v>
      </c>
      <c r="BD16" s="2">
        <v>489.11</v>
      </c>
      <c r="BE16" s="2">
        <v>495.57</v>
      </c>
      <c r="BF16" s="2">
        <v>498.46</v>
      </c>
      <c r="BG16" s="2">
        <v>495.73</v>
      </c>
      <c r="BH16" s="2">
        <v>501.44</v>
      </c>
      <c r="BI16" s="2">
        <v>505.16</v>
      </c>
      <c r="BJ16" s="2">
        <v>510.13</v>
      </c>
      <c r="BK16" s="2">
        <v>497.3</v>
      </c>
      <c r="BL16" s="2">
        <v>508.47</v>
      </c>
      <c r="BM16" s="2">
        <v>512.03</v>
      </c>
      <c r="BN16" s="2">
        <v>520.15</v>
      </c>
      <c r="BO16" s="2">
        <v>515.6</v>
      </c>
      <c r="BP16" s="2">
        <v>524.95000000000005</v>
      </c>
      <c r="BQ16" s="2">
        <v>530.74</v>
      </c>
      <c r="BR16" s="2">
        <v>537.11</v>
      </c>
      <c r="BS16" s="2">
        <v>542.57000000000005</v>
      </c>
      <c r="BT16" s="2">
        <v>544.80999999999995</v>
      </c>
      <c r="BU16" s="2">
        <v>549.78</v>
      </c>
      <c r="BV16" s="2">
        <v>556.15</v>
      </c>
      <c r="BW16" s="2">
        <v>567.64</v>
      </c>
      <c r="BX16" s="2">
        <v>570.54999999999995</v>
      </c>
      <c r="BY16" s="2">
        <v>582.54</v>
      </c>
      <c r="BZ16" s="2">
        <v>592.79999999999995</v>
      </c>
      <c r="CA16" s="2">
        <v>610.84</v>
      </c>
      <c r="CB16" s="2">
        <v>607.91</v>
      </c>
      <c r="CC16" s="2">
        <v>606.96</v>
      </c>
      <c r="CD16" s="2">
        <v>615.66999999999996</v>
      </c>
      <c r="CE16" s="2">
        <v>624.15</v>
      </c>
      <c r="CF16" s="2">
        <v>620.27</v>
      </c>
      <c r="CG16" s="2">
        <v>618.79999999999995</v>
      </c>
      <c r="CH16" s="2">
        <v>617.08000000000004</v>
      </c>
      <c r="CI16" s="2">
        <v>612.17999999999995</v>
      </c>
      <c r="CJ16" s="2">
        <v>612.27</v>
      </c>
      <c r="CK16" s="2">
        <v>615.89</v>
      </c>
      <c r="CL16" s="2">
        <v>615.37</v>
      </c>
      <c r="CM16" s="2">
        <v>624.05999999999995</v>
      </c>
      <c r="CN16" s="2">
        <v>627.51</v>
      </c>
      <c r="CO16" s="2">
        <v>631.22</v>
      </c>
      <c r="CP16" s="2">
        <v>638.21</v>
      </c>
      <c r="CQ16" s="2">
        <v>635.69000000000005</v>
      </c>
      <c r="CR16" s="2">
        <v>640.78</v>
      </c>
      <c r="CS16" s="2">
        <v>642.07000000000005</v>
      </c>
      <c r="CT16" s="2">
        <v>642.33000000000004</v>
      </c>
      <c r="CU16" s="2">
        <v>637.76</v>
      </c>
      <c r="CV16" s="2">
        <v>646.47</v>
      </c>
      <c r="CW16" s="2">
        <v>648.97</v>
      </c>
      <c r="CX16" s="2">
        <v>654.92999999999995</v>
      </c>
      <c r="CY16" s="2">
        <v>651.58000000000004</v>
      </c>
      <c r="CZ16" s="2">
        <v>658.83</v>
      </c>
      <c r="DA16" s="2">
        <v>661.42</v>
      </c>
      <c r="DB16" s="2">
        <v>666.33</v>
      </c>
      <c r="DC16" s="2">
        <v>672.7</v>
      </c>
      <c r="DD16" s="2">
        <v>669.59</v>
      </c>
      <c r="DE16" s="2">
        <v>672.87</v>
      </c>
      <c r="DF16" s="2">
        <v>672.7</v>
      </c>
      <c r="DG16" s="2">
        <v>680.5</v>
      </c>
      <c r="DH16" s="2">
        <v>679.64</v>
      </c>
      <c r="DI16" s="2">
        <v>688.96</v>
      </c>
      <c r="DJ16" s="2">
        <v>692.24</v>
      </c>
      <c r="DK16" s="2">
        <v>702.91</v>
      </c>
      <c r="DL16" s="2">
        <v>708.52</v>
      </c>
      <c r="DM16" s="2">
        <v>709.04</v>
      </c>
      <c r="DN16" s="2">
        <v>706.02</v>
      </c>
      <c r="DO16" s="2">
        <v>721.01</v>
      </c>
      <c r="DP16" s="2">
        <v>719.2</v>
      </c>
      <c r="DQ16" s="2">
        <v>719.2</v>
      </c>
      <c r="DR16" s="2">
        <v>716.95</v>
      </c>
      <c r="DS16" s="2">
        <v>713.61</v>
      </c>
      <c r="DT16" s="2">
        <v>716.37</v>
      </c>
      <c r="DU16" s="2">
        <v>721.29</v>
      </c>
      <c r="DV16" s="2">
        <v>719.3</v>
      </c>
      <c r="DW16" s="2">
        <v>709.53</v>
      </c>
      <c r="DX16" s="2">
        <v>710.57</v>
      </c>
      <c r="DY16" s="2">
        <v>717.04</v>
      </c>
      <c r="DZ16" s="2">
        <v>717.9</v>
      </c>
      <c r="EA16" s="2">
        <v>716.8</v>
      </c>
      <c r="EB16" s="2">
        <v>721.03</v>
      </c>
      <c r="EC16" s="2">
        <v>718.7</v>
      </c>
      <c r="ED16" s="2">
        <v>718.44</v>
      </c>
      <c r="EE16" s="2">
        <v>719.58</v>
      </c>
      <c r="EF16" s="2">
        <v>723.9</v>
      </c>
      <c r="EG16" s="2">
        <v>729.59</v>
      </c>
      <c r="EH16" s="2">
        <v>732.35</v>
      </c>
      <c r="EI16" s="2">
        <v>740.52</v>
      </c>
      <c r="EJ16" s="2">
        <v>753.21</v>
      </c>
      <c r="EK16" s="2">
        <v>758.9</v>
      </c>
      <c r="EL16" s="2">
        <v>770.03</v>
      </c>
      <c r="EM16" s="2">
        <v>771.04</v>
      </c>
      <c r="EN16" s="2">
        <v>776.13</v>
      </c>
      <c r="EO16" s="2">
        <v>780.1</v>
      </c>
      <c r="EP16" s="2">
        <v>785.88</v>
      </c>
      <c r="EQ16" s="2">
        <v>790.5</v>
      </c>
      <c r="ER16" s="2">
        <v>787.65</v>
      </c>
      <c r="ES16" s="2">
        <v>783.34</v>
      </c>
      <c r="ET16" s="2">
        <v>771.17</v>
      </c>
      <c r="EU16" s="2">
        <v>735.03</v>
      </c>
      <c r="EV16" s="2">
        <v>736.84</v>
      </c>
      <c r="EW16" s="2">
        <v>741.41</v>
      </c>
      <c r="EX16" s="2">
        <v>747.1</v>
      </c>
      <c r="EY16" s="2">
        <v>752.54</v>
      </c>
      <c r="EZ16" s="2">
        <v>768.84</v>
      </c>
      <c r="FA16" s="2">
        <v>776.26</v>
      </c>
      <c r="FB16" s="2">
        <v>781.35</v>
      </c>
      <c r="FC16" s="2">
        <v>795.48</v>
      </c>
      <c r="FD16" s="2">
        <v>797.63</v>
      </c>
      <c r="FE16" s="2">
        <v>801.95</v>
      </c>
      <c r="FF16" s="2">
        <v>801.86</v>
      </c>
      <c r="FG16" s="2">
        <v>803.57</v>
      </c>
      <c r="FH16" s="2">
        <v>804.43</v>
      </c>
      <c r="FI16" s="2">
        <v>806.07</v>
      </c>
      <c r="FJ16" s="2">
        <v>803.65</v>
      </c>
      <c r="FK16" s="2">
        <v>799.21</v>
      </c>
      <c r="FL16" s="2">
        <v>808.53</v>
      </c>
      <c r="FM16" s="2">
        <v>812.67</v>
      </c>
      <c r="FN16" s="2">
        <v>813.87</v>
      </c>
      <c r="FO16" s="2">
        <v>822.37</v>
      </c>
      <c r="FP16" s="2">
        <v>822.2</v>
      </c>
      <c r="FQ16" s="2">
        <v>826.77</v>
      </c>
      <c r="FR16" s="2">
        <v>833.07</v>
      </c>
      <c r="FS16" s="2">
        <v>831.26</v>
      </c>
      <c r="FT16" s="2">
        <v>835.57</v>
      </c>
      <c r="FU16" s="2">
        <v>840.06</v>
      </c>
      <c r="FV16" s="2">
        <v>844.37</v>
      </c>
      <c r="FW16" s="2">
        <v>851.79</v>
      </c>
      <c r="FX16" s="2">
        <v>853.69</v>
      </c>
      <c r="FY16" s="2">
        <v>856.71</v>
      </c>
      <c r="FZ16" s="2">
        <v>860.67</v>
      </c>
      <c r="GA16" s="2">
        <v>871.85</v>
      </c>
      <c r="GB16" s="2">
        <v>878.06</v>
      </c>
      <c r="GC16" s="2">
        <v>885.05</v>
      </c>
      <c r="GD16" s="2">
        <v>894.02</v>
      </c>
      <c r="GE16" s="2">
        <v>889.08</v>
      </c>
      <c r="GF16" s="2">
        <v>896.07</v>
      </c>
      <c r="GG16" s="2">
        <v>890.2</v>
      </c>
      <c r="GH16" s="2">
        <v>894.17</v>
      </c>
      <c r="GI16" s="2">
        <v>900.03</v>
      </c>
      <c r="GJ16" s="2">
        <v>900.55</v>
      </c>
      <c r="GK16" s="2">
        <v>904</v>
      </c>
      <c r="GL16" s="2">
        <v>900.98</v>
      </c>
      <c r="GM16" s="2">
        <v>882.69</v>
      </c>
      <c r="GN16" s="2">
        <v>804.36</v>
      </c>
      <c r="GO16" s="2">
        <v>874.15</v>
      </c>
      <c r="GP16" s="2">
        <v>882.61</v>
      </c>
      <c r="GQ16" s="2">
        <v>877.17</v>
      </c>
      <c r="GR16" s="2">
        <v>897.79</v>
      </c>
      <c r="GS16" s="2">
        <v>898.57</v>
      </c>
      <c r="GT16" s="2">
        <v>903.4</v>
      </c>
      <c r="GU16" s="2">
        <v>909.52</v>
      </c>
      <c r="GV16" s="2">
        <v>910.9</v>
      </c>
      <c r="GW16" s="2">
        <v>913.58</v>
      </c>
      <c r="GX16" s="2">
        <v>910.39</v>
      </c>
      <c r="GY16" s="2">
        <v>906.09</v>
      </c>
      <c r="GZ16" s="2">
        <v>905.4</v>
      </c>
      <c r="HA16" s="2">
        <v>905.4</v>
      </c>
      <c r="HB16" s="2">
        <v>902.9</v>
      </c>
      <c r="HC16" s="2">
        <v>901.93</v>
      </c>
      <c r="HD16" s="2">
        <v>899.6</v>
      </c>
      <c r="HE16" s="2">
        <v>899.78</v>
      </c>
      <c r="HF16" s="2">
        <v>901.41</v>
      </c>
      <c r="HG16" s="2">
        <v>904.78</v>
      </c>
      <c r="HH16" s="2">
        <v>902.97</v>
      </c>
      <c r="HI16" s="2">
        <v>902.62</v>
      </c>
      <c r="HJ16" s="2">
        <v>904.78</v>
      </c>
      <c r="HK16" s="2">
        <v>907.88</v>
      </c>
      <c r="HL16" s="3">
        <v>906.07060000000001</v>
      </c>
      <c r="HM16" s="3">
        <v>906.29459999999995</v>
      </c>
      <c r="HN16" s="3">
        <v>909.07590000000005</v>
      </c>
      <c r="HO16" s="3">
        <v>913.92039999999997</v>
      </c>
      <c r="HP16" s="3">
        <v>919.42200000000003</v>
      </c>
      <c r="HQ16" s="3">
        <v>924.8741</v>
      </c>
      <c r="HR16" s="3">
        <v>930.01130000000001</v>
      </c>
      <c r="HS16" s="3">
        <v>934.83450000000005</v>
      </c>
      <c r="HT16" s="3">
        <v>938.98239999999998</v>
      </c>
      <c r="HU16" s="3">
        <v>942.74689999999998</v>
      </c>
      <c r="HV16" s="3">
        <v>946.07399999999996</v>
      </c>
      <c r="HW16" s="3">
        <v>949.23350000000005</v>
      </c>
      <c r="HX16" s="3">
        <v>952.36929999999995</v>
      </c>
      <c r="HY16" s="3">
        <v>955.4203</v>
      </c>
      <c r="HZ16" s="3">
        <v>958.37300000000005</v>
      </c>
      <c r="IA16" s="3">
        <v>961.29660000000001</v>
      </c>
      <c r="IB16" s="3">
        <v>964.15539999999999</v>
      </c>
      <c r="IC16" s="3">
        <v>966.81529999999998</v>
      </c>
      <c r="ID16" s="3">
        <v>969.38009999999997</v>
      </c>
      <c r="IE16" s="3">
        <v>971.7704</v>
      </c>
      <c r="IF16" s="3">
        <v>973.97609999999997</v>
      </c>
      <c r="IG16" s="3">
        <v>976.02260000000001</v>
      </c>
      <c r="IH16" s="3">
        <v>977.97919999999999</v>
      </c>
      <c r="II16" s="3">
        <v>979.90110000000004</v>
      </c>
      <c r="IJ16" s="3">
        <v>981.74459999999999</v>
      </c>
      <c r="IK16" s="3">
        <v>983.59960000000001</v>
      </c>
      <c r="IL16" s="3">
        <v>985.40800000000002</v>
      </c>
      <c r="IM16" s="3">
        <v>987.21040000000005</v>
      </c>
      <c r="IN16" s="3">
        <v>989.02610000000004</v>
      </c>
      <c r="IO16" s="3">
        <v>990.81039999999996</v>
      </c>
      <c r="IP16" s="3">
        <v>992.60609999999997</v>
      </c>
      <c r="IQ16" s="3">
        <v>994.36929999999995</v>
      </c>
      <c r="IR16" s="3">
        <v>996.08910000000003</v>
      </c>
      <c r="IS16" s="3">
        <v>997.76750000000004</v>
      </c>
      <c r="IT16" s="3">
        <v>999.42</v>
      </c>
      <c r="IU16" s="3">
        <v>1001.05</v>
      </c>
      <c r="IV16" s="3">
        <v>1002.7140000000001</v>
      </c>
      <c r="IW16" s="3">
        <v>1004.42</v>
      </c>
      <c r="IX16" s="3">
        <v>1006.199</v>
      </c>
      <c r="IY16" s="3">
        <v>1008.053</v>
      </c>
      <c r="IZ16" s="3">
        <v>1009.905</v>
      </c>
      <c r="JA16" s="3">
        <v>1011.755</v>
      </c>
      <c r="JB16" s="3">
        <v>1013.602</v>
      </c>
      <c r="JC16" s="3">
        <v>1015.56</v>
      </c>
      <c r="JD16" s="3">
        <v>1017.519</v>
      </c>
      <c r="JE16" s="3">
        <v>1019.478</v>
      </c>
      <c r="JF16" s="3">
        <v>1021.437</v>
      </c>
      <c r="JG16" s="3">
        <v>1023.408</v>
      </c>
      <c r="JH16" s="3">
        <v>1025.3810000000001</v>
      </c>
      <c r="JI16" s="3">
        <v>1027.356</v>
      </c>
      <c r="JJ16" s="3">
        <v>1029.3320000000001</v>
      </c>
      <c r="JK16" s="3">
        <v>1031.586</v>
      </c>
      <c r="JL16" s="3">
        <v>1033.7929999999999</v>
      </c>
      <c r="JM16" s="3">
        <v>1036.0050000000001</v>
      </c>
      <c r="JN16" s="3">
        <v>1038.1479999999999</v>
      </c>
      <c r="JO16" s="3">
        <v>1040.461</v>
      </c>
      <c r="JP16" s="3">
        <v>1042.7929999999999</v>
      </c>
      <c r="JQ16" s="3">
        <v>1045.1310000000001</v>
      </c>
      <c r="JR16" s="3">
        <v>1047.4749999999999</v>
      </c>
      <c r="JS16" s="3">
        <v>1049.895</v>
      </c>
      <c r="JT16" s="3">
        <v>1052.3219999999999</v>
      </c>
      <c r="JU16" s="3">
        <v>1054.7550000000001</v>
      </c>
      <c r="JV16" s="3">
        <v>1057.1959999999999</v>
      </c>
      <c r="JW16" s="3">
        <v>1059.694</v>
      </c>
      <c r="JX16" s="3">
        <v>1062.2</v>
      </c>
      <c r="JY16" s="3">
        <v>1064.7139999999999</v>
      </c>
      <c r="JZ16" s="3">
        <v>1067.2349999999999</v>
      </c>
      <c r="KA16" s="3">
        <v>1069.691</v>
      </c>
      <c r="KB16" s="3">
        <v>1072.154</v>
      </c>
      <c r="KC16" s="3">
        <v>1074.623</v>
      </c>
      <c r="KD16" s="3">
        <v>1077.0999999999999</v>
      </c>
      <c r="KE16" s="3">
        <v>1079.5309999999999</v>
      </c>
      <c r="KF16" s="3">
        <v>1081.9690000000001</v>
      </c>
      <c r="KG16" s="3">
        <v>1084.413</v>
      </c>
      <c r="KH16" s="3">
        <v>1086.865</v>
      </c>
      <c r="KI16" s="3">
        <v>1089.2940000000001</v>
      </c>
      <c r="KJ16" s="3">
        <v>1091.73</v>
      </c>
      <c r="KK16" s="3">
        <v>1094.172</v>
      </c>
      <c r="KL16" s="3">
        <v>1096.6199999999999</v>
      </c>
      <c r="KM16" s="3">
        <v>1099.0309999999999</v>
      </c>
      <c r="KN16" s="3">
        <v>1101.4490000000001</v>
      </c>
      <c r="KO16" s="3">
        <v>1103.874</v>
      </c>
      <c r="KP16" s="3">
        <v>1106.306</v>
      </c>
      <c r="KQ16" s="3">
        <v>1108.5640000000001</v>
      </c>
      <c r="KR16" s="3">
        <v>1110.828</v>
      </c>
      <c r="KS16" s="3">
        <v>1113.097</v>
      </c>
      <c r="KT16" s="3">
        <v>1115.338</v>
      </c>
      <c r="KU16" s="3">
        <v>1117.5840000000001</v>
      </c>
      <c r="KV16" s="3">
        <v>1119.836</v>
      </c>
      <c r="KW16" s="3">
        <v>1122.0940000000001</v>
      </c>
      <c r="KX16" s="3">
        <v>1124.357</v>
      </c>
      <c r="KY16" s="3">
        <v>1126.5650000000001</v>
      </c>
      <c r="KZ16" s="3">
        <v>1128.777</v>
      </c>
      <c r="LA16" s="3">
        <v>1130.9949999999999</v>
      </c>
      <c r="LB16" s="3">
        <v>1133.2180000000001</v>
      </c>
      <c r="LC16" s="3">
        <v>1135.482</v>
      </c>
      <c r="LD16" s="3">
        <v>1137.7529999999999</v>
      </c>
      <c r="LE16" s="3">
        <v>1140.029</v>
      </c>
      <c r="LF16" s="3">
        <v>1142.3109999999999</v>
      </c>
      <c r="LG16" s="3">
        <v>1144.579</v>
      </c>
      <c r="LH16" s="3">
        <v>1146.8510000000001</v>
      </c>
      <c r="LI16" s="3">
        <v>1149.127</v>
      </c>
      <c r="LJ16" s="3">
        <v>1151.326</v>
      </c>
      <c r="LK16" s="3">
        <v>1153.4829999999999</v>
      </c>
      <c r="LL16" s="3">
        <v>1155.643</v>
      </c>
      <c r="LM16" s="3">
        <v>1157.8040000000001</v>
      </c>
      <c r="LN16" s="3">
        <v>1159.9690000000001</v>
      </c>
      <c r="LO16" s="3">
        <v>1162.008</v>
      </c>
      <c r="LP16" s="3">
        <v>1164.047</v>
      </c>
      <c r="LQ16" s="3">
        <v>1166.088</v>
      </c>
      <c r="LR16" s="3">
        <v>1168.1289999999999</v>
      </c>
      <c r="LS16" s="3">
        <v>1170.095</v>
      </c>
      <c r="LT16" s="3">
        <v>1172.0609999999999</v>
      </c>
      <c r="LU16" s="3">
        <v>1174.027</v>
      </c>
      <c r="LV16" s="3">
        <v>1175.9929999999999</v>
      </c>
      <c r="LW16" s="3">
        <v>1177.867</v>
      </c>
      <c r="LX16" s="3">
        <v>1179.74</v>
      </c>
      <c r="LY16" s="3">
        <v>1181.6110000000001</v>
      </c>
      <c r="LZ16" s="3">
        <v>1183.482</v>
      </c>
      <c r="MA16" s="3">
        <v>1185.4469999999999</v>
      </c>
      <c r="MB16" s="3">
        <v>1187.414</v>
      </c>
      <c r="MC16" s="3">
        <v>1189.3820000000001</v>
      </c>
      <c r="MD16" s="3">
        <v>1191.3520000000001</v>
      </c>
      <c r="ME16" s="3">
        <v>1193.269</v>
      </c>
      <c r="MF16" s="3">
        <v>1195.1880000000001</v>
      </c>
      <c r="MG16" s="3">
        <v>1197.1089999999999</v>
      </c>
      <c r="MH16" s="3">
        <v>1199.0309999999999</v>
      </c>
      <c r="MI16" s="3">
        <v>1201.2829999999999</v>
      </c>
      <c r="MJ16" s="3">
        <v>1203.539</v>
      </c>
      <c r="MK16" s="3">
        <v>1205.799</v>
      </c>
      <c r="ML16" s="3">
        <v>1208.0650000000001</v>
      </c>
      <c r="MM16" s="3">
        <v>1210.424</v>
      </c>
      <c r="MN16" s="3">
        <v>1212.789</v>
      </c>
      <c r="MO16" s="3">
        <v>1215.1590000000001</v>
      </c>
      <c r="MP16" s="3">
        <v>1217.5360000000001</v>
      </c>
      <c r="MQ16" s="3">
        <v>1219.973</v>
      </c>
      <c r="MR16" s="3">
        <v>1222.4159999999999</v>
      </c>
      <c r="MS16" s="3">
        <v>1224.866</v>
      </c>
      <c r="MT16" s="3">
        <v>1227.3219999999999</v>
      </c>
      <c r="MU16" s="180" t="s">
        <v>394</v>
      </c>
      <c r="MV16" s="180" t="b">
        <v>1</v>
      </c>
      <c r="MW16" s="1" t="s">
        <v>395</v>
      </c>
      <c r="MX16" s="180" t="s">
        <v>376</v>
      </c>
      <c r="MY16" s="180">
        <v>2026</v>
      </c>
      <c r="MZ16" s="180">
        <v>1</v>
      </c>
      <c r="NA16" s="17">
        <v>46174</v>
      </c>
      <c r="NB16" s="180" t="s">
        <v>396</v>
      </c>
      <c r="NC16" s="1" t="s">
        <v>397</v>
      </c>
      <c r="ND16" s="180" t="s">
        <v>398</v>
      </c>
      <c r="NE16" s="180" t="s">
        <v>379</v>
      </c>
      <c r="NF16" s="180" t="s">
        <v>749</v>
      </c>
    </row>
    <row r="17" spans="1:370" x14ac:dyDescent="0.25">
      <c r="A17" s="180" t="s">
        <v>392</v>
      </c>
      <c r="B17" s="180" t="s">
        <v>421</v>
      </c>
      <c r="C17" s="1" t="s">
        <v>1411</v>
      </c>
      <c r="D17" s="180" t="s">
        <v>393</v>
      </c>
      <c r="E17" s="180" t="s">
        <v>382</v>
      </c>
      <c r="F17" s="180" t="s">
        <v>374</v>
      </c>
      <c r="G17" s="2">
        <v>-5.7613820000000002</v>
      </c>
      <c r="H17" s="2">
        <v>-5.7613820000000002</v>
      </c>
      <c r="I17" s="2">
        <v>-5.7613820000000002</v>
      </c>
      <c r="J17" s="2">
        <v>-5.7613820000000002</v>
      </c>
      <c r="K17" s="2">
        <v>-5.7613820000000002</v>
      </c>
      <c r="L17" s="2">
        <v>-8.1658670000000004</v>
      </c>
      <c r="M17" s="2">
        <v>-9.9428029999999996</v>
      </c>
      <c r="N17" s="2">
        <v>-12.51153</v>
      </c>
      <c r="O17" s="2">
        <v>-14.727130000000001</v>
      </c>
      <c r="P17" s="2">
        <v>-17.374580000000002</v>
      </c>
      <c r="Q17" s="2">
        <v>-15.930490000000001</v>
      </c>
      <c r="R17" s="2">
        <v>-14.416650000000001</v>
      </c>
      <c r="S17" s="2">
        <v>-14.207409999999999</v>
      </c>
      <c r="T17" s="2">
        <v>-13.54607</v>
      </c>
      <c r="U17" s="2">
        <v>-12.720549999999999</v>
      </c>
      <c r="V17" s="2">
        <v>-12.70025</v>
      </c>
      <c r="W17" s="2">
        <v>-10.51159</v>
      </c>
      <c r="X17" s="2">
        <v>-10.67578</v>
      </c>
      <c r="Y17" s="2">
        <v>-11.292059999999999</v>
      </c>
      <c r="Z17" s="2">
        <v>-12.22101</v>
      </c>
      <c r="AA17" s="2">
        <v>-11.86553</v>
      </c>
      <c r="AB17" s="2">
        <v>-12.19843</v>
      </c>
      <c r="AC17" s="2">
        <v>-13.244339999999999</v>
      </c>
      <c r="AD17" s="2">
        <v>-14.744579999999999</v>
      </c>
      <c r="AE17" s="2">
        <v>-13.23302</v>
      </c>
      <c r="AF17" s="2">
        <v>-13.86726</v>
      </c>
      <c r="AG17" s="2">
        <v>-14.02688</v>
      </c>
      <c r="AH17" s="2">
        <v>-17.313199999999998</v>
      </c>
      <c r="AI17" s="2">
        <v>-15.521699999999999</v>
      </c>
      <c r="AJ17" s="2">
        <v>-15.521699999999999</v>
      </c>
      <c r="AK17" s="2">
        <v>-15.521699999999999</v>
      </c>
      <c r="AL17" s="2">
        <v>-15.521699999999999</v>
      </c>
      <c r="AM17" s="2">
        <v>-18.791789999999999</v>
      </c>
      <c r="AN17" s="2">
        <v>-18.791789999999999</v>
      </c>
      <c r="AO17" s="2">
        <v>-18.791789999999999</v>
      </c>
      <c r="AP17" s="2">
        <v>-18.791789999999999</v>
      </c>
      <c r="AQ17" s="2">
        <v>-18.738769999999999</v>
      </c>
      <c r="AR17" s="2">
        <v>-18.738769999999999</v>
      </c>
      <c r="AS17" s="2">
        <v>-18.738769999999999</v>
      </c>
      <c r="AT17" s="2">
        <v>-18.738769999999999</v>
      </c>
      <c r="AU17" s="2">
        <v>-17.79419</v>
      </c>
      <c r="AV17" s="2">
        <v>-17.79419</v>
      </c>
      <c r="AW17" s="2">
        <v>-17.79419</v>
      </c>
      <c r="AX17" s="2">
        <v>-17.79419</v>
      </c>
      <c r="AY17" s="2">
        <v>-16.687100000000001</v>
      </c>
      <c r="AZ17" s="2">
        <v>-16.687100000000001</v>
      </c>
      <c r="BA17" s="2">
        <v>-16.687100000000001</v>
      </c>
      <c r="BB17" s="2">
        <v>-16.687100000000001</v>
      </c>
      <c r="BC17" s="2">
        <v>-20.746320000000001</v>
      </c>
      <c r="BD17" s="2">
        <v>-20.746320000000001</v>
      </c>
      <c r="BE17" s="2">
        <v>-20.746320000000001</v>
      </c>
      <c r="BF17" s="2">
        <v>-20.746320000000001</v>
      </c>
      <c r="BG17" s="2">
        <v>-21.16732</v>
      </c>
      <c r="BH17" s="2">
        <v>-21.16732</v>
      </c>
      <c r="BI17" s="2">
        <v>-21.16732</v>
      </c>
      <c r="BJ17" s="2">
        <v>-21.16732</v>
      </c>
      <c r="BK17" s="2">
        <v>-23.50929</v>
      </c>
      <c r="BL17" s="2">
        <v>-23.50929</v>
      </c>
      <c r="BM17" s="2">
        <v>-23.50929</v>
      </c>
      <c r="BN17" s="2">
        <v>-23.50929</v>
      </c>
      <c r="BO17" s="2">
        <v>-25.24335</v>
      </c>
      <c r="BP17" s="2">
        <v>-25.24335</v>
      </c>
      <c r="BQ17" s="2">
        <v>-25.24335</v>
      </c>
      <c r="BR17" s="2">
        <v>-25.24335</v>
      </c>
      <c r="BS17" s="2">
        <v>-19.054559999999999</v>
      </c>
      <c r="BT17" s="2">
        <v>-19.054559999999999</v>
      </c>
      <c r="BU17" s="2">
        <v>-19.054559999999999</v>
      </c>
      <c r="BV17" s="2">
        <v>-19.054559999999999</v>
      </c>
      <c r="BW17" s="2">
        <v>-23.364000000000001</v>
      </c>
      <c r="BX17" s="2">
        <v>-23.364000000000001</v>
      </c>
      <c r="BY17" s="2">
        <v>-23.364000000000001</v>
      </c>
      <c r="BZ17" s="2">
        <v>-23.364000000000001</v>
      </c>
      <c r="CA17" s="2">
        <v>-23.364000000000001</v>
      </c>
      <c r="CB17" s="2">
        <v>-9.4480000000000004</v>
      </c>
      <c r="CC17" s="2">
        <v>-7.2039999999999997</v>
      </c>
      <c r="CD17" s="2">
        <v>-11.069000000000001</v>
      </c>
      <c r="CE17" s="2">
        <v>-9.67</v>
      </c>
      <c r="CF17" s="2">
        <v>-8.0570000000000004</v>
      </c>
      <c r="CG17" s="2">
        <v>-11.311999999999999</v>
      </c>
      <c r="CH17" s="2">
        <v>-15.959</v>
      </c>
      <c r="CI17" s="2">
        <v>-12.901</v>
      </c>
      <c r="CJ17" s="2">
        <v>-13.734</v>
      </c>
      <c r="CK17" s="2">
        <v>-15.077</v>
      </c>
      <c r="CL17" s="2">
        <v>-12.944000000000001</v>
      </c>
      <c r="CM17" s="2">
        <v>-8.3130000000000006</v>
      </c>
      <c r="CN17" s="2">
        <v>-9.93</v>
      </c>
      <c r="CO17" s="2">
        <v>-14.722</v>
      </c>
      <c r="CP17" s="2">
        <v>-13.762</v>
      </c>
      <c r="CQ17" s="2">
        <v>-121.107</v>
      </c>
      <c r="CR17" s="2">
        <v>-14.973000000000001</v>
      </c>
      <c r="CS17" s="2">
        <v>-28.768999999999998</v>
      </c>
      <c r="CT17" s="2">
        <v>-14.441000000000001</v>
      </c>
      <c r="CU17" s="2">
        <v>-13.657999999999999</v>
      </c>
      <c r="CV17" s="2">
        <v>-21.393999999999998</v>
      </c>
      <c r="CW17" s="2">
        <v>-16.748999999999999</v>
      </c>
      <c r="CX17" s="2">
        <v>-18.367999999999999</v>
      </c>
      <c r="CY17" s="2">
        <v>-15.871</v>
      </c>
      <c r="CZ17" s="2">
        <v>-18.875</v>
      </c>
      <c r="DA17" s="2">
        <v>-14.3</v>
      </c>
      <c r="DB17" s="2">
        <v>-10.505000000000001</v>
      </c>
      <c r="DC17" s="2">
        <v>-17.294</v>
      </c>
      <c r="DD17" s="2">
        <v>-11.154999999999999</v>
      </c>
      <c r="DE17" s="2">
        <v>-15.349</v>
      </c>
      <c r="DF17" s="2">
        <v>-9.7850000000000001</v>
      </c>
      <c r="DG17" s="2">
        <v>-13.673999999999999</v>
      </c>
      <c r="DH17" s="2">
        <v>-8.8629999999999995</v>
      </c>
      <c r="DI17" s="2">
        <v>-10.038</v>
      </c>
      <c r="DJ17" s="2">
        <v>-6.1959999999999997</v>
      </c>
      <c r="DK17" s="2">
        <v>-11.727</v>
      </c>
      <c r="DL17" s="2">
        <v>-4.4649999999999999</v>
      </c>
      <c r="DM17" s="2">
        <v>-7.7080000000000002</v>
      </c>
      <c r="DN17" s="2">
        <v>-12.609</v>
      </c>
      <c r="DO17" s="2">
        <v>-14.215999999999999</v>
      </c>
      <c r="DP17" s="2">
        <v>-12.07</v>
      </c>
      <c r="DQ17" s="2">
        <v>-16.661999999999999</v>
      </c>
      <c r="DR17" s="2">
        <v>-25.655000000000001</v>
      </c>
      <c r="DS17" s="2">
        <v>-24.561</v>
      </c>
      <c r="DT17" s="2">
        <v>-23.164999999999999</v>
      </c>
      <c r="DU17" s="2">
        <v>-19.712</v>
      </c>
      <c r="DV17" s="2">
        <v>-23.411000000000001</v>
      </c>
      <c r="DW17" s="2">
        <v>-22.821999999999999</v>
      </c>
      <c r="DX17" s="2">
        <v>-23.687000000000001</v>
      </c>
      <c r="DY17" s="2">
        <v>-24.576000000000001</v>
      </c>
      <c r="DZ17" s="2">
        <v>-14.728</v>
      </c>
      <c r="EA17" s="2">
        <v>-24.465</v>
      </c>
      <c r="EB17" s="2">
        <v>-23.678000000000001</v>
      </c>
      <c r="EC17" s="2">
        <v>-20.582999999999998</v>
      </c>
      <c r="ED17" s="2">
        <v>-9.7200000000000006</v>
      </c>
      <c r="EE17" s="2">
        <v>-20.63</v>
      </c>
      <c r="EF17" s="2">
        <v>-24.391999999999999</v>
      </c>
      <c r="EG17" s="2">
        <v>-17.934999999999999</v>
      </c>
      <c r="EH17" s="2">
        <v>-15.438000000000001</v>
      </c>
      <c r="EI17" s="2">
        <v>-14.547000000000001</v>
      </c>
      <c r="EJ17" s="2">
        <v>-12.694000000000001</v>
      </c>
      <c r="EK17" s="2">
        <v>-8.2669999999999995</v>
      </c>
      <c r="EL17" s="2">
        <v>-7.0750000000000002</v>
      </c>
      <c r="EM17" s="2">
        <v>-0.14899999999999999</v>
      </c>
      <c r="EN17" s="2">
        <v>2.452</v>
      </c>
      <c r="EO17" s="2">
        <v>1.3759999999999999</v>
      </c>
      <c r="EP17" s="2">
        <v>0.25900000000000001</v>
      </c>
      <c r="EQ17" s="2">
        <v>0.154</v>
      </c>
      <c r="ER17" s="2">
        <v>-0.45400000000000001</v>
      </c>
      <c r="ES17" s="2">
        <v>0.54</v>
      </c>
      <c r="ET17" s="2">
        <v>-7.048</v>
      </c>
      <c r="EU17" s="2">
        <v>-5.2779999999999996</v>
      </c>
      <c r="EV17" s="2">
        <v>-18.53</v>
      </c>
      <c r="EW17" s="2">
        <v>-26.783000000000001</v>
      </c>
      <c r="EX17" s="2">
        <v>-28.614999999999998</v>
      </c>
      <c r="EY17" s="2">
        <v>-27.773</v>
      </c>
      <c r="EZ17" s="2">
        <v>-21.881</v>
      </c>
      <c r="FA17" s="2">
        <v>-52.749000000000002</v>
      </c>
      <c r="FB17" s="2">
        <v>-13.217000000000001</v>
      </c>
      <c r="FC17" s="2">
        <v>-8.0250000000000004</v>
      </c>
      <c r="FD17" s="2">
        <v>-4.0140000000000002</v>
      </c>
      <c r="FE17" s="2">
        <v>-7.1050000000000004</v>
      </c>
      <c r="FF17" s="2">
        <v>-3.93</v>
      </c>
      <c r="FG17" s="2">
        <v>-1.873</v>
      </c>
      <c r="FH17" s="2">
        <v>-0.14599999999999999</v>
      </c>
      <c r="FI17" s="2">
        <v>2.1970000000000001</v>
      </c>
      <c r="FJ17" s="2">
        <v>-1.7010000000000001</v>
      </c>
      <c r="FK17" s="2">
        <v>-4.4009999999999998</v>
      </c>
      <c r="FL17" s="2">
        <v>3.7530000000000001</v>
      </c>
      <c r="FM17" s="2">
        <v>1.474</v>
      </c>
      <c r="FN17" s="2">
        <v>2.6859999999999999</v>
      </c>
      <c r="FO17" s="2">
        <v>4.3689999999999998</v>
      </c>
      <c r="FP17" s="2">
        <v>5.09</v>
      </c>
      <c r="FQ17" s="2">
        <v>5.1829999999999998</v>
      </c>
      <c r="FR17" s="2">
        <v>7.1909999999999998</v>
      </c>
      <c r="FS17" s="2">
        <v>5.75</v>
      </c>
      <c r="FT17" s="2">
        <v>5.35</v>
      </c>
      <c r="FU17" s="2">
        <v>12.276999999999999</v>
      </c>
      <c r="FV17" s="2">
        <v>4.8630000000000004</v>
      </c>
      <c r="FW17" s="2">
        <v>7.7370000000000001</v>
      </c>
      <c r="FX17" s="2">
        <v>8.0730000000000004</v>
      </c>
      <c r="FY17" s="2">
        <v>5.226</v>
      </c>
      <c r="FZ17" s="2">
        <v>15.2</v>
      </c>
      <c r="GA17" s="2">
        <v>12.353999999999999</v>
      </c>
      <c r="GB17" s="2">
        <v>4.1849999999999996</v>
      </c>
      <c r="GC17" s="2">
        <v>15.282</v>
      </c>
      <c r="GD17" s="2">
        <v>12.752000000000001</v>
      </c>
      <c r="GE17" s="2">
        <v>19.128</v>
      </c>
      <c r="GF17" s="2">
        <v>22.873999999999999</v>
      </c>
      <c r="GG17" s="2">
        <v>16.195</v>
      </c>
      <c r="GH17" s="2">
        <v>6.4690000000000003</v>
      </c>
      <c r="GI17" s="2">
        <v>16.347000000000001</v>
      </c>
      <c r="GJ17" s="2">
        <v>17.594999999999999</v>
      </c>
      <c r="GK17" s="2">
        <v>7.7549999999999999</v>
      </c>
      <c r="GL17" s="2">
        <v>5.2519999999999998</v>
      </c>
      <c r="GM17" s="2">
        <v>1.966</v>
      </c>
      <c r="GN17" s="2">
        <v>-65.748000000000005</v>
      </c>
      <c r="GO17" s="2">
        <v>-48.048999999999999</v>
      </c>
      <c r="GP17" s="2">
        <v>-39.299999999999997</v>
      </c>
      <c r="GQ17" s="2">
        <v>-38.405000000000001</v>
      </c>
      <c r="GR17" s="2">
        <v>-44.789000000000001</v>
      </c>
      <c r="GS17" s="2">
        <v>-17.725999999999999</v>
      </c>
      <c r="GT17" s="2">
        <v>-15.709</v>
      </c>
      <c r="GU17" s="2">
        <v>-2.3639999999999999</v>
      </c>
      <c r="GV17" s="2">
        <v>-6.6139999999999999</v>
      </c>
      <c r="GW17" s="2">
        <v>-24.64</v>
      </c>
      <c r="GX17" s="2">
        <v>-42.521000000000001</v>
      </c>
      <c r="GY17" s="2">
        <v>-26.991</v>
      </c>
      <c r="GZ17" s="2">
        <v>-23.123000000000001</v>
      </c>
      <c r="HA17" s="2">
        <v>-24.146000000000001</v>
      </c>
      <c r="HB17" s="2">
        <v>-30.988</v>
      </c>
      <c r="HC17" s="2">
        <v>-33.360999999999997</v>
      </c>
      <c r="HD17" s="2">
        <v>-28.73</v>
      </c>
      <c r="HE17" s="2">
        <v>-27.754999999999999</v>
      </c>
      <c r="HF17" s="2">
        <v>-25.448</v>
      </c>
      <c r="HG17" s="2">
        <v>-23.288</v>
      </c>
      <c r="HH17" s="2">
        <v>-22.527999999999999</v>
      </c>
      <c r="HI17" s="2">
        <v>-29.748000000000001</v>
      </c>
      <c r="HJ17" s="2">
        <v>-48.05</v>
      </c>
      <c r="HK17" s="2">
        <v>-41.426000000000002</v>
      </c>
      <c r="HL17" s="3">
        <v>-37.554200000000002</v>
      </c>
      <c r="HM17" s="3">
        <v>-34.698430000000002</v>
      </c>
      <c r="HN17" s="3">
        <v>-34.893430000000002</v>
      </c>
      <c r="HO17" s="3">
        <v>-36.108400000000003</v>
      </c>
      <c r="HP17" s="3">
        <v>-37.84845</v>
      </c>
      <c r="HQ17" s="3">
        <v>-40.125549999999997</v>
      </c>
      <c r="HR17" s="3">
        <v>-42.818300000000001</v>
      </c>
      <c r="HS17" s="3">
        <v>-44.60425</v>
      </c>
      <c r="HT17" s="3">
        <v>-47.262149999999998</v>
      </c>
      <c r="HU17" s="3">
        <v>-48.976930000000003</v>
      </c>
      <c r="HV17" s="3">
        <v>-50.50958</v>
      </c>
      <c r="HW17" s="3">
        <v>-51.752929999999999</v>
      </c>
      <c r="HX17" s="3">
        <v>-52.406129999999997</v>
      </c>
      <c r="HY17" s="3">
        <v>-52.35474</v>
      </c>
      <c r="HZ17" s="3">
        <v>-51.605829999999997</v>
      </c>
      <c r="IA17" s="3">
        <v>-50.303220000000003</v>
      </c>
      <c r="IB17" s="3">
        <v>-49.349609999999998</v>
      </c>
      <c r="IC17" s="3">
        <v>-47.979550000000003</v>
      </c>
      <c r="ID17" s="3">
        <v>-46.729190000000003</v>
      </c>
      <c r="IE17" s="3">
        <v>-45.573610000000002</v>
      </c>
      <c r="IF17" s="3">
        <v>-44.314700000000002</v>
      </c>
      <c r="IG17" s="3">
        <v>-42.857120000000002</v>
      </c>
      <c r="IH17" s="3">
        <v>-41.320430000000002</v>
      </c>
      <c r="II17" s="3">
        <v>-39.816830000000003</v>
      </c>
      <c r="IJ17" s="3">
        <v>-38.31427</v>
      </c>
      <c r="IK17" s="3">
        <v>-36.792909999999999</v>
      </c>
      <c r="IL17" s="3">
        <v>-35.265560000000001</v>
      </c>
      <c r="IM17" s="3">
        <v>-34.48657</v>
      </c>
      <c r="IN17" s="3">
        <v>-33.696289999999998</v>
      </c>
      <c r="IO17" s="3">
        <v>-32.899900000000002</v>
      </c>
      <c r="IP17" s="3">
        <v>-32.09216</v>
      </c>
      <c r="IQ17" s="3">
        <v>-31.278500000000001</v>
      </c>
      <c r="IR17" s="3">
        <v>-30.46021</v>
      </c>
      <c r="IS17" s="3">
        <v>-29.637080000000001</v>
      </c>
      <c r="IT17" s="3">
        <v>-29.05151</v>
      </c>
      <c r="IU17" s="3">
        <v>-28.460999999999999</v>
      </c>
      <c r="IV17" s="3">
        <v>-27.860410000000002</v>
      </c>
      <c r="IW17" s="3">
        <v>-27.248719999999999</v>
      </c>
      <c r="IX17" s="3">
        <v>-26.113890000000001</v>
      </c>
      <c r="IY17" s="3">
        <v>-25.7561</v>
      </c>
      <c r="IZ17" s="3">
        <v>-25.392880000000002</v>
      </c>
      <c r="JA17" s="3">
        <v>-25.024049999999999</v>
      </c>
      <c r="JB17" s="3">
        <v>-24.65015</v>
      </c>
      <c r="JC17" s="3">
        <v>-24.26398</v>
      </c>
      <c r="JD17" s="3">
        <v>-24.431460000000001</v>
      </c>
      <c r="JE17" s="3">
        <v>-24.599979999999999</v>
      </c>
      <c r="JF17" s="3">
        <v>-24.769590000000001</v>
      </c>
      <c r="JG17" s="3">
        <v>-24.94061</v>
      </c>
      <c r="JH17" s="3">
        <v>-25.112549999999999</v>
      </c>
      <c r="JI17" s="3">
        <v>-25.28595</v>
      </c>
      <c r="JJ17" s="3">
        <v>-25.46021</v>
      </c>
      <c r="JK17" s="3">
        <v>-25.642700000000001</v>
      </c>
      <c r="JL17" s="3">
        <v>-25.825009999999999</v>
      </c>
      <c r="JM17" s="3">
        <v>-26.00854</v>
      </c>
      <c r="JN17" s="3">
        <v>-26.191890000000001</v>
      </c>
      <c r="JO17" s="3">
        <v>-26.380490000000002</v>
      </c>
      <c r="JP17" s="3">
        <v>-26.570799999999998</v>
      </c>
      <c r="JQ17" s="3">
        <v>-26.76257</v>
      </c>
      <c r="JR17" s="3">
        <v>-26.955690000000001</v>
      </c>
      <c r="JS17" s="3">
        <v>-27.152159999999999</v>
      </c>
      <c r="JT17" s="3">
        <v>-27.34985</v>
      </c>
      <c r="JU17" s="3">
        <v>-27.54926</v>
      </c>
      <c r="JV17" s="3">
        <v>-27.75</v>
      </c>
      <c r="JW17" s="3">
        <v>-27.953669999999999</v>
      </c>
      <c r="JX17" s="3">
        <v>-28.158809999999999</v>
      </c>
      <c r="JY17" s="3">
        <v>-28.365480000000002</v>
      </c>
      <c r="JZ17" s="3">
        <v>-28.573789999999999</v>
      </c>
      <c r="KA17" s="3">
        <v>-28.781559999999999</v>
      </c>
      <c r="KB17" s="3">
        <v>-28.99109</v>
      </c>
      <c r="KC17" s="3">
        <v>-29.201969999999999</v>
      </c>
      <c r="KD17" s="3">
        <v>-29.414729999999999</v>
      </c>
      <c r="KE17" s="3">
        <v>-29.627379999999999</v>
      </c>
      <c r="KF17" s="3">
        <v>-29.841609999999999</v>
      </c>
      <c r="KG17" s="3">
        <v>-30.05762</v>
      </c>
      <c r="KH17" s="3">
        <v>-30.2746</v>
      </c>
      <c r="KI17" s="3">
        <v>-30.493590000000001</v>
      </c>
      <c r="KJ17" s="3">
        <v>-30.71265</v>
      </c>
      <c r="KK17" s="3">
        <v>-30.934999999999999</v>
      </c>
      <c r="KL17" s="3">
        <v>-31.157039999999999</v>
      </c>
      <c r="KM17" s="3">
        <v>-31.380980000000001</v>
      </c>
      <c r="KN17" s="3">
        <v>-31.60596</v>
      </c>
      <c r="KO17" s="3">
        <v>-31.833010000000002</v>
      </c>
      <c r="KP17" s="3">
        <v>-32.062010000000001</v>
      </c>
      <c r="KQ17" s="3">
        <v>-32.286009999999997</v>
      </c>
      <c r="KR17" s="3">
        <v>-32.51294</v>
      </c>
      <c r="KS17" s="3">
        <v>-32.740969999999997</v>
      </c>
      <c r="KT17" s="3">
        <v>-32.970089999999999</v>
      </c>
      <c r="KU17" s="3">
        <v>-33.199950000000001</v>
      </c>
      <c r="KV17" s="3">
        <v>-33.432009999999998</v>
      </c>
      <c r="KW17" s="3">
        <v>-33.665039999999998</v>
      </c>
      <c r="KX17" s="3">
        <v>-33.901000000000003</v>
      </c>
      <c r="KY17" s="3">
        <v>-34.13599</v>
      </c>
      <c r="KZ17" s="3">
        <v>-34.373049999999999</v>
      </c>
      <c r="LA17" s="3">
        <v>-34.611080000000001</v>
      </c>
      <c r="LB17" s="3">
        <v>-34.852049999999998</v>
      </c>
      <c r="LC17" s="3">
        <v>-35.094970000000004</v>
      </c>
      <c r="LD17" s="3">
        <v>-35.339970000000001</v>
      </c>
      <c r="LE17" s="3">
        <v>-35.584960000000002</v>
      </c>
      <c r="LF17" s="3">
        <v>-35.833979999999997</v>
      </c>
      <c r="LG17" s="3">
        <v>-36.083010000000002</v>
      </c>
      <c r="LH17" s="3">
        <v>-36.333979999999997</v>
      </c>
      <c r="LI17" s="3">
        <v>-36.586910000000003</v>
      </c>
      <c r="LJ17" s="3">
        <v>-36.838990000000003</v>
      </c>
      <c r="LK17" s="3">
        <v>-37.092039999999997</v>
      </c>
      <c r="LL17" s="3">
        <v>-37.345950000000002</v>
      </c>
      <c r="LM17" s="3">
        <v>-37.599980000000002</v>
      </c>
      <c r="LN17" s="3">
        <v>-37.857909999999997</v>
      </c>
      <c r="LO17" s="3">
        <v>-38.112920000000003</v>
      </c>
      <c r="LP17" s="3">
        <v>-38.369019999999999</v>
      </c>
      <c r="LQ17" s="3">
        <v>-38.627079999999999</v>
      </c>
      <c r="LR17" s="3">
        <v>-38.88599</v>
      </c>
      <c r="LS17" s="3">
        <v>-39.146000000000001</v>
      </c>
      <c r="LT17" s="3">
        <v>-39.406010000000002</v>
      </c>
      <c r="LU17" s="3">
        <v>-39.667969999999997</v>
      </c>
      <c r="LV17" s="3">
        <v>-39.932009999999998</v>
      </c>
      <c r="LW17" s="3">
        <v>-40.19312</v>
      </c>
      <c r="LX17" s="3">
        <v>-40.457030000000003</v>
      </c>
      <c r="LY17" s="3">
        <v>-40.723019999999998</v>
      </c>
      <c r="LZ17" s="3">
        <v>-40.988889999999998</v>
      </c>
      <c r="MA17" s="3">
        <v>-41.26099</v>
      </c>
      <c r="MB17" s="3">
        <v>-41.535029999999999</v>
      </c>
      <c r="MC17" s="3">
        <v>-41.81006</v>
      </c>
      <c r="MD17" s="3">
        <v>-42.087040000000002</v>
      </c>
      <c r="ME17" s="3">
        <v>-42.36401</v>
      </c>
      <c r="MF17" s="3">
        <v>-42.643070000000002</v>
      </c>
      <c r="MG17" s="3">
        <v>-42.922969999999999</v>
      </c>
      <c r="MH17" s="3">
        <v>-43.206049999999998</v>
      </c>
      <c r="MI17" s="3">
        <v>-43.501950000000001</v>
      </c>
      <c r="MJ17" s="3">
        <v>-43.800049999999999</v>
      </c>
      <c r="MK17" s="3">
        <v>-44.099980000000002</v>
      </c>
      <c r="ML17" s="3">
        <v>-44.401980000000002</v>
      </c>
      <c r="MM17" s="3">
        <v>-44.709960000000002</v>
      </c>
      <c r="MN17" s="3">
        <v>-45.019039999999997</v>
      </c>
      <c r="MO17" s="3">
        <v>-45.331049999999998</v>
      </c>
      <c r="MP17" s="3">
        <v>-45.6449</v>
      </c>
      <c r="MQ17" s="3">
        <v>-45.963009999999997</v>
      </c>
      <c r="MR17" s="3">
        <v>-46.284059999999997</v>
      </c>
      <c r="MS17" s="3">
        <v>-46.607059999999997</v>
      </c>
      <c r="MT17" s="3">
        <v>-46.932980000000001</v>
      </c>
      <c r="MU17" s="180" t="s">
        <v>432</v>
      </c>
      <c r="MV17" s="180" t="b">
        <v>1</v>
      </c>
      <c r="MW17" s="180" t="s">
        <v>376</v>
      </c>
      <c r="MX17" s="180" t="s">
        <v>376</v>
      </c>
      <c r="MY17" s="180">
        <v>2026</v>
      </c>
      <c r="MZ17" s="180">
        <v>1</v>
      </c>
      <c r="NA17" s="17">
        <v>46174</v>
      </c>
      <c r="NB17" s="1" t="s">
        <v>433</v>
      </c>
      <c r="NC17" s="180" t="s">
        <v>376</v>
      </c>
      <c r="ND17" s="180" t="s">
        <v>398</v>
      </c>
      <c r="NE17" s="180" t="s">
        <v>424</v>
      </c>
      <c r="NF17" s="180" t="s">
        <v>749</v>
      </c>
    </row>
    <row r="18" spans="1:370" x14ac:dyDescent="0.25">
      <c r="A18" s="180" t="s">
        <v>392</v>
      </c>
      <c r="B18" s="180" t="s">
        <v>439</v>
      </c>
      <c r="C18" s="1" t="s">
        <v>1411</v>
      </c>
      <c r="D18" s="180" t="s">
        <v>393</v>
      </c>
      <c r="E18" s="180" t="s">
        <v>382</v>
      </c>
      <c r="F18" s="180" t="s">
        <v>374</v>
      </c>
      <c r="G18" s="2">
        <v>81.432329999999993</v>
      </c>
      <c r="H18" s="2">
        <v>83.725650000000002</v>
      </c>
      <c r="I18" s="2">
        <v>86.269949999999994</v>
      </c>
      <c r="J18" s="2">
        <v>89.06523</v>
      </c>
      <c r="K18" s="2">
        <v>90.068200000000004</v>
      </c>
      <c r="L18" s="2">
        <v>91.012050000000002</v>
      </c>
      <c r="M18" s="2">
        <v>96.378649999999993</v>
      </c>
      <c r="N18" s="2">
        <v>106.16800000000001</v>
      </c>
      <c r="O18" s="2">
        <v>116.9717</v>
      </c>
      <c r="P18" s="2">
        <v>125.9576</v>
      </c>
      <c r="Q18" s="2">
        <v>132.54900000000001</v>
      </c>
      <c r="R18" s="2">
        <v>136.74610000000001</v>
      </c>
      <c r="S18" s="2">
        <v>141.3073</v>
      </c>
      <c r="T18" s="2">
        <v>146.83099999999999</v>
      </c>
      <c r="U18" s="2">
        <v>151.40020000000001</v>
      </c>
      <c r="V18" s="2">
        <v>155.01509999999999</v>
      </c>
      <c r="W18" s="2">
        <v>158.1867</v>
      </c>
      <c r="X18" s="2">
        <v>161.756</v>
      </c>
      <c r="Y18" s="2">
        <v>166.3947</v>
      </c>
      <c r="Z18" s="2">
        <v>172.10300000000001</v>
      </c>
      <c r="AA18" s="2">
        <v>177.74619999999999</v>
      </c>
      <c r="AB18" s="2">
        <v>182.9573</v>
      </c>
      <c r="AC18" s="2">
        <v>188.35390000000001</v>
      </c>
      <c r="AD18" s="2">
        <v>193.93610000000001</v>
      </c>
      <c r="AE18" s="2">
        <v>199.05869999999999</v>
      </c>
      <c r="AF18" s="2">
        <v>204.11709999999999</v>
      </c>
      <c r="AG18" s="2">
        <v>210.31229999999999</v>
      </c>
      <c r="AH18" s="2">
        <v>217.64449999999999</v>
      </c>
      <c r="AI18" s="2">
        <v>224.0462</v>
      </c>
      <c r="AJ18" s="2">
        <v>230.00909999999999</v>
      </c>
      <c r="AK18" s="2">
        <v>238.29169999999999</v>
      </c>
      <c r="AL18" s="2">
        <v>248.89420000000001</v>
      </c>
      <c r="AM18" s="2">
        <v>259.83460000000002</v>
      </c>
      <c r="AN18" s="2">
        <v>269.82600000000002</v>
      </c>
      <c r="AO18" s="2">
        <v>279.04020000000003</v>
      </c>
      <c r="AP18" s="2">
        <v>287.47710000000001</v>
      </c>
      <c r="AQ18" s="2">
        <v>296.40010000000001</v>
      </c>
      <c r="AR18" s="2">
        <v>305.6268</v>
      </c>
      <c r="AS18" s="2">
        <v>313.637</v>
      </c>
      <c r="AT18" s="2">
        <v>320.43079999999998</v>
      </c>
      <c r="AU18" s="2">
        <v>327.721</v>
      </c>
      <c r="AV18" s="2">
        <v>335.49290000000002</v>
      </c>
      <c r="AW18" s="2">
        <v>342.01209999999998</v>
      </c>
      <c r="AX18" s="2">
        <v>347.27859999999998</v>
      </c>
      <c r="AY18" s="2">
        <v>352.6694</v>
      </c>
      <c r="AZ18" s="2">
        <v>358.5652</v>
      </c>
      <c r="BA18" s="2">
        <v>364.12509999999997</v>
      </c>
      <c r="BB18" s="2">
        <v>369.34899999999999</v>
      </c>
      <c r="BC18" s="2">
        <v>374.64330000000001</v>
      </c>
      <c r="BD18" s="2">
        <v>380.07220000000001</v>
      </c>
      <c r="BE18" s="2">
        <v>385.31950000000001</v>
      </c>
      <c r="BF18" s="2">
        <v>390.3852</v>
      </c>
      <c r="BG18" s="2">
        <v>395.14929999999998</v>
      </c>
      <c r="BH18" s="2">
        <v>399.99419999999998</v>
      </c>
      <c r="BI18" s="2">
        <v>405.57810000000001</v>
      </c>
      <c r="BJ18" s="2">
        <v>411.90100000000001</v>
      </c>
      <c r="BK18" s="2">
        <v>417.96230000000003</v>
      </c>
      <c r="BL18" s="2">
        <v>423.73009999999999</v>
      </c>
      <c r="BM18" s="2">
        <v>430.16019999999997</v>
      </c>
      <c r="BN18" s="2">
        <v>437.25279999999998</v>
      </c>
      <c r="BO18" s="2">
        <v>445.55630000000002</v>
      </c>
      <c r="BP18" s="2">
        <v>453.56229999999999</v>
      </c>
      <c r="BQ18" s="2">
        <v>458.6001</v>
      </c>
      <c r="BR18" s="2">
        <v>460.66950000000003</v>
      </c>
      <c r="BS18" s="2">
        <v>458.53609999999998</v>
      </c>
      <c r="BT18" s="2">
        <v>457.70650000000001</v>
      </c>
      <c r="BU18" s="2">
        <v>467.1635</v>
      </c>
      <c r="BV18" s="2">
        <v>486.90699999999998</v>
      </c>
      <c r="BW18" s="2">
        <v>506.95280000000002</v>
      </c>
      <c r="BX18" s="2">
        <v>522.81960000000004</v>
      </c>
      <c r="BY18" s="2">
        <v>538.18619999999999</v>
      </c>
      <c r="BZ18" s="2">
        <v>553.05280000000005</v>
      </c>
      <c r="CA18" s="2">
        <v>565.79079999999999</v>
      </c>
      <c r="CB18" s="2">
        <v>578.78229999999996</v>
      </c>
      <c r="CC18" s="2">
        <v>597.00729999999999</v>
      </c>
      <c r="CD18" s="2">
        <v>620.46579999999994</v>
      </c>
      <c r="CE18" s="2">
        <v>644.2482</v>
      </c>
      <c r="CF18" s="2">
        <v>665.90039999999999</v>
      </c>
      <c r="CG18" s="2">
        <v>686.87900000000002</v>
      </c>
      <c r="CH18" s="2">
        <v>707.18399999999997</v>
      </c>
      <c r="CI18" s="2">
        <v>727.92790000000002</v>
      </c>
      <c r="CJ18" s="2">
        <v>748.93439999999998</v>
      </c>
      <c r="CK18" s="2">
        <v>768.84360000000004</v>
      </c>
      <c r="CL18" s="2">
        <v>787.65530000000001</v>
      </c>
      <c r="CM18" s="2">
        <v>798.7989</v>
      </c>
      <c r="CN18" s="2">
        <v>810.57010000000002</v>
      </c>
      <c r="CO18" s="2">
        <v>841.21180000000004</v>
      </c>
      <c r="CP18" s="2">
        <v>890.72389999999996</v>
      </c>
      <c r="CQ18" s="2">
        <v>949.23059999999998</v>
      </c>
      <c r="CR18" s="2">
        <v>999.86990000000003</v>
      </c>
      <c r="CS18" s="2">
        <v>1028.7929999999999</v>
      </c>
      <c r="CT18" s="2">
        <v>1036.001</v>
      </c>
      <c r="CU18" s="2">
        <v>1044.2170000000001</v>
      </c>
      <c r="CV18" s="2">
        <v>1061.2170000000001</v>
      </c>
      <c r="CW18" s="2">
        <v>1075.213</v>
      </c>
      <c r="CX18" s="2">
        <v>1086.2059999999999</v>
      </c>
      <c r="CY18" s="2">
        <v>1098.5340000000001</v>
      </c>
      <c r="CZ18" s="2">
        <v>1112.049</v>
      </c>
      <c r="DA18" s="2">
        <v>1122.2</v>
      </c>
      <c r="DB18" s="2">
        <v>1128.9860000000001</v>
      </c>
      <c r="DC18" s="2">
        <v>1135.6410000000001</v>
      </c>
      <c r="DD18" s="2">
        <v>1143.664</v>
      </c>
      <c r="DE18" s="2">
        <v>1151.93</v>
      </c>
      <c r="DF18" s="2">
        <v>1160.441</v>
      </c>
      <c r="DG18" s="2">
        <v>1170.8430000000001</v>
      </c>
      <c r="DH18" s="2">
        <v>1181.1010000000001</v>
      </c>
      <c r="DI18" s="2">
        <v>1186.704</v>
      </c>
      <c r="DJ18" s="2">
        <v>1187.6510000000001</v>
      </c>
      <c r="DK18" s="2">
        <v>1188.45</v>
      </c>
      <c r="DL18" s="2">
        <v>1191.1400000000001</v>
      </c>
      <c r="DM18" s="2">
        <v>1194.086</v>
      </c>
      <c r="DN18" s="2">
        <v>1197.2860000000001</v>
      </c>
      <c r="DO18" s="2">
        <v>1197.08</v>
      </c>
      <c r="DP18" s="2">
        <v>1196.8530000000001</v>
      </c>
      <c r="DQ18" s="2">
        <v>1205.0229999999999</v>
      </c>
      <c r="DR18" s="2">
        <v>1221.5889999999999</v>
      </c>
      <c r="DS18" s="2">
        <v>1236.029</v>
      </c>
      <c r="DT18" s="2">
        <v>1247.114</v>
      </c>
      <c r="DU18" s="2">
        <v>1263.6400000000001</v>
      </c>
      <c r="DV18" s="2">
        <v>1285.606</v>
      </c>
      <c r="DW18" s="2">
        <v>1308.3219999999999</v>
      </c>
      <c r="DX18" s="2">
        <v>1328.8140000000001</v>
      </c>
      <c r="DY18" s="2">
        <v>1347.588</v>
      </c>
      <c r="DZ18" s="2">
        <v>1364.643</v>
      </c>
      <c r="EA18" s="2">
        <v>1382.6690000000001</v>
      </c>
      <c r="EB18" s="2">
        <v>1401.3679999999999</v>
      </c>
      <c r="EC18" s="2">
        <v>1417.636</v>
      </c>
      <c r="ED18" s="2">
        <v>1431.4739999999999</v>
      </c>
      <c r="EE18" s="2">
        <v>1445.6669999999999</v>
      </c>
      <c r="EF18" s="2">
        <v>1460.8389999999999</v>
      </c>
      <c r="EG18" s="2">
        <v>1475.0740000000001</v>
      </c>
      <c r="EH18" s="2">
        <v>1488.3720000000001</v>
      </c>
      <c r="EI18" s="2">
        <v>1505.674</v>
      </c>
      <c r="EJ18" s="2">
        <v>1523.261</v>
      </c>
      <c r="EK18" s="2">
        <v>1530.9590000000001</v>
      </c>
      <c r="EL18" s="2">
        <v>1528.7670000000001</v>
      </c>
      <c r="EM18" s="2">
        <v>1524.9490000000001</v>
      </c>
      <c r="EN18" s="2">
        <v>1525.18</v>
      </c>
      <c r="EO18" s="2">
        <v>1529.183</v>
      </c>
      <c r="EP18" s="2">
        <v>1536.96</v>
      </c>
      <c r="EQ18" s="2">
        <v>1537.2449999999999</v>
      </c>
      <c r="ER18" s="2">
        <v>1536.1780000000001</v>
      </c>
      <c r="ES18" s="2">
        <v>1553.6610000000001</v>
      </c>
      <c r="ET18" s="2">
        <v>1589.694</v>
      </c>
      <c r="EU18" s="2">
        <v>1609.29</v>
      </c>
      <c r="EV18" s="2">
        <v>1621.7550000000001</v>
      </c>
      <c r="EW18" s="2">
        <v>1675.165</v>
      </c>
      <c r="EX18" s="2">
        <v>1769.5219999999999</v>
      </c>
      <c r="EY18" s="2">
        <v>1889.3889999999999</v>
      </c>
      <c r="EZ18" s="2">
        <v>1992.0429999999999</v>
      </c>
      <c r="FA18" s="2">
        <v>2032.806</v>
      </c>
      <c r="FB18" s="2">
        <v>2011.6769999999999</v>
      </c>
      <c r="FC18" s="2">
        <v>2015.117</v>
      </c>
      <c r="FD18" s="2">
        <v>2018.557</v>
      </c>
      <c r="FE18" s="2">
        <v>2021.998</v>
      </c>
      <c r="FF18" s="2">
        <v>2025.4380000000001</v>
      </c>
      <c r="FG18" s="2">
        <v>2036.1510000000001</v>
      </c>
      <c r="FH18" s="2">
        <v>2046.864</v>
      </c>
      <c r="FI18" s="2">
        <v>2057.576</v>
      </c>
      <c r="FJ18" s="2">
        <v>2068.2890000000002</v>
      </c>
      <c r="FK18" s="2">
        <v>2062.0529999999999</v>
      </c>
      <c r="FL18" s="2">
        <v>2055.8159999999998</v>
      </c>
      <c r="FM18" s="2">
        <v>2049.58</v>
      </c>
      <c r="FN18" s="2">
        <v>2043.3440000000001</v>
      </c>
      <c r="FO18" s="2">
        <v>2043.4880000000001</v>
      </c>
      <c r="FP18" s="2">
        <v>2043.6310000000001</v>
      </c>
      <c r="FQ18" s="2">
        <v>2043.7750000000001</v>
      </c>
      <c r="FR18" s="2">
        <v>2043.9179999999999</v>
      </c>
      <c r="FS18" s="2">
        <v>2038.115</v>
      </c>
      <c r="FT18" s="2">
        <v>2032.3109999999999</v>
      </c>
      <c r="FU18" s="2">
        <v>2026.5070000000001</v>
      </c>
      <c r="FV18" s="2">
        <v>2020.704</v>
      </c>
      <c r="FW18" s="2">
        <v>2033.8140000000001</v>
      </c>
      <c r="FX18" s="2">
        <v>2037.58</v>
      </c>
      <c r="FY18" s="2">
        <v>2031.3389999999999</v>
      </c>
      <c r="FZ18" s="2">
        <v>2006.8130000000001</v>
      </c>
      <c r="GA18" s="2">
        <v>1988.9159999999999</v>
      </c>
      <c r="GB18" s="2">
        <v>1980.96</v>
      </c>
      <c r="GC18" s="2">
        <v>1974.8779999999999</v>
      </c>
      <c r="GD18" s="2">
        <v>1967.2650000000001</v>
      </c>
      <c r="GE18" s="2">
        <v>1949.1880000000001</v>
      </c>
      <c r="GF18" s="2">
        <v>1934.5329999999999</v>
      </c>
      <c r="GG18" s="2">
        <v>1928.616</v>
      </c>
      <c r="GH18" s="2">
        <v>1914.05</v>
      </c>
      <c r="GI18" s="2">
        <v>1927.098</v>
      </c>
      <c r="GJ18" s="2">
        <v>1919.165</v>
      </c>
      <c r="GK18" s="2">
        <v>1930.3520000000001</v>
      </c>
      <c r="GL18" s="2">
        <v>1899.1679999999999</v>
      </c>
      <c r="GM18" s="2">
        <v>1955.3789999999999</v>
      </c>
      <c r="GN18" s="2">
        <v>2109.1889999999999</v>
      </c>
      <c r="GO18" s="2">
        <v>2194.433</v>
      </c>
      <c r="GP18" s="2">
        <v>2171.7979999999998</v>
      </c>
      <c r="GQ18" s="2">
        <v>2205.4929999999999</v>
      </c>
      <c r="GR18" s="2">
        <v>2251.8429999999998</v>
      </c>
      <c r="GS18" s="2">
        <v>2284.049</v>
      </c>
      <c r="GT18" s="2">
        <v>2319.9110000000001</v>
      </c>
      <c r="GU18" s="2">
        <v>2319.009</v>
      </c>
      <c r="GV18" s="2">
        <v>2343.9650000000001</v>
      </c>
      <c r="GW18" s="2">
        <v>2325.357</v>
      </c>
      <c r="GX18" s="2">
        <v>2367.6869999999999</v>
      </c>
      <c r="GY18" s="2">
        <v>2406.6489999999999</v>
      </c>
      <c r="GZ18" s="2">
        <v>2417.4929999999999</v>
      </c>
      <c r="HA18" s="2">
        <v>2453.788</v>
      </c>
      <c r="HB18" s="2">
        <v>2445.6909999999998</v>
      </c>
      <c r="HC18" s="2">
        <v>2461.471</v>
      </c>
      <c r="HD18" s="2">
        <v>2460.0700000000002</v>
      </c>
      <c r="HE18" s="2">
        <v>2488.5479999999998</v>
      </c>
      <c r="HF18" s="2">
        <v>2508.9850000000001</v>
      </c>
      <c r="HG18" s="2">
        <v>2523.3420000000001</v>
      </c>
      <c r="HH18" s="2">
        <v>2553.9760000000001</v>
      </c>
      <c r="HI18" s="2">
        <v>2610.7930000000001</v>
      </c>
      <c r="HJ18" s="2">
        <v>2661.549</v>
      </c>
      <c r="HK18" s="3">
        <v>2702.9749999999999</v>
      </c>
      <c r="HL18" s="3">
        <v>2740.529</v>
      </c>
      <c r="HM18" s="3">
        <v>2775.2280000000001</v>
      </c>
      <c r="HN18" s="3">
        <v>2810.1210000000001</v>
      </c>
      <c r="HO18" s="3">
        <v>2846.2289999999998</v>
      </c>
      <c r="HP18" s="3">
        <v>2884.078</v>
      </c>
      <c r="HQ18" s="3">
        <v>2924.203</v>
      </c>
      <c r="HR18" s="3">
        <v>2967.0219999999999</v>
      </c>
      <c r="HS18" s="3">
        <v>3011.6260000000002</v>
      </c>
      <c r="HT18" s="3">
        <v>3058.8879999999999</v>
      </c>
      <c r="HU18" s="3">
        <v>3107.8649999999998</v>
      </c>
      <c r="HV18" s="3">
        <v>3158.375</v>
      </c>
      <c r="HW18" s="3">
        <v>3210.1280000000002</v>
      </c>
      <c r="HX18" s="3">
        <v>3262.5340000000001</v>
      </c>
      <c r="HY18" s="3">
        <v>3314.8879999999999</v>
      </c>
      <c r="HZ18" s="3">
        <v>3366.4940000000001</v>
      </c>
      <c r="IA18" s="3">
        <v>3416.797</v>
      </c>
      <c r="IB18" s="3">
        <v>3466.1469999999999</v>
      </c>
      <c r="IC18" s="3">
        <v>3514.1260000000002</v>
      </c>
      <c r="ID18" s="3">
        <v>3560.8560000000002</v>
      </c>
      <c r="IE18" s="3">
        <v>3606.4290000000001</v>
      </c>
      <c r="IF18" s="3">
        <v>3650.7440000000001</v>
      </c>
      <c r="IG18" s="3">
        <v>3693.6010000000001</v>
      </c>
      <c r="IH18" s="3">
        <v>3734.9209999999998</v>
      </c>
      <c r="II18" s="3">
        <v>3774.7379999999998</v>
      </c>
      <c r="IJ18" s="3">
        <v>3813.0520000000001</v>
      </c>
      <c r="IK18" s="3">
        <v>3849.8449999999998</v>
      </c>
      <c r="IL18" s="3">
        <v>3885.1109999999999</v>
      </c>
      <c r="IM18" s="3">
        <v>3919.598</v>
      </c>
      <c r="IN18" s="3">
        <v>3953.2939999999999</v>
      </c>
      <c r="IO18" s="3">
        <v>3986.194</v>
      </c>
      <c r="IP18" s="3">
        <v>4018.2860000000001</v>
      </c>
      <c r="IQ18" s="3">
        <v>4049.5650000000001</v>
      </c>
      <c r="IR18" s="3">
        <v>4080.0250000000001</v>
      </c>
      <c r="IS18" s="3">
        <v>4109.6620000000003</v>
      </c>
      <c r="IT18" s="3">
        <v>4138.7139999999999</v>
      </c>
      <c r="IU18" s="3">
        <v>4167.1750000000002</v>
      </c>
      <c r="IV18" s="3">
        <v>4195.0349999999999</v>
      </c>
      <c r="IW18" s="3">
        <v>4222.2839999999997</v>
      </c>
      <c r="IX18" s="3">
        <v>4248.3969999999999</v>
      </c>
      <c r="IY18" s="3">
        <v>4274.1530000000002</v>
      </c>
      <c r="IZ18" s="3">
        <v>4299.5460000000003</v>
      </c>
      <c r="JA18" s="3">
        <v>4324.57</v>
      </c>
      <c r="JB18" s="3">
        <v>4349.2209999999995</v>
      </c>
      <c r="JC18" s="3">
        <v>4373.4849999999997</v>
      </c>
      <c r="JD18" s="3">
        <v>4397.9170000000004</v>
      </c>
      <c r="JE18" s="3">
        <v>4422.5169999999998</v>
      </c>
      <c r="JF18" s="3">
        <v>4447.2860000000001</v>
      </c>
      <c r="JG18" s="3">
        <v>4472.2269999999999</v>
      </c>
      <c r="JH18" s="3">
        <v>4497.3389999999999</v>
      </c>
      <c r="JI18" s="3">
        <v>4522.625</v>
      </c>
      <c r="JJ18" s="3">
        <v>4548.085</v>
      </c>
      <c r="JK18" s="3">
        <v>4573.7280000000001</v>
      </c>
      <c r="JL18" s="3">
        <v>4599.5529999999999</v>
      </c>
      <c r="JM18" s="3">
        <v>4625.5619999999999</v>
      </c>
      <c r="JN18" s="3">
        <v>4651.7529999999997</v>
      </c>
      <c r="JO18" s="3">
        <v>4678.134</v>
      </c>
      <c r="JP18" s="3">
        <v>4704.7049999999999</v>
      </c>
      <c r="JQ18" s="3">
        <v>4731.4669999999996</v>
      </c>
      <c r="JR18" s="3">
        <v>4758.4229999999998</v>
      </c>
      <c r="JS18" s="3">
        <v>4785.5749999999998</v>
      </c>
      <c r="JT18" s="3">
        <v>4812.9250000000002</v>
      </c>
      <c r="JU18" s="3">
        <v>4840.4740000000002</v>
      </c>
      <c r="JV18" s="3">
        <v>4868.2240000000002</v>
      </c>
      <c r="JW18" s="3">
        <v>4896.1779999999999</v>
      </c>
      <c r="JX18" s="3">
        <v>4924.3360000000002</v>
      </c>
      <c r="JY18" s="3">
        <v>4952.7020000000002</v>
      </c>
      <c r="JZ18" s="3">
        <v>4981.2759999999998</v>
      </c>
      <c r="KA18" s="3">
        <v>5010.058</v>
      </c>
      <c r="KB18" s="3">
        <v>5039.049</v>
      </c>
      <c r="KC18" s="3">
        <v>5068.2510000000002</v>
      </c>
      <c r="KD18" s="3">
        <v>5097.6660000000002</v>
      </c>
      <c r="KE18" s="3">
        <v>5127.2929999999997</v>
      </c>
      <c r="KF18" s="3">
        <v>5157.1350000000002</v>
      </c>
      <c r="KG18" s="3">
        <v>5187.192</v>
      </c>
      <c r="KH18" s="3">
        <v>5217.4669999999996</v>
      </c>
      <c r="KI18" s="3">
        <v>5247.96</v>
      </c>
      <c r="KJ18" s="3">
        <v>5278.6729999999998</v>
      </c>
      <c r="KK18" s="3">
        <v>5309.6080000000002</v>
      </c>
      <c r="KL18" s="3">
        <v>5340.7650000000003</v>
      </c>
      <c r="KM18" s="3">
        <v>5372.1459999999997</v>
      </c>
      <c r="KN18" s="3">
        <v>5403.7520000000004</v>
      </c>
      <c r="KO18" s="3">
        <v>5435.585</v>
      </c>
      <c r="KP18" s="3">
        <v>5467.6469999999999</v>
      </c>
      <c r="KQ18" s="3">
        <v>5499.933</v>
      </c>
      <c r="KR18" s="3">
        <v>5532.4459999999999</v>
      </c>
      <c r="KS18" s="3">
        <v>5565.1869999999999</v>
      </c>
      <c r="KT18" s="3">
        <v>5598.1580000000004</v>
      </c>
      <c r="KU18" s="3">
        <v>5631.357</v>
      </c>
      <c r="KV18" s="3">
        <v>5664.79</v>
      </c>
      <c r="KW18" s="3">
        <v>5698.4549999999999</v>
      </c>
      <c r="KX18" s="3">
        <v>5732.3549999999996</v>
      </c>
      <c r="KY18" s="3">
        <v>5766.491</v>
      </c>
      <c r="KZ18" s="3">
        <v>5800.8639999999996</v>
      </c>
      <c r="LA18" s="3">
        <v>5835.4759999999997</v>
      </c>
      <c r="LB18" s="3">
        <v>5870.3280000000004</v>
      </c>
      <c r="LC18" s="3">
        <v>5905.4229999999998</v>
      </c>
      <c r="LD18" s="3">
        <v>5940.7629999999999</v>
      </c>
      <c r="LE18" s="3">
        <v>5976.348</v>
      </c>
      <c r="LF18" s="3">
        <v>6012.1819999999998</v>
      </c>
      <c r="LG18" s="3">
        <v>6048.2650000000003</v>
      </c>
      <c r="LH18" s="3">
        <v>6084.5990000000002</v>
      </c>
      <c r="LI18" s="3">
        <v>6121.1859999999997</v>
      </c>
      <c r="LJ18" s="3">
        <v>6158.0240000000003</v>
      </c>
      <c r="LK18" s="3">
        <v>6195.116</v>
      </c>
      <c r="LL18" s="3">
        <v>6232.4620000000004</v>
      </c>
      <c r="LM18" s="3">
        <v>6270.0619999999999</v>
      </c>
      <c r="LN18" s="3">
        <v>6307.92</v>
      </c>
      <c r="LO18" s="3">
        <v>6346.0330000000004</v>
      </c>
      <c r="LP18" s="3">
        <v>6384.402</v>
      </c>
      <c r="LQ18" s="3">
        <v>6423.0290000000005</v>
      </c>
      <c r="LR18" s="3">
        <v>6461.915</v>
      </c>
      <c r="LS18" s="3">
        <v>6501.0609999999997</v>
      </c>
      <c r="LT18" s="3">
        <v>6540.4669999999996</v>
      </c>
      <c r="LU18" s="3">
        <v>6580.1350000000002</v>
      </c>
      <c r="LV18" s="3">
        <v>6620.067</v>
      </c>
      <c r="LW18" s="3">
        <v>6660.26</v>
      </c>
      <c r="LX18" s="3">
        <v>6700.7169999999996</v>
      </c>
      <c r="LY18" s="3">
        <v>6741.44</v>
      </c>
      <c r="LZ18" s="3">
        <v>6782.4290000000001</v>
      </c>
      <c r="MA18" s="3">
        <v>6823.6890000000003</v>
      </c>
      <c r="MB18" s="3">
        <v>6865.2250000000004</v>
      </c>
      <c r="MC18" s="3">
        <v>6907.0349999999999</v>
      </c>
      <c r="MD18" s="3">
        <v>6949.1220000000003</v>
      </c>
      <c r="ME18" s="3">
        <v>6991.4849999999997</v>
      </c>
      <c r="MF18" s="3">
        <v>7034.1279999999997</v>
      </c>
      <c r="MG18" s="3">
        <v>7077.0510000000004</v>
      </c>
      <c r="MH18" s="3">
        <v>7120.2569999999996</v>
      </c>
      <c r="MI18" s="3">
        <v>7163.759</v>
      </c>
      <c r="MJ18" s="3">
        <v>7207.56</v>
      </c>
      <c r="MK18" s="3">
        <v>7251.66</v>
      </c>
      <c r="ML18" s="3">
        <v>7296.0619999999999</v>
      </c>
      <c r="MM18" s="3">
        <v>7340.7709999999997</v>
      </c>
      <c r="MN18" s="3">
        <v>7385.7910000000002</v>
      </c>
      <c r="MO18" s="3">
        <v>7431.1220000000003</v>
      </c>
      <c r="MP18" s="3">
        <v>7476.7669999999998</v>
      </c>
      <c r="MQ18" s="3">
        <v>7522.7290000000003</v>
      </c>
      <c r="MR18" s="3">
        <v>7569.0140000000001</v>
      </c>
      <c r="MS18" s="3">
        <v>7615.6210000000001</v>
      </c>
      <c r="MT18" s="3">
        <v>7662.5540000000001</v>
      </c>
      <c r="MU18" s="180" t="s">
        <v>394</v>
      </c>
      <c r="MV18" s="180" t="b">
        <v>0</v>
      </c>
      <c r="MW18" s="180" t="s">
        <v>376</v>
      </c>
      <c r="MX18" s="180" t="s">
        <v>376</v>
      </c>
      <c r="MY18" s="180">
        <v>2025</v>
      </c>
      <c r="MZ18" s="180">
        <v>4</v>
      </c>
      <c r="NA18" s="17">
        <v>46174</v>
      </c>
      <c r="NB18" s="1" t="s">
        <v>448</v>
      </c>
      <c r="NC18" s="1" t="s">
        <v>449</v>
      </c>
      <c r="ND18" s="180" t="s">
        <v>398</v>
      </c>
      <c r="NE18" s="180" t="s">
        <v>442</v>
      </c>
      <c r="NF18" s="180" t="s">
        <v>749</v>
      </c>
    </row>
    <row r="19" spans="1:370" x14ac:dyDescent="0.25">
      <c r="A19" s="180" t="s">
        <v>392</v>
      </c>
      <c r="B19" s="180" t="s">
        <v>1185</v>
      </c>
      <c r="C19" s="1" t="s">
        <v>1411</v>
      </c>
      <c r="D19" s="180" t="s">
        <v>393</v>
      </c>
      <c r="E19" s="180" t="s">
        <v>382</v>
      </c>
      <c r="F19" s="180" t="s">
        <v>374</v>
      </c>
      <c r="G19" s="2">
        <v>-12.35961</v>
      </c>
      <c r="H19" s="2">
        <v>-13.5472</v>
      </c>
      <c r="I19" s="2">
        <v>-14.7348</v>
      </c>
      <c r="J19" s="2">
        <v>-15.92239</v>
      </c>
      <c r="K19" s="2">
        <v>-15.29377</v>
      </c>
      <c r="L19" s="2">
        <v>-14.66516</v>
      </c>
      <c r="M19" s="2">
        <v>-14.03655</v>
      </c>
      <c r="N19" s="2">
        <v>-13.40793</v>
      </c>
      <c r="O19" s="2">
        <v>-10.804259999999999</v>
      </c>
      <c r="P19" s="2">
        <v>-8.2002170000000003</v>
      </c>
      <c r="Q19" s="2">
        <v>-5.5965499999999997</v>
      </c>
      <c r="R19" s="2">
        <v>-2.9925060000000001</v>
      </c>
      <c r="S19" s="2">
        <v>-1.173664</v>
      </c>
      <c r="T19" s="2">
        <v>0.64555309999999999</v>
      </c>
      <c r="U19" s="2">
        <v>2.4647709999999998</v>
      </c>
      <c r="V19" s="2">
        <v>4.2836119999999998</v>
      </c>
      <c r="W19" s="2">
        <v>5.6134890000000004</v>
      </c>
      <c r="X19" s="2">
        <v>6.9429889999999999</v>
      </c>
      <c r="Y19" s="2">
        <v>8.2728660000000005</v>
      </c>
      <c r="Z19" s="2">
        <v>9.6023669999999992</v>
      </c>
      <c r="AA19" s="2">
        <v>11.06474</v>
      </c>
      <c r="AB19" s="2">
        <v>12.52712</v>
      </c>
      <c r="AC19" s="2">
        <v>13.98949</v>
      </c>
      <c r="AD19" s="2">
        <v>15.45187</v>
      </c>
      <c r="AE19" s="2">
        <v>17.231560000000002</v>
      </c>
      <c r="AF19" s="2">
        <v>19.01088</v>
      </c>
      <c r="AG19" s="2">
        <v>20.790579999999999</v>
      </c>
      <c r="AH19" s="2">
        <v>22.569890000000001</v>
      </c>
      <c r="AI19" s="2">
        <v>24.574310000000001</v>
      </c>
      <c r="AJ19" s="2">
        <v>26.578720000000001</v>
      </c>
      <c r="AK19" s="2">
        <v>28.583130000000001</v>
      </c>
      <c r="AL19" s="2">
        <v>30.58755</v>
      </c>
      <c r="AM19" s="2">
        <v>33.413679999999999</v>
      </c>
      <c r="AN19" s="2">
        <v>36.239429999999999</v>
      </c>
      <c r="AO19" s="2">
        <v>39.065559999999998</v>
      </c>
      <c r="AP19" s="2">
        <v>41.89132</v>
      </c>
      <c r="AQ19" s="2">
        <v>44.416310000000003</v>
      </c>
      <c r="AR19" s="2">
        <v>46.940930000000002</v>
      </c>
      <c r="AS19" s="2">
        <v>49.46593</v>
      </c>
      <c r="AT19" s="2">
        <v>51.990549999999999</v>
      </c>
      <c r="AU19" s="2">
        <v>54.102249999999998</v>
      </c>
      <c r="AV19" s="2">
        <v>56.213940000000001</v>
      </c>
      <c r="AW19" s="2">
        <v>58.325629999999997</v>
      </c>
      <c r="AX19" s="2">
        <v>60.43732</v>
      </c>
      <c r="AY19" s="2">
        <v>62.055160000000001</v>
      </c>
      <c r="AZ19" s="2">
        <v>63.672620000000002</v>
      </c>
      <c r="BA19" s="2">
        <v>65.290450000000007</v>
      </c>
      <c r="BB19" s="2">
        <v>66.907910000000001</v>
      </c>
      <c r="BC19" s="2">
        <v>68.040170000000003</v>
      </c>
      <c r="BD19" s="2">
        <v>69.172049999999999</v>
      </c>
      <c r="BE19" s="2">
        <v>70.304310000000001</v>
      </c>
      <c r="BF19" s="2">
        <v>71.436199999999999</v>
      </c>
      <c r="BG19" s="2">
        <v>72.661420000000007</v>
      </c>
      <c r="BH19" s="2">
        <v>73.886660000000006</v>
      </c>
      <c r="BI19" s="2">
        <v>75.111890000000002</v>
      </c>
      <c r="BJ19" s="2">
        <v>76.337130000000002</v>
      </c>
      <c r="BK19" s="2">
        <v>77.936890000000005</v>
      </c>
      <c r="BL19" s="2">
        <v>79.536659999999998</v>
      </c>
      <c r="BM19" s="2">
        <v>81.136430000000004</v>
      </c>
      <c r="BN19" s="2">
        <v>82.736199999999997</v>
      </c>
      <c r="BO19" s="2">
        <v>84.758669999999995</v>
      </c>
      <c r="BP19" s="2">
        <v>86.780779999999993</v>
      </c>
      <c r="BQ19" s="2">
        <v>88.803269999999998</v>
      </c>
      <c r="BR19" s="2">
        <v>90.825370000000007</v>
      </c>
      <c r="BS19" s="2">
        <v>90.639049999999997</v>
      </c>
      <c r="BT19" s="2">
        <v>90.452719999999999</v>
      </c>
      <c r="BU19" s="2">
        <v>90.266400000000004</v>
      </c>
      <c r="BV19" s="2">
        <v>90.080070000000006</v>
      </c>
      <c r="BW19" s="2">
        <v>92.803439999999995</v>
      </c>
      <c r="BX19" s="2">
        <v>95.526799999999994</v>
      </c>
      <c r="BY19" s="2">
        <v>98.25018</v>
      </c>
      <c r="BZ19" s="2">
        <v>100.9735</v>
      </c>
      <c r="CA19" s="2">
        <v>104.2928</v>
      </c>
      <c r="CB19" s="2">
        <v>102.4864</v>
      </c>
      <c r="CC19" s="2">
        <v>112.3738</v>
      </c>
      <c r="CD19" s="2">
        <v>120.45480000000001</v>
      </c>
      <c r="CE19" s="2">
        <v>133.85980000000001</v>
      </c>
      <c r="CF19" s="2">
        <v>136.14150000000001</v>
      </c>
      <c r="CG19" s="2">
        <v>158.19800000000001</v>
      </c>
      <c r="CH19" s="2">
        <v>229.40610000000001</v>
      </c>
      <c r="CI19" s="2">
        <v>255.7407</v>
      </c>
      <c r="CJ19" s="2">
        <v>253.74420000000001</v>
      </c>
      <c r="CK19" s="2">
        <v>275.89580000000001</v>
      </c>
      <c r="CL19" s="2">
        <v>291.29719999999998</v>
      </c>
      <c r="CM19" s="2">
        <v>307.45929999999998</v>
      </c>
      <c r="CN19" s="2">
        <v>296.71629999999999</v>
      </c>
      <c r="CO19" s="2">
        <v>304.98739999999998</v>
      </c>
      <c r="CP19" s="2">
        <v>319.6284</v>
      </c>
      <c r="CQ19" s="2">
        <v>423.25560000000002</v>
      </c>
      <c r="CR19" s="2">
        <v>430.48099999999999</v>
      </c>
      <c r="CS19" s="2">
        <v>470.601</v>
      </c>
      <c r="CT19" s="2">
        <v>504.73140000000001</v>
      </c>
      <c r="CU19" s="2">
        <v>510.15050000000002</v>
      </c>
      <c r="CV19" s="2">
        <v>517.75609999999995</v>
      </c>
      <c r="CW19" s="2">
        <v>540.76319999999998</v>
      </c>
      <c r="CX19" s="2">
        <v>565.76689999999996</v>
      </c>
      <c r="CY19" s="2">
        <v>577.74580000000003</v>
      </c>
      <c r="CZ19" s="2">
        <v>586.87270000000001</v>
      </c>
      <c r="DA19" s="2">
        <v>601.13329999999996</v>
      </c>
      <c r="DB19" s="2">
        <v>575.274</v>
      </c>
      <c r="DC19" s="2">
        <v>601.98900000000003</v>
      </c>
      <c r="DD19" s="2">
        <v>594.95370000000003</v>
      </c>
      <c r="DE19" s="2">
        <v>653.61239999999998</v>
      </c>
      <c r="DF19" s="2">
        <v>667.11249999999995</v>
      </c>
      <c r="DG19" s="2">
        <v>704</v>
      </c>
      <c r="DH19" s="2">
        <v>682</v>
      </c>
      <c r="DI19" s="2">
        <v>680</v>
      </c>
      <c r="DJ19" s="2">
        <v>644</v>
      </c>
      <c r="DK19" s="2">
        <v>663</v>
      </c>
      <c r="DL19" s="2">
        <v>648</v>
      </c>
      <c r="DM19" s="2">
        <v>655</v>
      </c>
      <c r="DN19" s="2">
        <v>705</v>
      </c>
      <c r="DO19" s="2">
        <v>734</v>
      </c>
      <c r="DP19" s="2">
        <v>712</v>
      </c>
      <c r="DQ19" s="2">
        <v>754</v>
      </c>
      <c r="DR19" s="2">
        <v>763</v>
      </c>
      <c r="DS19" s="2">
        <v>765</v>
      </c>
      <c r="DT19" s="2">
        <v>781</v>
      </c>
      <c r="DU19" s="2">
        <v>827</v>
      </c>
      <c r="DV19" s="2">
        <v>867</v>
      </c>
      <c r="DW19" s="2">
        <v>919</v>
      </c>
      <c r="DX19" s="2">
        <v>937</v>
      </c>
      <c r="DY19" s="2">
        <v>950</v>
      </c>
      <c r="DZ19" s="2">
        <v>943</v>
      </c>
      <c r="EA19" s="2">
        <v>992</v>
      </c>
      <c r="EB19" s="2">
        <v>976</v>
      </c>
      <c r="EC19" s="2">
        <v>1016</v>
      </c>
      <c r="ED19" s="2">
        <v>1029</v>
      </c>
      <c r="EE19" s="2">
        <v>1054</v>
      </c>
      <c r="EF19" s="2">
        <v>1081</v>
      </c>
      <c r="EG19" s="2">
        <v>1083</v>
      </c>
      <c r="EH19" s="2">
        <v>1088</v>
      </c>
      <c r="EI19" s="2">
        <v>1081</v>
      </c>
      <c r="EJ19" s="2">
        <v>1070</v>
      </c>
      <c r="EK19" s="2">
        <v>1103</v>
      </c>
      <c r="EL19" s="2">
        <v>1081</v>
      </c>
      <c r="EM19" s="2">
        <v>1076</v>
      </c>
      <c r="EN19" s="2">
        <v>1043</v>
      </c>
      <c r="EO19" s="2">
        <v>1056</v>
      </c>
      <c r="EP19" s="2">
        <v>1031</v>
      </c>
      <c r="EQ19" s="2">
        <v>1059</v>
      </c>
      <c r="ER19" s="2">
        <v>1006</v>
      </c>
      <c r="ES19" s="2">
        <v>1028</v>
      </c>
      <c r="ET19" s="2">
        <v>1100</v>
      </c>
      <c r="EU19" s="2">
        <v>1096</v>
      </c>
      <c r="EV19" s="2">
        <v>1096</v>
      </c>
      <c r="EW19" s="2">
        <v>1122</v>
      </c>
      <c r="EX19" s="2">
        <v>1129</v>
      </c>
      <c r="EY19" s="2">
        <v>1162</v>
      </c>
      <c r="EZ19" s="2">
        <v>1174</v>
      </c>
      <c r="FA19" s="2">
        <v>1226</v>
      </c>
      <c r="FB19" s="2">
        <v>1217</v>
      </c>
      <c r="FC19" s="2">
        <v>1209</v>
      </c>
      <c r="FD19" s="2">
        <v>1200</v>
      </c>
      <c r="FE19" s="2">
        <v>1264</v>
      </c>
      <c r="FF19" s="2">
        <v>1309</v>
      </c>
      <c r="FG19" s="2">
        <v>1298</v>
      </c>
      <c r="FH19" s="2">
        <v>1280</v>
      </c>
      <c r="FI19" s="2">
        <v>1270</v>
      </c>
      <c r="FJ19" s="2">
        <v>1298</v>
      </c>
      <c r="FK19" s="2">
        <v>1313</v>
      </c>
      <c r="FL19" s="2">
        <v>1306</v>
      </c>
      <c r="FM19" s="2">
        <v>1296</v>
      </c>
      <c r="FN19" s="2">
        <v>1286</v>
      </c>
      <c r="FO19" s="2">
        <v>1305</v>
      </c>
      <c r="FP19" s="2">
        <v>1307</v>
      </c>
      <c r="FQ19" s="2">
        <v>1326</v>
      </c>
      <c r="FR19" s="2">
        <v>1328</v>
      </c>
      <c r="FS19" s="2">
        <v>1336</v>
      </c>
      <c r="FT19" s="2">
        <v>1266</v>
      </c>
      <c r="FU19" s="2">
        <v>1275</v>
      </c>
      <c r="FV19" s="2">
        <v>1254</v>
      </c>
      <c r="FW19" s="2">
        <v>1292</v>
      </c>
      <c r="FX19" s="2">
        <v>1286</v>
      </c>
      <c r="FY19" s="2">
        <v>1269</v>
      </c>
      <c r="FZ19" s="2">
        <v>1238</v>
      </c>
      <c r="GA19" s="2">
        <v>1220</v>
      </c>
      <c r="GB19" s="2">
        <v>1195</v>
      </c>
      <c r="GC19" s="2">
        <v>1181</v>
      </c>
      <c r="GD19" s="2">
        <v>1141</v>
      </c>
      <c r="GE19" s="2">
        <v>1124</v>
      </c>
      <c r="GF19" s="2">
        <v>1051</v>
      </c>
      <c r="GG19" s="2">
        <v>1056</v>
      </c>
      <c r="GH19" s="2">
        <v>1080</v>
      </c>
      <c r="GI19" s="2">
        <v>1085</v>
      </c>
      <c r="GJ19" s="2">
        <v>1047</v>
      </c>
      <c r="GK19" s="2">
        <v>1064</v>
      </c>
      <c r="GL19" s="2">
        <v>1025</v>
      </c>
      <c r="GM19" s="2">
        <v>1074</v>
      </c>
      <c r="GN19" s="2">
        <v>1156</v>
      </c>
      <c r="GO19" s="2">
        <v>1202</v>
      </c>
      <c r="GP19" s="2">
        <v>1254</v>
      </c>
      <c r="GQ19" s="2">
        <v>1252</v>
      </c>
      <c r="GR19" s="2">
        <v>1245</v>
      </c>
      <c r="GS19" s="2">
        <v>1263</v>
      </c>
      <c r="GT19" s="2">
        <v>1249</v>
      </c>
      <c r="GU19" s="2">
        <v>1163</v>
      </c>
      <c r="GV19" s="2">
        <v>1050</v>
      </c>
      <c r="GW19" s="2">
        <v>1045</v>
      </c>
      <c r="GX19" s="2">
        <v>1030</v>
      </c>
      <c r="GY19" s="2">
        <v>1051</v>
      </c>
      <c r="GZ19" s="2">
        <v>1026</v>
      </c>
      <c r="HA19" s="2">
        <v>1022</v>
      </c>
      <c r="HB19" s="2">
        <v>1090</v>
      </c>
      <c r="HC19" s="2">
        <v>1045</v>
      </c>
      <c r="HD19" s="2">
        <v>1029</v>
      </c>
      <c r="HE19" s="2">
        <v>1068</v>
      </c>
      <c r="HF19" s="2">
        <v>1074</v>
      </c>
      <c r="HG19" s="2">
        <v>1000</v>
      </c>
      <c r="HH19" s="2">
        <v>1016</v>
      </c>
      <c r="HI19" s="2">
        <v>997</v>
      </c>
      <c r="HJ19" s="2">
        <v>985</v>
      </c>
      <c r="HK19" s="3">
        <v>1026.4259999999999</v>
      </c>
      <c r="HL19" s="3">
        <v>1063.98</v>
      </c>
      <c r="HM19" s="3">
        <v>1098.6790000000001</v>
      </c>
      <c r="HN19" s="3">
        <v>1133.5719999999999</v>
      </c>
      <c r="HO19" s="3">
        <v>1169.681</v>
      </c>
      <c r="HP19" s="3">
        <v>1207.529</v>
      </c>
      <c r="HQ19" s="3">
        <v>1247.655</v>
      </c>
      <c r="HR19" s="3">
        <v>1290.473</v>
      </c>
      <c r="HS19" s="3">
        <v>1335.077</v>
      </c>
      <c r="HT19" s="3">
        <v>1382.3389999999999</v>
      </c>
      <c r="HU19" s="3">
        <v>1431.316</v>
      </c>
      <c r="HV19" s="3">
        <v>1481.826</v>
      </c>
      <c r="HW19" s="3">
        <v>1533.579</v>
      </c>
      <c r="HX19" s="3">
        <v>1585.9849999999999</v>
      </c>
      <c r="HY19" s="3">
        <v>1638.34</v>
      </c>
      <c r="HZ19" s="3">
        <v>1689.9459999999999</v>
      </c>
      <c r="IA19" s="3">
        <v>1740.249</v>
      </c>
      <c r="IB19" s="3">
        <v>1789.598</v>
      </c>
      <c r="IC19" s="3">
        <v>1837.578</v>
      </c>
      <c r="ID19" s="3">
        <v>1884.307</v>
      </c>
      <c r="IE19" s="3">
        <v>1929.8810000000001</v>
      </c>
      <c r="IF19" s="3">
        <v>1974.1949999999999</v>
      </c>
      <c r="IG19" s="3">
        <v>2017.0519999999999</v>
      </c>
      <c r="IH19" s="3">
        <v>2058.373</v>
      </c>
      <c r="II19" s="3">
        <v>2098.19</v>
      </c>
      <c r="IJ19" s="3">
        <v>2136.5039999999999</v>
      </c>
      <c r="IK19" s="3">
        <v>2173.297</v>
      </c>
      <c r="IL19" s="3">
        <v>2208.5630000000001</v>
      </c>
      <c r="IM19" s="3">
        <v>2243.049</v>
      </c>
      <c r="IN19" s="3">
        <v>2276.7460000000001</v>
      </c>
      <c r="IO19" s="3">
        <v>2309.6460000000002</v>
      </c>
      <c r="IP19" s="3">
        <v>2341.7379999999998</v>
      </c>
      <c r="IQ19" s="3">
        <v>2373.0160000000001</v>
      </c>
      <c r="IR19" s="3">
        <v>2403.4769999999999</v>
      </c>
      <c r="IS19" s="3">
        <v>2433.114</v>
      </c>
      <c r="IT19" s="3">
        <v>2462.165</v>
      </c>
      <c r="IU19" s="3">
        <v>2490.6260000000002</v>
      </c>
      <c r="IV19" s="3">
        <v>2518.4870000000001</v>
      </c>
      <c r="IW19" s="3">
        <v>2545.7350000000001</v>
      </c>
      <c r="IX19" s="3">
        <v>2571.8490000000002</v>
      </c>
      <c r="IY19" s="3">
        <v>2597.605</v>
      </c>
      <c r="IZ19" s="3">
        <v>2622.998</v>
      </c>
      <c r="JA19" s="3">
        <v>2648.0219999999999</v>
      </c>
      <c r="JB19" s="3">
        <v>2672.672</v>
      </c>
      <c r="JC19" s="3">
        <v>2696.9360000000001</v>
      </c>
      <c r="JD19" s="3">
        <v>2721.3670000000002</v>
      </c>
      <c r="JE19" s="3">
        <v>2745.9670000000001</v>
      </c>
      <c r="JF19" s="3">
        <v>2770.7370000000001</v>
      </c>
      <c r="JG19" s="3">
        <v>2795.6770000000001</v>
      </c>
      <c r="JH19" s="3">
        <v>2820.79</v>
      </c>
      <c r="JI19" s="3">
        <v>2846.076</v>
      </c>
      <c r="JJ19" s="3">
        <v>2871.5360000000001</v>
      </c>
      <c r="JK19" s="3">
        <v>2897.1790000000001</v>
      </c>
      <c r="JL19" s="3">
        <v>2923.0039999999999</v>
      </c>
      <c r="JM19" s="3">
        <v>2949.0120000000002</v>
      </c>
      <c r="JN19" s="3">
        <v>2975.2040000000002</v>
      </c>
      <c r="JO19" s="3">
        <v>3001.5839999999998</v>
      </c>
      <c r="JP19" s="3">
        <v>3028.1550000000002</v>
      </c>
      <c r="JQ19" s="3">
        <v>3054.9180000000001</v>
      </c>
      <c r="JR19" s="3">
        <v>3081.8739999999998</v>
      </c>
      <c r="JS19" s="3">
        <v>3109.0259999999998</v>
      </c>
      <c r="JT19" s="3">
        <v>3136.375</v>
      </c>
      <c r="JU19" s="3">
        <v>3163.9250000000002</v>
      </c>
      <c r="JV19" s="3">
        <v>3191.6750000000002</v>
      </c>
      <c r="JW19" s="3">
        <v>3219.6280000000002</v>
      </c>
      <c r="JX19" s="3">
        <v>3247.7869999999998</v>
      </c>
      <c r="JY19" s="3">
        <v>3276.1529999999998</v>
      </c>
      <c r="JZ19" s="3">
        <v>3304.7260000000001</v>
      </c>
      <c r="KA19" s="3">
        <v>3333.5079999999998</v>
      </c>
      <c r="KB19" s="3">
        <v>3362.4989999999998</v>
      </c>
      <c r="KC19" s="3">
        <v>3391.701</v>
      </c>
      <c r="KD19" s="3">
        <v>3421.116</v>
      </c>
      <c r="KE19" s="3">
        <v>3450.7429999999999</v>
      </c>
      <c r="KF19" s="3">
        <v>3480.585</v>
      </c>
      <c r="KG19" s="3">
        <v>3510.6419999999998</v>
      </c>
      <c r="KH19" s="3">
        <v>3540.9169999999999</v>
      </c>
      <c r="KI19" s="3">
        <v>3571.4110000000001</v>
      </c>
      <c r="KJ19" s="3">
        <v>3602.123</v>
      </c>
      <c r="KK19" s="3">
        <v>3633.058</v>
      </c>
      <c r="KL19" s="3">
        <v>3664.2150000000001</v>
      </c>
      <c r="KM19" s="3">
        <v>3695.596</v>
      </c>
      <c r="KN19" s="3">
        <v>3727.2020000000002</v>
      </c>
      <c r="KO19" s="3">
        <v>3759.0349999999999</v>
      </c>
      <c r="KP19" s="3">
        <v>3791.0970000000002</v>
      </c>
      <c r="KQ19" s="3">
        <v>3823.3829999999998</v>
      </c>
      <c r="KR19" s="3">
        <v>3855.8960000000002</v>
      </c>
      <c r="KS19" s="3">
        <v>3888.6370000000002</v>
      </c>
      <c r="KT19" s="3">
        <v>3921.607</v>
      </c>
      <c r="KU19" s="3">
        <v>3954.8069999999998</v>
      </c>
      <c r="KV19" s="3">
        <v>3988.239</v>
      </c>
      <c r="KW19" s="3">
        <v>4021.904</v>
      </c>
      <c r="KX19" s="3">
        <v>4055.8049999999998</v>
      </c>
      <c r="KY19" s="3">
        <v>4089.9409999999998</v>
      </c>
      <c r="KZ19" s="3">
        <v>4124.3140000000003</v>
      </c>
      <c r="LA19" s="3">
        <v>4158.9260000000004</v>
      </c>
      <c r="LB19" s="3">
        <v>4193.7780000000002</v>
      </c>
      <c r="LC19" s="3">
        <v>4228.8729999999996</v>
      </c>
      <c r="LD19" s="3">
        <v>4264.2129999999997</v>
      </c>
      <c r="LE19" s="3">
        <v>4299.7979999999998</v>
      </c>
      <c r="LF19" s="3">
        <v>4335.6319999999996</v>
      </c>
      <c r="LG19" s="3">
        <v>4371.7150000000001</v>
      </c>
      <c r="LH19" s="3">
        <v>4408.049</v>
      </c>
      <c r="LI19" s="3">
        <v>4444.6360000000004</v>
      </c>
      <c r="LJ19" s="3">
        <v>4481.4750000000004</v>
      </c>
      <c r="LK19" s="3">
        <v>4518.5659999999998</v>
      </c>
      <c r="LL19" s="3">
        <v>4555.9120000000003</v>
      </c>
      <c r="LM19" s="3">
        <v>4593.5119999999997</v>
      </c>
      <c r="LN19" s="3">
        <v>4631.37</v>
      </c>
      <c r="LO19" s="3">
        <v>4669.4830000000002</v>
      </c>
      <c r="LP19" s="3">
        <v>4707.8519999999999</v>
      </c>
      <c r="LQ19" s="3">
        <v>4746.4790000000003</v>
      </c>
      <c r="LR19" s="3">
        <v>4785.3649999999998</v>
      </c>
      <c r="LS19" s="3">
        <v>4824.5110000000004</v>
      </c>
      <c r="LT19" s="3">
        <v>4863.9170000000004</v>
      </c>
      <c r="LU19" s="3">
        <v>4903.585</v>
      </c>
      <c r="LV19" s="3">
        <v>4943.5169999999998</v>
      </c>
      <c r="LW19" s="3">
        <v>4983.71</v>
      </c>
      <c r="LX19" s="3">
        <v>5024.1670000000004</v>
      </c>
      <c r="LY19" s="3">
        <v>5064.8900000000003</v>
      </c>
      <c r="LZ19" s="3">
        <v>5105.8789999999999</v>
      </c>
      <c r="MA19" s="3">
        <v>5147.1400000000003</v>
      </c>
      <c r="MB19" s="3">
        <v>5188.6750000000002</v>
      </c>
      <c r="MC19" s="3">
        <v>5230.4849999999997</v>
      </c>
      <c r="MD19" s="3">
        <v>5272.5720000000001</v>
      </c>
      <c r="ME19" s="3">
        <v>5314.9359999999997</v>
      </c>
      <c r="MF19" s="3">
        <v>5357.5789999999997</v>
      </c>
      <c r="MG19" s="3">
        <v>5400.5010000000002</v>
      </c>
      <c r="MH19" s="3">
        <v>5443.7079999999996</v>
      </c>
      <c r="MI19" s="3">
        <v>5487.2089999999998</v>
      </c>
      <c r="MJ19" s="3">
        <v>5531.01</v>
      </c>
      <c r="MK19" s="3">
        <v>5575.11</v>
      </c>
      <c r="ML19" s="3">
        <v>5619.5119999999997</v>
      </c>
      <c r="MM19" s="3">
        <v>5664.2219999999998</v>
      </c>
      <c r="MN19" s="3">
        <v>5709.241</v>
      </c>
      <c r="MO19" s="3">
        <v>5754.5720000000001</v>
      </c>
      <c r="MP19" s="3">
        <v>5800.2169999999996</v>
      </c>
      <c r="MQ19" s="3">
        <v>5846.18</v>
      </c>
      <c r="MR19" s="3">
        <v>5892.4639999999999</v>
      </c>
      <c r="MS19" s="3">
        <v>5939.0709999999999</v>
      </c>
      <c r="MT19" s="3">
        <v>5986.0039999999999</v>
      </c>
      <c r="MU19" s="1" t="s">
        <v>1191</v>
      </c>
      <c r="MV19" s="180" t="b">
        <v>0</v>
      </c>
      <c r="MW19" s="180" t="s">
        <v>376</v>
      </c>
      <c r="MX19" s="180" t="s">
        <v>376</v>
      </c>
      <c r="MY19" s="180">
        <v>2025</v>
      </c>
      <c r="MZ19" s="180">
        <v>4</v>
      </c>
      <c r="NA19" s="17">
        <v>46174</v>
      </c>
      <c r="NB19" s="180" t="s">
        <v>1192</v>
      </c>
      <c r="NC19" s="180" t="s">
        <v>1193</v>
      </c>
      <c r="ND19" s="180" t="s">
        <v>398</v>
      </c>
      <c r="NE19" s="180" t="s">
        <v>1188</v>
      </c>
      <c r="NF19" s="180" t="s">
        <v>749</v>
      </c>
    </row>
    <row r="20" spans="1:370" x14ac:dyDescent="0.25">
      <c r="A20" s="180" t="s">
        <v>392</v>
      </c>
      <c r="B20" s="1" t="s">
        <v>740</v>
      </c>
      <c r="C20" s="1" t="s">
        <v>1411</v>
      </c>
      <c r="D20" s="180" t="s">
        <v>741</v>
      </c>
      <c r="E20" s="180" t="s">
        <v>376</v>
      </c>
      <c r="F20" s="180" t="s">
        <v>374</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c r="AF20" s="2">
        <v>0</v>
      </c>
      <c r="AG20" s="2">
        <v>0</v>
      </c>
      <c r="AH20" s="2">
        <v>0</v>
      </c>
      <c r="AI20" s="2">
        <v>1.1461570000000001</v>
      </c>
      <c r="AJ20" s="2">
        <v>0.199631</v>
      </c>
      <c r="AK20" s="2">
        <v>0.11737160000000001</v>
      </c>
      <c r="AL20" s="2">
        <v>0.46844170000000002</v>
      </c>
      <c r="AM20" s="2">
        <v>0.2693892</v>
      </c>
      <c r="AN20" s="2">
        <v>-0.28283740000000002</v>
      </c>
      <c r="AO20" s="2">
        <v>-0.43929859999999998</v>
      </c>
      <c r="AP20" s="2">
        <v>0.27781489999999998</v>
      </c>
      <c r="AQ20" s="2">
        <v>0.65050889999999995</v>
      </c>
      <c r="AR20" s="2">
        <v>0.46972560000000002</v>
      </c>
      <c r="AS20" s="2">
        <v>0.61928939999999999</v>
      </c>
      <c r="AT20" s="2">
        <v>0.68611739999999999</v>
      </c>
      <c r="AU20" s="2">
        <v>1.515749</v>
      </c>
      <c r="AV20" s="2">
        <v>1.838897</v>
      </c>
      <c r="AW20" s="2">
        <v>2.3584299999999998</v>
      </c>
      <c r="AX20" s="2">
        <v>2.506958</v>
      </c>
      <c r="AY20" s="2">
        <v>2.5908630000000001</v>
      </c>
      <c r="AZ20" s="2">
        <v>2.925729</v>
      </c>
      <c r="BA20" s="2">
        <v>2.7455910000000001</v>
      </c>
      <c r="BB20" s="2">
        <v>2.2251789999999998</v>
      </c>
      <c r="BC20" s="2">
        <v>2.2568619999999999</v>
      </c>
      <c r="BD20" s="2">
        <v>2.1827580000000002</v>
      </c>
      <c r="BE20" s="2">
        <v>2.234461</v>
      </c>
      <c r="BF20" s="2">
        <v>2.296062</v>
      </c>
      <c r="BG20" s="2">
        <v>2.2270530000000002</v>
      </c>
      <c r="BH20" s="2">
        <v>1.914825</v>
      </c>
      <c r="BI20" s="2">
        <v>2.0890390000000001</v>
      </c>
      <c r="BJ20" s="2">
        <v>2.4303669999999999</v>
      </c>
      <c r="BK20" s="2">
        <v>2.7924669999999998</v>
      </c>
      <c r="BL20" s="2">
        <v>3.0402049999999998</v>
      </c>
      <c r="BM20" s="2">
        <v>3.608358</v>
      </c>
      <c r="BN20" s="2">
        <v>3.690331</v>
      </c>
      <c r="BO20" s="2">
        <v>3.7101850000000001</v>
      </c>
      <c r="BP20" s="2">
        <v>3.7002160000000002</v>
      </c>
      <c r="BQ20" s="2">
        <v>2.8905069999999999</v>
      </c>
      <c r="BR20" s="2">
        <v>2.4546589999999999</v>
      </c>
      <c r="BS20" s="2">
        <v>1.7913319999999999</v>
      </c>
      <c r="BT20" s="2">
        <v>1.3815139999999999</v>
      </c>
      <c r="BU20" s="2">
        <v>1.046414</v>
      </c>
      <c r="BV20" s="2">
        <v>0.95865389999999995</v>
      </c>
      <c r="BW20" s="2">
        <v>1.6952400000000001</v>
      </c>
      <c r="BX20" s="2">
        <v>2.0767419999999999</v>
      </c>
      <c r="BY20" s="2">
        <v>1.944963</v>
      </c>
      <c r="BZ20" s="2">
        <v>1.615032</v>
      </c>
      <c r="CA20" s="2">
        <v>1.0548439999999999</v>
      </c>
      <c r="CB20" s="2">
        <v>0.76132109999999997</v>
      </c>
      <c r="CC20" s="2">
        <v>0.75827770000000005</v>
      </c>
      <c r="CD20" s="2">
        <v>0.27990340000000002</v>
      </c>
      <c r="CE20" s="2">
        <v>-0.32174970000000003</v>
      </c>
      <c r="CF20" s="2">
        <v>-0.54124309999999998</v>
      </c>
      <c r="CG20" s="2">
        <v>-0.63804839999999996</v>
      </c>
      <c r="CH20" s="2">
        <v>-0.51885099999999995</v>
      </c>
      <c r="CI20" s="2">
        <v>-0.50258449999999999</v>
      </c>
      <c r="CJ20" s="2">
        <v>-0.38056800000000002</v>
      </c>
      <c r="CK20" s="2">
        <v>-0.58475449999999995</v>
      </c>
      <c r="CL20" s="2">
        <v>-0.57033009999999995</v>
      </c>
      <c r="CM20" s="2">
        <v>-0.31764389999999998</v>
      </c>
      <c r="CN20" s="2">
        <v>0.9153869</v>
      </c>
      <c r="CO20" s="2">
        <v>1.680653</v>
      </c>
      <c r="CP20" s="2">
        <v>1.9271640000000001</v>
      </c>
      <c r="CQ20" s="2">
        <v>2.0537030000000001</v>
      </c>
      <c r="CR20" s="2">
        <v>2.018691</v>
      </c>
      <c r="CS20" s="2">
        <v>2.2712810000000001</v>
      </c>
      <c r="CT20" s="2">
        <v>2.290638</v>
      </c>
      <c r="CU20" s="2">
        <v>2.736202</v>
      </c>
      <c r="CV20" s="2">
        <v>3.088692</v>
      </c>
      <c r="CW20" s="2">
        <v>3.0542560000000001</v>
      </c>
      <c r="CX20" s="2">
        <v>2.7210899999999998</v>
      </c>
      <c r="CY20" s="2">
        <v>2.5309270000000001</v>
      </c>
      <c r="CZ20" s="2">
        <v>2.7188500000000002</v>
      </c>
      <c r="DA20" s="2">
        <v>2.454539</v>
      </c>
      <c r="DB20" s="2">
        <v>2.0973009999999999</v>
      </c>
      <c r="DC20" s="2">
        <v>1.5898600000000001</v>
      </c>
      <c r="DD20" s="2">
        <v>1.515063</v>
      </c>
      <c r="DE20" s="2">
        <v>1.0949990000000001</v>
      </c>
      <c r="DF20" s="2">
        <v>1.014572</v>
      </c>
      <c r="DG20" s="2">
        <v>1.231935</v>
      </c>
      <c r="DH20" s="2">
        <v>1.6889829999999999</v>
      </c>
      <c r="DI20" s="2">
        <v>2.4230019999999999</v>
      </c>
      <c r="DJ20" s="2">
        <v>2.458901</v>
      </c>
      <c r="DK20" s="2">
        <v>2.5272969999999999</v>
      </c>
      <c r="DL20" s="2">
        <v>1.8758550000000001</v>
      </c>
      <c r="DM20" s="2">
        <v>1.5566230000000001</v>
      </c>
      <c r="DN20" s="2">
        <v>1.324335</v>
      </c>
      <c r="DO20" s="2">
        <v>1.0101500000000001</v>
      </c>
      <c r="DP20" s="2">
        <v>1.1432370000000001</v>
      </c>
      <c r="DQ20" s="2">
        <v>1.2299929999999999</v>
      </c>
      <c r="DR20" s="2">
        <v>1.2585839999999999</v>
      </c>
      <c r="DS20" s="2">
        <v>1.647929</v>
      </c>
      <c r="DT20" s="2">
        <v>1.815958</v>
      </c>
      <c r="DU20" s="2">
        <v>1.448709</v>
      </c>
      <c r="DV20" s="2">
        <v>1.4215040000000001</v>
      </c>
      <c r="DW20" s="2">
        <v>1.3367180000000001</v>
      </c>
      <c r="DX20" s="2">
        <v>1.40354</v>
      </c>
      <c r="DY20" s="2">
        <v>1.794109</v>
      </c>
      <c r="DZ20" s="2">
        <v>2.0618409999999998</v>
      </c>
      <c r="EA20" s="2">
        <v>1.847378</v>
      </c>
      <c r="EB20" s="2">
        <v>1.9221060000000001</v>
      </c>
      <c r="EC20" s="2">
        <v>1.847518</v>
      </c>
      <c r="ED20" s="2">
        <v>1.5653999999999999</v>
      </c>
      <c r="EE20" s="2">
        <v>1.4187920000000001</v>
      </c>
      <c r="EF20" s="2">
        <v>1.150514</v>
      </c>
      <c r="EG20" s="2">
        <v>0.86626170000000002</v>
      </c>
      <c r="EH20" s="2">
        <v>0.92013060000000002</v>
      </c>
      <c r="EI20" s="2">
        <v>0.94612649999999998</v>
      </c>
      <c r="EJ20" s="2">
        <v>1.314592</v>
      </c>
      <c r="EK20" s="2">
        <v>1.064508</v>
      </c>
      <c r="EL20" s="2">
        <v>0.6959282</v>
      </c>
      <c r="EM20" s="2">
        <v>0.7143486</v>
      </c>
      <c r="EN20" s="2">
        <v>0.92221980000000003</v>
      </c>
      <c r="EO20" s="2">
        <v>0.88847640000000006</v>
      </c>
      <c r="EP20" s="2">
        <v>0.70703550000000004</v>
      </c>
      <c r="EQ20" s="2">
        <v>0.30228280000000002</v>
      </c>
      <c r="ER20" s="2">
        <v>0.47477190000000002</v>
      </c>
      <c r="ES20" s="2">
        <v>0.2558376</v>
      </c>
      <c r="ET20" s="2">
        <v>0.42212450000000001</v>
      </c>
      <c r="EU20" s="2">
        <v>0.93877069999999996</v>
      </c>
      <c r="EV20" s="2">
        <v>1.4539359999999999</v>
      </c>
      <c r="EW20" s="2">
        <v>1.664398</v>
      </c>
      <c r="EX20" s="2">
        <v>1.7591399999999999</v>
      </c>
      <c r="EY20" s="2">
        <v>1.8694010000000001</v>
      </c>
      <c r="EZ20" s="2">
        <v>1.5790729999999999</v>
      </c>
      <c r="FA20" s="2">
        <v>1.2778830000000001</v>
      </c>
      <c r="FB20" s="2">
        <v>1.2979590000000001</v>
      </c>
      <c r="FC20" s="2">
        <v>1.5755669999999999</v>
      </c>
      <c r="FD20" s="2">
        <v>1.387162</v>
      </c>
      <c r="FE20" s="2">
        <v>0.55935880000000004</v>
      </c>
      <c r="FF20" s="2">
        <v>-5.7485340000000003E-2</v>
      </c>
      <c r="FG20" s="2">
        <v>0.27204689999999998</v>
      </c>
      <c r="FH20" s="2">
        <v>-0.22933210000000001</v>
      </c>
      <c r="FI20" s="2">
        <v>-0.42696050000000002</v>
      </c>
      <c r="FJ20" s="2">
        <v>-0.38171640000000001</v>
      </c>
      <c r="FK20" s="2">
        <v>-8.378708E-2</v>
      </c>
      <c r="FL20" s="2">
        <v>-0.21776509999999999</v>
      </c>
      <c r="FM20" s="2">
        <v>9.3652840000000001E-2</v>
      </c>
      <c r="FN20" s="2">
        <v>0.13285530000000001</v>
      </c>
      <c r="FO20" s="2">
        <v>-4.4640300000000001E-2</v>
      </c>
      <c r="FP20" s="2">
        <v>-0.19082379999999999</v>
      </c>
      <c r="FQ20" s="2">
        <v>-0.36990190000000001</v>
      </c>
      <c r="FR20" s="2">
        <v>-0.62730439999999998</v>
      </c>
      <c r="FS20" s="2">
        <v>-0.99761239999999995</v>
      </c>
      <c r="FT20" s="2">
        <v>-0.74192939999999996</v>
      </c>
      <c r="FU20" s="2">
        <v>-0.49541770000000002</v>
      </c>
      <c r="FV20" s="2">
        <v>-0.52516689999999999</v>
      </c>
      <c r="FW20" s="2">
        <v>-0.64661740000000001</v>
      </c>
      <c r="FX20" s="2">
        <v>-0.80835360000000001</v>
      </c>
      <c r="FY20" s="2">
        <v>-0.95340670000000005</v>
      </c>
      <c r="FZ20" s="2">
        <v>-0.62157150000000005</v>
      </c>
      <c r="GA20" s="2">
        <v>-0.51817970000000002</v>
      </c>
      <c r="GB20" s="2">
        <v>-0.52558349999999998</v>
      </c>
      <c r="GC20" s="2">
        <v>-0.39818429999999999</v>
      </c>
      <c r="GD20" s="2">
        <v>-0.54723489999999997</v>
      </c>
      <c r="GE20" s="2">
        <v>-0.36349670000000001</v>
      </c>
      <c r="GF20" s="2">
        <v>-0.64142840000000001</v>
      </c>
      <c r="GG20" s="2">
        <v>-0.8319455</v>
      </c>
      <c r="GH20" s="2">
        <v>-0.83768609999999999</v>
      </c>
      <c r="GI20" s="2">
        <v>-1.092848</v>
      </c>
      <c r="GJ20" s="2">
        <v>-1.2662310000000001</v>
      </c>
      <c r="GK20" s="2">
        <v>-1.6045389999999999</v>
      </c>
      <c r="GL20" s="2">
        <v>-1.4061090000000001</v>
      </c>
      <c r="GM20" s="2">
        <v>-1.554241</v>
      </c>
      <c r="GN20" s="2">
        <v>-1.170631</v>
      </c>
      <c r="GO20" s="2">
        <v>-1.1465780000000001</v>
      </c>
      <c r="GP20" s="2">
        <v>-1.1261680000000001</v>
      </c>
      <c r="GQ20" s="2">
        <v>-0.85289380000000004</v>
      </c>
      <c r="GR20" s="2">
        <v>-1.156042</v>
      </c>
      <c r="GS20" s="2">
        <v>-1.2597670000000001</v>
      </c>
      <c r="GT20" s="2">
        <v>-1.106633</v>
      </c>
      <c r="GU20" s="2">
        <v>-0.92487589999999997</v>
      </c>
      <c r="GV20" s="2">
        <v>-0.75415160000000003</v>
      </c>
      <c r="GW20" s="2">
        <v>-1.08056</v>
      </c>
      <c r="GX20" s="2">
        <v>-1.370171</v>
      </c>
      <c r="GY20" s="2">
        <v>-2.2905549999999999</v>
      </c>
      <c r="GZ20" s="2">
        <v>-2.4618389999999999</v>
      </c>
      <c r="HA20" s="2">
        <v>-2.7276030000000002</v>
      </c>
      <c r="HB20" s="2">
        <v>-2.9158110000000002</v>
      </c>
      <c r="HC20" s="2">
        <v>-2.9686900000000001</v>
      </c>
      <c r="HD20" s="2">
        <v>-2.4696739999999999</v>
      </c>
      <c r="HE20" s="2">
        <v>-2.1719020000000002</v>
      </c>
      <c r="HF20" s="2">
        <v>-1.6080570000000001</v>
      </c>
      <c r="HG20" s="2">
        <v>-0.74036060000000004</v>
      </c>
      <c r="HH20" s="2">
        <v>-0.26940049999999999</v>
      </c>
      <c r="HI20" s="2">
        <v>0.16696069999999999</v>
      </c>
      <c r="HJ20" s="2">
        <v>0.29654229999999998</v>
      </c>
      <c r="HK20" s="3">
        <v>0.45838299999999998</v>
      </c>
      <c r="HL20" s="3">
        <v>0.45928029999999997</v>
      </c>
      <c r="HM20" s="3">
        <v>0.24573610000000001</v>
      </c>
      <c r="HN20" s="3">
        <v>0.17691580000000001</v>
      </c>
      <c r="HO20" s="3">
        <v>0.21040120000000001</v>
      </c>
      <c r="HP20" s="3">
        <v>0.27250150000000001</v>
      </c>
      <c r="HQ20" s="3">
        <v>0.2912283</v>
      </c>
      <c r="HR20" s="3">
        <v>0.26746360000000002</v>
      </c>
      <c r="HS20" s="3">
        <v>0.25797890000000001</v>
      </c>
      <c r="HT20" s="3">
        <v>0.28333219999999998</v>
      </c>
      <c r="HU20" s="3">
        <v>0.32502599999999998</v>
      </c>
      <c r="HV20" s="3">
        <v>0.35215229999999997</v>
      </c>
      <c r="HW20" s="3">
        <v>0.37483230000000001</v>
      </c>
      <c r="HX20" s="3">
        <v>0.36352309999999999</v>
      </c>
      <c r="HY20" s="3">
        <v>0.3256425</v>
      </c>
      <c r="HZ20" s="3">
        <v>0.28922330000000002</v>
      </c>
      <c r="IA20" s="3">
        <v>0.25333129999999998</v>
      </c>
      <c r="IB20" s="3">
        <v>0.22438759999999999</v>
      </c>
      <c r="IC20" s="3">
        <v>0.20922089999999999</v>
      </c>
      <c r="ID20" s="3">
        <v>0.20732809999999999</v>
      </c>
      <c r="IE20" s="3">
        <v>0.21207229999999999</v>
      </c>
      <c r="IF20" s="3">
        <v>0.22455530000000001</v>
      </c>
      <c r="IG20" s="3">
        <v>0.2402252</v>
      </c>
      <c r="IH20" s="3">
        <v>0.25735649999999999</v>
      </c>
      <c r="II20" s="3">
        <v>0.27398470000000003</v>
      </c>
      <c r="IJ20" s="3">
        <v>0.29039740000000003</v>
      </c>
      <c r="IK20" s="3">
        <v>0.30453370000000002</v>
      </c>
      <c r="IL20" s="3">
        <v>0.31605850000000002</v>
      </c>
      <c r="IM20" s="3">
        <v>0.32854159999999999</v>
      </c>
      <c r="IN20" s="3">
        <v>0.34308529999999998</v>
      </c>
      <c r="IO20" s="3">
        <v>0.3607438</v>
      </c>
      <c r="IP20" s="3">
        <v>0.38259530000000003</v>
      </c>
      <c r="IQ20" s="3">
        <v>0.40681889999999998</v>
      </c>
      <c r="IR20" s="3">
        <v>0.43212060000000002</v>
      </c>
      <c r="IS20" s="3">
        <v>0.45847650000000001</v>
      </c>
      <c r="IT20" s="3">
        <v>0.48435329999999999</v>
      </c>
      <c r="IU20" s="3">
        <v>0.50721110000000003</v>
      </c>
      <c r="IV20" s="3">
        <v>0.52640310000000001</v>
      </c>
      <c r="IW20" s="3">
        <v>0.54041969999999995</v>
      </c>
      <c r="IX20" s="3">
        <v>0.5488056</v>
      </c>
      <c r="IY20" s="3">
        <v>0.55278300000000002</v>
      </c>
      <c r="IZ20" s="3">
        <v>0.55366959999999998</v>
      </c>
      <c r="JA20" s="3">
        <v>0.55096210000000001</v>
      </c>
      <c r="JB20" s="3">
        <v>0.54612210000000005</v>
      </c>
      <c r="JC20" s="3">
        <v>0.5402998</v>
      </c>
      <c r="JD20" s="3">
        <v>0.53335140000000003</v>
      </c>
      <c r="JE20" s="3">
        <v>0.526451</v>
      </c>
      <c r="JF20" s="3">
        <v>0.51919110000000002</v>
      </c>
      <c r="JG20" s="3">
        <v>0.5130574</v>
      </c>
      <c r="JH20" s="3">
        <v>0.50802579999999997</v>
      </c>
      <c r="JI20" s="3">
        <v>0.50424020000000003</v>
      </c>
      <c r="JJ20" s="3">
        <v>0.5017722</v>
      </c>
      <c r="JK20" s="3">
        <v>0.49825000000000003</v>
      </c>
      <c r="JL20" s="3">
        <v>0.49398530000000002</v>
      </c>
      <c r="JM20" s="3">
        <v>0.48892960000000002</v>
      </c>
      <c r="JN20" s="3">
        <v>0.48353869999999999</v>
      </c>
      <c r="JO20" s="3">
        <v>0.47793200000000002</v>
      </c>
      <c r="JP20" s="3">
        <v>0.47170250000000002</v>
      </c>
      <c r="JQ20" s="3">
        <v>0.46482590000000001</v>
      </c>
      <c r="JR20" s="3">
        <v>0.45687119999999998</v>
      </c>
      <c r="JS20" s="3">
        <v>0.4500188</v>
      </c>
      <c r="JT20" s="3">
        <v>0.4440287</v>
      </c>
      <c r="JU20" s="3">
        <v>0.43897320000000001</v>
      </c>
      <c r="JV20" s="3">
        <v>0.43439670000000002</v>
      </c>
      <c r="JW20" s="3">
        <v>0.42972460000000001</v>
      </c>
      <c r="JX20" s="3">
        <v>0.42533989999999999</v>
      </c>
      <c r="JY20" s="3">
        <v>0.4212668</v>
      </c>
      <c r="JZ20" s="3">
        <v>0.41793619999999998</v>
      </c>
      <c r="KA20" s="3">
        <v>0.41551630000000001</v>
      </c>
      <c r="KB20" s="3">
        <v>0.41393489999999999</v>
      </c>
      <c r="KC20" s="3">
        <v>0.41319220000000001</v>
      </c>
      <c r="KD20" s="3">
        <v>0.41326400000000002</v>
      </c>
      <c r="KE20" s="3">
        <v>0.41395890000000002</v>
      </c>
      <c r="KF20" s="3">
        <v>0.4152768</v>
      </c>
      <c r="KG20" s="3">
        <v>0.41719349999999999</v>
      </c>
      <c r="KH20" s="3">
        <v>0.41973329999999998</v>
      </c>
      <c r="KI20" s="3">
        <v>0.4220334</v>
      </c>
      <c r="KJ20" s="3">
        <v>0.42404599999999998</v>
      </c>
      <c r="KK20" s="3">
        <v>0.42579509999999998</v>
      </c>
      <c r="KL20" s="3">
        <v>0.42735250000000002</v>
      </c>
      <c r="KM20" s="3">
        <v>0.42879010000000001</v>
      </c>
      <c r="KN20" s="3">
        <v>0.43020380000000003</v>
      </c>
      <c r="KO20" s="3">
        <v>0.43161749999999999</v>
      </c>
      <c r="KP20" s="3">
        <v>0.4329113</v>
      </c>
      <c r="KQ20" s="3">
        <v>0.43509160000000002</v>
      </c>
      <c r="KR20" s="3">
        <v>0.43811060000000002</v>
      </c>
      <c r="KS20" s="3">
        <v>0.44196809999999997</v>
      </c>
      <c r="KT20" s="3">
        <v>0.4468799</v>
      </c>
      <c r="KU20" s="3">
        <v>0.45176769999999999</v>
      </c>
      <c r="KV20" s="3">
        <v>0.45655980000000002</v>
      </c>
      <c r="KW20" s="3">
        <v>0.46127990000000002</v>
      </c>
      <c r="KX20" s="3">
        <v>0.46576040000000002</v>
      </c>
      <c r="KY20" s="3">
        <v>0.46956989999999998</v>
      </c>
      <c r="KZ20" s="3">
        <v>0.47275660000000003</v>
      </c>
      <c r="LA20" s="3">
        <v>0.47524860000000002</v>
      </c>
      <c r="LB20" s="3">
        <v>0.47690179999999999</v>
      </c>
      <c r="LC20" s="3">
        <v>0.47809980000000002</v>
      </c>
      <c r="LD20" s="3">
        <v>0.47891440000000002</v>
      </c>
      <c r="LE20" s="3">
        <v>0.47936960000000001</v>
      </c>
      <c r="LF20" s="3">
        <v>0.47956130000000002</v>
      </c>
      <c r="LG20" s="3">
        <v>0.47960930000000002</v>
      </c>
      <c r="LH20" s="3">
        <v>0.4794176</v>
      </c>
      <c r="LI20" s="3">
        <v>0.47903420000000002</v>
      </c>
      <c r="LJ20" s="3">
        <v>0.47893829999999998</v>
      </c>
      <c r="LK20" s="3">
        <v>0.47972910000000002</v>
      </c>
      <c r="LL20" s="3">
        <v>0.48147810000000002</v>
      </c>
      <c r="LM20" s="3">
        <v>0.48418559999999999</v>
      </c>
      <c r="LN20" s="3">
        <v>0.4873962</v>
      </c>
      <c r="LO20" s="3">
        <v>0.49130180000000001</v>
      </c>
      <c r="LP20" s="3">
        <v>0.4958301</v>
      </c>
      <c r="LQ20" s="3">
        <v>0.50098160000000003</v>
      </c>
      <c r="LR20" s="3">
        <v>0.50634860000000004</v>
      </c>
      <c r="LS20" s="3">
        <v>0.51145200000000002</v>
      </c>
      <c r="LT20" s="3">
        <v>0.51633989999999996</v>
      </c>
      <c r="LU20" s="3">
        <v>0.52096410000000004</v>
      </c>
      <c r="LV20" s="3">
        <v>0.52578009999999997</v>
      </c>
      <c r="LW20" s="3">
        <v>0.53042840000000002</v>
      </c>
      <c r="LX20" s="3">
        <v>0.53490890000000002</v>
      </c>
      <c r="LY20" s="3">
        <v>0.53924559999999999</v>
      </c>
      <c r="LZ20" s="3">
        <v>0.54341459999999997</v>
      </c>
      <c r="MA20" s="3">
        <v>0.54667319999999997</v>
      </c>
      <c r="MB20" s="3">
        <v>0.54902119999999999</v>
      </c>
      <c r="MC20" s="3">
        <v>0.55048269999999999</v>
      </c>
      <c r="MD20" s="3">
        <v>0.55096210000000001</v>
      </c>
      <c r="ME20" s="3">
        <v>0.55122570000000004</v>
      </c>
      <c r="MF20" s="3">
        <v>0.55124960000000001</v>
      </c>
      <c r="MG20" s="3">
        <v>0.55100990000000005</v>
      </c>
      <c r="MH20" s="3">
        <v>0.55055480000000001</v>
      </c>
      <c r="MI20" s="3">
        <v>0.5488056</v>
      </c>
      <c r="MJ20" s="3">
        <v>0.54578669999999996</v>
      </c>
      <c r="MK20" s="3">
        <v>0.54147389999999995</v>
      </c>
      <c r="ML20" s="3">
        <v>0.53596310000000003</v>
      </c>
      <c r="MM20" s="3">
        <v>0.52963769999999999</v>
      </c>
      <c r="MN20" s="3">
        <v>0.5225455</v>
      </c>
      <c r="MO20" s="3">
        <v>0.51466259999999997</v>
      </c>
      <c r="MP20" s="3">
        <v>0.5059652</v>
      </c>
      <c r="MQ20" s="3">
        <v>0.49868129999999999</v>
      </c>
      <c r="MR20" s="3">
        <v>0.49276330000000002</v>
      </c>
      <c r="MS20" s="3">
        <v>0.48823480000000002</v>
      </c>
      <c r="MT20" s="3">
        <v>0.48507210000000001</v>
      </c>
      <c r="MU20" s="180" t="s">
        <v>742</v>
      </c>
      <c r="MV20" s="180" t="b">
        <v>0</v>
      </c>
      <c r="MW20" s="180" t="s">
        <v>376</v>
      </c>
      <c r="MX20" s="180" t="s">
        <v>376</v>
      </c>
      <c r="MY20" s="180">
        <v>2025</v>
      </c>
      <c r="MZ20" s="180">
        <v>4</v>
      </c>
      <c r="NA20" s="17">
        <v>46174</v>
      </c>
      <c r="NB20" s="180" t="s">
        <v>743</v>
      </c>
      <c r="NC20" s="180" t="s">
        <v>376</v>
      </c>
      <c r="ND20" s="180" t="s">
        <v>398</v>
      </c>
      <c r="NE20" s="180" t="s">
        <v>744</v>
      </c>
      <c r="NF20" s="180" t="s">
        <v>749</v>
      </c>
    </row>
    <row r="21" spans="1:370" x14ac:dyDescent="0.25">
      <c r="A21" s="180" t="s">
        <v>404</v>
      </c>
      <c r="B21" s="180" t="s">
        <v>767</v>
      </c>
      <c r="C21" s="1" t="s">
        <v>1411</v>
      </c>
      <c r="D21" s="180" t="s">
        <v>768</v>
      </c>
      <c r="E21" s="180" t="s">
        <v>773</v>
      </c>
      <c r="F21" s="180" t="s">
        <v>374</v>
      </c>
      <c r="G21" s="2">
        <v>5.3</v>
      </c>
      <c r="H21" s="2">
        <v>5.5333329999999998</v>
      </c>
      <c r="I21" s="2">
        <v>5.6</v>
      </c>
      <c r="J21" s="2">
        <v>5.8</v>
      </c>
      <c r="K21" s="2">
        <v>6.0666669999999998</v>
      </c>
      <c r="L21" s="2">
        <v>6.4333330000000002</v>
      </c>
      <c r="M21" s="2">
        <v>6.8</v>
      </c>
      <c r="N21" s="2">
        <v>7.2</v>
      </c>
      <c r="O21" s="2">
        <v>7.4333330000000002</v>
      </c>
      <c r="P21" s="2">
        <v>7.6666670000000003</v>
      </c>
      <c r="Q21" s="2">
        <v>7.8</v>
      </c>
      <c r="R21" s="2">
        <v>8.0666670000000007</v>
      </c>
      <c r="S21" s="2">
        <v>8.3333329999999997</v>
      </c>
      <c r="T21" s="2">
        <v>8.9333329999999993</v>
      </c>
      <c r="U21" s="2">
        <v>9.1333330000000004</v>
      </c>
      <c r="V21" s="2">
        <v>9.7333339999999993</v>
      </c>
      <c r="W21" s="2">
        <v>10.23333</v>
      </c>
      <c r="X21" s="2">
        <v>10.533329999999999</v>
      </c>
      <c r="Y21" s="2">
        <v>10.866669999999999</v>
      </c>
      <c r="Z21" s="2">
        <v>11.26667</v>
      </c>
      <c r="AA21" s="2">
        <v>11.466670000000001</v>
      </c>
      <c r="AB21" s="2">
        <v>11.8</v>
      </c>
      <c r="AC21" s="2">
        <v>12.16667</v>
      </c>
      <c r="AD21" s="2">
        <v>12.533329999999999</v>
      </c>
      <c r="AE21" s="2">
        <v>13</v>
      </c>
      <c r="AF21" s="2">
        <v>13.5</v>
      </c>
      <c r="AG21" s="2">
        <v>13.9</v>
      </c>
      <c r="AH21" s="2">
        <v>14.7</v>
      </c>
      <c r="AI21" s="2">
        <v>15.633330000000001</v>
      </c>
      <c r="AJ21" s="2">
        <v>16.3</v>
      </c>
      <c r="AK21" s="2">
        <v>16.966670000000001</v>
      </c>
      <c r="AL21" s="2">
        <v>17.83333</v>
      </c>
      <c r="AM21" s="2">
        <v>18.766670000000001</v>
      </c>
      <c r="AN21" s="2">
        <v>19.633330000000001</v>
      </c>
      <c r="AO21" s="2">
        <v>20.233329999999999</v>
      </c>
      <c r="AP21" s="2">
        <v>21.16667</v>
      </c>
      <c r="AQ21" s="2">
        <v>22.066669999999998</v>
      </c>
      <c r="AR21" s="2">
        <v>22.66667</v>
      </c>
      <c r="AS21" s="2">
        <v>23.6</v>
      </c>
      <c r="AT21" s="2">
        <v>24.66667</v>
      </c>
      <c r="AU21" s="2">
        <v>25.533329999999999</v>
      </c>
      <c r="AV21" s="2">
        <v>26.3</v>
      </c>
      <c r="AW21" s="2">
        <v>26.9</v>
      </c>
      <c r="AX21" s="2">
        <v>27.83333</v>
      </c>
      <c r="AY21" s="2">
        <v>28.66667</v>
      </c>
      <c r="AZ21" s="2">
        <v>29.3</v>
      </c>
      <c r="BA21" s="2">
        <v>29.7</v>
      </c>
      <c r="BB21" s="2">
        <v>30.433330000000002</v>
      </c>
      <c r="BC21" s="2">
        <v>31.33333</v>
      </c>
      <c r="BD21" s="2">
        <v>32.033329999999999</v>
      </c>
      <c r="BE21" s="2">
        <v>32.4</v>
      </c>
      <c r="BF21" s="2">
        <v>33.133339999999997</v>
      </c>
      <c r="BG21" s="2">
        <v>33.666670000000003</v>
      </c>
      <c r="BH21" s="2">
        <v>34</v>
      </c>
      <c r="BI21" s="2">
        <v>34.166670000000003</v>
      </c>
      <c r="BJ21" s="2">
        <v>34.6</v>
      </c>
      <c r="BK21" s="2">
        <v>35.066670000000002</v>
      </c>
      <c r="BL21" s="2">
        <v>35.466670000000001</v>
      </c>
      <c r="BM21" s="2">
        <v>35.866660000000003</v>
      </c>
      <c r="BN21" s="2">
        <v>36.466670000000001</v>
      </c>
      <c r="BO21" s="2">
        <v>36.9</v>
      </c>
      <c r="BP21" s="2">
        <v>37.333329999999997</v>
      </c>
      <c r="BQ21" s="2">
        <v>37.633339999999997</v>
      </c>
      <c r="BR21" s="2">
        <v>38.366660000000003</v>
      </c>
      <c r="BS21" s="2">
        <v>39.1</v>
      </c>
      <c r="BT21" s="2">
        <v>39.700000000000003</v>
      </c>
      <c r="BU21" s="2">
        <v>40.066670000000002</v>
      </c>
      <c r="BV21" s="2">
        <v>40.733330000000002</v>
      </c>
      <c r="BW21" s="2">
        <v>41.6</v>
      </c>
      <c r="BX21" s="2">
        <v>42.066670000000002</v>
      </c>
      <c r="BY21" s="2">
        <v>42.7</v>
      </c>
      <c r="BZ21" s="2">
        <v>43.466670000000001</v>
      </c>
      <c r="CA21" s="2">
        <v>44.266669999999998</v>
      </c>
      <c r="CB21" s="2">
        <v>44.9</v>
      </c>
      <c r="CC21" s="2">
        <v>45.4</v>
      </c>
      <c r="CD21" s="2">
        <v>46.033329999999999</v>
      </c>
      <c r="CE21" s="2">
        <v>46.733330000000002</v>
      </c>
      <c r="CF21" s="2">
        <v>47.266669999999998</v>
      </c>
      <c r="CG21" s="2">
        <v>47.633339999999997</v>
      </c>
      <c r="CH21" s="2">
        <v>48.266669999999998</v>
      </c>
      <c r="CI21" s="2">
        <v>48.733330000000002</v>
      </c>
      <c r="CJ21" s="2">
        <v>49.366660000000003</v>
      </c>
      <c r="CK21" s="2">
        <v>49.8</v>
      </c>
      <c r="CL21" s="2">
        <v>50.366660000000003</v>
      </c>
      <c r="CM21" s="2">
        <v>51</v>
      </c>
      <c r="CN21" s="2">
        <v>51.333329999999997</v>
      </c>
      <c r="CO21" s="2">
        <v>51.733330000000002</v>
      </c>
      <c r="CP21" s="2">
        <v>52.333329999999997</v>
      </c>
      <c r="CQ21" s="2">
        <v>53.166670000000003</v>
      </c>
      <c r="CR21" s="2">
        <v>54.133339999999997</v>
      </c>
      <c r="CS21" s="2">
        <v>54.733330000000002</v>
      </c>
      <c r="CT21" s="2">
        <v>55.266669999999998</v>
      </c>
      <c r="CU21" s="2">
        <v>55.833329999999997</v>
      </c>
      <c r="CV21" s="2">
        <v>56.466670000000001</v>
      </c>
      <c r="CW21" s="2">
        <v>56.633339999999997</v>
      </c>
      <c r="CX21" s="2">
        <v>56.866660000000003</v>
      </c>
      <c r="CY21" s="2">
        <v>57.266669999999998</v>
      </c>
      <c r="CZ21" s="2">
        <v>57.533329999999999</v>
      </c>
      <c r="DA21" s="2">
        <v>57.633339999999997</v>
      </c>
      <c r="DB21" s="2">
        <v>58.033329999999999</v>
      </c>
      <c r="DC21" s="2">
        <v>58.4</v>
      </c>
      <c r="DD21" s="2">
        <v>58.7</v>
      </c>
      <c r="DE21" s="2">
        <v>58.8</v>
      </c>
      <c r="DF21" s="2">
        <v>59</v>
      </c>
      <c r="DG21" s="2">
        <v>59.2</v>
      </c>
      <c r="DH21" s="2">
        <v>59.566670000000002</v>
      </c>
      <c r="DI21" s="2">
        <v>59.833329999999997</v>
      </c>
      <c r="DJ21" s="2">
        <v>60.2</v>
      </c>
      <c r="DK21" s="2">
        <v>60.6</v>
      </c>
      <c r="DL21" s="2">
        <v>61.033329999999999</v>
      </c>
      <c r="DM21" s="2">
        <v>61.4</v>
      </c>
      <c r="DN21" s="2">
        <v>61.833329999999997</v>
      </c>
      <c r="DO21" s="2">
        <v>62.366660000000003</v>
      </c>
      <c r="DP21" s="2">
        <v>62.9</v>
      </c>
      <c r="DQ21" s="2">
        <v>63.1</v>
      </c>
      <c r="DR21" s="2">
        <v>63.3</v>
      </c>
      <c r="DS21" s="2">
        <v>63.866660000000003</v>
      </c>
      <c r="DT21" s="2">
        <v>64.333340000000007</v>
      </c>
      <c r="DU21" s="2">
        <v>64.599999999999994</v>
      </c>
      <c r="DV21" s="2">
        <v>65.066670000000002</v>
      </c>
      <c r="DW21" s="2">
        <v>65.633330000000001</v>
      </c>
      <c r="DX21" s="2">
        <v>66.066670000000002</v>
      </c>
      <c r="DY21" s="2">
        <v>66.400000000000006</v>
      </c>
      <c r="DZ21" s="2">
        <v>66.733329999999995</v>
      </c>
      <c r="EA21" s="2">
        <v>67.099999999999994</v>
      </c>
      <c r="EB21" s="2">
        <v>67.599999999999994</v>
      </c>
      <c r="EC21" s="2">
        <v>67.933329999999998</v>
      </c>
      <c r="ED21" s="2">
        <v>68.066670000000002</v>
      </c>
      <c r="EE21" s="2">
        <v>68.400000000000006</v>
      </c>
      <c r="EF21" s="2">
        <v>68.833340000000007</v>
      </c>
      <c r="EG21" s="2">
        <v>69.266670000000005</v>
      </c>
      <c r="EH21" s="2">
        <v>69.5</v>
      </c>
      <c r="EI21" s="2">
        <v>69.866669999999999</v>
      </c>
      <c r="EJ21" s="2">
        <v>70.366669999999999</v>
      </c>
      <c r="EK21" s="2">
        <v>70.766670000000005</v>
      </c>
      <c r="EL21" s="2">
        <v>70.766670000000005</v>
      </c>
      <c r="EM21" s="2">
        <v>71.066670000000002</v>
      </c>
      <c r="EN21" s="2">
        <v>71.5</v>
      </c>
      <c r="EO21" s="2">
        <v>71.966669999999993</v>
      </c>
      <c r="EP21" s="2">
        <v>72.466669999999993</v>
      </c>
      <c r="EQ21" s="2">
        <v>73.233329999999995</v>
      </c>
      <c r="ER21" s="2">
        <v>74.066670000000002</v>
      </c>
      <c r="ES21" s="2">
        <v>74.8</v>
      </c>
      <c r="ET21" s="2">
        <v>74.466669999999993</v>
      </c>
      <c r="EU21" s="2">
        <v>74.333340000000007</v>
      </c>
      <c r="EV21" s="2">
        <v>74.7</v>
      </c>
      <c r="EW21" s="2">
        <v>74.866669999999999</v>
      </c>
      <c r="EX21" s="2">
        <v>74.966669999999993</v>
      </c>
      <c r="EY21" s="2">
        <v>75.266670000000005</v>
      </c>
      <c r="EZ21" s="2">
        <v>75.766670000000005</v>
      </c>
      <c r="FA21" s="2">
        <v>76.066670000000002</v>
      </c>
      <c r="FB21" s="2">
        <v>76.3</v>
      </c>
      <c r="FC21" s="2">
        <v>77.033330000000007</v>
      </c>
      <c r="FD21" s="2">
        <v>77.766670000000005</v>
      </c>
      <c r="FE21" s="2">
        <v>78.233329999999995</v>
      </c>
      <c r="FF21" s="2">
        <v>78.833340000000007</v>
      </c>
      <c r="FG21" s="2">
        <v>79.533330000000007</v>
      </c>
      <c r="FH21" s="2">
        <v>80.333340000000007</v>
      </c>
      <c r="FI21" s="2">
        <v>80.7</v>
      </c>
      <c r="FJ21" s="2">
        <v>80.766670000000005</v>
      </c>
      <c r="FK21" s="2">
        <v>81.066670000000002</v>
      </c>
      <c r="FL21" s="2">
        <v>81.266670000000005</v>
      </c>
      <c r="FM21" s="2">
        <v>81.633330000000001</v>
      </c>
      <c r="FN21" s="2">
        <v>81.3</v>
      </c>
      <c r="FO21" s="2">
        <v>81.466669999999993</v>
      </c>
      <c r="FP21" s="2">
        <v>81.599999999999994</v>
      </c>
      <c r="FQ21" s="2">
        <v>81.566670000000002</v>
      </c>
      <c r="FR21" s="2">
        <v>81.366669999999999</v>
      </c>
      <c r="FS21" s="2">
        <v>81.233329999999995</v>
      </c>
      <c r="FT21" s="2">
        <v>81.666659999999993</v>
      </c>
      <c r="FU21" s="2">
        <v>81.733329999999995</v>
      </c>
      <c r="FV21" s="2">
        <v>81.5</v>
      </c>
      <c r="FW21" s="2">
        <v>81.166659999999993</v>
      </c>
      <c r="FX21" s="2">
        <v>81.366669999999999</v>
      </c>
      <c r="FY21" s="2">
        <v>81.666659999999993</v>
      </c>
      <c r="FZ21" s="2">
        <v>81.633330000000001</v>
      </c>
      <c r="GA21" s="2">
        <v>82.3</v>
      </c>
      <c r="GB21" s="2">
        <v>82.566670000000002</v>
      </c>
      <c r="GC21" s="2">
        <v>82.6</v>
      </c>
      <c r="GD21" s="2">
        <v>82.366669999999999</v>
      </c>
      <c r="GE21" s="2">
        <v>82.866669999999999</v>
      </c>
      <c r="GF21" s="2">
        <v>83.333340000000007</v>
      </c>
      <c r="GG21" s="2">
        <v>83.866669999999999</v>
      </c>
      <c r="GH21" s="2">
        <v>83.533330000000007</v>
      </c>
      <c r="GI21" s="2">
        <v>83.633330000000001</v>
      </c>
      <c r="GJ21" s="2">
        <v>84.033330000000007</v>
      </c>
      <c r="GK21" s="2">
        <v>84.133330000000001</v>
      </c>
      <c r="GL21" s="2">
        <v>83.766670000000005</v>
      </c>
      <c r="GM21" s="2">
        <v>83.866669999999999</v>
      </c>
      <c r="GN21" s="2">
        <v>83.9</v>
      </c>
      <c r="GO21" s="2">
        <v>83.733329999999995</v>
      </c>
      <c r="GP21" s="2">
        <v>83.6</v>
      </c>
      <c r="GQ21" s="2">
        <v>84.4</v>
      </c>
      <c r="GR21" s="2">
        <v>84.933329999999998</v>
      </c>
      <c r="GS21" s="2">
        <v>85.566670000000002</v>
      </c>
      <c r="GT21" s="2">
        <v>86.533330000000007</v>
      </c>
      <c r="GU21" s="2">
        <v>89.166659999999993</v>
      </c>
      <c r="GV21" s="2">
        <v>90.833340000000007</v>
      </c>
      <c r="GW21" s="2">
        <v>92.733329999999995</v>
      </c>
      <c r="GX21" s="2">
        <v>96.733329999999995</v>
      </c>
      <c r="GY21" s="2">
        <v>97.1</v>
      </c>
      <c r="GZ21" s="2">
        <v>97.5</v>
      </c>
      <c r="HA21" s="2">
        <v>97.9</v>
      </c>
      <c r="HB21" s="2">
        <v>97.7</v>
      </c>
      <c r="HC21" s="2">
        <v>98</v>
      </c>
      <c r="HD21" s="2">
        <v>98.333340000000007</v>
      </c>
      <c r="HE21" s="2">
        <v>98.933329999999998</v>
      </c>
      <c r="HF21" s="2">
        <v>98.866669999999999</v>
      </c>
      <c r="HG21" s="2">
        <v>99.633330000000001</v>
      </c>
      <c r="HH21" s="2">
        <v>100</v>
      </c>
      <c r="HI21" s="2">
        <v>100.5</v>
      </c>
      <c r="HJ21" s="2">
        <v>99.966669999999993</v>
      </c>
      <c r="HK21" s="2">
        <v>101.0333</v>
      </c>
      <c r="HL21" s="3">
        <v>103.3516</v>
      </c>
      <c r="HM21" s="3">
        <v>103.7548</v>
      </c>
      <c r="HN21" s="3">
        <v>103.27930000000001</v>
      </c>
      <c r="HO21" s="3">
        <v>103.9195</v>
      </c>
      <c r="HP21" s="3">
        <v>104.81870000000001</v>
      </c>
      <c r="HQ21" s="3">
        <v>105.3201</v>
      </c>
      <c r="HR21" s="3">
        <v>104.93470000000001</v>
      </c>
      <c r="HS21" s="3">
        <v>105.8295</v>
      </c>
      <c r="HT21" s="3">
        <v>106.7148</v>
      </c>
      <c r="HU21" s="3">
        <v>107.1979</v>
      </c>
      <c r="HV21" s="3">
        <v>106.7907</v>
      </c>
      <c r="HW21" s="3">
        <v>107.4216</v>
      </c>
      <c r="HX21" s="3">
        <v>108.4027</v>
      </c>
      <c r="HY21" s="3">
        <v>108.9658</v>
      </c>
      <c r="HZ21" s="3">
        <v>108.6118</v>
      </c>
      <c r="IA21" s="3">
        <v>109.29470000000001</v>
      </c>
      <c r="IB21" s="3">
        <v>110.3142</v>
      </c>
      <c r="IC21" s="3">
        <v>110.90300000000001</v>
      </c>
      <c r="ID21" s="3">
        <v>110.5587</v>
      </c>
      <c r="IE21" s="3">
        <v>111.3028</v>
      </c>
      <c r="IF21" s="3">
        <v>112.3997</v>
      </c>
      <c r="IG21" s="3">
        <v>113.05249999999999</v>
      </c>
      <c r="IH21" s="3">
        <v>112.73860000000001</v>
      </c>
      <c r="II21" s="3">
        <v>113.5155</v>
      </c>
      <c r="IJ21" s="3">
        <v>114.6353</v>
      </c>
      <c r="IK21" s="3">
        <v>115.30119999999999</v>
      </c>
      <c r="IL21" s="3">
        <v>114.9811</v>
      </c>
      <c r="IM21" s="3">
        <v>115.7734</v>
      </c>
      <c r="IN21" s="3">
        <v>116.91549999999999</v>
      </c>
      <c r="IO21" s="3">
        <v>117.5946</v>
      </c>
      <c r="IP21" s="3">
        <v>117.2681</v>
      </c>
      <c r="IQ21" s="3">
        <v>118.0762</v>
      </c>
      <c r="IR21" s="3">
        <v>119.241</v>
      </c>
      <c r="IS21" s="3">
        <v>119.9336</v>
      </c>
      <c r="IT21" s="3">
        <v>119.6006</v>
      </c>
      <c r="IU21" s="3">
        <v>120.4248</v>
      </c>
      <c r="IV21" s="3">
        <v>121.61279999999999</v>
      </c>
      <c r="IW21" s="3">
        <v>122.31910000000001</v>
      </c>
      <c r="IX21" s="3">
        <v>121.9796</v>
      </c>
      <c r="IY21" s="3">
        <v>122.8201</v>
      </c>
      <c r="IZ21" s="3">
        <v>124.0317</v>
      </c>
      <c r="JA21" s="3">
        <v>124.7521</v>
      </c>
      <c r="JB21" s="3">
        <v>124.4058</v>
      </c>
      <c r="JC21" s="3">
        <v>125.26309999999999</v>
      </c>
      <c r="JD21" s="3">
        <v>126.4988</v>
      </c>
      <c r="JE21" s="3">
        <v>127.23350000000001</v>
      </c>
      <c r="JF21" s="3">
        <v>126.88030000000001</v>
      </c>
      <c r="JG21" s="3">
        <v>127.7546</v>
      </c>
      <c r="JH21" s="3">
        <v>129.01490000000001</v>
      </c>
      <c r="JI21" s="3">
        <v>129.76429999999999</v>
      </c>
      <c r="JJ21" s="3">
        <v>129.4041</v>
      </c>
      <c r="JK21" s="3">
        <v>130.29570000000001</v>
      </c>
      <c r="JL21" s="3">
        <v>131.58109999999999</v>
      </c>
      <c r="JM21" s="3">
        <v>132.34540000000001</v>
      </c>
      <c r="JN21" s="3">
        <v>131.97800000000001</v>
      </c>
      <c r="JO21" s="3">
        <v>132.88740000000001</v>
      </c>
      <c r="JP21" s="3">
        <v>134.19829999999999</v>
      </c>
      <c r="JQ21" s="3">
        <v>134.9778</v>
      </c>
      <c r="JR21" s="3">
        <v>134.60310000000001</v>
      </c>
      <c r="JS21" s="3">
        <v>135.53059999999999</v>
      </c>
      <c r="JT21" s="3">
        <v>136.86760000000001</v>
      </c>
      <c r="JU21" s="3">
        <v>137.6626</v>
      </c>
      <c r="JV21" s="3">
        <v>137.28039999999999</v>
      </c>
      <c r="JW21" s="3">
        <v>138.22640000000001</v>
      </c>
      <c r="JX21" s="3">
        <v>139.59</v>
      </c>
      <c r="JY21" s="3">
        <v>140.4008</v>
      </c>
      <c r="JZ21" s="3">
        <v>140.011</v>
      </c>
      <c r="KA21" s="3">
        <v>140.97579999999999</v>
      </c>
      <c r="KB21" s="3">
        <v>142.3665</v>
      </c>
      <c r="KC21" s="3">
        <v>143.1935</v>
      </c>
      <c r="KD21" s="3">
        <v>142.79589999999999</v>
      </c>
      <c r="KE21" s="3">
        <v>143.7799</v>
      </c>
      <c r="KF21" s="3">
        <v>145.19829999999999</v>
      </c>
      <c r="KG21" s="3">
        <v>146.04169999999999</v>
      </c>
      <c r="KH21" s="3">
        <v>145.6362</v>
      </c>
      <c r="KI21" s="3">
        <v>146.63980000000001</v>
      </c>
      <c r="KJ21" s="3">
        <v>148.0864</v>
      </c>
      <c r="KK21" s="3">
        <v>148.94649999999999</v>
      </c>
      <c r="KL21" s="3">
        <v>148.53299999999999</v>
      </c>
      <c r="KM21" s="3">
        <v>149.5565</v>
      </c>
      <c r="KN21" s="3">
        <v>151.03190000000001</v>
      </c>
      <c r="KO21" s="3">
        <v>151.9091</v>
      </c>
      <c r="KP21" s="3">
        <v>151.48740000000001</v>
      </c>
      <c r="KQ21" s="3">
        <v>152.53129999999999</v>
      </c>
      <c r="KR21" s="3">
        <v>154.036</v>
      </c>
      <c r="KS21" s="3">
        <v>154.9307</v>
      </c>
      <c r="KT21" s="3">
        <v>154.50059999999999</v>
      </c>
      <c r="KU21" s="3">
        <v>155.5652</v>
      </c>
      <c r="KV21" s="3">
        <v>157.09989999999999</v>
      </c>
      <c r="KW21" s="3">
        <v>158.01240000000001</v>
      </c>
      <c r="KX21" s="3">
        <v>157.5737</v>
      </c>
      <c r="KY21" s="3">
        <v>158.65950000000001</v>
      </c>
      <c r="KZ21" s="3">
        <v>160.22470000000001</v>
      </c>
      <c r="LA21" s="3">
        <v>161.15530000000001</v>
      </c>
      <c r="LB21" s="3">
        <v>160.7079</v>
      </c>
      <c r="LC21" s="3">
        <v>161.81530000000001</v>
      </c>
      <c r="LD21" s="3">
        <v>163.4117</v>
      </c>
      <c r="LE21" s="3">
        <v>164.36080000000001</v>
      </c>
      <c r="LF21" s="3">
        <v>163.90450000000001</v>
      </c>
      <c r="LG21" s="3">
        <v>165.03399999999999</v>
      </c>
      <c r="LH21" s="3">
        <v>166.66200000000001</v>
      </c>
      <c r="LI21" s="3">
        <v>167.6301</v>
      </c>
      <c r="LJ21" s="3">
        <v>167.16470000000001</v>
      </c>
      <c r="LK21" s="3">
        <v>168.31659999999999</v>
      </c>
      <c r="LL21" s="3">
        <v>169.977</v>
      </c>
      <c r="LM21" s="3">
        <v>170.96430000000001</v>
      </c>
      <c r="LN21" s="3">
        <v>170.4897</v>
      </c>
      <c r="LO21" s="3">
        <v>171.6645</v>
      </c>
      <c r="LP21" s="3">
        <v>173.358</v>
      </c>
      <c r="LQ21" s="3">
        <v>174.36490000000001</v>
      </c>
      <c r="LR21" s="3">
        <v>173.88079999999999</v>
      </c>
      <c r="LS21" s="3">
        <v>175.07900000000001</v>
      </c>
      <c r="LT21" s="3">
        <v>176.80619999999999</v>
      </c>
      <c r="LU21" s="3">
        <v>177.8331</v>
      </c>
      <c r="LV21" s="3">
        <v>177.33940000000001</v>
      </c>
      <c r="LW21" s="3">
        <v>178.56139999999999</v>
      </c>
      <c r="LX21" s="3">
        <v>180.32300000000001</v>
      </c>
      <c r="LY21" s="3">
        <v>181.37029999999999</v>
      </c>
      <c r="LZ21" s="3">
        <v>180.86680000000001</v>
      </c>
      <c r="MA21" s="3">
        <v>182.1131</v>
      </c>
      <c r="MB21" s="3">
        <v>183.90969999999999</v>
      </c>
      <c r="MC21" s="3">
        <v>184.97790000000001</v>
      </c>
      <c r="MD21" s="3">
        <v>184.46440000000001</v>
      </c>
      <c r="ME21" s="3">
        <v>185.7355</v>
      </c>
      <c r="MF21" s="3">
        <v>187.5677</v>
      </c>
      <c r="MG21" s="3">
        <v>188.65719999999999</v>
      </c>
      <c r="MH21" s="3">
        <v>188.1335</v>
      </c>
      <c r="MI21" s="3">
        <v>189.4299</v>
      </c>
      <c r="MJ21" s="3">
        <v>191.29859999999999</v>
      </c>
      <c r="MK21" s="3">
        <v>192.40969999999999</v>
      </c>
      <c r="ML21" s="3">
        <v>191.87559999999999</v>
      </c>
      <c r="MM21" s="3">
        <v>193.1977</v>
      </c>
      <c r="MN21" s="3">
        <v>195.1036</v>
      </c>
      <c r="MO21" s="3">
        <v>196.23689999999999</v>
      </c>
      <c r="MP21" s="3">
        <v>195.69210000000001</v>
      </c>
      <c r="MQ21" s="3">
        <v>197.04050000000001</v>
      </c>
      <c r="MR21" s="3">
        <v>198.98439999999999</v>
      </c>
      <c r="MS21" s="3">
        <v>200.14009999999999</v>
      </c>
      <c r="MT21" s="3">
        <v>199.58449999999999</v>
      </c>
      <c r="MU21" s="180" t="s">
        <v>436</v>
      </c>
      <c r="MV21" s="180" t="b">
        <v>0</v>
      </c>
      <c r="MW21" s="180" t="s">
        <v>376</v>
      </c>
      <c r="MX21" s="180">
        <v>2025</v>
      </c>
      <c r="MY21" s="180">
        <v>2026</v>
      </c>
      <c r="MZ21" s="180">
        <v>1</v>
      </c>
      <c r="NA21" s="17">
        <v>46174</v>
      </c>
      <c r="NB21" s="180" t="s">
        <v>779</v>
      </c>
      <c r="NC21" s="1" t="s">
        <v>780</v>
      </c>
      <c r="ND21" s="180" t="s">
        <v>408</v>
      </c>
      <c r="NE21" s="180" t="s">
        <v>772</v>
      </c>
      <c r="NF21" s="180" t="s">
        <v>749</v>
      </c>
    </row>
    <row r="22" spans="1:370" x14ac:dyDescent="0.25">
      <c r="A22" s="180" t="s">
        <v>404</v>
      </c>
      <c r="B22" s="180" t="s">
        <v>457</v>
      </c>
      <c r="C22" s="1" t="s">
        <v>1411</v>
      </c>
      <c r="D22" s="180" t="s">
        <v>393</v>
      </c>
      <c r="E22" s="180" t="s">
        <v>382</v>
      </c>
      <c r="F22" s="180" t="s">
        <v>374</v>
      </c>
      <c r="G22" s="2">
        <v>12.115</v>
      </c>
      <c r="H22" s="2">
        <v>13.009</v>
      </c>
      <c r="I22" s="2">
        <v>13.872</v>
      </c>
      <c r="J22" s="2">
        <v>14.297000000000001</v>
      </c>
      <c r="K22" s="2">
        <v>15.444000000000001</v>
      </c>
      <c r="L22" s="2">
        <v>16.495000000000001</v>
      </c>
      <c r="M22" s="2">
        <v>17.571999999999999</v>
      </c>
      <c r="N22" s="2">
        <v>17.898</v>
      </c>
      <c r="O22" s="2">
        <v>18.2</v>
      </c>
      <c r="P22" s="2">
        <v>18.760999999999999</v>
      </c>
      <c r="Q22" s="2">
        <v>19.628</v>
      </c>
      <c r="R22" s="2">
        <v>20.312999999999999</v>
      </c>
      <c r="S22" s="2">
        <v>21.300999999999998</v>
      </c>
      <c r="T22" s="2">
        <v>23.439</v>
      </c>
      <c r="U22" s="2">
        <v>25.045999999999999</v>
      </c>
      <c r="V22" s="2">
        <v>26.776</v>
      </c>
      <c r="W22" s="2">
        <v>27.997</v>
      </c>
      <c r="X22" s="2">
        <v>29.015999999999998</v>
      </c>
      <c r="Y22" s="2">
        <v>29.611999999999998</v>
      </c>
      <c r="Z22" s="2">
        <v>30.690999999999999</v>
      </c>
      <c r="AA22" s="2">
        <v>32.432000000000002</v>
      </c>
      <c r="AB22" s="2">
        <v>34.070999999999998</v>
      </c>
      <c r="AC22" s="2">
        <v>35.048999999999999</v>
      </c>
      <c r="AD22" s="2">
        <v>36.47</v>
      </c>
      <c r="AE22" s="2">
        <v>38.427</v>
      </c>
      <c r="AF22" s="2">
        <v>40.445</v>
      </c>
      <c r="AG22" s="2">
        <v>43.356000000000002</v>
      </c>
      <c r="AH22" s="2">
        <v>46.655999999999999</v>
      </c>
      <c r="AI22" s="2">
        <v>51.17</v>
      </c>
      <c r="AJ22" s="2">
        <v>53.286000000000001</v>
      </c>
      <c r="AK22" s="2">
        <v>55.334000000000003</v>
      </c>
      <c r="AL22" s="2">
        <v>57.710999999999999</v>
      </c>
      <c r="AM22" s="2">
        <v>60.31</v>
      </c>
      <c r="AN22" s="2">
        <v>63.563000000000002</v>
      </c>
      <c r="AO22" s="2">
        <v>66.314999999999998</v>
      </c>
      <c r="AP22" s="2">
        <v>69.872</v>
      </c>
      <c r="AQ22" s="2">
        <v>72.391000000000005</v>
      </c>
      <c r="AR22" s="2">
        <v>74.629000000000005</v>
      </c>
      <c r="AS22" s="2">
        <v>77.846999999999994</v>
      </c>
      <c r="AT22" s="2">
        <v>81.822000000000003</v>
      </c>
      <c r="AU22" s="2">
        <v>84.043999999999997</v>
      </c>
      <c r="AV22" s="2">
        <v>86.783000000000001</v>
      </c>
      <c r="AW22" s="2">
        <v>90.63</v>
      </c>
      <c r="AX22" s="2">
        <v>96.344999999999999</v>
      </c>
      <c r="AY22" s="2">
        <v>98.528000000000006</v>
      </c>
      <c r="AZ22" s="2">
        <v>100.709</v>
      </c>
      <c r="BA22" s="2">
        <v>103.68600000000001</v>
      </c>
      <c r="BB22" s="2">
        <v>106.10299999999999</v>
      </c>
      <c r="BC22" s="2">
        <v>109.245</v>
      </c>
      <c r="BD22" s="2">
        <v>113.411</v>
      </c>
      <c r="BE22" s="2">
        <v>116.569</v>
      </c>
      <c r="BF22" s="2">
        <v>120.004</v>
      </c>
      <c r="BG22" s="2">
        <v>123.011</v>
      </c>
      <c r="BH22" s="2">
        <v>125.68600000000001</v>
      </c>
      <c r="BI22" s="2">
        <v>128.50800000000001</v>
      </c>
      <c r="BJ22" s="2">
        <v>131.06200000000001</v>
      </c>
      <c r="BK22" s="2">
        <v>133.29499999999999</v>
      </c>
      <c r="BL22" s="2">
        <v>137.46899999999999</v>
      </c>
      <c r="BM22" s="2">
        <v>139.80699999999999</v>
      </c>
      <c r="BN22" s="2">
        <v>144.185</v>
      </c>
      <c r="BO22" s="2">
        <v>149.197</v>
      </c>
      <c r="BP22" s="2">
        <v>152.16399999999999</v>
      </c>
      <c r="BQ22" s="2">
        <v>155.96799999999999</v>
      </c>
      <c r="BR22" s="2">
        <v>159.756</v>
      </c>
      <c r="BS22" s="2">
        <v>164.19399999999999</v>
      </c>
      <c r="BT22" s="2">
        <v>166.768</v>
      </c>
      <c r="BU22" s="2">
        <v>170.93700000000001</v>
      </c>
      <c r="BV22" s="2">
        <v>176.2</v>
      </c>
      <c r="BW22" s="2">
        <v>181.97200000000001</v>
      </c>
      <c r="BX22" s="2">
        <v>181.85900000000001</v>
      </c>
      <c r="BY22" s="2">
        <v>185.10300000000001</v>
      </c>
      <c r="BZ22" s="2">
        <v>186.90600000000001</v>
      </c>
      <c r="CA22" s="2">
        <v>198.78800000000001</v>
      </c>
      <c r="CB22" s="2">
        <v>196.97499999999999</v>
      </c>
      <c r="CC22" s="2">
        <v>201.13900000000001</v>
      </c>
      <c r="CD22" s="2">
        <v>206.75299999999999</v>
      </c>
      <c r="CE22" s="2">
        <v>211.16800000000001</v>
      </c>
      <c r="CF22" s="2">
        <v>209.785</v>
      </c>
      <c r="CG22" s="2">
        <v>212.47</v>
      </c>
      <c r="CH22" s="2">
        <v>211.21</v>
      </c>
      <c r="CI22" s="2">
        <v>214.685</v>
      </c>
      <c r="CJ22" s="2">
        <v>216.43199999999999</v>
      </c>
      <c r="CK22" s="2">
        <v>218.01599999999999</v>
      </c>
      <c r="CL22" s="2">
        <v>220.792</v>
      </c>
      <c r="CM22" s="2">
        <v>225.24</v>
      </c>
      <c r="CN22" s="2">
        <v>228.64400000000001</v>
      </c>
      <c r="CO22" s="2">
        <v>231.512</v>
      </c>
      <c r="CP22" s="2">
        <v>235.88499999999999</v>
      </c>
      <c r="CQ22" s="2">
        <v>241.05099999999999</v>
      </c>
      <c r="CR22" s="2">
        <v>245.179</v>
      </c>
      <c r="CS22" s="2">
        <v>249.68600000000001</v>
      </c>
      <c r="CT22" s="2">
        <v>255.453</v>
      </c>
      <c r="CU22" s="2">
        <v>258.89299999999997</v>
      </c>
      <c r="CV22" s="2">
        <v>261.096</v>
      </c>
      <c r="CW22" s="2">
        <v>262.81799999999998</v>
      </c>
      <c r="CX22" s="2">
        <v>264.02300000000002</v>
      </c>
      <c r="CY22" s="2">
        <v>267.471</v>
      </c>
      <c r="CZ22" s="2">
        <v>272.005</v>
      </c>
      <c r="DA22" s="2">
        <v>275.49299999999999</v>
      </c>
      <c r="DB22" s="2">
        <v>279.697</v>
      </c>
      <c r="DC22" s="2">
        <v>281.21899999999999</v>
      </c>
      <c r="DD22" s="2">
        <v>284.899</v>
      </c>
      <c r="DE22" s="2">
        <v>285.13200000000001</v>
      </c>
      <c r="DF22" s="2">
        <v>287.72800000000001</v>
      </c>
      <c r="DG22" s="2">
        <v>289.46499999999997</v>
      </c>
      <c r="DH22" s="2">
        <v>290.78699999999998</v>
      </c>
      <c r="DI22" s="2">
        <v>294.32400000000001</v>
      </c>
      <c r="DJ22" s="2">
        <v>300.072</v>
      </c>
      <c r="DK22" s="2">
        <v>305.83100000000002</v>
      </c>
      <c r="DL22" s="2">
        <v>308.53300000000002</v>
      </c>
      <c r="DM22" s="2">
        <v>313.089</v>
      </c>
      <c r="DN22" s="2">
        <v>318.10500000000002</v>
      </c>
      <c r="DO22" s="2">
        <v>323.346</v>
      </c>
      <c r="DP22" s="2">
        <v>326.05700000000002</v>
      </c>
      <c r="DQ22" s="2">
        <v>327.97199999999998</v>
      </c>
      <c r="DR22" s="2">
        <v>330.21100000000001</v>
      </c>
      <c r="DS22" s="2">
        <v>333.92099999999999</v>
      </c>
      <c r="DT22" s="2">
        <v>336.77</v>
      </c>
      <c r="DU22" s="2">
        <v>340.322</v>
      </c>
      <c r="DV22" s="2">
        <v>343.14100000000002</v>
      </c>
      <c r="DW22" s="2">
        <v>345.69400000000002</v>
      </c>
      <c r="DX22" s="2">
        <v>348.07499999999999</v>
      </c>
      <c r="DY22" s="2">
        <v>351.89</v>
      </c>
      <c r="DZ22" s="2">
        <v>353.42599999999999</v>
      </c>
      <c r="EA22" s="2">
        <v>357.02499999999998</v>
      </c>
      <c r="EB22" s="2">
        <v>362.76900000000001</v>
      </c>
      <c r="EC22" s="2">
        <v>365.185</v>
      </c>
      <c r="ED22" s="2">
        <v>368.96699999999998</v>
      </c>
      <c r="EE22" s="2">
        <v>369.42200000000003</v>
      </c>
      <c r="EF22" s="2">
        <v>372.46499999999997</v>
      </c>
      <c r="EG22" s="2">
        <v>376.62700000000001</v>
      </c>
      <c r="EH22" s="2">
        <v>382.66199999999998</v>
      </c>
      <c r="EI22" s="2">
        <v>383.57799999999997</v>
      </c>
      <c r="EJ22" s="2">
        <v>389.34399999999999</v>
      </c>
      <c r="EK22" s="2">
        <v>392.18900000000002</v>
      </c>
      <c r="EL22" s="2">
        <v>398.33699999999999</v>
      </c>
      <c r="EM22" s="2">
        <v>400.02</v>
      </c>
      <c r="EN22" s="2">
        <v>403.61500000000001</v>
      </c>
      <c r="EO22" s="2">
        <v>407.69099999999997</v>
      </c>
      <c r="EP22" s="2">
        <v>411.23599999999999</v>
      </c>
      <c r="EQ22" s="2">
        <v>414.29500000000002</v>
      </c>
      <c r="ER22" s="2">
        <v>416.28800000000001</v>
      </c>
      <c r="ES22" s="2">
        <v>410.92200000000003</v>
      </c>
      <c r="ET22" s="2">
        <v>402.46800000000002</v>
      </c>
      <c r="EU22" s="2">
        <v>395.565</v>
      </c>
      <c r="EV22" s="2">
        <v>394.28800000000001</v>
      </c>
      <c r="EW22" s="2">
        <v>396.42200000000003</v>
      </c>
      <c r="EX22" s="2">
        <v>397.733</v>
      </c>
      <c r="EY22" s="2">
        <v>399.39100000000002</v>
      </c>
      <c r="EZ22" s="2">
        <v>403.56200000000001</v>
      </c>
      <c r="FA22" s="2">
        <v>404.77600000000001</v>
      </c>
      <c r="FB22" s="2">
        <v>409.35399999999998</v>
      </c>
      <c r="FC22" s="2">
        <v>415.96199999999999</v>
      </c>
      <c r="FD22" s="2">
        <v>414.68</v>
      </c>
      <c r="FE22" s="2">
        <v>415.005</v>
      </c>
      <c r="FF22" s="2">
        <v>413.464</v>
      </c>
      <c r="FG22" s="2">
        <v>411.62700000000001</v>
      </c>
      <c r="FH22" s="2">
        <v>408.649</v>
      </c>
      <c r="FI22" s="2">
        <v>407.66199999999998</v>
      </c>
      <c r="FJ22" s="2">
        <v>405.83800000000002</v>
      </c>
      <c r="FK22" s="2">
        <v>402.11</v>
      </c>
      <c r="FL22" s="2">
        <v>405.13</v>
      </c>
      <c r="FM22" s="2">
        <v>407.06799999999998</v>
      </c>
      <c r="FN22" s="2">
        <v>407.67899999999997</v>
      </c>
      <c r="FO22" s="2">
        <v>408.471</v>
      </c>
      <c r="FP22" s="2">
        <v>409.28699999999998</v>
      </c>
      <c r="FQ22" s="2">
        <v>409.32100000000003</v>
      </c>
      <c r="FR22" s="2">
        <v>410.79</v>
      </c>
      <c r="FS22" s="2">
        <v>412.73599999999999</v>
      </c>
      <c r="FT22" s="2">
        <v>415.39800000000002</v>
      </c>
      <c r="FU22" s="2">
        <v>416.85</v>
      </c>
      <c r="FV22" s="2">
        <v>418.01499999999999</v>
      </c>
      <c r="FW22" s="2">
        <v>423.40499999999997</v>
      </c>
      <c r="FX22" s="2">
        <v>424.70699999999999</v>
      </c>
      <c r="FY22" s="2">
        <v>428.226</v>
      </c>
      <c r="FZ22" s="2">
        <v>430.24599999999998</v>
      </c>
      <c r="GA22" s="2">
        <v>432.79399999999998</v>
      </c>
      <c r="GB22" s="2">
        <v>435.89800000000002</v>
      </c>
      <c r="GC22" s="2">
        <v>436.959</v>
      </c>
      <c r="GD22" s="2">
        <v>442.07</v>
      </c>
      <c r="GE22" s="2">
        <v>443.20400000000001</v>
      </c>
      <c r="GF22" s="2">
        <v>444.28399999999999</v>
      </c>
      <c r="GG22" s="2">
        <v>444.63299999999998</v>
      </c>
      <c r="GH22" s="2">
        <v>446.35300000000001</v>
      </c>
      <c r="GI22" s="2">
        <v>448.86700000000002</v>
      </c>
      <c r="GJ22" s="2">
        <v>451.21300000000002</v>
      </c>
      <c r="GK22" s="2">
        <v>451.75700000000001</v>
      </c>
      <c r="GL22" s="2">
        <v>452.77199999999999</v>
      </c>
      <c r="GM22" s="2">
        <v>426.22500000000002</v>
      </c>
      <c r="GN22" s="2">
        <v>378.91300000000001</v>
      </c>
      <c r="GO22" s="2">
        <v>430.09300000000002</v>
      </c>
      <c r="GP22" s="2">
        <v>433.72199999999998</v>
      </c>
      <c r="GQ22" s="2">
        <v>440.178</v>
      </c>
      <c r="GR22" s="2">
        <v>454.084</v>
      </c>
      <c r="GS22" s="2">
        <v>468.2</v>
      </c>
      <c r="GT22" s="2">
        <v>476.738</v>
      </c>
      <c r="GU22" s="2">
        <v>485.60300000000001</v>
      </c>
      <c r="GV22" s="2">
        <v>499.06599999999997</v>
      </c>
      <c r="GW22" s="2">
        <v>502.14100000000002</v>
      </c>
      <c r="GX22" s="2">
        <v>510.54599999999999</v>
      </c>
      <c r="GY22" s="2">
        <v>527.34</v>
      </c>
      <c r="GZ22" s="2">
        <v>535.41999999999996</v>
      </c>
      <c r="HA22" s="2">
        <v>538.851</v>
      </c>
      <c r="HB22" s="2">
        <v>542.41700000000003</v>
      </c>
      <c r="HC22" s="2">
        <v>546.64200000000005</v>
      </c>
      <c r="HD22" s="2">
        <v>547.28200000000004</v>
      </c>
      <c r="HE22" s="2">
        <v>550.43100000000004</v>
      </c>
      <c r="HF22" s="2">
        <v>554.75</v>
      </c>
      <c r="HG22" s="2">
        <v>558.16800000000001</v>
      </c>
      <c r="HH22" s="2">
        <v>562.43700000000001</v>
      </c>
      <c r="HI22" s="2">
        <v>565.94899999999996</v>
      </c>
      <c r="HJ22" s="2">
        <v>571.274</v>
      </c>
      <c r="HK22" s="3">
        <v>572.73620000000005</v>
      </c>
      <c r="HL22" s="3">
        <v>574.48509999999999</v>
      </c>
      <c r="HM22" s="3">
        <v>577.61710000000005</v>
      </c>
      <c r="HN22" s="3">
        <v>579.73580000000004</v>
      </c>
      <c r="HO22" s="3">
        <v>583.33389999999997</v>
      </c>
      <c r="HP22" s="3">
        <v>587.18920000000003</v>
      </c>
      <c r="HQ22" s="3">
        <v>591.09950000000003</v>
      </c>
      <c r="HR22" s="3">
        <v>594.49220000000003</v>
      </c>
      <c r="HS22" s="3">
        <v>597.51149999999996</v>
      </c>
      <c r="HT22" s="3">
        <v>601.33040000000005</v>
      </c>
      <c r="HU22" s="3">
        <v>605.327</v>
      </c>
      <c r="HV22" s="3">
        <v>609.17240000000004</v>
      </c>
      <c r="HW22" s="3">
        <v>612.62779999999998</v>
      </c>
      <c r="HX22" s="3">
        <v>616.33969999999999</v>
      </c>
      <c r="HY22" s="3">
        <v>620.10519999999997</v>
      </c>
      <c r="HZ22" s="3">
        <v>623.90219999999999</v>
      </c>
      <c r="IA22" s="3">
        <v>627.28470000000004</v>
      </c>
      <c r="IB22" s="3">
        <v>630.96259999999995</v>
      </c>
      <c r="IC22" s="3">
        <v>634.73069999999996</v>
      </c>
      <c r="ID22" s="3">
        <v>638.42499999999995</v>
      </c>
      <c r="IE22" s="3">
        <v>642.19510000000002</v>
      </c>
      <c r="IF22" s="3">
        <v>646.25819999999999</v>
      </c>
      <c r="IG22" s="3">
        <v>650.39149999999995</v>
      </c>
      <c r="IH22" s="3">
        <v>654.25260000000003</v>
      </c>
      <c r="II22" s="3">
        <v>657.97990000000004</v>
      </c>
      <c r="IJ22" s="3">
        <v>661.9896</v>
      </c>
      <c r="IK22" s="3">
        <v>666.07770000000005</v>
      </c>
      <c r="IL22" s="3">
        <v>669.95500000000004</v>
      </c>
      <c r="IM22" s="3">
        <v>673.69709999999998</v>
      </c>
      <c r="IN22" s="3">
        <v>677.73689999999999</v>
      </c>
      <c r="IO22" s="3">
        <v>681.85389999999995</v>
      </c>
      <c r="IP22" s="3">
        <v>685.83600000000001</v>
      </c>
      <c r="IQ22" s="3">
        <v>689.67859999999996</v>
      </c>
      <c r="IR22" s="3">
        <v>693.82219999999995</v>
      </c>
      <c r="IS22" s="3">
        <v>697.94320000000005</v>
      </c>
      <c r="IT22" s="3">
        <v>701.923</v>
      </c>
      <c r="IU22" s="3">
        <v>705.65309999999999</v>
      </c>
      <c r="IV22" s="3">
        <v>709.68759999999997</v>
      </c>
      <c r="IW22" s="3">
        <v>713.79960000000005</v>
      </c>
      <c r="IX22" s="3">
        <v>717.77070000000003</v>
      </c>
      <c r="IY22" s="3">
        <v>721.58090000000004</v>
      </c>
      <c r="IZ22" s="3">
        <v>725.55510000000004</v>
      </c>
      <c r="JA22" s="3">
        <v>729.59010000000001</v>
      </c>
      <c r="JB22" s="3">
        <v>733.5566</v>
      </c>
      <c r="JC22" s="3">
        <v>737.34450000000004</v>
      </c>
      <c r="JD22" s="3">
        <v>741.44159999999999</v>
      </c>
      <c r="JE22" s="3">
        <v>745.61630000000002</v>
      </c>
      <c r="JF22" s="3">
        <v>749.63930000000005</v>
      </c>
      <c r="JG22" s="3">
        <v>753.53060000000005</v>
      </c>
      <c r="JH22" s="3">
        <v>757.75429999999994</v>
      </c>
      <c r="JI22" s="3">
        <v>762.04499999999996</v>
      </c>
      <c r="JJ22" s="3">
        <v>766.17259999999999</v>
      </c>
      <c r="JK22" s="3">
        <v>770.06809999999996</v>
      </c>
      <c r="JL22" s="3">
        <v>774.27629999999999</v>
      </c>
      <c r="JM22" s="3">
        <v>778.56389999999999</v>
      </c>
      <c r="JN22" s="3">
        <v>782.67259999999999</v>
      </c>
      <c r="JO22" s="3">
        <v>786.51480000000004</v>
      </c>
      <c r="JP22" s="3">
        <v>790.68359999999996</v>
      </c>
      <c r="JQ22" s="3">
        <v>794.93259999999998</v>
      </c>
      <c r="JR22" s="3">
        <v>799.00379999999996</v>
      </c>
      <c r="JS22" s="3">
        <v>802.9058</v>
      </c>
      <c r="JT22" s="3">
        <v>807.14639999999997</v>
      </c>
      <c r="JU22" s="3">
        <v>811.47339999999997</v>
      </c>
      <c r="JV22" s="3">
        <v>815.61320000000001</v>
      </c>
      <c r="JW22" s="3">
        <v>819.56320000000005</v>
      </c>
      <c r="JX22" s="3">
        <v>823.86300000000006</v>
      </c>
      <c r="JY22" s="3">
        <v>828.24239999999998</v>
      </c>
      <c r="JZ22" s="3">
        <v>832.46579999999994</v>
      </c>
      <c r="KA22" s="3">
        <v>836.55</v>
      </c>
      <c r="KB22" s="3">
        <v>840.99839999999995</v>
      </c>
      <c r="KC22" s="3">
        <v>845.53279999999995</v>
      </c>
      <c r="KD22" s="3">
        <v>849.87980000000005</v>
      </c>
      <c r="KE22" s="3">
        <v>854.1472</v>
      </c>
      <c r="KF22" s="3">
        <v>858.77279999999996</v>
      </c>
      <c r="KG22" s="3">
        <v>863.45709999999997</v>
      </c>
      <c r="KH22" s="3">
        <v>867.94359999999995</v>
      </c>
      <c r="KI22" s="3">
        <v>872.35699999999997</v>
      </c>
      <c r="KJ22" s="3">
        <v>877.12710000000004</v>
      </c>
      <c r="KK22" s="3">
        <v>881.97770000000003</v>
      </c>
      <c r="KL22" s="3">
        <v>886.6336</v>
      </c>
      <c r="KM22" s="3">
        <v>891.20339999999999</v>
      </c>
      <c r="KN22" s="3">
        <v>896.16269999999997</v>
      </c>
      <c r="KO22" s="3">
        <v>901.21010000000001</v>
      </c>
      <c r="KP22" s="3">
        <v>906.06039999999996</v>
      </c>
      <c r="KQ22" s="3">
        <v>910.80759999999998</v>
      </c>
      <c r="KR22" s="3">
        <v>915.95389999999998</v>
      </c>
      <c r="KS22" s="3">
        <v>921.19110000000001</v>
      </c>
      <c r="KT22" s="3">
        <v>926.22979999999995</v>
      </c>
      <c r="KU22" s="3">
        <v>931.12689999999998</v>
      </c>
      <c r="KV22" s="3">
        <v>936.43179999999995</v>
      </c>
      <c r="KW22" s="3">
        <v>941.83730000000003</v>
      </c>
      <c r="KX22" s="3">
        <v>947.03380000000004</v>
      </c>
      <c r="KY22" s="3">
        <v>952.12120000000004</v>
      </c>
      <c r="KZ22" s="3">
        <v>957.58969999999999</v>
      </c>
      <c r="LA22" s="3">
        <v>963.1481</v>
      </c>
      <c r="LB22" s="3">
        <v>968.50160000000005</v>
      </c>
      <c r="LC22" s="3">
        <v>973.72349999999994</v>
      </c>
      <c r="LD22" s="3">
        <v>979.37699999999995</v>
      </c>
      <c r="LE22" s="3">
        <v>985.12750000000005</v>
      </c>
      <c r="LF22" s="3">
        <v>990.678</v>
      </c>
      <c r="LG22" s="3">
        <v>996.05280000000005</v>
      </c>
      <c r="LH22" s="3">
        <v>1001.86</v>
      </c>
      <c r="LI22" s="3">
        <v>1007.772</v>
      </c>
      <c r="LJ22" s="3">
        <v>1013.465</v>
      </c>
      <c r="LK22" s="3">
        <v>1019.004</v>
      </c>
      <c r="LL22" s="3">
        <v>1024.979</v>
      </c>
      <c r="LM22" s="3">
        <v>1031.0630000000001</v>
      </c>
      <c r="LN22" s="3">
        <v>1036.93</v>
      </c>
      <c r="LO22" s="3">
        <v>1042.665</v>
      </c>
      <c r="LP22" s="3">
        <v>1048.8589999999999</v>
      </c>
      <c r="LQ22" s="3">
        <v>1055.163</v>
      </c>
      <c r="LR22" s="3">
        <v>1061.24</v>
      </c>
      <c r="LS22" s="3">
        <v>1067.1379999999999</v>
      </c>
      <c r="LT22" s="3">
        <v>1073.5029999999999</v>
      </c>
      <c r="LU22" s="3">
        <v>1079.98</v>
      </c>
      <c r="LV22" s="3">
        <v>1086.2280000000001</v>
      </c>
      <c r="LW22" s="3">
        <v>1092.296</v>
      </c>
      <c r="LX22" s="3">
        <v>1098.8489999999999</v>
      </c>
      <c r="LY22" s="3">
        <v>1105.5219999999999</v>
      </c>
      <c r="LZ22" s="3">
        <v>1111.954</v>
      </c>
      <c r="MA22" s="3">
        <v>1118.229</v>
      </c>
      <c r="MB22" s="3">
        <v>1124.9949999999999</v>
      </c>
      <c r="MC22" s="3">
        <v>1131.894</v>
      </c>
      <c r="MD22" s="3">
        <v>1138.5429999999999</v>
      </c>
      <c r="ME22" s="3">
        <v>1144.953</v>
      </c>
      <c r="MF22" s="3">
        <v>1151.8610000000001</v>
      </c>
      <c r="MG22" s="3">
        <v>1158.8979999999999</v>
      </c>
      <c r="MH22" s="3">
        <v>1165.6859999999999</v>
      </c>
      <c r="MI22" s="3">
        <v>1172.146</v>
      </c>
      <c r="MJ22" s="3">
        <v>1179.1020000000001</v>
      </c>
      <c r="MK22" s="3">
        <v>1186.193</v>
      </c>
      <c r="ML22" s="3">
        <v>1193.0340000000001</v>
      </c>
      <c r="MM22" s="3">
        <v>1199.338</v>
      </c>
      <c r="MN22" s="3">
        <v>1206.1110000000001</v>
      </c>
      <c r="MO22" s="3">
        <v>1213.0219999999999</v>
      </c>
      <c r="MP22" s="3">
        <v>1219.6849999999999</v>
      </c>
      <c r="MQ22" s="3">
        <v>1226.0409999999999</v>
      </c>
      <c r="MR22" s="3">
        <v>1232.921</v>
      </c>
      <c r="MS22" s="3">
        <v>1239.944</v>
      </c>
      <c r="MT22" s="3">
        <v>1246.6869999999999</v>
      </c>
      <c r="MU22" s="180" t="s">
        <v>436</v>
      </c>
      <c r="MV22" s="180" t="b">
        <v>1</v>
      </c>
      <c r="MW22" s="180" t="s">
        <v>376</v>
      </c>
      <c r="MX22" s="180" t="s">
        <v>376</v>
      </c>
      <c r="MY22" s="180">
        <v>2025</v>
      </c>
      <c r="MZ22" s="180">
        <v>4</v>
      </c>
      <c r="NA22" s="17">
        <v>46174</v>
      </c>
      <c r="NB22" s="1" t="s">
        <v>470</v>
      </c>
      <c r="NC22" s="1" t="s">
        <v>471</v>
      </c>
      <c r="ND22" s="180" t="s">
        <v>408</v>
      </c>
      <c r="NE22" s="180" t="s">
        <v>460</v>
      </c>
      <c r="NF22" s="180" t="s">
        <v>749</v>
      </c>
    </row>
    <row r="23" spans="1:370" x14ac:dyDescent="0.25">
      <c r="A23" s="180" t="s">
        <v>404</v>
      </c>
      <c r="B23" s="180" t="s">
        <v>371</v>
      </c>
      <c r="C23" s="1" t="s">
        <v>1411</v>
      </c>
      <c r="D23" s="180" t="s">
        <v>393</v>
      </c>
      <c r="E23" s="1" t="s">
        <v>760</v>
      </c>
      <c r="F23" s="180" t="s">
        <v>374</v>
      </c>
      <c r="G23" s="2">
        <v>223.02869999999999</v>
      </c>
      <c r="H23" s="2">
        <v>229.71039999999999</v>
      </c>
      <c r="I23" s="2">
        <v>237.02080000000001</v>
      </c>
      <c r="J23" s="2">
        <v>242.81</v>
      </c>
      <c r="K23" s="2">
        <v>244.77850000000001</v>
      </c>
      <c r="L23" s="2">
        <v>247.1172</v>
      </c>
      <c r="M23" s="2">
        <v>247.5283</v>
      </c>
      <c r="N23" s="2">
        <v>242.35429999999999</v>
      </c>
      <c r="O23" s="2">
        <v>238.1379</v>
      </c>
      <c r="P23" s="2">
        <v>238.0164</v>
      </c>
      <c r="Q23" s="2">
        <v>241.39830000000001</v>
      </c>
      <c r="R23" s="2">
        <v>244.1035</v>
      </c>
      <c r="S23" s="2">
        <v>248.40379999999999</v>
      </c>
      <c r="T23" s="2">
        <v>252.89420000000001</v>
      </c>
      <c r="U23" s="2">
        <v>259.32069999999999</v>
      </c>
      <c r="V23" s="2">
        <v>263.81970000000001</v>
      </c>
      <c r="W23" s="2">
        <v>263.92410000000001</v>
      </c>
      <c r="X23" s="2">
        <v>262.45429999999999</v>
      </c>
      <c r="Y23" s="2">
        <v>259.9991</v>
      </c>
      <c r="Z23" s="2">
        <v>262.22629999999998</v>
      </c>
      <c r="AA23" s="2">
        <v>266.51299999999998</v>
      </c>
      <c r="AB23" s="2">
        <v>271.12329999999997</v>
      </c>
      <c r="AC23" s="2">
        <v>272.5487</v>
      </c>
      <c r="AD23" s="2">
        <v>276.70170000000002</v>
      </c>
      <c r="AE23" s="2">
        <v>281.07389999999998</v>
      </c>
      <c r="AF23" s="2">
        <v>283.11779999999999</v>
      </c>
      <c r="AG23" s="2">
        <v>288.01780000000002</v>
      </c>
      <c r="AH23" s="2">
        <v>294.7971</v>
      </c>
      <c r="AI23" s="2">
        <v>294.26940000000002</v>
      </c>
      <c r="AJ23" s="2">
        <v>296.5532</v>
      </c>
      <c r="AK23" s="2">
        <v>296.80169999999998</v>
      </c>
      <c r="AL23" s="2">
        <v>299.3304</v>
      </c>
      <c r="AM23" s="2">
        <v>298.35899999999998</v>
      </c>
      <c r="AN23" s="2">
        <v>298.94099999999997</v>
      </c>
      <c r="AO23" s="2">
        <v>299.08</v>
      </c>
      <c r="AP23" s="2">
        <v>301.50700000000001</v>
      </c>
      <c r="AQ23" s="2">
        <v>301.387</v>
      </c>
      <c r="AR23" s="2">
        <v>300.53100000000001</v>
      </c>
      <c r="AS23" s="2">
        <v>300.37</v>
      </c>
      <c r="AT23" s="2">
        <v>299.495</v>
      </c>
      <c r="AU23" s="2">
        <v>300.334</v>
      </c>
      <c r="AV23" s="2">
        <v>299.97500000000002</v>
      </c>
      <c r="AW23" s="2">
        <v>305.55900000000003</v>
      </c>
      <c r="AX23" s="2">
        <v>312.334</v>
      </c>
      <c r="AY23" s="2">
        <v>311.71899999999999</v>
      </c>
      <c r="AZ23" s="2">
        <v>312.72500000000002</v>
      </c>
      <c r="BA23" s="2">
        <v>316.40699999999998</v>
      </c>
      <c r="BB23" s="2">
        <v>316.45800000000003</v>
      </c>
      <c r="BC23" s="2">
        <v>318.26499999999999</v>
      </c>
      <c r="BD23" s="2">
        <v>322.471</v>
      </c>
      <c r="BE23" s="2">
        <v>325.05200000000002</v>
      </c>
      <c r="BF23" s="2">
        <v>327.22000000000003</v>
      </c>
      <c r="BG23" s="2">
        <v>329.26</v>
      </c>
      <c r="BH23" s="2">
        <v>331.38900000000001</v>
      </c>
      <c r="BI23" s="2">
        <v>334.69799999999998</v>
      </c>
      <c r="BJ23" s="2">
        <v>336.07100000000003</v>
      </c>
      <c r="BK23" s="2">
        <v>337.44900000000001</v>
      </c>
      <c r="BL23" s="2">
        <v>342.55799999999999</v>
      </c>
      <c r="BM23" s="2">
        <v>343.54700000000003</v>
      </c>
      <c r="BN23" s="2">
        <v>347.24299999999999</v>
      </c>
      <c r="BO23" s="2">
        <v>352.35399999999998</v>
      </c>
      <c r="BP23" s="2">
        <v>354.59199999999998</v>
      </c>
      <c r="BQ23" s="2">
        <v>359.25200000000001</v>
      </c>
      <c r="BR23" s="2">
        <v>363.541</v>
      </c>
      <c r="BS23" s="2">
        <v>365.798</v>
      </c>
      <c r="BT23" s="2">
        <v>367.38200000000001</v>
      </c>
      <c r="BU23" s="2">
        <v>371.21199999999999</v>
      </c>
      <c r="BV23" s="2">
        <v>375.03199999999998</v>
      </c>
      <c r="BW23" s="2">
        <v>376.52600000000001</v>
      </c>
      <c r="BX23" s="2">
        <v>377.67399999999998</v>
      </c>
      <c r="BY23" s="2">
        <v>378.28100000000001</v>
      </c>
      <c r="BZ23" s="2">
        <v>375.822</v>
      </c>
      <c r="CA23" s="2">
        <v>379.58100000000002</v>
      </c>
      <c r="CB23" s="2">
        <v>377.50299999999999</v>
      </c>
      <c r="CC23" s="2">
        <v>377.63900000000001</v>
      </c>
      <c r="CD23" s="2">
        <v>382.07100000000003</v>
      </c>
      <c r="CE23" s="2">
        <v>383.1</v>
      </c>
      <c r="CF23" s="2">
        <v>382.87900000000002</v>
      </c>
      <c r="CG23" s="2">
        <v>382.02800000000002</v>
      </c>
      <c r="CH23" s="2">
        <v>379.39600000000002</v>
      </c>
      <c r="CI23" s="2">
        <v>378.86500000000001</v>
      </c>
      <c r="CJ23" s="2">
        <v>377.952</v>
      </c>
      <c r="CK23" s="2">
        <v>377.35599999999999</v>
      </c>
      <c r="CL23" s="2">
        <v>380.12200000000001</v>
      </c>
      <c r="CM23" s="2">
        <v>383.01799999999997</v>
      </c>
      <c r="CN23" s="2">
        <v>385.79</v>
      </c>
      <c r="CO23" s="2">
        <v>388.197</v>
      </c>
      <c r="CP23" s="2">
        <v>391.84100000000001</v>
      </c>
      <c r="CQ23" s="2">
        <v>396.76</v>
      </c>
      <c r="CR23" s="2">
        <v>397.03800000000001</v>
      </c>
      <c r="CS23" s="2">
        <v>398.80399999999997</v>
      </c>
      <c r="CT23" s="2">
        <v>402.10700000000003</v>
      </c>
      <c r="CU23" s="2">
        <v>402.98</v>
      </c>
      <c r="CV23" s="2">
        <v>403.56</v>
      </c>
      <c r="CW23" s="2">
        <v>404.27</v>
      </c>
      <c r="CX23" s="2">
        <v>402.94900000000001</v>
      </c>
      <c r="CY23" s="2">
        <v>404.10399999999998</v>
      </c>
      <c r="CZ23" s="2">
        <v>410.64400000000001</v>
      </c>
      <c r="DA23" s="2">
        <v>412.37200000000001</v>
      </c>
      <c r="DB23" s="2">
        <v>418.50599999999997</v>
      </c>
      <c r="DC23" s="2">
        <v>416.54300000000001</v>
      </c>
      <c r="DD23" s="2">
        <v>418.88</v>
      </c>
      <c r="DE23" s="2">
        <v>419.28100000000001</v>
      </c>
      <c r="DF23" s="2">
        <v>417.90300000000002</v>
      </c>
      <c r="DG23" s="2">
        <v>419.84899999999999</v>
      </c>
      <c r="DH23" s="2">
        <v>421.55399999999997</v>
      </c>
      <c r="DI23" s="2">
        <v>425.98099999999999</v>
      </c>
      <c r="DJ23" s="2">
        <v>432.488</v>
      </c>
      <c r="DK23" s="2">
        <v>437.72399999999999</v>
      </c>
      <c r="DL23" s="2">
        <v>440.541</v>
      </c>
      <c r="DM23" s="2">
        <v>444.42099999999999</v>
      </c>
      <c r="DN23" s="2">
        <v>448.69200000000001</v>
      </c>
      <c r="DO23" s="2">
        <v>452.48700000000002</v>
      </c>
      <c r="DP23" s="2">
        <v>452.12299999999999</v>
      </c>
      <c r="DQ23" s="2">
        <v>450.18400000000003</v>
      </c>
      <c r="DR23" s="2">
        <v>449.51600000000002</v>
      </c>
      <c r="DS23" s="2">
        <v>450.18</v>
      </c>
      <c r="DT23" s="2">
        <v>451.61599999999999</v>
      </c>
      <c r="DU23" s="2">
        <v>452.14100000000002</v>
      </c>
      <c r="DV23" s="2">
        <v>454.83300000000003</v>
      </c>
      <c r="DW23" s="2">
        <v>453.04899999999998</v>
      </c>
      <c r="DX23" s="2">
        <v>451.99799999999999</v>
      </c>
      <c r="DY23" s="2">
        <v>450.96699999999998</v>
      </c>
      <c r="DZ23" s="2">
        <v>455.39499999999998</v>
      </c>
      <c r="EA23" s="2">
        <v>457.005</v>
      </c>
      <c r="EB23" s="2">
        <v>458.39699999999999</v>
      </c>
      <c r="EC23" s="2">
        <v>458.85</v>
      </c>
      <c r="ED23" s="2">
        <v>459.87400000000002</v>
      </c>
      <c r="EE23" s="2">
        <v>459.17599999999999</v>
      </c>
      <c r="EF23" s="2">
        <v>462.92899999999997</v>
      </c>
      <c r="EG23" s="2">
        <v>465.43400000000003</v>
      </c>
      <c r="EH23" s="2">
        <v>467.55700000000002</v>
      </c>
      <c r="EI23" s="2">
        <v>469.12700000000001</v>
      </c>
      <c r="EJ23" s="2">
        <v>470.613</v>
      </c>
      <c r="EK23" s="2">
        <v>472.02300000000002</v>
      </c>
      <c r="EL23" s="2">
        <v>478.50900000000001</v>
      </c>
      <c r="EM23" s="2">
        <v>478.05700000000002</v>
      </c>
      <c r="EN23" s="2">
        <v>479.21499999999997</v>
      </c>
      <c r="EO23" s="2">
        <v>479.12299999999999</v>
      </c>
      <c r="EP23" s="2">
        <v>478.11700000000002</v>
      </c>
      <c r="EQ23" s="2">
        <v>483.34899999999999</v>
      </c>
      <c r="ER23" s="2">
        <v>478.84699999999998</v>
      </c>
      <c r="ES23" s="2">
        <v>471.64299999999997</v>
      </c>
      <c r="ET23" s="2">
        <v>460.392</v>
      </c>
      <c r="EU23" s="2">
        <v>449.09</v>
      </c>
      <c r="EV23" s="2">
        <v>446.68099999999998</v>
      </c>
      <c r="EW23" s="2">
        <v>448.18099999999998</v>
      </c>
      <c r="EX23" s="2">
        <v>449.38299999999998</v>
      </c>
      <c r="EY23" s="2">
        <v>451.10199999999998</v>
      </c>
      <c r="EZ23" s="2">
        <v>454.15100000000001</v>
      </c>
      <c r="FA23" s="2">
        <v>455.358</v>
      </c>
      <c r="FB23" s="2">
        <v>459.26600000000002</v>
      </c>
      <c r="FC23" s="2">
        <v>461.86900000000003</v>
      </c>
      <c r="FD23" s="2">
        <v>460.76799999999997</v>
      </c>
      <c r="FE23" s="2">
        <v>458.66199999999998</v>
      </c>
      <c r="FF23" s="2">
        <v>454.17399999999998</v>
      </c>
      <c r="FG23" s="2">
        <v>449.44099999999997</v>
      </c>
      <c r="FH23" s="2">
        <v>445.68900000000002</v>
      </c>
      <c r="FI23" s="2">
        <v>442.73200000000003</v>
      </c>
      <c r="FJ23" s="2">
        <v>439.33300000000003</v>
      </c>
      <c r="FK23" s="2">
        <v>435.69200000000001</v>
      </c>
      <c r="FL23" s="2">
        <v>435.59</v>
      </c>
      <c r="FM23" s="2">
        <v>437.04599999999999</v>
      </c>
      <c r="FN23" s="2">
        <v>436.404</v>
      </c>
      <c r="FO23" s="2">
        <v>436.584</v>
      </c>
      <c r="FP23" s="2">
        <v>436.69799999999998</v>
      </c>
      <c r="FQ23" s="2">
        <v>436.733</v>
      </c>
      <c r="FR23" s="2">
        <v>436.03100000000001</v>
      </c>
      <c r="FS23" s="2">
        <v>437.779</v>
      </c>
      <c r="FT23" s="2">
        <v>439.661</v>
      </c>
      <c r="FU23" s="2">
        <v>439.80500000000001</v>
      </c>
      <c r="FV23" s="2">
        <v>441.81900000000002</v>
      </c>
      <c r="FW23" s="2">
        <v>442.72899999999998</v>
      </c>
      <c r="FX23" s="2">
        <v>444.16300000000001</v>
      </c>
      <c r="FY23" s="2">
        <v>447.202</v>
      </c>
      <c r="FZ23" s="2">
        <v>448.79700000000003</v>
      </c>
      <c r="GA23" s="2">
        <v>450.96899999999999</v>
      </c>
      <c r="GB23" s="2">
        <v>452.89800000000002</v>
      </c>
      <c r="GC23" s="2">
        <v>453.24799999999999</v>
      </c>
      <c r="GD23" s="2">
        <v>455.94099999999997</v>
      </c>
      <c r="GE23" s="2">
        <v>455.28500000000003</v>
      </c>
      <c r="GF23" s="2">
        <v>456.55500000000001</v>
      </c>
      <c r="GG23" s="2">
        <v>456.15100000000001</v>
      </c>
      <c r="GH23" s="2">
        <v>457.42099999999999</v>
      </c>
      <c r="GI23" s="2">
        <v>458.44799999999998</v>
      </c>
      <c r="GJ23" s="2">
        <v>460.26400000000001</v>
      </c>
      <c r="GK23" s="2">
        <v>457.77100000000002</v>
      </c>
      <c r="GL23" s="2">
        <v>456.56599999999997</v>
      </c>
      <c r="GM23" s="2">
        <v>430.56099999999998</v>
      </c>
      <c r="GN23" s="2">
        <v>376.798</v>
      </c>
      <c r="GO23" s="2">
        <v>430.20800000000003</v>
      </c>
      <c r="GP23" s="2">
        <v>431.38600000000002</v>
      </c>
      <c r="GQ23" s="2">
        <v>438.50599999999997</v>
      </c>
      <c r="GR23" s="2">
        <v>449.59</v>
      </c>
      <c r="GS23" s="2">
        <v>460.16500000000002</v>
      </c>
      <c r="GT23" s="2">
        <v>467.61399999999998</v>
      </c>
      <c r="GU23" s="2">
        <v>470.91699999999997</v>
      </c>
      <c r="GV23" s="2">
        <v>478.37299999999999</v>
      </c>
      <c r="GW23" s="2">
        <v>479.041</v>
      </c>
      <c r="GX23" s="2">
        <v>477.87299999999999</v>
      </c>
      <c r="GY23" s="2">
        <v>480.62</v>
      </c>
      <c r="GZ23" s="2">
        <v>480.875</v>
      </c>
      <c r="HA23" s="2">
        <v>481.24599999999998</v>
      </c>
      <c r="HB23" s="2">
        <v>482.89400000000001</v>
      </c>
      <c r="HC23" s="2">
        <v>483.28100000000001</v>
      </c>
      <c r="HD23" s="2">
        <v>484.42200000000003</v>
      </c>
      <c r="HE23" s="2">
        <v>484.31599999999997</v>
      </c>
      <c r="HF23" s="2">
        <v>484.90800000000002</v>
      </c>
      <c r="HG23" s="2">
        <v>486.39499999999998</v>
      </c>
      <c r="HH23" s="2">
        <v>486.54899999999998</v>
      </c>
      <c r="HI23" s="2">
        <v>487.62</v>
      </c>
      <c r="HJ23" s="2">
        <v>489.21499999999997</v>
      </c>
      <c r="HK23" s="2">
        <v>490.02300000000002</v>
      </c>
      <c r="HL23" s="3">
        <v>489.38600000000002</v>
      </c>
      <c r="HM23" s="3">
        <v>489.1902</v>
      </c>
      <c r="HN23" s="3">
        <v>489.81869999999998</v>
      </c>
      <c r="HO23" s="3">
        <v>490.8963</v>
      </c>
      <c r="HP23" s="3">
        <v>492.17270000000002</v>
      </c>
      <c r="HQ23" s="3">
        <v>493.45229999999998</v>
      </c>
      <c r="HR23" s="3">
        <v>494.56180000000001</v>
      </c>
      <c r="HS23" s="3">
        <v>495.69600000000003</v>
      </c>
      <c r="HT23" s="3">
        <v>496.65039999999999</v>
      </c>
      <c r="HU23" s="3">
        <v>497.76530000000002</v>
      </c>
      <c r="HV23" s="3">
        <v>498.8802</v>
      </c>
      <c r="HW23" s="3">
        <v>499.77910000000003</v>
      </c>
      <c r="HX23" s="3">
        <v>500.678</v>
      </c>
      <c r="HY23" s="3">
        <v>501.57690000000002</v>
      </c>
      <c r="HZ23" s="3">
        <v>502.47579999999999</v>
      </c>
      <c r="IA23" s="3">
        <v>503.15859999999998</v>
      </c>
      <c r="IB23" s="3">
        <v>503.8415</v>
      </c>
      <c r="IC23" s="3">
        <v>504.52440000000001</v>
      </c>
      <c r="ID23" s="3">
        <v>505.20729999999998</v>
      </c>
      <c r="IE23" s="3">
        <v>505.89019999999999</v>
      </c>
      <c r="IF23" s="3">
        <v>506.57299999999998</v>
      </c>
      <c r="IG23" s="3">
        <v>507.2559</v>
      </c>
      <c r="IH23" s="3">
        <v>507.82670000000002</v>
      </c>
      <c r="II23" s="3">
        <v>508.39749999999998</v>
      </c>
      <c r="IJ23" s="3">
        <v>508.9683</v>
      </c>
      <c r="IK23" s="3">
        <v>509.53910000000002</v>
      </c>
      <c r="IL23" s="3">
        <v>510.05489999999998</v>
      </c>
      <c r="IM23" s="3">
        <v>510.57069999999999</v>
      </c>
      <c r="IN23" s="3">
        <v>511.0865</v>
      </c>
      <c r="IO23" s="3">
        <v>511.60230000000001</v>
      </c>
      <c r="IP23" s="3">
        <v>512.1182</v>
      </c>
      <c r="IQ23" s="3">
        <v>512.63400000000001</v>
      </c>
      <c r="IR23" s="3">
        <v>513.14980000000003</v>
      </c>
      <c r="IS23" s="3">
        <v>513.59130000000005</v>
      </c>
      <c r="IT23" s="3">
        <v>514.03279999999995</v>
      </c>
      <c r="IU23" s="3">
        <v>514.40009999999995</v>
      </c>
      <c r="IV23" s="3">
        <v>514.76739999999995</v>
      </c>
      <c r="IW23" s="3">
        <v>515.13459999999998</v>
      </c>
      <c r="IX23" s="3">
        <v>515.50199999999995</v>
      </c>
      <c r="IY23" s="3">
        <v>515.86919999999998</v>
      </c>
      <c r="IZ23" s="3">
        <v>516.12689999999998</v>
      </c>
      <c r="JA23" s="3">
        <v>516.38199999999995</v>
      </c>
      <c r="JB23" s="3">
        <v>516.6866</v>
      </c>
      <c r="JC23" s="3">
        <v>516.96680000000003</v>
      </c>
      <c r="JD23" s="3">
        <v>517.24440000000004</v>
      </c>
      <c r="JE23" s="3">
        <v>517.51919999999996</v>
      </c>
      <c r="JF23" s="3">
        <v>517.79110000000003</v>
      </c>
      <c r="JG23" s="3">
        <v>518.0729</v>
      </c>
      <c r="JH23" s="3">
        <v>518.3519</v>
      </c>
      <c r="JI23" s="3">
        <v>518.62760000000003</v>
      </c>
      <c r="JJ23" s="3">
        <v>518.90549999999996</v>
      </c>
      <c r="JK23" s="3">
        <v>519.13160000000005</v>
      </c>
      <c r="JL23" s="3">
        <v>519.35379999999998</v>
      </c>
      <c r="JM23" s="3">
        <v>519.57180000000005</v>
      </c>
      <c r="JN23" s="3">
        <v>519.78570000000002</v>
      </c>
      <c r="JO23" s="3">
        <v>519.93589999999995</v>
      </c>
      <c r="JP23" s="3">
        <v>520.08150000000001</v>
      </c>
      <c r="JQ23" s="3">
        <v>520.22310000000004</v>
      </c>
      <c r="JR23" s="3">
        <v>520.35829999999999</v>
      </c>
      <c r="JS23" s="3">
        <v>520.49810000000002</v>
      </c>
      <c r="JT23" s="3">
        <v>520.63310000000001</v>
      </c>
      <c r="JU23" s="3">
        <v>520.76869999999997</v>
      </c>
      <c r="JV23" s="3">
        <v>520.89440000000002</v>
      </c>
      <c r="JW23" s="3">
        <v>521.01430000000005</v>
      </c>
      <c r="JX23" s="3">
        <v>521.12990000000002</v>
      </c>
      <c r="JY23" s="3">
        <v>521.24099999999999</v>
      </c>
      <c r="JZ23" s="3">
        <v>521.36360000000002</v>
      </c>
      <c r="KA23" s="3">
        <v>521.51739999999995</v>
      </c>
      <c r="KB23" s="3">
        <v>521.67219999999998</v>
      </c>
      <c r="KC23" s="3">
        <v>521.81759999999997</v>
      </c>
      <c r="KD23" s="3">
        <v>521.96389999999997</v>
      </c>
      <c r="KE23" s="3">
        <v>522.17560000000003</v>
      </c>
      <c r="KF23" s="3">
        <v>522.37810000000002</v>
      </c>
      <c r="KG23" s="3">
        <v>522.56119999999999</v>
      </c>
      <c r="KH23" s="3">
        <v>522.74030000000005</v>
      </c>
      <c r="KI23" s="3">
        <v>522.99350000000004</v>
      </c>
      <c r="KJ23" s="3">
        <v>523.21870000000001</v>
      </c>
      <c r="KK23" s="3">
        <v>523.44079999999997</v>
      </c>
      <c r="KL23" s="3">
        <v>523.65949999999998</v>
      </c>
      <c r="KM23" s="3">
        <v>523.93740000000003</v>
      </c>
      <c r="KN23" s="3">
        <v>524.21220000000005</v>
      </c>
      <c r="KO23" s="3">
        <v>524.48440000000005</v>
      </c>
      <c r="KP23" s="3">
        <v>524.75360000000001</v>
      </c>
      <c r="KQ23" s="3">
        <v>525.07349999999997</v>
      </c>
      <c r="KR23" s="3">
        <v>525.39089999999999</v>
      </c>
      <c r="KS23" s="3">
        <v>525.70600000000002</v>
      </c>
      <c r="KT23" s="3">
        <v>526.01869999999997</v>
      </c>
      <c r="KU23" s="3">
        <v>526.36149999999998</v>
      </c>
      <c r="KV23" s="3">
        <v>526.70259999999996</v>
      </c>
      <c r="KW23" s="3">
        <v>527.04219999999998</v>
      </c>
      <c r="KX23" s="3">
        <v>527.37990000000002</v>
      </c>
      <c r="KY23" s="3">
        <v>527.76210000000003</v>
      </c>
      <c r="KZ23" s="3">
        <v>528.12180000000001</v>
      </c>
      <c r="LA23" s="3">
        <v>528.48009999999999</v>
      </c>
      <c r="LB23" s="3">
        <v>528.83690000000001</v>
      </c>
      <c r="LC23" s="3">
        <v>529.23149999999998</v>
      </c>
      <c r="LD23" s="3">
        <v>529.62519999999995</v>
      </c>
      <c r="LE23" s="3">
        <v>530.01790000000005</v>
      </c>
      <c r="LF23" s="3">
        <v>530.41520000000003</v>
      </c>
      <c r="LG23" s="3">
        <v>530.82939999999996</v>
      </c>
      <c r="LH23" s="3">
        <v>531.24310000000003</v>
      </c>
      <c r="LI23" s="3">
        <v>531.65610000000004</v>
      </c>
      <c r="LJ23" s="3">
        <v>532.06820000000005</v>
      </c>
      <c r="LK23" s="3">
        <v>532.50919999999996</v>
      </c>
      <c r="LL23" s="3">
        <v>532.94439999999997</v>
      </c>
      <c r="LM23" s="3">
        <v>533.37919999999997</v>
      </c>
      <c r="LN23" s="3">
        <v>533.81349999999998</v>
      </c>
      <c r="LO23" s="3">
        <v>534.28660000000002</v>
      </c>
      <c r="LP23" s="3">
        <v>534.75890000000004</v>
      </c>
      <c r="LQ23" s="3">
        <v>535.23069999999996</v>
      </c>
      <c r="LR23" s="3">
        <v>535.70169999999996</v>
      </c>
      <c r="LS23" s="3">
        <v>536.18740000000003</v>
      </c>
      <c r="LT23" s="3">
        <v>536.67290000000003</v>
      </c>
      <c r="LU23" s="3">
        <v>537.1576</v>
      </c>
      <c r="LV23" s="3">
        <v>537.64200000000005</v>
      </c>
      <c r="LW23" s="3">
        <v>538.14729999999997</v>
      </c>
      <c r="LX23" s="3">
        <v>538.65219999999999</v>
      </c>
      <c r="LY23" s="3">
        <v>539.15689999999995</v>
      </c>
      <c r="LZ23" s="3">
        <v>539.66089999999997</v>
      </c>
      <c r="MA23" s="3">
        <v>540.19510000000002</v>
      </c>
      <c r="MB23" s="3">
        <v>540.72919999999999</v>
      </c>
      <c r="MC23" s="3">
        <v>541.26859999999999</v>
      </c>
      <c r="MD23" s="3">
        <v>541.80269999999996</v>
      </c>
      <c r="ME23" s="3">
        <v>542.33040000000005</v>
      </c>
      <c r="MF23" s="3">
        <v>542.8578</v>
      </c>
      <c r="MG23" s="3">
        <v>543.38559999999995</v>
      </c>
      <c r="MH23" s="3">
        <v>543.91330000000005</v>
      </c>
      <c r="MI23" s="3">
        <v>544.39170000000001</v>
      </c>
      <c r="MJ23" s="3">
        <v>544.87019999999995</v>
      </c>
      <c r="MK23" s="3">
        <v>545.34889999999996</v>
      </c>
      <c r="ML23" s="3">
        <v>545.82820000000004</v>
      </c>
      <c r="MM23" s="3">
        <v>546.15970000000004</v>
      </c>
      <c r="MN23" s="3">
        <v>546.4855</v>
      </c>
      <c r="MO23" s="3">
        <v>546.8107</v>
      </c>
      <c r="MP23" s="3">
        <v>547.14070000000004</v>
      </c>
      <c r="MQ23" s="3">
        <v>547.44169999999997</v>
      </c>
      <c r="MR23" s="3">
        <v>547.74189999999999</v>
      </c>
      <c r="MS23" s="3">
        <v>548.04719999999998</v>
      </c>
      <c r="MT23" s="3">
        <v>548.34630000000004</v>
      </c>
      <c r="MU23" s="180" t="s">
        <v>405</v>
      </c>
      <c r="MV23" s="180" t="b">
        <v>1</v>
      </c>
      <c r="MW23" s="1" t="s">
        <v>395</v>
      </c>
      <c r="MX23" s="180" t="s">
        <v>376</v>
      </c>
      <c r="MY23" s="180">
        <v>2026</v>
      </c>
      <c r="MZ23" s="180">
        <v>1</v>
      </c>
      <c r="NA23" s="17">
        <v>46174</v>
      </c>
      <c r="NB23" s="1" t="s">
        <v>406</v>
      </c>
      <c r="NC23" s="1" t="s">
        <v>407</v>
      </c>
      <c r="ND23" s="180" t="s">
        <v>408</v>
      </c>
      <c r="NE23" s="180" t="s">
        <v>379</v>
      </c>
      <c r="NF23" s="180" t="s">
        <v>749</v>
      </c>
    </row>
    <row r="24" spans="1:370" x14ac:dyDescent="0.25">
      <c r="A24" s="180" t="s">
        <v>404</v>
      </c>
      <c r="B24" s="180" t="s">
        <v>421</v>
      </c>
      <c r="C24" s="1" t="s">
        <v>1411</v>
      </c>
      <c r="D24" s="180" t="s">
        <v>393</v>
      </c>
      <c r="E24" s="180" t="s">
        <v>382</v>
      </c>
      <c r="F24" s="180" t="s">
        <v>374</v>
      </c>
      <c r="G24" s="2">
        <v>-0.80267379999999999</v>
      </c>
      <c r="H24" s="2">
        <v>-0.81484109999999998</v>
      </c>
      <c r="I24" s="2">
        <v>-0.83225950000000004</v>
      </c>
      <c r="J24" s="2">
        <v>-0.83356909999999995</v>
      </c>
      <c r="K24" s="2">
        <v>-0.8187702</v>
      </c>
      <c r="L24" s="2">
        <v>-0.89044140000000005</v>
      </c>
      <c r="M24" s="2">
        <v>-1.0485819999999999</v>
      </c>
      <c r="N24" s="2">
        <v>-1.316276</v>
      </c>
      <c r="O24" s="2">
        <v>-1.693524</v>
      </c>
      <c r="P24" s="2">
        <v>-1.939244</v>
      </c>
      <c r="Q24" s="2">
        <v>-2.053436</v>
      </c>
      <c r="R24" s="2">
        <v>-2.0480740000000002</v>
      </c>
      <c r="S24" s="2">
        <v>-1.9231579999999999</v>
      </c>
      <c r="T24" s="2">
        <v>-1.847926</v>
      </c>
      <c r="U24" s="2">
        <v>-1.8223780000000001</v>
      </c>
      <c r="V24" s="2">
        <v>-1.8091470000000001</v>
      </c>
      <c r="W24" s="2">
        <v>-1.8082339999999999</v>
      </c>
      <c r="X24" s="2">
        <v>-1.8745989999999999</v>
      </c>
      <c r="Y24" s="2">
        <v>-2.0082420000000001</v>
      </c>
      <c r="Z24" s="2">
        <v>-2.2205279999999998</v>
      </c>
      <c r="AA24" s="2">
        <v>-2.5114540000000001</v>
      </c>
      <c r="AB24" s="2">
        <v>-2.7578819999999999</v>
      </c>
      <c r="AC24" s="2">
        <v>-2.9598089999999999</v>
      </c>
      <c r="AD24" s="2">
        <v>-3.1476359999999999</v>
      </c>
      <c r="AE24" s="2">
        <v>-3.3213629999999998</v>
      </c>
      <c r="AF24" s="2">
        <v>-3.4217369999999998</v>
      </c>
      <c r="AG24" s="2">
        <v>-3.4487580000000002</v>
      </c>
      <c r="AH24" s="2">
        <v>-3.326092</v>
      </c>
      <c r="AI24" s="2">
        <v>-3.0537399999999999</v>
      </c>
      <c r="AJ24" s="2">
        <v>-3.1489590000000001</v>
      </c>
      <c r="AK24" s="2">
        <v>-3.6117499999999998</v>
      </c>
      <c r="AL24" s="2">
        <v>-4.4907050000000002</v>
      </c>
      <c r="AM24" s="2">
        <v>-5.7858270000000003</v>
      </c>
      <c r="AN24" s="2">
        <v>-6.6882960000000002</v>
      </c>
      <c r="AO24" s="2">
        <v>-7.1981120000000001</v>
      </c>
      <c r="AP24" s="2">
        <v>-7.3652280000000001</v>
      </c>
      <c r="AQ24" s="2">
        <v>-7.1896409999999999</v>
      </c>
      <c r="AR24" s="2">
        <v>-7.180466</v>
      </c>
      <c r="AS24" s="2">
        <v>-7.3376979999999996</v>
      </c>
      <c r="AT24" s="2">
        <v>-7.5736109999999996</v>
      </c>
      <c r="AU24" s="2">
        <v>-7.888204</v>
      </c>
      <c r="AV24" s="2">
        <v>-8.2987380000000002</v>
      </c>
      <c r="AW24" s="2">
        <v>-8.8052139999999994</v>
      </c>
      <c r="AX24" s="2">
        <v>-9.4313529999999997</v>
      </c>
      <c r="AY24" s="2">
        <v>-10.177149999999999</v>
      </c>
      <c r="AZ24" s="2">
        <v>-10.88303</v>
      </c>
      <c r="BA24" s="2">
        <v>-11.54898</v>
      </c>
      <c r="BB24" s="2">
        <v>-12.22724</v>
      </c>
      <c r="BC24" s="2">
        <v>-12.917820000000001</v>
      </c>
      <c r="BD24" s="2">
        <v>-13.466850000000001</v>
      </c>
      <c r="BE24" s="2">
        <v>-13.87433</v>
      </c>
      <c r="BF24" s="2">
        <v>-14.135619999999999</v>
      </c>
      <c r="BG24" s="2">
        <v>-14.25071</v>
      </c>
      <c r="BH24" s="2">
        <v>-14.401350000000001</v>
      </c>
      <c r="BI24" s="2">
        <v>-14.58752</v>
      </c>
      <c r="BJ24" s="2">
        <v>-14.77957</v>
      </c>
      <c r="BK24" s="2">
        <v>-14.977510000000001</v>
      </c>
      <c r="BL24" s="2">
        <v>-15.17751</v>
      </c>
      <c r="BM24" s="2">
        <v>-15.379569999999999</v>
      </c>
      <c r="BN24" s="2">
        <v>-15.559900000000001</v>
      </c>
      <c r="BO24" s="2">
        <v>-15.718529999999999</v>
      </c>
      <c r="BP24" s="2">
        <v>-16.00189</v>
      </c>
      <c r="BQ24" s="2">
        <v>-16.41001</v>
      </c>
      <c r="BR24" s="2">
        <v>-16.952680000000001</v>
      </c>
      <c r="BS24" s="2">
        <v>-17.629909999999999</v>
      </c>
      <c r="BT24" s="2">
        <v>-18.236360000000001</v>
      </c>
      <c r="BU24" s="2">
        <v>-18.772030000000001</v>
      </c>
      <c r="BV24" s="2">
        <v>-19.257380000000001</v>
      </c>
      <c r="BW24" s="2">
        <v>-19.692419999999998</v>
      </c>
      <c r="BX24" s="2">
        <v>-20.159669999999998</v>
      </c>
      <c r="BY24" s="2">
        <v>-20.659140000000001</v>
      </c>
      <c r="BZ24" s="2">
        <v>-21.238990000000001</v>
      </c>
      <c r="CA24" s="2">
        <v>-21.899229999999999</v>
      </c>
      <c r="CB24" s="2">
        <v>-22.268270000000001</v>
      </c>
      <c r="CC24" s="2">
        <v>-22.3461</v>
      </c>
      <c r="CD24" s="2">
        <v>-22.11187</v>
      </c>
      <c r="CE24" s="2">
        <v>-21.5656</v>
      </c>
      <c r="CF24" s="2">
        <v>-21.203939999999999</v>
      </c>
      <c r="CG24" s="2">
        <v>-21.026900000000001</v>
      </c>
      <c r="CH24" s="2">
        <v>-20.990739999999999</v>
      </c>
      <c r="CI24" s="2">
        <v>-21.095479999999998</v>
      </c>
      <c r="CJ24" s="2">
        <v>-21.106809999999999</v>
      </c>
      <c r="CK24" s="2">
        <v>-21.024750000000001</v>
      </c>
      <c r="CL24" s="2">
        <v>-20.916360000000001</v>
      </c>
      <c r="CM24" s="2">
        <v>-20.781649999999999</v>
      </c>
      <c r="CN24" s="2">
        <v>-20.452459999999999</v>
      </c>
      <c r="CO24" s="2">
        <v>-19.92878</v>
      </c>
      <c r="CP24" s="2">
        <v>-19.106079999999999</v>
      </c>
      <c r="CQ24" s="2">
        <v>-17.98434</v>
      </c>
      <c r="CR24" s="2">
        <v>-17.895209999999999</v>
      </c>
      <c r="CS24" s="2">
        <v>-17.781189999999999</v>
      </c>
      <c r="CT24" s="2">
        <v>-17.64226</v>
      </c>
      <c r="CU24" s="2">
        <v>-18.228349999999999</v>
      </c>
      <c r="CV24" s="2">
        <v>-18.807279999999999</v>
      </c>
      <c r="CW24" s="2">
        <v>-17.598960000000002</v>
      </c>
      <c r="CX24" s="2">
        <v>-14.60341</v>
      </c>
      <c r="CY24" s="2">
        <v>-10.791729999999999</v>
      </c>
      <c r="CZ24" s="2">
        <v>-7.724329</v>
      </c>
      <c r="DA24" s="2">
        <v>-6.6255480000000002</v>
      </c>
      <c r="DB24" s="2">
        <v>-7.4953890000000003</v>
      </c>
      <c r="DC24" s="2">
        <v>-8.6912489999999991</v>
      </c>
      <c r="DD24" s="2">
        <v>-9.0809370000000005</v>
      </c>
      <c r="DE24" s="2">
        <v>-8.7140950000000004</v>
      </c>
      <c r="DF24" s="2">
        <v>-7.5907179999999999</v>
      </c>
      <c r="DG24" s="2">
        <v>-5.9895259999999997</v>
      </c>
      <c r="DH24" s="2">
        <v>-4.7065359999999998</v>
      </c>
      <c r="DI24" s="2">
        <v>-4.583005</v>
      </c>
      <c r="DJ24" s="2">
        <v>-5.6189330000000002</v>
      </c>
      <c r="DK24" s="2">
        <v>-6.6182879999999997</v>
      </c>
      <c r="DL24" s="2">
        <v>-7.1482749999999999</v>
      </c>
      <c r="DM24" s="2">
        <v>-7.7959940000000003</v>
      </c>
      <c r="DN24" s="2">
        <v>-8.5614430000000006</v>
      </c>
      <c r="DO24" s="2">
        <v>-9.62392</v>
      </c>
      <c r="DP24" s="2">
        <v>-10.63158</v>
      </c>
      <c r="DQ24" s="2">
        <v>-10.910080000000001</v>
      </c>
      <c r="DR24" s="2">
        <v>-10.45942</v>
      </c>
      <c r="DS24" s="2">
        <v>-9.8190170000000006</v>
      </c>
      <c r="DT24" s="2">
        <v>-9.4788560000000004</v>
      </c>
      <c r="DU24" s="2">
        <v>-9.5889199999999999</v>
      </c>
      <c r="DV24" s="2">
        <v>-10.14921</v>
      </c>
      <c r="DW24" s="2">
        <v>-10.731059999999999</v>
      </c>
      <c r="DX24" s="2">
        <v>-11.129810000000001</v>
      </c>
      <c r="DY24" s="2">
        <v>-11.48612</v>
      </c>
      <c r="DZ24" s="2">
        <v>-11.8</v>
      </c>
      <c r="EA24" s="2">
        <v>-11.993539999999999</v>
      </c>
      <c r="EB24" s="2">
        <v>-12.20715</v>
      </c>
      <c r="EC24" s="2">
        <v>-12.71631</v>
      </c>
      <c r="ED24" s="2">
        <v>-13.52101</v>
      </c>
      <c r="EE24" s="2">
        <v>-14.668799999999999</v>
      </c>
      <c r="EF24" s="2">
        <v>-15.68857</v>
      </c>
      <c r="EG24" s="2">
        <v>-15.86988</v>
      </c>
      <c r="EH24" s="2">
        <v>-15.21274</v>
      </c>
      <c r="EI24" s="2">
        <v>-15.16778</v>
      </c>
      <c r="EJ24" s="2">
        <v>-15.44829</v>
      </c>
      <c r="EK24" s="2">
        <v>-14.20025</v>
      </c>
      <c r="EL24" s="2">
        <v>-11.423679999999999</v>
      </c>
      <c r="EM24" s="2">
        <v>-7.4624969999999999</v>
      </c>
      <c r="EN24" s="2">
        <v>-4.1494410000000004</v>
      </c>
      <c r="EO24" s="2">
        <v>-3.7192219999999998</v>
      </c>
      <c r="EP24" s="2">
        <v>-6.1718409999999997</v>
      </c>
      <c r="EQ24" s="2">
        <v>-8.3024939999999994</v>
      </c>
      <c r="ER24" s="2">
        <v>-9.27163</v>
      </c>
      <c r="ES24" s="2">
        <v>-11.102819999999999</v>
      </c>
      <c r="ET24" s="2">
        <v>-13.796060000000001</v>
      </c>
      <c r="EU24" s="2">
        <v>-17.55602</v>
      </c>
      <c r="EV24" s="2">
        <v>-20.94098</v>
      </c>
      <c r="EW24" s="2">
        <v>-21.71773</v>
      </c>
      <c r="EX24" s="2">
        <v>-19.88627</v>
      </c>
      <c r="EY24" s="2">
        <v>-17.94867</v>
      </c>
      <c r="EZ24" s="2">
        <v>-17.071390000000001</v>
      </c>
      <c r="FA24" s="2">
        <v>-16.393609999999999</v>
      </c>
      <c r="FB24" s="2">
        <v>-15.915330000000001</v>
      </c>
      <c r="FC24" s="2">
        <v>-15.454610000000001</v>
      </c>
      <c r="FD24" s="2">
        <v>-14.912570000000001</v>
      </c>
      <c r="FE24" s="2">
        <v>-14.33198</v>
      </c>
      <c r="FF24" s="2">
        <v>-13.71283</v>
      </c>
      <c r="FG24" s="2">
        <v>-12.93548</v>
      </c>
      <c r="FH24" s="2">
        <v>-12.177519999999999</v>
      </c>
      <c r="FI24" s="2">
        <v>-11.80852</v>
      </c>
      <c r="FJ24" s="2">
        <v>-11.828480000000001</v>
      </c>
      <c r="FK24" s="2">
        <v>-11.81756</v>
      </c>
      <c r="FL24" s="2">
        <v>-11.64963</v>
      </c>
      <c r="FM24" s="2">
        <v>-11.56704</v>
      </c>
      <c r="FN24" s="2">
        <v>-11.56978</v>
      </c>
      <c r="FO24" s="2">
        <v>-11.67221</v>
      </c>
      <c r="FP24" s="2">
        <v>-11.73766</v>
      </c>
      <c r="FQ24" s="2">
        <v>-11.559480000000001</v>
      </c>
      <c r="FR24" s="2">
        <v>-11.137650000000001</v>
      </c>
      <c r="FS24" s="2">
        <v>-10.60219</v>
      </c>
      <c r="FT24" s="2">
        <v>-10.16825</v>
      </c>
      <c r="FU24" s="2">
        <v>-10.00853</v>
      </c>
      <c r="FV24" s="2">
        <v>-10.12303</v>
      </c>
      <c r="FW24" s="2">
        <v>-10.18397</v>
      </c>
      <c r="FX24" s="2">
        <v>-10.134969999999999</v>
      </c>
      <c r="FY24" s="2">
        <v>-10.224500000000001</v>
      </c>
      <c r="FZ24" s="2">
        <v>-10.45256</v>
      </c>
      <c r="GA24" s="2">
        <v>-10.84094</v>
      </c>
      <c r="GB24" s="2">
        <v>-11.169309999999999</v>
      </c>
      <c r="GC24" s="2">
        <v>-11.10594</v>
      </c>
      <c r="GD24" s="2">
        <v>-10.65081</v>
      </c>
      <c r="GE24" s="2">
        <v>-10.36007</v>
      </c>
      <c r="GF24" s="2">
        <v>-10.224299999999999</v>
      </c>
      <c r="GG24" s="2">
        <v>-9.6741130000000002</v>
      </c>
      <c r="GH24" s="2">
        <v>-8.7095120000000001</v>
      </c>
      <c r="GI24" s="2">
        <v>-4.7321730000000004</v>
      </c>
      <c r="GJ24" s="2">
        <v>-0.9946393</v>
      </c>
      <c r="GK24" s="2">
        <v>-4.6714830000000003</v>
      </c>
      <c r="GL24" s="2">
        <v>-15.762700000000001</v>
      </c>
      <c r="GM24" s="2">
        <v>-29.52028</v>
      </c>
      <c r="GN24" s="2">
        <v>-40.207340000000002</v>
      </c>
      <c r="GO24" s="2">
        <v>-44.500279999999997</v>
      </c>
      <c r="GP24" s="2">
        <v>-42.399090000000001</v>
      </c>
      <c r="GQ24" s="2">
        <v>-40.416179999999997</v>
      </c>
      <c r="GR24" s="2">
        <v>-41.023699999999998</v>
      </c>
      <c r="GS24" s="2">
        <v>-41.187519999999999</v>
      </c>
      <c r="GT24" s="2">
        <v>-40.907620000000001</v>
      </c>
      <c r="GU24" s="2">
        <v>-40.77749</v>
      </c>
      <c r="GV24" s="2">
        <v>-40.82376</v>
      </c>
      <c r="GW24" s="2">
        <v>-40.490380000000002</v>
      </c>
      <c r="GX24" s="2">
        <v>-39.777369999999998</v>
      </c>
      <c r="GY24" s="2">
        <v>-40.532490000000003</v>
      </c>
      <c r="GZ24" s="2">
        <v>-41.40663</v>
      </c>
      <c r="HA24" s="2">
        <v>-38.653820000000003</v>
      </c>
      <c r="HB24" s="2">
        <v>-32.274059999999999</v>
      </c>
      <c r="HC24" s="2">
        <v>-24.290759999999999</v>
      </c>
      <c r="HD24" s="2">
        <v>-17.816610000000001</v>
      </c>
      <c r="HE24" s="2">
        <v>-15.20768</v>
      </c>
      <c r="HF24" s="2">
        <v>-16.463950000000001</v>
      </c>
      <c r="HG24" s="2">
        <v>-17.76886</v>
      </c>
      <c r="HH24" s="2">
        <v>-17.505009999999999</v>
      </c>
      <c r="HI24" s="2">
        <v>-17.213329999999999</v>
      </c>
      <c r="HJ24" s="2">
        <v>-16.893809999999998</v>
      </c>
      <c r="HK24" s="3">
        <v>-16.301210000000001</v>
      </c>
      <c r="HL24" s="3">
        <v>-16.803619999999999</v>
      </c>
      <c r="HM24" s="3">
        <v>-16.762789999999999</v>
      </c>
      <c r="HN24" s="3">
        <v>-16.929110000000001</v>
      </c>
      <c r="HO24" s="3">
        <v>-16.548010000000001</v>
      </c>
      <c r="HP24" s="3">
        <v>-16.820409999999999</v>
      </c>
      <c r="HQ24" s="3">
        <v>-16.732299999999999</v>
      </c>
      <c r="HR24" s="3">
        <v>-16.781220000000001</v>
      </c>
      <c r="HS24" s="3">
        <v>-16.84149</v>
      </c>
      <c r="HT24" s="3">
        <v>-16.829930000000001</v>
      </c>
      <c r="HU24" s="3">
        <v>-16.818210000000001</v>
      </c>
      <c r="HV24" s="3">
        <v>-16.806609999999999</v>
      </c>
      <c r="HW24" s="3">
        <v>-16.825589999999998</v>
      </c>
      <c r="HX24" s="3">
        <v>-16.844580000000001</v>
      </c>
      <c r="HY24" s="3">
        <v>-16.863620000000001</v>
      </c>
      <c r="HZ24" s="3">
        <v>-16.634399999999999</v>
      </c>
      <c r="IA24" s="3">
        <v>-16.486820000000002</v>
      </c>
      <c r="IB24" s="3">
        <v>-16.422090000000001</v>
      </c>
      <c r="IC24" s="3">
        <v>-16.191590000000001</v>
      </c>
      <c r="ID24" s="3">
        <v>-15.971500000000001</v>
      </c>
      <c r="IE24" s="3">
        <v>-15.698919999999999</v>
      </c>
      <c r="IF24" s="3">
        <v>-15.6203</v>
      </c>
      <c r="IG24" s="3">
        <v>-15.573700000000001</v>
      </c>
      <c r="IH24" s="3">
        <v>-15.52881</v>
      </c>
      <c r="II24" s="3">
        <v>-15.441800000000001</v>
      </c>
      <c r="IJ24" s="3">
        <v>-15.3393</v>
      </c>
      <c r="IK24" s="3">
        <v>-15.230499999999999</v>
      </c>
      <c r="IL24" s="3">
        <v>-15.12201</v>
      </c>
      <c r="IM24" s="3">
        <v>-14.965</v>
      </c>
      <c r="IN24" s="3">
        <v>-14.675689999999999</v>
      </c>
      <c r="IO24" s="3">
        <v>-14.3812</v>
      </c>
      <c r="IP24" s="3">
        <v>-14.14411</v>
      </c>
      <c r="IQ24" s="3">
        <v>-13.896610000000001</v>
      </c>
      <c r="IR24" s="3">
        <v>-13.632910000000001</v>
      </c>
      <c r="IS24" s="3">
        <v>-13.39099</v>
      </c>
      <c r="IT24" s="3">
        <v>-13.15131</v>
      </c>
      <c r="IU24" s="3">
        <v>-12.90512</v>
      </c>
      <c r="IV24" s="3">
        <v>-12.732419999999999</v>
      </c>
      <c r="IW24" s="3">
        <v>-12.652010000000001</v>
      </c>
      <c r="IX24" s="3">
        <v>-12.64151</v>
      </c>
      <c r="IY24" s="3">
        <v>-12.711819999999999</v>
      </c>
      <c r="IZ24" s="3">
        <v>-12.779299999999999</v>
      </c>
      <c r="JA24" s="3">
        <v>-12.84967</v>
      </c>
      <c r="JB24" s="3">
        <v>-12.921110000000001</v>
      </c>
      <c r="JC24" s="3">
        <v>-12.99137</v>
      </c>
      <c r="JD24" s="3">
        <v>-13.058439999999999</v>
      </c>
      <c r="JE24" s="3">
        <v>-13.130979999999999</v>
      </c>
      <c r="JF24" s="3">
        <v>-13.204929999999999</v>
      </c>
      <c r="JG24" s="3">
        <v>-13.27619</v>
      </c>
      <c r="JH24" s="3">
        <v>-13.345129999999999</v>
      </c>
      <c r="JI24" s="3">
        <v>-13.419919999999999</v>
      </c>
      <c r="JJ24" s="3">
        <v>-13.49591</v>
      </c>
      <c r="JK24" s="3">
        <v>-13.569000000000001</v>
      </c>
      <c r="JL24" s="3">
        <v>-13.637969999999999</v>
      </c>
      <c r="JM24" s="3">
        <v>-13.7125</v>
      </c>
      <c r="JN24" s="3">
        <v>-13.78842</v>
      </c>
      <c r="JO24" s="3">
        <v>-13.861179999999999</v>
      </c>
      <c r="JP24" s="3">
        <v>-13.92923</v>
      </c>
      <c r="JQ24" s="3">
        <v>-14.003080000000001</v>
      </c>
      <c r="JR24" s="3">
        <v>-14.07831</v>
      </c>
      <c r="JS24" s="3">
        <v>-14.15042</v>
      </c>
      <c r="JT24" s="3">
        <v>-14.21951</v>
      </c>
      <c r="JU24" s="3">
        <v>-14.29462</v>
      </c>
      <c r="JV24" s="3">
        <v>-14.37125</v>
      </c>
      <c r="JW24" s="3">
        <v>-14.44458</v>
      </c>
      <c r="JX24" s="3">
        <v>-14.514530000000001</v>
      </c>
      <c r="JY24" s="3">
        <v>-14.5907</v>
      </c>
      <c r="JZ24" s="3">
        <v>-14.66825</v>
      </c>
      <c r="KA24" s="3">
        <v>-14.743040000000001</v>
      </c>
      <c r="KB24" s="3">
        <v>-14.81537</v>
      </c>
      <c r="KC24" s="3">
        <v>-14.894170000000001</v>
      </c>
      <c r="KD24" s="3">
        <v>-14.974460000000001</v>
      </c>
      <c r="KE24" s="3">
        <v>-15.05142</v>
      </c>
      <c r="KF24" s="3">
        <v>-15.12702</v>
      </c>
      <c r="KG24" s="3">
        <v>-15.208930000000001</v>
      </c>
      <c r="KH24" s="3">
        <v>-15.291869999999999</v>
      </c>
      <c r="KI24" s="3">
        <v>-15.37134</v>
      </c>
      <c r="KJ24" s="3">
        <v>-15.4495</v>
      </c>
      <c r="KK24" s="3">
        <v>-15.53397</v>
      </c>
      <c r="KL24" s="3">
        <v>-15.619870000000001</v>
      </c>
      <c r="KM24" s="3">
        <v>-15.70233</v>
      </c>
      <c r="KN24" s="3">
        <v>-15.78327</v>
      </c>
      <c r="KO24" s="3">
        <v>-15.8711</v>
      </c>
      <c r="KP24" s="3">
        <v>-15.96048</v>
      </c>
      <c r="KQ24" s="3">
        <v>-16.04636</v>
      </c>
      <c r="KR24" s="3">
        <v>-16.13043</v>
      </c>
      <c r="KS24" s="3">
        <v>-16.221589999999999</v>
      </c>
      <c r="KT24" s="3">
        <v>-16.314330000000002</v>
      </c>
      <c r="KU24" s="3">
        <v>-16.403569999999998</v>
      </c>
      <c r="KV24" s="3">
        <v>-16.490300000000001</v>
      </c>
      <c r="KW24" s="3">
        <v>-16.584230000000002</v>
      </c>
      <c r="KX24" s="3">
        <v>-16.679960000000001</v>
      </c>
      <c r="KY24" s="3">
        <v>-16.772010000000002</v>
      </c>
      <c r="KZ24" s="3">
        <v>-16.862089999999998</v>
      </c>
      <c r="LA24" s="3">
        <v>-16.958929999999999</v>
      </c>
      <c r="LB24" s="3">
        <v>-17.05734</v>
      </c>
      <c r="LC24" s="3">
        <v>-17.152159999999999</v>
      </c>
      <c r="LD24" s="3">
        <v>-17.24466</v>
      </c>
      <c r="LE24" s="3">
        <v>-17.34479</v>
      </c>
      <c r="LF24" s="3">
        <v>-17.446629999999999</v>
      </c>
      <c r="LG24" s="3">
        <v>-17.544920000000001</v>
      </c>
      <c r="LH24" s="3">
        <v>-17.64011</v>
      </c>
      <c r="LI24" s="3">
        <v>-17.74295</v>
      </c>
      <c r="LJ24" s="3">
        <v>-17.847660000000001</v>
      </c>
      <c r="LK24" s="3">
        <v>-17.94849</v>
      </c>
      <c r="LL24" s="3">
        <v>-18.046569999999999</v>
      </c>
      <c r="LM24" s="3">
        <v>-18.152380000000001</v>
      </c>
      <c r="LN24" s="3">
        <v>-18.260100000000001</v>
      </c>
      <c r="LO24" s="3">
        <v>-18.36402</v>
      </c>
      <c r="LP24" s="3">
        <v>-18.46555</v>
      </c>
      <c r="LQ24" s="3">
        <v>-18.57526</v>
      </c>
      <c r="LR24" s="3">
        <v>-18.686920000000001</v>
      </c>
      <c r="LS24" s="3">
        <v>-18.794530000000002</v>
      </c>
      <c r="LT24" s="3">
        <v>-18.89893</v>
      </c>
      <c r="LU24" s="3">
        <v>-19.011659999999999</v>
      </c>
      <c r="LV24" s="3">
        <v>-19.12641</v>
      </c>
      <c r="LW24" s="3">
        <v>-19.23706</v>
      </c>
      <c r="LX24" s="3">
        <v>-19.344550000000002</v>
      </c>
      <c r="LY24" s="3">
        <v>-19.460629999999998</v>
      </c>
      <c r="LZ24" s="3">
        <v>-19.578800000000001</v>
      </c>
      <c r="MA24" s="3">
        <v>-19.69275</v>
      </c>
      <c r="MB24" s="3">
        <v>-19.803830000000001</v>
      </c>
      <c r="MC24" s="3">
        <v>-19.923649999999999</v>
      </c>
      <c r="MD24" s="3">
        <v>-20.045839999999998</v>
      </c>
      <c r="ME24" s="3">
        <v>-20.16358</v>
      </c>
      <c r="MF24" s="3">
        <v>-20.277100000000001</v>
      </c>
      <c r="MG24" s="3">
        <v>-20.399480000000001</v>
      </c>
      <c r="MH24" s="3">
        <v>-20.52411</v>
      </c>
      <c r="MI24" s="3">
        <v>-20.644349999999999</v>
      </c>
      <c r="MJ24" s="3">
        <v>-20.758790000000001</v>
      </c>
      <c r="MK24" s="3">
        <v>-20.882020000000001</v>
      </c>
      <c r="ML24" s="3">
        <v>-21.007570000000001</v>
      </c>
      <c r="MM24" s="3">
        <v>-21.128730000000001</v>
      </c>
      <c r="MN24" s="3">
        <v>-21.240359999999999</v>
      </c>
      <c r="MO24" s="3">
        <v>-21.360289999999999</v>
      </c>
      <c r="MP24" s="3">
        <v>-21.48273</v>
      </c>
      <c r="MQ24" s="3">
        <v>-21.600709999999999</v>
      </c>
      <c r="MR24" s="3">
        <v>-21.713259999999998</v>
      </c>
      <c r="MS24" s="3">
        <v>-21.835080000000001</v>
      </c>
      <c r="MT24" s="3">
        <v>-21.95947</v>
      </c>
      <c r="MU24" s="180" t="s">
        <v>436</v>
      </c>
      <c r="MV24" s="180" t="b">
        <v>0</v>
      </c>
      <c r="MW24" s="180" t="s">
        <v>376</v>
      </c>
      <c r="MX24" s="180" t="s">
        <v>376</v>
      </c>
      <c r="MY24" s="180">
        <v>2025</v>
      </c>
      <c r="MZ24" s="180">
        <v>4</v>
      </c>
      <c r="NA24" s="17">
        <v>46174</v>
      </c>
      <c r="NB24" s="1" t="s">
        <v>433</v>
      </c>
      <c r="NC24" s="180" t="s">
        <v>376</v>
      </c>
      <c r="ND24" s="180" t="s">
        <v>408</v>
      </c>
      <c r="NE24" s="180" t="s">
        <v>424</v>
      </c>
      <c r="NF24" s="180" t="s">
        <v>749</v>
      </c>
    </row>
    <row r="25" spans="1:370" x14ac:dyDescent="0.25">
      <c r="A25" s="180" t="s">
        <v>404</v>
      </c>
      <c r="B25" s="180" t="s">
        <v>439</v>
      </c>
      <c r="C25" s="1" t="s">
        <v>1411</v>
      </c>
      <c r="D25" s="180" t="s">
        <v>393</v>
      </c>
      <c r="E25" s="180" t="s">
        <v>382</v>
      </c>
      <c r="F25" s="180" t="s">
        <v>374</v>
      </c>
      <c r="G25" s="2">
        <v>29.060040000000001</v>
      </c>
      <c r="H25" s="2">
        <v>31.342300000000002</v>
      </c>
      <c r="I25" s="2">
        <v>34.38532</v>
      </c>
      <c r="J25" s="2">
        <v>36.414000000000001</v>
      </c>
      <c r="K25" s="2">
        <v>38.759250000000002</v>
      </c>
      <c r="L25" s="2">
        <v>41.104500000000002</v>
      </c>
      <c r="M25" s="2">
        <v>43.449750000000002</v>
      </c>
      <c r="N25" s="2">
        <v>45.795000000000002</v>
      </c>
      <c r="O25" s="2">
        <v>49.706249999999997</v>
      </c>
      <c r="P25" s="2">
        <v>53.6175</v>
      </c>
      <c r="Q25" s="2">
        <v>57.528750000000002</v>
      </c>
      <c r="R25" s="2">
        <v>61.44</v>
      </c>
      <c r="S25" s="2">
        <v>65.316500000000005</v>
      </c>
      <c r="T25" s="2">
        <v>69.192999999999998</v>
      </c>
      <c r="U25" s="2">
        <v>73.069500000000005</v>
      </c>
      <c r="V25" s="2">
        <v>76.945999999999998</v>
      </c>
      <c r="W25" s="2">
        <v>82.096999999999994</v>
      </c>
      <c r="X25" s="2">
        <v>87.248000000000005</v>
      </c>
      <c r="Y25" s="2">
        <v>92.399000000000001</v>
      </c>
      <c r="Z25" s="2">
        <v>97.55</v>
      </c>
      <c r="AA25" s="2">
        <v>103.581</v>
      </c>
      <c r="AB25" s="2">
        <v>109.61199999999999</v>
      </c>
      <c r="AC25" s="2">
        <v>115.643</v>
      </c>
      <c r="AD25" s="2">
        <v>121.67400000000001</v>
      </c>
      <c r="AE25" s="2">
        <v>127.90819999999999</v>
      </c>
      <c r="AF25" s="2">
        <v>134.14250000000001</v>
      </c>
      <c r="AG25" s="2">
        <v>140.3768</v>
      </c>
      <c r="AH25" s="2">
        <v>146.61099999999999</v>
      </c>
      <c r="AI25" s="2">
        <v>154.61920000000001</v>
      </c>
      <c r="AJ25" s="2">
        <v>162.6275</v>
      </c>
      <c r="AK25" s="2">
        <v>170.63579999999999</v>
      </c>
      <c r="AL25" s="2">
        <v>178.64400000000001</v>
      </c>
      <c r="AM25" s="2">
        <v>190.07419999999999</v>
      </c>
      <c r="AN25" s="2">
        <v>201.50450000000001</v>
      </c>
      <c r="AO25" s="2">
        <v>212.9348</v>
      </c>
      <c r="AP25" s="2">
        <v>224.36500000000001</v>
      </c>
      <c r="AQ25" s="2">
        <v>237.19220000000001</v>
      </c>
      <c r="AR25" s="2">
        <v>250.01949999999999</v>
      </c>
      <c r="AS25" s="2">
        <v>262.8467</v>
      </c>
      <c r="AT25" s="2">
        <v>275.67399999999998</v>
      </c>
      <c r="AU25" s="2">
        <v>274.03750000000002</v>
      </c>
      <c r="AV25" s="2">
        <v>272.40100000000001</v>
      </c>
      <c r="AW25" s="2">
        <v>270.7645</v>
      </c>
      <c r="AX25" s="2">
        <v>269.12799999999999</v>
      </c>
      <c r="AY25" s="2">
        <v>281.52769999999998</v>
      </c>
      <c r="AZ25" s="2">
        <v>293.92750000000001</v>
      </c>
      <c r="BA25" s="2">
        <v>306.3272</v>
      </c>
      <c r="BB25" s="2">
        <v>318.72699999999998</v>
      </c>
      <c r="BC25" s="2">
        <v>335.613</v>
      </c>
      <c r="BD25" s="2">
        <v>352.49900000000002</v>
      </c>
      <c r="BE25" s="2">
        <v>369.38499999999999</v>
      </c>
      <c r="BF25" s="2">
        <v>386.27100000000002</v>
      </c>
      <c r="BG25" s="2">
        <v>401.25970000000001</v>
      </c>
      <c r="BH25" s="2">
        <v>416.24849999999998</v>
      </c>
      <c r="BI25" s="2">
        <v>431.23719999999997</v>
      </c>
      <c r="BJ25" s="2">
        <v>446.226</v>
      </c>
      <c r="BK25" s="2">
        <v>461.28149999999999</v>
      </c>
      <c r="BL25" s="2">
        <v>476.33699999999999</v>
      </c>
      <c r="BM25" s="2">
        <v>491.39249999999998</v>
      </c>
      <c r="BN25" s="2">
        <v>506.44799999999998</v>
      </c>
      <c r="BO25" s="2">
        <v>524.01250000000005</v>
      </c>
      <c r="BP25" s="2">
        <v>541.577</v>
      </c>
      <c r="BQ25" s="2">
        <v>559.14149999999995</v>
      </c>
      <c r="BR25" s="2">
        <v>576.70600000000002</v>
      </c>
      <c r="BS25" s="2">
        <v>585.70600000000002</v>
      </c>
      <c r="BT25" s="2">
        <v>594.70600000000002</v>
      </c>
      <c r="BU25" s="2">
        <v>603.70600000000002</v>
      </c>
      <c r="BV25" s="2">
        <v>612.70600000000002</v>
      </c>
      <c r="BW25" s="2">
        <v>632.40899999999999</v>
      </c>
      <c r="BX25" s="2">
        <v>652.11199999999997</v>
      </c>
      <c r="BY25" s="2">
        <v>671.81500000000005</v>
      </c>
      <c r="BZ25" s="2">
        <v>691.51800000000003</v>
      </c>
      <c r="CA25" s="2">
        <v>712.87480000000005</v>
      </c>
      <c r="CB25" s="2">
        <v>734.23149999999998</v>
      </c>
      <c r="CC25" s="2">
        <v>755.5883</v>
      </c>
      <c r="CD25" s="2">
        <v>776.94500000000005</v>
      </c>
      <c r="CE25" s="2">
        <v>799.99850000000004</v>
      </c>
      <c r="CF25" s="2">
        <v>823.05200000000002</v>
      </c>
      <c r="CG25" s="2">
        <v>846.10550000000001</v>
      </c>
      <c r="CH25" s="2">
        <v>869.15899999999999</v>
      </c>
      <c r="CI25" s="2">
        <v>895.28399999999999</v>
      </c>
      <c r="CJ25" s="2">
        <v>921.40899999999999</v>
      </c>
      <c r="CK25" s="2">
        <v>947.53399999999999</v>
      </c>
      <c r="CL25" s="2">
        <v>973.65899999999999</v>
      </c>
      <c r="CM25" s="2">
        <v>998.41499999999996</v>
      </c>
      <c r="CN25" s="2">
        <v>1023.171</v>
      </c>
      <c r="CO25" s="2">
        <v>1047.9269999999999</v>
      </c>
      <c r="CP25" s="2">
        <v>1072.683</v>
      </c>
      <c r="CQ25" s="2">
        <v>1098.0419999999999</v>
      </c>
      <c r="CR25" s="2">
        <v>1123.402</v>
      </c>
      <c r="CS25" s="2">
        <v>1148.761</v>
      </c>
      <c r="CT25" s="2">
        <v>1174.1210000000001</v>
      </c>
      <c r="CU25" s="2">
        <v>1207.028</v>
      </c>
      <c r="CV25" s="2">
        <v>1239.934</v>
      </c>
      <c r="CW25" s="2">
        <v>1272.8409999999999</v>
      </c>
      <c r="CX25" s="2">
        <v>1305.748</v>
      </c>
      <c r="CY25" s="2">
        <v>1325.327</v>
      </c>
      <c r="CZ25" s="2">
        <v>1344.905</v>
      </c>
      <c r="DA25" s="2">
        <v>1364.4839999999999</v>
      </c>
      <c r="DB25" s="2">
        <v>1384.0619999999999</v>
      </c>
      <c r="DC25" s="2">
        <v>1402.4929999999999</v>
      </c>
      <c r="DD25" s="2">
        <v>1420.925</v>
      </c>
      <c r="DE25" s="2">
        <v>1439.356</v>
      </c>
      <c r="DF25" s="2">
        <v>1457.787</v>
      </c>
      <c r="DG25" s="2">
        <v>1453.047</v>
      </c>
      <c r="DH25" s="2">
        <v>1448.308</v>
      </c>
      <c r="DI25" s="2">
        <v>1443.568</v>
      </c>
      <c r="DJ25" s="2">
        <v>1438.829</v>
      </c>
      <c r="DK25" s="2">
        <v>1446.7809999999999</v>
      </c>
      <c r="DL25" s="2">
        <v>1454.732</v>
      </c>
      <c r="DM25" s="2">
        <v>1462.683</v>
      </c>
      <c r="DN25" s="2">
        <v>1470.635</v>
      </c>
      <c r="DO25" s="2">
        <v>1485.598</v>
      </c>
      <c r="DP25" s="2">
        <v>1500.5609999999999</v>
      </c>
      <c r="DQ25" s="2">
        <v>1515.5239999999999</v>
      </c>
      <c r="DR25" s="2">
        <v>1530.4870000000001</v>
      </c>
      <c r="DS25" s="2">
        <v>1540.4159999999999</v>
      </c>
      <c r="DT25" s="2">
        <v>1550.345</v>
      </c>
      <c r="DU25" s="2">
        <v>1560.2750000000001</v>
      </c>
      <c r="DV25" s="2">
        <v>1570.204</v>
      </c>
      <c r="DW25" s="2">
        <v>1575.19</v>
      </c>
      <c r="DX25" s="2">
        <v>1580.1759999999999</v>
      </c>
      <c r="DY25" s="2">
        <v>1585.162</v>
      </c>
      <c r="DZ25" s="2">
        <v>1590.1479999999999</v>
      </c>
      <c r="EA25" s="2">
        <v>1613.9359999999999</v>
      </c>
      <c r="EB25" s="2">
        <v>1637.7239999999999</v>
      </c>
      <c r="EC25" s="2">
        <v>1661.5129999999999</v>
      </c>
      <c r="ED25" s="2">
        <v>1685.3009999999999</v>
      </c>
      <c r="EE25" s="2">
        <v>1707.7860000000001</v>
      </c>
      <c r="EF25" s="2">
        <v>1730.271</v>
      </c>
      <c r="EG25" s="2">
        <v>1752.7550000000001</v>
      </c>
      <c r="EH25" s="2">
        <v>1775.24</v>
      </c>
      <c r="EI25" s="2">
        <v>1781.3309999999999</v>
      </c>
      <c r="EJ25" s="2">
        <v>1787.422</v>
      </c>
      <c r="EK25" s="2">
        <v>1793.5139999999999</v>
      </c>
      <c r="EL25" s="2">
        <v>1799.605</v>
      </c>
      <c r="EM25" s="2">
        <v>1798.8140000000001</v>
      </c>
      <c r="EN25" s="2">
        <v>1798.0239999999999</v>
      </c>
      <c r="EO25" s="2">
        <v>1797.2339999999999</v>
      </c>
      <c r="EP25" s="2">
        <v>1796.443</v>
      </c>
      <c r="EQ25" s="2">
        <v>1814.36</v>
      </c>
      <c r="ER25" s="2">
        <v>1832.277</v>
      </c>
      <c r="ES25" s="2">
        <v>1850.194</v>
      </c>
      <c r="ET25" s="2">
        <v>1868.1110000000001</v>
      </c>
      <c r="EU25" s="2">
        <v>1901.623</v>
      </c>
      <c r="EV25" s="2">
        <v>1935.135</v>
      </c>
      <c r="EW25" s="2">
        <v>1968.646</v>
      </c>
      <c r="EX25" s="2">
        <v>2002.1579999999999</v>
      </c>
      <c r="EY25" s="2">
        <v>2007.1669999999999</v>
      </c>
      <c r="EZ25" s="2">
        <v>2012.1769999999999</v>
      </c>
      <c r="FA25" s="2">
        <v>2017.1869999999999</v>
      </c>
      <c r="FB25" s="2">
        <v>2022.1959999999999</v>
      </c>
      <c r="FC25" s="2">
        <v>2008.1410000000001</v>
      </c>
      <c r="FD25" s="2">
        <v>1994.085</v>
      </c>
      <c r="FE25" s="2">
        <v>1980.03</v>
      </c>
      <c r="FF25" s="2">
        <v>1965.9749999999999</v>
      </c>
      <c r="FG25" s="2">
        <v>2034.69</v>
      </c>
      <c r="FH25" s="2">
        <v>2103.4050000000002</v>
      </c>
      <c r="FI25" s="2">
        <v>2172.1190000000001</v>
      </c>
      <c r="FJ25" s="2">
        <v>2240.8339999999998</v>
      </c>
      <c r="FK25" s="2">
        <v>2266.6030000000001</v>
      </c>
      <c r="FL25" s="2">
        <v>2292.373</v>
      </c>
      <c r="FM25" s="2">
        <v>2318.1419999999998</v>
      </c>
      <c r="FN25" s="2">
        <v>2343.9110000000001</v>
      </c>
      <c r="FO25" s="2">
        <v>2401.3229999999999</v>
      </c>
      <c r="FP25" s="2">
        <v>2458.7350000000001</v>
      </c>
      <c r="FQ25" s="2">
        <v>2516.1469999999999</v>
      </c>
      <c r="FR25" s="2">
        <v>2573.5590000000002</v>
      </c>
      <c r="FS25" s="2">
        <v>2586.2359999999999</v>
      </c>
      <c r="FT25" s="2">
        <v>2598.9119999999998</v>
      </c>
      <c r="FU25" s="2">
        <v>2611.5880000000002</v>
      </c>
      <c r="FV25" s="2">
        <v>2624.2649999999999</v>
      </c>
      <c r="FW25" s="2">
        <v>2628.3910000000001</v>
      </c>
      <c r="FX25" s="2">
        <v>2632.5169999999998</v>
      </c>
      <c r="FY25" s="2">
        <v>2636.643</v>
      </c>
      <c r="FZ25" s="2">
        <v>2640.7689999999998</v>
      </c>
      <c r="GA25" s="2">
        <v>2643.42</v>
      </c>
      <c r="GB25" s="2">
        <v>2646.0709999999999</v>
      </c>
      <c r="GC25" s="2">
        <v>2648.7220000000002</v>
      </c>
      <c r="GD25" s="2">
        <v>2651.373</v>
      </c>
      <c r="GE25" s="2">
        <v>2642.027</v>
      </c>
      <c r="GF25" s="2">
        <v>2632.68</v>
      </c>
      <c r="GG25" s="2">
        <v>2623.3330000000001</v>
      </c>
      <c r="GH25" s="2">
        <v>2613.9870000000001</v>
      </c>
      <c r="GI25" s="2">
        <v>2656.8539999999998</v>
      </c>
      <c r="GJ25" s="2">
        <v>2699.721</v>
      </c>
      <c r="GK25" s="2">
        <v>2742.5880000000002</v>
      </c>
      <c r="GL25" s="2">
        <v>2785.4549999999999</v>
      </c>
      <c r="GM25" s="2">
        <v>2854.8739999999998</v>
      </c>
      <c r="GN25" s="2">
        <v>2924.2930000000001</v>
      </c>
      <c r="GO25" s="2">
        <v>2993.7130000000002</v>
      </c>
      <c r="GP25" s="2">
        <v>3063.1320000000001</v>
      </c>
      <c r="GQ25" s="2">
        <v>3082.0349999999999</v>
      </c>
      <c r="GR25" s="2">
        <v>3100.9380000000001</v>
      </c>
      <c r="GS25" s="2">
        <v>3119.84</v>
      </c>
      <c r="GT25" s="2">
        <v>3138.7429999999999</v>
      </c>
      <c r="GU25" s="2">
        <v>3079.1750000000002</v>
      </c>
      <c r="GV25" s="2">
        <v>3019.6060000000002</v>
      </c>
      <c r="GW25" s="2">
        <v>2960.038</v>
      </c>
      <c r="GX25" s="2">
        <v>2900.47</v>
      </c>
      <c r="GY25" s="2">
        <v>2965.63</v>
      </c>
      <c r="GZ25" s="2">
        <v>3030.7910000000002</v>
      </c>
      <c r="HA25" s="2">
        <v>3095.951</v>
      </c>
      <c r="HB25" s="2">
        <v>3161.1109999999999</v>
      </c>
      <c r="HC25" s="2">
        <v>3185.19</v>
      </c>
      <c r="HD25" s="2">
        <v>3209.27</v>
      </c>
      <c r="HE25" s="2">
        <v>3233.3490000000002</v>
      </c>
      <c r="HF25" s="2">
        <v>3257.4279999999999</v>
      </c>
      <c r="HG25" s="2">
        <v>3286.1439999999998</v>
      </c>
      <c r="HH25" s="2">
        <v>3314.86</v>
      </c>
      <c r="HI25" s="2">
        <v>3343.5749999999998</v>
      </c>
      <c r="HJ25" s="2">
        <v>3372.2910000000002</v>
      </c>
      <c r="HK25" s="3">
        <v>3399.58</v>
      </c>
      <c r="HL25" s="3">
        <v>3427.3710000000001</v>
      </c>
      <c r="HM25" s="3">
        <v>3455.1210000000001</v>
      </c>
      <c r="HN25" s="3">
        <v>3483.0369999999998</v>
      </c>
      <c r="HO25" s="3">
        <v>3506.11</v>
      </c>
      <c r="HP25" s="3">
        <v>3529.4560000000001</v>
      </c>
      <c r="HQ25" s="3">
        <v>3552.7130000000002</v>
      </c>
      <c r="HR25" s="3">
        <v>3576.02</v>
      </c>
      <c r="HS25" s="3">
        <v>3594.078</v>
      </c>
      <c r="HT25" s="3">
        <v>3612.1239999999998</v>
      </c>
      <c r="HU25" s="3">
        <v>3630.1579999999999</v>
      </c>
      <c r="HV25" s="3">
        <v>3648.181</v>
      </c>
      <c r="HW25" s="3">
        <v>3664.3829999999998</v>
      </c>
      <c r="HX25" s="3">
        <v>3680.6030000000001</v>
      </c>
      <c r="HY25" s="3">
        <v>3696.8420000000001</v>
      </c>
      <c r="HZ25" s="3">
        <v>3712.8519999999999</v>
      </c>
      <c r="IA25" s="3">
        <v>3730.3739999999998</v>
      </c>
      <c r="IB25" s="3">
        <v>3747.8319999999999</v>
      </c>
      <c r="IC25" s="3">
        <v>3765.058</v>
      </c>
      <c r="ID25" s="3">
        <v>3782.0650000000001</v>
      </c>
      <c r="IE25" s="3">
        <v>3798.5239999999999</v>
      </c>
      <c r="IF25" s="3">
        <v>3814.9050000000002</v>
      </c>
      <c r="IG25" s="3">
        <v>3831.24</v>
      </c>
      <c r="IH25" s="3">
        <v>3847.529</v>
      </c>
      <c r="II25" s="3">
        <v>3863.2159999999999</v>
      </c>
      <c r="IJ25" s="3">
        <v>3878.8</v>
      </c>
      <c r="IK25" s="3">
        <v>3894.2759999999998</v>
      </c>
      <c r="IL25" s="3">
        <v>3909.643</v>
      </c>
      <c r="IM25" s="3">
        <v>3924.752</v>
      </c>
      <c r="IN25" s="3">
        <v>3939.5709999999999</v>
      </c>
      <c r="IO25" s="3">
        <v>3954.096</v>
      </c>
      <c r="IP25" s="3">
        <v>3968.3829999999998</v>
      </c>
      <c r="IQ25" s="3">
        <v>3982.3049999999998</v>
      </c>
      <c r="IR25" s="3">
        <v>3995.9639999999999</v>
      </c>
      <c r="IS25" s="3">
        <v>4009.38</v>
      </c>
      <c r="IT25" s="3">
        <v>4022.5569999999998</v>
      </c>
      <c r="IU25" s="3">
        <v>4035.462</v>
      </c>
      <c r="IV25" s="3">
        <v>4048.194</v>
      </c>
      <c r="IW25" s="3">
        <v>4060.846</v>
      </c>
      <c r="IX25" s="3">
        <v>4073.4879999999998</v>
      </c>
      <c r="IY25" s="3">
        <v>4086.2</v>
      </c>
      <c r="IZ25" s="3">
        <v>4098.9790000000003</v>
      </c>
      <c r="JA25" s="3">
        <v>4111.8289999999997</v>
      </c>
      <c r="JB25" s="3">
        <v>4124.75</v>
      </c>
      <c r="JC25" s="3">
        <v>4137.741</v>
      </c>
      <c r="JD25" s="3">
        <v>4150.8</v>
      </c>
      <c r="JE25" s="3">
        <v>4163.9309999999996</v>
      </c>
      <c r="JF25" s="3">
        <v>4177.1360000000004</v>
      </c>
      <c r="JG25" s="3">
        <v>4190.4120000000003</v>
      </c>
      <c r="JH25" s="3">
        <v>4203.7569999999996</v>
      </c>
      <c r="JI25" s="3">
        <v>4217.1769999999997</v>
      </c>
      <c r="JJ25" s="3">
        <v>4230.6729999999998</v>
      </c>
      <c r="JK25" s="3">
        <v>4244.2420000000002</v>
      </c>
      <c r="JL25" s="3">
        <v>4257.88</v>
      </c>
      <c r="JM25" s="3">
        <v>4271.5929999999998</v>
      </c>
      <c r="JN25" s="3">
        <v>4285.3810000000003</v>
      </c>
      <c r="JO25" s="3">
        <v>4299.2430000000004</v>
      </c>
      <c r="JP25" s="3">
        <v>4313.1719999999996</v>
      </c>
      <c r="JQ25" s="3">
        <v>4327.1750000000002</v>
      </c>
      <c r="JR25" s="3">
        <v>4341.2529999999997</v>
      </c>
      <c r="JS25" s="3">
        <v>4355.4030000000002</v>
      </c>
      <c r="JT25" s="3">
        <v>4369.6229999999996</v>
      </c>
      <c r="JU25" s="3">
        <v>4383.9170000000004</v>
      </c>
      <c r="JV25" s="3">
        <v>4398.2889999999998</v>
      </c>
      <c r="JW25" s="3">
        <v>4412.7330000000002</v>
      </c>
      <c r="JX25" s="3">
        <v>4427.2479999999996</v>
      </c>
      <c r="JY25" s="3">
        <v>4441.8389999999999</v>
      </c>
      <c r="JZ25" s="3">
        <v>4456.5069999999996</v>
      </c>
      <c r="KA25" s="3">
        <v>4471.25</v>
      </c>
      <c r="KB25" s="3">
        <v>4486.0659999999998</v>
      </c>
      <c r="KC25" s="3">
        <v>4500.96</v>
      </c>
      <c r="KD25" s="3">
        <v>4515.9350000000004</v>
      </c>
      <c r="KE25" s="3">
        <v>4530.9859999999999</v>
      </c>
      <c r="KF25" s="3">
        <v>4546.1130000000003</v>
      </c>
      <c r="KG25" s="3">
        <v>4561.3220000000001</v>
      </c>
      <c r="KH25" s="3">
        <v>4576.6139999999996</v>
      </c>
      <c r="KI25" s="3">
        <v>4591.9849999999997</v>
      </c>
      <c r="KJ25" s="3">
        <v>4607.4350000000004</v>
      </c>
      <c r="KK25" s="3">
        <v>4622.9690000000001</v>
      </c>
      <c r="KL25" s="3">
        <v>4638.5889999999999</v>
      </c>
      <c r="KM25" s="3">
        <v>4654.2920000000004</v>
      </c>
      <c r="KN25" s="3">
        <v>4670.0749999999998</v>
      </c>
      <c r="KO25" s="3">
        <v>4685.9459999999999</v>
      </c>
      <c r="KP25" s="3">
        <v>4701.9059999999999</v>
      </c>
      <c r="KQ25" s="3">
        <v>4717.9530000000004</v>
      </c>
      <c r="KR25" s="3">
        <v>4734.0829999999996</v>
      </c>
      <c r="KS25" s="3">
        <v>4750.3050000000003</v>
      </c>
      <c r="KT25" s="3">
        <v>4766.6189999999997</v>
      </c>
      <c r="KU25" s="3">
        <v>4783.0230000000001</v>
      </c>
      <c r="KV25" s="3">
        <v>4799.5129999999999</v>
      </c>
      <c r="KW25" s="3">
        <v>4816.098</v>
      </c>
      <c r="KX25" s="3">
        <v>4832.7780000000002</v>
      </c>
      <c r="KY25" s="3">
        <v>4849.55</v>
      </c>
      <c r="KZ25" s="3">
        <v>4866.4120000000003</v>
      </c>
      <c r="LA25" s="3">
        <v>4883.3710000000001</v>
      </c>
      <c r="LB25" s="3">
        <v>4900.4279999999999</v>
      </c>
      <c r="LC25" s="3">
        <v>4917.5810000000001</v>
      </c>
      <c r="LD25" s="3">
        <v>4934.8249999999998</v>
      </c>
      <c r="LE25" s="3">
        <v>4952.17</v>
      </c>
      <c r="LF25" s="3">
        <v>4969.6170000000002</v>
      </c>
      <c r="LG25" s="3">
        <v>4987.1620000000003</v>
      </c>
      <c r="LH25" s="3">
        <v>5004.8019999999997</v>
      </c>
      <c r="LI25" s="3">
        <v>5022.5450000000001</v>
      </c>
      <c r="LJ25" s="3">
        <v>5040.393</v>
      </c>
      <c r="LK25" s="3">
        <v>5058.3410000000003</v>
      </c>
      <c r="LL25" s="3">
        <v>5076.3879999999999</v>
      </c>
      <c r="LM25" s="3">
        <v>5094.54</v>
      </c>
      <c r="LN25" s="3">
        <v>5112.8</v>
      </c>
      <c r="LO25" s="3">
        <v>5131.165</v>
      </c>
      <c r="LP25" s="3">
        <v>5149.63</v>
      </c>
      <c r="LQ25" s="3">
        <v>5168.2049999999999</v>
      </c>
      <c r="LR25" s="3">
        <v>5186.8919999999998</v>
      </c>
      <c r="LS25" s="3">
        <v>5205.6869999999999</v>
      </c>
      <c r="LT25" s="3">
        <v>5224.585</v>
      </c>
      <c r="LU25" s="3">
        <v>5243.5969999999998</v>
      </c>
      <c r="LV25" s="3">
        <v>5262.7240000000002</v>
      </c>
      <c r="LW25" s="3">
        <v>5281.9610000000002</v>
      </c>
      <c r="LX25" s="3">
        <v>5301.3059999999996</v>
      </c>
      <c r="LY25" s="3">
        <v>5320.7659999999996</v>
      </c>
      <c r="LZ25" s="3">
        <v>5340.3450000000003</v>
      </c>
      <c r="MA25" s="3">
        <v>5360.0379999999996</v>
      </c>
      <c r="MB25" s="3">
        <v>5379.8410000000003</v>
      </c>
      <c r="MC25" s="3">
        <v>5399.7650000000003</v>
      </c>
      <c r="MD25" s="3">
        <v>5419.8109999999997</v>
      </c>
      <c r="ME25" s="3">
        <v>5439.9750000000004</v>
      </c>
      <c r="MF25" s="3">
        <v>5460.2520000000004</v>
      </c>
      <c r="MG25" s="3">
        <v>5480.6509999999998</v>
      </c>
      <c r="MH25" s="3">
        <v>5501.1750000000002</v>
      </c>
      <c r="MI25" s="3">
        <v>5521.82</v>
      </c>
      <c r="MJ25" s="3">
        <v>5542.5789999999997</v>
      </c>
      <c r="MK25" s="3">
        <v>5563.46</v>
      </c>
      <c r="ML25" s="3">
        <v>5584.4679999999998</v>
      </c>
      <c r="MM25" s="3">
        <v>5605.5969999999998</v>
      </c>
      <c r="MN25" s="3">
        <v>5626.8370000000004</v>
      </c>
      <c r="MO25" s="3">
        <v>5648.1980000000003</v>
      </c>
      <c r="MP25" s="3">
        <v>5669.6809999999996</v>
      </c>
      <c r="MQ25" s="3">
        <v>5691.2809999999999</v>
      </c>
      <c r="MR25" s="3">
        <v>5712.9949999999999</v>
      </c>
      <c r="MS25" s="3">
        <v>5734.83</v>
      </c>
      <c r="MT25" s="3">
        <v>5756.7889999999998</v>
      </c>
      <c r="MU25" s="180" t="s">
        <v>429</v>
      </c>
      <c r="MV25" s="180" t="b">
        <v>0</v>
      </c>
      <c r="MW25" s="180" t="s">
        <v>376</v>
      </c>
      <c r="MX25" s="180" t="s">
        <v>376</v>
      </c>
      <c r="MY25" s="180">
        <v>2025</v>
      </c>
      <c r="MZ25" s="180">
        <v>4</v>
      </c>
      <c r="NA25" s="17">
        <v>46174</v>
      </c>
      <c r="NB25" s="1" t="s">
        <v>453</v>
      </c>
      <c r="NC25" s="1" t="s">
        <v>454</v>
      </c>
      <c r="ND25" s="180" t="s">
        <v>408</v>
      </c>
      <c r="NE25" s="180" t="s">
        <v>442</v>
      </c>
      <c r="NF25" s="180" t="s">
        <v>749</v>
      </c>
    </row>
    <row r="26" spans="1:370" x14ac:dyDescent="0.25">
      <c r="A26" s="180" t="s">
        <v>404</v>
      </c>
      <c r="B26" s="180" t="s">
        <v>1185</v>
      </c>
      <c r="C26" s="1" t="s">
        <v>1411</v>
      </c>
      <c r="D26" s="180" t="s">
        <v>393</v>
      </c>
      <c r="E26" s="180" t="s">
        <v>382</v>
      </c>
      <c r="F26" s="180" t="s">
        <v>374</v>
      </c>
      <c r="G26" s="2">
        <v>19.651610000000002</v>
      </c>
      <c r="H26" s="2">
        <v>21.021599999999999</v>
      </c>
      <c r="I26" s="2">
        <v>22.848240000000001</v>
      </c>
      <c r="J26" s="2">
        <v>24.065999999999999</v>
      </c>
      <c r="K26" s="2">
        <v>25.34975</v>
      </c>
      <c r="L26" s="2">
        <v>26.633500000000002</v>
      </c>
      <c r="M26" s="2">
        <v>27.917249999999999</v>
      </c>
      <c r="N26" s="2">
        <v>29.201000000000001</v>
      </c>
      <c r="O26" s="2">
        <v>31.925249999999998</v>
      </c>
      <c r="P26" s="2">
        <v>34.649500000000003</v>
      </c>
      <c r="Q26" s="2">
        <v>37.373750000000001</v>
      </c>
      <c r="R26" s="2">
        <v>40.097999999999999</v>
      </c>
      <c r="S26" s="2">
        <v>42.753250000000001</v>
      </c>
      <c r="T26" s="2">
        <v>45.408499999999997</v>
      </c>
      <c r="U26" s="2">
        <v>48.063749999999999</v>
      </c>
      <c r="V26" s="2">
        <v>50.719000000000001</v>
      </c>
      <c r="W26" s="2">
        <v>53.644750000000002</v>
      </c>
      <c r="X26" s="2">
        <v>56.570500000000003</v>
      </c>
      <c r="Y26" s="2">
        <v>59.496250000000003</v>
      </c>
      <c r="Z26" s="2">
        <v>62.421999999999997</v>
      </c>
      <c r="AA26" s="2">
        <v>66.103750000000005</v>
      </c>
      <c r="AB26" s="2">
        <v>69.785499999999999</v>
      </c>
      <c r="AC26" s="2">
        <v>73.467250000000007</v>
      </c>
      <c r="AD26" s="2">
        <v>77.149000000000001</v>
      </c>
      <c r="AE26" s="2">
        <v>81.021500000000003</v>
      </c>
      <c r="AF26" s="2">
        <v>84.894000000000005</v>
      </c>
      <c r="AG26" s="2">
        <v>88.766499999999994</v>
      </c>
      <c r="AH26" s="2">
        <v>92.638999999999996</v>
      </c>
      <c r="AI26" s="2">
        <v>96.986750000000001</v>
      </c>
      <c r="AJ26" s="2">
        <v>101.33450000000001</v>
      </c>
      <c r="AK26" s="2">
        <v>105.6823</v>
      </c>
      <c r="AL26" s="2">
        <v>110.03</v>
      </c>
      <c r="AM26" s="2">
        <v>117.7243</v>
      </c>
      <c r="AN26" s="2">
        <v>125.41849999999999</v>
      </c>
      <c r="AO26" s="2">
        <v>133.11269999999999</v>
      </c>
      <c r="AP26" s="2">
        <v>140.80699999999999</v>
      </c>
      <c r="AQ26" s="2">
        <v>149.69649999999999</v>
      </c>
      <c r="AR26" s="2">
        <v>158.58600000000001</v>
      </c>
      <c r="AS26" s="2">
        <v>167.47550000000001</v>
      </c>
      <c r="AT26" s="2">
        <v>176.36500000000001</v>
      </c>
      <c r="AU26" s="2">
        <v>186.06270000000001</v>
      </c>
      <c r="AV26" s="2">
        <v>195.76050000000001</v>
      </c>
      <c r="AW26" s="2">
        <v>205.45830000000001</v>
      </c>
      <c r="AX26" s="2">
        <v>215.15600000000001</v>
      </c>
      <c r="AY26" s="2">
        <v>226.03720000000001</v>
      </c>
      <c r="AZ26" s="2">
        <v>236.91849999999999</v>
      </c>
      <c r="BA26" s="2">
        <v>247.7997</v>
      </c>
      <c r="BB26" s="2">
        <v>258.68099999999998</v>
      </c>
      <c r="BC26" s="2">
        <v>273.26100000000002</v>
      </c>
      <c r="BD26" s="2">
        <v>287.84100000000001</v>
      </c>
      <c r="BE26" s="2">
        <v>302.42099999999999</v>
      </c>
      <c r="BF26" s="2">
        <v>317.00099999999998</v>
      </c>
      <c r="BG26" s="2">
        <v>330.54950000000002</v>
      </c>
      <c r="BH26" s="2">
        <v>344.09800000000001</v>
      </c>
      <c r="BI26" s="2">
        <v>357.6465</v>
      </c>
      <c r="BJ26" s="2">
        <v>371.19499999999999</v>
      </c>
      <c r="BK26" s="2">
        <v>385.16820000000001</v>
      </c>
      <c r="BL26" s="2">
        <v>399.14150000000001</v>
      </c>
      <c r="BM26" s="2">
        <v>413.11470000000003</v>
      </c>
      <c r="BN26" s="2">
        <v>427.08800000000002</v>
      </c>
      <c r="BO26" s="2">
        <v>442.71519999999998</v>
      </c>
      <c r="BP26" s="2">
        <v>458.34249999999997</v>
      </c>
      <c r="BQ26" s="2">
        <v>473.96980000000002</v>
      </c>
      <c r="BR26" s="2">
        <v>489.59699999999998</v>
      </c>
      <c r="BS26" s="2">
        <v>494.32400000000001</v>
      </c>
      <c r="BT26" s="2">
        <v>499.05099999999999</v>
      </c>
      <c r="BU26" s="2">
        <v>503.77800000000002</v>
      </c>
      <c r="BV26" s="2">
        <v>508.505</v>
      </c>
      <c r="BW26" s="2">
        <v>526.22400000000005</v>
      </c>
      <c r="BX26" s="2">
        <v>543.94299999999998</v>
      </c>
      <c r="BY26" s="2">
        <v>561.66200000000003</v>
      </c>
      <c r="BZ26" s="2">
        <v>579.38099999999997</v>
      </c>
      <c r="CA26" s="2">
        <v>599.08299999999997</v>
      </c>
      <c r="CB26" s="2">
        <v>618.78499999999997</v>
      </c>
      <c r="CC26" s="2">
        <v>638.48699999999997</v>
      </c>
      <c r="CD26" s="2">
        <v>658.18899999999996</v>
      </c>
      <c r="CE26" s="2">
        <v>679.77120000000002</v>
      </c>
      <c r="CF26" s="2">
        <v>701.35350000000005</v>
      </c>
      <c r="CG26" s="2">
        <v>722.9357</v>
      </c>
      <c r="CH26" s="2">
        <v>744.51800000000003</v>
      </c>
      <c r="CI26" s="2">
        <v>765.65150000000006</v>
      </c>
      <c r="CJ26" s="2">
        <v>786.78499999999997</v>
      </c>
      <c r="CK26" s="2">
        <v>807.91849999999999</v>
      </c>
      <c r="CL26" s="2">
        <v>829.05200000000002</v>
      </c>
      <c r="CM26" s="2">
        <v>849.92</v>
      </c>
      <c r="CN26" s="2">
        <v>870.78800000000001</v>
      </c>
      <c r="CO26" s="2">
        <v>891.65599999999995</v>
      </c>
      <c r="CP26" s="2">
        <v>912.524</v>
      </c>
      <c r="CQ26" s="2">
        <v>922.66330000000005</v>
      </c>
      <c r="CR26" s="2">
        <v>932.80250000000001</v>
      </c>
      <c r="CS26" s="2">
        <v>942.94179999999994</v>
      </c>
      <c r="CT26" s="2">
        <v>953.08100000000002</v>
      </c>
      <c r="CU26" s="2">
        <v>982.30880000000002</v>
      </c>
      <c r="CV26" s="2">
        <v>1011.5359999999999</v>
      </c>
      <c r="CW26" s="2">
        <v>1040.7639999999999</v>
      </c>
      <c r="CX26" s="2">
        <v>1069.992</v>
      </c>
      <c r="CY26" s="2">
        <v>1084.4010000000001</v>
      </c>
      <c r="CZ26" s="2">
        <v>1098.809</v>
      </c>
      <c r="DA26" s="2">
        <v>1113.2180000000001</v>
      </c>
      <c r="DB26" s="2">
        <v>1127.627</v>
      </c>
      <c r="DC26" s="2">
        <v>1143.4369999999999</v>
      </c>
      <c r="DD26" s="2">
        <v>1159.248</v>
      </c>
      <c r="DE26" s="2">
        <v>1175.058</v>
      </c>
      <c r="DF26" s="2">
        <v>1190.8679999999999</v>
      </c>
      <c r="DG26" s="2">
        <v>1184.4090000000001</v>
      </c>
      <c r="DH26" s="2">
        <v>1177.95</v>
      </c>
      <c r="DI26" s="2">
        <v>1171.491</v>
      </c>
      <c r="DJ26" s="2">
        <v>1165.0319999999999</v>
      </c>
      <c r="DK26" s="2">
        <v>1167.0340000000001</v>
      </c>
      <c r="DL26" s="2">
        <v>1169.0360000000001</v>
      </c>
      <c r="DM26" s="2">
        <v>1171.037</v>
      </c>
      <c r="DN26" s="2">
        <v>1173.039</v>
      </c>
      <c r="DO26" s="2">
        <v>1189.4770000000001</v>
      </c>
      <c r="DP26" s="2">
        <v>1205.915</v>
      </c>
      <c r="DQ26" s="2">
        <v>1222.3530000000001</v>
      </c>
      <c r="DR26" s="2">
        <v>1238.7909999999999</v>
      </c>
      <c r="DS26" s="2">
        <v>1248.2660000000001</v>
      </c>
      <c r="DT26" s="2">
        <v>1257.742</v>
      </c>
      <c r="DU26" s="2">
        <v>1267.2180000000001</v>
      </c>
      <c r="DV26" s="2">
        <v>1276.693</v>
      </c>
      <c r="DW26" s="2">
        <v>1279.894</v>
      </c>
      <c r="DX26" s="2">
        <v>1283.095</v>
      </c>
      <c r="DY26" s="2">
        <v>1286.296</v>
      </c>
      <c r="DZ26" s="2">
        <v>1289.4970000000001</v>
      </c>
      <c r="EA26" s="2">
        <v>1307.31</v>
      </c>
      <c r="EB26" s="2">
        <v>1325.124</v>
      </c>
      <c r="EC26" s="2">
        <v>1342.9369999999999</v>
      </c>
      <c r="ED26" s="2">
        <v>1360.75</v>
      </c>
      <c r="EE26" s="2">
        <v>1375.1179999999999</v>
      </c>
      <c r="EF26" s="2">
        <v>1389.4849999999999</v>
      </c>
      <c r="EG26" s="2">
        <v>1403.8530000000001</v>
      </c>
      <c r="EH26" s="2">
        <v>1418.22</v>
      </c>
      <c r="EI26" s="2">
        <v>1421.1210000000001</v>
      </c>
      <c r="EJ26" s="2">
        <v>1424.021</v>
      </c>
      <c r="EK26" s="2">
        <v>1426.922</v>
      </c>
      <c r="EL26" s="2">
        <v>1429.8230000000001</v>
      </c>
      <c r="EM26" s="2">
        <v>1428.42</v>
      </c>
      <c r="EN26" s="2">
        <v>1427.0170000000001</v>
      </c>
      <c r="EO26" s="2">
        <v>1425.614</v>
      </c>
      <c r="EP26" s="2">
        <v>1424.211</v>
      </c>
      <c r="EQ26" s="2">
        <v>1442.229</v>
      </c>
      <c r="ER26" s="2">
        <v>1460.248</v>
      </c>
      <c r="ES26" s="2">
        <v>1478.2660000000001</v>
      </c>
      <c r="ET26" s="2">
        <v>1496.2840000000001</v>
      </c>
      <c r="EU26" s="2">
        <v>1525.7529999999999</v>
      </c>
      <c r="EV26" s="2">
        <v>1555.222</v>
      </c>
      <c r="EW26" s="2">
        <v>1584.69</v>
      </c>
      <c r="EX26" s="2">
        <v>1614.1590000000001</v>
      </c>
      <c r="EY26" s="2">
        <v>1616.5029999999999</v>
      </c>
      <c r="EZ26" s="2">
        <v>1618.847</v>
      </c>
      <c r="FA26" s="2">
        <v>1621.19</v>
      </c>
      <c r="FB26" s="2">
        <v>1623.5340000000001</v>
      </c>
      <c r="FC26" s="2">
        <v>1611.856</v>
      </c>
      <c r="FD26" s="2">
        <v>1600.1790000000001</v>
      </c>
      <c r="FE26" s="2">
        <v>1588.501</v>
      </c>
      <c r="FF26" s="2">
        <v>1576.8240000000001</v>
      </c>
      <c r="FG26" s="2">
        <v>1638.444</v>
      </c>
      <c r="FH26" s="2">
        <v>1700.0640000000001</v>
      </c>
      <c r="FI26" s="2">
        <v>1761.684</v>
      </c>
      <c r="FJ26" s="2">
        <v>1823.3040000000001</v>
      </c>
      <c r="FK26" s="2">
        <v>1844.9849999999999</v>
      </c>
      <c r="FL26" s="2">
        <v>1866.6669999999999</v>
      </c>
      <c r="FM26" s="2">
        <v>1888.3489999999999</v>
      </c>
      <c r="FN26" s="2">
        <v>1910.03</v>
      </c>
      <c r="FO26" s="2">
        <v>1961.6030000000001</v>
      </c>
      <c r="FP26" s="2">
        <v>2013.1759999999999</v>
      </c>
      <c r="FQ26" s="2">
        <v>2064.7489999999998</v>
      </c>
      <c r="FR26" s="2">
        <v>2116.3220000000001</v>
      </c>
      <c r="FS26" s="2">
        <v>2129.973</v>
      </c>
      <c r="FT26" s="2">
        <v>2143.625</v>
      </c>
      <c r="FU26" s="2">
        <v>2157.2759999999998</v>
      </c>
      <c r="FV26" s="2">
        <v>2170.9270000000001</v>
      </c>
      <c r="FW26" s="2">
        <v>2170.8519999999999</v>
      </c>
      <c r="FX26" s="2">
        <v>2170.7759999999998</v>
      </c>
      <c r="FY26" s="2">
        <v>2170.6999999999998</v>
      </c>
      <c r="FZ26" s="2">
        <v>2170.625</v>
      </c>
      <c r="GA26" s="2">
        <v>2171.1320000000001</v>
      </c>
      <c r="GB26" s="2">
        <v>2171.6390000000001</v>
      </c>
      <c r="GC26" s="2">
        <v>2172.1460000000002</v>
      </c>
      <c r="GD26" s="2">
        <v>2172.6529999999998</v>
      </c>
      <c r="GE26" s="2">
        <v>2162.3049999999998</v>
      </c>
      <c r="GF26" s="2">
        <v>2151.9569999999999</v>
      </c>
      <c r="GG26" s="2">
        <v>2141.6080000000002</v>
      </c>
      <c r="GH26" s="2">
        <v>2131.2600000000002</v>
      </c>
      <c r="GI26" s="2">
        <v>2168.9650000000001</v>
      </c>
      <c r="GJ26" s="2">
        <v>2206.67</v>
      </c>
      <c r="GK26" s="2">
        <v>2244.375</v>
      </c>
      <c r="GL26" s="2">
        <v>2282.08</v>
      </c>
      <c r="GM26" s="2">
        <v>2344.8870000000002</v>
      </c>
      <c r="GN26" s="2">
        <v>2407.694</v>
      </c>
      <c r="GO26" s="2">
        <v>2470.5</v>
      </c>
      <c r="GP26" s="2">
        <v>2533.3069999999998</v>
      </c>
      <c r="GQ26" s="2">
        <v>2548.672</v>
      </c>
      <c r="GR26" s="2">
        <v>2564.0369999999998</v>
      </c>
      <c r="GS26" s="2">
        <v>2579.402</v>
      </c>
      <c r="GT26" s="2">
        <v>2594.7669999999998</v>
      </c>
      <c r="GU26" s="2">
        <v>2537.1039999999998</v>
      </c>
      <c r="GV26" s="2">
        <v>2479.44</v>
      </c>
      <c r="GW26" s="2">
        <v>2421.777</v>
      </c>
      <c r="GX26" s="2">
        <v>2364.1129999999998</v>
      </c>
      <c r="GY26" s="2">
        <v>2425.9560000000001</v>
      </c>
      <c r="GZ26" s="2">
        <v>2487.8000000000002</v>
      </c>
      <c r="HA26" s="2">
        <v>2549.643</v>
      </c>
      <c r="HB26" s="2">
        <v>2611.4859999999999</v>
      </c>
      <c r="HC26" s="2">
        <v>2637.123</v>
      </c>
      <c r="HD26" s="2">
        <v>2662.76</v>
      </c>
      <c r="HE26" s="2">
        <v>2688.3969999999999</v>
      </c>
      <c r="HF26" s="2">
        <v>2714.0340000000001</v>
      </c>
      <c r="HG26" s="2">
        <v>2739.2350000000001</v>
      </c>
      <c r="HH26" s="2">
        <v>2764.4360000000001</v>
      </c>
      <c r="HI26" s="2">
        <v>2789.636</v>
      </c>
      <c r="HJ26" s="2">
        <v>2814.837</v>
      </c>
      <c r="HK26" s="3">
        <v>2831.1379999999999</v>
      </c>
      <c r="HL26" s="3">
        <v>2847.942</v>
      </c>
      <c r="HM26" s="3">
        <v>2864.7049999999999</v>
      </c>
      <c r="HN26" s="3">
        <v>2881.634</v>
      </c>
      <c r="HO26" s="3">
        <v>2898.1819999999998</v>
      </c>
      <c r="HP26" s="3">
        <v>2915.002</v>
      </c>
      <c r="HQ26" s="3">
        <v>2931.7350000000001</v>
      </c>
      <c r="HR26" s="3">
        <v>2948.5160000000001</v>
      </c>
      <c r="HS26" s="3">
        <v>2965.357</v>
      </c>
      <c r="HT26" s="3">
        <v>2982.1869999999999</v>
      </c>
      <c r="HU26" s="3">
        <v>2999.0050000000001</v>
      </c>
      <c r="HV26" s="3">
        <v>3015.8119999999999</v>
      </c>
      <c r="HW26" s="3">
        <v>3032.6379999999999</v>
      </c>
      <c r="HX26" s="3">
        <v>3049.482</v>
      </c>
      <c r="HY26" s="3">
        <v>3066.346</v>
      </c>
      <c r="HZ26" s="3">
        <v>3082.98</v>
      </c>
      <c r="IA26" s="3">
        <v>3099.4670000000001</v>
      </c>
      <c r="IB26" s="3">
        <v>3115.8890000000001</v>
      </c>
      <c r="IC26" s="3">
        <v>3132.0810000000001</v>
      </c>
      <c r="ID26" s="3">
        <v>3148.0520000000001</v>
      </c>
      <c r="IE26" s="3">
        <v>3163.7510000000002</v>
      </c>
      <c r="IF26" s="3">
        <v>3179.3719999999998</v>
      </c>
      <c r="IG26" s="3">
        <v>3194.9450000000002</v>
      </c>
      <c r="IH26" s="3">
        <v>3210.4740000000002</v>
      </c>
      <c r="II26" s="3">
        <v>3225.9160000000002</v>
      </c>
      <c r="IJ26" s="3">
        <v>3241.2550000000001</v>
      </c>
      <c r="IK26" s="3">
        <v>3256.4859999999999</v>
      </c>
      <c r="IL26" s="3">
        <v>3271.6080000000002</v>
      </c>
      <c r="IM26" s="3">
        <v>3286.5729999999999</v>
      </c>
      <c r="IN26" s="3">
        <v>3301.2489999999998</v>
      </c>
      <c r="IO26" s="3">
        <v>3315.63</v>
      </c>
      <c r="IP26" s="3">
        <v>3329.7739999999999</v>
      </c>
      <c r="IQ26" s="3">
        <v>3343.6709999999998</v>
      </c>
      <c r="IR26" s="3">
        <v>3357.3029999999999</v>
      </c>
      <c r="IS26" s="3">
        <v>3370.6950000000002</v>
      </c>
      <c r="IT26" s="3">
        <v>3383.846</v>
      </c>
      <c r="IU26" s="3">
        <v>3396.7510000000002</v>
      </c>
      <c r="IV26" s="3">
        <v>3409.4830000000002</v>
      </c>
      <c r="IW26" s="3">
        <v>3422.1350000000002</v>
      </c>
      <c r="IX26" s="3">
        <v>3434.777</v>
      </c>
      <c r="IY26" s="3">
        <v>3447.489</v>
      </c>
      <c r="IZ26" s="3">
        <v>3460.268</v>
      </c>
      <c r="JA26" s="3">
        <v>3473.1179999999999</v>
      </c>
      <c r="JB26" s="3">
        <v>3486.0390000000002</v>
      </c>
      <c r="JC26" s="3">
        <v>3499.0309999999999</v>
      </c>
      <c r="JD26" s="3">
        <v>3512.0889999999999</v>
      </c>
      <c r="JE26" s="3">
        <v>3525.22</v>
      </c>
      <c r="JF26" s="3">
        <v>3538.4250000000002</v>
      </c>
      <c r="JG26" s="3">
        <v>3551.701</v>
      </c>
      <c r="JH26" s="3">
        <v>3565.0459999999998</v>
      </c>
      <c r="JI26" s="3">
        <v>3578.4659999999999</v>
      </c>
      <c r="JJ26" s="3">
        <v>3591.962</v>
      </c>
      <c r="JK26" s="3">
        <v>3605.5309999999999</v>
      </c>
      <c r="JL26" s="3">
        <v>3619.1689999999999</v>
      </c>
      <c r="JM26" s="3">
        <v>3632.8809999999999</v>
      </c>
      <c r="JN26" s="3">
        <v>3646.67</v>
      </c>
      <c r="JO26" s="3">
        <v>3660.5309999999999</v>
      </c>
      <c r="JP26" s="3">
        <v>3674.46</v>
      </c>
      <c r="JQ26" s="3">
        <v>3688.4630000000002</v>
      </c>
      <c r="JR26" s="3">
        <v>3702.5419999999999</v>
      </c>
      <c r="JS26" s="3">
        <v>3716.692</v>
      </c>
      <c r="JT26" s="3">
        <v>3730.9110000000001</v>
      </c>
      <c r="JU26" s="3">
        <v>3745.2060000000001</v>
      </c>
      <c r="JV26" s="3">
        <v>3759.5770000000002</v>
      </c>
      <c r="JW26" s="3">
        <v>3774.0219999999999</v>
      </c>
      <c r="JX26" s="3">
        <v>3788.5369999999998</v>
      </c>
      <c r="JY26" s="3">
        <v>3803.127</v>
      </c>
      <c r="JZ26" s="3">
        <v>3817.7959999999998</v>
      </c>
      <c r="KA26" s="3">
        <v>3832.5390000000002</v>
      </c>
      <c r="KB26" s="3">
        <v>3847.3539999999998</v>
      </c>
      <c r="KC26" s="3">
        <v>3862.2489999999998</v>
      </c>
      <c r="KD26" s="3">
        <v>3877.223</v>
      </c>
      <c r="KE26" s="3">
        <v>3892.2739999999999</v>
      </c>
      <c r="KF26" s="3">
        <v>3907.4009999999998</v>
      </c>
      <c r="KG26" s="3">
        <v>3922.61</v>
      </c>
      <c r="KH26" s="3">
        <v>3937.902</v>
      </c>
      <c r="KI26" s="3">
        <v>3953.2739999999999</v>
      </c>
      <c r="KJ26" s="3">
        <v>3968.723</v>
      </c>
      <c r="KK26" s="3">
        <v>3984.2570000000001</v>
      </c>
      <c r="KL26" s="3">
        <v>3999.877</v>
      </c>
      <c r="KM26" s="3">
        <v>4015.5790000000002</v>
      </c>
      <c r="KN26" s="3">
        <v>4031.3629999999998</v>
      </c>
      <c r="KO26" s="3">
        <v>4047.2339999999999</v>
      </c>
      <c r="KP26" s="3">
        <v>4063.194</v>
      </c>
      <c r="KQ26" s="3">
        <v>4079.24</v>
      </c>
      <c r="KR26" s="3">
        <v>4095.3710000000001</v>
      </c>
      <c r="KS26" s="3">
        <v>4111.5919999999996</v>
      </c>
      <c r="KT26" s="3">
        <v>4127.9070000000002</v>
      </c>
      <c r="KU26" s="3">
        <v>4144.3109999999997</v>
      </c>
      <c r="KV26" s="3">
        <v>4160.8010000000004</v>
      </c>
      <c r="KW26" s="3">
        <v>4177.3850000000002</v>
      </c>
      <c r="KX26" s="3">
        <v>4194.0649999999996</v>
      </c>
      <c r="KY26" s="3">
        <v>4210.8370000000004</v>
      </c>
      <c r="KZ26" s="3">
        <v>4227.7</v>
      </c>
      <c r="LA26" s="3">
        <v>4244.6589999999997</v>
      </c>
      <c r="LB26" s="3">
        <v>4261.7160000000003</v>
      </c>
      <c r="LC26" s="3">
        <v>4278.8680000000004</v>
      </c>
      <c r="LD26" s="3">
        <v>4296.1130000000003</v>
      </c>
      <c r="LE26" s="3">
        <v>4313.4579999999996</v>
      </c>
      <c r="LF26" s="3">
        <v>4330.9040000000005</v>
      </c>
      <c r="LG26" s="3">
        <v>4348.4489999999996</v>
      </c>
      <c r="LH26" s="3">
        <v>4366.0889999999999</v>
      </c>
      <c r="LI26" s="3">
        <v>4383.8329999999996</v>
      </c>
      <c r="LJ26" s="3">
        <v>4401.68</v>
      </c>
      <c r="LK26" s="3">
        <v>4419.6289999999999</v>
      </c>
      <c r="LL26" s="3">
        <v>4437.6750000000002</v>
      </c>
      <c r="LM26" s="3">
        <v>4455.8280000000004</v>
      </c>
      <c r="LN26" s="3">
        <v>4474.0879999999997</v>
      </c>
      <c r="LO26" s="3">
        <v>4492.4520000000002</v>
      </c>
      <c r="LP26" s="3">
        <v>4510.9170000000004</v>
      </c>
      <c r="LQ26" s="3">
        <v>4529.4930000000004</v>
      </c>
      <c r="LR26" s="3">
        <v>4548.18</v>
      </c>
      <c r="LS26" s="3">
        <v>4566.9740000000002</v>
      </c>
      <c r="LT26" s="3">
        <v>4585.8729999999996</v>
      </c>
      <c r="LU26" s="3">
        <v>4604.8850000000002</v>
      </c>
      <c r="LV26" s="3">
        <v>4624.0110000000004</v>
      </c>
      <c r="LW26" s="3">
        <v>4643.2489999999998</v>
      </c>
      <c r="LX26" s="3">
        <v>4662.5929999999998</v>
      </c>
      <c r="LY26" s="3">
        <v>4682.0540000000001</v>
      </c>
      <c r="LZ26" s="3">
        <v>4701.6319999999996</v>
      </c>
      <c r="MA26" s="3">
        <v>4721.3249999999998</v>
      </c>
      <c r="MB26" s="3">
        <v>4741.1289999999999</v>
      </c>
      <c r="MC26" s="3">
        <v>4761.0529999999999</v>
      </c>
      <c r="MD26" s="3">
        <v>4781.0990000000002</v>
      </c>
      <c r="ME26" s="3">
        <v>4801.2619999999997</v>
      </c>
      <c r="MF26" s="3">
        <v>4821.54</v>
      </c>
      <c r="MG26" s="3">
        <v>4841.9390000000003</v>
      </c>
      <c r="MH26" s="3">
        <v>4862.4629999999997</v>
      </c>
      <c r="MI26" s="3">
        <v>4883.107</v>
      </c>
      <c r="MJ26" s="3">
        <v>4903.866</v>
      </c>
      <c r="MK26" s="3">
        <v>4924.7479999999996</v>
      </c>
      <c r="ML26" s="3">
        <v>4945.7560000000003</v>
      </c>
      <c r="MM26" s="3">
        <v>4966.8850000000002</v>
      </c>
      <c r="MN26" s="3">
        <v>4988.125</v>
      </c>
      <c r="MO26" s="3">
        <v>5009.4849999999997</v>
      </c>
      <c r="MP26" s="3">
        <v>5030.9679999999998</v>
      </c>
      <c r="MQ26" s="3">
        <v>5052.5690000000004</v>
      </c>
      <c r="MR26" s="3">
        <v>5074.2820000000002</v>
      </c>
      <c r="MS26" s="3">
        <v>5096.1170000000002</v>
      </c>
      <c r="MT26" s="3">
        <v>5118.0770000000002</v>
      </c>
      <c r="MU26" s="180" t="s">
        <v>429</v>
      </c>
      <c r="MV26" s="180" t="b">
        <v>0</v>
      </c>
      <c r="MW26" s="180" t="s">
        <v>376</v>
      </c>
      <c r="MX26" s="180" t="s">
        <v>376</v>
      </c>
      <c r="MY26" s="180">
        <v>2025</v>
      </c>
      <c r="MZ26" s="180">
        <v>4</v>
      </c>
      <c r="NA26" s="17">
        <v>46174</v>
      </c>
      <c r="NB26" s="1" t="s">
        <v>1194</v>
      </c>
      <c r="NC26" s="1" t="s">
        <v>1195</v>
      </c>
      <c r="ND26" s="180" t="s">
        <v>408</v>
      </c>
      <c r="NE26" s="180" t="s">
        <v>1188</v>
      </c>
      <c r="NF26" s="180" t="s">
        <v>749</v>
      </c>
    </row>
    <row r="27" spans="1:370" x14ac:dyDescent="0.25">
      <c r="A27" s="180" t="s">
        <v>388</v>
      </c>
      <c r="B27" s="180" t="s">
        <v>767</v>
      </c>
      <c r="C27" s="1" t="s">
        <v>1411</v>
      </c>
      <c r="D27" s="180" t="s">
        <v>768</v>
      </c>
      <c r="E27" s="180" t="s">
        <v>776</v>
      </c>
      <c r="F27" s="180" t="s">
        <v>374</v>
      </c>
      <c r="G27" s="2">
        <v>36.200000000000003</v>
      </c>
      <c r="H27" s="2">
        <v>38.033329999999999</v>
      </c>
      <c r="I27" s="2">
        <v>39.166670000000003</v>
      </c>
      <c r="J27" s="2">
        <v>40.833329999999997</v>
      </c>
      <c r="K27" s="2">
        <v>44.633339999999997</v>
      </c>
      <c r="L27" s="2">
        <v>46.633339999999997</v>
      </c>
      <c r="M27" s="2">
        <v>48.366660000000003</v>
      </c>
      <c r="N27" s="2">
        <v>50.4</v>
      </c>
      <c r="O27" s="2">
        <v>51.4</v>
      </c>
      <c r="P27" s="2">
        <v>52.8</v>
      </c>
      <c r="Q27" s="2">
        <v>53.366660000000003</v>
      </c>
      <c r="R27" s="2">
        <v>54.766669999999998</v>
      </c>
      <c r="S27" s="2">
        <v>56.033329999999999</v>
      </c>
      <c r="T27" s="2">
        <v>57.766669999999998</v>
      </c>
      <c r="U27" s="2">
        <v>58.533329999999999</v>
      </c>
      <c r="V27" s="2">
        <v>59.933329999999998</v>
      </c>
      <c r="W27" s="2">
        <v>61.266669999999998</v>
      </c>
      <c r="X27" s="2">
        <v>62.933329999999998</v>
      </c>
      <c r="Y27" s="2">
        <v>63.2</v>
      </c>
      <c r="Z27" s="2">
        <v>63.8</v>
      </c>
      <c r="AA27" s="2">
        <v>64.133330000000001</v>
      </c>
      <c r="AB27" s="2">
        <v>65.466669999999993</v>
      </c>
      <c r="AC27" s="2">
        <v>65.966669999999993</v>
      </c>
      <c r="AD27" s="2">
        <v>66.166659999999993</v>
      </c>
      <c r="AE27" s="2">
        <v>66.066670000000002</v>
      </c>
      <c r="AF27" s="2">
        <v>67.633330000000001</v>
      </c>
      <c r="AG27" s="2">
        <v>68.333340000000007</v>
      </c>
      <c r="AH27" s="2">
        <v>69.466669999999993</v>
      </c>
      <c r="AI27" s="2">
        <v>70.833340000000007</v>
      </c>
      <c r="AJ27" s="2">
        <v>73.099999999999994</v>
      </c>
      <c r="AK27" s="2">
        <v>73.866669999999999</v>
      </c>
      <c r="AL27" s="2">
        <v>74.8</v>
      </c>
      <c r="AM27" s="2">
        <v>75.5</v>
      </c>
      <c r="AN27" s="2">
        <v>76.7</v>
      </c>
      <c r="AO27" s="2">
        <v>76.966669999999993</v>
      </c>
      <c r="AP27" s="2">
        <v>77.866669999999999</v>
      </c>
      <c r="AQ27" s="2">
        <v>77.866669999999999</v>
      </c>
      <c r="AR27" s="2">
        <v>78.7</v>
      </c>
      <c r="AS27" s="2">
        <v>79.099999999999994</v>
      </c>
      <c r="AT27" s="2">
        <v>79.8</v>
      </c>
      <c r="AU27" s="2">
        <v>79.533330000000007</v>
      </c>
      <c r="AV27" s="2">
        <v>80.466669999999993</v>
      </c>
      <c r="AW27" s="2">
        <v>80.266670000000005</v>
      </c>
      <c r="AX27" s="2">
        <v>81.133330000000001</v>
      </c>
      <c r="AY27" s="2">
        <v>81.466669999999993</v>
      </c>
      <c r="AZ27" s="2">
        <v>82.1</v>
      </c>
      <c r="BA27" s="2">
        <v>82.066670000000002</v>
      </c>
      <c r="BB27" s="2">
        <v>83</v>
      </c>
      <c r="BC27" s="2">
        <v>83.1</v>
      </c>
      <c r="BD27" s="2">
        <v>83.866669999999999</v>
      </c>
      <c r="BE27" s="2">
        <v>84</v>
      </c>
      <c r="BF27" s="2">
        <v>84.366669999999999</v>
      </c>
      <c r="BG27" s="2">
        <v>84.4</v>
      </c>
      <c r="BH27" s="2">
        <v>84.6</v>
      </c>
      <c r="BI27" s="2">
        <v>84.2</v>
      </c>
      <c r="BJ27" s="2">
        <v>84.166659999999993</v>
      </c>
      <c r="BK27" s="2">
        <v>83.7</v>
      </c>
      <c r="BL27" s="2">
        <v>84.733329999999995</v>
      </c>
      <c r="BM27" s="2">
        <v>84.566670000000002</v>
      </c>
      <c r="BN27" s="2">
        <v>84.8</v>
      </c>
      <c r="BO27" s="2">
        <v>84.333340000000007</v>
      </c>
      <c r="BP27" s="2">
        <v>84.9</v>
      </c>
      <c r="BQ27" s="2">
        <v>85.066670000000002</v>
      </c>
      <c r="BR27" s="2">
        <v>85.7</v>
      </c>
      <c r="BS27" s="2">
        <v>85.233329999999995</v>
      </c>
      <c r="BT27" s="2">
        <v>87.233329999999995</v>
      </c>
      <c r="BU27" s="2">
        <v>87.4</v>
      </c>
      <c r="BV27" s="2">
        <v>87.933329999999998</v>
      </c>
      <c r="BW27" s="2">
        <v>88.266670000000005</v>
      </c>
      <c r="BX27" s="2">
        <v>89.466669999999993</v>
      </c>
      <c r="BY27" s="2">
        <v>89.633330000000001</v>
      </c>
      <c r="BZ27" s="2">
        <v>91.1</v>
      </c>
      <c r="CA27" s="2">
        <v>91.566670000000002</v>
      </c>
      <c r="CB27" s="2">
        <v>92.5</v>
      </c>
      <c r="CC27" s="2">
        <v>92.5</v>
      </c>
      <c r="CD27" s="2">
        <v>93.633330000000001</v>
      </c>
      <c r="CE27" s="2">
        <v>93.3</v>
      </c>
      <c r="CF27" s="2">
        <v>94.6</v>
      </c>
      <c r="CG27" s="2">
        <v>94.166659999999993</v>
      </c>
      <c r="CH27" s="2">
        <v>94.533330000000007</v>
      </c>
      <c r="CI27" s="2">
        <v>94.533330000000007</v>
      </c>
      <c r="CJ27" s="2">
        <v>95.4</v>
      </c>
      <c r="CK27" s="2">
        <v>95.833340000000007</v>
      </c>
      <c r="CL27" s="2">
        <v>95.566670000000002</v>
      </c>
      <c r="CM27" s="2">
        <v>95.666659999999993</v>
      </c>
      <c r="CN27" s="2">
        <v>96.133330000000001</v>
      </c>
      <c r="CO27" s="2">
        <v>95.833340000000007</v>
      </c>
      <c r="CP27" s="2">
        <v>96.333340000000007</v>
      </c>
      <c r="CQ27" s="2">
        <v>95.866669999999999</v>
      </c>
      <c r="CR27" s="2">
        <v>96.1</v>
      </c>
      <c r="CS27" s="2">
        <v>95.866669999999999</v>
      </c>
      <c r="CT27" s="2">
        <v>95.8</v>
      </c>
      <c r="CU27" s="2">
        <v>95.533330000000007</v>
      </c>
      <c r="CV27" s="2">
        <v>96.233329999999995</v>
      </c>
      <c r="CW27" s="2">
        <v>96.066670000000002</v>
      </c>
      <c r="CX27" s="2">
        <v>96.333340000000007</v>
      </c>
      <c r="CY27" s="2">
        <v>96.1</v>
      </c>
      <c r="CZ27" s="2">
        <v>98.133330000000001</v>
      </c>
      <c r="DA27" s="2">
        <v>98.1</v>
      </c>
      <c r="DB27" s="2">
        <v>98.366669999999999</v>
      </c>
      <c r="DC27" s="2">
        <v>97.966669999999993</v>
      </c>
      <c r="DD27" s="2">
        <v>98.466669999999993</v>
      </c>
      <c r="DE27" s="2">
        <v>97.9</v>
      </c>
      <c r="DF27" s="2">
        <v>98.9</v>
      </c>
      <c r="DG27" s="2">
        <v>97.866669999999999</v>
      </c>
      <c r="DH27" s="2">
        <v>98.2</v>
      </c>
      <c r="DI27" s="2">
        <v>97.9</v>
      </c>
      <c r="DJ27" s="2">
        <v>97.9</v>
      </c>
      <c r="DK27" s="2">
        <v>97.266670000000005</v>
      </c>
      <c r="DL27" s="2">
        <v>97.5</v>
      </c>
      <c r="DM27" s="2">
        <v>97.266670000000005</v>
      </c>
      <c r="DN27" s="2">
        <v>97.133330000000001</v>
      </c>
      <c r="DO27" s="2">
        <v>96.866669999999999</v>
      </c>
      <c r="DP27" s="2">
        <v>96.8</v>
      </c>
      <c r="DQ27" s="2">
        <v>96.566670000000002</v>
      </c>
      <c r="DR27" s="2">
        <v>96.233329999999995</v>
      </c>
      <c r="DS27" s="2">
        <v>95.533330000000007</v>
      </c>
      <c r="DT27" s="2">
        <v>95.966669999999993</v>
      </c>
      <c r="DU27" s="2">
        <v>95.8</v>
      </c>
      <c r="DV27" s="2">
        <v>95.7</v>
      </c>
      <c r="DW27" s="2">
        <v>95.3</v>
      </c>
      <c r="DX27" s="2">
        <v>95.733329999999995</v>
      </c>
      <c r="DY27" s="2">
        <v>95.566670000000002</v>
      </c>
      <c r="DZ27" s="2">
        <v>95.4</v>
      </c>
      <c r="EA27" s="2">
        <v>95.166659999999993</v>
      </c>
      <c r="EB27" s="2">
        <v>95.433329999999998</v>
      </c>
      <c r="EC27" s="2">
        <v>95.466669999999993</v>
      </c>
      <c r="ED27" s="2">
        <v>95.9</v>
      </c>
      <c r="EE27" s="2">
        <v>95.2</v>
      </c>
      <c r="EF27" s="2">
        <v>95.333340000000007</v>
      </c>
      <c r="EG27" s="2">
        <v>95.166659999999993</v>
      </c>
      <c r="EH27" s="2">
        <v>95.166659999999993</v>
      </c>
      <c r="EI27" s="2">
        <v>95.066670000000002</v>
      </c>
      <c r="EJ27" s="2">
        <v>95.5</v>
      </c>
      <c r="EK27" s="2">
        <v>95.766670000000005</v>
      </c>
      <c r="EL27" s="2">
        <v>95.5</v>
      </c>
      <c r="EM27" s="2">
        <v>94.966669999999993</v>
      </c>
      <c r="EN27" s="2">
        <v>95.433329999999998</v>
      </c>
      <c r="EO27" s="2">
        <v>95.633330000000001</v>
      </c>
      <c r="EP27" s="2">
        <v>95.966669999999993</v>
      </c>
      <c r="EQ27" s="2">
        <v>95.9</v>
      </c>
      <c r="ER27" s="2">
        <v>96.7</v>
      </c>
      <c r="ES27" s="2">
        <v>97.7</v>
      </c>
      <c r="ET27" s="2">
        <v>96.966669999999993</v>
      </c>
      <c r="EU27" s="2">
        <v>95.8</v>
      </c>
      <c r="EV27" s="2">
        <v>95.8</v>
      </c>
      <c r="EW27" s="2">
        <v>95.5</v>
      </c>
      <c r="EX27" s="2">
        <v>95</v>
      </c>
      <c r="EY27" s="2">
        <v>94.966669999999993</v>
      </c>
      <c r="EZ27" s="2">
        <v>95.033330000000007</v>
      </c>
      <c r="FA27" s="2">
        <v>94.533330000000007</v>
      </c>
      <c r="FB27" s="2">
        <v>94.733329999999995</v>
      </c>
      <c r="FC27" s="2">
        <v>94.466669999999993</v>
      </c>
      <c r="FD27" s="2">
        <v>94.666659999999993</v>
      </c>
      <c r="FE27" s="2">
        <v>94.666659999999993</v>
      </c>
      <c r="FF27" s="2">
        <v>94.433329999999998</v>
      </c>
      <c r="FG27" s="2">
        <v>94.766670000000005</v>
      </c>
      <c r="FH27" s="2">
        <v>94.833340000000007</v>
      </c>
      <c r="FI27" s="2">
        <v>94.266670000000005</v>
      </c>
      <c r="FJ27" s="2">
        <v>94.2</v>
      </c>
      <c r="FK27" s="2">
        <v>94.133330000000001</v>
      </c>
      <c r="FL27" s="2">
        <v>94.566670000000002</v>
      </c>
      <c r="FM27" s="2">
        <v>95.1</v>
      </c>
      <c r="FN27" s="2">
        <v>95.533330000000007</v>
      </c>
      <c r="FO27" s="2">
        <v>95.566670000000002</v>
      </c>
      <c r="FP27" s="2">
        <v>97.933329999999998</v>
      </c>
      <c r="FQ27" s="2">
        <v>98.3</v>
      </c>
      <c r="FR27" s="2">
        <v>98</v>
      </c>
      <c r="FS27" s="2">
        <v>97.766670000000005</v>
      </c>
      <c r="FT27" s="2">
        <v>98.5</v>
      </c>
      <c r="FU27" s="2">
        <v>98.4</v>
      </c>
      <c r="FV27" s="2">
        <v>98.233329999999995</v>
      </c>
      <c r="FW27" s="2">
        <v>97.8</v>
      </c>
      <c r="FX27" s="2">
        <v>98.133330000000001</v>
      </c>
      <c r="FY27" s="2">
        <v>97.933329999999998</v>
      </c>
      <c r="FZ27" s="2">
        <v>98.533330000000007</v>
      </c>
      <c r="GA27" s="2">
        <v>98.133330000000001</v>
      </c>
      <c r="GB27" s="2">
        <v>98.533330000000007</v>
      </c>
      <c r="GC27" s="2">
        <v>98.533330000000007</v>
      </c>
      <c r="GD27" s="2">
        <v>99.1</v>
      </c>
      <c r="GE27" s="2">
        <v>99.4</v>
      </c>
      <c r="GF27" s="2">
        <v>99.2</v>
      </c>
      <c r="GG27" s="2">
        <v>99.633330000000001</v>
      </c>
      <c r="GH27" s="2">
        <v>99.966669999999993</v>
      </c>
      <c r="GI27" s="2">
        <v>99.7</v>
      </c>
      <c r="GJ27" s="2">
        <v>99.933329999999998</v>
      </c>
      <c r="GK27" s="2">
        <v>99.966669999999993</v>
      </c>
      <c r="GL27" s="2">
        <v>100.4667</v>
      </c>
      <c r="GM27" s="2">
        <v>100.36669999999999</v>
      </c>
      <c r="GN27" s="2">
        <v>100.0667</v>
      </c>
      <c r="GO27" s="2">
        <v>100</v>
      </c>
      <c r="GP27" s="2">
        <v>99.533330000000007</v>
      </c>
      <c r="GQ27" s="2">
        <v>99.833340000000007</v>
      </c>
      <c r="GR27" s="2">
        <v>99.333340000000007</v>
      </c>
      <c r="GS27" s="2">
        <v>99.833340000000007</v>
      </c>
      <c r="GT27" s="2">
        <v>100.0333</v>
      </c>
      <c r="GU27" s="2">
        <v>100.7</v>
      </c>
      <c r="GV27" s="2">
        <v>101.7</v>
      </c>
      <c r="GW27" s="2">
        <v>102.7</v>
      </c>
      <c r="GX27" s="2">
        <v>103.9</v>
      </c>
      <c r="GY27" s="2">
        <v>104.36669999999999</v>
      </c>
      <c r="GZ27" s="2">
        <v>105.13330000000001</v>
      </c>
      <c r="HA27" s="2">
        <v>105.9333</v>
      </c>
      <c r="HB27" s="2">
        <v>106.9333</v>
      </c>
      <c r="HC27" s="2">
        <v>107</v>
      </c>
      <c r="HD27" s="2">
        <v>108</v>
      </c>
      <c r="HE27" s="2">
        <v>108.86669999999999</v>
      </c>
      <c r="HF27" s="2">
        <v>110.0667</v>
      </c>
      <c r="HG27" s="2">
        <v>111.0333</v>
      </c>
      <c r="HH27" s="2">
        <v>111.66670000000001</v>
      </c>
      <c r="HI27" s="2">
        <v>112</v>
      </c>
      <c r="HJ27" s="2">
        <v>113</v>
      </c>
      <c r="HK27" s="2">
        <v>112.6</v>
      </c>
      <c r="HL27" s="3">
        <v>114.4584</v>
      </c>
      <c r="HM27" s="3">
        <v>115.696</v>
      </c>
      <c r="HN27" s="3">
        <v>116.503</v>
      </c>
      <c r="HO27" s="3">
        <v>116.6536</v>
      </c>
      <c r="HP27" s="3">
        <v>117.6632</v>
      </c>
      <c r="HQ27" s="3">
        <v>118.0099</v>
      </c>
      <c r="HR27" s="3">
        <v>118.7166</v>
      </c>
      <c r="HS27" s="3">
        <v>118.8385</v>
      </c>
      <c r="HT27" s="3">
        <v>119.9529</v>
      </c>
      <c r="HU27" s="3">
        <v>120.29</v>
      </c>
      <c r="HV27" s="3">
        <v>120.9923</v>
      </c>
      <c r="HW27" s="3">
        <v>121.124</v>
      </c>
      <c r="HX27" s="3">
        <v>122.24120000000001</v>
      </c>
      <c r="HY27" s="3">
        <v>122.56699999999999</v>
      </c>
      <c r="HZ27" s="3">
        <v>123.277</v>
      </c>
      <c r="IA27" s="3">
        <v>123.39239999999999</v>
      </c>
      <c r="IB27" s="3">
        <v>124.46259999999999</v>
      </c>
      <c r="IC27" s="3">
        <v>124.8295</v>
      </c>
      <c r="ID27" s="3">
        <v>125.51220000000001</v>
      </c>
      <c r="IE27" s="3">
        <v>125.6469</v>
      </c>
      <c r="IF27" s="3">
        <v>126.7414</v>
      </c>
      <c r="IG27" s="3">
        <v>127.12139999999999</v>
      </c>
      <c r="IH27" s="3">
        <v>127.8215</v>
      </c>
      <c r="II27" s="3">
        <v>127.9648</v>
      </c>
      <c r="IJ27" s="3">
        <v>129.084</v>
      </c>
      <c r="IK27" s="3">
        <v>129.4735</v>
      </c>
      <c r="IL27" s="3">
        <v>130.18790000000001</v>
      </c>
      <c r="IM27" s="3">
        <v>130.33449999999999</v>
      </c>
      <c r="IN27" s="3">
        <v>131.47370000000001</v>
      </c>
      <c r="IO27" s="3">
        <v>131.87020000000001</v>
      </c>
      <c r="IP27" s="3">
        <v>132.59819999999999</v>
      </c>
      <c r="IQ27" s="3">
        <v>132.74549999999999</v>
      </c>
      <c r="IR27" s="3">
        <v>133.90270000000001</v>
      </c>
      <c r="IS27" s="3">
        <v>134.30549999999999</v>
      </c>
      <c r="IT27" s="3">
        <v>135.04949999999999</v>
      </c>
      <c r="IU27" s="3">
        <v>135.20599999999999</v>
      </c>
      <c r="IV27" s="3">
        <v>136.39179999999999</v>
      </c>
      <c r="IW27" s="3">
        <v>136.80869999999999</v>
      </c>
      <c r="IX27" s="3">
        <v>137.57300000000001</v>
      </c>
      <c r="IY27" s="3">
        <v>137.73660000000001</v>
      </c>
      <c r="IZ27" s="3">
        <v>138.94900000000001</v>
      </c>
      <c r="JA27" s="3">
        <v>139.37549999999999</v>
      </c>
      <c r="JB27" s="3">
        <v>140.15450000000001</v>
      </c>
      <c r="JC27" s="3">
        <v>140.31970000000001</v>
      </c>
      <c r="JD27" s="3">
        <v>141.5523</v>
      </c>
      <c r="JE27" s="3">
        <v>141.98169999999999</v>
      </c>
      <c r="JF27" s="3">
        <v>142.77359999999999</v>
      </c>
      <c r="JG27" s="3">
        <v>142.93979999999999</v>
      </c>
      <c r="JH27" s="3">
        <v>144.1934</v>
      </c>
      <c r="JI27" s="3">
        <v>144.6276</v>
      </c>
      <c r="JJ27" s="3">
        <v>145.4297</v>
      </c>
      <c r="JK27" s="3">
        <v>145.5917</v>
      </c>
      <c r="JL27" s="3">
        <v>146.86369999999999</v>
      </c>
      <c r="JM27" s="3">
        <v>147.30369999999999</v>
      </c>
      <c r="JN27" s="3">
        <v>148.12270000000001</v>
      </c>
      <c r="JO27" s="3">
        <v>148.29069999999999</v>
      </c>
      <c r="JP27" s="3">
        <v>149.5915</v>
      </c>
      <c r="JQ27" s="3">
        <v>150.0402</v>
      </c>
      <c r="JR27" s="3">
        <v>150.87520000000001</v>
      </c>
      <c r="JS27" s="3">
        <v>151.04769999999999</v>
      </c>
      <c r="JT27" s="3">
        <v>152.3673</v>
      </c>
      <c r="JU27" s="3">
        <v>152.82130000000001</v>
      </c>
      <c r="JV27" s="3">
        <v>153.66730000000001</v>
      </c>
      <c r="JW27" s="3">
        <v>153.83879999999999</v>
      </c>
      <c r="JX27" s="3">
        <v>155.1833</v>
      </c>
      <c r="JY27" s="3">
        <v>155.6429</v>
      </c>
      <c r="JZ27" s="3">
        <v>156.5009</v>
      </c>
      <c r="KA27" s="3">
        <v>156.67099999999999</v>
      </c>
      <c r="KB27" s="3">
        <v>158.0333</v>
      </c>
      <c r="KC27" s="3">
        <v>158.49529999999999</v>
      </c>
      <c r="KD27" s="3">
        <v>159.364</v>
      </c>
      <c r="KE27" s="3">
        <v>159.53479999999999</v>
      </c>
      <c r="KF27" s="3">
        <v>160.92009999999999</v>
      </c>
      <c r="KG27" s="3">
        <v>161.3878</v>
      </c>
      <c r="KH27" s="3">
        <v>162.2696</v>
      </c>
      <c r="KI27" s="3">
        <v>162.44589999999999</v>
      </c>
      <c r="KJ27" s="3">
        <v>163.85980000000001</v>
      </c>
      <c r="KK27" s="3">
        <v>164.3383</v>
      </c>
      <c r="KL27" s="3">
        <v>165.239</v>
      </c>
      <c r="KM27" s="3">
        <v>165.41820000000001</v>
      </c>
      <c r="KN27" s="3">
        <v>166.8569</v>
      </c>
      <c r="KO27" s="3">
        <v>167.34219999999999</v>
      </c>
      <c r="KP27" s="3">
        <v>168.25829999999999</v>
      </c>
      <c r="KQ27" s="3">
        <v>168.4393</v>
      </c>
      <c r="KR27" s="3">
        <v>169.90350000000001</v>
      </c>
      <c r="KS27" s="3">
        <v>170.39500000000001</v>
      </c>
      <c r="KT27" s="3">
        <v>171.32480000000001</v>
      </c>
      <c r="KU27" s="3">
        <v>171.50989999999999</v>
      </c>
      <c r="KV27" s="3">
        <v>173.00229999999999</v>
      </c>
      <c r="KW27" s="3">
        <v>173.50319999999999</v>
      </c>
      <c r="KX27" s="3">
        <v>174.45140000000001</v>
      </c>
      <c r="KY27" s="3">
        <v>174.6379</v>
      </c>
      <c r="KZ27" s="3">
        <v>176.15620000000001</v>
      </c>
      <c r="LA27" s="3">
        <v>176.66499999999999</v>
      </c>
      <c r="LB27" s="3">
        <v>177.63419999999999</v>
      </c>
      <c r="LC27" s="3">
        <v>177.82820000000001</v>
      </c>
      <c r="LD27" s="3">
        <v>179.37819999999999</v>
      </c>
      <c r="LE27" s="3">
        <v>179.89850000000001</v>
      </c>
      <c r="LF27" s="3">
        <v>180.88579999999999</v>
      </c>
      <c r="LG27" s="3">
        <v>181.0812</v>
      </c>
      <c r="LH27" s="3">
        <v>182.6644</v>
      </c>
      <c r="LI27" s="3">
        <v>183.1994</v>
      </c>
      <c r="LJ27" s="3">
        <v>184.20859999999999</v>
      </c>
      <c r="LK27" s="3">
        <v>184.41800000000001</v>
      </c>
      <c r="LL27" s="3">
        <v>186.0351</v>
      </c>
      <c r="LM27" s="3">
        <v>186.58410000000001</v>
      </c>
      <c r="LN27" s="3">
        <v>187.61619999999999</v>
      </c>
      <c r="LO27" s="3">
        <v>187.8322</v>
      </c>
      <c r="LP27" s="3">
        <v>189.4821</v>
      </c>
      <c r="LQ27" s="3">
        <v>190.04329999999999</v>
      </c>
      <c r="LR27" s="3">
        <v>191.0985</v>
      </c>
      <c r="LS27" s="3">
        <v>191.3211</v>
      </c>
      <c r="LT27" s="3">
        <v>193.0051</v>
      </c>
      <c r="LU27" s="3">
        <v>193.57980000000001</v>
      </c>
      <c r="LV27" s="3">
        <v>194.65719999999999</v>
      </c>
      <c r="LW27" s="3">
        <v>194.887</v>
      </c>
      <c r="LX27" s="3">
        <v>196.60550000000001</v>
      </c>
      <c r="LY27" s="3">
        <v>197.19280000000001</v>
      </c>
      <c r="LZ27" s="3">
        <v>198.292</v>
      </c>
      <c r="MA27" s="3">
        <v>198.5283</v>
      </c>
      <c r="MB27" s="3">
        <v>200.28219999999999</v>
      </c>
      <c r="MC27" s="3">
        <v>200.88159999999999</v>
      </c>
      <c r="MD27" s="3">
        <v>202.0034</v>
      </c>
      <c r="ME27" s="3">
        <v>202.24600000000001</v>
      </c>
      <c r="MF27" s="3">
        <v>204.02610000000001</v>
      </c>
      <c r="MG27" s="3">
        <v>204.63839999999999</v>
      </c>
      <c r="MH27" s="3">
        <v>205.78319999999999</v>
      </c>
      <c r="MI27" s="3">
        <v>206.03200000000001</v>
      </c>
      <c r="MJ27" s="3">
        <v>207.85679999999999</v>
      </c>
      <c r="MK27" s="3">
        <v>208.48159999999999</v>
      </c>
      <c r="ML27" s="3">
        <v>209.64949999999999</v>
      </c>
      <c r="MM27" s="3">
        <v>209.9032</v>
      </c>
      <c r="MN27" s="3">
        <v>211.76349999999999</v>
      </c>
      <c r="MO27" s="3">
        <v>212.4007</v>
      </c>
      <c r="MP27" s="3">
        <v>213.59270000000001</v>
      </c>
      <c r="MQ27" s="3">
        <v>213.85159999999999</v>
      </c>
      <c r="MR27" s="3">
        <v>215.74719999999999</v>
      </c>
      <c r="MS27" s="3">
        <v>216.39609999999999</v>
      </c>
      <c r="MT27" s="3">
        <v>217.61099999999999</v>
      </c>
      <c r="MU27" s="1" t="s">
        <v>781</v>
      </c>
      <c r="MV27" s="180" t="b">
        <v>0</v>
      </c>
      <c r="MW27" s="180" t="s">
        <v>376</v>
      </c>
      <c r="MX27" s="180">
        <v>2020</v>
      </c>
      <c r="MY27" s="180">
        <v>2026</v>
      </c>
      <c r="MZ27" s="180">
        <v>1</v>
      </c>
      <c r="NA27" s="17">
        <v>46174</v>
      </c>
      <c r="NB27" s="180" t="s">
        <v>782</v>
      </c>
      <c r="NC27" s="1" t="s">
        <v>783</v>
      </c>
      <c r="ND27" s="180" t="s">
        <v>391</v>
      </c>
      <c r="NE27" s="180" t="s">
        <v>772</v>
      </c>
      <c r="NF27" s="180" t="s">
        <v>749</v>
      </c>
    </row>
    <row r="28" spans="1:370" x14ac:dyDescent="0.25">
      <c r="A28" s="180" t="s">
        <v>388</v>
      </c>
      <c r="B28" s="180" t="s">
        <v>457</v>
      </c>
      <c r="C28" s="1" t="s">
        <v>1411</v>
      </c>
      <c r="D28" s="180" t="s">
        <v>389</v>
      </c>
      <c r="E28" s="180" t="s">
        <v>382</v>
      </c>
      <c r="F28" s="180" t="s">
        <v>374</v>
      </c>
      <c r="G28" s="2">
        <v>26933.3</v>
      </c>
      <c r="H28" s="2">
        <v>28157.05</v>
      </c>
      <c r="I28" s="2">
        <v>29238.7</v>
      </c>
      <c r="J28" s="2">
        <v>31016.400000000001</v>
      </c>
      <c r="K28" s="2">
        <v>31753.63</v>
      </c>
      <c r="L28" s="2">
        <v>33930.949999999997</v>
      </c>
      <c r="M28" s="2">
        <v>35516.03</v>
      </c>
      <c r="N28" s="2">
        <v>36474.86</v>
      </c>
      <c r="O28" s="2">
        <v>36545.54</v>
      </c>
      <c r="P28" s="2">
        <v>37719.39</v>
      </c>
      <c r="Q28" s="2">
        <v>38571.11</v>
      </c>
      <c r="R28" s="2">
        <v>39688.019999999997</v>
      </c>
      <c r="S28" s="2">
        <v>41031.21</v>
      </c>
      <c r="T28" s="2">
        <v>42381.9</v>
      </c>
      <c r="U28" s="2">
        <v>43663.79</v>
      </c>
      <c r="V28" s="2">
        <v>44307.26</v>
      </c>
      <c r="W28" s="2">
        <v>46208.160000000003</v>
      </c>
      <c r="X28" s="2">
        <v>47188.55</v>
      </c>
      <c r="Y28" s="2">
        <v>48206.74</v>
      </c>
      <c r="Z28" s="2">
        <v>49452.32</v>
      </c>
      <c r="AA28" s="2">
        <v>50956.05</v>
      </c>
      <c r="AB28" s="2">
        <v>51935.86</v>
      </c>
      <c r="AC28" s="2">
        <v>53285.35</v>
      </c>
      <c r="AD28" s="2">
        <v>54291.46</v>
      </c>
      <c r="AE28" s="2">
        <v>55388.07</v>
      </c>
      <c r="AF28" s="2">
        <v>56633.06</v>
      </c>
      <c r="AG28" s="2">
        <v>57492.95</v>
      </c>
      <c r="AH28" s="2">
        <v>58346.5</v>
      </c>
      <c r="AI28" s="2">
        <v>62929.02</v>
      </c>
      <c r="AJ28" s="2">
        <v>64180.73</v>
      </c>
      <c r="AK28" s="2">
        <v>66204.83</v>
      </c>
      <c r="AL28" s="2">
        <v>68207.17</v>
      </c>
      <c r="AM28" s="2">
        <v>68934.7</v>
      </c>
      <c r="AN28" s="2">
        <v>69911.77</v>
      </c>
      <c r="AO28" s="2">
        <v>70447.05</v>
      </c>
      <c r="AP28" s="2">
        <v>71429.42</v>
      </c>
      <c r="AQ28" s="2">
        <v>72994.67</v>
      </c>
      <c r="AR28" s="2">
        <v>73351.3</v>
      </c>
      <c r="AS28" s="2">
        <v>73962.48</v>
      </c>
      <c r="AT28" s="2">
        <v>74920.7</v>
      </c>
      <c r="AU28" s="2">
        <v>75930.7</v>
      </c>
      <c r="AV28" s="2">
        <v>76627</v>
      </c>
      <c r="AW28" s="2">
        <v>77670.75</v>
      </c>
      <c r="AX28" s="2">
        <v>78499.7</v>
      </c>
      <c r="AY28" s="2">
        <v>79712.05</v>
      </c>
      <c r="AZ28" s="2">
        <v>81535.350000000006</v>
      </c>
      <c r="BA28" s="2">
        <v>82499.899999999994</v>
      </c>
      <c r="BB28" s="2">
        <v>83298.17</v>
      </c>
      <c r="BC28" s="2">
        <v>84725.73</v>
      </c>
      <c r="BD28" s="2">
        <v>86504.13</v>
      </c>
      <c r="BE28" s="2">
        <v>87614.55</v>
      </c>
      <c r="BF28" s="2">
        <v>89325.95</v>
      </c>
      <c r="BG28" s="2">
        <v>90131</v>
      </c>
      <c r="BH28" s="2">
        <v>90943.55</v>
      </c>
      <c r="BI28" s="2">
        <v>91859.65</v>
      </c>
      <c r="BJ28" s="2">
        <v>92645.83</v>
      </c>
      <c r="BK28" s="2">
        <v>92714.95</v>
      </c>
      <c r="BL28" s="2">
        <v>94157.48</v>
      </c>
      <c r="BM28" s="2">
        <v>96228.9</v>
      </c>
      <c r="BN28" s="2">
        <v>98567.65</v>
      </c>
      <c r="BO28" s="2">
        <v>100652.1</v>
      </c>
      <c r="BP28" s="2">
        <v>100960</v>
      </c>
      <c r="BQ28" s="2">
        <v>103340</v>
      </c>
      <c r="BR28" s="2">
        <v>104837.8</v>
      </c>
      <c r="BS28" s="2">
        <v>107645.9</v>
      </c>
      <c r="BT28" s="2">
        <v>107534.3</v>
      </c>
      <c r="BU28" s="2">
        <v>109875.6</v>
      </c>
      <c r="BV28" s="2">
        <v>113575.8</v>
      </c>
      <c r="BW28" s="2">
        <v>113554.5</v>
      </c>
      <c r="BX28" s="2">
        <v>117114.1</v>
      </c>
      <c r="BY28" s="2">
        <v>119842</v>
      </c>
      <c r="BZ28" s="2">
        <v>121172</v>
      </c>
      <c r="CA28" s="2">
        <v>123291.9</v>
      </c>
      <c r="CB28" s="2">
        <v>125378.9</v>
      </c>
      <c r="CC28" s="2">
        <v>125960</v>
      </c>
      <c r="CD28" s="2">
        <v>127950.9</v>
      </c>
      <c r="CE28" s="2">
        <v>128032.3</v>
      </c>
      <c r="CF28" s="2">
        <v>129285</v>
      </c>
      <c r="CG28" s="2">
        <v>129567.8</v>
      </c>
      <c r="CH28" s="2">
        <v>128910.6</v>
      </c>
      <c r="CI28" s="2">
        <v>129942</v>
      </c>
      <c r="CJ28" s="2">
        <v>128608.2</v>
      </c>
      <c r="CK28" s="2">
        <v>128377.1</v>
      </c>
      <c r="CL28" s="2">
        <v>129192.1</v>
      </c>
      <c r="CM28" s="2">
        <v>130485.1</v>
      </c>
      <c r="CN28" s="2">
        <v>129958.5</v>
      </c>
      <c r="CO28" s="2">
        <v>130725.4</v>
      </c>
      <c r="CP28" s="2">
        <v>130499.4</v>
      </c>
      <c r="CQ28" s="2">
        <v>131039.8</v>
      </c>
      <c r="CR28" s="2">
        <v>131893.1</v>
      </c>
      <c r="CS28" s="2">
        <v>133510</v>
      </c>
      <c r="CT28" s="2">
        <v>133938</v>
      </c>
      <c r="CU28" s="2">
        <v>135125.29999999999</v>
      </c>
      <c r="CV28" s="2">
        <v>136626.6</v>
      </c>
      <c r="CW28" s="2">
        <v>136675.79999999999</v>
      </c>
      <c r="CX28" s="2">
        <v>137901</v>
      </c>
      <c r="CY28" s="2">
        <v>138308.79999999999</v>
      </c>
      <c r="CZ28" s="2">
        <v>138694.1</v>
      </c>
      <c r="DA28" s="2">
        <v>138634.70000000001</v>
      </c>
      <c r="DB28" s="2">
        <v>138766.9</v>
      </c>
      <c r="DC28" s="2">
        <v>136398.20000000001</v>
      </c>
      <c r="DD28" s="2">
        <v>135381.20000000001</v>
      </c>
      <c r="DE28" s="2">
        <v>135070.79999999999</v>
      </c>
      <c r="DF28" s="2">
        <v>136485.29999999999</v>
      </c>
      <c r="DG28" s="2">
        <v>133659.9</v>
      </c>
      <c r="DH28" s="2">
        <v>133835.1</v>
      </c>
      <c r="DI28" s="2">
        <v>133718.1</v>
      </c>
      <c r="DJ28" s="2">
        <v>133492.79999999999</v>
      </c>
      <c r="DK28" s="2">
        <v>135601.9</v>
      </c>
      <c r="DL28" s="2">
        <v>136038</v>
      </c>
      <c r="DM28" s="2">
        <v>135537.9</v>
      </c>
      <c r="DN28" s="2">
        <v>136557.9</v>
      </c>
      <c r="DO28" s="2">
        <v>137564.70000000001</v>
      </c>
      <c r="DP28" s="2">
        <v>135622.6</v>
      </c>
      <c r="DQ28" s="2">
        <v>133574.39999999999</v>
      </c>
      <c r="DR28" s="2">
        <v>132950.20000000001</v>
      </c>
      <c r="DS28" s="2">
        <v>133499.20000000001</v>
      </c>
      <c r="DT28" s="2">
        <v>133082.5</v>
      </c>
      <c r="DU28" s="2">
        <v>132965</v>
      </c>
      <c r="DV28" s="2">
        <v>132919.6</v>
      </c>
      <c r="DW28" s="2">
        <v>131698.9</v>
      </c>
      <c r="DX28" s="2">
        <v>132849.79999999999</v>
      </c>
      <c r="DY28" s="2">
        <v>132751.20000000001</v>
      </c>
      <c r="DZ28" s="2">
        <v>133089.20000000001</v>
      </c>
      <c r="EA28" s="2">
        <v>133731.79999999999</v>
      </c>
      <c r="EB28" s="2">
        <v>133408.5</v>
      </c>
      <c r="EC28" s="2">
        <v>133984.5</v>
      </c>
      <c r="ED28" s="2">
        <v>133478.70000000001</v>
      </c>
      <c r="EE28" s="2">
        <v>133608</v>
      </c>
      <c r="EF28" s="2">
        <v>134231.79999999999</v>
      </c>
      <c r="EG28" s="2">
        <v>134752</v>
      </c>
      <c r="EH28" s="2">
        <v>134893.20000000001</v>
      </c>
      <c r="EI28" s="2">
        <v>134700.6</v>
      </c>
      <c r="EJ28" s="2">
        <v>134784.4</v>
      </c>
      <c r="EK28" s="2">
        <v>134570.9</v>
      </c>
      <c r="EL28" s="2">
        <v>136515.5</v>
      </c>
      <c r="EM28" s="2">
        <v>136698.5</v>
      </c>
      <c r="EN28" s="2">
        <v>136928.20000000001</v>
      </c>
      <c r="EO28" s="2">
        <v>135390.1</v>
      </c>
      <c r="EP28" s="2">
        <v>135615.1</v>
      </c>
      <c r="EQ28" s="2">
        <v>135661.4</v>
      </c>
      <c r="ER28" s="2">
        <v>134797.29999999999</v>
      </c>
      <c r="ES28" s="2">
        <v>132212.79999999999</v>
      </c>
      <c r="ET28" s="2">
        <v>130788.3</v>
      </c>
      <c r="EU28" s="2">
        <v>125027.4</v>
      </c>
      <c r="EV28" s="2">
        <v>125641.9</v>
      </c>
      <c r="EW28" s="2">
        <v>123800.7</v>
      </c>
      <c r="EX28" s="2">
        <v>125041.4</v>
      </c>
      <c r="EY28" s="2">
        <v>126396.7</v>
      </c>
      <c r="EZ28" s="2">
        <v>127501.8</v>
      </c>
      <c r="FA28" s="2">
        <v>128843.1</v>
      </c>
      <c r="FB28" s="2">
        <v>127570</v>
      </c>
      <c r="FC28" s="2">
        <v>125406.1</v>
      </c>
      <c r="FD28" s="2">
        <v>123583.1</v>
      </c>
      <c r="FE28" s="2">
        <v>126134.8</v>
      </c>
      <c r="FF28" s="2">
        <v>126283</v>
      </c>
      <c r="FG28" s="2">
        <v>128040.7</v>
      </c>
      <c r="FH28" s="2">
        <v>126234.3</v>
      </c>
      <c r="FI28" s="2">
        <v>125651.4</v>
      </c>
      <c r="FJ28" s="2">
        <v>125600.5</v>
      </c>
      <c r="FK28" s="2">
        <v>127103.2</v>
      </c>
      <c r="FL28" s="2">
        <v>128292.1</v>
      </c>
      <c r="FM28" s="2">
        <v>129730.5</v>
      </c>
      <c r="FN28" s="2">
        <v>129689.5</v>
      </c>
      <c r="FO28" s="2">
        <v>131034.8</v>
      </c>
      <c r="FP28" s="2">
        <v>131803.1</v>
      </c>
      <c r="FQ28" s="2">
        <v>132029.79999999999</v>
      </c>
      <c r="FR28" s="2">
        <v>133226.1</v>
      </c>
      <c r="FS28" s="2">
        <v>136407.29999999999</v>
      </c>
      <c r="FT28" s="2">
        <v>137209.60000000001</v>
      </c>
      <c r="FU28" s="2">
        <v>137660.29999999999</v>
      </c>
      <c r="FV28" s="2">
        <v>137646.39999999999</v>
      </c>
      <c r="FW28" s="2">
        <v>139359.5</v>
      </c>
      <c r="FX28" s="2">
        <v>138664.79999999999</v>
      </c>
      <c r="FY28" s="2">
        <v>138803.6</v>
      </c>
      <c r="FZ28" s="2">
        <v>138944.29999999999</v>
      </c>
      <c r="GA28" s="2">
        <v>139782.79999999999</v>
      </c>
      <c r="GB28" s="2">
        <v>140381.20000000001</v>
      </c>
      <c r="GC28" s="2">
        <v>142461.5</v>
      </c>
      <c r="GD28" s="2">
        <v>142417.1</v>
      </c>
      <c r="GE28" s="2">
        <v>142398.29999999999</v>
      </c>
      <c r="GF28" s="2">
        <v>142814.5</v>
      </c>
      <c r="GG28" s="2">
        <v>141964.29999999999</v>
      </c>
      <c r="GH28" s="2">
        <v>142016.29999999999</v>
      </c>
      <c r="GI28" s="2">
        <v>143167.9</v>
      </c>
      <c r="GJ28" s="2">
        <v>143697.29999999999</v>
      </c>
      <c r="GK28" s="2">
        <v>143842.70000000001</v>
      </c>
      <c r="GL28" s="2">
        <v>141135</v>
      </c>
      <c r="GM28" s="2">
        <v>141952.29999999999</v>
      </c>
      <c r="GN28" s="2">
        <v>132195.70000000001</v>
      </c>
      <c r="GO28" s="2">
        <v>138669.20000000001</v>
      </c>
      <c r="GP28" s="2">
        <v>141000.20000000001</v>
      </c>
      <c r="GQ28" s="2">
        <v>142202.70000000001</v>
      </c>
      <c r="GR28" s="2">
        <v>143325.29999999999</v>
      </c>
      <c r="GS28" s="2">
        <v>143295.29999999999</v>
      </c>
      <c r="GT28" s="2">
        <v>144886.70000000001</v>
      </c>
      <c r="GU28" s="2">
        <v>145071</v>
      </c>
      <c r="GV28" s="2">
        <v>145967.5</v>
      </c>
      <c r="GW28" s="2">
        <v>145525.29999999999</v>
      </c>
      <c r="GX28" s="2">
        <v>148411.4</v>
      </c>
      <c r="GY28" s="2">
        <v>151486.29999999999</v>
      </c>
      <c r="GZ28" s="2">
        <v>154400.79999999999</v>
      </c>
      <c r="HA28" s="2">
        <v>154316.20000000001</v>
      </c>
      <c r="HB28" s="2">
        <v>155810.79999999999</v>
      </c>
      <c r="HC28" s="2">
        <v>154796.4</v>
      </c>
      <c r="HD28" s="2">
        <v>158024.29999999999</v>
      </c>
      <c r="HE28" s="2">
        <v>159779.70000000001</v>
      </c>
      <c r="HF28" s="2">
        <v>161531.1</v>
      </c>
      <c r="HG28" s="2">
        <v>162944.20000000001</v>
      </c>
      <c r="HH28" s="2">
        <v>166495</v>
      </c>
      <c r="HI28" s="2">
        <v>166431.1</v>
      </c>
      <c r="HJ28" s="2">
        <v>167888.7</v>
      </c>
      <c r="HK28" s="3">
        <v>168802.3</v>
      </c>
      <c r="HL28" s="3">
        <v>170570.5</v>
      </c>
      <c r="HM28" s="3">
        <v>172708.2</v>
      </c>
      <c r="HN28" s="3">
        <v>173826.8</v>
      </c>
      <c r="HO28" s="3">
        <v>174261.6</v>
      </c>
      <c r="HP28" s="3">
        <v>174930.7</v>
      </c>
      <c r="HQ28" s="3">
        <v>175482.6</v>
      </c>
      <c r="HR28" s="3">
        <v>175965.2</v>
      </c>
      <c r="HS28" s="3">
        <v>176444.5</v>
      </c>
      <c r="HT28" s="3">
        <v>176933.8</v>
      </c>
      <c r="HU28" s="3">
        <v>177498.7</v>
      </c>
      <c r="HV28" s="3">
        <v>178095.5</v>
      </c>
      <c r="HW28" s="3">
        <v>178623.3</v>
      </c>
      <c r="HX28" s="3">
        <v>179175</v>
      </c>
      <c r="HY28" s="3">
        <v>179787.1</v>
      </c>
      <c r="HZ28" s="3">
        <v>180427.2</v>
      </c>
      <c r="IA28" s="3">
        <v>181199.4</v>
      </c>
      <c r="IB28" s="3">
        <v>182003</v>
      </c>
      <c r="IC28" s="3">
        <v>182818.4</v>
      </c>
      <c r="ID28" s="3">
        <v>183627.1</v>
      </c>
      <c r="IE28" s="3">
        <v>184466.8</v>
      </c>
      <c r="IF28" s="3">
        <v>185310.2</v>
      </c>
      <c r="IG28" s="3">
        <v>186128.4</v>
      </c>
      <c r="IH28" s="3">
        <v>186955.7</v>
      </c>
      <c r="II28" s="3">
        <v>187776.8</v>
      </c>
      <c r="IJ28" s="3">
        <v>188603.2</v>
      </c>
      <c r="IK28" s="3">
        <v>189405.1</v>
      </c>
      <c r="IL28" s="3">
        <v>190217.1</v>
      </c>
      <c r="IM28" s="3">
        <v>191018.3</v>
      </c>
      <c r="IN28" s="3">
        <v>191831.9</v>
      </c>
      <c r="IO28" s="3">
        <v>192641.6</v>
      </c>
      <c r="IP28" s="3">
        <v>193431.4</v>
      </c>
      <c r="IQ28" s="3">
        <v>194251.9</v>
      </c>
      <c r="IR28" s="3">
        <v>195085.2</v>
      </c>
      <c r="IS28" s="3">
        <v>195895</v>
      </c>
      <c r="IT28" s="3">
        <v>196691.5</v>
      </c>
      <c r="IU28" s="3">
        <v>197513.2</v>
      </c>
      <c r="IV28" s="3">
        <v>198334.7</v>
      </c>
      <c r="IW28" s="3">
        <v>199144.3</v>
      </c>
      <c r="IX28" s="3">
        <v>199923</v>
      </c>
      <c r="IY28" s="3">
        <v>200740.3</v>
      </c>
      <c r="IZ28" s="3">
        <v>201548.5</v>
      </c>
      <c r="JA28" s="3">
        <v>202348.1</v>
      </c>
      <c r="JB28" s="3">
        <v>203142.3</v>
      </c>
      <c r="JC28" s="3">
        <v>203966.1</v>
      </c>
      <c r="JD28" s="3">
        <v>204805.5</v>
      </c>
      <c r="JE28" s="3">
        <v>205641.4</v>
      </c>
      <c r="JF28" s="3">
        <v>206452.3</v>
      </c>
      <c r="JG28" s="3">
        <v>207298.5</v>
      </c>
      <c r="JH28" s="3">
        <v>208146.8</v>
      </c>
      <c r="JI28" s="3">
        <v>208997.1</v>
      </c>
      <c r="JJ28" s="3">
        <v>209826.2</v>
      </c>
      <c r="JK28" s="3">
        <v>210715.9</v>
      </c>
      <c r="JL28" s="3">
        <v>211609.4</v>
      </c>
      <c r="JM28" s="3">
        <v>212496.1</v>
      </c>
      <c r="JN28" s="3">
        <v>213374.9</v>
      </c>
      <c r="JO28" s="3">
        <v>214285.1</v>
      </c>
      <c r="JP28" s="3">
        <v>215198.4</v>
      </c>
      <c r="JQ28" s="3">
        <v>216104</v>
      </c>
      <c r="JR28" s="3">
        <v>216992.5</v>
      </c>
      <c r="JS28" s="3">
        <v>217919.7</v>
      </c>
      <c r="JT28" s="3">
        <v>218848.3</v>
      </c>
      <c r="JU28" s="3">
        <v>219768.9</v>
      </c>
      <c r="JV28" s="3">
        <v>220682</v>
      </c>
      <c r="JW28" s="3">
        <v>221619.9</v>
      </c>
      <c r="JX28" s="3">
        <v>222596.2</v>
      </c>
      <c r="JY28" s="3">
        <v>223538.2</v>
      </c>
      <c r="JZ28" s="3">
        <v>224459.7</v>
      </c>
      <c r="KA28" s="3">
        <v>225425.5</v>
      </c>
      <c r="KB28" s="3">
        <v>226397.6</v>
      </c>
      <c r="KC28" s="3">
        <v>227363.4</v>
      </c>
      <c r="KD28" s="3">
        <v>228315.8</v>
      </c>
      <c r="KE28" s="3">
        <v>229312.3</v>
      </c>
      <c r="KF28" s="3">
        <v>230315.7</v>
      </c>
      <c r="KG28" s="3">
        <v>231314</v>
      </c>
      <c r="KH28" s="3">
        <v>232300.6</v>
      </c>
      <c r="KI28" s="3">
        <v>233333.8</v>
      </c>
      <c r="KJ28" s="3">
        <v>234373.8</v>
      </c>
      <c r="KK28" s="3">
        <v>235408.6</v>
      </c>
      <c r="KL28" s="3">
        <v>236439.2</v>
      </c>
      <c r="KM28" s="3">
        <v>237501.4</v>
      </c>
      <c r="KN28" s="3">
        <v>238578.3</v>
      </c>
      <c r="KO28" s="3">
        <v>239656.5</v>
      </c>
      <c r="KP28" s="3">
        <v>240712.9</v>
      </c>
      <c r="KQ28" s="3">
        <v>241816.4</v>
      </c>
      <c r="KR28" s="3">
        <v>242925.3</v>
      </c>
      <c r="KS28" s="3">
        <v>244027.2</v>
      </c>
      <c r="KT28" s="3">
        <v>245124</v>
      </c>
      <c r="KU28" s="3">
        <v>246260.8</v>
      </c>
      <c r="KV28" s="3">
        <v>247402.7</v>
      </c>
      <c r="KW28" s="3">
        <v>248536.4</v>
      </c>
      <c r="KX28" s="3">
        <v>249663.4</v>
      </c>
      <c r="KY28" s="3">
        <v>250829.8</v>
      </c>
      <c r="KZ28" s="3">
        <v>251999.8</v>
      </c>
      <c r="LA28" s="3">
        <v>253161.7</v>
      </c>
      <c r="LB28" s="3">
        <v>254318.4</v>
      </c>
      <c r="LC28" s="3">
        <v>255518.2</v>
      </c>
      <c r="LD28" s="3">
        <v>256722.6</v>
      </c>
      <c r="LE28" s="3">
        <v>257926.9</v>
      </c>
      <c r="LF28" s="3">
        <v>259116.5</v>
      </c>
      <c r="LG28" s="3">
        <v>260339</v>
      </c>
      <c r="LH28" s="3">
        <v>261576.6</v>
      </c>
      <c r="LI28" s="3">
        <v>262819.8</v>
      </c>
      <c r="LJ28" s="3">
        <v>264053.40000000002</v>
      </c>
      <c r="LK28" s="3">
        <v>265314.40000000002</v>
      </c>
      <c r="LL28" s="3">
        <v>266599.59999999998</v>
      </c>
      <c r="LM28" s="3">
        <v>267883.7</v>
      </c>
      <c r="LN28" s="3">
        <v>269160.8</v>
      </c>
      <c r="LO28" s="3">
        <v>270475.09999999998</v>
      </c>
      <c r="LP28" s="3">
        <v>271807</v>
      </c>
      <c r="LQ28" s="3">
        <v>273135.2</v>
      </c>
      <c r="LR28" s="3">
        <v>274451.8</v>
      </c>
      <c r="LS28" s="3">
        <v>275802.8</v>
      </c>
      <c r="LT28" s="3">
        <v>277169.2</v>
      </c>
      <c r="LU28" s="3">
        <v>278529.8</v>
      </c>
      <c r="LV28" s="3">
        <v>279885.40000000002</v>
      </c>
      <c r="LW28" s="3">
        <v>281266.2</v>
      </c>
      <c r="LX28" s="3">
        <v>282663.2</v>
      </c>
      <c r="LY28" s="3">
        <v>284055.8</v>
      </c>
      <c r="LZ28" s="3">
        <v>285445.5</v>
      </c>
      <c r="MA28" s="3">
        <v>286862.5</v>
      </c>
      <c r="MB28" s="3">
        <v>288305.09999999998</v>
      </c>
      <c r="MC28" s="3">
        <v>289743.2</v>
      </c>
      <c r="MD28" s="3">
        <v>291168.40000000002</v>
      </c>
      <c r="ME28" s="3">
        <v>292620.5</v>
      </c>
      <c r="MF28" s="3">
        <v>294095.90000000002</v>
      </c>
      <c r="MG28" s="3">
        <v>295565.2</v>
      </c>
      <c r="MH28" s="3">
        <v>297029.90000000002</v>
      </c>
      <c r="MI28" s="3">
        <v>298515.40000000002</v>
      </c>
      <c r="MJ28" s="3">
        <v>300026.90000000002</v>
      </c>
      <c r="MK28" s="3">
        <v>301541.7</v>
      </c>
      <c r="ML28" s="3">
        <v>303044.40000000002</v>
      </c>
      <c r="MM28" s="3">
        <v>304575.7</v>
      </c>
      <c r="MN28" s="3">
        <v>306123</v>
      </c>
      <c r="MO28" s="3">
        <v>307671.2</v>
      </c>
      <c r="MP28" s="3">
        <v>309203.90000000002</v>
      </c>
      <c r="MQ28" s="3">
        <v>310762.09999999998</v>
      </c>
      <c r="MR28" s="3">
        <v>312342.59999999998</v>
      </c>
      <c r="MS28" s="3">
        <v>313912.7</v>
      </c>
      <c r="MT28" s="3">
        <v>315467.90000000002</v>
      </c>
      <c r="MU28" s="1" t="s">
        <v>751</v>
      </c>
      <c r="MV28" s="180" t="b">
        <v>1</v>
      </c>
      <c r="MW28" s="180" t="s">
        <v>376</v>
      </c>
      <c r="MX28" s="180" t="s">
        <v>376</v>
      </c>
      <c r="MY28" s="180">
        <v>2025</v>
      </c>
      <c r="MZ28" s="180">
        <v>4</v>
      </c>
      <c r="NA28" s="17">
        <v>46174</v>
      </c>
      <c r="NB28" s="1" t="s">
        <v>463</v>
      </c>
      <c r="NC28" s="1" t="s">
        <v>464</v>
      </c>
      <c r="ND28" s="180" t="s">
        <v>391</v>
      </c>
      <c r="NE28" s="180" t="s">
        <v>460</v>
      </c>
      <c r="NF28" s="180" t="s">
        <v>749</v>
      </c>
    </row>
    <row r="29" spans="1:370" x14ac:dyDescent="0.25">
      <c r="A29" s="180" t="s">
        <v>388</v>
      </c>
      <c r="B29" s="180" t="s">
        <v>371</v>
      </c>
      <c r="C29" s="1" t="s">
        <v>1411</v>
      </c>
      <c r="D29" s="180" t="s">
        <v>389</v>
      </c>
      <c r="E29" s="1" t="s">
        <v>761</v>
      </c>
      <c r="F29" s="180" t="s">
        <v>374</v>
      </c>
      <c r="G29" s="2">
        <v>54450.92</v>
      </c>
      <c r="H29" s="2">
        <v>54950.98</v>
      </c>
      <c r="I29" s="2">
        <v>55110.8</v>
      </c>
      <c r="J29" s="2">
        <v>55802.75</v>
      </c>
      <c r="K29" s="2">
        <v>53946.98</v>
      </c>
      <c r="L29" s="2">
        <v>54338.21</v>
      </c>
      <c r="M29" s="2">
        <v>55042.76</v>
      </c>
      <c r="N29" s="2">
        <v>54747.12</v>
      </c>
      <c r="O29" s="2">
        <v>54818.39</v>
      </c>
      <c r="P29" s="2">
        <v>56062.98</v>
      </c>
      <c r="Q29" s="2">
        <v>56709.47</v>
      </c>
      <c r="R29" s="2">
        <v>57311.24</v>
      </c>
      <c r="S29" s="2">
        <v>57802.559999999998</v>
      </c>
      <c r="T29" s="2">
        <v>58145.62</v>
      </c>
      <c r="U29" s="2">
        <v>58977.2</v>
      </c>
      <c r="V29" s="2">
        <v>59048.06</v>
      </c>
      <c r="W29" s="2">
        <v>60370.16</v>
      </c>
      <c r="X29" s="2">
        <v>60795.73</v>
      </c>
      <c r="Y29" s="2">
        <v>61211.98</v>
      </c>
      <c r="Z29" s="2">
        <v>62055.94</v>
      </c>
      <c r="AA29" s="2">
        <v>63251.39</v>
      </c>
      <c r="AB29" s="2">
        <v>63870.94</v>
      </c>
      <c r="AC29" s="2">
        <v>64705.64</v>
      </c>
      <c r="AD29" s="2">
        <v>65651.02</v>
      </c>
      <c r="AE29" s="2">
        <v>66888.45</v>
      </c>
      <c r="AF29" s="2">
        <v>68135.33</v>
      </c>
      <c r="AG29" s="2">
        <v>68657.119999999995</v>
      </c>
      <c r="AH29" s="2">
        <v>68953.63</v>
      </c>
      <c r="AI29" s="2">
        <v>70281.95</v>
      </c>
      <c r="AJ29" s="2">
        <v>69962.600000000006</v>
      </c>
      <c r="AK29" s="2">
        <v>71437.63</v>
      </c>
      <c r="AL29" s="2">
        <v>72849.48</v>
      </c>
      <c r="AM29" s="2">
        <v>73473.17</v>
      </c>
      <c r="AN29" s="2">
        <v>74154.05</v>
      </c>
      <c r="AO29" s="2">
        <v>74501.52</v>
      </c>
      <c r="AP29" s="2">
        <v>74863.67</v>
      </c>
      <c r="AQ29" s="2">
        <v>75902.080000000002</v>
      </c>
      <c r="AR29" s="2">
        <v>76395.05</v>
      </c>
      <c r="AS29" s="2">
        <v>76705.899999999994</v>
      </c>
      <c r="AT29" s="2">
        <v>77790</v>
      </c>
      <c r="AU29" s="2">
        <v>78346.13</v>
      </c>
      <c r="AV29" s="2">
        <v>78945.52</v>
      </c>
      <c r="AW29" s="2">
        <v>80009</v>
      </c>
      <c r="AX29" s="2">
        <v>80575.520000000004</v>
      </c>
      <c r="AY29" s="2">
        <v>81330.95</v>
      </c>
      <c r="AZ29" s="2">
        <v>83026.080000000002</v>
      </c>
      <c r="BA29" s="2">
        <v>83638.27</v>
      </c>
      <c r="BB29" s="2">
        <v>83946.73</v>
      </c>
      <c r="BC29" s="2">
        <v>85077.75</v>
      </c>
      <c r="BD29" s="2">
        <v>86661.4</v>
      </c>
      <c r="BE29" s="2">
        <v>87951.65</v>
      </c>
      <c r="BF29" s="2">
        <v>89343.65</v>
      </c>
      <c r="BG29" s="2">
        <v>89383.38</v>
      </c>
      <c r="BH29" s="2">
        <v>89654.35</v>
      </c>
      <c r="BI29" s="2">
        <v>90285.35</v>
      </c>
      <c r="BJ29" s="2">
        <v>91335.75</v>
      </c>
      <c r="BK29" s="2">
        <v>91648.2</v>
      </c>
      <c r="BL29" s="2">
        <v>93239.48</v>
      </c>
      <c r="BM29" s="2">
        <v>94939.85</v>
      </c>
      <c r="BN29" s="2">
        <v>97371.73</v>
      </c>
      <c r="BO29" s="2">
        <v>98876.65</v>
      </c>
      <c r="BP29" s="2">
        <v>99598.3</v>
      </c>
      <c r="BQ29" s="2">
        <v>101434.8</v>
      </c>
      <c r="BR29" s="2">
        <v>102545.5</v>
      </c>
      <c r="BS29" s="2">
        <v>104975.8</v>
      </c>
      <c r="BT29" s="2">
        <v>103728</v>
      </c>
      <c r="BU29" s="2">
        <v>105340</v>
      </c>
      <c r="BV29" s="2">
        <v>108212.3</v>
      </c>
      <c r="BW29" s="2">
        <v>107628.9</v>
      </c>
      <c r="BX29" s="2">
        <v>110262.8</v>
      </c>
      <c r="BY29" s="2">
        <v>112500.3</v>
      </c>
      <c r="BZ29" s="2">
        <v>112428.5</v>
      </c>
      <c r="CA29" s="2">
        <v>113638.8</v>
      </c>
      <c r="CB29" s="2">
        <v>114626.5</v>
      </c>
      <c r="CC29" s="2">
        <v>114621.5</v>
      </c>
      <c r="CD29" s="2">
        <v>115497.9</v>
      </c>
      <c r="CE29" s="2">
        <v>115322.5</v>
      </c>
      <c r="CF29" s="2">
        <v>115673.5</v>
      </c>
      <c r="CG29" s="2">
        <v>116111.6</v>
      </c>
      <c r="CH29" s="2">
        <v>115401.60000000001</v>
      </c>
      <c r="CI29" s="2">
        <v>115985.8</v>
      </c>
      <c r="CJ29" s="2">
        <v>115008</v>
      </c>
      <c r="CK29" s="2">
        <v>114481.9</v>
      </c>
      <c r="CL29" s="2">
        <v>114924.5</v>
      </c>
      <c r="CM29" s="2">
        <v>116265.7</v>
      </c>
      <c r="CN29" s="2">
        <v>115373</v>
      </c>
      <c r="CO29" s="2">
        <v>116533.8</v>
      </c>
      <c r="CP29" s="2">
        <v>116099</v>
      </c>
      <c r="CQ29" s="2">
        <v>117223.4</v>
      </c>
      <c r="CR29" s="2">
        <v>118287.3</v>
      </c>
      <c r="CS29" s="2">
        <v>119648</v>
      </c>
      <c r="CT29" s="2">
        <v>119947.4</v>
      </c>
      <c r="CU29" s="2">
        <v>121067.6</v>
      </c>
      <c r="CV29" s="2">
        <v>122373.4</v>
      </c>
      <c r="CW29" s="2">
        <v>122596.2</v>
      </c>
      <c r="CX29" s="2">
        <v>123910.39999999999</v>
      </c>
      <c r="CY29" s="2">
        <v>124726.39999999999</v>
      </c>
      <c r="CZ29" s="2">
        <v>123849.3</v>
      </c>
      <c r="DA29" s="2">
        <v>124043</v>
      </c>
      <c r="DB29" s="2">
        <v>124027.9</v>
      </c>
      <c r="DC29" s="2">
        <v>122065.4</v>
      </c>
      <c r="DD29" s="2">
        <v>121390.6</v>
      </c>
      <c r="DE29" s="2">
        <v>121550.1</v>
      </c>
      <c r="DF29" s="2">
        <v>122598.9</v>
      </c>
      <c r="DG29" s="2">
        <v>120808.4</v>
      </c>
      <c r="DH29" s="2">
        <v>121418.9</v>
      </c>
      <c r="DI29" s="2">
        <v>122093.6</v>
      </c>
      <c r="DJ29" s="2">
        <v>122020.5</v>
      </c>
      <c r="DK29" s="2">
        <v>124314</v>
      </c>
      <c r="DL29" s="2">
        <v>125073.4</v>
      </c>
      <c r="DM29" s="2">
        <v>125017.3</v>
      </c>
      <c r="DN29" s="2">
        <v>126312.9</v>
      </c>
      <c r="DO29" s="2">
        <v>127051.3</v>
      </c>
      <c r="DP29" s="2">
        <v>126087.5</v>
      </c>
      <c r="DQ29" s="2">
        <v>124603.3</v>
      </c>
      <c r="DR29" s="2">
        <v>124331.2</v>
      </c>
      <c r="DS29" s="2">
        <v>124646.3</v>
      </c>
      <c r="DT29" s="2">
        <v>125540.9</v>
      </c>
      <c r="DU29" s="2">
        <v>125927.3</v>
      </c>
      <c r="DV29" s="2">
        <v>126221.5</v>
      </c>
      <c r="DW29" s="2">
        <v>126076.2</v>
      </c>
      <c r="DX29" s="2">
        <v>127116.4</v>
      </c>
      <c r="DY29" s="2">
        <v>127485.4</v>
      </c>
      <c r="DZ29" s="2">
        <v>128774.7</v>
      </c>
      <c r="EA29" s="2">
        <v>129877.3</v>
      </c>
      <c r="EB29" s="2">
        <v>129781.5</v>
      </c>
      <c r="EC29" s="2">
        <v>130500.8</v>
      </c>
      <c r="ED29" s="2">
        <v>130003.5</v>
      </c>
      <c r="EE29" s="2">
        <v>130808.4</v>
      </c>
      <c r="EF29" s="2">
        <v>132065.29999999999</v>
      </c>
      <c r="EG29" s="2">
        <v>133255.20000000001</v>
      </c>
      <c r="EH29" s="2">
        <v>133630.6</v>
      </c>
      <c r="EI29" s="2">
        <v>133734.79999999999</v>
      </c>
      <c r="EJ29" s="2">
        <v>134104.6</v>
      </c>
      <c r="EK29" s="2">
        <v>134084.79999999999</v>
      </c>
      <c r="EL29" s="2">
        <v>135888.6</v>
      </c>
      <c r="EM29" s="2">
        <v>136866.20000000001</v>
      </c>
      <c r="EN29" s="2">
        <v>137077.4</v>
      </c>
      <c r="EO29" s="2">
        <v>136175.4</v>
      </c>
      <c r="EP29" s="2">
        <v>136951.20000000001</v>
      </c>
      <c r="EQ29" s="2">
        <v>137238.70000000001</v>
      </c>
      <c r="ER29" s="2">
        <v>136579.4</v>
      </c>
      <c r="ES29" s="2">
        <v>135057.20000000001</v>
      </c>
      <c r="ET29" s="2">
        <v>131854.70000000001</v>
      </c>
      <c r="EU29" s="2">
        <v>126006.8</v>
      </c>
      <c r="EV29" s="2">
        <v>127417.60000000001</v>
      </c>
      <c r="EW29" s="2">
        <v>126586.1</v>
      </c>
      <c r="EX29" s="2">
        <v>128621.8</v>
      </c>
      <c r="EY29" s="2">
        <v>130216</v>
      </c>
      <c r="EZ29" s="2">
        <v>132013</v>
      </c>
      <c r="FA29" s="2">
        <v>134284.5</v>
      </c>
      <c r="FB29" s="2">
        <v>133135.20000000001</v>
      </c>
      <c r="FC29" s="2">
        <v>131223.29999999999</v>
      </c>
      <c r="FD29" s="2">
        <v>130386.3</v>
      </c>
      <c r="FE29" s="2">
        <v>133502.9</v>
      </c>
      <c r="FF29" s="2">
        <v>133553.5</v>
      </c>
      <c r="FG29" s="2">
        <v>135581</v>
      </c>
      <c r="FH29" s="2">
        <v>134327.1</v>
      </c>
      <c r="FI29" s="2">
        <v>133792.29999999999</v>
      </c>
      <c r="FJ29" s="2">
        <v>133722.79999999999</v>
      </c>
      <c r="FK29" s="2">
        <v>135426.5</v>
      </c>
      <c r="FL29" s="2">
        <v>136819.70000000001</v>
      </c>
      <c r="FM29" s="2">
        <v>138115.1</v>
      </c>
      <c r="FN29" s="2">
        <v>137924.5</v>
      </c>
      <c r="FO29" s="2">
        <v>139362.5</v>
      </c>
      <c r="FP29" s="2">
        <v>137360.79999999999</v>
      </c>
      <c r="FQ29" s="2">
        <v>137626.9</v>
      </c>
      <c r="FR29" s="2">
        <v>138426</v>
      </c>
      <c r="FS29" s="2">
        <v>140650</v>
      </c>
      <c r="FT29" s="2">
        <v>140738.70000000001</v>
      </c>
      <c r="FU29" s="2">
        <v>140943.79999999999</v>
      </c>
      <c r="FV29" s="2">
        <v>140675.29999999999</v>
      </c>
      <c r="FW29" s="2">
        <v>141892.6</v>
      </c>
      <c r="FX29" s="2">
        <v>141411.79999999999</v>
      </c>
      <c r="FY29" s="2">
        <v>141728.20000000001</v>
      </c>
      <c r="FZ29" s="2">
        <v>141751.70000000001</v>
      </c>
      <c r="GA29" s="2">
        <v>142778.6</v>
      </c>
      <c r="GB29" s="2">
        <v>143244.5</v>
      </c>
      <c r="GC29" s="2">
        <v>144870.9</v>
      </c>
      <c r="GD29" s="2">
        <v>145099.29999999999</v>
      </c>
      <c r="GE29" s="2">
        <v>144869.29999999999</v>
      </c>
      <c r="GF29" s="2">
        <v>145790.79999999999</v>
      </c>
      <c r="GG29" s="2">
        <v>145071.6</v>
      </c>
      <c r="GH29" s="2">
        <v>145175.9</v>
      </c>
      <c r="GI29" s="2">
        <v>145357</v>
      </c>
      <c r="GJ29" s="2">
        <v>145937.1</v>
      </c>
      <c r="GK29" s="2">
        <v>145999.29999999999</v>
      </c>
      <c r="GL29" s="2">
        <v>141801.9</v>
      </c>
      <c r="GM29" s="2">
        <v>142347.6</v>
      </c>
      <c r="GN29" s="2">
        <v>132071.5</v>
      </c>
      <c r="GO29" s="2">
        <v>138639.79999999999</v>
      </c>
      <c r="GP29" s="2">
        <v>140958.79999999999</v>
      </c>
      <c r="GQ29" s="2">
        <v>142478.79999999999</v>
      </c>
      <c r="GR29" s="2">
        <v>143519.1</v>
      </c>
      <c r="GS29" s="2">
        <v>143274.20000000001</v>
      </c>
      <c r="GT29" s="2">
        <v>145000</v>
      </c>
      <c r="GU29" s="2">
        <v>144491.70000000001</v>
      </c>
      <c r="GV29" s="2">
        <v>145891.9</v>
      </c>
      <c r="GW29" s="2">
        <v>145318</v>
      </c>
      <c r="GX29" s="2">
        <v>145983.6</v>
      </c>
      <c r="GY29" s="2">
        <v>147091.79999999999</v>
      </c>
      <c r="GZ29" s="2">
        <v>147381.5</v>
      </c>
      <c r="HA29" s="2">
        <v>145312.4</v>
      </c>
      <c r="HB29" s="2">
        <v>146067.70000000001</v>
      </c>
      <c r="HC29" s="2">
        <v>145279.29999999999</v>
      </c>
      <c r="HD29" s="2">
        <v>145543.70000000001</v>
      </c>
      <c r="HE29" s="2">
        <v>146495.20000000001</v>
      </c>
      <c r="HF29" s="2">
        <v>147171.1</v>
      </c>
      <c r="HG29" s="2">
        <v>147565.20000000001</v>
      </c>
      <c r="HH29" s="2">
        <v>148450</v>
      </c>
      <c r="HI29" s="2">
        <v>147482.6</v>
      </c>
      <c r="HJ29" s="2">
        <v>147964.20000000001</v>
      </c>
      <c r="HK29" s="3">
        <v>148144.5</v>
      </c>
      <c r="HL29" s="3">
        <v>148238.9</v>
      </c>
      <c r="HM29" s="3">
        <v>148369.60000000001</v>
      </c>
      <c r="HN29" s="3">
        <v>148538.20000000001</v>
      </c>
      <c r="HO29" s="3">
        <v>148788.6</v>
      </c>
      <c r="HP29" s="3">
        <v>149080.20000000001</v>
      </c>
      <c r="HQ29" s="3">
        <v>149350.1</v>
      </c>
      <c r="HR29" s="3">
        <v>149570.6</v>
      </c>
      <c r="HS29" s="3">
        <v>149793.60000000001</v>
      </c>
      <c r="HT29" s="3">
        <v>149992.20000000001</v>
      </c>
      <c r="HU29" s="3">
        <v>150174.79999999999</v>
      </c>
      <c r="HV29" s="3">
        <v>150357.29999999999</v>
      </c>
      <c r="HW29" s="3">
        <v>150509.29999999999</v>
      </c>
      <c r="HX29" s="3">
        <v>150681.60000000001</v>
      </c>
      <c r="HY29" s="3">
        <v>150841.79999999999</v>
      </c>
      <c r="HZ29" s="3">
        <v>150994.6</v>
      </c>
      <c r="IA29" s="3">
        <v>151149</v>
      </c>
      <c r="IB29" s="3">
        <v>151304</v>
      </c>
      <c r="IC29" s="3">
        <v>151454.9</v>
      </c>
      <c r="ID29" s="3">
        <v>151589.6</v>
      </c>
      <c r="IE29" s="3">
        <v>151718.9</v>
      </c>
      <c r="IF29" s="3">
        <v>151849.70000000001</v>
      </c>
      <c r="IG29" s="3">
        <v>151967.79999999999</v>
      </c>
      <c r="IH29" s="3">
        <v>152094.1</v>
      </c>
      <c r="II29" s="3">
        <v>152214.39999999999</v>
      </c>
      <c r="IJ29" s="3">
        <v>152321.70000000001</v>
      </c>
      <c r="IK29" s="3">
        <v>152423.5</v>
      </c>
      <c r="IL29" s="3">
        <v>152534</v>
      </c>
      <c r="IM29" s="3">
        <v>152633.70000000001</v>
      </c>
      <c r="IN29" s="3">
        <v>152734</v>
      </c>
      <c r="IO29" s="3">
        <v>152831.4</v>
      </c>
      <c r="IP29" s="3">
        <v>152924.4</v>
      </c>
      <c r="IQ29" s="3">
        <v>153012.79999999999</v>
      </c>
      <c r="IR29" s="3">
        <v>153095.70000000001</v>
      </c>
      <c r="IS29" s="3">
        <v>153172.1</v>
      </c>
      <c r="IT29" s="3">
        <v>153241.20000000001</v>
      </c>
      <c r="IU29" s="3">
        <v>153303.29999999999</v>
      </c>
      <c r="IV29" s="3">
        <v>153357.6</v>
      </c>
      <c r="IW29" s="3">
        <v>153405.20000000001</v>
      </c>
      <c r="IX29" s="3">
        <v>153446.9</v>
      </c>
      <c r="IY29" s="3">
        <v>153486.1</v>
      </c>
      <c r="IZ29" s="3">
        <v>153523.4</v>
      </c>
      <c r="JA29" s="3">
        <v>153561.29999999999</v>
      </c>
      <c r="JB29" s="3">
        <v>153600.4</v>
      </c>
      <c r="JC29" s="3">
        <v>153641.1</v>
      </c>
      <c r="JD29" s="3">
        <v>153681</v>
      </c>
      <c r="JE29" s="3">
        <v>153719.9</v>
      </c>
      <c r="JF29" s="3">
        <v>153757.20000000001</v>
      </c>
      <c r="JG29" s="3">
        <v>153793.79999999999</v>
      </c>
      <c r="JH29" s="3">
        <v>153831</v>
      </c>
      <c r="JI29" s="3">
        <v>153870.6</v>
      </c>
      <c r="JJ29" s="3">
        <v>153911.79999999999</v>
      </c>
      <c r="JK29" s="3">
        <v>153954.4</v>
      </c>
      <c r="JL29" s="3">
        <v>153998</v>
      </c>
      <c r="JM29" s="3">
        <v>154043.20000000001</v>
      </c>
      <c r="JN29" s="3">
        <v>154087</v>
      </c>
      <c r="JO29" s="3">
        <v>154131.29999999999</v>
      </c>
      <c r="JP29" s="3">
        <v>154176.29999999999</v>
      </c>
      <c r="JQ29" s="3">
        <v>154222.79999999999</v>
      </c>
      <c r="JR29" s="3">
        <v>154266.6</v>
      </c>
      <c r="JS29" s="3">
        <v>154309.70000000001</v>
      </c>
      <c r="JT29" s="3">
        <v>154352.6</v>
      </c>
      <c r="JU29" s="3">
        <v>154397.20000000001</v>
      </c>
      <c r="JV29" s="3">
        <v>154440.70000000001</v>
      </c>
      <c r="JW29" s="3">
        <v>154484.79999999999</v>
      </c>
      <c r="JX29" s="3">
        <v>154530.70000000001</v>
      </c>
      <c r="JY29" s="3">
        <v>154580</v>
      </c>
      <c r="JZ29" s="3">
        <v>154630</v>
      </c>
      <c r="KA29" s="3">
        <v>154681.60000000001</v>
      </c>
      <c r="KB29" s="3">
        <v>154735.5</v>
      </c>
      <c r="KC29" s="3">
        <v>154792.1</v>
      </c>
      <c r="KD29" s="3">
        <v>154848.20000000001</v>
      </c>
      <c r="KE29" s="3">
        <v>154904.70000000001</v>
      </c>
      <c r="KF29" s="3">
        <v>154963.29999999999</v>
      </c>
      <c r="KG29" s="3">
        <v>155025.60000000001</v>
      </c>
      <c r="KH29" s="3">
        <v>155088.79999999999</v>
      </c>
      <c r="KI29" s="3">
        <v>155154.4</v>
      </c>
      <c r="KJ29" s="3">
        <v>155222.5</v>
      </c>
      <c r="KK29" s="3">
        <v>155294.5</v>
      </c>
      <c r="KL29" s="3">
        <v>155367.29999999999</v>
      </c>
      <c r="KM29" s="3">
        <v>155442.1</v>
      </c>
      <c r="KN29" s="3">
        <v>155519</v>
      </c>
      <c r="KO29" s="3">
        <v>155598.79999999999</v>
      </c>
      <c r="KP29" s="3">
        <v>155678.79999999999</v>
      </c>
      <c r="KQ29" s="3">
        <v>155759.79999999999</v>
      </c>
      <c r="KR29" s="3">
        <v>155842.20000000001</v>
      </c>
      <c r="KS29" s="3">
        <v>155927.29999999999</v>
      </c>
      <c r="KT29" s="3">
        <v>156013</v>
      </c>
      <c r="KU29" s="3">
        <v>156099.9</v>
      </c>
      <c r="KV29" s="3">
        <v>156188</v>
      </c>
      <c r="KW29" s="3">
        <v>156278.6</v>
      </c>
      <c r="KX29" s="3">
        <v>156368.70000000001</v>
      </c>
      <c r="KY29" s="3">
        <v>156459.5</v>
      </c>
      <c r="KZ29" s="3">
        <v>156551.1</v>
      </c>
      <c r="LA29" s="3">
        <v>156645.6</v>
      </c>
      <c r="LB29" s="3">
        <v>156740</v>
      </c>
      <c r="LC29" s="3">
        <v>156836.20000000001</v>
      </c>
      <c r="LD29" s="3">
        <v>156934</v>
      </c>
      <c r="LE29" s="3">
        <v>157035</v>
      </c>
      <c r="LF29" s="3">
        <v>157136</v>
      </c>
      <c r="LG29" s="3">
        <v>157239.29999999999</v>
      </c>
      <c r="LH29" s="3">
        <v>157344.6</v>
      </c>
      <c r="LI29" s="3">
        <v>157453.70000000001</v>
      </c>
      <c r="LJ29" s="3">
        <v>157563.5</v>
      </c>
      <c r="LK29" s="3">
        <v>157676.4</v>
      </c>
      <c r="LL29" s="3">
        <v>157792.1</v>
      </c>
      <c r="LM29" s="3">
        <v>157912.5</v>
      </c>
      <c r="LN29" s="3">
        <v>158034.6</v>
      </c>
      <c r="LO29" s="3">
        <v>158160.5</v>
      </c>
      <c r="LP29" s="3">
        <v>158289.60000000001</v>
      </c>
      <c r="LQ29" s="3">
        <v>158422.5</v>
      </c>
      <c r="LR29" s="3">
        <v>158555.5</v>
      </c>
      <c r="LS29" s="3">
        <v>158690.20000000001</v>
      </c>
      <c r="LT29" s="3">
        <v>158825.79999999999</v>
      </c>
      <c r="LU29" s="3">
        <v>158963.4</v>
      </c>
      <c r="LV29" s="3">
        <v>159099.9</v>
      </c>
      <c r="LW29" s="3">
        <v>159237.5</v>
      </c>
      <c r="LX29" s="3">
        <v>159376.1</v>
      </c>
      <c r="LY29" s="3">
        <v>159516.79999999999</v>
      </c>
      <c r="LZ29" s="3">
        <v>159657.5</v>
      </c>
      <c r="MA29" s="3">
        <v>159800.29999999999</v>
      </c>
      <c r="MB29" s="3">
        <v>159945</v>
      </c>
      <c r="MC29" s="3">
        <v>160092.29999999999</v>
      </c>
      <c r="MD29" s="3">
        <v>160239.29999999999</v>
      </c>
      <c r="ME29" s="3">
        <v>160387.70000000001</v>
      </c>
      <c r="MF29" s="3">
        <v>160536.79999999999</v>
      </c>
      <c r="MG29" s="3">
        <v>160688</v>
      </c>
      <c r="MH29" s="3">
        <v>160839</v>
      </c>
      <c r="MI29" s="3">
        <v>160991.6</v>
      </c>
      <c r="MJ29" s="3">
        <v>161145.70000000001</v>
      </c>
      <c r="MK29" s="3">
        <v>161302.1</v>
      </c>
      <c r="ML29" s="3">
        <v>161458.5</v>
      </c>
      <c r="MM29" s="3">
        <v>161616.29999999999</v>
      </c>
      <c r="MN29" s="3">
        <v>161774.79999999999</v>
      </c>
      <c r="MO29" s="3">
        <v>161934.70000000001</v>
      </c>
      <c r="MP29" s="3">
        <v>162093.29999999999</v>
      </c>
      <c r="MQ29" s="3">
        <v>162251.4</v>
      </c>
      <c r="MR29" s="3">
        <v>162409.1</v>
      </c>
      <c r="MS29" s="3">
        <v>162566.79999999999</v>
      </c>
      <c r="MT29" s="3">
        <v>162724.5</v>
      </c>
      <c r="MU29" s="1" t="s">
        <v>751</v>
      </c>
      <c r="MV29" s="180" t="b">
        <v>1</v>
      </c>
      <c r="MW29" s="180">
        <v>2020</v>
      </c>
      <c r="MX29" s="180" t="s">
        <v>376</v>
      </c>
      <c r="MY29" s="180">
        <v>2025</v>
      </c>
      <c r="MZ29" s="180">
        <v>4</v>
      </c>
      <c r="NA29" s="17">
        <v>46174</v>
      </c>
      <c r="NB29" s="1" t="s">
        <v>390</v>
      </c>
      <c r="NC29" s="1" t="s">
        <v>762</v>
      </c>
      <c r="ND29" s="180" t="s">
        <v>391</v>
      </c>
      <c r="NE29" s="180" t="s">
        <v>379</v>
      </c>
      <c r="NF29" s="180" t="s">
        <v>749</v>
      </c>
    </row>
    <row r="30" spans="1:370" x14ac:dyDescent="0.25">
      <c r="A30" s="180" t="s">
        <v>388</v>
      </c>
      <c r="B30" s="180" t="s">
        <v>421</v>
      </c>
      <c r="C30" s="1" t="s">
        <v>1411</v>
      </c>
      <c r="D30" s="180" t="s">
        <v>389</v>
      </c>
      <c r="E30" s="180" t="s">
        <v>382</v>
      </c>
      <c r="F30" s="180" t="s">
        <v>374</v>
      </c>
      <c r="G30" s="2">
        <v>-639</v>
      </c>
      <c r="H30" s="2">
        <v>-519</v>
      </c>
      <c r="I30" s="2">
        <v>-394.75</v>
      </c>
      <c r="J30" s="2">
        <v>-578</v>
      </c>
      <c r="K30" s="2">
        <v>168.75</v>
      </c>
      <c r="L30" s="2">
        <v>-619.75</v>
      </c>
      <c r="M30" s="2">
        <v>-620.75</v>
      </c>
      <c r="N30" s="2">
        <v>-1410.5</v>
      </c>
      <c r="O30" s="2">
        <v>-1391</v>
      </c>
      <c r="P30" s="2">
        <v>-1675.5</v>
      </c>
      <c r="Q30" s="2">
        <v>-1872.25</v>
      </c>
      <c r="R30" s="2">
        <v>-2403.25</v>
      </c>
      <c r="S30" s="2">
        <v>-2461</v>
      </c>
      <c r="T30" s="2">
        <v>-2521</v>
      </c>
      <c r="U30" s="2">
        <v>-2371</v>
      </c>
      <c r="V30" s="2">
        <v>-1948</v>
      </c>
      <c r="W30" s="2">
        <v>-2302.75</v>
      </c>
      <c r="X30" s="2">
        <v>-2357.75</v>
      </c>
      <c r="Y30" s="2">
        <v>-2623.5</v>
      </c>
      <c r="Z30" s="2">
        <v>-2907.75</v>
      </c>
      <c r="AA30" s="2">
        <v>-3194.75</v>
      </c>
      <c r="AB30" s="2">
        <v>-3495.5</v>
      </c>
      <c r="AC30" s="2">
        <v>-3530</v>
      </c>
      <c r="AD30" s="2">
        <v>-3237.75</v>
      </c>
      <c r="AE30" s="2">
        <v>-3275.5</v>
      </c>
      <c r="AF30" s="2">
        <v>-3126.25</v>
      </c>
      <c r="AG30" s="2">
        <v>-3069</v>
      </c>
      <c r="AH30" s="2">
        <v>-2955.75</v>
      </c>
      <c r="AI30" s="2">
        <v>-2962</v>
      </c>
      <c r="AJ30" s="2">
        <v>-2916.75</v>
      </c>
      <c r="AK30" s="2">
        <v>-2824.75</v>
      </c>
      <c r="AL30" s="2">
        <v>-3119</v>
      </c>
      <c r="AM30" s="2">
        <v>-2734</v>
      </c>
      <c r="AN30" s="2">
        <v>-2587.75</v>
      </c>
      <c r="AO30" s="2">
        <v>-2705.25</v>
      </c>
      <c r="AP30" s="2">
        <v>-2910.75</v>
      </c>
      <c r="AQ30" s="2">
        <v>-2881.5</v>
      </c>
      <c r="AR30" s="2">
        <v>-2845.5</v>
      </c>
      <c r="AS30" s="2">
        <v>-2814.75</v>
      </c>
      <c r="AT30" s="2">
        <v>-2592.5</v>
      </c>
      <c r="AU30" s="2">
        <v>-2895.5</v>
      </c>
      <c r="AV30" s="2">
        <v>-2977.75</v>
      </c>
      <c r="AW30" s="2">
        <v>-3106.75</v>
      </c>
      <c r="AX30" s="2">
        <v>-2829.25</v>
      </c>
      <c r="AY30" s="2">
        <v>-2500.75</v>
      </c>
      <c r="AZ30" s="2">
        <v>-2653.5</v>
      </c>
      <c r="BA30" s="2">
        <v>-1735.5</v>
      </c>
      <c r="BB30" s="2">
        <v>-1315</v>
      </c>
      <c r="BC30" s="2">
        <v>-890.5</v>
      </c>
      <c r="BD30" s="2">
        <v>-1046.75</v>
      </c>
      <c r="BE30" s="2">
        <v>-1085.5</v>
      </c>
      <c r="BF30" s="2">
        <v>-1286</v>
      </c>
      <c r="BG30" s="2">
        <v>-1306.25</v>
      </c>
      <c r="BH30" s="2">
        <v>-1048.5</v>
      </c>
      <c r="BI30" s="2">
        <v>-995</v>
      </c>
      <c r="BJ30" s="2">
        <v>-1069.75</v>
      </c>
      <c r="BK30" s="2">
        <v>-354.5</v>
      </c>
      <c r="BL30" s="2">
        <v>-242.25</v>
      </c>
      <c r="BM30" s="2">
        <v>-241.5</v>
      </c>
      <c r="BN30" s="2">
        <v>-115.25</v>
      </c>
      <c r="BO30" s="2">
        <v>-105</v>
      </c>
      <c r="BP30" s="2">
        <v>447.5</v>
      </c>
      <c r="BQ30" s="2">
        <v>715.75</v>
      </c>
      <c r="BR30" s="2">
        <v>1362.25</v>
      </c>
      <c r="BS30" s="2">
        <v>1337.25</v>
      </c>
      <c r="BT30" s="2">
        <v>1588.5</v>
      </c>
      <c r="BU30" s="2">
        <v>1494</v>
      </c>
      <c r="BV30" s="2">
        <v>1566.25</v>
      </c>
      <c r="BW30" s="2">
        <v>2046</v>
      </c>
      <c r="BX30" s="2">
        <v>2498.25</v>
      </c>
      <c r="BY30" s="2">
        <v>2980.5</v>
      </c>
      <c r="BZ30" s="2">
        <v>2251</v>
      </c>
      <c r="CA30" s="2">
        <v>2743</v>
      </c>
      <c r="CB30" s="2">
        <v>2805.5</v>
      </c>
      <c r="CC30" s="2">
        <v>2401.5</v>
      </c>
      <c r="CD30" s="2">
        <v>1521</v>
      </c>
      <c r="CE30" s="2">
        <v>1634</v>
      </c>
      <c r="CF30" s="2">
        <v>759</v>
      </c>
      <c r="CG30" s="2">
        <v>672.75</v>
      </c>
      <c r="CH30" s="2">
        <v>96</v>
      </c>
      <c r="CI30" s="2">
        <v>-1386</v>
      </c>
      <c r="CJ30" s="2">
        <v>-2589.75</v>
      </c>
      <c r="CK30" s="2">
        <v>-3748.75</v>
      </c>
      <c r="CL30" s="2">
        <v>-4633.25</v>
      </c>
      <c r="CM30" s="2">
        <v>-5541.25</v>
      </c>
      <c r="CN30" s="2">
        <v>-5474.75</v>
      </c>
      <c r="CO30" s="2">
        <v>-4418.5</v>
      </c>
      <c r="CP30" s="2">
        <v>-3785.75</v>
      </c>
      <c r="CQ30" s="2">
        <v>-3596.5</v>
      </c>
      <c r="CR30" s="2">
        <v>-4677.75</v>
      </c>
      <c r="CS30" s="2">
        <v>-6565</v>
      </c>
      <c r="CT30" s="2">
        <v>-7567.5</v>
      </c>
      <c r="CU30" s="2">
        <v>-8375.25</v>
      </c>
      <c r="CV30" s="2">
        <v>-7593.75</v>
      </c>
      <c r="CW30" s="2">
        <v>-5872.75</v>
      </c>
      <c r="CX30" s="2">
        <v>-4236.25</v>
      </c>
      <c r="CY30" s="2">
        <v>-2575</v>
      </c>
      <c r="CZ30" s="2">
        <v>-3408.25</v>
      </c>
      <c r="DA30" s="2">
        <v>-5306.75</v>
      </c>
      <c r="DB30" s="2">
        <v>-7877.2489999999998</v>
      </c>
      <c r="DC30" s="2">
        <v>-11742.25</v>
      </c>
      <c r="DD30" s="2">
        <v>-13456.5</v>
      </c>
      <c r="DE30" s="2">
        <v>-14239.5</v>
      </c>
      <c r="DF30" s="2">
        <v>-14462.75</v>
      </c>
      <c r="DG30" s="2">
        <v>-11188</v>
      </c>
      <c r="DH30" s="2">
        <v>-9272.75</v>
      </c>
      <c r="DI30" s="2">
        <v>-7712.5</v>
      </c>
      <c r="DJ30" s="2">
        <v>-7464.2489999999998</v>
      </c>
      <c r="DK30" s="2">
        <v>-8719.2489999999998</v>
      </c>
      <c r="DL30" s="2">
        <v>-9698.5</v>
      </c>
      <c r="DM30" s="2">
        <v>-10399.5</v>
      </c>
      <c r="DN30" s="2">
        <v>-10171</v>
      </c>
      <c r="DO30" s="2">
        <v>-9727.0010000000002</v>
      </c>
      <c r="DP30" s="2">
        <v>-8320.9989999999998</v>
      </c>
      <c r="DQ30" s="2">
        <v>-7589.75</v>
      </c>
      <c r="DR30" s="2">
        <v>-7327</v>
      </c>
      <c r="DS30" s="2">
        <v>-8713.5010000000002</v>
      </c>
      <c r="DT30" s="2">
        <v>-8954</v>
      </c>
      <c r="DU30" s="2">
        <v>-10117.5</v>
      </c>
      <c r="DV30" s="2">
        <v>-10690.75</v>
      </c>
      <c r="DW30" s="2">
        <v>-10648.75</v>
      </c>
      <c r="DX30" s="2">
        <v>-10630.25</v>
      </c>
      <c r="DY30" s="2">
        <v>-9497.5</v>
      </c>
      <c r="DZ30" s="2">
        <v>-8172</v>
      </c>
      <c r="EA30" s="2">
        <v>-7220.5</v>
      </c>
      <c r="EB30" s="2">
        <v>-6961.5</v>
      </c>
      <c r="EC30" s="2">
        <v>-6927</v>
      </c>
      <c r="ED30" s="2">
        <v>-7024.25</v>
      </c>
      <c r="EE30" s="2">
        <v>-6836.5</v>
      </c>
      <c r="EF30" s="2">
        <v>-6150.5</v>
      </c>
      <c r="EG30" s="2">
        <v>-5653.25</v>
      </c>
      <c r="EH30" s="2">
        <v>-4995.25</v>
      </c>
      <c r="EI30" s="2">
        <v>-4442.5</v>
      </c>
      <c r="EJ30" s="2">
        <v>-4057</v>
      </c>
      <c r="EK30" s="2">
        <v>-3789</v>
      </c>
      <c r="EL30" s="2">
        <v>-3920.5</v>
      </c>
      <c r="EM30" s="2">
        <v>-4004.75</v>
      </c>
      <c r="EN30" s="2">
        <v>-4066.25</v>
      </c>
      <c r="EO30" s="2">
        <v>-3624.5</v>
      </c>
      <c r="EP30" s="2">
        <v>-3949</v>
      </c>
      <c r="EQ30" s="2">
        <v>-3894.5</v>
      </c>
      <c r="ER30" s="2">
        <v>-4400.5</v>
      </c>
      <c r="ES30" s="2">
        <v>-5710.25</v>
      </c>
      <c r="ET30" s="2">
        <v>-7686.25</v>
      </c>
      <c r="EU30" s="2">
        <v>-10069.25</v>
      </c>
      <c r="EV30" s="2">
        <v>-11933.75</v>
      </c>
      <c r="EW30" s="2">
        <v>-12866</v>
      </c>
      <c r="EX30" s="2">
        <v>-13105.5</v>
      </c>
      <c r="EY30" s="2">
        <v>-12223.25</v>
      </c>
      <c r="EZ30" s="2">
        <v>-11696</v>
      </c>
      <c r="FA30" s="2">
        <v>-11206.5</v>
      </c>
      <c r="FB30" s="2">
        <v>-10755.5</v>
      </c>
      <c r="FC30" s="2">
        <v>-11059</v>
      </c>
      <c r="FD30" s="2">
        <v>-11325.5</v>
      </c>
      <c r="FE30" s="2">
        <v>-11292</v>
      </c>
      <c r="FF30" s="2">
        <v>-11022</v>
      </c>
      <c r="FG30" s="2">
        <v>-11105.5</v>
      </c>
      <c r="FH30" s="2">
        <v>-10373.25</v>
      </c>
      <c r="FI30" s="2">
        <v>-9933.75</v>
      </c>
      <c r="FJ30" s="2">
        <v>-9608.75</v>
      </c>
      <c r="FK30" s="2">
        <v>-9644.75</v>
      </c>
      <c r="FL30" s="2">
        <v>-9814.7520000000004</v>
      </c>
      <c r="FM30" s="2">
        <v>-9861.5</v>
      </c>
      <c r="FN30" s="2">
        <v>-9398.5</v>
      </c>
      <c r="FO30" s="2">
        <v>-8564.5</v>
      </c>
      <c r="FP30" s="2">
        <v>-7687.25</v>
      </c>
      <c r="FQ30" s="2">
        <v>-6905.75</v>
      </c>
      <c r="FR30" s="2">
        <v>-5979.25</v>
      </c>
      <c r="FS30" s="2">
        <v>-5162</v>
      </c>
      <c r="FT30" s="2">
        <v>-4703.75</v>
      </c>
      <c r="FU30" s="2">
        <v>-4759.75</v>
      </c>
      <c r="FV30" s="2">
        <v>-5162.5</v>
      </c>
      <c r="FW30" s="2">
        <v>-5691.75</v>
      </c>
      <c r="FX30" s="2">
        <v>-4885.75</v>
      </c>
      <c r="FY30" s="2">
        <v>-4651.25</v>
      </c>
      <c r="FZ30" s="2">
        <v>-4366</v>
      </c>
      <c r="GA30" s="2">
        <v>-4249.25</v>
      </c>
      <c r="GB30" s="2">
        <v>-4230.5</v>
      </c>
      <c r="GC30" s="2">
        <v>-4337</v>
      </c>
      <c r="GD30" s="2">
        <v>-4321.5</v>
      </c>
      <c r="GE30" s="2">
        <v>-4394.75</v>
      </c>
      <c r="GF30" s="2">
        <v>-3924</v>
      </c>
      <c r="GG30" s="2">
        <v>-3055.25</v>
      </c>
      <c r="GH30" s="2">
        <v>-2382.5</v>
      </c>
      <c r="GI30" s="2">
        <v>-2024.5</v>
      </c>
      <c r="GJ30" s="2">
        <v>-3132.75</v>
      </c>
      <c r="GK30" s="2">
        <v>-4674.25</v>
      </c>
      <c r="GL30" s="2">
        <v>-7154.75</v>
      </c>
      <c r="GM30" s="2">
        <v>-10341.5</v>
      </c>
      <c r="GN30" s="2">
        <v>-12301.75</v>
      </c>
      <c r="GO30" s="2">
        <v>-13365</v>
      </c>
      <c r="GP30" s="2">
        <v>-12965.5</v>
      </c>
      <c r="GQ30" s="2">
        <v>-10556.5</v>
      </c>
      <c r="GR30" s="2">
        <v>-9338.2489999999998</v>
      </c>
      <c r="GS30" s="2">
        <v>-7851</v>
      </c>
      <c r="GT30" s="2">
        <v>-6145</v>
      </c>
      <c r="GU30" s="2">
        <v>-5952.25</v>
      </c>
      <c r="GV30" s="2">
        <v>-5652.75</v>
      </c>
      <c r="GW30" s="2">
        <v>-6000.75</v>
      </c>
      <c r="GX30" s="2">
        <v>-5981.5</v>
      </c>
      <c r="GY30" s="2">
        <v>-5601.5</v>
      </c>
      <c r="GZ30" s="2">
        <v>-3557.75</v>
      </c>
      <c r="HA30" s="2">
        <v>-2481.5</v>
      </c>
      <c r="HB30" s="2">
        <v>-1705.25</v>
      </c>
      <c r="HC30" s="2">
        <v>-4598.25</v>
      </c>
      <c r="HD30" s="2">
        <v>-1568.75</v>
      </c>
      <c r="HE30" s="2">
        <v>-1413.75</v>
      </c>
      <c r="HF30" s="2">
        <v>-1070</v>
      </c>
      <c r="HG30" s="2">
        <v>-2975.25</v>
      </c>
      <c r="HH30" s="3">
        <v>-3057.3910000000001</v>
      </c>
      <c r="HI30" s="3">
        <v>-3051.672</v>
      </c>
      <c r="HJ30" s="3">
        <v>-3144.73</v>
      </c>
      <c r="HK30" s="3">
        <v>-4225.1210000000001</v>
      </c>
      <c r="HL30" s="3">
        <v>-4653.1679999999997</v>
      </c>
      <c r="HM30" s="3">
        <v>-5170.8909999999996</v>
      </c>
      <c r="HN30" s="3">
        <v>-5503.3549999999996</v>
      </c>
      <c r="HO30" s="3">
        <v>-5708.8090000000002</v>
      </c>
      <c r="HP30" s="3">
        <v>-5828.6880000000001</v>
      </c>
      <c r="HQ30" s="3">
        <v>-5940.0820000000003</v>
      </c>
      <c r="HR30" s="3">
        <v>-5984.5820000000003</v>
      </c>
      <c r="HS30" s="3">
        <v>-6097.9179999999997</v>
      </c>
      <c r="HT30" s="3">
        <v>-6206.84</v>
      </c>
      <c r="HU30" s="3">
        <v>-6297.6639999999998</v>
      </c>
      <c r="HV30" s="3">
        <v>-6295.68</v>
      </c>
      <c r="HW30" s="3">
        <v>-6275.0349999999999</v>
      </c>
      <c r="HX30" s="3">
        <v>-6125.9920000000002</v>
      </c>
      <c r="HY30" s="3">
        <v>-5909.6049999999996</v>
      </c>
      <c r="HZ30" s="3">
        <v>-5618.4960000000001</v>
      </c>
      <c r="IA30" s="3">
        <v>-5371.1719999999996</v>
      </c>
      <c r="IB30" s="3">
        <v>-5163.5820000000003</v>
      </c>
      <c r="IC30" s="3">
        <v>-5050.09</v>
      </c>
      <c r="ID30" s="3">
        <v>-5098.5309999999999</v>
      </c>
      <c r="IE30" s="3">
        <v>-5189.7190000000001</v>
      </c>
      <c r="IF30" s="3">
        <v>-5293.1719999999996</v>
      </c>
      <c r="IG30" s="3">
        <v>-5394.6409999999996</v>
      </c>
      <c r="IH30" s="3">
        <v>-5494.7269999999999</v>
      </c>
      <c r="II30" s="3">
        <v>-5593.2110000000002</v>
      </c>
      <c r="IJ30" s="3">
        <v>-5691.3050000000003</v>
      </c>
      <c r="IK30" s="3">
        <v>-5786.0550000000003</v>
      </c>
      <c r="IL30" s="3">
        <v>-5878.8909999999996</v>
      </c>
      <c r="IM30" s="3">
        <v>-5970.8980000000001</v>
      </c>
      <c r="IN30" s="3">
        <v>-6061.8119999999999</v>
      </c>
      <c r="IO30" s="3">
        <v>-6151.8909999999996</v>
      </c>
      <c r="IP30" s="3">
        <v>-6239.4380000000001</v>
      </c>
      <c r="IQ30" s="3">
        <v>-6328.2269999999999</v>
      </c>
      <c r="IR30" s="3">
        <v>-6414.4530000000004</v>
      </c>
      <c r="IS30" s="3">
        <v>-6487.18</v>
      </c>
      <c r="IT30" s="3">
        <v>-6539.25</v>
      </c>
      <c r="IU30" s="3">
        <v>-6578.2269999999999</v>
      </c>
      <c r="IV30" s="3">
        <v>-6616.2110000000002</v>
      </c>
      <c r="IW30" s="3">
        <v>-6652.4840000000004</v>
      </c>
      <c r="IX30" s="3">
        <v>-6698.9769999999999</v>
      </c>
      <c r="IY30" s="3">
        <v>-6725.1719999999996</v>
      </c>
      <c r="IZ30" s="3">
        <v>-6752.6639999999998</v>
      </c>
      <c r="JA30" s="3">
        <v>-6779.8519999999999</v>
      </c>
      <c r="JB30" s="3">
        <v>-6806.75</v>
      </c>
      <c r="JC30" s="3">
        <v>-6833.4690000000001</v>
      </c>
      <c r="JD30" s="3">
        <v>-6861.18</v>
      </c>
      <c r="JE30" s="3">
        <v>-6889.4219999999996</v>
      </c>
      <c r="JF30" s="3">
        <v>-6917.5389999999998</v>
      </c>
      <c r="JG30" s="3">
        <v>-6944.82</v>
      </c>
      <c r="JH30" s="3">
        <v>-6973.2889999999998</v>
      </c>
      <c r="JI30" s="3">
        <v>-7001.82</v>
      </c>
      <c r="JJ30" s="3">
        <v>-7030.4219999999996</v>
      </c>
      <c r="JK30" s="3">
        <v>-7058.3050000000003</v>
      </c>
      <c r="JL30" s="3">
        <v>-7088.2340000000004</v>
      </c>
      <c r="JM30" s="3">
        <v>-7118.2889999999998</v>
      </c>
      <c r="JN30" s="3">
        <v>-7148.1170000000002</v>
      </c>
      <c r="JO30" s="3">
        <v>-7177.68</v>
      </c>
      <c r="JP30" s="3">
        <v>-7208.2969999999996</v>
      </c>
      <c r="JQ30" s="3">
        <v>-7239.0159999999996</v>
      </c>
      <c r="JR30" s="3">
        <v>-7269.4840000000004</v>
      </c>
      <c r="JS30" s="3">
        <v>-7299.375</v>
      </c>
      <c r="JT30" s="3">
        <v>-7330.5619999999999</v>
      </c>
      <c r="JU30" s="3">
        <v>-7361.7969999999996</v>
      </c>
      <c r="JV30" s="3">
        <v>-7392.7659999999996</v>
      </c>
      <c r="JW30" s="3">
        <v>-7423.4769999999999</v>
      </c>
      <c r="JX30" s="3">
        <v>-7455.0159999999996</v>
      </c>
      <c r="JY30" s="3">
        <v>-7487.8590000000004</v>
      </c>
      <c r="JZ30" s="3">
        <v>-7519.5550000000003</v>
      </c>
      <c r="KA30" s="3">
        <v>-7550.5550000000003</v>
      </c>
      <c r="KB30" s="3">
        <v>-7583.0469999999996</v>
      </c>
      <c r="KC30" s="3">
        <v>-7615.75</v>
      </c>
      <c r="KD30" s="3">
        <v>-7648.2420000000002</v>
      </c>
      <c r="KE30" s="3">
        <v>-7680.2809999999999</v>
      </c>
      <c r="KF30" s="3">
        <v>-7713.7889999999998</v>
      </c>
      <c r="KG30" s="3">
        <v>-7747.5469999999996</v>
      </c>
      <c r="KH30" s="3">
        <v>-7781.1329999999998</v>
      </c>
      <c r="KI30" s="3">
        <v>-7814.3280000000004</v>
      </c>
      <c r="KJ30" s="3">
        <v>-7849.0860000000002</v>
      </c>
      <c r="KK30" s="3">
        <v>-7884.0619999999999</v>
      </c>
      <c r="KL30" s="3">
        <v>-7918.875</v>
      </c>
      <c r="KM30" s="3">
        <v>-7953.5469999999996</v>
      </c>
      <c r="KN30" s="3">
        <v>-7989.2730000000001</v>
      </c>
      <c r="KO30" s="3">
        <v>-8025.4920000000002</v>
      </c>
      <c r="KP30" s="3">
        <v>-8061.7579999999998</v>
      </c>
      <c r="KQ30" s="3">
        <v>-8097.2969999999996</v>
      </c>
      <c r="KR30" s="3">
        <v>-8134.4219999999996</v>
      </c>
      <c r="KS30" s="3">
        <v>-8171.7190000000001</v>
      </c>
      <c r="KT30" s="3">
        <v>-8208.7890000000007</v>
      </c>
      <c r="KU30" s="3">
        <v>-8245.6880000000001</v>
      </c>
      <c r="KV30" s="3">
        <v>-8283.93</v>
      </c>
      <c r="KW30" s="3">
        <v>-8322.3520000000008</v>
      </c>
      <c r="KX30" s="3">
        <v>-8360.4920000000002</v>
      </c>
      <c r="KY30" s="3">
        <v>-8398.4060000000009</v>
      </c>
      <c r="KZ30" s="3">
        <v>-8437.6479999999992</v>
      </c>
      <c r="LA30" s="3">
        <v>-8477.0079999999998</v>
      </c>
      <c r="LB30" s="3">
        <v>-8516.0939999999991</v>
      </c>
      <c r="LC30" s="3">
        <v>-8555</v>
      </c>
      <c r="LD30" s="3">
        <v>-8595.3670000000002</v>
      </c>
      <c r="LE30" s="3">
        <v>-8635.8909999999996</v>
      </c>
      <c r="LF30" s="3">
        <v>-8676.3979999999992</v>
      </c>
      <c r="LG30" s="3">
        <v>-8716.4140000000007</v>
      </c>
      <c r="LH30" s="3">
        <v>-8757.5390000000007</v>
      </c>
      <c r="LI30" s="3">
        <v>-8799.1640000000007</v>
      </c>
      <c r="LJ30" s="3">
        <v>-8840.9920000000002</v>
      </c>
      <c r="LK30" s="3">
        <v>-8882.4840000000004</v>
      </c>
      <c r="LL30" s="3">
        <v>-8924.8909999999996</v>
      </c>
      <c r="LM30" s="3">
        <v>-8968.125</v>
      </c>
      <c r="LN30" s="3">
        <v>-9011.32</v>
      </c>
      <c r="LO30" s="3">
        <v>-9054.2810000000009</v>
      </c>
      <c r="LP30" s="3">
        <v>-9098.4840000000004</v>
      </c>
      <c r="LQ30" s="3">
        <v>-9143.2810000000009</v>
      </c>
      <c r="LR30" s="3">
        <v>-9187.9609999999993</v>
      </c>
      <c r="LS30" s="3">
        <v>-9232.25</v>
      </c>
      <c r="LT30" s="3">
        <v>-9277.7029999999995</v>
      </c>
      <c r="LU30" s="3">
        <v>-9323.6640000000007</v>
      </c>
      <c r="LV30" s="3">
        <v>-9369.4380000000001</v>
      </c>
      <c r="LW30" s="3">
        <v>-9415.0390000000007</v>
      </c>
      <c r="LX30" s="3">
        <v>-9461.4840000000004</v>
      </c>
      <c r="LY30" s="3">
        <v>-9508.4689999999991</v>
      </c>
      <c r="LZ30" s="3">
        <v>-9555.32</v>
      </c>
      <c r="MA30" s="3">
        <v>-9602.0619999999999</v>
      </c>
      <c r="MB30" s="3">
        <v>-9649.7340000000004</v>
      </c>
      <c r="MC30" s="3">
        <v>-9698.2579999999998</v>
      </c>
      <c r="MD30" s="3">
        <v>-9746.6329999999998</v>
      </c>
      <c r="ME30" s="3">
        <v>-9794.5779999999995</v>
      </c>
      <c r="MF30" s="3">
        <v>-9843.4380000000001</v>
      </c>
      <c r="MG30" s="3">
        <v>-9893.07</v>
      </c>
      <c r="MH30" s="3">
        <v>-9942.5</v>
      </c>
      <c r="MI30" s="3">
        <v>-9991.7810000000009</v>
      </c>
      <c r="MJ30" s="3">
        <v>-10041.76</v>
      </c>
      <c r="MK30" s="3">
        <v>-10092.620000000001</v>
      </c>
      <c r="ML30" s="3">
        <v>-10143.58</v>
      </c>
      <c r="MM30" s="3">
        <v>-10194.129999999999</v>
      </c>
      <c r="MN30" s="3">
        <v>-10245.66</v>
      </c>
      <c r="MO30" s="3">
        <v>-10297.709999999999</v>
      </c>
      <c r="MP30" s="3">
        <v>-10349.790000000001</v>
      </c>
      <c r="MQ30" s="3">
        <v>-10401.34</v>
      </c>
      <c r="MR30" s="3">
        <v>-10453.75</v>
      </c>
      <c r="MS30" s="3">
        <v>-10506.91</v>
      </c>
      <c r="MT30" s="3">
        <v>-10559.73</v>
      </c>
      <c r="MU30" s="180" t="s">
        <v>429</v>
      </c>
      <c r="MV30" s="180" t="b">
        <v>0</v>
      </c>
      <c r="MW30" s="180" t="s">
        <v>376</v>
      </c>
      <c r="MX30" s="180" t="s">
        <v>376</v>
      </c>
      <c r="MY30" s="180">
        <v>2025</v>
      </c>
      <c r="MZ30" s="180">
        <v>1</v>
      </c>
      <c r="NA30" s="17">
        <v>46174</v>
      </c>
      <c r="NB30" s="1" t="s">
        <v>430</v>
      </c>
      <c r="NC30" s="180" t="s">
        <v>431</v>
      </c>
      <c r="ND30" s="180" t="s">
        <v>391</v>
      </c>
      <c r="NE30" s="180" t="s">
        <v>424</v>
      </c>
      <c r="NF30" s="180" t="s">
        <v>749</v>
      </c>
    </row>
    <row r="31" spans="1:370" x14ac:dyDescent="0.25">
      <c r="A31" s="180" t="s">
        <v>388</v>
      </c>
      <c r="B31" s="180" t="s">
        <v>439</v>
      </c>
      <c r="C31" s="1" t="s">
        <v>1411</v>
      </c>
      <c r="D31" s="180" t="s">
        <v>389</v>
      </c>
      <c r="E31" s="180" t="s">
        <v>382</v>
      </c>
      <c r="F31" s="180" t="s">
        <v>374</v>
      </c>
      <c r="G31" s="2">
        <v>15745</v>
      </c>
      <c r="H31" s="2">
        <v>16431</v>
      </c>
      <c r="I31" s="2">
        <v>17117</v>
      </c>
      <c r="J31" s="2">
        <v>17803</v>
      </c>
      <c r="K31" s="2">
        <v>17485</v>
      </c>
      <c r="L31" s="2">
        <v>17168</v>
      </c>
      <c r="M31" s="2">
        <v>16851</v>
      </c>
      <c r="N31" s="2">
        <v>16534</v>
      </c>
      <c r="O31" s="2">
        <v>19706</v>
      </c>
      <c r="P31" s="2">
        <v>22879</v>
      </c>
      <c r="Q31" s="2">
        <v>26051</v>
      </c>
      <c r="R31" s="2">
        <v>29223</v>
      </c>
      <c r="S31" s="2">
        <v>32939</v>
      </c>
      <c r="T31" s="2">
        <v>36655</v>
      </c>
      <c r="U31" s="2">
        <v>40371</v>
      </c>
      <c r="V31" s="2">
        <v>44086</v>
      </c>
      <c r="W31" s="2">
        <v>47796</v>
      </c>
      <c r="X31" s="2">
        <v>51506</v>
      </c>
      <c r="Y31" s="2">
        <v>55216</v>
      </c>
      <c r="Z31" s="2">
        <v>58926</v>
      </c>
      <c r="AA31" s="2">
        <v>64735</v>
      </c>
      <c r="AB31" s="2">
        <v>70544</v>
      </c>
      <c r="AC31" s="2">
        <v>76353</v>
      </c>
      <c r="AD31" s="2">
        <v>82162</v>
      </c>
      <c r="AE31" s="2">
        <v>86361</v>
      </c>
      <c r="AF31" s="2">
        <v>90559</v>
      </c>
      <c r="AG31" s="2">
        <v>94758</v>
      </c>
      <c r="AH31" s="2">
        <v>98956</v>
      </c>
      <c r="AI31" s="2">
        <v>103557</v>
      </c>
      <c r="AJ31" s="2">
        <v>108158</v>
      </c>
      <c r="AK31" s="2">
        <v>112759</v>
      </c>
      <c r="AL31" s="2">
        <v>117360</v>
      </c>
      <c r="AM31" s="2">
        <v>123388</v>
      </c>
      <c r="AN31" s="2">
        <v>129415</v>
      </c>
      <c r="AO31" s="2">
        <v>135443</v>
      </c>
      <c r="AP31" s="2">
        <v>141470</v>
      </c>
      <c r="AQ31" s="2">
        <v>147402</v>
      </c>
      <c r="AR31" s="2">
        <v>153333</v>
      </c>
      <c r="AS31" s="2">
        <v>159265</v>
      </c>
      <c r="AT31" s="2">
        <v>165196</v>
      </c>
      <c r="AU31" s="2">
        <v>171368</v>
      </c>
      <c r="AV31" s="2">
        <v>177540</v>
      </c>
      <c r="AW31" s="2">
        <v>183712</v>
      </c>
      <c r="AX31" s="2">
        <v>189884</v>
      </c>
      <c r="AY31" s="2">
        <v>194495</v>
      </c>
      <c r="AZ31" s="2">
        <v>199105</v>
      </c>
      <c r="BA31" s="2">
        <v>203716</v>
      </c>
      <c r="BB31" s="2">
        <v>208326</v>
      </c>
      <c r="BC31" s="2">
        <v>214134</v>
      </c>
      <c r="BD31" s="2">
        <v>219942</v>
      </c>
      <c r="BE31" s="2">
        <v>225749</v>
      </c>
      <c r="BF31" s="2">
        <v>231557</v>
      </c>
      <c r="BG31" s="2">
        <v>239226</v>
      </c>
      <c r="BH31" s="2">
        <v>246895</v>
      </c>
      <c r="BI31" s="2">
        <v>254563</v>
      </c>
      <c r="BJ31" s="2">
        <v>262232</v>
      </c>
      <c r="BK31" s="2">
        <v>266423</v>
      </c>
      <c r="BL31" s="2">
        <v>270614</v>
      </c>
      <c r="BM31" s="2">
        <v>274805</v>
      </c>
      <c r="BN31" s="2">
        <v>278995</v>
      </c>
      <c r="BO31" s="2">
        <v>280281</v>
      </c>
      <c r="BP31" s="2">
        <v>281567</v>
      </c>
      <c r="BQ31" s="2">
        <v>282853</v>
      </c>
      <c r="BR31" s="2">
        <v>284139</v>
      </c>
      <c r="BS31" s="2">
        <v>283190</v>
      </c>
      <c r="BT31" s="2">
        <v>282241</v>
      </c>
      <c r="BU31" s="2">
        <v>281292</v>
      </c>
      <c r="BV31" s="2">
        <v>280343</v>
      </c>
      <c r="BW31" s="2">
        <v>282795</v>
      </c>
      <c r="BX31" s="2">
        <v>285247</v>
      </c>
      <c r="BY31" s="2">
        <v>287699</v>
      </c>
      <c r="BZ31" s="2">
        <v>290151</v>
      </c>
      <c r="CA31" s="2">
        <v>293692</v>
      </c>
      <c r="CB31" s="2">
        <v>297233</v>
      </c>
      <c r="CC31" s="2">
        <v>300774</v>
      </c>
      <c r="CD31" s="2">
        <v>304315</v>
      </c>
      <c r="CE31" s="2">
        <v>311555</v>
      </c>
      <c r="CF31" s="2">
        <v>318796</v>
      </c>
      <c r="CG31" s="2">
        <v>326036</v>
      </c>
      <c r="CH31" s="2">
        <v>333277</v>
      </c>
      <c r="CI31" s="2">
        <v>341552</v>
      </c>
      <c r="CJ31" s="2">
        <v>349828</v>
      </c>
      <c r="CK31" s="2">
        <v>358103</v>
      </c>
      <c r="CL31" s="2">
        <v>366379</v>
      </c>
      <c r="CM31" s="2">
        <v>373799</v>
      </c>
      <c r="CN31" s="2">
        <v>381219</v>
      </c>
      <c r="CO31" s="2">
        <v>388639</v>
      </c>
      <c r="CP31" s="2">
        <v>396059</v>
      </c>
      <c r="CQ31" s="2">
        <v>407488</v>
      </c>
      <c r="CR31" s="2">
        <v>418918</v>
      </c>
      <c r="CS31" s="2">
        <v>430348</v>
      </c>
      <c r="CT31" s="2">
        <v>439647</v>
      </c>
      <c r="CU31" s="2">
        <v>451729</v>
      </c>
      <c r="CV31" s="2">
        <v>463810</v>
      </c>
      <c r="CW31" s="2">
        <v>475892</v>
      </c>
      <c r="CX31" s="2">
        <v>487974</v>
      </c>
      <c r="CY31" s="2">
        <v>501569</v>
      </c>
      <c r="CZ31" s="2">
        <v>515165</v>
      </c>
      <c r="DA31" s="2">
        <v>528760</v>
      </c>
      <c r="DB31" s="2">
        <v>542355</v>
      </c>
      <c r="DC31" s="2">
        <v>554316</v>
      </c>
      <c r="DD31" s="2">
        <v>566277</v>
      </c>
      <c r="DE31" s="2">
        <v>578237</v>
      </c>
      <c r="DF31" s="2">
        <v>590198</v>
      </c>
      <c r="DG31" s="2">
        <v>603250</v>
      </c>
      <c r="DH31" s="2">
        <v>616302</v>
      </c>
      <c r="DI31" s="2">
        <v>629354</v>
      </c>
      <c r="DJ31" s="2">
        <v>642406</v>
      </c>
      <c r="DK31" s="2">
        <v>656753</v>
      </c>
      <c r="DL31" s="2">
        <v>671100</v>
      </c>
      <c r="DM31" s="2">
        <v>685447</v>
      </c>
      <c r="DN31" s="2">
        <v>699794</v>
      </c>
      <c r="DO31" s="2">
        <v>705541</v>
      </c>
      <c r="DP31" s="2">
        <v>711287</v>
      </c>
      <c r="DQ31" s="2">
        <v>717033</v>
      </c>
      <c r="DR31" s="2">
        <v>722779</v>
      </c>
      <c r="DS31" s="2">
        <v>729839</v>
      </c>
      <c r="DT31" s="2">
        <v>736898</v>
      </c>
      <c r="DU31" s="2">
        <v>743957</v>
      </c>
      <c r="DV31" s="2">
        <v>751017</v>
      </c>
      <c r="DW31" s="2">
        <v>760904</v>
      </c>
      <c r="DX31" s="2">
        <v>770791</v>
      </c>
      <c r="DY31" s="2">
        <v>780677</v>
      </c>
      <c r="DZ31" s="2">
        <v>790564</v>
      </c>
      <c r="EA31" s="2">
        <v>797451</v>
      </c>
      <c r="EB31" s="2">
        <v>804337</v>
      </c>
      <c r="EC31" s="2">
        <v>811223</v>
      </c>
      <c r="ED31" s="2">
        <v>818109</v>
      </c>
      <c r="EE31" s="2">
        <v>819457</v>
      </c>
      <c r="EF31" s="2">
        <v>820804</v>
      </c>
      <c r="EG31" s="2">
        <v>822152</v>
      </c>
      <c r="EH31" s="2">
        <v>823499</v>
      </c>
      <c r="EI31" s="2">
        <v>822238</v>
      </c>
      <c r="EJ31" s="2">
        <v>820976</v>
      </c>
      <c r="EK31" s="2">
        <v>819715</v>
      </c>
      <c r="EL31" s="2">
        <v>818453</v>
      </c>
      <c r="EM31" s="2">
        <v>820110</v>
      </c>
      <c r="EN31" s="2">
        <v>821768</v>
      </c>
      <c r="EO31" s="2">
        <v>823425</v>
      </c>
      <c r="EP31" s="2">
        <v>825082</v>
      </c>
      <c r="EQ31" s="2">
        <v>828113</v>
      </c>
      <c r="ER31" s="2">
        <v>831144</v>
      </c>
      <c r="ES31" s="2">
        <v>834175</v>
      </c>
      <c r="ET31" s="2">
        <v>837205</v>
      </c>
      <c r="EU31" s="2">
        <v>847196</v>
      </c>
      <c r="EV31" s="2">
        <v>857187</v>
      </c>
      <c r="EW31" s="2">
        <v>867178</v>
      </c>
      <c r="EX31" s="2">
        <v>877169</v>
      </c>
      <c r="EY31" s="2">
        <v>887264</v>
      </c>
      <c r="EZ31" s="2">
        <v>897359</v>
      </c>
      <c r="FA31" s="2">
        <v>907454</v>
      </c>
      <c r="FB31" s="2">
        <v>917549</v>
      </c>
      <c r="FC31" s="2">
        <v>932267</v>
      </c>
      <c r="FD31" s="2">
        <v>946986</v>
      </c>
      <c r="FE31" s="2">
        <v>961704</v>
      </c>
      <c r="FF31" s="2">
        <v>976423</v>
      </c>
      <c r="FG31" s="2">
        <v>989356</v>
      </c>
      <c r="FH31" s="2">
        <v>1002289</v>
      </c>
      <c r="FI31" s="2">
        <v>1015222</v>
      </c>
      <c r="FJ31" s="2">
        <v>1028155</v>
      </c>
      <c r="FK31" s="2">
        <v>1036267</v>
      </c>
      <c r="FL31" s="2">
        <v>1044380</v>
      </c>
      <c r="FM31" s="2">
        <v>1052493</v>
      </c>
      <c r="FN31" s="2">
        <v>1060606</v>
      </c>
      <c r="FO31" s="2">
        <v>1074000</v>
      </c>
      <c r="FP31" s="2">
        <v>1087394</v>
      </c>
      <c r="FQ31" s="2">
        <v>1100788</v>
      </c>
      <c r="FR31" s="2">
        <v>1114183</v>
      </c>
      <c r="FS31" s="2">
        <v>1128395</v>
      </c>
      <c r="FT31" s="2">
        <v>1142607</v>
      </c>
      <c r="FU31" s="2">
        <v>1156819</v>
      </c>
      <c r="FV31" s="2">
        <v>1171031</v>
      </c>
      <c r="FW31" s="2">
        <v>1176061</v>
      </c>
      <c r="FX31" s="2">
        <v>1181092</v>
      </c>
      <c r="FY31" s="2">
        <v>1186122</v>
      </c>
      <c r="FZ31" s="2">
        <v>1191152</v>
      </c>
      <c r="GA31" s="2">
        <v>1195545</v>
      </c>
      <c r="GB31" s="2">
        <v>1199939</v>
      </c>
      <c r="GC31" s="2">
        <v>1204332</v>
      </c>
      <c r="GD31" s="2">
        <v>1208725</v>
      </c>
      <c r="GE31" s="2">
        <v>1215203</v>
      </c>
      <c r="GF31" s="2">
        <v>1221681</v>
      </c>
      <c r="GG31" s="2">
        <v>1228158</v>
      </c>
      <c r="GH31" s="2">
        <v>1234636</v>
      </c>
      <c r="GI31" s="2">
        <v>1238236</v>
      </c>
      <c r="GJ31" s="2">
        <v>1241837</v>
      </c>
      <c r="GK31" s="2">
        <v>1245437</v>
      </c>
      <c r="GL31" s="2">
        <v>1249037</v>
      </c>
      <c r="GM31" s="2">
        <v>1261188</v>
      </c>
      <c r="GN31" s="2">
        <v>1273338</v>
      </c>
      <c r="GO31" s="2">
        <v>1285488</v>
      </c>
      <c r="GP31" s="2">
        <v>1297639</v>
      </c>
      <c r="GQ31" s="2">
        <v>1306121</v>
      </c>
      <c r="GR31" s="2">
        <v>1314604</v>
      </c>
      <c r="GS31" s="2">
        <v>1323087</v>
      </c>
      <c r="GT31" s="2">
        <v>1331569</v>
      </c>
      <c r="GU31" s="2">
        <v>1335043</v>
      </c>
      <c r="GV31" s="2">
        <v>1338516</v>
      </c>
      <c r="GW31" s="2">
        <v>1341989</v>
      </c>
      <c r="GX31" s="2">
        <v>1345463</v>
      </c>
      <c r="GY31" s="2">
        <v>1344354</v>
      </c>
      <c r="GZ31" s="2">
        <v>1343245</v>
      </c>
      <c r="HA31" s="2">
        <v>1342136</v>
      </c>
      <c r="HB31" s="2">
        <v>1341028</v>
      </c>
      <c r="HC31" s="2">
        <v>1345626</v>
      </c>
      <c r="HD31" s="2">
        <v>1347195</v>
      </c>
      <c r="HE31" s="2">
        <v>1348608</v>
      </c>
      <c r="HF31" s="2">
        <v>1349678</v>
      </c>
      <c r="HG31" s="3">
        <v>1352653</v>
      </c>
      <c r="HH31" s="3">
        <v>1355711</v>
      </c>
      <c r="HI31" s="3">
        <v>1358762</v>
      </c>
      <c r="HJ31" s="3">
        <v>1361907</v>
      </c>
      <c r="HK31" s="3">
        <v>1366132</v>
      </c>
      <c r="HL31" s="3">
        <v>1370785</v>
      </c>
      <c r="HM31" s="3">
        <v>1375956</v>
      </c>
      <c r="HN31" s="3">
        <v>1381460</v>
      </c>
      <c r="HO31" s="3">
        <v>1387168</v>
      </c>
      <c r="HP31" s="3">
        <v>1392997</v>
      </c>
      <c r="HQ31" s="3">
        <v>1398937</v>
      </c>
      <c r="HR31" s="3">
        <v>1404922</v>
      </c>
      <c r="HS31" s="3">
        <v>1411020</v>
      </c>
      <c r="HT31" s="3">
        <v>1417226</v>
      </c>
      <c r="HU31" s="3">
        <v>1423524</v>
      </c>
      <c r="HV31" s="3">
        <v>1429820</v>
      </c>
      <c r="HW31" s="3">
        <v>1436095</v>
      </c>
      <c r="HX31" s="3">
        <v>1442221</v>
      </c>
      <c r="HY31" s="3">
        <v>1448130</v>
      </c>
      <c r="HZ31" s="3">
        <v>1453749</v>
      </c>
      <c r="IA31" s="3">
        <v>1459120</v>
      </c>
      <c r="IB31" s="3">
        <v>1464284</v>
      </c>
      <c r="IC31" s="3">
        <v>1469334</v>
      </c>
      <c r="ID31" s="3">
        <v>1474432</v>
      </c>
      <c r="IE31" s="3">
        <v>1479622</v>
      </c>
      <c r="IF31" s="3">
        <v>1484915</v>
      </c>
      <c r="IG31" s="3">
        <v>1490310</v>
      </c>
      <c r="IH31" s="3">
        <v>1495804</v>
      </c>
      <c r="II31" s="3">
        <v>1501398</v>
      </c>
      <c r="IJ31" s="3">
        <v>1507089</v>
      </c>
      <c r="IK31" s="3">
        <v>1512875</v>
      </c>
      <c r="IL31" s="3">
        <v>1518754</v>
      </c>
      <c r="IM31" s="3">
        <v>1524725</v>
      </c>
      <c r="IN31" s="3">
        <v>1530786</v>
      </c>
      <c r="IO31" s="3">
        <v>1536938</v>
      </c>
      <c r="IP31" s="3">
        <v>1543178</v>
      </c>
      <c r="IQ31" s="3">
        <v>1549506</v>
      </c>
      <c r="IR31" s="3">
        <v>1555920</v>
      </c>
      <c r="IS31" s="3">
        <v>1562408</v>
      </c>
      <c r="IT31" s="3">
        <v>1568947</v>
      </c>
      <c r="IU31" s="3">
        <v>1575525</v>
      </c>
      <c r="IV31" s="3">
        <v>1582141</v>
      </c>
      <c r="IW31" s="3">
        <v>1588794</v>
      </c>
      <c r="IX31" s="3">
        <v>1595493</v>
      </c>
      <c r="IY31" s="3">
        <v>1602218</v>
      </c>
      <c r="IZ31" s="3">
        <v>1608971</v>
      </c>
      <c r="JA31" s="3">
        <v>1615750</v>
      </c>
      <c r="JB31" s="3">
        <v>1622557</v>
      </c>
      <c r="JC31" s="3">
        <v>1629391</v>
      </c>
      <c r="JD31" s="3">
        <v>1636252</v>
      </c>
      <c r="JE31" s="3">
        <v>1643141</v>
      </c>
      <c r="JF31" s="3">
        <v>1650059</v>
      </c>
      <c r="JG31" s="3">
        <v>1657004</v>
      </c>
      <c r="JH31" s="3">
        <v>1663977</v>
      </c>
      <c r="JI31" s="3">
        <v>1670979</v>
      </c>
      <c r="JJ31" s="3">
        <v>1678009</v>
      </c>
      <c r="JK31" s="3">
        <v>1685067</v>
      </c>
      <c r="JL31" s="3">
        <v>1692156</v>
      </c>
      <c r="JM31" s="3">
        <v>1699274</v>
      </c>
      <c r="JN31" s="3">
        <v>1706422</v>
      </c>
      <c r="JO31" s="3">
        <v>1713600</v>
      </c>
      <c r="JP31" s="3">
        <v>1720808</v>
      </c>
      <c r="JQ31" s="3">
        <v>1728047</v>
      </c>
      <c r="JR31" s="3">
        <v>1735316</v>
      </c>
      <c r="JS31" s="3">
        <v>1742616</v>
      </c>
      <c r="JT31" s="3">
        <v>1749946</v>
      </c>
      <c r="JU31" s="3">
        <v>1757308</v>
      </c>
      <c r="JV31" s="3">
        <v>1764701</v>
      </c>
      <c r="JW31" s="3">
        <v>1772124</v>
      </c>
      <c r="JX31" s="3">
        <v>1779579</v>
      </c>
      <c r="JY31" s="3">
        <v>1787067</v>
      </c>
      <c r="JZ31" s="3">
        <v>1794587</v>
      </c>
      <c r="KA31" s="3">
        <v>1802137</v>
      </c>
      <c r="KB31" s="3">
        <v>1809720</v>
      </c>
      <c r="KC31" s="3">
        <v>1817336</v>
      </c>
      <c r="KD31" s="3">
        <v>1824984</v>
      </c>
      <c r="KE31" s="3">
        <v>1832664</v>
      </c>
      <c r="KF31" s="3">
        <v>1840378</v>
      </c>
      <c r="KG31" s="3">
        <v>1848126</v>
      </c>
      <c r="KH31" s="3">
        <v>1855907</v>
      </c>
      <c r="KI31" s="3">
        <v>1863721</v>
      </c>
      <c r="KJ31" s="3">
        <v>1871570</v>
      </c>
      <c r="KK31" s="3">
        <v>1879454</v>
      </c>
      <c r="KL31" s="3">
        <v>1887373</v>
      </c>
      <c r="KM31" s="3">
        <v>1895327</v>
      </c>
      <c r="KN31" s="3">
        <v>1903316</v>
      </c>
      <c r="KO31" s="3">
        <v>1911341</v>
      </c>
      <c r="KP31" s="3">
        <v>1919403</v>
      </c>
      <c r="KQ31" s="3">
        <v>1927500</v>
      </c>
      <c r="KR31" s="3">
        <v>1935635</v>
      </c>
      <c r="KS31" s="3">
        <v>1943806</v>
      </c>
      <c r="KT31" s="3">
        <v>1952015</v>
      </c>
      <c r="KU31" s="3">
        <v>1960261</v>
      </c>
      <c r="KV31" s="3">
        <v>1968545</v>
      </c>
      <c r="KW31" s="3">
        <v>1976867</v>
      </c>
      <c r="KX31" s="3">
        <v>1985228</v>
      </c>
      <c r="KY31" s="3">
        <v>1993626</v>
      </c>
      <c r="KZ31" s="3">
        <v>2002064</v>
      </c>
      <c r="LA31" s="3">
        <v>2010541</v>
      </c>
      <c r="LB31" s="3">
        <v>2019057</v>
      </c>
      <c r="LC31" s="3">
        <v>2027612</v>
      </c>
      <c r="LD31" s="3">
        <v>2036207</v>
      </c>
      <c r="LE31" s="3">
        <v>2044843</v>
      </c>
      <c r="LF31" s="3">
        <v>2053520</v>
      </c>
      <c r="LG31" s="3">
        <v>2062236</v>
      </c>
      <c r="LH31" s="3">
        <v>2070993</v>
      </c>
      <c r="LI31" s="3">
        <v>2079792</v>
      </c>
      <c r="LJ31" s="3">
        <v>2088634</v>
      </c>
      <c r="LK31" s="3">
        <v>2097516</v>
      </c>
      <c r="LL31" s="3">
        <v>2106441</v>
      </c>
      <c r="LM31" s="3">
        <v>2115409</v>
      </c>
      <c r="LN31" s="3">
        <v>2124420</v>
      </c>
      <c r="LO31" s="3">
        <v>2133474</v>
      </c>
      <c r="LP31" s="3">
        <v>2142573</v>
      </c>
      <c r="LQ31" s="3">
        <v>2151716</v>
      </c>
      <c r="LR31" s="3">
        <v>2160904</v>
      </c>
      <c r="LS31" s="3">
        <v>2170136</v>
      </c>
      <c r="LT31" s="3">
        <v>2179414</v>
      </c>
      <c r="LU31" s="3">
        <v>2188738</v>
      </c>
      <c r="LV31" s="3">
        <v>2198108</v>
      </c>
      <c r="LW31" s="3">
        <v>2207522</v>
      </c>
      <c r="LX31" s="3">
        <v>2216984</v>
      </c>
      <c r="LY31" s="3">
        <v>2226492</v>
      </c>
      <c r="LZ31" s="3">
        <v>2236048</v>
      </c>
      <c r="MA31" s="3">
        <v>2245650</v>
      </c>
      <c r="MB31" s="3">
        <v>2255300</v>
      </c>
      <c r="MC31" s="3">
        <v>2264998</v>
      </c>
      <c r="MD31" s="3">
        <v>2274744</v>
      </c>
      <c r="ME31" s="3">
        <v>2284539</v>
      </c>
      <c r="MF31" s="3">
        <v>2294382</v>
      </c>
      <c r="MG31" s="3">
        <v>2304276</v>
      </c>
      <c r="MH31" s="3">
        <v>2314218</v>
      </c>
      <c r="MI31" s="3">
        <v>2324210</v>
      </c>
      <c r="MJ31" s="3">
        <v>2334252</v>
      </c>
      <c r="MK31" s="3">
        <v>2344344</v>
      </c>
      <c r="ML31" s="3">
        <v>2354488</v>
      </c>
      <c r="MM31" s="3">
        <v>2364682</v>
      </c>
      <c r="MN31" s="3">
        <v>2374928</v>
      </c>
      <c r="MO31" s="3">
        <v>2385225</v>
      </c>
      <c r="MP31" s="3">
        <v>2395575</v>
      </c>
      <c r="MQ31" s="3">
        <v>2405976</v>
      </c>
      <c r="MR31" s="3">
        <v>2416430</v>
      </c>
      <c r="MS31" s="3">
        <v>2426937</v>
      </c>
      <c r="MT31" s="3">
        <v>2437497</v>
      </c>
      <c r="MU31" s="1" t="s">
        <v>752</v>
      </c>
      <c r="MV31" s="180" t="b">
        <v>0</v>
      </c>
      <c r="MW31" s="180" t="s">
        <v>376</v>
      </c>
      <c r="MX31" s="180" t="s">
        <v>376</v>
      </c>
      <c r="MY31" s="180">
        <v>2024</v>
      </c>
      <c r="MZ31" s="180">
        <v>4</v>
      </c>
      <c r="NA31" s="17">
        <v>46174</v>
      </c>
      <c r="NB31" s="1" t="s">
        <v>446</v>
      </c>
      <c r="NC31" s="180" t="s">
        <v>447</v>
      </c>
      <c r="ND31" s="180" t="s">
        <v>391</v>
      </c>
      <c r="NE31" s="180" t="s">
        <v>442</v>
      </c>
      <c r="NF31" s="180" t="s">
        <v>749</v>
      </c>
    </row>
    <row r="32" spans="1:370" x14ac:dyDescent="0.25">
      <c r="A32" s="180" t="s">
        <v>388</v>
      </c>
      <c r="B32" s="180" t="s">
        <v>1185</v>
      </c>
      <c r="C32" s="1" t="s">
        <v>1411</v>
      </c>
      <c r="D32" s="180" t="s">
        <v>389</v>
      </c>
      <c r="E32" s="180" t="s">
        <v>382</v>
      </c>
      <c r="F32" s="180" t="s">
        <v>374</v>
      </c>
      <c r="G32" s="2">
        <v>-10104.08</v>
      </c>
      <c r="H32" s="2">
        <v>-10469.799999999999</v>
      </c>
      <c r="I32" s="2">
        <v>-10835.51</v>
      </c>
      <c r="J32" s="2">
        <v>-11201.23</v>
      </c>
      <c r="K32" s="2">
        <v>-11488.21</v>
      </c>
      <c r="L32" s="2">
        <v>-11775.19</v>
      </c>
      <c r="M32" s="2">
        <v>-12062.17</v>
      </c>
      <c r="N32" s="2">
        <v>-12349.15</v>
      </c>
      <c r="O32" s="2">
        <v>-11434.97</v>
      </c>
      <c r="P32" s="2">
        <v>-10520.8</v>
      </c>
      <c r="Q32" s="2">
        <v>-9606.6290000000008</v>
      </c>
      <c r="R32" s="2">
        <v>-8692.4560000000001</v>
      </c>
      <c r="S32" s="2">
        <v>-7264.8549999999996</v>
      </c>
      <c r="T32" s="2">
        <v>-5837.2539999999999</v>
      </c>
      <c r="U32" s="2">
        <v>-4409.6509999999998</v>
      </c>
      <c r="V32" s="2">
        <v>-2982.0509999999999</v>
      </c>
      <c r="W32" s="2">
        <v>-1409.56</v>
      </c>
      <c r="X32" s="2">
        <v>162.93100000000001</v>
      </c>
      <c r="Y32" s="2">
        <v>1735.421</v>
      </c>
      <c r="Z32" s="2">
        <v>3307.9119999999998</v>
      </c>
      <c r="AA32" s="2">
        <v>6365.6559999999999</v>
      </c>
      <c r="AB32" s="2">
        <v>9423.4</v>
      </c>
      <c r="AC32" s="2">
        <v>12481.14</v>
      </c>
      <c r="AD32" s="2">
        <v>15538.89</v>
      </c>
      <c r="AE32" s="2">
        <v>17897.88</v>
      </c>
      <c r="AF32" s="2">
        <v>20256.86</v>
      </c>
      <c r="AG32" s="2">
        <v>22615.85</v>
      </c>
      <c r="AH32" s="2">
        <v>24974.84</v>
      </c>
      <c r="AI32" s="2">
        <v>26813.74</v>
      </c>
      <c r="AJ32" s="2">
        <v>28652.65</v>
      </c>
      <c r="AK32" s="2">
        <v>30491.55</v>
      </c>
      <c r="AL32" s="2">
        <v>32330.46</v>
      </c>
      <c r="AM32" s="2">
        <v>35415.019999999997</v>
      </c>
      <c r="AN32" s="2">
        <v>38499.589999999997</v>
      </c>
      <c r="AO32" s="2">
        <v>41584.15</v>
      </c>
      <c r="AP32" s="2">
        <v>44668.72</v>
      </c>
      <c r="AQ32" s="2">
        <v>48337.71</v>
      </c>
      <c r="AR32" s="2">
        <v>52006.71</v>
      </c>
      <c r="AS32" s="2">
        <v>55675.71</v>
      </c>
      <c r="AT32" s="2">
        <v>59344.71</v>
      </c>
      <c r="AU32" s="2">
        <v>63461.38</v>
      </c>
      <c r="AV32" s="2">
        <v>67578.05</v>
      </c>
      <c r="AW32" s="2">
        <v>71694.73</v>
      </c>
      <c r="AX32" s="2">
        <v>75811.399999999994</v>
      </c>
      <c r="AY32" s="2">
        <v>78779.25</v>
      </c>
      <c r="AZ32" s="2">
        <v>81747.100000000006</v>
      </c>
      <c r="BA32" s="2">
        <v>84714.95</v>
      </c>
      <c r="BB32" s="2">
        <v>87682.8</v>
      </c>
      <c r="BC32" s="2">
        <v>89435.37</v>
      </c>
      <c r="BD32" s="2">
        <v>91187.93</v>
      </c>
      <c r="BE32" s="2">
        <v>92940.5</v>
      </c>
      <c r="BF32" s="2">
        <v>94693.06</v>
      </c>
      <c r="BG32" s="2">
        <v>97452.2</v>
      </c>
      <c r="BH32" s="2">
        <v>100211.4</v>
      </c>
      <c r="BI32" s="2">
        <v>102970.5</v>
      </c>
      <c r="BJ32" s="2">
        <v>105729.60000000001</v>
      </c>
      <c r="BK32" s="2">
        <v>100424.5</v>
      </c>
      <c r="BL32" s="2">
        <v>95119.32</v>
      </c>
      <c r="BM32" s="2">
        <v>89814.16</v>
      </c>
      <c r="BN32" s="2">
        <v>84508.99</v>
      </c>
      <c r="BO32" s="2">
        <v>81511.03</v>
      </c>
      <c r="BP32" s="2">
        <v>78513.08</v>
      </c>
      <c r="BQ32" s="2">
        <v>75515.12</v>
      </c>
      <c r="BR32" s="2">
        <v>72517.16</v>
      </c>
      <c r="BS32" s="2">
        <v>66659.69</v>
      </c>
      <c r="BT32" s="2">
        <v>60802.21</v>
      </c>
      <c r="BU32" s="2">
        <v>54944.74</v>
      </c>
      <c r="BV32" s="2">
        <v>49087.26</v>
      </c>
      <c r="BW32" s="2">
        <v>47483</v>
      </c>
      <c r="BX32" s="2">
        <v>45878.73</v>
      </c>
      <c r="BY32" s="2">
        <v>44274.46</v>
      </c>
      <c r="BZ32" s="2">
        <v>42670.2</v>
      </c>
      <c r="CA32" s="2">
        <v>40994.01</v>
      </c>
      <c r="CB32" s="2">
        <v>39317.82</v>
      </c>
      <c r="CC32" s="2">
        <v>37641.629999999997</v>
      </c>
      <c r="CD32" s="2">
        <v>35965.43</v>
      </c>
      <c r="CE32" s="2">
        <v>38669.21</v>
      </c>
      <c r="CF32" s="2">
        <v>41372.99</v>
      </c>
      <c r="CG32" s="2">
        <v>44076.77</v>
      </c>
      <c r="CH32" s="2">
        <v>46780.55</v>
      </c>
      <c r="CI32" s="2">
        <v>50782.65</v>
      </c>
      <c r="CJ32" s="2">
        <v>54784.75</v>
      </c>
      <c r="CK32" s="2">
        <v>58786.86</v>
      </c>
      <c r="CL32" s="2">
        <v>62788.959999999999</v>
      </c>
      <c r="CM32" s="2">
        <v>65780.45</v>
      </c>
      <c r="CN32" s="2">
        <v>68771.94</v>
      </c>
      <c r="CO32" s="2">
        <v>71763.42</v>
      </c>
      <c r="CP32" s="2">
        <v>74754.91</v>
      </c>
      <c r="CQ32" s="2">
        <v>80233.66</v>
      </c>
      <c r="CR32" s="2">
        <v>85712.4</v>
      </c>
      <c r="CS32" s="2">
        <v>91191.14</v>
      </c>
      <c r="CT32" s="2">
        <v>96692.63</v>
      </c>
      <c r="CU32" s="2">
        <v>104544.4</v>
      </c>
      <c r="CV32" s="2">
        <v>112396.2</v>
      </c>
      <c r="CW32" s="2">
        <v>120247.9</v>
      </c>
      <c r="CX32" s="2">
        <v>128099.7</v>
      </c>
      <c r="CY32" s="2">
        <v>134446.29999999999</v>
      </c>
      <c r="CZ32" s="2">
        <v>140792.79999999999</v>
      </c>
      <c r="DA32" s="2">
        <v>147139.4</v>
      </c>
      <c r="DB32" s="2">
        <v>153485.9</v>
      </c>
      <c r="DC32" s="2">
        <v>160726.29999999999</v>
      </c>
      <c r="DD32" s="2">
        <v>167966.7</v>
      </c>
      <c r="DE32" s="2">
        <v>175207</v>
      </c>
      <c r="DF32" s="2">
        <v>182447.4</v>
      </c>
      <c r="DG32" s="2">
        <v>190989</v>
      </c>
      <c r="DH32" s="2">
        <v>199530.5</v>
      </c>
      <c r="DI32" s="2">
        <v>208072</v>
      </c>
      <c r="DJ32" s="2">
        <v>216613.5</v>
      </c>
      <c r="DK32" s="2">
        <v>226898.4</v>
      </c>
      <c r="DL32" s="2">
        <v>237183.2</v>
      </c>
      <c r="DM32" s="2">
        <v>247468.1</v>
      </c>
      <c r="DN32" s="2">
        <v>257752.9</v>
      </c>
      <c r="DO32" s="2">
        <v>264554.8</v>
      </c>
      <c r="DP32" s="2">
        <v>271356.59999999998</v>
      </c>
      <c r="DQ32" s="2">
        <v>278158.5</v>
      </c>
      <c r="DR32" s="2">
        <v>284960.3</v>
      </c>
      <c r="DS32" s="2">
        <v>294837.40000000002</v>
      </c>
      <c r="DT32" s="2">
        <v>304714.40000000002</v>
      </c>
      <c r="DU32" s="2">
        <v>314591.5</v>
      </c>
      <c r="DV32" s="2">
        <v>324468.59999999998</v>
      </c>
      <c r="DW32" s="2">
        <v>331946.59999999998</v>
      </c>
      <c r="DX32" s="2">
        <v>339424.6</v>
      </c>
      <c r="DY32" s="2">
        <v>346902.6</v>
      </c>
      <c r="DZ32" s="2">
        <v>354380.7</v>
      </c>
      <c r="EA32" s="2">
        <v>358487.6</v>
      </c>
      <c r="EB32" s="2">
        <v>362594.6</v>
      </c>
      <c r="EC32" s="2">
        <v>366701.5</v>
      </c>
      <c r="ED32" s="2">
        <v>370808.5</v>
      </c>
      <c r="EE32" s="2">
        <v>366972.3</v>
      </c>
      <c r="EF32" s="2">
        <v>363136.2</v>
      </c>
      <c r="EG32" s="2">
        <v>359300</v>
      </c>
      <c r="EH32" s="2">
        <v>355463.8</v>
      </c>
      <c r="EI32" s="2">
        <v>354405.6</v>
      </c>
      <c r="EJ32" s="2">
        <v>353347.3</v>
      </c>
      <c r="EK32" s="2">
        <v>352289</v>
      </c>
      <c r="EL32" s="2">
        <v>351230.8</v>
      </c>
      <c r="EM32" s="2">
        <v>358183.4</v>
      </c>
      <c r="EN32" s="2">
        <v>365136</v>
      </c>
      <c r="EO32" s="2">
        <v>372088.7</v>
      </c>
      <c r="EP32" s="2">
        <v>379041.3</v>
      </c>
      <c r="EQ32" s="2">
        <v>390901.1</v>
      </c>
      <c r="ER32" s="2">
        <v>402760.9</v>
      </c>
      <c r="ES32" s="2">
        <v>414620.7</v>
      </c>
      <c r="ET32" s="2">
        <v>426480.4</v>
      </c>
      <c r="EU32" s="2">
        <v>436176.8</v>
      </c>
      <c r="EV32" s="2">
        <v>445873.3</v>
      </c>
      <c r="EW32" s="2">
        <v>455569.7</v>
      </c>
      <c r="EX32" s="2">
        <v>465266.2</v>
      </c>
      <c r="EY32" s="2">
        <v>477367.5</v>
      </c>
      <c r="EZ32" s="2">
        <v>489468.9</v>
      </c>
      <c r="FA32" s="2">
        <v>501570.3</v>
      </c>
      <c r="FB32" s="2">
        <v>513671.7</v>
      </c>
      <c r="FC32" s="2">
        <v>525574.9</v>
      </c>
      <c r="FD32" s="2">
        <v>537478.19999999995</v>
      </c>
      <c r="FE32" s="2">
        <v>549381.5</v>
      </c>
      <c r="FF32" s="2">
        <v>561284.80000000005</v>
      </c>
      <c r="FG32" s="2">
        <v>567575.6</v>
      </c>
      <c r="FH32" s="2">
        <v>573866.4</v>
      </c>
      <c r="FI32" s="2">
        <v>580157.30000000005</v>
      </c>
      <c r="FJ32" s="2">
        <v>586448.1</v>
      </c>
      <c r="FK32" s="2">
        <v>587619.1</v>
      </c>
      <c r="FL32" s="2">
        <v>588790.1</v>
      </c>
      <c r="FM32" s="2">
        <v>589961.1</v>
      </c>
      <c r="FN32" s="2">
        <v>591132</v>
      </c>
      <c r="FO32" s="2">
        <v>591616.9</v>
      </c>
      <c r="FP32" s="2">
        <v>592101.80000000005</v>
      </c>
      <c r="FQ32" s="2">
        <v>592586.69999999995</v>
      </c>
      <c r="FR32" s="2">
        <v>593071.6</v>
      </c>
      <c r="FS32" s="2">
        <v>607415.6</v>
      </c>
      <c r="FT32" s="2">
        <v>621759.6</v>
      </c>
      <c r="FU32" s="2">
        <v>636103.6</v>
      </c>
      <c r="FV32" s="2">
        <v>650447.6</v>
      </c>
      <c r="FW32" s="2">
        <v>653741.30000000005</v>
      </c>
      <c r="FX32" s="2">
        <v>657034.9</v>
      </c>
      <c r="FY32" s="2">
        <v>660328.69999999995</v>
      </c>
      <c r="FZ32" s="2">
        <v>663622.40000000002</v>
      </c>
      <c r="GA32" s="2">
        <v>663884.19999999995</v>
      </c>
      <c r="GB32" s="2">
        <v>664145.9</v>
      </c>
      <c r="GC32" s="2">
        <v>664407.80000000005</v>
      </c>
      <c r="GD32" s="2">
        <v>664669.6</v>
      </c>
      <c r="GE32" s="2">
        <v>667191.9</v>
      </c>
      <c r="GF32" s="2">
        <v>669714.30000000005</v>
      </c>
      <c r="GG32" s="2">
        <v>672236.6</v>
      </c>
      <c r="GH32" s="2">
        <v>674759</v>
      </c>
      <c r="GI32" s="2">
        <v>678740.3</v>
      </c>
      <c r="GJ32" s="2">
        <v>682721.6</v>
      </c>
      <c r="GK32" s="2">
        <v>686702.9</v>
      </c>
      <c r="GL32" s="2">
        <v>690684.2</v>
      </c>
      <c r="GM32" s="2">
        <v>688666.7</v>
      </c>
      <c r="GN32" s="2">
        <v>686649.2</v>
      </c>
      <c r="GO32" s="2">
        <v>684631.7</v>
      </c>
      <c r="GP32" s="2">
        <v>682614.1</v>
      </c>
      <c r="GQ32" s="2">
        <v>680587.4</v>
      </c>
      <c r="GR32" s="2">
        <v>678560.7</v>
      </c>
      <c r="GS32" s="2">
        <v>676533.9</v>
      </c>
      <c r="GT32" s="2">
        <v>674507.2</v>
      </c>
      <c r="GU32" s="2">
        <v>670907.80000000005</v>
      </c>
      <c r="GV32" s="2">
        <v>667308.30000000005</v>
      </c>
      <c r="GW32" s="2">
        <v>663708.80000000005</v>
      </c>
      <c r="GX32" s="2">
        <v>660109.30000000005</v>
      </c>
      <c r="GY32" s="2">
        <v>640225.80000000005</v>
      </c>
      <c r="GZ32" s="2">
        <v>620342.30000000005</v>
      </c>
      <c r="HA32" s="2">
        <v>600458.69999999995</v>
      </c>
      <c r="HB32" s="2">
        <v>580575.19999999995</v>
      </c>
      <c r="HC32" s="2">
        <v>581289.19999999995</v>
      </c>
      <c r="HD32" s="2">
        <v>578498.1</v>
      </c>
      <c r="HE32" s="2">
        <v>573924.80000000005</v>
      </c>
      <c r="HF32" s="2">
        <v>567105.5</v>
      </c>
      <c r="HG32" s="3">
        <v>570080.80000000005</v>
      </c>
      <c r="HH32" s="3">
        <v>573138.1</v>
      </c>
      <c r="HI32" s="3">
        <v>576189.80000000005</v>
      </c>
      <c r="HJ32" s="3">
        <v>579334.6</v>
      </c>
      <c r="HK32" s="3">
        <v>583559.69999999995</v>
      </c>
      <c r="HL32" s="3">
        <v>588212.9</v>
      </c>
      <c r="HM32" s="3">
        <v>593383.80000000005</v>
      </c>
      <c r="HN32" s="3">
        <v>598887.1</v>
      </c>
      <c r="HO32" s="3">
        <v>604595.9</v>
      </c>
      <c r="HP32" s="3">
        <v>610424.6</v>
      </c>
      <c r="HQ32" s="3">
        <v>616364.69999999995</v>
      </c>
      <c r="HR32" s="3">
        <v>622349.19999999995</v>
      </c>
      <c r="HS32" s="3">
        <v>628447.19999999995</v>
      </c>
      <c r="HT32" s="3">
        <v>634654</v>
      </c>
      <c r="HU32" s="3">
        <v>640951.69999999995</v>
      </c>
      <c r="HV32" s="3">
        <v>647247.4</v>
      </c>
      <c r="HW32" s="3">
        <v>653522.4</v>
      </c>
      <c r="HX32" s="3">
        <v>659648.4</v>
      </c>
      <c r="HY32" s="3">
        <v>665558.1</v>
      </c>
      <c r="HZ32" s="3">
        <v>671176.6</v>
      </c>
      <c r="IA32" s="3">
        <v>676547.8</v>
      </c>
      <c r="IB32" s="3">
        <v>681711.3</v>
      </c>
      <c r="IC32" s="3">
        <v>686761.4</v>
      </c>
      <c r="ID32" s="3">
        <v>691859.9</v>
      </c>
      <c r="IE32" s="3">
        <v>697049.59999999998</v>
      </c>
      <c r="IF32" s="3">
        <v>702342.8</v>
      </c>
      <c r="IG32" s="3">
        <v>707737.4</v>
      </c>
      <c r="IH32" s="3">
        <v>713232.2</v>
      </c>
      <c r="II32" s="3">
        <v>718825.4</v>
      </c>
      <c r="IJ32" s="3">
        <v>724516.7</v>
      </c>
      <c r="IK32" s="3">
        <v>730302.8</v>
      </c>
      <c r="IL32" s="3">
        <v>736181.6</v>
      </c>
      <c r="IM32" s="3">
        <v>742152.5</v>
      </c>
      <c r="IN32" s="3">
        <v>748214.3</v>
      </c>
      <c r="IO32" s="3">
        <v>754366.2</v>
      </c>
      <c r="IP32" s="3">
        <v>760605.6</v>
      </c>
      <c r="IQ32" s="3">
        <v>766933.9</v>
      </c>
      <c r="IR32" s="3">
        <v>773348.3</v>
      </c>
      <c r="IS32" s="3">
        <v>779835.5</v>
      </c>
      <c r="IT32" s="3">
        <v>786374.8</v>
      </c>
      <c r="IU32" s="3">
        <v>792953</v>
      </c>
      <c r="IV32" s="3">
        <v>799569.2</v>
      </c>
      <c r="IW32" s="3">
        <v>806221.7</v>
      </c>
      <c r="IX32" s="3">
        <v>812920.7</v>
      </c>
      <c r="IY32" s="3">
        <v>819645.9</v>
      </c>
      <c r="IZ32" s="3">
        <v>826398.6</v>
      </c>
      <c r="JA32" s="3">
        <v>833178.4</v>
      </c>
      <c r="JB32" s="3">
        <v>839985.2</v>
      </c>
      <c r="JC32" s="3">
        <v>846818.6</v>
      </c>
      <c r="JD32" s="3">
        <v>853679.8</v>
      </c>
      <c r="JE32" s="3">
        <v>860569.2</v>
      </c>
      <c r="JF32" s="3">
        <v>867486.8</v>
      </c>
      <c r="JG32" s="3">
        <v>874431.6</v>
      </c>
      <c r="JH32" s="3">
        <v>881404.9</v>
      </c>
      <c r="JI32" s="3">
        <v>888406.8</v>
      </c>
      <c r="JJ32" s="3">
        <v>895437.2</v>
      </c>
      <c r="JK32" s="3">
        <v>902495.5</v>
      </c>
      <c r="JL32" s="3">
        <v>909583.8</v>
      </c>
      <c r="JM32" s="3">
        <v>916702.1</v>
      </c>
      <c r="JN32" s="3">
        <v>923850.2</v>
      </c>
      <c r="JO32" s="3">
        <v>931027.9</v>
      </c>
      <c r="JP32" s="3">
        <v>938236.2</v>
      </c>
      <c r="JQ32" s="3">
        <v>945475.2</v>
      </c>
      <c r="JR32" s="3">
        <v>952744.7</v>
      </c>
      <c r="JS32" s="3">
        <v>960044.1</v>
      </c>
      <c r="JT32" s="3">
        <v>967374.6</v>
      </c>
      <c r="JU32" s="3">
        <v>974736.4</v>
      </c>
      <c r="JV32" s="3">
        <v>982129.2</v>
      </c>
      <c r="JW32" s="3">
        <v>989552.7</v>
      </c>
      <c r="JX32" s="3">
        <v>997007.7</v>
      </c>
      <c r="JY32" s="3">
        <v>1004496</v>
      </c>
      <c r="JZ32" s="3">
        <v>1012015</v>
      </c>
      <c r="KA32" s="3">
        <v>1019566</v>
      </c>
      <c r="KB32" s="3">
        <v>1027149</v>
      </c>
      <c r="KC32" s="3">
        <v>1034764</v>
      </c>
      <c r="KD32" s="3">
        <v>1042413</v>
      </c>
      <c r="KE32" s="3">
        <v>1050093</v>
      </c>
      <c r="KF32" s="3">
        <v>1057807</v>
      </c>
      <c r="KG32" s="3">
        <v>1065554</v>
      </c>
      <c r="KH32" s="3">
        <v>1073335</v>
      </c>
      <c r="KI32" s="3">
        <v>1081150</v>
      </c>
      <c r="KJ32" s="3">
        <v>1088999</v>
      </c>
      <c r="KK32" s="3">
        <v>1096883</v>
      </c>
      <c r="KL32" s="3">
        <v>1104802</v>
      </c>
      <c r="KM32" s="3">
        <v>1112755</v>
      </c>
      <c r="KN32" s="3">
        <v>1120745</v>
      </c>
      <c r="KO32" s="3">
        <v>1128770</v>
      </c>
      <c r="KP32" s="3">
        <v>1136832</v>
      </c>
      <c r="KQ32" s="3">
        <v>1144929</v>
      </c>
      <c r="KR32" s="3">
        <v>1153064</v>
      </c>
      <c r="KS32" s="3">
        <v>1161235</v>
      </c>
      <c r="KT32" s="3">
        <v>1169444</v>
      </c>
      <c r="KU32" s="3">
        <v>1177690</v>
      </c>
      <c r="KV32" s="3">
        <v>1185974</v>
      </c>
      <c r="KW32" s="3">
        <v>1194296</v>
      </c>
      <c r="KX32" s="3">
        <v>1202656</v>
      </c>
      <c r="KY32" s="3">
        <v>1211055</v>
      </c>
      <c r="KZ32" s="3">
        <v>1219492</v>
      </c>
      <c r="LA32" s="3">
        <v>1227970</v>
      </c>
      <c r="LB32" s="3">
        <v>1236486</v>
      </c>
      <c r="LC32" s="3">
        <v>1245041</v>
      </c>
      <c r="LD32" s="3">
        <v>1253636</v>
      </c>
      <c r="LE32" s="3">
        <v>1262272</v>
      </c>
      <c r="LF32" s="3">
        <v>1270948</v>
      </c>
      <c r="LG32" s="3">
        <v>1279665</v>
      </c>
      <c r="LH32" s="3">
        <v>1288422</v>
      </c>
      <c r="LI32" s="3">
        <v>1297221</v>
      </c>
      <c r="LJ32" s="3">
        <v>1306062</v>
      </c>
      <c r="LK32" s="3">
        <v>1314945</v>
      </c>
      <c r="LL32" s="3">
        <v>1323870</v>
      </c>
      <c r="LM32" s="3">
        <v>1332838</v>
      </c>
      <c r="LN32" s="3">
        <v>1341849</v>
      </c>
      <c r="LO32" s="3">
        <v>1350903</v>
      </c>
      <c r="LP32" s="3">
        <v>1360002</v>
      </c>
      <c r="LQ32" s="3">
        <v>1369145</v>
      </c>
      <c r="LR32" s="3">
        <v>1378333</v>
      </c>
      <c r="LS32" s="3">
        <v>1387565</v>
      </c>
      <c r="LT32" s="3">
        <v>1396843</v>
      </c>
      <c r="LU32" s="3">
        <v>1406167</v>
      </c>
      <c r="LV32" s="3">
        <v>1415536</v>
      </c>
      <c r="LW32" s="3">
        <v>1424951</v>
      </c>
      <c r="LX32" s="3">
        <v>1434413</v>
      </c>
      <c r="LY32" s="3">
        <v>1443921</v>
      </c>
      <c r="LZ32" s="3">
        <v>1453477</v>
      </c>
      <c r="MA32" s="3">
        <v>1463079</v>
      </c>
      <c r="MB32" s="3">
        <v>1472728</v>
      </c>
      <c r="MC32" s="3">
        <v>1482427</v>
      </c>
      <c r="MD32" s="3">
        <v>1492173</v>
      </c>
      <c r="ME32" s="3">
        <v>1501968</v>
      </c>
      <c r="MF32" s="3">
        <v>1511811</v>
      </c>
      <c r="MG32" s="3">
        <v>1521705</v>
      </c>
      <c r="MH32" s="3">
        <v>1531647</v>
      </c>
      <c r="MI32" s="3">
        <v>1541639</v>
      </c>
      <c r="MJ32" s="3">
        <v>1551681</v>
      </c>
      <c r="MK32" s="3">
        <v>1561773</v>
      </c>
      <c r="ML32" s="3">
        <v>1571917</v>
      </c>
      <c r="MM32" s="3">
        <v>1582111</v>
      </c>
      <c r="MN32" s="3">
        <v>1592357</v>
      </c>
      <c r="MO32" s="3">
        <v>1602654</v>
      </c>
      <c r="MP32" s="3">
        <v>1613004</v>
      </c>
      <c r="MQ32" s="3">
        <v>1623406</v>
      </c>
      <c r="MR32" s="3">
        <v>1633859</v>
      </c>
      <c r="MS32" s="3">
        <v>1644366</v>
      </c>
      <c r="MT32" s="3">
        <v>1654926</v>
      </c>
      <c r="MU32" s="1" t="s">
        <v>1196</v>
      </c>
      <c r="MV32" s="180" t="b">
        <v>0</v>
      </c>
      <c r="MW32" s="180" t="s">
        <v>376</v>
      </c>
      <c r="MX32" s="180" t="s">
        <v>376</v>
      </c>
      <c r="MY32" s="180">
        <v>2024</v>
      </c>
      <c r="MZ32" s="180">
        <v>4</v>
      </c>
      <c r="NA32" s="17">
        <v>46174</v>
      </c>
      <c r="NB32" s="1" t="s">
        <v>1197</v>
      </c>
      <c r="NC32" s="1" t="s">
        <v>1198</v>
      </c>
      <c r="ND32" s="180" t="s">
        <v>391</v>
      </c>
      <c r="NE32" s="180" t="s">
        <v>1188</v>
      </c>
      <c r="NF32" s="180" t="s">
        <v>749</v>
      </c>
    </row>
    <row r="33" spans="1:370" x14ac:dyDescent="0.25">
      <c r="A33" s="180" t="s">
        <v>388</v>
      </c>
      <c r="B33" s="1" t="s">
        <v>740</v>
      </c>
      <c r="C33" s="1" t="s">
        <v>1411</v>
      </c>
      <c r="D33" s="180" t="s">
        <v>741</v>
      </c>
      <c r="E33" s="180" t="s">
        <v>376</v>
      </c>
      <c r="F33" s="180" t="s">
        <v>374</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v>
      </c>
      <c r="AD33" s="2">
        <v>0</v>
      </c>
      <c r="AE33" s="2">
        <v>0</v>
      </c>
      <c r="AF33" s="2">
        <v>0</v>
      </c>
      <c r="AG33" s="2">
        <v>0</v>
      </c>
      <c r="AH33" s="2">
        <v>0</v>
      </c>
      <c r="AI33" s="2">
        <v>-811.13530000000003</v>
      </c>
      <c r="AJ33" s="2">
        <v>-846.97270000000003</v>
      </c>
      <c r="AK33" s="2">
        <v>-867.69939999999997</v>
      </c>
      <c r="AL33" s="2">
        <v>-882.28750000000002</v>
      </c>
      <c r="AM33" s="2">
        <v>-87.611670000000004</v>
      </c>
      <c r="AN33" s="2">
        <v>-61.906329999999997</v>
      </c>
      <c r="AO33" s="2">
        <v>-49.299239999999998</v>
      </c>
      <c r="AP33" s="2">
        <v>-41.440539999999999</v>
      </c>
      <c r="AQ33" s="2">
        <v>-30.072410000000001</v>
      </c>
      <c r="AR33" s="2">
        <v>-20.75761</v>
      </c>
      <c r="AS33" s="2">
        <v>-12.87167</v>
      </c>
      <c r="AT33" s="2">
        <v>-6.0283660000000001</v>
      </c>
      <c r="AU33" s="2">
        <v>-5.7465250000000001</v>
      </c>
      <c r="AV33" s="2">
        <v>-5.5615779999999999</v>
      </c>
      <c r="AW33" s="2">
        <v>-5.3758400000000002</v>
      </c>
      <c r="AX33" s="2">
        <v>-4.9667649999999997</v>
      </c>
      <c r="AY33" s="2">
        <v>-4.9271349999999998</v>
      </c>
      <c r="AZ33" s="2">
        <v>-4.9009229999999997</v>
      </c>
      <c r="BA33" s="2">
        <v>-4.8874579999999996</v>
      </c>
      <c r="BB33" s="2">
        <v>-4.9055949999999999</v>
      </c>
      <c r="BC33" s="2">
        <v>-4.939019</v>
      </c>
      <c r="BD33" s="2">
        <v>-4.9875379999999998</v>
      </c>
      <c r="BE33" s="2">
        <v>-5.1001019999999997</v>
      </c>
      <c r="BF33" s="2">
        <v>-5.1543000000000001</v>
      </c>
      <c r="BG33" s="2">
        <v>-4.9061329999999996</v>
      </c>
      <c r="BH33" s="2">
        <v>-4.390523</v>
      </c>
      <c r="BI33" s="2">
        <v>0.93159530000000002</v>
      </c>
      <c r="BJ33" s="2">
        <v>1.5257700000000001</v>
      </c>
      <c r="BK33" s="2">
        <v>1.1945539999999999</v>
      </c>
      <c r="BL33" s="2">
        <v>0.55809379999999997</v>
      </c>
      <c r="BM33" s="2">
        <v>2.0928620000000002</v>
      </c>
      <c r="BN33" s="2">
        <v>2.1778909999999998</v>
      </c>
      <c r="BO33" s="2">
        <v>1.2891820000000001</v>
      </c>
      <c r="BP33" s="2">
        <v>1.7080139999999999</v>
      </c>
      <c r="BQ33" s="2">
        <v>2.131049</v>
      </c>
      <c r="BR33" s="2">
        <v>1.332543</v>
      </c>
      <c r="BS33" s="2">
        <v>1.408015</v>
      </c>
      <c r="BT33" s="2">
        <v>1.1984520000000001</v>
      </c>
      <c r="BU33" s="2">
        <v>0.71192</v>
      </c>
      <c r="BV33" s="2">
        <v>0.72312069999999995</v>
      </c>
      <c r="BW33" s="2">
        <v>1.2557370000000001</v>
      </c>
      <c r="BX33" s="2">
        <v>0.76445719999999995</v>
      </c>
      <c r="BY33" s="2">
        <v>1.3897189999999999</v>
      </c>
      <c r="BZ33" s="2">
        <v>0.96191499999999996</v>
      </c>
      <c r="CA33" s="2">
        <v>0.17022680000000001</v>
      </c>
      <c r="CB33" s="2">
        <v>0.3263836</v>
      </c>
      <c r="CC33" s="2">
        <v>0.22026709999999999</v>
      </c>
      <c r="CD33" s="2">
        <v>-7.2263960000000002E-2</v>
      </c>
      <c r="CE33" s="2">
        <v>6.1938050000000001E-2</v>
      </c>
      <c r="CF33" s="2">
        <v>0.66472580000000003</v>
      </c>
      <c r="CG33" s="2">
        <v>0.524142</v>
      </c>
      <c r="CH33" s="2">
        <v>0.60401439999999995</v>
      </c>
      <c r="CI33" s="2">
        <v>0.66522689999999995</v>
      </c>
      <c r="CJ33" s="2">
        <v>1.2297370000000001</v>
      </c>
      <c r="CK33" s="2">
        <v>1.1833260000000001</v>
      </c>
      <c r="CL33" s="2">
        <v>0.99108790000000002</v>
      </c>
      <c r="CM33" s="2">
        <v>1.404801</v>
      </c>
      <c r="CN33" s="2">
        <v>1.7592179999999999</v>
      </c>
      <c r="CO33" s="2">
        <v>2.38964</v>
      </c>
      <c r="CP33" s="2">
        <v>2.5214050000000001</v>
      </c>
      <c r="CQ33" s="2">
        <v>2.382682</v>
      </c>
      <c r="CR33" s="2">
        <v>1.7293400000000001</v>
      </c>
      <c r="CS33" s="2">
        <v>1.6709689999999999</v>
      </c>
      <c r="CT33" s="2">
        <v>1.7275309999999999</v>
      </c>
      <c r="CU33" s="2">
        <v>2.0611329999999999</v>
      </c>
      <c r="CV33" s="2">
        <v>2.1078290000000002</v>
      </c>
      <c r="CW33" s="2">
        <v>1.8917440000000001</v>
      </c>
      <c r="CX33" s="2">
        <v>1.4738119999999999</v>
      </c>
      <c r="CY33" s="2">
        <v>1.3707640000000001</v>
      </c>
      <c r="CZ33" s="2">
        <v>1.3669070000000001</v>
      </c>
      <c r="DA33" s="2">
        <v>1.141834</v>
      </c>
      <c r="DB33" s="2">
        <v>0.6932893</v>
      </c>
      <c r="DC33" s="2">
        <v>0.64401169999999996</v>
      </c>
      <c r="DD33" s="2">
        <v>0.50549920000000004</v>
      </c>
      <c r="DE33" s="2">
        <v>0.45357409999999998</v>
      </c>
      <c r="DF33" s="2">
        <v>0.3183646</v>
      </c>
      <c r="DG33" s="2">
        <v>1.288918</v>
      </c>
      <c r="DH33" s="2">
        <v>1.095248</v>
      </c>
      <c r="DI33" s="2">
        <v>1.5067630000000001</v>
      </c>
      <c r="DJ33" s="2">
        <v>1.6076250000000001</v>
      </c>
      <c r="DK33" s="2">
        <v>1.8315129999999999</v>
      </c>
      <c r="DL33" s="2">
        <v>1.790095</v>
      </c>
      <c r="DM33" s="2">
        <v>1.70662</v>
      </c>
      <c r="DN33" s="2">
        <v>1.553024</v>
      </c>
      <c r="DO33" s="2">
        <v>1.215077</v>
      </c>
      <c r="DP33" s="2">
        <v>1.0836809999999999</v>
      </c>
      <c r="DQ33" s="2">
        <v>1.043757</v>
      </c>
      <c r="DR33" s="2">
        <v>0.93878320000000004</v>
      </c>
      <c r="DS33" s="2">
        <v>1.0500890000000001</v>
      </c>
      <c r="DT33" s="2">
        <v>0.94509909999999997</v>
      </c>
      <c r="DU33" s="2">
        <v>0.82135250000000004</v>
      </c>
      <c r="DV33" s="2">
        <v>0.61602060000000003</v>
      </c>
      <c r="DW33" s="2">
        <v>0.46073910000000001</v>
      </c>
      <c r="DX33" s="2">
        <v>0.34422609999999998</v>
      </c>
      <c r="DY33" s="2">
        <v>1.019898</v>
      </c>
      <c r="DZ33" s="2">
        <v>1.2663180000000001</v>
      </c>
      <c r="EA33" s="2">
        <v>1.1781170000000001</v>
      </c>
      <c r="EB33" s="2">
        <v>1.4673160000000001</v>
      </c>
      <c r="EC33" s="2">
        <v>1.5110859999999999</v>
      </c>
      <c r="ED33" s="2">
        <v>1.250664</v>
      </c>
      <c r="EE33" s="2">
        <v>1.143176</v>
      </c>
      <c r="EF33" s="2">
        <v>0.94047340000000001</v>
      </c>
      <c r="EG33" s="2">
        <v>0.95045970000000002</v>
      </c>
      <c r="EH33" s="2">
        <v>1.129402</v>
      </c>
      <c r="EI33" s="2">
        <v>1.186115</v>
      </c>
      <c r="EJ33" s="2">
        <v>1.4415290000000001</v>
      </c>
      <c r="EK33" s="2">
        <v>1.303928</v>
      </c>
      <c r="EL33" s="2">
        <v>1.250918</v>
      </c>
      <c r="EM33" s="2">
        <v>1.254413</v>
      </c>
      <c r="EN33" s="2">
        <v>1.362703</v>
      </c>
      <c r="EO33" s="2">
        <v>1.378026</v>
      </c>
      <c r="EP33" s="2">
        <v>1.2208140000000001</v>
      </c>
      <c r="EQ33" s="2">
        <v>0.96296599999999999</v>
      </c>
      <c r="ER33" s="2">
        <v>1.0660080000000001</v>
      </c>
      <c r="ES33" s="2">
        <v>0.83187529999999998</v>
      </c>
      <c r="ET33" s="2">
        <v>0.72054180000000001</v>
      </c>
      <c r="EU33" s="2">
        <v>0.66025009999999995</v>
      </c>
      <c r="EV33" s="2">
        <v>0.87934369999999995</v>
      </c>
      <c r="EW33" s="2">
        <v>0.91200910000000002</v>
      </c>
      <c r="EX33" s="2">
        <v>1.0258430000000001</v>
      </c>
      <c r="EY33" s="2">
        <v>1.170679</v>
      </c>
      <c r="EZ33" s="2">
        <v>1.2471859999999999</v>
      </c>
      <c r="FA33" s="2">
        <v>1.2272529999999999</v>
      </c>
      <c r="FB33" s="2">
        <v>1.31148</v>
      </c>
      <c r="FC33" s="2">
        <v>1.555034</v>
      </c>
      <c r="FD33" s="2">
        <v>1.4806429999999999</v>
      </c>
      <c r="FE33" s="2">
        <v>1.220709</v>
      </c>
      <c r="FF33" s="2">
        <v>1.061213</v>
      </c>
      <c r="FG33" s="2">
        <v>0.94980659999999995</v>
      </c>
      <c r="FH33" s="2">
        <v>0.76497959999999998</v>
      </c>
      <c r="FI33" s="2">
        <v>0.59263370000000004</v>
      </c>
      <c r="FJ33" s="2">
        <v>0.48664200000000002</v>
      </c>
      <c r="FK33" s="2">
        <v>0.35990929999999999</v>
      </c>
      <c r="FL33" s="2">
        <v>0.2369359</v>
      </c>
      <c r="FM33" s="2">
        <v>9.9959140000000002E-2</v>
      </c>
      <c r="FN33" s="2">
        <v>-0.20042789999999999</v>
      </c>
      <c r="FO33" s="2">
        <v>-0.28583449999999999</v>
      </c>
      <c r="FP33" s="2">
        <v>-0.47763090000000002</v>
      </c>
      <c r="FQ33" s="2">
        <v>-0.71238299999999999</v>
      </c>
      <c r="FR33" s="2">
        <v>-0.92035109999999998</v>
      </c>
      <c r="FS33" s="2">
        <v>-1.193603</v>
      </c>
      <c r="FT33" s="2">
        <v>-1.1787939999999999</v>
      </c>
      <c r="FU33" s="2">
        <v>-1.130201</v>
      </c>
      <c r="FV33" s="2">
        <v>-1.1340790000000001</v>
      </c>
      <c r="FW33" s="2">
        <v>-1.279763</v>
      </c>
      <c r="FX33" s="2">
        <v>-1.157845</v>
      </c>
      <c r="FY33" s="2">
        <v>-0.93813749999999996</v>
      </c>
      <c r="FZ33" s="2">
        <v>-0.63078310000000004</v>
      </c>
      <c r="GA33" s="2">
        <v>-0.3800963</v>
      </c>
      <c r="GB33" s="2">
        <v>-0.38417509999999999</v>
      </c>
      <c r="GC33" s="2">
        <v>-0.29309780000000002</v>
      </c>
      <c r="GD33" s="2">
        <v>-0.20100670000000001</v>
      </c>
      <c r="GE33" s="2">
        <v>-0.23655660000000001</v>
      </c>
      <c r="GF33" s="2">
        <v>-0.2990121</v>
      </c>
      <c r="GG33" s="2">
        <v>-0.33384130000000001</v>
      </c>
      <c r="GH33" s="2">
        <v>-0.2935064</v>
      </c>
      <c r="GI33" s="2">
        <v>-0.45845979999999997</v>
      </c>
      <c r="GJ33" s="2">
        <v>-0.58572069999999998</v>
      </c>
      <c r="GK33" s="2">
        <v>-0.72665550000000001</v>
      </c>
      <c r="GL33" s="2">
        <v>-0.57816029999999996</v>
      </c>
      <c r="GM33" s="2">
        <v>-0.45892670000000002</v>
      </c>
      <c r="GN33" s="2">
        <v>-0.3453717</v>
      </c>
      <c r="GO33" s="2">
        <v>-0.20553099999999999</v>
      </c>
      <c r="GP33" s="2">
        <v>-6.359368E-2</v>
      </c>
      <c r="GQ33" s="2">
        <v>-2.1517279999999999E-4</v>
      </c>
      <c r="GR33" s="2">
        <v>2.4030949999999999E-2</v>
      </c>
      <c r="GS33" s="2">
        <v>-7.5228349999999999E-2</v>
      </c>
      <c r="GT33" s="2">
        <v>-0.1353906</v>
      </c>
      <c r="GU33" s="2">
        <v>-0.1517915</v>
      </c>
      <c r="GV33" s="2">
        <v>-0.3281502</v>
      </c>
      <c r="GW33" s="2">
        <v>-0.60691620000000002</v>
      </c>
      <c r="GX33" s="2">
        <v>-0.87051259999999997</v>
      </c>
      <c r="GY33" s="2">
        <v>-0.87425949999999997</v>
      </c>
      <c r="GZ33" s="2">
        <v>-1.0289900000000001</v>
      </c>
      <c r="HA33" s="2">
        <v>-0.92818710000000004</v>
      </c>
      <c r="HB33" s="2">
        <v>-0.75059549999999997</v>
      </c>
      <c r="HC33" s="2">
        <v>-0.89638379999999995</v>
      </c>
      <c r="HD33" s="2">
        <v>-0.72808700000000004</v>
      </c>
      <c r="HE33" s="2">
        <v>-0.71114509999999997</v>
      </c>
      <c r="HF33" s="2">
        <v>-0.59109250000000002</v>
      </c>
      <c r="HG33" s="2">
        <v>-0.37662879999999999</v>
      </c>
      <c r="HH33" s="2">
        <v>-0.38597880000000001</v>
      </c>
      <c r="HI33" s="2">
        <v>-0.25692219999999999</v>
      </c>
      <c r="HJ33" s="2">
        <v>-8.5028530000000005E-2</v>
      </c>
      <c r="HK33" s="3">
        <v>0.25299430000000001</v>
      </c>
      <c r="HL33" s="3">
        <v>0.32148369999999998</v>
      </c>
      <c r="HM33" s="3">
        <v>0.41014810000000002</v>
      </c>
      <c r="HN33" s="3">
        <v>0.35210920000000001</v>
      </c>
      <c r="HO33" s="3">
        <v>0.28679339999999998</v>
      </c>
      <c r="HP33" s="3">
        <v>0.23865439999999999</v>
      </c>
      <c r="HQ33" s="3">
        <v>0.2211438</v>
      </c>
      <c r="HR33" s="3">
        <v>0.20991670000000001</v>
      </c>
      <c r="HS33" s="3">
        <v>0.1942207</v>
      </c>
      <c r="HT33" s="3">
        <v>0.24465609999999999</v>
      </c>
      <c r="HU33" s="3">
        <v>0.34691729999999998</v>
      </c>
      <c r="HV33" s="3">
        <v>0.43957040000000003</v>
      </c>
      <c r="HW33" s="3">
        <v>0.55874729999999995</v>
      </c>
      <c r="HX33" s="3">
        <v>0.62998019999999999</v>
      </c>
      <c r="HY33" s="3">
        <v>0.65034630000000004</v>
      </c>
      <c r="HZ33" s="3">
        <v>0.65978650000000005</v>
      </c>
      <c r="IA33" s="3">
        <v>0.66625570000000001</v>
      </c>
      <c r="IB33" s="3">
        <v>0.6790503</v>
      </c>
      <c r="IC33" s="3">
        <v>0.68803519999999996</v>
      </c>
      <c r="ID33" s="3">
        <v>0.69793079999999996</v>
      </c>
      <c r="IE33" s="3">
        <v>0.70705949999999995</v>
      </c>
      <c r="IF33" s="3">
        <v>0.71499029999999997</v>
      </c>
      <c r="IG33" s="3">
        <v>0.721723</v>
      </c>
      <c r="IH33" s="3">
        <v>0.72759320000000005</v>
      </c>
      <c r="II33" s="3">
        <v>0.73221760000000002</v>
      </c>
      <c r="IJ33" s="3">
        <v>0.73296019999999995</v>
      </c>
      <c r="IK33" s="3">
        <v>0.73530839999999997</v>
      </c>
      <c r="IL33" s="3">
        <v>0.73550009999999999</v>
      </c>
      <c r="IM33" s="3">
        <v>0.73648239999999998</v>
      </c>
      <c r="IN33" s="3">
        <v>0.73780009999999996</v>
      </c>
      <c r="IO33" s="3">
        <v>0.73952530000000005</v>
      </c>
      <c r="IP33" s="3">
        <v>0.74170570000000002</v>
      </c>
      <c r="IQ33" s="3">
        <v>0.74455689999999997</v>
      </c>
      <c r="IR33" s="3">
        <v>0.74822270000000002</v>
      </c>
      <c r="IS33" s="3">
        <v>0.75260749999999998</v>
      </c>
      <c r="IT33" s="3">
        <v>0.75761509999999999</v>
      </c>
      <c r="IU33" s="3">
        <v>0.76305400000000001</v>
      </c>
      <c r="IV33" s="3">
        <v>0.76894810000000002</v>
      </c>
      <c r="IW33" s="3">
        <v>0.77529749999999997</v>
      </c>
      <c r="IX33" s="3">
        <v>0.78198230000000002</v>
      </c>
      <c r="IY33" s="3">
        <v>0.78876299999999999</v>
      </c>
      <c r="IZ33" s="3">
        <v>0.79513630000000002</v>
      </c>
      <c r="JA33" s="3">
        <v>0.80091069999999998</v>
      </c>
      <c r="JB33" s="3">
        <v>0.80591829999999998</v>
      </c>
      <c r="JC33" s="3">
        <v>0.81011129999999998</v>
      </c>
      <c r="JD33" s="3">
        <v>0.81351370000000001</v>
      </c>
      <c r="JE33" s="3">
        <v>0.81619719999999996</v>
      </c>
      <c r="JF33" s="3">
        <v>0.81825769999999998</v>
      </c>
      <c r="JG33" s="3">
        <v>0.81979109999999999</v>
      </c>
      <c r="JH33" s="3">
        <v>0.8210132</v>
      </c>
      <c r="JI33" s="3">
        <v>0.82204339999999998</v>
      </c>
      <c r="JJ33" s="3">
        <v>0.82297779999999998</v>
      </c>
      <c r="JK33" s="3">
        <v>0.82403210000000005</v>
      </c>
      <c r="JL33" s="3">
        <v>0.82499049999999996</v>
      </c>
      <c r="JM33" s="3">
        <v>0.82561340000000005</v>
      </c>
      <c r="JN33" s="3">
        <v>0.82592489999999996</v>
      </c>
      <c r="JO33" s="3">
        <v>0.82575719999999997</v>
      </c>
      <c r="JP33" s="3">
        <v>0.82513429999999999</v>
      </c>
      <c r="JQ33" s="3">
        <v>0.82431960000000004</v>
      </c>
      <c r="JR33" s="3">
        <v>0.82348109999999997</v>
      </c>
      <c r="JS33" s="3">
        <v>0.8224747</v>
      </c>
      <c r="JT33" s="3">
        <v>0.82189970000000001</v>
      </c>
      <c r="JU33" s="3">
        <v>0.82168399999999997</v>
      </c>
      <c r="JV33" s="3">
        <v>0.82180379999999997</v>
      </c>
      <c r="JW33" s="3">
        <v>0.82225910000000002</v>
      </c>
      <c r="JX33" s="3">
        <v>0.82285810000000004</v>
      </c>
      <c r="JY33" s="3">
        <v>0.82345699999999999</v>
      </c>
      <c r="JZ33" s="3">
        <v>0.82393629999999995</v>
      </c>
      <c r="KA33" s="3">
        <v>0.82436750000000003</v>
      </c>
      <c r="KB33" s="3">
        <v>0.82436750000000003</v>
      </c>
      <c r="KC33" s="3">
        <v>0.82417580000000001</v>
      </c>
      <c r="KD33" s="3">
        <v>0.82369669999999995</v>
      </c>
      <c r="KE33" s="3">
        <v>0.82297779999999998</v>
      </c>
      <c r="KF33" s="3">
        <v>0.8223549</v>
      </c>
      <c r="KG33" s="3">
        <v>0.82161220000000001</v>
      </c>
      <c r="KH33" s="3">
        <v>0.82079760000000002</v>
      </c>
      <c r="KI33" s="3">
        <v>0.81971930000000004</v>
      </c>
      <c r="KJ33" s="3">
        <v>0.81808999999999998</v>
      </c>
      <c r="KK33" s="3">
        <v>0.81610139999999998</v>
      </c>
      <c r="KL33" s="3">
        <v>0.8136814</v>
      </c>
      <c r="KM33" s="3">
        <v>0.8109499</v>
      </c>
      <c r="KN33" s="3">
        <v>0.80809869999999995</v>
      </c>
      <c r="KO33" s="3">
        <v>0.80503179999999996</v>
      </c>
      <c r="KP33" s="3">
        <v>0.80196500000000004</v>
      </c>
      <c r="KQ33" s="3">
        <v>0.79920959999999996</v>
      </c>
      <c r="KR33" s="3">
        <v>0.79671780000000003</v>
      </c>
      <c r="KS33" s="3">
        <v>0.79460920000000002</v>
      </c>
      <c r="KT33" s="3">
        <v>0.79288409999999998</v>
      </c>
      <c r="KU33" s="3">
        <v>0.79115899999999995</v>
      </c>
      <c r="KV33" s="3">
        <v>0.78957759999999999</v>
      </c>
      <c r="KW33" s="3">
        <v>0.78794839999999999</v>
      </c>
      <c r="KX33" s="3">
        <v>0.7863909</v>
      </c>
      <c r="KY33" s="3">
        <v>0.7849294</v>
      </c>
      <c r="KZ33" s="3">
        <v>0.78351579999999998</v>
      </c>
      <c r="LA33" s="3">
        <v>0.78219799999999995</v>
      </c>
      <c r="LB33" s="3">
        <v>0.78059270000000003</v>
      </c>
      <c r="LC33" s="3">
        <v>0.77901140000000002</v>
      </c>
      <c r="LD33" s="3">
        <v>0.77723819999999999</v>
      </c>
      <c r="LE33" s="3">
        <v>0.77536939999999999</v>
      </c>
      <c r="LF33" s="3">
        <v>0.77354849999999997</v>
      </c>
      <c r="LG33" s="3">
        <v>0.77148799999999995</v>
      </c>
      <c r="LH33" s="3">
        <v>0.76911580000000002</v>
      </c>
      <c r="LI33" s="3">
        <v>0.76638439999999997</v>
      </c>
      <c r="LJ33" s="3">
        <v>0.76338950000000005</v>
      </c>
      <c r="LK33" s="3">
        <v>0.76010690000000003</v>
      </c>
      <c r="LL33" s="3">
        <v>0.75660870000000002</v>
      </c>
      <c r="LM33" s="3">
        <v>0.752799</v>
      </c>
      <c r="LN33" s="3">
        <v>0.74872590000000006</v>
      </c>
      <c r="LO33" s="3">
        <v>0.74422140000000003</v>
      </c>
      <c r="LP33" s="3">
        <v>0.73957309999999998</v>
      </c>
      <c r="LQ33" s="3">
        <v>0.73490100000000003</v>
      </c>
      <c r="LR33" s="3">
        <v>0.73008499999999998</v>
      </c>
      <c r="LS33" s="3">
        <v>0.72562850000000001</v>
      </c>
      <c r="LT33" s="3">
        <v>0.72136350000000005</v>
      </c>
      <c r="LU33" s="3">
        <v>0.71743420000000002</v>
      </c>
      <c r="LV33" s="3">
        <v>0.71388819999999997</v>
      </c>
      <c r="LW33" s="3">
        <v>0.71077330000000005</v>
      </c>
      <c r="LX33" s="3">
        <v>0.7080419</v>
      </c>
      <c r="LY33" s="3">
        <v>0.70569380000000004</v>
      </c>
      <c r="LZ33" s="3">
        <v>0.70370520000000003</v>
      </c>
      <c r="MA33" s="3">
        <v>0.70183620000000002</v>
      </c>
      <c r="MB33" s="3">
        <v>0.7000632</v>
      </c>
      <c r="MC33" s="3">
        <v>0.69821820000000001</v>
      </c>
      <c r="MD33" s="3">
        <v>0.69634940000000001</v>
      </c>
      <c r="ME33" s="3">
        <v>0.69436070000000005</v>
      </c>
      <c r="MF33" s="3">
        <v>0.69263569999999997</v>
      </c>
      <c r="MG33" s="3">
        <v>0.69091060000000004</v>
      </c>
      <c r="MH33" s="3">
        <v>0.68918539999999995</v>
      </c>
      <c r="MI33" s="3">
        <v>0.68753220000000004</v>
      </c>
      <c r="MJ33" s="3">
        <v>0.68568720000000005</v>
      </c>
      <c r="MK33" s="3">
        <v>0.6838902</v>
      </c>
      <c r="ML33" s="3">
        <v>0.68216509999999997</v>
      </c>
      <c r="MM33" s="3">
        <v>0.68053580000000002</v>
      </c>
      <c r="MN33" s="3">
        <v>0.67859510000000001</v>
      </c>
      <c r="MO33" s="3">
        <v>0.67672620000000006</v>
      </c>
      <c r="MP33" s="3">
        <v>0.67490519999999998</v>
      </c>
      <c r="MQ33" s="3">
        <v>0.67334780000000005</v>
      </c>
      <c r="MR33" s="3">
        <v>0.67231750000000001</v>
      </c>
      <c r="MS33" s="3">
        <v>0.67162279999999996</v>
      </c>
      <c r="MT33" s="3">
        <v>0.67126330000000001</v>
      </c>
      <c r="MU33" s="180" t="s">
        <v>742</v>
      </c>
      <c r="MV33" s="180" t="b">
        <v>0</v>
      </c>
      <c r="MW33" s="180" t="s">
        <v>376</v>
      </c>
      <c r="MX33" s="180" t="s">
        <v>376</v>
      </c>
      <c r="MY33" s="180">
        <v>2025</v>
      </c>
      <c r="MZ33" s="180">
        <v>4</v>
      </c>
      <c r="NA33" s="17">
        <v>46174</v>
      </c>
      <c r="NB33" s="180" t="s">
        <v>743</v>
      </c>
      <c r="NC33" s="180" t="s">
        <v>376</v>
      </c>
      <c r="ND33" s="180" t="s">
        <v>391</v>
      </c>
      <c r="NE33" s="180" t="s">
        <v>744</v>
      </c>
      <c r="NF33" s="180" t="s">
        <v>749</v>
      </c>
    </row>
    <row r="34" spans="1:370" x14ac:dyDescent="0.25">
      <c r="A34" s="180" t="s">
        <v>370</v>
      </c>
      <c r="B34" s="180" t="s">
        <v>767</v>
      </c>
      <c r="C34" s="1" t="s">
        <v>1411</v>
      </c>
      <c r="D34" s="180" t="s">
        <v>768</v>
      </c>
      <c r="E34" s="180" t="s">
        <v>784</v>
      </c>
      <c r="F34" s="180" t="s">
        <v>374</v>
      </c>
      <c r="G34" s="2">
        <v>11.88749</v>
      </c>
      <c r="H34" s="2">
        <v>12.304600000000001</v>
      </c>
      <c r="I34" s="2">
        <v>12.51315</v>
      </c>
      <c r="J34" s="2">
        <v>13.008459999999999</v>
      </c>
      <c r="K34" s="2">
        <v>13.47771</v>
      </c>
      <c r="L34" s="2">
        <v>14.23371</v>
      </c>
      <c r="M34" s="2">
        <v>14.572609999999999</v>
      </c>
      <c r="N34" s="2">
        <v>15.250400000000001</v>
      </c>
      <c r="O34" s="2">
        <v>16.058540000000001</v>
      </c>
      <c r="P34" s="2">
        <v>17.466270000000002</v>
      </c>
      <c r="Q34" s="2">
        <v>18.222280000000001</v>
      </c>
      <c r="R34" s="2">
        <v>18.847930000000002</v>
      </c>
      <c r="S34" s="2">
        <v>19.42145</v>
      </c>
      <c r="T34" s="2">
        <v>20.125319999999999</v>
      </c>
      <c r="U34" s="2">
        <v>20.594560000000001</v>
      </c>
      <c r="V34" s="2">
        <v>21.506979999999999</v>
      </c>
      <c r="W34" s="2">
        <v>22.471530000000001</v>
      </c>
      <c r="X34" s="2">
        <v>23.410019999999999</v>
      </c>
      <c r="Y34" s="2">
        <v>23.82713</v>
      </c>
      <c r="Z34" s="2">
        <v>24.139949999999999</v>
      </c>
      <c r="AA34" s="2">
        <v>24.452780000000001</v>
      </c>
      <c r="AB34" s="2">
        <v>25.078440000000001</v>
      </c>
      <c r="AC34" s="2">
        <v>25.469480000000001</v>
      </c>
      <c r="AD34" s="2">
        <v>25.860510000000001</v>
      </c>
      <c r="AE34" s="2">
        <v>26.43403</v>
      </c>
      <c r="AF34" s="2">
        <v>27.268239999999999</v>
      </c>
      <c r="AG34" s="2">
        <v>28.910589999999999</v>
      </c>
      <c r="AH34" s="2">
        <v>29.718730000000001</v>
      </c>
      <c r="AI34" s="2">
        <v>30.605080000000001</v>
      </c>
      <c r="AJ34" s="2">
        <v>32.247430000000001</v>
      </c>
      <c r="AK34" s="2">
        <v>32.951300000000003</v>
      </c>
      <c r="AL34" s="2">
        <v>33.550879999999999</v>
      </c>
      <c r="AM34" s="2">
        <v>34.385100000000001</v>
      </c>
      <c r="AN34" s="2">
        <v>36.079590000000003</v>
      </c>
      <c r="AO34" s="2">
        <v>36.731310000000001</v>
      </c>
      <c r="AP34" s="2">
        <v>37.435180000000003</v>
      </c>
      <c r="AQ34" s="2">
        <v>37.878349999999998</v>
      </c>
      <c r="AR34" s="2">
        <v>39.181800000000003</v>
      </c>
      <c r="AS34" s="2">
        <v>39.416420000000002</v>
      </c>
      <c r="AT34" s="2">
        <v>39.885669999999998</v>
      </c>
      <c r="AU34" s="2">
        <v>40.172429999999999</v>
      </c>
      <c r="AV34" s="2">
        <v>40.85022</v>
      </c>
      <c r="AW34" s="2">
        <v>41.293399999999998</v>
      </c>
      <c r="AX34" s="2">
        <v>41.762639999999998</v>
      </c>
      <c r="AY34" s="2">
        <v>41.86692</v>
      </c>
      <c r="AZ34" s="2">
        <v>42.779339999999998</v>
      </c>
      <c r="BA34" s="2">
        <v>42.98789</v>
      </c>
      <c r="BB34" s="2">
        <v>43.431060000000002</v>
      </c>
      <c r="BC34" s="2">
        <v>43.874229999999997</v>
      </c>
      <c r="BD34" s="2">
        <v>44.995199999999997</v>
      </c>
      <c r="BE34" s="2">
        <v>45.125549999999997</v>
      </c>
      <c r="BF34" s="2">
        <v>45.490519999999997</v>
      </c>
      <c r="BG34" s="2">
        <v>45.646929999999998</v>
      </c>
      <c r="BH34" s="2">
        <v>46.3508</v>
      </c>
      <c r="BI34" s="2">
        <v>46.533279999999998</v>
      </c>
      <c r="BJ34" s="2">
        <v>46.924320000000002</v>
      </c>
      <c r="BK34" s="2">
        <v>47.237139999999997</v>
      </c>
      <c r="BL34" s="2">
        <v>47.836730000000003</v>
      </c>
      <c r="BM34" s="2">
        <v>47.888869999999997</v>
      </c>
      <c r="BN34" s="2">
        <v>48.436320000000002</v>
      </c>
      <c r="BO34" s="2">
        <v>48.566670000000002</v>
      </c>
      <c r="BP34" s="2">
        <v>49.5</v>
      </c>
      <c r="BQ34" s="2">
        <v>49.9</v>
      </c>
      <c r="BR34" s="2">
        <v>50.466670000000001</v>
      </c>
      <c r="BS34" s="2">
        <v>51</v>
      </c>
      <c r="BT34" s="2">
        <v>52.133339999999997</v>
      </c>
      <c r="BU34" s="2">
        <v>52.466670000000001</v>
      </c>
      <c r="BV34" s="2">
        <v>53.266669999999998</v>
      </c>
      <c r="BW34" s="2">
        <v>53.933329999999998</v>
      </c>
      <c r="BX34" s="2">
        <v>55.6</v>
      </c>
      <c r="BY34" s="2">
        <v>56.4</v>
      </c>
      <c r="BZ34" s="2">
        <v>57.466670000000001</v>
      </c>
      <c r="CA34" s="2">
        <v>57.666670000000003</v>
      </c>
      <c r="CB34" s="2">
        <v>60.266669999999998</v>
      </c>
      <c r="CC34" s="2">
        <v>60.833329999999997</v>
      </c>
      <c r="CD34" s="2">
        <v>61.466670000000001</v>
      </c>
      <c r="CE34" s="2">
        <v>61.7</v>
      </c>
      <c r="CF34" s="2">
        <v>62.833329999999997</v>
      </c>
      <c r="CG34" s="2">
        <v>62.733330000000002</v>
      </c>
      <c r="CH34" s="2">
        <v>63.133339999999997</v>
      </c>
      <c r="CI34" s="2">
        <v>63.2</v>
      </c>
      <c r="CJ34" s="2">
        <v>64.433329999999998</v>
      </c>
      <c r="CK34" s="2">
        <v>64.5</v>
      </c>
      <c r="CL34" s="2">
        <v>64.666659999999993</v>
      </c>
      <c r="CM34" s="2">
        <v>64.766670000000005</v>
      </c>
      <c r="CN34" s="2">
        <v>65.7</v>
      </c>
      <c r="CO34" s="2">
        <v>65.633330000000001</v>
      </c>
      <c r="CP34" s="2">
        <v>65.8</v>
      </c>
      <c r="CQ34" s="2">
        <v>66.333340000000007</v>
      </c>
      <c r="CR34" s="2">
        <v>67.266670000000005</v>
      </c>
      <c r="CS34" s="2">
        <v>67.400000000000006</v>
      </c>
      <c r="CT34" s="2">
        <v>67.733329999999995</v>
      </c>
      <c r="CU34" s="2">
        <v>68.099999999999994</v>
      </c>
      <c r="CV34" s="2">
        <v>68.866669999999999</v>
      </c>
      <c r="CW34" s="2">
        <v>68.933329999999998</v>
      </c>
      <c r="CX34" s="2">
        <v>69.366669999999999</v>
      </c>
      <c r="CY34" s="2">
        <v>69.366669999999999</v>
      </c>
      <c r="CZ34" s="2">
        <v>70</v>
      </c>
      <c r="DA34" s="2">
        <v>70.266670000000005</v>
      </c>
      <c r="DB34" s="2">
        <v>70.633330000000001</v>
      </c>
      <c r="DC34" s="2">
        <v>70.5</v>
      </c>
      <c r="DD34" s="2">
        <v>71.266670000000005</v>
      </c>
      <c r="DE34" s="2">
        <v>71.233329999999995</v>
      </c>
      <c r="DF34" s="2">
        <v>71.633330000000001</v>
      </c>
      <c r="DG34" s="2">
        <v>71.599999999999994</v>
      </c>
      <c r="DH34" s="2">
        <v>72.3</v>
      </c>
      <c r="DI34" s="2">
        <v>72.133330000000001</v>
      </c>
      <c r="DJ34" s="2">
        <v>72.433329999999998</v>
      </c>
      <c r="DK34" s="2">
        <v>72.133330000000001</v>
      </c>
      <c r="DL34" s="2">
        <v>72.766670000000005</v>
      </c>
      <c r="DM34" s="2">
        <v>72.7</v>
      </c>
      <c r="DN34" s="2">
        <v>73.166659999999993</v>
      </c>
      <c r="DO34" s="2">
        <v>72.766670000000005</v>
      </c>
      <c r="DP34" s="2">
        <v>73.833340000000007</v>
      </c>
      <c r="DQ34" s="2">
        <v>73.866669999999999</v>
      </c>
      <c r="DR34" s="2">
        <v>73.900000000000006</v>
      </c>
      <c r="DS34" s="2">
        <v>73.866669999999999</v>
      </c>
      <c r="DT34" s="2">
        <v>74.533330000000007</v>
      </c>
      <c r="DU34" s="2">
        <v>74.599999999999994</v>
      </c>
      <c r="DV34" s="2">
        <v>75</v>
      </c>
      <c r="DW34" s="2">
        <v>75</v>
      </c>
      <c r="DX34" s="2">
        <v>75.466669999999993</v>
      </c>
      <c r="DY34" s="2">
        <v>75.599999999999994</v>
      </c>
      <c r="DZ34" s="2">
        <v>76.033330000000007</v>
      </c>
      <c r="EA34" s="2">
        <v>75.966669999999993</v>
      </c>
      <c r="EB34" s="2">
        <v>76.533330000000007</v>
      </c>
      <c r="EC34" s="2">
        <v>76.566670000000002</v>
      </c>
      <c r="ED34" s="2">
        <v>77.099999999999994</v>
      </c>
      <c r="EE34" s="2">
        <v>77.233329999999995</v>
      </c>
      <c r="EF34" s="2">
        <v>78</v>
      </c>
      <c r="EG34" s="2">
        <v>78.400000000000006</v>
      </c>
      <c r="EH34" s="2">
        <v>78.766670000000005</v>
      </c>
      <c r="EI34" s="2">
        <v>78.733329999999995</v>
      </c>
      <c r="EJ34" s="2">
        <v>79.8</v>
      </c>
      <c r="EK34" s="2">
        <v>80.3</v>
      </c>
      <c r="EL34" s="2">
        <v>80.900000000000006</v>
      </c>
      <c r="EM34" s="2">
        <v>81</v>
      </c>
      <c r="EN34" s="2">
        <v>81.8</v>
      </c>
      <c r="EO34" s="2">
        <v>81.733329999999995</v>
      </c>
      <c r="EP34" s="2">
        <v>82.6</v>
      </c>
      <c r="EQ34" s="2">
        <v>82.933329999999998</v>
      </c>
      <c r="ER34" s="2">
        <v>84.6</v>
      </c>
      <c r="ES34" s="2">
        <v>85.633330000000001</v>
      </c>
      <c r="ET34" s="2">
        <v>85.733329999999995</v>
      </c>
      <c r="EU34" s="2">
        <v>85.433329999999998</v>
      </c>
      <c r="EV34" s="2">
        <v>86.366669999999999</v>
      </c>
      <c r="EW34" s="2">
        <v>86.933329999999998</v>
      </c>
      <c r="EX34" s="2">
        <v>87.566670000000002</v>
      </c>
      <c r="EY34" s="2">
        <v>88.233329999999995</v>
      </c>
      <c r="EZ34" s="2">
        <v>89.366669999999999</v>
      </c>
      <c r="FA34" s="2">
        <v>89.633330000000001</v>
      </c>
      <c r="FB34" s="2">
        <v>90.5</v>
      </c>
      <c r="FC34" s="2">
        <v>91.833340000000007</v>
      </c>
      <c r="FD34" s="2">
        <v>93.3</v>
      </c>
      <c r="FE34" s="2">
        <v>93.833340000000007</v>
      </c>
      <c r="FF34" s="2">
        <v>94.733329999999995</v>
      </c>
      <c r="FG34" s="2">
        <v>95.033330000000007</v>
      </c>
      <c r="FH34" s="2">
        <v>95.8</v>
      </c>
      <c r="FI34" s="2">
        <v>96.066670000000002</v>
      </c>
      <c r="FJ34" s="2">
        <v>97.266670000000005</v>
      </c>
      <c r="FK34" s="2">
        <v>97.666659999999993</v>
      </c>
      <c r="FL34" s="2">
        <v>98.366669999999999</v>
      </c>
      <c r="FM34" s="2">
        <v>98.7</v>
      </c>
      <c r="FN34" s="2">
        <v>99.3</v>
      </c>
      <c r="FO34" s="2">
        <v>99.4</v>
      </c>
      <c r="FP34" s="2">
        <v>100.1</v>
      </c>
      <c r="FQ34" s="2">
        <v>100.13330000000001</v>
      </c>
      <c r="FR34" s="2">
        <v>100.2</v>
      </c>
      <c r="FS34" s="2">
        <v>99.5</v>
      </c>
      <c r="FT34" s="2">
        <v>100.0667</v>
      </c>
      <c r="FU34" s="2">
        <v>100.16670000000001</v>
      </c>
      <c r="FV34" s="2">
        <v>100.3</v>
      </c>
      <c r="FW34" s="2">
        <v>99.833340000000007</v>
      </c>
      <c r="FX34" s="2">
        <v>100.4</v>
      </c>
      <c r="FY34" s="2">
        <v>100.86669999999999</v>
      </c>
      <c r="FZ34" s="2">
        <v>101.5</v>
      </c>
      <c r="GA34" s="2">
        <v>102</v>
      </c>
      <c r="GB34" s="2">
        <v>103.16670000000001</v>
      </c>
      <c r="GC34" s="2">
        <v>103.7</v>
      </c>
      <c r="GD34" s="2">
        <v>104.5667</v>
      </c>
      <c r="GE34" s="2">
        <v>104.7667</v>
      </c>
      <c r="GF34" s="2">
        <v>105.66670000000001</v>
      </c>
      <c r="GG34" s="2">
        <v>106.3</v>
      </c>
      <c r="GH34" s="2">
        <v>106.9333</v>
      </c>
      <c r="GI34" s="2">
        <v>106.7</v>
      </c>
      <c r="GJ34" s="2">
        <v>107.8</v>
      </c>
      <c r="GK34" s="2">
        <v>108.2667</v>
      </c>
      <c r="GL34" s="2">
        <v>108.4333</v>
      </c>
      <c r="GM34" s="2">
        <v>108.4667</v>
      </c>
      <c r="GN34" s="2">
        <v>108.5333</v>
      </c>
      <c r="GO34" s="2">
        <v>108.9333</v>
      </c>
      <c r="GP34" s="2">
        <v>109.0667</v>
      </c>
      <c r="GQ34" s="2">
        <v>109.16670000000001</v>
      </c>
      <c r="GR34" s="2">
        <v>110.7333</v>
      </c>
      <c r="GS34" s="2">
        <v>111.9333</v>
      </c>
      <c r="GT34" s="2">
        <v>114.4</v>
      </c>
      <c r="GU34" s="2">
        <v>115.9333</v>
      </c>
      <c r="GV34" s="2">
        <v>120.86669999999999</v>
      </c>
      <c r="GW34" s="2">
        <v>123.13330000000001</v>
      </c>
      <c r="GX34" s="2">
        <v>126.7</v>
      </c>
      <c r="GY34" s="2">
        <v>127.7333</v>
      </c>
      <c r="GZ34" s="2">
        <v>131.0667</v>
      </c>
      <c r="HA34" s="2">
        <v>131.4</v>
      </c>
      <c r="HB34" s="2">
        <v>131.9667</v>
      </c>
      <c r="HC34" s="2">
        <v>132.26669999999999</v>
      </c>
      <c r="HD34" s="2">
        <v>133.83330000000001</v>
      </c>
      <c r="HE34" s="2">
        <v>134.1</v>
      </c>
      <c r="HF34" s="2">
        <v>135.23330000000001</v>
      </c>
      <c r="HG34" s="2">
        <v>135.9667</v>
      </c>
      <c r="HH34" s="2">
        <v>138.5</v>
      </c>
      <c r="HI34" s="2">
        <v>139.19999999999999</v>
      </c>
      <c r="HJ34" s="2">
        <v>139.80000000000001</v>
      </c>
      <c r="HK34" s="2">
        <v>140.19999999999999</v>
      </c>
      <c r="HL34" s="3">
        <v>142.63149999999999</v>
      </c>
      <c r="HM34" s="3">
        <v>144.23400000000001</v>
      </c>
      <c r="HN34" s="3">
        <v>145.3203</v>
      </c>
      <c r="HO34" s="3">
        <v>145.44239999999999</v>
      </c>
      <c r="HP34" s="3">
        <v>146.8766</v>
      </c>
      <c r="HQ34" s="3">
        <v>147.494</v>
      </c>
      <c r="HR34" s="3">
        <v>148.06989999999999</v>
      </c>
      <c r="HS34" s="3">
        <v>148.2578</v>
      </c>
      <c r="HT34" s="3">
        <v>149.48419999999999</v>
      </c>
      <c r="HU34" s="3">
        <v>150.15819999999999</v>
      </c>
      <c r="HV34" s="3">
        <v>150.8614</v>
      </c>
      <c r="HW34" s="3">
        <v>151.15039999999999</v>
      </c>
      <c r="HX34" s="3">
        <v>152.43799999999999</v>
      </c>
      <c r="HY34" s="3">
        <v>153.16309999999999</v>
      </c>
      <c r="HZ34" s="3">
        <v>153.86320000000001</v>
      </c>
      <c r="IA34" s="3">
        <v>154.14699999999999</v>
      </c>
      <c r="IB34" s="3">
        <v>155.44120000000001</v>
      </c>
      <c r="IC34" s="3">
        <v>156.16120000000001</v>
      </c>
      <c r="ID34" s="3">
        <v>156.8657</v>
      </c>
      <c r="IE34" s="3">
        <v>157.17490000000001</v>
      </c>
      <c r="IF34" s="3">
        <v>158.51990000000001</v>
      </c>
      <c r="IG34" s="3">
        <v>159.28710000000001</v>
      </c>
      <c r="IH34" s="3">
        <v>160.01150000000001</v>
      </c>
      <c r="II34" s="3">
        <v>160.32400000000001</v>
      </c>
      <c r="IJ34" s="3">
        <v>161.69890000000001</v>
      </c>
      <c r="IK34" s="3">
        <v>162.4905</v>
      </c>
      <c r="IL34" s="3">
        <v>163.22640000000001</v>
      </c>
      <c r="IM34" s="3">
        <v>163.54830000000001</v>
      </c>
      <c r="IN34" s="3">
        <v>164.95910000000001</v>
      </c>
      <c r="IO34" s="3">
        <v>165.77279999999999</v>
      </c>
      <c r="IP34" s="3">
        <v>166.5147</v>
      </c>
      <c r="IQ34" s="3">
        <v>166.8391</v>
      </c>
      <c r="IR34" s="3">
        <v>168.2774</v>
      </c>
      <c r="IS34" s="3">
        <v>169.10900000000001</v>
      </c>
      <c r="IT34" s="3">
        <v>169.85409999999999</v>
      </c>
      <c r="IU34" s="3">
        <v>170.18020000000001</v>
      </c>
      <c r="IV34" s="3">
        <v>171.64959999999999</v>
      </c>
      <c r="IW34" s="3">
        <v>172.5017</v>
      </c>
      <c r="IX34" s="3">
        <v>173.25069999999999</v>
      </c>
      <c r="IY34" s="3">
        <v>173.5838</v>
      </c>
      <c r="IZ34" s="3">
        <v>175.08260000000001</v>
      </c>
      <c r="JA34" s="3">
        <v>175.95169999999999</v>
      </c>
      <c r="JB34" s="3">
        <v>176.7158</v>
      </c>
      <c r="JC34" s="3">
        <v>177.05549999999999</v>
      </c>
      <c r="JD34" s="3">
        <v>178.58420000000001</v>
      </c>
      <c r="JE34" s="3">
        <v>179.4708</v>
      </c>
      <c r="JF34" s="3">
        <v>180.2501</v>
      </c>
      <c r="JG34" s="3">
        <v>180.5966</v>
      </c>
      <c r="JH34" s="3">
        <v>182.1559</v>
      </c>
      <c r="JI34" s="3">
        <v>183.06020000000001</v>
      </c>
      <c r="JJ34" s="3">
        <v>183.85509999999999</v>
      </c>
      <c r="JK34" s="3">
        <v>184.20849999999999</v>
      </c>
      <c r="JL34" s="3">
        <v>185.79900000000001</v>
      </c>
      <c r="JM34" s="3">
        <v>186.72139999999999</v>
      </c>
      <c r="JN34" s="3">
        <v>187.53219999999999</v>
      </c>
      <c r="JO34" s="3">
        <v>187.89269999999999</v>
      </c>
      <c r="JP34" s="3">
        <v>189.51499999999999</v>
      </c>
      <c r="JQ34" s="3">
        <v>190.45580000000001</v>
      </c>
      <c r="JR34" s="3">
        <v>191.28280000000001</v>
      </c>
      <c r="JS34" s="3">
        <v>191.6506</v>
      </c>
      <c r="JT34" s="3">
        <v>193.30529999999999</v>
      </c>
      <c r="JU34" s="3">
        <v>194.26490000000001</v>
      </c>
      <c r="JV34" s="3">
        <v>195.10849999999999</v>
      </c>
      <c r="JW34" s="3">
        <v>195.4836</v>
      </c>
      <c r="JX34" s="3">
        <v>197.17140000000001</v>
      </c>
      <c r="JY34" s="3">
        <v>198.15020000000001</v>
      </c>
      <c r="JZ34" s="3">
        <v>199.01060000000001</v>
      </c>
      <c r="KA34" s="3">
        <v>199.39320000000001</v>
      </c>
      <c r="KB34" s="3">
        <v>201.11490000000001</v>
      </c>
      <c r="KC34" s="3">
        <v>202.11320000000001</v>
      </c>
      <c r="KD34" s="3">
        <v>202.99080000000001</v>
      </c>
      <c r="KE34" s="3">
        <v>203.3811</v>
      </c>
      <c r="KF34" s="3">
        <v>205.1371</v>
      </c>
      <c r="KG34" s="3">
        <v>206.15549999999999</v>
      </c>
      <c r="KH34" s="3">
        <v>207.05070000000001</v>
      </c>
      <c r="KI34" s="3">
        <v>207.4487</v>
      </c>
      <c r="KJ34" s="3">
        <v>209.23990000000001</v>
      </c>
      <c r="KK34" s="3">
        <v>210.27860000000001</v>
      </c>
      <c r="KL34" s="3">
        <v>211.1917</v>
      </c>
      <c r="KM34" s="3">
        <v>211.5977</v>
      </c>
      <c r="KN34" s="3">
        <v>213.4247</v>
      </c>
      <c r="KO34" s="3">
        <v>214.48419999999999</v>
      </c>
      <c r="KP34" s="3">
        <v>215.41550000000001</v>
      </c>
      <c r="KQ34" s="3">
        <v>215.8297</v>
      </c>
      <c r="KR34" s="3">
        <v>217.69319999999999</v>
      </c>
      <c r="KS34" s="3">
        <v>218.7739</v>
      </c>
      <c r="KT34" s="3">
        <v>219.72380000000001</v>
      </c>
      <c r="KU34" s="3">
        <v>220.1463</v>
      </c>
      <c r="KV34" s="3">
        <v>222.047</v>
      </c>
      <c r="KW34" s="3">
        <v>223.14930000000001</v>
      </c>
      <c r="KX34" s="3">
        <v>224.1183</v>
      </c>
      <c r="KY34" s="3">
        <v>224.54920000000001</v>
      </c>
      <c r="KZ34" s="3">
        <v>226.488</v>
      </c>
      <c r="LA34" s="3">
        <v>227.6123</v>
      </c>
      <c r="LB34" s="3">
        <v>228.60069999999999</v>
      </c>
      <c r="LC34" s="3">
        <v>229.0402</v>
      </c>
      <c r="LD34" s="3">
        <v>231.01769999999999</v>
      </c>
      <c r="LE34" s="3">
        <v>232.16460000000001</v>
      </c>
      <c r="LF34" s="3">
        <v>233.17269999999999</v>
      </c>
      <c r="LG34" s="3">
        <v>233.62100000000001</v>
      </c>
      <c r="LH34" s="3">
        <v>235.63810000000001</v>
      </c>
      <c r="LI34" s="3">
        <v>236.80789999999999</v>
      </c>
      <c r="LJ34" s="3">
        <v>237.83609999999999</v>
      </c>
      <c r="LK34" s="3">
        <v>238.29339999999999</v>
      </c>
      <c r="LL34" s="3">
        <v>240.3509</v>
      </c>
      <c r="LM34" s="3">
        <v>241.54400000000001</v>
      </c>
      <c r="LN34" s="3">
        <v>242.59289999999999</v>
      </c>
      <c r="LO34" s="3">
        <v>243.0592</v>
      </c>
      <c r="LP34" s="3">
        <v>245.15790000000001</v>
      </c>
      <c r="LQ34" s="3">
        <v>246.3749</v>
      </c>
      <c r="LR34" s="3">
        <v>247.44470000000001</v>
      </c>
      <c r="LS34" s="3">
        <v>247.9204</v>
      </c>
      <c r="LT34" s="3">
        <v>250.06100000000001</v>
      </c>
      <c r="LU34" s="3">
        <v>251.30240000000001</v>
      </c>
      <c r="LV34" s="3">
        <v>252.39359999999999</v>
      </c>
      <c r="LW34" s="3">
        <v>252.87880000000001</v>
      </c>
      <c r="LX34" s="3">
        <v>255.06229999999999</v>
      </c>
      <c r="LY34" s="3">
        <v>256.32850000000002</v>
      </c>
      <c r="LZ34" s="3">
        <v>257.44150000000002</v>
      </c>
      <c r="MA34" s="3">
        <v>257.93639999999999</v>
      </c>
      <c r="MB34" s="3">
        <v>260.1635</v>
      </c>
      <c r="MC34" s="3">
        <v>261.45499999999998</v>
      </c>
      <c r="MD34" s="3">
        <v>262.59030000000001</v>
      </c>
      <c r="ME34" s="3">
        <v>263.09519999999998</v>
      </c>
      <c r="MF34" s="3">
        <v>265.36680000000001</v>
      </c>
      <c r="MG34" s="3">
        <v>266.6841</v>
      </c>
      <c r="MH34" s="3">
        <v>267.84210000000002</v>
      </c>
      <c r="MI34" s="3">
        <v>268.3571</v>
      </c>
      <c r="MJ34" s="3">
        <v>270.67410000000001</v>
      </c>
      <c r="MK34" s="3">
        <v>272.01780000000002</v>
      </c>
      <c r="ML34" s="3">
        <v>273.19900000000001</v>
      </c>
      <c r="MM34" s="3">
        <v>273.7242</v>
      </c>
      <c r="MN34" s="3">
        <v>276.08760000000001</v>
      </c>
      <c r="MO34" s="3">
        <v>277.45819999999998</v>
      </c>
      <c r="MP34" s="3">
        <v>278.66289999999998</v>
      </c>
      <c r="MQ34" s="3">
        <v>279.19869999999997</v>
      </c>
      <c r="MR34" s="3">
        <v>281.60930000000002</v>
      </c>
      <c r="MS34" s="3">
        <v>283.00729999999999</v>
      </c>
      <c r="MT34" s="3">
        <v>284.2362</v>
      </c>
      <c r="MU34" s="180" t="s">
        <v>375</v>
      </c>
      <c r="MV34" s="180" t="b">
        <v>0</v>
      </c>
      <c r="MW34" s="180" t="s">
        <v>376</v>
      </c>
      <c r="MX34" s="180">
        <v>2015</v>
      </c>
      <c r="MY34" s="180">
        <v>2026</v>
      </c>
      <c r="MZ34" s="180">
        <v>1</v>
      </c>
      <c r="NA34" s="17">
        <v>46174</v>
      </c>
      <c r="NB34" s="1" t="s">
        <v>785</v>
      </c>
      <c r="NC34" s="1" t="s">
        <v>786</v>
      </c>
      <c r="ND34" s="180" t="s">
        <v>378</v>
      </c>
      <c r="NE34" s="180" t="s">
        <v>772</v>
      </c>
      <c r="NF34" s="180" t="s">
        <v>749</v>
      </c>
    </row>
    <row r="35" spans="1:370" x14ac:dyDescent="0.25">
      <c r="A35" s="180" t="s">
        <v>370</v>
      </c>
      <c r="B35" s="180" t="s">
        <v>457</v>
      </c>
      <c r="C35" s="1" t="s">
        <v>1411</v>
      </c>
      <c r="D35" s="180" t="s">
        <v>372</v>
      </c>
      <c r="E35" s="180" t="s">
        <v>373</v>
      </c>
      <c r="F35" s="180" t="s">
        <v>374</v>
      </c>
      <c r="G35" s="2">
        <v>20050</v>
      </c>
      <c r="H35" s="2">
        <v>19879</v>
      </c>
      <c r="I35" s="2">
        <v>20563</v>
      </c>
      <c r="J35" s="2">
        <v>21317</v>
      </c>
      <c r="K35" s="2">
        <v>21136</v>
      </c>
      <c r="L35" s="2">
        <v>22654</v>
      </c>
      <c r="M35" s="2">
        <v>23899</v>
      </c>
      <c r="N35" s="2">
        <v>24997</v>
      </c>
      <c r="O35" s="2">
        <v>26815</v>
      </c>
      <c r="P35" s="2">
        <v>28130</v>
      </c>
      <c r="Q35" s="2">
        <v>29260</v>
      </c>
      <c r="R35" s="2">
        <v>30890</v>
      </c>
      <c r="S35" s="2">
        <v>32448</v>
      </c>
      <c r="T35" s="2">
        <v>33320</v>
      </c>
      <c r="U35" s="2">
        <v>34548</v>
      </c>
      <c r="V35" s="2">
        <v>36679</v>
      </c>
      <c r="W35" s="2">
        <v>38036</v>
      </c>
      <c r="X35" s="2">
        <v>39241</v>
      </c>
      <c r="Y35" s="2">
        <v>40335</v>
      </c>
      <c r="Z35" s="2">
        <v>42163</v>
      </c>
      <c r="AA35" s="2">
        <v>44136</v>
      </c>
      <c r="AB35" s="2">
        <v>45901</v>
      </c>
      <c r="AC35" s="2">
        <v>47202</v>
      </c>
      <c r="AD35" s="2">
        <v>48902</v>
      </c>
      <c r="AE35" s="2">
        <v>50455</v>
      </c>
      <c r="AF35" s="2">
        <v>53962</v>
      </c>
      <c r="AG35" s="2">
        <v>56764</v>
      </c>
      <c r="AH35" s="2">
        <v>59785</v>
      </c>
      <c r="AI35" s="2">
        <v>62083</v>
      </c>
      <c r="AJ35" s="2">
        <v>63691</v>
      </c>
      <c r="AK35" s="2">
        <v>66013</v>
      </c>
      <c r="AL35" s="2">
        <v>68169</v>
      </c>
      <c r="AM35" s="2">
        <v>69957</v>
      </c>
      <c r="AN35" s="2">
        <v>71408</v>
      </c>
      <c r="AO35" s="2">
        <v>73442</v>
      </c>
      <c r="AP35" s="2">
        <v>75743</v>
      </c>
      <c r="AQ35" s="2">
        <v>77593</v>
      </c>
      <c r="AR35" s="2">
        <v>79106</v>
      </c>
      <c r="AS35" s="2">
        <v>80536</v>
      </c>
      <c r="AT35" s="2">
        <v>82778</v>
      </c>
      <c r="AU35" s="2">
        <v>85858</v>
      </c>
      <c r="AV35" s="2">
        <v>86421</v>
      </c>
      <c r="AW35" s="2">
        <v>88777</v>
      </c>
      <c r="AX35" s="2">
        <v>90844</v>
      </c>
      <c r="AY35" s="2">
        <v>91822</v>
      </c>
      <c r="AZ35" s="2">
        <v>93603</v>
      </c>
      <c r="BA35" s="2">
        <v>95037</v>
      </c>
      <c r="BB35" s="2">
        <v>98146</v>
      </c>
      <c r="BC35" s="2">
        <v>99621</v>
      </c>
      <c r="BD35" s="2">
        <v>103408</v>
      </c>
      <c r="BE35" s="2">
        <v>105374</v>
      </c>
      <c r="BF35" s="2">
        <v>107052</v>
      </c>
      <c r="BG35" s="2">
        <v>108967</v>
      </c>
      <c r="BH35" s="2">
        <v>110308</v>
      </c>
      <c r="BI35" s="2">
        <v>112237</v>
      </c>
      <c r="BJ35" s="2">
        <v>116049</v>
      </c>
      <c r="BK35" s="2">
        <v>118411</v>
      </c>
      <c r="BL35" s="2">
        <v>122020</v>
      </c>
      <c r="BM35" s="2">
        <v>127443</v>
      </c>
      <c r="BN35" s="2">
        <v>130166</v>
      </c>
      <c r="BO35" s="2">
        <v>133648</v>
      </c>
      <c r="BP35" s="2">
        <v>137021</v>
      </c>
      <c r="BQ35" s="2">
        <v>141211</v>
      </c>
      <c r="BR35" s="2">
        <v>145397</v>
      </c>
      <c r="BS35" s="2">
        <v>149089</v>
      </c>
      <c r="BT35" s="2">
        <v>151744</v>
      </c>
      <c r="BU35" s="2">
        <v>155873</v>
      </c>
      <c r="BV35" s="2">
        <v>159889</v>
      </c>
      <c r="BW35" s="2">
        <v>163591</v>
      </c>
      <c r="BX35" s="2">
        <v>167263</v>
      </c>
      <c r="BY35" s="2">
        <v>170618</v>
      </c>
      <c r="BZ35" s="2">
        <v>171505</v>
      </c>
      <c r="CA35" s="2">
        <v>173745</v>
      </c>
      <c r="CB35" s="2">
        <v>176366</v>
      </c>
      <c r="CC35" s="2">
        <v>177818</v>
      </c>
      <c r="CD35" s="2">
        <v>180143</v>
      </c>
      <c r="CE35" s="2">
        <v>182024</v>
      </c>
      <c r="CF35" s="2">
        <v>182472</v>
      </c>
      <c r="CG35" s="2">
        <v>183139</v>
      </c>
      <c r="CH35" s="2">
        <v>185586</v>
      </c>
      <c r="CI35" s="2">
        <v>190217</v>
      </c>
      <c r="CJ35" s="2">
        <v>190433</v>
      </c>
      <c r="CK35" s="2">
        <v>194181</v>
      </c>
      <c r="CL35" s="2">
        <v>197559</v>
      </c>
      <c r="CM35" s="2">
        <v>200471</v>
      </c>
      <c r="CN35" s="2">
        <v>201365</v>
      </c>
      <c r="CO35" s="2">
        <v>203978</v>
      </c>
      <c r="CP35" s="2">
        <v>207713</v>
      </c>
      <c r="CQ35" s="2">
        <v>209386</v>
      </c>
      <c r="CR35" s="2">
        <v>211504</v>
      </c>
      <c r="CS35" s="2">
        <v>215396</v>
      </c>
      <c r="CT35" s="2">
        <v>218635</v>
      </c>
      <c r="CU35" s="2">
        <v>222304</v>
      </c>
      <c r="CV35" s="2">
        <v>227104</v>
      </c>
      <c r="CW35" s="2">
        <v>230833</v>
      </c>
      <c r="CX35" s="2">
        <v>233368</v>
      </c>
      <c r="CY35" s="2">
        <v>233344</v>
      </c>
      <c r="CZ35" s="2">
        <v>237250</v>
      </c>
      <c r="DA35" s="2">
        <v>245353</v>
      </c>
      <c r="DB35" s="2">
        <v>242592</v>
      </c>
      <c r="DC35" s="2">
        <v>247175</v>
      </c>
      <c r="DD35" s="2">
        <v>249234</v>
      </c>
      <c r="DE35" s="2">
        <v>251492</v>
      </c>
      <c r="DF35" s="2">
        <v>254903</v>
      </c>
      <c r="DG35" s="2">
        <v>257115</v>
      </c>
      <c r="DH35" s="2">
        <v>258836</v>
      </c>
      <c r="DI35" s="2">
        <v>262328</v>
      </c>
      <c r="DJ35" s="2">
        <v>268448</v>
      </c>
      <c r="DK35" s="2">
        <v>273551</v>
      </c>
      <c r="DL35" s="2">
        <v>275103</v>
      </c>
      <c r="DM35" s="2">
        <v>277076</v>
      </c>
      <c r="DN35" s="2">
        <v>279029</v>
      </c>
      <c r="DO35" s="2">
        <v>283724</v>
      </c>
      <c r="DP35" s="2">
        <v>287603</v>
      </c>
      <c r="DQ35" s="2">
        <v>289333</v>
      </c>
      <c r="DR35" s="2">
        <v>289882</v>
      </c>
      <c r="DS35" s="2">
        <v>293878</v>
      </c>
      <c r="DT35" s="2">
        <v>297001</v>
      </c>
      <c r="DU35" s="2">
        <v>299863</v>
      </c>
      <c r="DV35" s="2">
        <v>303904</v>
      </c>
      <c r="DW35" s="2">
        <v>307576</v>
      </c>
      <c r="DX35" s="2">
        <v>313623</v>
      </c>
      <c r="DY35" s="2">
        <v>318875</v>
      </c>
      <c r="DZ35" s="2">
        <v>322428</v>
      </c>
      <c r="EA35" s="2">
        <v>324300</v>
      </c>
      <c r="EB35" s="2">
        <v>331067</v>
      </c>
      <c r="EC35" s="2">
        <v>332518</v>
      </c>
      <c r="ED35" s="2">
        <v>339258</v>
      </c>
      <c r="EE35" s="2">
        <v>341839</v>
      </c>
      <c r="EF35" s="2">
        <v>349602</v>
      </c>
      <c r="EG35" s="2">
        <v>353424</v>
      </c>
      <c r="EH35" s="2">
        <v>358384</v>
      </c>
      <c r="EI35" s="2">
        <v>362595</v>
      </c>
      <c r="EJ35" s="2">
        <v>368522</v>
      </c>
      <c r="EK35" s="2">
        <v>372582</v>
      </c>
      <c r="EL35" s="2">
        <v>374381</v>
      </c>
      <c r="EM35" s="2">
        <v>378672</v>
      </c>
      <c r="EN35" s="2">
        <v>387949</v>
      </c>
      <c r="EO35" s="2">
        <v>390894</v>
      </c>
      <c r="EP35" s="2">
        <v>394214</v>
      </c>
      <c r="EQ35" s="2">
        <v>399716</v>
      </c>
      <c r="ER35" s="2">
        <v>402687</v>
      </c>
      <c r="ES35" s="2">
        <v>402137</v>
      </c>
      <c r="ET35" s="2">
        <v>397677</v>
      </c>
      <c r="EU35" s="2">
        <v>389775</v>
      </c>
      <c r="EV35" s="2">
        <v>389151</v>
      </c>
      <c r="EW35" s="2">
        <v>391179</v>
      </c>
      <c r="EX35" s="2">
        <v>389300</v>
      </c>
      <c r="EY35" s="2">
        <v>398126</v>
      </c>
      <c r="EZ35" s="2">
        <v>402937</v>
      </c>
      <c r="FA35" s="2">
        <v>406177</v>
      </c>
      <c r="FB35" s="2">
        <v>408599</v>
      </c>
      <c r="FC35" s="2">
        <v>416521</v>
      </c>
      <c r="FD35" s="2">
        <v>414040</v>
      </c>
      <c r="FE35" s="2">
        <v>418119</v>
      </c>
      <c r="FF35" s="2">
        <v>421265</v>
      </c>
      <c r="FG35" s="2">
        <v>426653</v>
      </c>
      <c r="FH35" s="2">
        <v>426698</v>
      </c>
      <c r="FI35" s="2">
        <v>433287</v>
      </c>
      <c r="FJ35" s="2">
        <v>435070</v>
      </c>
      <c r="FK35" s="2">
        <v>440038</v>
      </c>
      <c r="FL35" s="2">
        <v>443626</v>
      </c>
      <c r="FM35" s="2">
        <v>450725</v>
      </c>
      <c r="FN35" s="2">
        <v>454683</v>
      </c>
      <c r="FO35" s="2">
        <v>460682</v>
      </c>
      <c r="FP35" s="2">
        <v>464667</v>
      </c>
      <c r="FQ35" s="2">
        <v>474115</v>
      </c>
      <c r="FR35" s="2">
        <v>475602</v>
      </c>
      <c r="FS35" s="2">
        <v>478016</v>
      </c>
      <c r="FT35" s="2">
        <v>479382</v>
      </c>
      <c r="FU35" s="2">
        <v>482690</v>
      </c>
      <c r="FV35" s="2">
        <v>487928</v>
      </c>
      <c r="FW35" s="2">
        <v>492644</v>
      </c>
      <c r="FX35" s="2">
        <v>497056</v>
      </c>
      <c r="FY35" s="2">
        <v>504373</v>
      </c>
      <c r="FZ35" s="2">
        <v>510682</v>
      </c>
      <c r="GA35" s="2">
        <v>517306</v>
      </c>
      <c r="GB35" s="2">
        <v>521616</v>
      </c>
      <c r="GC35" s="2">
        <v>525161</v>
      </c>
      <c r="GD35" s="2">
        <v>533139</v>
      </c>
      <c r="GE35" s="2">
        <v>535163</v>
      </c>
      <c r="GF35" s="2">
        <v>540719</v>
      </c>
      <c r="GG35" s="2">
        <v>545160</v>
      </c>
      <c r="GH35" s="2">
        <v>550517</v>
      </c>
      <c r="GI35" s="2">
        <v>553984</v>
      </c>
      <c r="GJ35" s="2">
        <v>560995</v>
      </c>
      <c r="GK35" s="2">
        <v>567451</v>
      </c>
      <c r="GL35" s="2">
        <v>570531</v>
      </c>
      <c r="GM35" s="2">
        <v>559365</v>
      </c>
      <c r="GN35" s="2">
        <v>481227</v>
      </c>
      <c r="GO35" s="2">
        <v>540319</v>
      </c>
      <c r="GP35" s="2">
        <v>543809</v>
      </c>
      <c r="GQ35" s="2">
        <v>545116</v>
      </c>
      <c r="GR35" s="2">
        <v>576525</v>
      </c>
      <c r="GS35" s="2">
        <v>592707</v>
      </c>
      <c r="GT35" s="2">
        <v>608304</v>
      </c>
      <c r="GU35" s="2">
        <v>623014</v>
      </c>
      <c r="GV35" s="2">
        <v>639293</v>
      </c>
      <c r="GW35" s="2">
        <v>650233</v>
      </c>
      <c r="GX35" s="2">
        <v>668409</v>
      </c>
      <c r="GY35" s="2">
        <v>679194</v>
      </c>
      <c r="GZ35" s="2">
        <v>689618</v>
      </c>
      <c r="HA35" s="2">
        <v>692982</v>
      </c>
      <c r="HB35" s="2">
        <v>690370</v>
      </c>
      <c r="HC35" s="2">
        <v>705164</v>
      </c>
      <c r="HD35" s="2">
        <v>717685</v>
      </c>
      <c r="HE35" s="2">
        <v>729908</v>
      </c>
      <c r="HF35" s="2">
        <v>737959</v>
      </c>
      <c r="HG35" s="2">
        <v>747244</v>
      </c>
      <c r="HH35" s="2">
        <v>756400</v>
      </c>
      <c r="HI35" s="2">
        <v>763915</v>
      </c>
      <c r="HJ35" s="2">
        <v>769340</v>
      </c>
      <c r="HK35" s="2">
        <v>781743</v>
      </c>
      <c r="HL35" s="3">
        <v>783186.9</v>
      </c>
      <c r="HM35" s="3">
        <v>785970.1</v>
      </c>
      <c r="HN35" s="3">
        <v>791763.8</v>
      </c>
      <c r="HO35" s="3">
        <v>800812.3</v>
      </c>
      <c r="HP35" s="3">
        <v>808513.8</v>
      </c>
      <c r="HQ35" s="3">
        <v>815968.1</v>
      </c>
      <c r="HR35" s="3">
        <v>823820.1</v>
      </c>
      <c r="HS35" s="3">
        <v>832243.9</v>
      </c>
      <c r="HT35" s="3">
        <v>840837.8</v>
      </c>
      <c r="HU35" s="3">
        <v>849352.1</v>
      </c>
      <c r="HV35" s="3">
        <v>857354.8</v>
      </c>
      <c r="HW35" s="3">
        <v>865088.2</v>
      </c>
      <c r="HX35" s="3">
        <v>872456.3</v>
      </c>
      <c r="HY35" s="3">
        <v>879801</v>
      </c>
      <c r="HZ35" s="3">
        <v>887250.5</v>
      </c>
      <c r="IA35" s="3">
        <v>894896.6</v>
      </c>
      <c r="IB35" s="3">
        <v>902698.4</v>
      </c>
      <c r="IC35" s="3">
        <v>910749.6</v>
      </c>
      <c r="ID35" s="3">
        <v>918918.3</v>
      </c>
      <c r="IE35" s="3">
        <v>927206.6</v>
      </c>
      <c r="IF35" s="3">
        <v>935639.3</v>
      </c>
      <c r="IG35" s="3">
        <v>944102.1</v>
      </c>
      <c r="IH35" s="3">
        <v>952640.7</v>
      </c>
      <c r="II35" s="3">
        <v>961209</v>
      </c>
      <c r="IJ35" s="3">
        <v>969805.9</v>
      </c>
      <c r="IK35" s="3">
        <v>978528.6</v>
      </c>
      <c r="IL35" s="3">
        <v>987256.2</v>
      </c>
      <c r="IM35" s="3">
        <v>995875</v>
      </c>
      <c r="IN35" s="3">
        <v>1004568</v>
      </c>
      <c r="IO35" s="3">
        <v>1013416</v>
      </c>
      <c r="IP35" s="3">
        <v>1022342</v>
      </c>
      <c r="IQ35" s="3">
        <v>1031427</v>
      </c>
      <c r="IR35" s="3">
        <v>1040572</v>
      </c>
      <c r="IS35" s="3">
        <v>1049797</v>
      </c>
      <c r="IT35" s="3">
        <v>1059088</v>
      </c>
      <c r="IU35" s="3">
        <v>1068585</v>
      </c>
      <c r="IV35" s="3">
        <v>1078165</v>
      </c>
      <c r="IW35" s="3">
        <v>1087810</v>
      </c>
      <c r="IX35" s="3">
        <v>1097538</v>
      </c>
      <c r="IY35" s="3">
        <v>1107356</v>
      </c>
      <c r="IZ35" s="3">
        <v>1117264</v>
      </c>
      <c r="JA35" s="3">
        <v>1127228</v>
      </c>
      <c r="JB35" s="3">
        <v>1137284</v>
      </c>
      <c r="JC35" s="3">
        <v>1147430</v>
      </c>
      <c r="JD35" s="3">
        <v>1157668</v>
      </c>
      <c r="JE35" s="3">
        <v>1167999</v>
      </c>
      <c r="JF35" s="3">
        <v>1178423</v>
      </c>
      <c r="JG35" s="3">
        <v>1188942</v>
      </c>
      <c r="JH35" s="3">
        <v>1199557</v>
      </c>
      <c r="JI35" s="3">
        <v>1210268</v>
      </c>
      <c r="JJ35" s="3">
        <v>1221090</v>
      </c>
      <c r="JK35" s="3">
        <v>1232010</v>
      </c>
      <c r="JL35" s="3">
        <v>1243029</v>
      </c>
      <c r="JM35" s="3">
        <v>1254162</v>
      </c>
      <c r="JN35" s="3">
        <v>1265397</v>
      </c>
      <c r="JO35" s="3">
        <v>1276834</v>
      </c>
      <c r="JP35" s="3">
        <v>1288374</v>
      </c>
      <c r="JQ35" s="3">
        <v>1300034</v>
      </c>
      <c r="JR35" s="3">
        <v>1311799</v>
      </c>
      <c r="JS35" s="3">
        <v>1323724</v>
      </c>
      <c r="JT35" s="3">
        <v>1335761</v>
      </c>
      <c r="JU35" s="3">
        <v>1347961</v>
      </c>
      <c r="JV35" s="3">
        <v>1360275</v>
      </c>
      <c r="JW35" s="3">
        <v>1372706</v>
      </c>
      <c r="JX35" s="3">
        <v>1385254</v>
      </c>
      <c r="JY35" s="3">
        <v>1397782</v>
      </c>
      <c r="JZ35" s="3">
        <v>1410425</v>
      </c>
      <c r="KA35" s="3">
        <v>1423198</v>
      </c>
      <c r="KB35" s="3">
        <v>1436087</v>
      </c>
      <c r="KC35" s="3">
        <v>1448804</v>
      </c>
      <c r="KD35" s="3">
        <v>1461630</v>
      </c>
      <c r="KE35" s="3">
        <v>1474580</v>
      </c>
      <c r="KF35" s="3">
        <v>1487643</v>
      </c>
      <c r="KG35" s="3">
        <v>1500538</v>
      </c>
      <c r="KH35" s="3">
        <v>1513537</v>
      </c>
      <c r="KI35" s="3">
        <v>1526642</v>
      </c>
      <c r="KJ35" s="3">
        <v>1539855</v>
      </c>
      <c r="KK35" s="3">
        <v>1553048</v>
      </c>
      <c r="KL35" s="3">
        <v>1566348</v>
      </c>
      <c r="KM35" s="3">
        <v>1579752</v>
      </c>
      <c r="KN35" s="3">
        <v>1593262</v>
      </c>
      <c r="KO35" s="3">
        <v>1606940</v>
      </c>
      <c r="KP35" s="3">
        <v>1620728</v>
      </c>
      <c r="KQ35" s="3">
        <v>1634625</v>
      </c>
      <c r="KR35" s="3">
        <v>1648635</v>
      </c>
      <c r="KS35" s="3">
        <v>1662643</v>
      </c>
      <c r="KT35" s="3">
        <v>1676761</v>
      </c>
      <c r="KU35" s="3">
        <v>1690990</v>
      </c>
      <c r="KV35" s="3">
        <v>1705332</v>
      </c>
      <c r="KW35" s="3">
        <v>1719722</v>
      </c>
      <c r="KX35" s="3">
        <v>1734226</v>
      </c>
      <c r="KY35" s="3">
        <v>1748842</v>
      </c>
      <c r="KZ35" s="3">
        <v>1763571</v>
      </c>
      <c r="LA35" s="3">
        <v>1778248</v>
      </c>
      <c r="LB35" s="3">
        <v>1793036</v>
      </c>
      <c r="LC35" s="3">
        <v>1807951</v>
      </c>
      <c r="LD35" s="3">
        <v>1822978</v>
      </c>
      <c r="LE35" s="3">
        <v>1838070</v>
      </c>
      <c r="LF35" s="3">
        <v>1853272</v>
      </c>
      <c r="LG35" s="3">
        <v>1868588</v>
      </c>
      <c r="LH35" s="3">
        <v>1884017</v>
      </c>
      <c r="LI35" s="3">
        <v>1899502</v>
      </c>
      <c r="LJ35" s="3">
        <v>1915101</v>
      </c>
      <c r="LK35" s="3">
        <v>1930826</v>
      </c>
      <c r="LL35" s="3">
        <v>1946668</v>
      </c>
      <c r="LM35" s="3">
        <v>1962478</v>
      </c>
      <c r="LN35" s="3">
        <v>1978405</v>
      </c>
      <c r="LO35" s="3">
        <v>1994442</v>
      </c>
      <c r="LP35" s="3">
        <v>2010596</v>
      </c>
      <c r="LQ35" s="3">
        <v>2026864</v>
      </c>
      <c r="LR35" s="3">
        <v>2043248</v>
      </c>
      <c r="LS35" s="3">
        <v>2059750</v>
      </c>
      <c r="LT35" s="3">
        <v>2076372</v>
      </c>
      <c r="LU35" s="3">
        <v>2093030</v>
      </c>
      <c r="LV35" s="3">
        <v>2109808</v>
      </c>
      <c r="LW35" s="3">
        <v>2126705</v>
      </c>
      <c r="LX35" s="3">
        <v>2143720</v>
      </c>
      <c r="LY35" s="3">
        <v>2160818</v>
      </c>
      <c r="LZ35" s="3">
        <v>2178034</v>
      </c>
      <c r="MA35" s="3">
        <v>2195373</v>
      </c>
      <c r="MB35" s="3">
        <v>2212832</v>
      </c>
      <c r="MC35" s="3">
        <v>2230437</v>
      </c>
      <c r="MD35" s="3">
        <v>2248168</v>
      </c>
      <c r="ME35" s="3">
        <v>2266026</v>
      </c>
      <c r="MF35" s="3">
        <v>2284008</v>
      </c>
      <c r="MG35" s="3">
        <v>2302190</v>
      </c>
      <c r="MH35" s="3">
        <v>2320503</v>
      </c>
      <c r="MI35" s="3">
        <v>2338948</v>
      </c>
      <c r="MJ35" s="3">
        <v>2357526</v>
      </c>
      <c r="MK35" s="3">
        <v>2376220</v>
      </c>
      <c r="ML35" s="3">
        <v>2395047</v>
      </c>
      <c r="MM35" s="3">
        <v>2414010</v>
      </c>
      <c r="MN35" s="3">
        <v>2433109</v>
      </c>
      <c r="MO35" s="3">
        <v>2452430</v>
      </c>
      <c r="MP35" s="3">
        <v>2471894</v>
      </c>
      <c r="MQ35" s="3">
        <v>2491500</v>
      </c>
      <c r="MR35" s="3">
        <v>2511244</v>
      </c>
      <c r="MS35" s="3">
        <v>2531136</v>
      </c>
      <c r="MT35" s="3">
        <v>2551171</v>
      </c>
      <c r="MU35" s="180" t="s">
        <v>375</v>
      </c>
      <c r="MV35" s="180" t="b">
        <v>1</v>
      </c>
      <c r="MW35" s="180" t="s">
        <v>376</v>
      </c>
      <c r="MX35" s="180" t="s">
        <v>376</v>
      </c>
      <c r="MY35" s="180">
        <v>2026</v>
      </c>
      <c r="MZ35" s="180">
        <v>1</v>
      </c>
      <c r="NA35" s="17">
        <v>46174</v>
      </c>
      <c r="NB35" s="180" t="s">
        <v>458</v>
      </c>
      <c r="NC35" s="180" t="s">
        <v>459</v>
      </c>
      <c r="ND35" s="180" t="s">
        <v>378</v>
      </c>
      <c r="NE35" s="180" t="s">
        <v>460</v>
      </c>
      <c r="NF35" s="180" t="s">
        <v>749</v>
      </c>
    </row>
    <row r="36" spans="1:370" x14ac:dyDescent="0.25">
      <c r="A36" s="180" t="s">
        <v>370</v>
      </c>
      <c r="B36" s="180" t="s">
        <v>371</v>
      </c>
      <c r="C36" s="1" t="s">
        <v>1411</v>
      </c>
      <c r="D36" s="180" t="s">
        <v>372</v>
      </c>
      <c r="E36" s="1" t="s">
        <v>763</v>
      </c>
      <c r="F36" s="180" t="s">
        <v>374</v>
      </c>
      <c r="G36" s="2">
        <v>267015</v>
      </c>
      <c r="H36" s="2">
        <v>267521</v>
      </c>
      <c r="I36" s="2">
        <v>265025</v>
      </c>
      <c r="J36" s="2">
        <v>263989</v>
      </c>
      <c r="K36" s="2">
        <v>256670</v>
      </c>
      <c r="L36" s="2">
        <v>260347</v>
      </c>
      <c r="M36" s="2">
        <v>261890</v>
      </c>
      <c r="N36" s="2">
        <v>258066</v>
      </c>
      <c r="O36" s="2">
        <v>258116</v>
      </c>
      <c r="P36" s="2">
        <v>253935</v>
      </c>
      <c r="Q36" s="2">
        <v>253168</v>
      </c>
      <c r="R36" s="2">
        <v>255985</v>
      </c>
      <c r="S36" s="2">
        <v>260268</v>
      </c>
      <c r="T36" s="2">
        <v>259911</v>
      </c>
      <c r="U36" s="2">
        <v>263132</v>
      </c>
      <c r="V36" s="2">
        <v>268662</v>
      </c>
      <c r="W36" s="2">
        <v>268833</v>
      </c>
      <c r="X36" s="2">
        <v>266987</v>
      </c>
      <c r="Y36" s="2">
        <v>268717</v>
      </c>
      <c r="Z36" s="2">
        <v>273279</v>
      </c>
      <c r="AA36" s="2">
        <v>275841</v>
      </c>
      <c r="AB36" s="2">
        <v>279001</v>
      </c>
      <c r="AC36" s="2">
        <v>282797</v>
      </c>
      <c r="AD36" s="2">
        <v>285314</v>
      </c>
      <c r="AE36" s="2">
        <v>284457</v>
      </c>
      <c r="AF36" s="2">
        <v>296841</v>
      </c>
      <c r="AG36" s="2">
        <v>290297</v>
      </c>
      <c r="AH36" s="2">
        <v>293265</v>
      </c>
      <c r="AI36" s="2">
        <v>290378</v>
      </c>
      <c r="AJ36" s="2">
        <v>284713</v>
      </c>
      <c r="AK36" s="2">
        <v>284402</v>
      </c>
      <c r="AL36" s="2">
        <v>281496</v>
      </c>
      <c r="AM36" s="2">
        <v>281257</v>
      </c>
      <c r="AN36" s="2">
        <v>282155</v>
      </c>
      <c r="AO36" s="2">
        <v>285437</v>
      </c>
      <c r="AP36" s="2">
        <v>285814</v>
      </c>
      <c r="AQ36" s="2">
        <v>286275</v>
      </c>
      <c r="AR36" s="2">
        <v>289232</v>
      </c>
      <c r="AS36" s="2">
        <v>289852</v>
      </c>
      <c r="AT36" s="2">
        <v>291832</v>
      </c>
      <c r="AU36" s="2">
        <v>297563</v>
      </c>
      <c r="AV36" s="2">
        <v>299623</v>
      </c>
      <c r="AW36" s="2">
        <v>303085</v>
      </c>
      <c r="AX36" s="2">
        <v>305361</v>
      </c>
      <c r="AY36" s="2">
        <v>307964</v>
      </c>
      <c r="AZ36" s="2">
        <v>304892</v>
      </c>
      <c r="BA36" s="2">
        <v>307122</v>
      </c>
      <c r="BB36" s="2">
        <v>312697</v>
      </c>
      <c r="BC36" s="2">
        <v>315753</v>
      </c>
      <c r="BD36" s="2">
        <v>322451</v>
      </c>
      <c r="BE36" s="2">
        <v>322392</v>
      </c>
      <c r="BF36" s="2">
        <v>322604</v>
      </c>
      <c r="BG36" s="2">
        <v>325968</v>
      </c>
      <c r="BH36" s="2">
        <v>328872</v>
      </c>
      <c r="BI36" s="2">
        <v>330966</v>
      </c>
      <c r="BJ36" s="2">
        <v>337367</v>
      </c>
      <c r="BK36" s="2">
        <v>339754</v>
      </c>
      <c r="BL36" s="2">
        <v>344795</v>
      </c>
      <c r="BM36" s="2">
        <v>353365</v>
      </c>
      <c r="BN36" s="2">
        <v>357439</v>
      </c>
      <c r="BO36" s="2">
        <v>363267</v>
      </c>
      <c r="BP36" s="2">
        <v>365209</v>
      </c>
      <c r="BQ36" s="2">
        <v>369774</v>
      </c>
      <c r="BR36" s="2">
        <v>372752</v>
      </c>
      <c r="BS36" s="2">
        <v>374612</v>
      </c>
      <c r="BT36" s="2">
        <v>376951</v>
      </c>
      <c r="BU36" s="2">
        <v>377573</v>
      </c>
      <c r="BV36" s="2">
        <v>377508</v>
      </c>
      <c r="BW36" s="2">
        <v>379458</v>
      </c>
      <c r="BX36" s="2">
        <v>381997</v>
      </c>
      <c r="BY36" s="2">
        <v>377831</v>
      </c>
      <c r="BZ36" s="2">
        <v>375916</v>
      </c>
      <c r="CA36" s="2">
        <v>374060</v>
      </c>
      <c r="CB36" s="2">
        <v>373608</v>
      </c>
      <c r="CC36" s="2">
        <v>372878</v>
      </c>
      <c r="CD36" s="2">
        <v>373357</v>
      </c>
      <c r="CE36" s="2">
        <v>373317</v>
      </c>
      <c r="CF36" s="2">
        <v>372751</v>
      </c>
      <c r="CG36" s="2">
        <v>374537</v>
      </c>
      <c r="CH36" s="2">
        <v>377418</v>
      </c>
      <c r="CI36" s="2">
        <v>379370</v>
      </c>
      <c r="CJ36" s="2">
        <v>381045</v>
      </c>
      <c r="CK36" s="2">
        <v>384524</v>
      </c>
      <c r="CL36" s="2">
        <v>387143</v>
      </c>
      <c r="CM36" s="2">
        <v>391026</v>
      </c>
      <c r="CN36" s="2">
        <v>394588</v>
      </c>
      <c r="CO36" s="2">
        <v>398566</v>
      </c>
      <c r="CP36" s="2">
        <v>400279</v>
      </c>
      <c r="CQ36" s="2">
        <v>402390</v>
      </c>
      <c r="CR36" s="2">
        <v>403259</v>
      </c>
      <c r="CS36" s="2">
        <v>407795</v>
      </c>
      <c r="CT36" s="2">
        <v>409132</v>
      </c>
      <c r="CU36" s="2">
        <v>412022</v>
      </c>
      <c r="CV36" s="2">
        <v>413325</v>
      </c>
      <c r="CW36" s="2">
        <v>417019</v>
      </c>
      <c r="CX36" s="2">
        <v>422639</v>
      </c>
      <c r="CY36" s="2">
        <v>429418</v>
      </c>
      <c r="CZ36" s="2">
        <v>434199</v>
      </c>
      <c r="DA36" s="2">
        <v>438100</v>
      </c>
      <c r="DB36" s="2">
        <v>444540</v>
      </c>
      <c r="DC36" s="2">
        <v>447712</v>
      </c>
      <c r="DD36" s="2">
        <v>450292</v>
      </c>
      <c r="DE36" s="2">
        <v>451005</v>
      </c>
      <c r="DF36" s="2">
        <v>453937</v>
      </c>
      <c r="DG36" s="2">
        <v>457044</v>
      </c>
      <c r="DH36" s="2">
        <v>458710</v>
      </c>
      <c r="DI36" s="2">
        <v>466387</v>
      </c>
      <c r="DJ36" s="2">
        <v>473892</v>
      </c>
      <c r="DK36" s="2">
        <v>480212</v>
      </c>
      <c r="DL36" s="2">
        <v>483672</v>
      </c>
      <c r="DM36" s="2">
        <v>486617</v>
      </c>
      <c r="DN36" s="2">
        <v>489506</v>
      </c>
      <c r="DO36" s="2">
        <v>493575</v>
      </c>
      <c r="DP36" s="2">
        <v>495602</v>
      </c>
      <c r="DQ36" s="2">
        <v>497938</v>
      </c>
      <c r="DR36" s="2">
        <v>499278</v>
      </c>
      <c r="DS36" s="2">
        <v>500794</v>
      </c>
      <c r="DT36" s="2">
        <v>503433</v>
      </c>
      <c r="DU36" s="2">
        <v>506386</v>
      </c>
      <c r="DV36" s="2">
        <v>509728</v>
      </c>
      <c r="DW36" s="2">
        <v>514031</v>
      </c>
      <c r="DX36" s="2">
        <v>518802</v>
      </c>
      <c r="DY36" s="2">
        <v>524213</v>
      </c>
      <c r="DZ36" s="2">
        <v>528320</v>
      </c>
      <c r="EA36" s="2">
        <v>529996</v>
      </c>
      <c r="EB36" s="2">
        <v>532543</v>
      </c>
      <c r="EC36" s="2">
        <v>534447</v>
      </c>
      <c r="ED36" s="2">
        <v>536886</v>
      </c>
      <c r="EE36" s="2">
        <v>541028</v>
      </c>
      <c r="EF36" s="2">
        <v>545530</v>
      </c>
      <c r="EG36" s="2">
        <v>550552</v>
      </c>
      <c r="EH36" s="2">
        <v>556311</v>
      </c>
      <c r="EI36" s="2">
        <v>558314</v>
      </c>
      <c r="EJ36" s="2">
        <v>559795</v>
      </c>
      <c r="EK36" s="2">
        <v>560675</v>
      </c>
      <c r="EL36" s="2">
        <v>562669</v>
      </c>
      <c r="EM36" s="2">
        <v>568845</v>
      </c>
      <c r="EN36" s="2">
        <v>574194</v>
      </c>
      <c r="EO36" s="2">
        <v>579605</v>
      </c>
      <c r="EP36" s="2">
        <v>584504</v>
      </c>
      <c r="EQ36" s="2">
        <v>586690</v>
      </c>
      <c r="ER36" s="2">
        <v>583541</v>
      </c>
      <c r="ES36" s="2">
        <v>573961</v>
      </c>
      <c r="ET36" s="2">
        <v>561816</v>
      </c>
      <c r="EU36" s="2">
        <v>550451</v>
      </c>
      <c r="EV36" s="2">
        <v>548859</v>
      </c>
      <c r="EW36" s="2">
        <v>549540</v>
      </c>
      <c r="EX36" s="2">
        <v>551372</v>
      </c>
      <c r="EY36" s="2">
        <v>556002</v>
      </c>
      <c r="EZ36" s="2">
        <v>562353</v>
      </c>
      <c r="FA36" s="2">
        <v>565659</v>
      </c>
      <c r="FB36" s="2">
        <v>565945</v>
      </c>
      <c r="FC36" s="2">
        <v>566873</v>
      </c>
      <c r="FD36" s="2">
        <v>566601</v>
      </c>
      <c r="FE36" s="2">
        <v>567586</v>
      </c>
      <c r="FF36" s="2">
        <v>568056</v>
      </c>
      <c r="FG36" s="2">
        <v>573416</v>
      </c>
      <c r="FH36" s="2">
        <v>573112</v>
      </c>
      <c r="FI36" s="2">
        <v>579051</v>
      </c>
      <c r="FJ36" s="2">
        <v>578215</v>
      </c>
      <c r="FK36" s="2">
        <v>579749</v>
      </c>
      <c r="FL36" s="2">
        <v>583605</v>
      </c>
      <c r="FM36" s="2">
        <v>588076</v>
      </c>
      <c r="FN36" s="2">
        <v>591954</v>
      </c>
      <c r="FO36" s="2">
        <v>596696</v>
      </c>
      <c r="FP36" s="2">
        <v>602310</v>
      </c>
      <c r="FQ36" s="2">
        <v>607213</v>
      </c>
      <c r="FR36" s="2">
        <v>611220</v>
      </c>
      <c r="FS36" s="2">
        <v>613076</v>
      </c>
      <c r="FT36" s="2">
        <v>615875</v>
      </c>
      <c r="FU36" s="2">
        <v>618263</v>
      </c>
      <c r="FV36" s="2">
        <v>621968</v>
      </c>
      <c r="FW36" s="2">
        <v>625099</v>
      </c>
      <c r="FX36" s="2">
        <v>629697</v>
      </c>
      <c r="FY36" s="2">
        <v>632477</v>
      </c>
      <c r="FZ36" s="2">
        <v>636392</v>
      </c>
      <c r="GA36" s="2">
        <v>642463</v>
      </c>
      <c r="GB36" s="2">
        <v>647944</v>
      </c>
      <c r="GC36" s="2">
        <v>652329</v>
      </c>
      <c r="GD36" s="2">
        <v>657225</v>
      </c>
      <c r="GE36" s="2">
        <v>657741</v>
      </c>
      <c r="GF36" s="2">
        <v>659172</v>
      </c>
      <c r="GG36" s="2">
        <v>661262</v>
      </c>
      <c r="GH36" s="2">
        <v>662120</v>
      </c>
      <c r="GI36" s="2">
        <v>665456</v>
      </c>
      <c r="GJ36" s="2">
        <v>666875</v>
      </c>
      <c r="GK36" s="2">
        <v>670547</v>
      </c>
      <c r="GL36" s="2">
        <v>670587</v>
      </c>
      <c r="GM36" s="2">
        <v>652180</v>
      </c>
      <c r="GN36" s="2">
        <v>522356</v>
      </c>
      <c r="GO36" s="2">
        <v>610972</v>
      </c>
      <c r="GP36" s="2">
        <v>619330</v>
      </c>
      <c r="GQ36" s="2">
        <v>612665</v>
      </c>
      <c r="GR36" s="2">
        <v>655443</v>
      </c>
      <c r="GS36" s="2">
        <v>666498</v>
      </c>
      <c r="GT36" s="2">
        <v>675680</v>
      </c>
      <c r="GU36" s="2">
        <v>682527</v>
      </c>
      <c r="GV36" s="2">
        <v>686335</v>
      </c>
      <c r="GW36" s="2">
        <v>687029</v>
      </c>
      <c r="GX36" s="2">
        <v>688817</v>
      </c>
      <c r="GY36" s="2">
        <v>689206</v>
      </c>
      <c r="GZ36" s="2">
        <v>689491</v>
      </c>
      <c r="HA36" s="2">
        <v>687839</v>
      </c>
      <c r="HB36" s="2">
        <v>685628</v>
      </c>
      <c r="HC36" s="2">
        <v>690605</v>
      </c>
      <c r="HD36" s="2">
        <v>694810</v>
      </c>
      <c r="HE36" s="2">
        <v>696183</v>
      </c>
      <c r="HF36" s="2">
        <v>699177</v>
      </c>
      <c r="HG36" s="2">
        <v>703218</v>
      </c>
      <c r="HH36" s="2">
        <v>704206</v>
      </c>
      <c r="HI36" s="2">
        <v>705348</v>
      </c>
      <c r="HJ36" s="2">
        <v>706453</v>
      </c>
      <c r="HK36" s="2">
        <v>710896</v>
      </c>
      <c r="HL36" s="3">
        <v>710361.9</v>
      </c>
      <c r="HM36" s="3">
        <v>709339.6</v>
      </c>
      <c r="HN36" s="3">
        <v>709530.9</v>
      </c>
      <c r="HO36" s="3">
        <v>712156.1</v>
      </c>
      <c r="HP36" s="3">
        <v>713794.1</v>
      </c>
      <c r="HQ36" s="3">
        <v>716221</v>
      </c>
      <c r="HR36" s="3">
        <v>719086</v>
      </c>
      <c r="HS36" s="3">
        <v>722537.5</v>
      </c>
      <c r="HT36" s="3">
        <v>726222.3</v>
      </c>
      <c r="HU36" s="3">
        <v>729853.5</v>
      </c>
      <c r="HV36" s="3">
        <v>733137.9</v>
      </c>
      <c r="HW36" s="3">
        <v>736143.8</v>
      </c>
      <c r="HX36" s="3">
        <v>738941</v>
      </c>
      <c r="HY36" s="3">
        <v>741601.6</v>
      </c>
      <c r="HZ36" s="3">
        <v>744160.1</v>
      </c>
      <c r="IA36" s="3">
        <v>746764.6</v>
      </c>
      <c r="IB36" s="3">
        <v>749378.3</v>
      </c>
      <c r="IC36" s="3">
        <v>752076.1</v>
      </c>
      <c r="ID36" s="3">
        <v>754783.6</v>
      </c>
      <c r="IE36" s="3">
        <v>757500.8</v>
      </c>
      <c r="IF36" s="3">
        <v>760265.6</v>
      </c>
      <c r="IG36" s="3">
        <v>763002.6</v>
      </c>
      <c r="IH36" s="3">
        <v>765749.4</v>
      </c>
      <c r="II36" s="3">
        <v>768467.8</v>
      </c>
      <c r="IJ36" s="3">
        <v>771157.4</v>
      </c>
      <c r="IK36" s="3">
        <v>773895.1</v>
      </c>
      <c r="IL36" s="3">
        <v>776603.7</v>
      </c>
      <c r="IM36" s="3">
        <v>779176.1</v>
      </c>
      <c r="IN36" s="3">
        <v>781756.4</v>
      </c>
      <c r="IO36" s="3">
        <v>784406.3</v>
      </c>
      <c r="IP36" s="3">
        <v>787064.7</v>
      </c>
      <c r="IQ36" s="3">
        <v>789793.9</v>
      </c>
      <c r="IR36" s="3">
        <v>792532.5</v>
      </c>
      <c r="IS36" s="3">
        <v>795280.4</v>
      </c>
      <c r="IT36" s="3">
        <v>798016.2</v>
      </c>
      <c r="IU36" s="3">
        <v>800862.8</v>
      </c>
      <c r="IV36" s="3">
        <v>803719.2</v>
      </c>
      <c r="IW36" s="3">
        <v>806585</v>
      </c>
      <c r="IX36" s="3">
        <v>809459.8</v>
      </c>
      <c r="IY36" s="3">
        <v>812346.5</v>
      </c>
      <c r="IZ36" s="3">
        <v>815244.9</v>
      </c>
      <c r="JA36" s="3">
        <v>818154.8</v>
      </c>
      <c r="JB36" s="3">
        <v>821076.4</v>
      </c>
      <c r="JC36" s="3">
        <v>824009.4</v>
      </c>
      <c r="JD36" s="3">
        <v>826954</v>
      </c>
      <c r="JE36" s="3">
        <v>829910.2</v>
      </c>
      <c r="JF36" s="3">
        <v>832878.1</v>
      </c>
      <c r="JG36" s="3">
        <v>835857.6</v>
      </c>
      <c r="JH36" s="3">
        <v>838848.5</v>
      </c>
      <c r="JI36" s="3">
        <v>841851.8</v>
      </c>
      <c r="JJ36" s="3">
        <v>844867.3</v>
      </c>
      <c r="JK36" s="3">
        <v>847894.9</v>
      </c>
      <c r="JL36" s="3">
        <v>850934.8</v>
      </c>
      <c r="JM36" s="3">
        <v>853986.9</v>
      </c>
      <c r="JN36" s="3">
        <v>857051.8</v>
      </c>
      <c r="JO36" s="3">
        <v>860195.8</v>
      </c>
      <c r="JP36" s="3">
        <v>863351.7</v>
      </c>
      <c r="JQ36" s="3">
        <v>866520</v>
      </c>
      <c r="JR36" s="3">
        <v>869700.3</v>
      </c>
      <c r="JS36" s="3">
        <v>872927.6</v>
      </c>
      <c r="JT36" s="3">
        <v>876169.2</v>
      </c>
      <c r="JU36" s="3">
        <v>879439.9</v>
      </c>
      <c r="JV36" s="3">
        <v>882725.1</v>
      </c>
      <c r="JW36" s="3">
        <v>886024.9</v>
      </c>
      <c r="JX36" s="3">
        <v>889339.3</v>
      </c>
      <c r="JY36" s="3">
        <v>892580.3</v>
      </c>
      <c r="JZ36" s="3">
        <v>895834</v>
      </c>
      <c r="KA36" s="3">
        <v>899100.3</v>
      </c>
      <c r="KB36" s="3">
        <v>902379.6</v>
      </c>
      <c r="KC36" s="3">
        <v>905489.3</v>
      </c>
      <c r="KD36" s="3">
        <v>908607.9</v>
      </c>
      <c r="KE36" s="3">
        <v>911735.3</v>
      </c>
      <c r="KF36" s="3">
        <v>914871.4</v>
      </c>
      <c r="KG36" s="3">
        <v>917845</v>
      </c>
      <c r="KH36" s="3">
        <v>920824.2</v>
      </c>
      <c r="KI36" s="3">
        <v>923808.7</v>
      </c>
      <c r="KJ36" s="3">
        <v>926798.9</v>
      </c>
      <c r="KK36" s="3">
        <v>929719.5</v>
      </c>
      <c r="KL36" s="3">
        <v>932644.3</v>
      </c>
      <c r="KM36" s="3">
        <v>935573.4</v>
      </c>
      <c r="KN36" s="3">
        <v>938506.8</v>
      </c>
      <c r="KO36" s="3">
        <v>941470</v>
      </c>
      <c r="KP36" s="3">
        <v>944438.4</v>
      </c>
      <c r="KQ36" s="3">
        <v>947411.7</v>
      </c>
      <c r="KR36" s="3">
        <v>950390</v>
      </c>
      <c r="KS36" s="3">
        <v>953307.6</v>
      </c>
      <c r="KT36" s="3">
        <v>956229.1</v>
      </c>
      <c r="KU36" s="3">
        <v>959154.8</v>
      </c>
      <c r="KV36" s="3">
        <v>962084.4</v>
      </c>
      <c r="KW36" s="3">
        <v>964982.8</v>
      </c>
      <c r="KX36" s="3">
        <v>967884.5</v>
      </c>
      <c r="KY36" s="3">
        <v>970789.9</v>
      </c>
      <c r="KZ36" s="3">
        <v>973698.6</v>
      </c>
      <c r="LA36" s="3">
        <v>976519.1</v>
      </c>
      <c r="LB36" s="3">
        <v>979341</v>
      </c>
      <c r="LC36" s="3">
        <v>982164.8</v>
      </c>
      <c r="LD36" s="3">
        <v>984988.7</v>
      </c>
      <c r="LE36" s="3">
        <v>987789.8</v>
      </c>
      <c r="LF36" s="3">
        <v>990590.6</v>
      </c>
      <c r="LG36" s="3">
        <v>993392.4</v>
      </c>
      <c r="LH36" s="3">
        <v>996195.6</v>
      </c>
      <c r="LI36" s="3">
        <v>998964.3</v>
      </c>
      <c r="LJ36" s="3">
        <v>1001734</v>
      </c>
      <c r="LK36" s="3">
        <v>1004504</v>
      </c>
      <c r="LL36" s="3">
        <v>1007276</v>
      </c>
      <c r="LM36" s="3">
        <v>1009973</v>
      </c>
      <c r="LN36" s="3">
        <v>1012670</v>
      </c>
      <c r="LO36" s="3">
        <v>1015366</v>
      </c>
      <c r="LP36" s="3">
        <v>1018062</v>
      </c>
      <c r="LQ36" s="3">
        <v>1020756</v>
      </c>
      <c r="LR36" s="3">
        <v>1023450</v>
      </c>
      <c r="LS36" s="3">
        <v>1026144</v>
      </c>
      <c r="LT36" s="3">
        <v>1028838</v>
      </c>
      <c r="LU36" s="3">
        <v>1031492</v>
      </c>
      <c r="LV36" s="3">
        <v>1034145</v>
      </c>
      <c r="LW36" s="3">
        <v>1036797</v>
      </c>
      <c r="LX36" s="3">
        <v>1039448</v>
      </c>
      <c r="LY36" s="3">
        <v>1042079</v>
      </c>
      <c r="LZ36" s="3">
        <v>1044710</v>
      </c>
      <c r="MA36" s="3">
        <v>1047339</v>
      </c>
      <c r="MB36" s="3">
        <v>1049967</v>
      </c>
      <c r="MC36" s="3">
        <v>1052605</v>
      </c>
      <c r="MD36" s="3">
        <v>1055243</v>
      </c>
      <c r="ME36" s="3">
        <v>1057880</v>
      </c>
      <c r="MF36" s="3">
        <v>1060518</v>
      </c>
      <c r="MG36" s="3">
        <v>1063186</v>
      </c>
      <c r="MH36" s="3">
        <v>1065856</v>
      </c>
      <c r="MI36" s="3">
        <v>1068525</v>
      </c>
      <c r="MJ36" s="3">
        <v>1071196</v>
      </c>
      <c r="MK36" s="3">
        <v>1073858</v>
      </c>
      <c r="ML36" s="3">
        <v>1076522</v>
      </c>
      <c r="MM36" s="3">
        <v>1079185</v>
      </c>
      <c r="MN36" s="3">
        <v>1081849</v>
      </c>
      <c r="MO36" s="3">
        <v>1084551</v>
      </c>
      <c r="MP36" s="3">
        <v>1087255</v>
      </c>
      <c r="MQ36" s="3">
        <v>1089959</v>
      </c>
      <c r="MR36" s="3">
        <v>1092665</v>
      </c>
      <c r="MS36" s="3">
        <v>1095371</v>
      </c>
      <c r="MT36" s="3">
        <v>1098079</v>
      </c>
      <c r="MU36" s="180" t="s">
        <v>375</v>
      </c>
      <c r="MV36" s="180" t="b">
        <v>1</v>
      </c>
      <c r="MW36" s="1" t="s">
        <v>764</v>
      </c>
      <c r="MX36" s="180" t="s">
        <v>376</v>
      </c>
      <c r="MY36" s="180">
        <v>2026</v>
      </c>
      <c r="MZ36" s="180">
        <v>1</v>
      </c>
      <c r="NA36" s="17">
        <v>46174</v>
      </c>
      <c r="NB36" s="180" t="s">
        <v>377</v>
      </c>
      <c r="NC36" s="1" t="s">
        <v>765</v>
      </c>
      <c r="ND36" s="180" t="s">
        <v>378</v>
      </c>
      <c r="NE36" s="180" t="s">
        <v>379</v>
      </c>
      <c r="NF36" s="180" t="s">
        <v>749</v>
      </c>
    </row>
    <row r="37" spans="1:370" x14ac:dyDescent="0.25">
      <c r="A37" s="180" t="s">
        <v>370</v>
      </c>
      <c r="B37" s="180" t="s">
        <v>421</v>
      </c>
      <c r="C37" s="1" t="s">
        <v>1411</v>
      </c>
      <c r="D37" s="180" t="s">
        <v>372</v>
      </c>
      <c r="E37" s="180" t="s">
        <v>373</v>
      </c>
      <c r="F37" s="180" t="s">
        <v>374</v>
      </c>
      <c r="G37" s="2">
        <v>-145</v>
      </c>
      <c r="H37" s="2">
        <v>-1195</v>
      </c>
      <c r="I37" s="2">
        <v>-676</v>
      </c>
      <c r="J37" s="2">
        <v>-724</v>
      </c>
      <c r="K37" s="2">
        <v>-788</v>
      </c>
      <c r="L37" s="2">
        <v>-631</v>
      </c>
      <c r="M37" s="2">
        <v>-1345</v>
      </c>
      <c r="N37" s="2">
        <v>-1546</v>
      </c>
      <c r="O37" s="2">
        <v>-2070</v>
      </c>
      <c r="P37" s="2">
        <v>-1658</v>
      </c>
      <c r="Q37" s="2">
        <v>-1874</v>
      </c>
      <c r="R37" s="2">
        <v>-1609</v>
      </c>
      <c r="S37" s="2">
        <v>-2510</v>
      </c>
      <c r="T37" s="2">
        <v>-1926</v>
      </c>
      <c r="U37" s="2">
        <v>-2444</v>
      </c>
      <c r="V37" s="2">
        <v>-1081</v>
      </c>
      <c r="W37" s="2">
        <v>-1553</v>
      </c>
      <c r="X37" s="2">
        <v>-1256</v>
      </c>
      <c r="Y37" s="2">
        <v>-1656</v>
      </c>
      <c r="Z37" s="2">
        <v>-1371</v>
      </c>
      <c r="AA37" s="2">
        <v>-2141</v>
      </c>
      <c r="AB37" s="2">
        <v>-1905</v>
      </c>
      <c r="AC37" s="2">
        <v>-2710</v>
      </c>
      <c r="AD37" s="2">
        <v>-1578</v>
      </c>
      <c r="AE37" s="2">
        <v>-2492</v>
      </c>
      <c r="AF37" s="2">
        <v>-2137</v>
      </c>
      <c r="AG37" s="2">
        <v>-2934</v>
      </c>
      <c r="AH37" s="2">
        <v>-1801</v>
      </c>
      <c r="AI37" s="2">
        <v>-1674</v>
      </c>
      <c r="AJ37" s="2">
        <v>-3351</v>
      </c>
      <c r="AK37" s="2">
        <v>-3213</v>
      </c>
      <c r="AL37" s="2">
        <v>-1803</v>
      </c>
      <c r="AM37" s="2">
        <v>-3170</v>
      </c>
      <c r="AN37" s="2">
        <v>-3679</v>
      </c>
      <c r="AO37" s="2">
        <v>-2967</v>
      </c>
      <c r="AP37" s="2">
        <v>991</v>
      </c>
      <c r="AQ37" s="2">
        <v>-344</v>
      </c>
      <c r="AR37" s="2">
        <v>-2938</v>
      </c>
      <c r="AS37" s="2">
        <v>-2421</v>
      </c>
      <c r="AT37" s="2">
        <v>-1656</v>
      </c>
      <c r="AU37" s="2">
        <v>-1527</v>
      </c>
      <c r="AV37" s="2">
        <v>-4050</v>
      </c>
      <c r="AW37" s="2">
        <v>-4112</v>
      </c>
      <c r="AX37" s="2">
        <v>-893</v>
      </c>
      <c r="AY37" s="2">
        <v>-2747</v>
      </c>
      <c r="AZ37" s="2">
        <v>-4927</v>
      </c>
      <c r="BA37" s="2">
        <v>-2934</v>
      </c>
      <c r="BB37" s="2">
        <v>-1815</v>
      </c>
      <c r="BC37" s="2">
        <v>-2859</v>
      </c>
      <c r="BD37" s="2">
        <v>-4910</v>
      </c>
      <c r="BE37" s="2">
        <v>-1575</v>
      </c>
      <c r="BF37" s="2">
        <v>-1219</v>
      </c>
      <c r="BG37" s="2">
        <v>-1330</v>
      </c>
      <c r="BH37" s="2">
        <v>-3563</v>
      </c>
      <c r="BI37" s="2">
        <v>-3984</v>
      </c>
      <c r="BJ37" s="2">
        <v>-338</v>
      </c>
      <c r="BK37" s="2">
        <v>-855</v>
      </c>
      <c r="BL37" s="2">
        <v>-4353</v>
      </c>
      <c r="BM37" s="2">
        <v>-1823</v>
      </c>
      <c r="BN37" s="2">
        <v>101</v>
      </c>
      <c r="BO37" s="2">
        <v>1001</v>
      </c>
      <c r="BP37" s="2">
        <v>-1693</v>
      </c>
      <c r="BQ37" s="2">
        <v>1095</v>
      </c>
      <c r="BR37" s="2">
        <v>2730</v>
      </c>
      <c r="BS37" s="2">
        <v>3398</v>
      </c>
      <c r="BT37" s="2">
        <v>-2035</v>
      </c>
      <c r="BU37" s="2">
        <v>-784</v>
      </c>
      <c r="BV37" s="2">
        <v>2538</v>
      </c>
      <c r="BW37" s="2">
        <v>157</v>
      </c>
      <c r="BX37" s="2">
        <v>-3212</v>
      </c>
      <c r="BY37" s="2">
        <v>-1084</v>
      </c>
      <c r="BZ37" s="2">
        <v>-1129</v>
      </c>
      <c r="CA37" s="2">
        <v>-1890</v>
      </c>
      <c r="CB37" s="2">
        <v>-7462</v>
      </c>
      <c r="CC37" s="2">
        <v>-5732</v>
      </c>
      <c r="CD37" s="2">
        <v>-4106</v>
      </c>
      <c r="CE37" s="2">
        <v>-6464</v>
      </c>
      <c r="CF37" s="2">
        <v>-13625</v>
      </c>
      <c r="CG37" s="2">
        <v>-10937</v>
      </c>
      <c r="CH37" s="2">
        <v>-9142</v>
      </c>
      <c r="CI37" s="2">
        <v>-12848</v>
      </c>
      <c r="CJ37" s="2">
        <v>-15714</v>
      </c>
      <c r="CK37" s="2">
        <v>-12329</v>
      </c>
      <c r="CL37" s="2">
        <v>-10500</v>
      </c>
      <c r="CM37" s="2">
        <v>-13013</v>
      </c>
      <c r="CN37" s="2">
        <v>-14620</v>
      </c>
      <c r="CO37" s="2">
        <v>-10958</v>
      </c>
      <c r="CP37" s="2">
        <v>-7891</v>
      </c>
      <c r="CQ37" s="2">
        <v>-10335</v>
      </c>
      <c r="CR37" s="2">
        <v>-12054</v>
      </c>
      <c r="CS37" s="2">
        <v>-10371</v>
      </c>
      <c r="CT37" s="2">
        <v>-6400</v>
      </c>
      <c r="CU37" s="2">
        <v>-6485</v>
      </c>
      <c r="CV37" s="2">
        <v>-13912</v>
      </c>
      <c r="CW37" s="2">
        <v>-8259.0010000000002</v>
      </c>
      <c r="CX37" s="2">
        <v>-1184</v>
      </c>
      <c r="CY37" s="2">
        <v>-4621</v>
      </c>
      <c r="CZ37" s="2">
        <v>-10895</v>
      </c>
      <c r="DA37" s="2">
        <v>-6082</v>
      </c>
      <c r="DB37" s="2">
        <v>2217</v>
      </c>
      <c r="DC37" s="2">
        <v>4136</v>
      </c>
      <c r="DD37" s="2">
        <v>-9242.0010000000002</v>
      </c>
      <c r="DE37" s="2">
        <v>-1147</v>
      </c>
      <c r="DF37" s="2">
        <v>2378</v>
      </c>
      <c r="DG37" s="2">
        <v>7888</v>
      </c>
      <c r="DH37" s="2">
        <v>-6228</v>
      </c>
      <c r="DI37" s="2">
        <v>1830</v>
      </c>
      <c r="DJ37" s="2">
        <v>4164</v>
      </c>
      <c r="DK37" s="2">
        <v>11637</v>
      </c>
      <c r="DL37" s="2">
        <v>3796</v>
      </c>
      <c r="DM37" s="2">
        <v>4590</v>
      </c>
      <c r="DN37" s="2">
        <v>-3597</v>
      </c>
      <c r="DO37" s="2">
        <v>11505</v>
      </c>
      <c r="DP37" s="2">
        <v>-553</v>
      </c>
      <c r="DQ37" s="2">
        <v>1617</v>
      </c>
      <c r="DR37" s="2">
        <v>-9461.9989999999998</v>
      </c>
      <c r="DS37" s="2">
        <v>2762</v>
      </c>
      <c r="DT37" s="2">
        <v>-9205.9989999999998</v>
      </c>
      <c r="DU37" s="2">
        <v>-5876</v>
      </c>
      <c r="DV37" s="2">
        <v>-13881</v>
      </c>
      <c r="DW37" s="2">
        <v>-6052</v>
      </c>
      <c r="DX37" s="2">
        <v>-13677</v>
      </c>
      <c r="DY37" s="2">
        <v>-11704</v>
      </c>
      <c r="DZ37" s="2">
        <v>-14961</v>
      </c>
      <c r="EA37" s="2">
        <v>-3181</v>
      </c>
      <c r="EB37" s="2">
        <v>-15956</v>
      </c>
      <c r="EC37" s="2">
        <v>-12959</v>
      </c>
      <c r="ED37" s="2">
        <v>-16478</v>
      </c>
      <c r="EE37" s="2">
        <v>-6269</v>
      </c>
      <c r="EF37" s="2">
        <v>-13312</v>
      </c>
      <c r="EG37" s="2">
        <v>-10699</v>
      </c>
      <c r="EH37" s="2">
        <v>-18166</v>
      </c>
      <c r="EI37" s="2">
        <v>-3196</v>
      </c>
      <c r="EJ37" s="2">
        <v>-13164</v>
      </c>
      <c r="EK37" s="2">
        <v>-11519</v>
      </c>
      <c r="EL37" s="2">
        <v>-15734</v>
      </c>
      <c r="EM37" s="2">
        <v>-521</v>
      </c>
      <c r="EN37" s="2">
        <v>-12197</v>
      </c>
      <c r="EO37" s="2">
        <v>-11233</v>
      </c>
      <c r="EP37" s="2">
        <v>-17862</v>
      </c>
      <c r="EQ37" s="2">
        <v>-3762</v>
      </c>
      <c r="ER37" s="2">
        <v>-20670</v>
      </c>
      <c r="ES37" s="2">
        <v>-25143</v>
      </c>
      <c r="ET37" s="2">
        <v>-38404</v>
      </c>
      <c r="EU37" s="2">
        <v>-32076</v>
      </c>
      <c r="EV37" s="2">
        <v>-40974</v>
      </c>
      <c r="EW37" s="2">
        <v>-37658</v>
      </c>
      <c r="EX37" s="2">
        <v>-50311.99</v>
      </c>
      <c r="EY37" s="2">
        <v>-30700</v>
      </c>
      <c r="EZ37" s="2">
        <v>-34667</v>
      </c>
      <c r="FA37" s="2">
        <v>-37034</v>
      </c>
      <c r="FB37" s="2">
        <v>-46221</v>
      </c>
      <c r="FC37" s="2">
        <v>-24059</v>
      </c>
      <c r="FD37" s="2">
        <v>-31494</v>
      </c>
      <c r="FE37" s="2">
        <v>-28369</v>
      </c>
      <c r="FF37" s="2">
        <v>-38242</v>
      </c>
      <c r="FG37" s="2">
        <v>-23947</v>
      </c>
      <c r="FH37" s="2">
        <v>-43259</v>
      </c>
      <c r="FI37" s="2">
        <v>-25345</v>
      </c>
      <c r="FJ37" s="2">
        <v>-37952</v>
      </c>
      <c r="FK37" s="2">
        <v>-17172</v>
      </c>
      <c r="FL37" s="2">
        <v>-28716</v>
      </c>
      <c r="FM37" s="2">
        <v>-24092</v>
      </c>
      <c r="FN37" s="2">
        <v>-33631</v>
      </c>
      <c r="FO37" s="2">
        <v>-16005</v>
      </c>
      <c r="FP37" s="2">
        <v>-30594</v>
      </c>
      <c r="FQ37" s="2">
        <v>-24986</v>
      </c>
      <c r="FR37" s="2">
        <v>-32421</v>
      </c>
      <c r="FS37" s="2">
        <v>-9466</v>
      </c>
      <c r="FT37" s="2">
        <v>-27136</v>
      </c>
      <c r="FU37" s="2">
        <v>-22008</v>
      </c>
      <c r="FV37" s="2">
        <v>-27010</v>
      </c>
      <c r="FW37" s="2">
        <v>-4539</v>
      </c>
      <c r="FX37" s="2">
        <v>-24294</v>
      </c>
      <c r="FY37" s="2">
        <v>-18778</v>
      </c>
      <c r="FZ37" s="2">
        <v>-20202</v>
      </c>
      <c r="GA37" s="2">
        <v>6110</v>
      </c>
      <c r="GB37" s="2">
        <v>-26228</v>
      </c>
      <c r="GC37" s="2">
        <v>-15597</v>
      </c>
      <c r="GD37" s="2">
        <v>-18906</v>
      </c>
      <c r="GE37" s="2">
        <v>1449</v>
      </c>
      <c r="GF37" s="2">
        <v>-18627</v>
      </c>
      <c r="GG37" s="2">
        <v>-13368</v>
      </c>
      <c r="GH37" s="2">
        <v>-20480</v>
      </c>
      <c r="GI37" s="2">
        <v>8166</v>
      </c>
      <c r="GJ37" s="2">
        <v>-22599</v>
      </c>
      <c r="GK37" s="2">
        <v>-12440</v>
      </c>
      <c r="GL37" s="2">
        <v>-22745</v>
      </c>
      <c r="GM37" s="2">
        <v>-586</v>
      </c>
      <c r="GN37" s="2">
        <v>-132297</v>
      </c>
      <c r="GO37" s="2">
        <v>-73848</v>
      </c>
      <c r="GP37" s="2">
        <v>-63260</v>
      </c>
      <c r="GQ37" s="2">
        <v>-41569</v>
      </c>
      <c r="GR37" s="2">
        <v>-59368</v>
      </c>
      <c r="GS37" s="2">
        <v>-34977</v>
      </c>
      <c r="GT37" s="2">
        <v>-25202</v>
      </c>
      <c r="GU37" s="2">
        <v>-673</v>
      </c>
      <c r="GV37" s="2">
        <v>-41027</v>
      </c>
      <c r="GW37" s="2">
        <v>-23821</v>
      </c>
      <c r="GX37" s="2">
        <v>-42597</v>
      </c>
      <c r="GY37" s="2">
        <v>-19915</v>
      </c>
      <c r="GZ37" s="2">
        <v>-54440</v>
      </c>
      <c r="HA37" s="2">
        <v>-29615</v>
      </c>
      <c r="HB37" s="2">
        <v>-39590</v>
      </c>
      <c r="HC37" s="2">
        <v>-11334</v>
      </c>
      <c r="HD37" s="2">
        <v>-51408</v>
      </c>
      <c r="HE37" s="2">
        <v>-37392</v>
      </c>
      <c r="HF37" s="2">
        <v>-51335.99</v>
      </c>
      <c r="HG37" s="2">
        <v>-11718</v>
      </c>
      <c r="HH37" s="2">
        <v>-62387</v>
      </c>
      <c r="HI37" s="2">
        <v>-38557</v>
      </c>
      <c r="HJ37" s="2">
        <v>-37883</v>
      </c>
      <c r="HK37" s="2">
        <v>6799</v>
      </c>
      <c r="HL37" s="3">
        <v>-52418</v>
      </c>
      <c r="HM37" s="3">
        <v>-29538.06</v>
      </c>
      <c r="HN37" s="3">
        <v>-50554.94</v>
      </c>
      <c r="HO37" s="3">
        <v>-8183.0619999999999</v>
      </c>
      <c r="HP37" s="3">
        <v>-46649.72</v>
      </c>
      <c r="HQ37" s="3">
        <v>-23003.09</v>
      </c>
      <c r="HR37" s="3">
        <v>-44690.81</v>
      </c>
      <c r="HS37" s="3">
        <v>-1460.1559999999999</v>
      </c>
      <c r="HT37" s="3">
        <v>-42090.44</v>
      </c>
      <c r="HU37" s="3">
        <v>-17343.38</v>
      </c>
      <c r="HV37" s="3">
        <v>-39570.03</v>
      </c>
      <c r="HW37" s="3">
        <v>6825.7190000000001</v>
      </c>
      <c r="HX37" s="3">
        <v>-42475.62</v>
      </c>
      <c r="HY37" s="3">
        <v>-16700.34</v>
      </c>
      <c r="HZ37" s="3">
        <v>-39606</v>
      </c>
      <c r="IA37" s="3">
        <v>9512.9689999999991</v>
      </c>
      <c r="IB37" s="3">
        <v>-41522.81</v>
      </c>
      <c r="IC37" s="3">
        <v>-14648.84</v>
      </c>
      <c r="ID37" s="3">
        <v>-38388.720000000001</v>
      </c>
      <c r="IE37" s="3">
        <v>13115.5</v>
      </c>
      <c r="IF37" s="3">
        <v>-44851.53</v>
      </c>
      <c r="IG37" s="3">
        <v>-17140.09</v>
      </c>
      <c r="IH37" s="3">
        <v>-41825.120000000003</v>
      </c>
      <c r="II37" s="3">
        <v>11447.66</v>
      </c>
      <c r="IJ37" s="3">
        <v>-48435.75</v>
      </c>
      <c r="IK37" s="3">
        <v>-19740.97</v>
      </c>
      <c r="IL37" s="3">
        <v>-45376.69</v>
      </c>
      <c r="IM37" s="3">
        <v>9642.8119999999999</v>
      </c>
      <c r="IN37" s="3">
        <v>-52195.56</v>
      </c>
      <c r="IO37" s="3">
        <v>-22497.25</v>
      </c>
      <c r="IP37" s="3">
        <v>-49104.62</v>
      </c>
      <c r="IQ37" s="3">
        <v>7688.3440000000001</v>
      </c>
      <c r="IR37" s="3">
        <v>-56169.440000000002</v>
      </c>
      <c r="IS37" s="3">
        <v>-25434</v>
      </c>
      <c r="IT37" s="3">
        <v>-53065.88</v>
      </c>
      <c r="IU37" s="3">
        <v>5582.0940000000001</v>
      </c>
      <c r="IV37" s="3">
        <v>-60383.47</v>
      </c>
      <c r="IW37" s="3">
        <v>-28564.94</v>
      </c>
      <c r="IX37" s="3">
        <v>-57268.94</v>
      </c>
      <c r="IY37" s="3">
        <v>4031</v>
      </c>
      <c r="IZ37" s="3">
        <v>-64201.31</v>
      </c>
      <c r="JA37" s="3">
        <v>-31234.720000000001</v>
      </c>
      <c r="JB37" s="3">
        <v>-61040.06</v>
      </c>
      <c r="JC37" s="3">
        <v>2356.4380000000001</v>
      </c>
      <c r="JD37" s="3">
        <v>-68213.62</v>
      </c>
      <c r="JE37" s="3">
        <v>-34061.53</v>
      </c>
      <c r="JF37" s="3">
        <v>-65010.5</v>
      </c>
      <c r="JG37" s="3">
        <v>551.8125</v>
      </c>
      <c r="JH37" s="3">
        <v>-72437.5</v>
      </c>
      <c r="JI37" s="3">
        <v>-37056.31</v>
      </c>
      <c r="JJ37" s="3">
        <v>-69194.44</v>
      </c>
      <c r="JK37" s="3">
        <v>-1389.8119999999999</v>
      </c>
      <c r="JL37" s="3">
        <v>-76885.62</v>
      </c>
      <c r="JM37" s="3">
        <v>-40229.5</v>
      </c>
      <c r="JN37" s="3">
        <v>-73605.34</v>
      </c>
      <c r="JO37" s="3">
        <v>-3477.0619999999999</v>
      </c>
      <c r="JP37" s="3">
        <v>-81583.25</v>
      </c>
      <c r="JQ37" s="3">
        <v>-43600.56</v>
      </c>
      <c r="JR37" s="3">
        <v>-78277.88</v>
      </c>
      <c r="JS37" s="3">
        <v>-3758.125</v>
      </c>
      <c r="JT37" s="3">
        <v>-84594.5</v>
      </c>
      <c r="JU37" s="3">
        <v>-45195.31</v>
      </c>
      <c r="JV37" s="3">
        <v>-81148.31</v>
      </c>
      <c r="JW37" s="3">
        <v>-3873.125</v>
      </c>
      <c r="JX37" s="3">
        <v>-87729.19</v>
      </c>
      <c r="JY37" s="3">
        <v>-46869.38</v>
      </c>
      <c r="JZ37" s="3">
        <v>-84148.56</v>
      </c>
      <c r="KA37" s="3">
        <v>-4023.6880000000001</v>
      </c>
      <c r="KB37" s="3">
        <v>-90952</v>
      </c>
      <c r="KC37" s="3">
        <v>-48589</v>
      </c>
      <c r="KD37" s="3">
        <v>-87220.69</v>
      </c>
      <c r="KE37" s="3">
        <v>-4190.25</v>
      </c>
      <c r="KF37" s="3">
        <v>-94220.56</v>
      </c>
      <c r="KG37" s="3">
        <v>-50332.69</v>
      </c>
      <c r="KH37" s="3">
        <v>-90335.69</v>
      </c>
      <c r="KI37" s="3">
        <v>-4360.4380000000001</v>
      </c>
      <c r="KJ37" s="3">
        <v>-97530.38</v>
      </c>
      <c r="KK37" s="3">
        <v>-52099.69</v>
      </c>
      <c r="KL37" s="3">
        <v>-93498.44</v>
      </c>
      <c r="KM37" s="3">
        <v>-4524.0619999999999</v>
      </c>
      <c r="KN37" s="3">
        <v>-100916.1</v>
      </c>
      <c r="KO37" s="3">
        <v>-53908.44</v>
      </c>
      <c r="KP37" s="3">
        <v>-96745.81</v>
      </c>
      <c r="KQ37" s="3">
        <v>-4679.3119999999999</v>
      </c>
      <c r="KR37" s="3">
        <v>-104426.2</v>
      </c>
      <c r="KS37" s="3">
        <v>-55782.31</v>
      </c>
      <c r="KT37" s="3">
        <v>-100100.6</v>
      </c>
      <c r="KU37" s="3">
        <v>-4852.0619999999999</v>
      </c>
      <c r="KV37" s="3">
        <v>-108020</v>
      </c>
      <c r="KW37" s="3">
        <v>-57701.25</v>
      </c>
      <c r="KX37" s="3">
        <v>-103538.7</v>
      </c>
      <c r="KY37" s="3">
        <v>-5025.75</v>
      </c>
      <c r="KZ37" s="3">
        <v>-111711.6</v>
      </c>
      <c r="LA37" s="3">
        <v>-59671.44</v>
      </c>
      <c r="LB37" s="3">
        <v>-107062.6</v>
      </c>
      <c r="LC37" s="3">
        <v>-5211.6880000000001</v>
      </c>
      <c r="LD37" s="3">
        <v>-115474.4</v>
      </c>
      <c r="LE37" s="3">
        <v>-61680.69</v>
      </c>
      <c r="LF37" s="3">
        <v>-110662.1</v>
      </c>
      <c r="LG37" s="3">
        <v>-5393.4380000000001</v>
      </c>
      <c r="LH37" s="3">
        <v>-119340.8</v>
      </c>
      <c r="LI37" s="3">
        <v>-63745</v>
      </c>
      <c r="LJ37" s="3">
        <v>-114360.1</v>
      </c>
      <c r="LK37" s="3">
        <v>-5581.5</v>
      </c>
      <c r="LL37" s="3">
        <v>-123307.4</v>
      </c>
      <c r="LM37" s="3">
        <v>-65862.31</v>
      </c>
      <c r="LN37" s="3">
        <v>-118148.1</v>
      </c>
      <c r="LO37" s="3">
        <v>-5779.875</v>
      </c>
      <c r="LP37" s="3">
        <v>-127356.4</v>
      </c>
      <c r="LQ37" s="3">
        <v>-68024.44</v>
      </c>
      <c r="LR37" s="3">
        <v>-122023.1</v>
      </c>
      <c r="LS37" s="3">
        <v>-5973.9369999999999</v>
      </c>
      <c r="LT37" s="3">
        <v>-131521.70000000001</v>
      </c>
      <c r="LU37" s="3">
        <v>-70248.12</v>
      </c>
      <c r="LV37" s="3">
        <v>-126004.3</v>
      </c>
      <c r="LW37" s="3">
        <v>-6178.4380000000001</v>
      </c>
      <c r="LX37" s="3">
        <v>-135786.79999999999</v>
      </c>
      <c r="LY37" s="3">
        <v>-72525.38</v>
      </c>
      <c r="LZ37" s="3">
        <v>-130083.2</v>
      </c>
      <c r="MA37" s="3">
        <v>-6386.1880000000001</v>
      </c>
      <c r="MB37" s="3">
        <v>-140163.1</v>
      </c>
      <c r="MC37" s="3">
        <v>-74862.5</v>
      </c>
      <c r="MD37" s="3">
        <v>-134273.70000000001</v>
      </c>
      <c r="ME37" s="3">
        <v>-6594.25</v>
      </c>
      <c r="MF37" s="3">
        <v>-144673.29999999999</v>
      </c>
      <c r="MG37" s="3">
        <v>-77271.38</v>
      </c>
      <c r="MH37" s="3">
        <v>-138594.6</v>
      </c>
      <c r="MI37" s="3">
        <v>-6805.75</v>
      </c>
      <c r="MJ37" s="3">
        <v>-149330.9</v>
      </c>
      <c r="MK37" s="3">
        <v>-79758.69</v>
      </c>
      <c r="ML37" s="3">
        <v>-143051.79999999999</v>
      </c>
      <c r="MM37" s="3">
        <v>-7029.625</v>
      </c>
      <c r="MN37" s="3">
        <v>-154119.9</v>
      </c>
      <c r="MO37" s="3">
        <v>-82316.56</v>
      </c>
      <c r="MP37" s="3">
        <v>-147641</v>
      </c>
      <c r="MQ37" s="3">
        <v>-7253</v>
      </c>
      <c r="MR37" s="3">
        <v>-159070.20000000001</v>
      </c>
      <c r="MS37" s="3">
        <v>-84960.62</v>
      </c>
      <c r="MT37" s="3">
        <v>-152380.4</v>
      </c>
      <c r="MU37" s="180" t="s">
        <v>375</v>
      </c>
      <c r="MV37" s="180" t="b">
        <v>1</v>
      </c>
      <c r="MW37" s="180" t="s">
        <v>376</v>
      </c>
      <c r="MX37" s="180" t="s">
        <v>376</v>
      </c>
      <c r="MY37" s="180">
        <v>2026</v>
      </c>
      <c r="MZ37" s="180">
        <v>1</v>
      </c>
      <c r="NA37" s="17">
        <v>46174</v>
      </c>
      <c r="NB37" s="1" t="s">
        <v>422</v>
      </c>
      <c r="NC37" s="180" t="s">
        <v>423</v>
      </c>
      <c r="ND37" s="180" t="s">
        <v>378</v>
      </c>
      <c r="NE37" s="180" t="s">
        <v>424</v>
      </c>
      <c r="NF37" s="180" t="s">
        <v>749</v>
      </c>
    </row>
    <row r="38" spans="1:370" x14ac:dyDescent="0.25">
      <c r="A38" s="180" t="s">
        <v>370</v>
      </c>
      <c r="B38" s="180" t="s">
        <v>439</v>
      </c>
      <c r="C38" s="1" t="s">
        <v>1411</v>
      </c>
      <c r="D38" s="180" t="s">
        <v>372</v>
      </c>
      <c r="E38" s="180" t="s">
        <v>373</v>
      </c>
      <c r="F38" s="180" t="s">
        <v>374</v>
      </c>
      <c r="G38" s="2">
        <v>29960.61</v>
      </c>
      <c r="H38" s="2">
        <v>30962.35</v>
      </c>
      <c r="I38" s="2">
        <v>32965.82</v>
      </c>
      <c r="J38" s="2">
        <v>35969.43</v>
      </c>
      <c r="K38" s="2">
        <v>38396.720000000001</v>
      </c>
      <c r="L38" s="2">
        <v>40432.300000000003</v>
      </c>
      <c r="M38" s="2">
        <v>43911.09</v>
      </c>
      <c r="N38" s="2">
        <v>48829.88</v>
      </c>
      <c r="O38" s="2">
        <v>53670</v>
      </c>
      <c r="P38" s="2">
        <v>56662</v>
      </c>
      <c r="Q38" s="2">
        <v>59654</v>
      </c>
      <c r="R38" s="2">
        <v>62646</v>
      </c>
      <c r="S38" s="2">
        <v>65638</v>
      </c>
      <c r="T38" s="2">
        <v>68226.25</v>
      </c>
      <c r="U38" s="2">
        <v>70814.5</v>
      </c>
      <c r="V38" s="2">
        <v>73402.75</v>
      </c>
      <c r="W38" s="2">
        <v>75991</v>
      </c>
      <c r="X38" s="2">
        <v>78582.5</v>
      </c>
      <c r="Y38" s="2">
        <v>81174</v>
      </c>
      <c r="Z38" s="2">
        <v>83765.5</v>
      </c>
      <c r="AA38" s="2">
        <v>86357</v>
      </c>
      <c r="AB38" s="2">
        <v>88950.5</v>
      </c>
      <c r="AC38" s="2">
        <v>91544</v>
      </c>
      <c r="AD38" s="2">
        <v>94137.5</v>
      </c>
      <c r="AE38" s="2">
        <v>96731</v>
      </c>
      <c r="AF38" s="2">
        <v>99423</v>
      </c>
      <c r="AG38" s="2">
        <v>102115</v>
      </c>
      <c r="AH38" s="2">
        <v>104807</v>
      </c>
      <c r="AI38" s="2">
        <v>107499</v>
      </c>
      <c r="AJ38" s="2">
        <v>112179.8</v>
      </c>
      <c r="AK38" s="2">
        <v>116860.5</v>
      </c>
      <c r="AL38" s="2">
        <v>121541.3</v>
      </c>
      <c r="AM38" s="2">
        <v>126222</v>
      </c>
      <c r="AN38" s="2">
        <v>128078.5</v>
      </c>
      <c r="AO38" s="2">
        <v>129935</v>
      </c>
      <c r="AP38" s="2">
        <v>131791.5</v>
      </c>
      <c r="AQ38" s="2">
        <v>133648</v>
      </c>
      <c r="AR38" s="2">
        <v>135958.29999999999</v>
      </c>
      <c r="AS38" s="2">
        <v>138268.5</v>
      </c>
      <c r="AT38" s="2">
        <v>140578.79999999999</v>
      </c>
      <c r="AU38" s="2">
        <v>142889</v>
      </c>
      <c r="AV38" s="2">
        <v>145953.79999999999</v>
      </c>
      <c r="AW38" s="2">
        <v>149018.5</v>
      </c>
      <c r="AX38" s="2">
        <v>152083.29999999999</v>
      </c>
      <c r="AY38" s="2">
        <v>155148</v>
      </c>
      <c r="AZ38" s="2">
        <v>157981.5</v>
      </c>
      <c r="BA38" s="2">
        <v>160815</v>
      </c>
      <c r="BB38" s="2">
        <v>163648.5</v>
      </c>
      <c r="BC38" s="2">
        <v>166482</v>
      </c>
      <c r="BD38" s="2">
        <v>169682.3</v>
      </c>
      <c r="BE38" s="2">
        <v>172882.5</v>
      </c>
      <c r="BF38" s="2">
        <v>176082.8</v>
      </c>
      <c r="BG38" s="2">
        <v>179283</v>
      </c>
      <c r="BH38" s="2">
        <v>182133.3</v>
      </c>
      <c r="BI38" s="2">
        <v>184983.5</v>
      </c>
      <c r="BJ38" s="2">
        <v>187833.8</v>
      </c>
      <c r="BK38" s="2">
        <v>190684</v>
      </c>
      <c r="BL38" s="2">
        <v>193241.8</v>
      </c>
      <c r="BM38" s="2">
        <v>195799.5</v>
      </c>
      <c r="BN38" s="2">
        <v>198357.3</v>
      </c>
      <c r="BO38" s="2">
        <v>200915</v>
      </c>
      <c r="BP38" s="2">
        <v>199497.3</v>
      </c>
      <c r="BQ38" s="2">
        <v>198079.5</v>
      </c>
      <c r="BR38" s="2">
        <v>196661.8</v>
      </c>
      <c r="BS38" s="2">
        <v>195244</v>
      </c>
      <c r="BT38" s="2">
        <v>193097.5</v>
      </c>
      <c r="BU38" s="2">
        <v>190951</v>
      </c>
      <c r="BV38" s="2">
        <v>188804.5</v>
      </c>
      <c r="BW38" s="2">
        <v>186658</v>
      </c>
      <c r="BX38" s="2">
        <v>187073.3</v>
      </c>
      <c r="BY38" s="2">
        <v>187488.5</v>
      </c>
      <c r="BZ38" s="2">
        <v>187903.8</v>
      </c>
      <c r="CA38" s="2">
        <v>188319</v>
      </c>
      <c r="CB38" s="2">
        <v>192410</v>
      </c>
      <c r="CC38" s="2">
        <v>196501</v>
      </c>
      <c r="CD38" s="2">
        <v>200592</v>
      </c>
      <c r="CE38" s="2">
        <v>204683</v>
      </c>
      <c r="CF38" s="2">
        <v>215673.8</v>
      </c>
      <c r="CG38" s="2">
        <v>226664.5</v>
      </c>
      <c r="CH38" s="2">
        <v>237655.3</v>
      </c>
      <c r="CI38" s="2">
        <v>248646</v>
      </c>
      <c r="CJ38" s="2">
        <v>261163.3</v>
      </c>
      <c r="CK38" s="2">
        <v>273680.5</v>
      </c>
      <c r="CL38" s="2">
        <v>286197.8</v>
      </c>
      <c r="CM38" s="2">
        <v>298715</v>
      </c>
      <c r="CN38" s="2">
        <v>309019</v>
      </c>
      <c r="CO38" s="2">
        <v>319323</v>
      </c>
      <c r="CP38" s="2">
        <v>329627</v>
      </c>
      <c r="CQ38" s="2">
        <v>339931</v>
      </c>
      <c r="CR38" s="2">
        <v>349287</v>
      </c>
      <c r="CS38" s="2">
        <v>358643</v>
      </c>
      <c r="CT38" s="2">
        <v>367999</v>
      </c>
      <c r="CU38" s="2">
        <v>377355</v>
      </c>
      <c r="CV38" s="2">
        <v>385107.8</v>
      </c>
      <c r="CW38" s="2">
        <v>392860.5</v>
      </c>
      <c r="CX38" s="2">
        <v>400613.3</v>
      </c>
      <c r="CY38" s="2">
        <v>408366</v>
      </c>
      <c r="CZ38" s="2">
        <v>419303</v>
      </c>
      <c r="DA38" s="2">
        <v>422726</v>
      </c>
      <c r="DB38" s="2">
        <v>420757</v>
      </c>
      <c r="DC38" s="2">
        <v>412278</v>
      </c>
      <c r="DD38" s="2">
        <v>420034</v>
      </c>
      <c r="DE38" s="2">
        <v>420576</v>
      </c>
      <c r="DF38" s="2">
        <v>419066</v>
      </c>
      <c r="DG38" s="2">
        <v>415121</v>
      </c>
      <c r="DH38" s="2">
        <v>419038</v>
      </c>
      <c r="DI38" s="2">
        <v>414481</v>
      </c>
      <c r="DJ38" s="2">
        <v>421574</v>
      </c>
      <c r="DK38" s="2">
        <v>408327</v>
      </c>
      <c r="DL38" s="2">
        <v>415499</v>
      </c>
      <c r="DM38" s="2">
        <v>407470</v>
      </c>
      <c r="DN38" s="2">
        <v>414826</v>
      </c>
      <c r="DO38" s="2">
        <v>398365</v>
      </c>
      <c r="DP38" s="2">
        <v>402239</v>
      </c>
      <c r="DQ38" s="2">
        <v>396623</v>
      </c>
      <c r="DR38" s="2">
        <v>400663</v>
      </c>
      <c r="DS38" s="2">
        <v>397654</v>
      </c>
      <c r="DT38" s="2">
        <v>407825</v>
      </c>
      <c r="DU38" s="2">
        <v>410543</v>
      </c>
      <c r="DV38" s="2">
        <v>422180</v>
      </c>
      <c r="DW38" s="2">
        <v>422005</v>
      </c>
      <c r="DX38" s="2">
        <v>433154</v>
      </c>
      <c r="DY38" s="2">
        <v>445427</v>
      </c>
      <c r="DZ38" s="2">
        <v>462610</v>
      </c>
      <c r="EA38" s="2">
        <v>467675</v>
      </c>
      <c r="EB38" s="2">
        <v>493249</v>
      </c>
      <c r="EC38" s="2">
        <v>500957</v>
      </c>
      <c r="ED38" s="2">
        <v>526430</v>
      </c>
      <c r="EE38" s="2">
        <v>525618</v>
      </c>
      <c r="EF38" s="2">
        <v>545145</v>
      </c>
      <c r="EG38" s="2">
        <v>556673</v>
      </c>
      <c r="EH38" s="2">
        <v>573493</v>
      </c>
      <c r="EI38" s="2">
        <v>574744</v>
      </c>
      <c r="EJ38" s="2">
        <v>597446</v>
      </c>
      <c r="EK38" s="2">
        <v>606328</v>
      </c>
      <c r="EL38" s="2">
        <v>619114</v>
      </c>
      <c r="EM38" s="2">
        <v>618021</v>
      </c>
      <c r="EN38" s="2">
        <v>639495</v>
      </c>
      <c r="EO38" s="2">
        <v>648126</v>
      </c>
      <c r="EP38" s="2">
        <v>666880</v>
      </c>
      <c r="EQ38" s="2">
        <v>661926</v>
      </c>
      <c r="ER38" s="2">
        <v>689797</v>
      </c>
      <c r="ES38" s="2">
        <v>736882</v>
      </c>
      <c r="ET38" s="2">
        <v>809985</v>
      </c>
      <c r="EU38" s="2">
        <v>847407</v>
      </c>
      <c r="EV38" s="2">
        <v>895083</v>
      </c>
      <c r="EW38" s="2">
        <v>948500</v>
      </c>
      <c r="EX38" s="2">
        <v>1005405</v>
      </c>
      <c r="EY38" s="2">
        <v>1102320</v>
      </c>
      <c r="EZ38" s="2">
        <v>1141601</v>
      </c>
      <c r="FA38" s="2">
        <v>1198325</v>
      </c>
      <c r="FB38" s="2">
        <v>1220252</v>
      </c>
      <c r="FC38" s="2">
        <v>1240638</v>
      </c>
      <c r="FD38" s="2">
        <v>1298749</v>
      </c>
      <c r="FE38" s="2">
        <v>1322584</v>
      </c>
      <c r="FF38" s="2">
        <v>1353765</v>
      </c>
      <c r="FG38" s="2">
        <v>1374119</v>
      </c>
      <c r="FH38" s="2">
        <v>1382839</v>
      </c>
      <c r="FI38" s="2">
        <v>1414144</v>
      </c>
      <c r="FJ38" s="2">
        <v>1447791</v>
      </c>
      <c r="FK38" s="2">
        <v>1448047</v>
      </c>
      <c r="FL38" s="2">
        <v>1482330</v>
      </c>
      <c r="FM38" s="2">
        <v>1491370</v>
      </c>
      <c r="FN38" s="2">
        <v>1519787</v>
      </c>
      <c r="FO38" s="2">
        <v>1539787</v>
      </c>
      <c r="FP38" s="2">
        <v>1573247</v>
      </c>
      <c r="FQ38" s="2">
        <v>1578724</v>
      </c>
      <c r="FR38" s="2">
        <v>1622146</v>
      </c>
      <c r="FS38" s="2">
        <v>1621412</v>
      </c>
      <c r="FT38" s="2">
        <v>1659357</v>
      </c>
      <c r="FU38" s="2">
        <v>1659780</v>
      </c>
      <c r="FV38" s="2">
        <v>1683930</v>
      </c>
      <c r="FW38" s="2">
        <v>1670245</v>
      </c>
      <c r="FX38" s="2">
        <v>1708544</v>
      </c>
      <c r="FY38" s="2">
        <v>1709291</v>
      </c>
      <c r="FZ38" s="2">
        <v>1749168</v>
      </c>
      <c r="GA38" s="2">
        <v>1737660</v>
      </c>
      <c r="GB38" s="2">
        <v>1752875</v>
      </c>
      <c r="GC38" s="2">
        <v>1763105</v>
      </c>
      <c r="GD38" s="2">
        <v>1806064</v>
      </c>
      <c r="GE38" s="2">
        <v>1784200</v>
      </c>
      <c r="GF38" s="2">
        <v>1819058</v>
      </c>
      <c r="GG38" s="2">
        <v>1833023</v>
      </c>
      <c r="GH38" s="2">
        <v>1858505</v>
      </c>
      <c r="GI38" s="2">
        <v>1842307</v>
      </c>
      <c r="GJ38" s="2">
        <v>1870970</v>
      </c>
      <c r="GK38" s="2">
        <v>1870717</v>
      </c>
      <c r="GL38" s="2">
        <v>1913591</v>
      </c>
      <c r="GM38" s="2">
        <v>1898952</v>
      </c>
      <c r="GN38" s="2">
        <v>2091312</v>
      </c>
      <c r="GO38" s="2">
        <v>2160837</v>
      </c>
      <c r="GP38" s="2">
        <v>2226431</v>
      </c>
      <c r="GQ38" s="2">
        <v>2244454</v>
      </c>
      <c r="GR38" s="2">
        <v>2316627</v>
      </c>
      <c r="GS38" s="2">
        <v>2353045</v>
      </c>
      <c r="GT38" s="2">
        <v>2402710</v>
      </c>
      <c r="GU38" s="2">
        <v>2385352</v>
      </c>
      <c r="GV38" s="2">
        <v>2434834</v>
      </c>
      <c r="GW38" s="2">
        <v>2443717</v>
      </c>
      <c r="GX38" s="2">
        <v>2516235</v>
      </c>
      <c r="GY38" s="2">
        <v>2537823</v>
      </c>
      <c r="GZ38" s="2">
        <v>2636004</v>
      </c>
      <c r="HA38" s="2">
        <v>2653688</v>
      </c>
      <c r="HB38" s="2">
        <v>2720318</v>
      </c>
      <c r="HC38" s="2">
        <v>2735770</v>
      </c>
      <c r="HD38" s="2">
        <v>2803745</v>
      </c>
      <c r="HE38" s="2">
        <v>2843758</v>
      </c>
      <c r="HF38" s="2">
        <v>2887047</v>
      </c>
      <c r="HG38" s="2">
        <v>2924430</v>
      </c>
      <c r="HH38" s="2">
        <v>2996747</v>
      </c>
      <c r="HI38" s="2">
        <v>3057626</v>
      </c>
      <c r="HJ38" s="2">
        <v>3107182</v>
      </c>
      <c r="HK38" s="2">
        <v>3101566</v>
      </c>
      <c r="HL38" s="3">
        <v>3153984</v>
      </c>
      <c r="HM38" s="3">
        <v>3183522</v>
      </c>
      <c r="HN38" s="3">
        <v>3234077</v>
      </c>
      <c r="HO38" s="3">
        <v>3242260</v>
      </c>
      <c r="HP38" s="3">
        <v>3288910</v>
      </c>
      <c r="HQ38" s="3">
        <v>3311913</v>
      </c>
      <c r="HR38" s="3">
        <v>3356604</v>
      </c>
      <c r="HS38" s="3">
        <v>3358064</v>
      </c>
      <c r="HT38" s="3">
        <v>3400154</v>
      </c>
      <c r="HU38" s="3">
        <v>3417498</v>
      </c>
      <c r="HV38" s="3">
        <v>3457068</v>
      </c>
      <c r="HW38" s="3">
        <v>3450242</v>
      </c>
      <c r="HX38" s="3">
        <v>3492718</v>
      </c>
      <c r="HY38" s="3">
        <v>3509418</v>
      </c>
      <c r="HZ38" s="3">
        <v>3549024</v>
      </c>
      <c r="IA38" s="3">
        <v>3539511</v>
      </c>
      <c r="IB38" s="3">
        <v>3581034</v>
      </c>
      <c r="IC38" s="3">
        <v>3595682</v>
      </c>
      <c r="ID38" s="3">
        <v>3634071</v>
      </c>
      <c r="IE38" s="3">
        <v>3620956</v>
      </c>
      <c r="IF38" s="3">
        <v>3665807</v>
      </c>
      <c r="IG38" s="3">
        <v>3682947</v>
      </c>
      <c r="IH38" s="3">
        <v>3724772</v>
      </c>
      <c r="II38" s="3">
        <v>3713324</v>
      </c>
      <c r="IJ38" s="3">
        <v>3761760</v>
      </c>
      <c r="IK38" s="3">
        <v>3781501</v>
      </c>
      <c r="IL38" s="3">
        <v>3826878</v>
      </c>
      <c r="IM38" s="3">
        <v>3817235</v>
      </c>
      <c r="IN38" s="3">
        <v>3869430</v>
      </c>
      <c r="IO38" s="3">
        <v>3891928</v>
      </c>
      <c r="IP38" s="3">
        <v>3941032</v>
      </c>
      <c r="IQ38" s="3">
        <v>3933344</v>
      </c>
      <c r="IR38" s="3">
        <v>3989514</v>
      </c>
      <c r="IS38" s="3">
        <v>4014948</v>
      </c>
      <c r="IT38" s="3">
        <v>4068014</v>
      </c>
      <c r="IU38" s="3">
        <v>4062432</v>
      </c>
      <c r="IV38" s="3">
        <v>4122815</v>
      </c>
      <c r="IW38" s="3">
        <v>4151380</v>
      </c>
      <c r="IX38" s="3">
        <v>4208649</v>
      </c>
      <c r="IY38" s="3">
        <v>4204618</v>
      </c>
      <c r="IZ38" s="3">
        <v>4268820</v>
      </c>
      <c r="JA38" s="3">
        <v>4300054</v>
      </c>
      <c r="JB38" s="3">
        <v>4361094</v>
      </c>
      <c r="JC38" s="3">
        <v>4358738</v>
      </c>
      <c r="JD38" s="3">
        <v>4426951</v>
      </c>
      <c r="JE38" s="3">
        <v>4461012</v>
      </c>
      <c r="JF38" s="3">
        <v>4526023</v>
      </c>
      <c r="JG38" s="3">
        <v>4525471</v>
      </c>
      <c r="JH38" s="3">
        <v>4597908</v>
      </c>
      <c r="JI38" s="3">
        <v>4634965</v>
      </c>
      <c r="JJ38" s="3">
        <v>4704160</v>
      </c>
      <c r="JK38" s="3">
        <v>4705550</v>
      </c>
      <c r="JL38" s="3">
        <v>4782435</v>
      </c>
      <c r="JM38" s="3">
        <v>4822664</v>
      </c>
      <c r="JN38" s="3">
        <v>4896270</v>
      </c>
      <c r="JO38" s="3">
        <v>4899747</v>
      </c>
      <c r="JP38" s="3">
        <v>4981330</v>
      </c>
      <c r="JQ38" s="3">
        <v>5024930</v>
      </c>
      <c r="JR38" s="3">
        <v>5103209</v>
      </c>
      <c r="JS38" s="3">
        <v>5106966</v>
      </c>
      <c r="JT38" s="3">
        <v>5191561</v>
      </c>
      <c r="JU38" s="3">
        <v>5236757</v>
      </c>
      <c r="JV38" s="3">
        <v>5317905</v>
      </c>
      <c r="JW38" s="3">
        <v>5321778</v>
      </c>
      <c r="JX38" s="3">
        <v>5409507</v>
      </c>
      <c r="JY38" s="3">
        <v>5456376</v>
      </c>
      <c r="JZ38" s="3">
        <v>5540525</v>
      </c>
      <c r="KA38" s="3">
        <v>5544549</v>
      </c>
      <c r="KB38" s="3">
        <v>5635500</v>
      </c>
      <c r="KC38" s="3">
        <v>5684090</v>
      </c>
      <c r="KD38" s="3">
        <v>5771310</v>
      </c>
      <c r="KE38" s="3">
        <v>5775500</v>
      </c>
      <c r="KF38" s="3">
        <v>5869720</v>
      </c>
      <c r="KG38" s="3">
        <v>5920053</v>
      </c>
      <c r="KH38" s="3">
        <v>6010388</v>
      </c>
      <c r="KI38" s="3">
        <v>6014749</v>
      </c>
      <c r="KJ38" s="3">
        <v>6112280</v>
      </c>
      <c r="KK38" s="3">
        <v>6164379</v>
      </c>
      <c r="KL38" s="3">
        <v>6257878</v>
      </c>
      <c r="KM38" s="3">
        <v>6262402</v>
      </c>
      <c r="KN38" s="3">
        <v>6363318</v>
      </c>
      <c r="KO38" s="3">
        <v>6417226</v>
      </c>
      <c r="KP38" s="3">
        <v>6513972</v>
      </c>
      <c r="KQ38" s="3">
        <v>6518652</v>
      </c>
      <c r="KR38" s="3">
        <v>6623078</v>
      </c>
      <c r="KS38" s="3">
        <v>6678860</v>
      </c>
      <c r="KT38" s="3">
        <v>6778960</v>
      </c>
      <c r="KU38" s="3">
        <v>6783813</v>
      </c>
      <c r="KV38" s="3">
        <v>6891832</v>
      </c>
      <c r="KW38" s="3">
        <v>6949534</v>
      </c>
      <c r="KX38" s="3">
        <v>7053073</v>
      </c>
      <c r="KY38" s="3">
        <v>7058098</v>
      </c>
      <c r="KZ38" s="3">
        <v>7169809</v>
      </c>
      <c r="LA38" s="3">
        <v>7229481</v>
      </c>
      <c r="LB38" s="3">
        <v>7336544</v>
      </c>
      <c r="LC38" s="3">
        <v>7341755</v>
      </c>
      <c r="LD38" s="3">
        <v>7457230</v>
      </c>
      <c r="LE38" s="3">
        <v>7518910</v>
      </c>
      <c r="LF38" s="3">
        <v>7629572</v>
      </c>
      <c r="LG38" s="3">
        <v>7634966</v>
      </c>
      <c r="LH38" s="3">
        <v>7754306</v>
      </c>
      <c r="LI38" s="3">
        <v>7818051</v>
      </c>
      <c r="LJ38" s="3">
        <v>7932411</v>
      </c>
      <c r="LK38" s="3">
        <v>7937992</v>
      </c>
      <c r="LL38" s="3">
        <v>8061300</v>
      </c>
      <c r="LM38" s="3">
        <v>8127162</v>
      </c>
      <c r="LN38" s="3">
        <v>8245310</v>
      </c>
      <c r="LO38" s="3">
        <v>8251090</v>
      </c>
      <c r="LP38" s="3">
        <v>8378447</v>
      </c>
      <c r="LQ38" s="3">
        <v>8446471</v>
      </c>
      <c r="LR38" s="3">
        <v>8568494</v>
      </c>
      <c r="LS38" s="3">
        <v>8574468</v>
      </c>
      <c r="LT38" s="3">
        <v>8705990</v>
      </c>
      <c r="LU38" s="3">
        <v>8776238</v>
      </c>
      <c r="LV38" s="3">
        <v>8902242</v>
      </c>
      <c r="LW38" s="3">
        <v>8908420</v>
      </c>
      <c r="LX38" s="3">
        <v>9044207</v>
      </c>
      <c r="LY38" s="3">
        <v>9116732</v>
      </c>
      <c r="LZ38" s="3">
        <v>9246815</v>
      </c>
      <c r="MA38" s="3">
        <v>9253201</v>
      </c>
      <c r="MB38" s="3">
        <v>9393364</v>
      </c>
      <c r="MC38" s="3">
        <v>9468226</v>
      </c>
      <c r="MD38" s="3">
        <v>9602500</v>
      </c>
      <c r="ME38" s="3">
        <v>9609094</v>
      </c>
      <c r="MF38" s="3">
        <v>9753767</v>
      </c>
      <c r="MG38" s="3">
        <v>9831038</v>
      </c>
      <c r="MH38" s="3">
        <v>9969633</v>
      </c>
      <c r="MI38" s="3">
        <v>9976439</v>
      </c>
      <c r="MJ38" s="3">
        <v>10125770</v>
      </c>
      <c r="MK38" s="3">
        <v>10205530</v>
      </c>
      <c r="ML38" s="3">
        <v>10348580</v>
      </c>
      <c r="MM38" s="3">
        <v>10355610</v>
      </c>
      <c r="MN38" s="3">
        <v>10509730</v>
      </c>
      <c r="MO38" s="3">
        <v>10592050</v>
      </c>
      <c r="MP38" s="3">
        <v>10739690</v>
      </c>
      <c r="MQ38" s="3">
        <v>10746940</v>
      </c>
      <c r="MR38" s="3">
        <v>10906010</v>
      </c>
      <c r="MS38" s="3">
        <v>10990970</v>
      </c>
      <c r="MT38" s="3">
        <v>11143350</v>
      </c>
      <c r="MU38" s="1" t="s">
        <v>440</v>
      </c>
      <c r="MV38" s="180" t="b">
        <v>0</v>
      </c>
      <c r="MW38" s="180" t="s">
        <v>376</v>
      </c>
      <c r="MX38" s="180" t="s">
        <v>376</v>
      </c>
      <c r="MY38" s="180">
        <v>2026</v>
      </c>
      <c r="MZ38" s="180">
        <v>1</v>
      </c>
      <c r="NA38" s="17">
        <v>46174</v>
      </c>
      <c r="NB38" s="1" t="s">
        <v>441</v>
      </c>
      <c r="NC38" s="180" t="s">
        <v>376</v>
      </c>
      <c r="ND38" s="180" t="s">
        <v>378</v>
      </c>
      <c r="NE38" s="180" t="s">
        <v>442</v>
      </c>
      <c r="NF38" s="180" t="s">
        <v>749</v>
      </c>
    </row>
    <row r="39" spans="1:370" x14ac:dyDescent="0.25">
      <c r="A39" s="180" t="s">
        <v>370</v>
      </c>
      <c r="B39" s="180" t="s">
        <v>1185</v>
      </c>
      <c r="C39" s="1" t="s">
        <v>1411</v>
      </c>
      <c r="D39" s="180" t="s">
        <v>372</v>
      </c>
      <c r="E39" s="180" t="s">
        <v>373</v>
      </c>
      <c r="F39" s="180" t="s">
        <v>374</v>
      </c>
      <c r="G39" s="2">
        <v>28751.59</v>
      </c>
      <c r="H39" s="2">
        <v>29185.05</v>
      </c>
      <c r="I39" s="2">
        <v>30122.32</v>
      </c>
      <c r="J39" s="2">
        <v>31563.38</v>
      </c>
      <c r="K39" s="2">
        <v>32701.34</v>
      </c>
      <c r="L39" s="2">
        <v>33642.19</v>
      </c>
      <c r="M39" s="2">
        <v>35341.97</v>
      </c>
      <c r="N39" s="2">
        <v>37800.67</v>
      </c>
      <c r="O39" s="2">
        <v>40349.93</v>
      </c>
      <c r="P39" s="2">
        <v>42589.24</v>
      </c>
      <c r="Q39" s="2">
        <v>44623.46</v>
      </c>
      <c r="R39" s="2">
        <v>46452.6</v>
      </c>
      <c r="S39" s="2">
        <v>48463.17</v>
      </c>
      <c r="T39" s="2">
        <v>50552.59</v>
      </c>
      <c r="U39" s="2">
        <v>52190.04</v>
      </c>
      <c r="V39" s="2">
        <v>53375.519999999997</v>
      </c>
      <c r="W39" s="2">
        <v>54506.05</v>
      </c>
      <c r="X39" s="2">
        <v>55821.19</v>
      </c>
      <c r="Y39" s="2">
        <v>57260.99</v>
      </c>
      <c r="Z39" s="2">
        <v>58825.45</v>
      </c>
      <c r="AA39" s="2">
        <v>60407.98</v>
      </c>
      <c r="AB39" s="2">
        <v>61939.519999999997</v>
      </c>
      <c r="AC39" s="2">
        <v>63429.5</v>
      </c>
      <c r="AD39" s="2">
        <v>64877.93</v>
      </c>
      <c r="AE39" s="2">
        <v>65815.09</v>
      </c>
      <c r="AF39" s="2">
        <v>66781.259999999995</v>
      </c>
      <c r="AG39" s="2">
        <v>69006.39</v>
      </c>
      <c r="AH39" s="2">
        <v>72490.47</v>
      </c>
      <c r="AI39" s="2">
        <v>75983.41</v>
      </c>
      <c r="AJ39" s="2">
        <v>78965.55</v>
      </c>
      <c r="AK39" s="2">
        <v>81955.839999999997</v>
      </c>
      <c r="AL39" s="2">
        <v>84954.26</v>
      </c>
      <c r="AM39" s="2">
        <v>88342.79</v>
      </c>
      <c r="AN39" s="2">
        <v>91718.73</v>
      </c>
      <c r="AO39" s="2">
        <v>94133.53</v>
      </c>
      <c r="AP39" s="2">
        <v>95587.21</v>
      </c>
      <c r="AQ39" s="2">
        <v>96841.12</v>
      </c>
      <c r="AR39" s="2">
        <v>98489.59</v>
      </c>
      <c r="AS39" s="2">
        <v>100607.5</v>
      </c>
      <c r="AT39" s="2">
        <v>103194.7</v>
      </c>
      <c r="AU39" s="2">
        <v>107892.9</v>
      </c>
      <c r="AV39" s="2">
        <v>112350.39999999999</v>
      </c>
      <c r="AW39" s="2">
        <v>111617.2</v>
      </c>
      <c r="AX39" s="2">
        <v>105693.5</v>
      </c>
      <c r="AY39" s="2">
        <v>97493.3</v>
      </c>
      <c r="AZ39" s="2">
        <v>91452.49</v>
      </c>
      <c r="BA39" s="2">
        <v>90897.73</v>
      </c>
      <c r="BB39" s="2">
        <v>95829.01</v>
      </c>
      <c r="BC39" s="2">
        <v>100950.3</v>
      </c>
      <c r="BD39" s="2">
        <v>103842.1</v>
      </c>
      <c r="BE39" s="2">
        <v>106396.3</v>
      </c>
      <c r="BF39" s="2">
        <v>108612.9</v>
      </c>
      <c r="BG39" s="2">
        <v>111237.2</v>
      </c>
      <c r="BH39" s="2">
        <v>113988.8</v>
      </c>
      <c r="BI39" s="2">
        <v>115727.6</v>
      </c>
      <c r="BJ39" s="2">
        <v>116453.6</v>
      </c>
      <c r="BK39" s="2">
        <v>118539.7</v>
      </c>
      <c r="BL39" s="2">
        <v>121004.3</v>
      </c>
      <c r="BM39" s="2">
        <v>120092.9</v>
      </c>
      <c r="BN39" s="2">
        <v>115805.7</v>
      </c>
      <c r="BO39" s="2">
        <v>111566.39999999999</v>
      </c>
      <c r="BP39" s="2">
        <v>108695.1</v>
      </c>
      <c r="BQ39" s="2">
        <v>105625.3</v>
      </c>
      <c r="BR39" s="2">
        <v>102356.9</v>
      </c>
      <c r="BS39" s="2">
        <v>97603.77</v>
      </c>
      <c r="BT39" s="2">
        <v>92966.58</v>
      </c>
      <c r="BU39" s="2">
        <v>91983.27</v>
      </c>
      <c r="BV39" s="2">
        <v>94653.84</v>
      </c>
      <c r="BW39" s="2">
        <v>97206.61</v>
      </c>
      <c r="BX39" s="2">
        <v>98280.29</v>
      </c>
      <c r="BY39" s="2">
        <v>99731.27</v>
      </c>
      <c r="BZ39" s="2">
        <v>101559.6</v>
      </c>
      <c r="CA39" s="2">
        <v>100297.1</v>
      </c>
      <c r="CB39" s="2">
        <v>98955.17</v>
      </c>
      <c r="CC39" s="2">
        <v>105238.8</v>
      </c>
      <c r="CD39" s="2">
        <v>119147.9</v>
      </c>
      <c r="CE39" s="2">
        <v>131212.79999999999</v>
      </c>
      <c r="CF39" s="2">
        <v>140228.9</v>
      </c>
      <c r="CG39" s="2">
        <v>153971.20000000001</v>
      </c>
      <c r="CH39" s="2">
        <v>172439.8</v>
      </c>
      <c r="CI39" s="2">
        <v>201900</v>
      </c>
      <c r="CJ39" s="2">
        <v>216100</v>
      </c>
      <c r="CK39" s="2">
        <v>229800</v>
      </c>
      <c r="CL39" s="2">
        <v>234900</v>
      </c>
      <c r="CM39" s="2">
        <v>249800</v>
      </c>
      <c r="CN39" s="2">
        <v>262900</v>
      </c>
      <c r="CO39" s="2">
        <v>273500</v>
      </c>
      <c r="CP39" s="2">
        <v>278400</v>
      </c>
      <c r="CQ39" s="2">
        <v>290000</v>
      </c>
      <c r="CR39" s="2">
        <v>301400</v>
      </c>
      <c r="CS39" s="2">
        <v>310700</v>
      </c>
      <c r="CT39" s="2">
        <v>313600</v>
      </c>
      <c r="CU39" s="2">
        <v>322100</v>
      </c>
      <c r="CV39" s="2">
        <v>333000</v>
      </c>
      <c r="CW39" s="2">
        <v>339300</v>
      </c>
      <c r="CX39" s="2">
        <v>341900</v>
      </c>
      <c r="CY39" s="2">
        <v>347000</v>
      </c>
      <c r="CZ39" s="2">
        <v>364400</v>
      </c>
      <c r="DA39" s="2">
        <v>365400</v>
      </c>
      <c r="DB39" s="2">
        <v>365000</v>
      </c>
      <c r="DC39" s="2">
        <v>360400</v>
      </c>
      <c r="DD39" s="2">
        <v>367300</v>
      </c>
      <c r="DE39" s="2">
        <v>366100</v>
      </c>
      <c r="DF39" s="2">
        <v>364300</v>
      </c>
      <c r="DG39" s="2">
        <v>363100</v>
      </c>
      <c r="DH39" s="2">
        <v>367400</v>
      </c>
      <c r="DI39" s="2">
        <v>361800</v>
      </c>
      <c r="DJ39" s="2">
        <v>368300</v>
      </c>
      <c r="DK39" s="2">
        <v>353300</v>
      </c>
      <c r="DL39" s="2">
        <v>341800</v>
      </c>
      <c r="DM39" s="2">
        <v>326600</v>
      </c>
      <c r="DN39" s="2">
        <v>333300</v>
      </c>
      <c r="DO39" s="2">
        <v>322000</v>
      </c>
      <c r="DP39" s="2">
        <v>330300</v>
      </c>
      <c r="DQ39" s="2">
        <v>324600</v>
      </c>
      <c r="DR39" s="2">
        <v>335500</v>
      </c>
      <c r="DS39" s="2">
        <v>330600</v>
      </c>
      <c r="DT39" s="2">
        <v>339100</v>
      </c>
      <c r="DU39" s="2">
        <v>343600</v>
      </c>
      <c r="DV39" s="2">
        <v>368700</v>
      </c>
      <c r="DW39" s="2">
        <v>369200</v>
      </c>
      <c r="DX39" s="2">
        <v>375500</v>
      </c>
      <c r="DY39" s="2">
        <v>383400</v>
      </c>
      <c r="DZ39" s="2">
        <v>404600</v>
      </c>
      <c r="EA39" s="2">
        <v>404500</v>
      </c>
      <c r="EB39" s="2">
        <v>430200</v>
      </c>
      <c r="EC39" s="2">
        <v>438000</v>
      </c>
      <c r="ED39" s="2">
        <v>463800</v>
      </c>
      <c r="EE39" s="2">
        <v>460900</v>
      </c>
      <c r="EF39" s="2">
        <v>473300</v>
      </c>
      <c r="EG39" s="2">
        <v>483300</v>
      </c>
      <c r="EH39" s="2">
        <v>503500</v>
      </c>
      <c r="EI39" s="2">
        <v>499400</v>
      </c>
      <c r="EJ39" s="2">
        <v>520000</v>
      </c>
      <c r="EK39" s="2">
        <v>524600</v>
      </c>
      <c r="EL39" s="2">
        <v>539000</v>
      </c>
      <c r="EM39" s="2">
        <v>535200</v>
      </c>
      <c r="EN39" s="2">
        <v>551200</v>
      </c>
      <c r="EO39" s="2">
        <v>553000</v>
      </c>
      <c r="EP39" s="2">
        <v>574700</v>
      </c>
      <c r="EQ39" s="2">
        <v>567200</v>
      </c>
      <c r="ER39" s="2">
        <v>600100</v>
      </c>
      <c r="ES39" s="2">
        <v>681200</v>
      </c>
      <c r="ET39" s="2">
        <v>749900</v>
      </c>
      <c r="EU39" s="2">
        <v>787200</v>
      </c>
      <c r="EV39" s="2">
        <v>849700</v>
      </c>
      <c r="EW39" s="2">
        <v>877500</v>
      </c>
      <c r="EX39" s="2">
        <v>958600</v>
      </c>
      <c r="EY39" s="2">
        <v>1027900</v>
      </c>
      <c r="EZ39" s="2">
        <v>1068100</v>
      </c>
      <c r="FA39" s="2">
        <v>1106900</v>
      </c>
      <c r="FB39" s="2">
        <v>1152500</v>
      </c>
      <c r="FC39" s="2">
        <v>1168700</v>
      </c>
      <c r="FD39" s="2">
        <v>1202900</v>
      </c>
      <c r="FE39" s="2">
        <v>1219100</v>
      </c>
      <c r="FF39" s="2">
        <v>1250600</v>
      </c>
      <c r="FG39" s="2">
        <v>1261100</v>
      </c>
      <c r="FH39" s="2">
        <v>1290100</v>
      </c>
      <c r="FI39" s="2">
        <v>1308900</v>
      </c>
      <c r="FJ39" s="2">
        <v>1354300</v>
      </c>
      <c r="FK39" s="2">
        <v>1366200</v>
      </c>
      <c r="FL39" s="2">
        <v>1397700</v>
      </c>
      <c r="FM39" s="2">
        <v>1415400</v>
      </c>
      <c r="FN39" s="2">
        <v>1452600</v>
      </c>
      <c r="FO39" s="2">
        <v>1461100</v>
      </c>
      <c r="FP39" s="2">
        <v>1497900</v>
      </c>
      <c r="FQ39" s="2">
        <v>1513900</v>
      </c>
      <c r="FR39" s="2">
        <v>1550800</v>
      </c>
      <c r="FS39" s="2">
        <v>1551900</v>
      </c>
      <c r="FT39" s="2">
        <v>1577900</v>
      </c>
      <c r="FU39" s="2">
        <v>1583500</v>
      </c>
      <c r="FV39" s="2">
        <v>1602900</v>
      </c>
      <c r="FW39" s="2">
        <v>1595000</v>
      </c>
      <c r="FX39" s="2">
        <v>1620000</v>
      </c>
      <c r="FY39" s="2">
        <v>1628700</v>
      </c>
      <c r="FZ39" s="2">
        <v>1690600</v>
      </c>
      <c r="GA39" s="2">
        <v>1714500</v>
      </c>
      <c r="GB39" s="2">
        <v>1750100</v>
      </c>
      <c r="GC39" s="2">
        <v>1773500</v>
      </c>
      <c r="GD39" s="2">
        <v>1744600</v>
      </c>
      <c r="GE39" s="2">
        <v>1757800</v>
      </c>
      <c r="GF39" s="2">
        <v>1779900</v>
      </c>
      <c r="GG39" s="2">
        <v>1775700</v>
      </c>
      <c r="GH39" s="2">
        <v>1798600</v>
      </c>
      <c r="GI39" s="2">
        <v>1776000</v>
      </c>
      <c r="GJ39" s="2">
        <v>1808700</v>
      </c>
      <c r="GK39" s="2">
        <v>1808000</v>
      </c>
      <c r="GL39" s="2">
        <v>1837500</v>
      </c>
      <c r="GM39" s="2">
        <v>1815800</v>
      </c>
      <c r="GN39" s="2">
        <v>2024400</v>
      </c>
      <c r="GO39" s="2">
        <v>2069000</v>
      </c>
      <c r="GP39" s="2">
        <v>2152500</v>
      </c>
      <c r="GQ39" s="2">
        <v>2155100</v>
      </c>
      <c r="GR39" s="2">
        <v>2225400</v>
      </c>
      <c r="GS39" s="2">
        <v>2236600</v>
      </c>
      <c r="GT39" s="2">
        <v>2364700</v>
      </c>
      <c r="GU39" s="2">
        <v>2380800</v>
      </c>
      <c r="GV39" s="2">
        <v>2425900</v>
      </c>
      <c r="GW39" s="2">
        <v>2443800</v>
      </c>
      <c r="GX39" s="2">
        <v>2501300</v>
      </c>
      <c r="GY39" s="2">
        <v>2545500</v>
      </c>
      <c r="GZ39" s="2">
        <v>2610400</v>
      </c>
      <c r="HA39" s="2">
        <v>2609700</v>
      </c>
      <c r="HB39" s="2">
        <v>2695700</v>
      </c>
      <c r="HC39" s="2">
        <v>2685600</v>
      </c>
      <c r="HD39" s="2">
        <v>2730900</v>
      </c>
      <c r="HE39" s="2">
        <v>2757800</v>
      </c>
      <c r="HF39" s="2">
        <v>2815400</v>
      </c>
      <c r="HG39" s="2">
        <v>2804800</v>
      </c>
      <c r="HH39" s="2">
        <v>2867700</v>
      </c>
      <c r="HI39" s="2">
        <v>2913500</v>
      </c>
      <c r="HJ39" s="2">
        <v>2925300</v>
      </c>
      <c r="HK39" s="2">
        <v>2910800</v>
      </c>
      <c r="HL39" s="3">
        <v>2967041</v>
      </c>
      <c r="HM39" s="3">
        <v>3000402</v>
      </c>
      <c r="HN39" s="3">
        <v>3054781</v>
      </c>
      <c r="HO39" s="3">
        <v>3066787</v>
      </c>
      <c r="HP39" s="3">
        <v>3123906</v>
      </c>
      <c r="HQ39" s="3">
        <v>3157377</v>
      </c>
      <c r="HR39" s="3">
        <v>3212537</v>
      </c>
      <c r="HS39" s="3">
        <v>3224466</v>
      </c>
      <c r="HT39" s="3">
        <v>3277054</v>
      </c>
      <c r="HU39" s="3">
        <v>3304894</v>
      </c>
      <c r="HV39" s="3">
        <v>3354962</v>
      </c>
      <c r="HW39" s="3">
        <v>3358634</v>
      </c>
      <c r="HX39" s="3">
        <v>3412194</v>
      </c>
      <c r="HY39" s="3">
        <v>3439978</v>
      </c>
      <c r="HZ39" s="3">
        <v>3490668</v>
      </c>
      <c r="IA39" s="3">
        <v>3492239</v>
      </c>
      <c r="IB39" s="3">
        <v>3540643</v>
      </c>
      <c r="IC39" s="3">
        <v>3562174</v>
      </c>
      <c r="ID39" s="3">
        <v>3607444</v>
      </c>
      <c r="IE39" s="3">
        <v>3601210</v>
      </c>
      <c r="IF39" s="3">
        <v>3652944</v>
      </c>
      <c r="IG39" s="3">
        <v>3676966</v>
      </c>
      <c r="IH39" s="3">
        <v>3725672</v>
      </c>
      <c r="II39" s="3">
        <v>3721106</v>
      </c>
      <c r="IJ39" s="3">
        <v>3776424</v>
      </c>
      <c r="IK39" s="3">
        <v>3803046</v>
      </c>
      <c r="IL39" s="3">
        <v>3855305</v>
      </c>
      <c r="IM39" s="3">
        <v>3852544</v>
      </c>
      <c r="IN39" s="3">
        <v>3907418</v>
      </c>
      <c r="IO39" s="3">
        <v>3932594</v>
      </c>
      <c r="IP39" s="3">
        <v>3984378</v>
      </c>
      <c r="IQ39" s="3">
        <v>3979368</v>
      </c>
      <c r="IR39" s="3">
        <v>4038216</v>
      </c>
      <c r="IS39" s="3">
        <v>4066329</v>
      </c>
      <c r="IT39" s="3">
        <v>4122074</v>
      </c>
      <c r="IU39" s="3">
        <v>4119170</v>
      </c>
      <c r="IV39" s="3">
        <v>4182233</v>
      </c>
      <c r="IW39" s="3">
        <v>4213476</v>
      </c>
      <c r="IX39" s="3">
        <v>4273424</v>
      </c>
      <c r="IY39" s="3">
        <v>4272071</v>
      </c>
      <c r="IZ39" s="3">
        <v>4338951</v>
      </c>
      <c r="JA39" s="3">
        <v>4372864</v>
      </c>
      <c r="JB39" s="3">
        <v>4436582</v>
      </c>
      <c r="JC39" s="3">
        <v>4436904</v>
      </c>
      <c r="JD39" s="3">
        <v>4507796</v>
      </c>
      <c r="JE39" s="3">
        <v>4544536</v>
      </c>
      <c r="JF39" s="3">
        <v>4612226</v>
      </c>
      <c r="JG39" s="3">
        <v>4614352</v>
      </c>
      <c r="JH39" s="3">
        <v>4689468</v>
      </c>
      <c r="JI39" s="3">
        <v>4729203</v>
      </c>
      <c r="JJ39" s="3">
        <v>4801076</v>
      </c>
      <c r="JK39" s="3">
        <v>4805144</v>
      </c>
      <c r="JL39" s="3">
        <v>4884708</v>
      </c>
      <c r="JM39" s="3">
        <v>4927616</v>
      </c>
      <c r="JN39" s="3">
        <v>5003900</v>
      </c>
      <c r="JO39" s="3">
        <v>5010056</v>
      </c>
      <c r="JP39" s="3">
        <v>5094318</v>
      </c>
      <c r="JQ39" s="3">
        <v>5140596</v>
      </c>
      <c r="JR39" s="3">
        <v>5221553</v>
      </c>
      <c r="JS39" s="3">
        <v>5227990</v>
      </c>
      <c r="JT39" s="3">
        <v>5315262</v>
      </c>
      <c r="JU39" s="3">
        <v>5363136</v>
      </c>
      <c r="JV39" s="3">
        <v>5446964</v>
      </c>
      <c r="JW39" s="3">
        <v>5453515</v>
      </c>
      <c r="JX39" s="3">
        <v>5543922</v>
      </c>
      <c r="JY39" s="3">
        <v>5593470</v>
      </c>
      <c r="JZ39" s="3">
        <v>5680298</v>
      </c>
      <c r="KA39" s="3">
        <v>5687000</v>
      </c>
      <c r="KB39" s="3">
        <v>5780630</v>
      </c>
      <c r="KC39" s="3">
        <v>5831897</v>
      </c>
      <c r="KD39" s="3">
        <v>5921796</v>
      </c>
      <c r="KE39" s="3">
        <v>5928666</v>
      </c>
      <c r="KF39" s="3">
        <v>6025564</v>
      </c>
      <c r="KG39" s="3">
        <v>6078576</v>
      </c>
      <c r="KH39" s="3">
        <v>6171590</v>
      </c>
      <c r="KI39" s="3">
        <v>6178628</v>
      </c>
      <c r="KJ39" s="3">
        <v>6278838</v>
      </c>
      <c r="KK39" s="3">
        <v>6333616</v>
      </c>
      <c r="KL39" s="3">
        <v>6429792</v>
      </c>
      <c r="KM39" s="3">
        <v>6436995</v>
      </c>
      <c r="KN39" s="3">
        <v>6540590</v>
      </c>
      <c r="KO39" s="3">
        <v>6597176</v>
      </c>
      <c r="KP39" s="3">
        <v>6696601</v>
      </c>
      <c r="KQ39" s="3">
        <v>6703959</v>
      </c>
      <c r="KR39" s="3">
        <v>6811064</v>
      </c>
      <c r="KS39" s="3">
        <v>6869525</v>
      </c>
      <c r="KT39" s="3">
        <v>6972304</v>
      </c>
      <c r="KU39" s="3">
        <v>6979834</v>
      </c>
      <c r="KV39" s="3">
        <v>7090532</v>
      </c>
      <c r="KW39" s="3">
        <v>7150912</v>
      </c>
      <c r="KX39" s="3">
        <v>7257130</v>
      </c>
      <c r="KY39" s="3">
        <v>7264834</v>
      </c>
      <c r="KZ39" s="3">
        <v>7379223</v>
      </c>
      <c r="LA39" s="3">
        <v>7441574</v>
      </c>
      <c r="LB39" s="3">
        <v>7551314</v>
      </c>
      <c r="LC39" s="3">
        <v>7559204</v>
      </c>
      <c r="LD39" s="3">
        <v>7677358</v>
      </c>
      <c r="LE39" s="3">
        <v>7741716</v>
      </c>
      <c r="LF39" s="3">
        <v>7855057</v>
      </c>
      <c r="LG39" s="3">
        <v>7863129</v>
      </c>
      <c r="LH39" s="3">
        <v>7985148</v>
      </c>
      <c r="LI39" s="3">
        <v>8051572</v>
      </c>
      <c r="LJ39" s="3">
        <v>8168610</v>
      </c>
      <c r="LK39" s="3">
        <v>8176870</v>
      </c>
      <c r="LL39" s="3">
        <v>8302856</v>
      </c>
      <c r="LM39" s="3">
        <v>8371398</v>
      </c>
      <c r="LN39" s="3">
        <v>8492225</v>
      </c>
      <c r="LO39" s="3">
        <v>8500684</v>
      </c>
      <c r="LP39" s="3">
        <v>8630719</v>
      </c>
      <c r="LQ39" s="3">
        <v>8701422</v>
      </c>
      <c r="LR39" s="3">
        <v>8826124</v>
      </c>
      <c r="LS39" s="3">
        <v>8834777</v>
      </c>
      <c r="LT39" s="3">
        <v>8968978</v>
      </c>
      <c r="LU39" s="3">
        <v>9041905</v>
      </c>
      <c r="LV39" s="3">
        <v>9170588</v>
      </c>
      <c r="LW39" s="3">
        <v>9179445</v>
      </c>
      <c r="LX39" s="3">
        <v>9317911</v>
      </c>
      <c r="LY39" s="3">
        <v>9393115</v>
      </c>
      <c r="LZ39" s="3">
        <v>9525877</v>
      </c>
      <c r="MA39" s="3">
        <v>9534942</v>
      </c>
      <c r="MB39" s="3">
        <v>9677784</v>
      </c>
      <c r="MC39" s="3">
        <v>9755325</v>
      </c>
      <c r="MD39" s="3">
        <v>9892278</v>
      </c>
      <c r="ME39" s="3">
        <v>9901551</v>
      </c>
      <c r="MF39" s="3">
        <v>10048900</v>
      </c>
      <c r="MG39" s="3">
        <v>10128850</v>
      </c>
      <c r="MH39" s="3">
        <v>10270130</v>
      </c>
      <c r="MI39" s="3">
        <v>10279610</v>
      </c>
      <c r="MJ39" s="3">
        <v>10431620</v>
      </c>
      <c r="MK39" s="3">
        <v>10514060</v>
      </c>
      <c r="ML39" s="3">
        <v>10659790</v>
      </c>
      <c r="MM39" s="3">
        <v>10669500</v>
      </c>
      <c r="MN39" s="3">
        <v>10826300</v>
      </c>
      <c r="MO39" s="3">
        <v>10911300</v>
      </c>
      <c r="MP39" s="3">
        <v>11061620</v>
      </c>
      <c r="MQ39" s="3">
        <v>11071550</v>
      </c>
      <c r="MR39" s="3">
        <v>11233300</v>
      </c>
      <c r="MS39" s="3">
        <v>11320940</v>
      </c>
      <c r="MT39" s="3">
        <v>11476000</v>
      </c>
      <c r="MU39" s="180" t="s">
        <v>375</v>
      </c>
      <c r="MV39" s="180" t="b">
        <v>0</v>
      </c>
      <c r="MW39" s="180" t="s">
        <v>376</v>
      </c>
      <c r="MX39" s="180" t="s">
        <v>376</v>
      </c>
      <c r="MY39" s="180">
        <v>2026</v>
      </c>
      <c r="MZ39" s="180">
        <v>1</v>
      </c>
      <c r="NA39" s="17">
        <v>46174</v>
      </c>
      <c r="NB39" s="1" t="s">
        <v>1199</v>
      </c>
      <c r="NC39" s="1" t="s">
        <v>1200</v>
      </c>
      <c r="ND39" s="180" t="s">
        <v>378</v>
      </c>
      <c r="NE39" s="180" t="s">
        <v>1188</v>
      </c>
      <c r="NF39" s="180" t="s">
        <v>749</v>
      </c>
    </row>
    <row r="40" spans="1:370" x14ac:dyDescent="0.25">
      <c r="A40" s="180" t="s">
        <v>370</v>
      </c>
      <c r="B40" s="1" t="s">
        <v>740</v>
      </c>
      <c r="C40" s="1" t="s">
        <v>1411</v>
      </c>
      <c r="D40" s="180" t="s">
        <v>741</v>
      </c>
      <c r="E40" s="180" t="s">
        <v>376</v>
      </c>
      <c r="F40" s="180" t="s">
        <v>374</v>
      </c>
      <c r="G40" s="2">
        <v>0</v>
      </c>
      <c r="H40" s="2">
        <v>0</v>
      </c>
      <c r="I40" s="2">
        <v>0</v>
      </c>
      <c r="J40" s="2">
        <v>0</v>
      </c>
      <c r="K40" s="2">
        <v>0</v>
      </c>
      <c r="L40" s="2">
        <v>0</v>
      </c>
      <c r="M40" s="2">
        <v>0</v>
      </c>
      <c r="N40" s="2">
        <v>0</v>
      </c>
      <c r="O40" s="2">
        <v>0</v>
      </c>
      <c r="P40" s="2">
        <v>0</v>
      </c>
      <c r="Q40" s="2">
        <v>0</v>
      </c>
      <c r="R40" s="2">
        <v>0</v>
      </c>
      <c r="S40" s="2">
        <v>0</v>
      </c>
      <c r="T40" s="2">
        <v>0</v>
      </c>
      <c r="U40" s="2">
        <v>0</v>
      </c>
      <c r="V40" s="2">
        <v>0</v>
      </c>
      <c r="W40" s="2">
        <v>0</v>
      </c>
      <c r="X40" s="2">
        <v>0</v>
      </c>
      <c r="Y40" s="2">
        <v>0</v>
      </c>
      <c r="Z40" s="2">
        <v>0</v>
      </c>
      <c r="AA40" s="2">
        <v>0</v>
      </c>
      <c r="AB40" s="2">
        <v>0</v>
      </c>
      <c r="AC40" s="2">
        <v>0</v>
      </c>
      <c r="AD40" s="2">
        <v>0</v>
      </c>
      <c r="AE40" s="2">
        <v>0</v>
      </c>
      <c r="AF40" s="2">
        <v>0</v>
      </c>
      <c r="AG40" s="2">
        <v>0</v>
      </c>
      <c r="AH40" s="2">
        <v>0</v>
      </c>
      <c r="AI40" s="2">
        <v>5.0852300000000003E-2</v>
      </c>
      <c r="AJ40" s="2">
        <v>-0.87781520000000002</v>
      </c>
      <c r="AK40" s="2">
        <v>-1.3855919999999999</v>
      </c>
      <c r="AL40" s="2">
        <v>-1.44672</v>
      </c>
      <c r="AM40" s="2">
        <v>1.636982E-2</v>
      </c>
      <c r="AN40" s="2">
        <v>0.6267085</v>
      </c>
      <c r="AO40" s="2">
        <v>0.95028400000000002</v>
      </c>
      <c r="AP40" s="2">
        <v>1.0395380000000001</v>
      </c>
      <c r="AQ40" s="2">
        <v>1.0576159999999999</v>
      </c>
      <c r="AR40" s="2">
        <v>1.168264</v>
      </c>
      <c r="AS40" s="2">
        <v>1.129227</v>
      </c>
      <c r="AT40" s="2">
        <v>0.79438209999999998</v>
      </c>
      <c r="AU40" s="2">
        <v>1.1675720000000001</v>
      </c>
      <c r="AV40" s="2">
        <v>1.266772</v>
      </c>
      <c r="AW40" s="2">
        <v>2.1843240000000002</v>
      </c>
      <c r="AX40" s="2">
        <v>2.2344689999999998</v>
      </c>
      <c r="AY40" s="2">
        <v>2.8467519999999999</v>
      </c>
      <c r="AZ40" s="2">
        <v>3.364735</v>
      </c>
      <c r="BA40" s="2">
        <v>2.8241999999999998</v>
      </c>
      <c r="BB40" s="2">
        <v>2.663046</v>
      </c>
      <c r="BC40" s="2">
        <v>1.6665829999999999</v>
      </c>
      <c r="BD40" s="2">
        <v>1.391335</v>
      </c>
      <c r="BE40" s="2">
        <v>1.3180829999999999</v>
      </c>
      <c r="BF40" s="2">
        <v>1.2947439999999999</v>
      </c>
      <c r="BG40" s="2">
        <v>0.82594699999999999</v>
      </c>
      <c r="BH40" s="2">
        <v>0.68160220000000005</v>
      </c>
      <c r="BI40" s="2">
        <v>1.57314</v>
      </c>
      <c r="BJ40" s="2">
        <v>2.281412</v>
      </c>
      <c r="BK40" s="2">
        <v>1.398326</v>
      </c>
      <c r="BL40" s="2">
        <v>1.358298</v>
      </c>
      <c r="BM40" s="2">
        <v>2.085874</v>
      </c>
      <c r="BN40" s="2">
        <v>2.231811</v>
      </c>
      <c r="BO40" s="2">
        <v>2.1752880000000001</v>
      </c>
      <c r="BP40" s="2">
        <v>2.2344590000000002</v>
      </c>
      <c r="BQ40" s="2">
        <v>1.242445</v>
      </c>
      <c r="BR40" s="2">
        <v>0.50102729999999995</v>
      </c>
      <c r="BS40" s="2">
        <v>1.0165449999999999E-2</v>
      </c>
      <c r="BT40" s="2">
        <v>2.1674869999999999E-2</v>
      </c>
      <c r="BU40" s="2">
        <v>-0.57642789999999999</v>
      </c>
      <c r="BV40" s="2">
        <v>-0.81145049999999996</v>
      </c>
      <c r="BW40" s="2">
        <v>1.5324590000000001E-2</v>
      </c>
      <c r="BX40" s="2">
        <v>0.6858339</v>
      </c>
      <c r="BY40" s="2">
        <v>0.3639426</v>
      </c>
      <c r="BZ40" s="2">
        <v>9.6798899999999993E-2</v>
      </c>
      <c r="CA40" s="2">
        <v>-0.52548689999999998</v>
      </c>
      <c r="CB40" s="2">
        <v>0.20688200000000001</v>
      </c>
      <c r="CC40" s="2">
        <v>0.237958</v>
      </c>
      <c r="CD40" s="2">
        <v>0.14917710000000001</v>
      </c>
      <c r="CE40" s="2">
        <v>-6.1588290000000002E-3</v>
      </c>
      <c r="CF40" s="2">
        <v>8.2742209999999997E-2</v>
      </c>
      <c r="CG40" s="2">
        <v>0.54686310000000005</v>
      </c>
      <c r="CH40" s="2">
        <v>1.398074</v>
      </c>
      <c r="CI40" s="2">
        <v>1.868206</v>
      </c>
      <c r="CJ40" s="2">
        <v>2.3437250000000001</v>
      </c>
      <c r="CK40" s="2">
        <v>1.9423760000000001</v>
      </c>
      <c r="CL40" s="2">
        <v>1.726785</v>
      </c>
      <c r="CM40" s="2">
        <v>2.2116739999999999</v>
      </c>
      <c r="CN40" s="2">
        <v>3.504305</v>
      </c>
      <c r="CO40" s="2">
        <v>3.7761629999999999</v>
      </c>
      <c r="CP40" s="2">
        <v>3.4238680000000001</v>
      </c>
      <c r="CQ40" s="2">
        <v>3.0784859999999998</v>
      </c>
      <c r="CR40" s="2">
        <v>2.5629870000000001</v>
      </c>
      <c r="CS40" s="2">
        <v>2.355985</v>
      </c>
      <c r="CT40" s="2">
        <v>2.014551</v>
      </c>
      <c r="CU40" s="2">
        <v>2.1849539999999998</v>
      </c>
      <c r="CV40" s="2">
        <v>2.6089410000000002</v>
      </c>
      <c r="CW40" s="2">
        <v>2.4652729999999998</v>
      </c>
      <c r="CX40" s="2">
        <v>1.920288</v>
      </c>
      <c r="CY40" s="2">
        <v>1.7381310000000001</v>
      </c>
      <c r="CZ40" s="2">
        <v>1.650382</v>
      </c>
      <c r="DA40" s="2">
        <v>1.0866830000000001</v>
      </c>
      <c r="DB40" s="2">
        <v>0.4998012</v>
      </c>
      <c r="DC40" s="2">
        <v>0.10325670000000001</v>
      </c>
      <c r="DD40" s="2">
        <v>-4.4825320000000002E-2</v>
      </c>
      <c r="DE40" s="2">
        <v>-0.30419750000000001</v>
      </c>
      <c r="DF40" s="2">
        <v>-0.4768889</v>
      </c>
      <c r="DG40" s="2">
        <v>-0.18577440000000001</v>
      </c>
      <c r="DH40" s="2">
        <v>0.34499170000000001</v>
      </c>
      <c r="DI40" s="2">
        <v>0.94475849999999995</v>
      </c>
      <c r="DJ40" s="2">
        <v>0.78305999999999998</v>
      </c>
      <c r="DK40" s="2">
        <v>0.73358679999999998</v>
      </c>
      <c r="DL40" s="2">
        <v>0.4622773</v>
      </c>
      <c r="DM40" s="2">
        <v>0.55322990000000005</v>
      </c>
      <c r="DN40" s="2">
        <v>0.38962279999999999</v>
      </c>
      <c r="DO40" s="2">
        <v>0.33843020000000001</v>
      </c>
      <c r="DP40" s="2">
        <v>0.71158589999999999</v>
      </c>
      <c r="DQ40" s="2">
        <v>0.69029379999999996</v>
      </c>
      <c r="DR40" s="2">
        <v>0.90952840000000001</v>
      </c>
      <c r="DS40" s="2">
        <v>1.1349309999999999</v>
      </c>
      <c r="DT40" s="2">
        <v>1.244014</v>
      </c>
      <c r="DU40" s="2">
        <v>0.7848157</v>
      </c>
      <c r="DV40" s="2">
        <v>0.63078999999999996</v>
      </c>
      <c r="DW40" s="2">
        <v>0.43133500000000002</v>
      </c>
      <c r="DX40" s="2">
        <v>0.4697752</v>
      </c>
      <c r="DY40" s="2">
        <v>0.82784120000000005</v>
      </c>
      <c r="DZ40" s="2">
        <v>1.055207</v>
      </c>
      <c r="EA40" s="2">
        <v>0.79442659999999998</v>
      </c>
      <c r="EB40" s="2">
        <v>0.86395379999999999</v>
      </c>
      <c r="EC40" s="2">
        <v>0.59656699999999996</v>
      </c>
      <c r="ED40" s="2">
        <v>0.25236629999999999</v>
      </c>
      <c r="EE40" s="2">
        <v>0.23047019999999999</v>
      </c>
      <c r="EF40" s="2">
        <v>-3.496552E-2</v>
      </c>
      <c r="EG40" s="2">
        <v>-0.26579140000000001</v>
      </c>
      <c r="EH40" s="2">
        <v>-4.4988159999999999E-2</v>
      </c>
      <c r="EI40" s="2">
        <v>-0.29413650000000002</v>
      </c>
      <c r="EJ40" s="2">
        <v>-6.5667629999999998E-3</v>
      </c>
      <c r="EK40" s="2">
        <v>-0.20325470000000001</v>
      </c>
      <c r="EL40" s="2">
        <v>-0.3476031</v>
      </c>
      <c r="EM40" s="2">
        <v>-0.2969716</v>
      </c>
      <c r="EN40" s="2">
        <v>-0.113122</v>
      </c>
      <c r="EO40" s="2">
        <v>-0.138128</v>
      </c>
      <c r="EP40" s="2">
        <v>-0.30939480000000003</v>
      </c>
      <c r="EQ40" s="2">
        <v>-0.42270609999999997</v>
      </c>
      <c r="ER40" s="2">
        <v>-1.6244169999999999E-2</v>
      </c>
      <c r="ES40" s="2">
        <v>-0.29219699999999998</v>
      </c>
      <c r="ET40" s="2">
        <v>0.1711338</v>
      </c>
      <c r="EU40" s="2">
        <v>0.58856889999999995</v>
      </c>
      <c r="EV40" s="2">
        <v>1.0723510000000001</v>
      </c>
      <c r="EW40" s="2">
        <v>1.4067890000000001</v>
      </c>
      <c r="EX40" s="2">
        <v>1.4723269999999999</v>
      </c>
      <c r="EY40" s="2">
        <v>1.8227869999999999</v>
      </c>
      <c r="EZ40" s="2">
        <v>1.588705</v>
      </c>
      <c r="FA40" s="2">
        <v>1.131783</v>
      </c>
      <c r="FB40" s="2">
        <v>1.225698</v>
      </c>
      <c r="FC40" s="2">
        <v>1.505306</v>
      </c>
      <c r="FD40" s="2">
        <v>1.1437820000000001</v>
      </c>
      <c r="FE40" s="2">
        <v>0.19456200000000001</v>
      </c>
      <c r="FF40" s="2">
        <v>-0.38565159999999998</v>
      </c>
      <c r="FG40" s="2">
        <v>-0.5315666</v>
      </c>
      <c r="FH40" s="2">
        <v>-0.8157605</v>
      </c>
      <c r="FI40" s="2">
        <v>-1.053353</v>
      </c>
      <c r="FJ40" s="2">
        <v>-0.85376490000000005</v>
      </c>
      <c r="FK40" s="2">
        <v>-0.55797839999999999</v>
      </c>
      <c r="FL40" s="2">
        <v>-0.63344509999999998</v>
      </c>
      <c r="FM40" s="2">
        <v>0.1312971</v>
      </c>
      <c r="FN40" s="2">
        <v>0.39674039999999999</v>
      </c>
      <c r="FO40" s="2">
        <v>0.45125320000000002</v>
      </c>
      <c r="FP40" s="2">
        <v>0.39714529999999998</v>
      </c>
      <c r="FQ40" s="2">
        <v>0.32885360000000002</v>
      </c>
      <c r="FR40" s="2">
        <v>1.2557270000000001E-2</v>
      </c>
      <c r="FS40" s="2">
        <v>-0.23125850000000001</v>
      </c>
      <c r="FT40" s="2">
        <v>0.189196</v>
      </c>
      <c r="FU40" s="2">
        <v>0.43963989999999997</v>
      </c>
      <c r="FV40" s="2">
        <v>0.48032380000000002</v>
      </c>
      <c r="FW40" s="2">
        <v>0.25464360000000003</v>
      </c>
      <c r="FX40" s="2">
        <v>0.16992560000000001</v>
      </c>
      <c r="FY40" s="2">
        <v>-0.37631530000000002</v>
      </c>
      <c r="FZ40" s="2">
        <v>0.2026008</v>
      </c>
      <c r="GA40" s="2">
        <v>7.4223280000000003E-2</v>
      </c>
      <c r="GB40" s="2">
        <v>-0.34594789999999997</v>
      </c>
      <c r="GC40" s="2">
        <v>-0.42813180000000001</v>
      </c>
      <c r="GD40" s="2">
        <v>-0.51589019999999997</v>
      </c>
      <c r="GE40" s="2">
        <v>-0.47436309999999998</v>
      </c>
      <c r="GF40" s="2">
        <v>-0.64954190000000001</v>
      </c>
      <c r="GG40" s="2">
        <v>-0.89651250000000005</v>
      </c>
      <c r="GH40" s="2">
        <v>-0.95616409999999996</v>
      </c>
      <c r="GI40" s="2">
        <v>-1.1570100000000001</v>
      </c>
      <c r="GJ40" s="2">
        <v>-1.345437</v>
      </c>
      <c r="GK40" s="2">
        <v>-1.7017359999999999</v>
      </c>
      <c r="GL40" s="2">
        <v>-1.4957180000000001</v>
      </c>
      <c r="GM40" s="2">
        <v>-1.4002030000000001</v>
      </c>
      <c r="GN40" s="2">
        <v>-0.47420250000000003</v>
      </c>
      <c r="GO40" s="2">
        <v>0.24802469999999999</v>
      </c>
      <c r="GP40" s="2">
        <v>0.79011520000000002</v>
      </c>
      <c r="GQ40" s="2">
        <v>1.5411619999999999</v>
      </c>
      <c r="GR40" s="2">
        <v>1.185967</v>
      </c>
      <c r="GS40" s="2">
        <v>0.57803020000000005</v>
      </c>
      <c r="GT40" s="2">
        <v>0.43622440000000001</v>
      </c>
      <c r="GU40" s="2">
        <v>-5.793571E-3</v>
      </c>
      <c r="GV40" s="2">
        <v>-1.116444</v>
      </c>
      <c r="GW40" s="2">
        <v>-2.2620110000000002</v>
      </c>
      <c r="GX40" s="2">
        <v>-2.7482859999999998</v>
      </c>
      <c r="GY40" s="2">
        <v>-4.1983050000000004</v>
      </c>
      <c r="GZ40" s="2">
        <v>-3.7591589999999999</v>
      </c>
      <c r="HA40" s="2">
        <v>-3.5158100000000001</v>
      </c>
      <c r="HB40" s="2">
        <v>-3.4605739999999998</v>
      </c>
      <c r="HC40" s="2">
        <v>-3.2336320000000001</v>
      </c>
      <c r="HD40" s="2">
        <v>-2.5507979999999999</v>
      </c>
      <c r="HE40" s="2">
        <v>-2.3043610000000001</v>
      </c>
      <c r="HF40" s="2">
        <v>-1.3801829999999999</v>
      </c>
      <c r="HG40" s="2">
        <v>-0.55200199999999999</v>
      </c>
      <c r="HH40" s="2">
        <v>-0.2413776</v>
      </c>
      <c r="HI40" s="2">
        <v>8.0380919999999995E-2</v>
      </c>
      <c r="HJ40" s="2">
        <v>1.3731E-2</v>
      </c>
      <c r="HK40" s="3">
        <v>0.16946079999999999</v>
      </c>
      <c r="HL40" s="3">
        <v>0.62525180000000002</v>
      </c>
      <c r="HM40" s="3">
        <v>0.77674750000000004</v>
      </c>
      <c r="HN40" s="3">
        <v>0.81520630000000005</v>
      </c>
      <c r="HO40" s="3">
        <v>0.78422329999999996</v>
      </c>
      <c r="HP40" s="3">
        <v>0.8207624</v>
      </c>
      <c r="HQ40" s="3">
        <v>0.83549569999999995</v>
      </c>
      <c r="HR40" s="3">
        <v>0.93019750000000001</v>
      </c>
      <c r="HS40" s="3">
        <v>0.95133160000000005</v>
      </c>
      <c r="HT40" s="3">
        <v>0.90895709999999996</v>
      </c>
      <c r="HU40" s="3">
        <v>0.86016049999999999</v>
      </c>
      <c r="HV40" s="3">
        <v>0.80253819999999998</v>
      </c>
      <c r="HW40" s="3">
        <v>0.76659759999999999</v>
      </c>
      <c r="HX40" s="3">
        <v>0.72711610000000004</v>
      </c>
      <c r="HY40" s="3">
        <v>0.6670064</v>
      </c>
      <c r="HZ40" s="3">
        <v>0.63062640000000003</v>
      </c>
      <c r="IA40" s="3">
        <v>0.62502880000000005</v>
      </c>
      <c r="IB40" s="3">
        <v>0.63860320000000004</v>
      </c>
      <c r="IC40" s="3">
        <v>0.63783230000000002</v>
      </c>
      <c r="ID40" s="3">
        <v>0.62965950000000004</v>
      </c>
      <c r="IE40" s="3">
        <v>0.62638749999999999</v>
      </c>
      <c r="IF40" s="3">
        <v>0.62178710000000004</v>
      </c>
      <c r="IG40" s="3">
        <v>0.61526990000000004</v>
      </c>
      <c r="IH40" s="3">
        <v>0.60645269999999996</v>
      </c>
      <c r="II40" s="3">
        <v>0.59746770000000005</v>
      </c>
      <c r="IJ40" s="3">
        <v>0.58845879999999995</v>
      </c>
      <c r="IK40" s="3">
        <v>0.5797852</v>
      </c>
      <c r="IL40" s="3">
        <v>0.57185439999999998</v>
      </c>
      <c r="IM40" s="3">
        <v>0.566751</v>
      </c>
      <c r="IN40" s="3">
        <v>0.56413939999999996</v>
      </c>
      <c r="IO40" s="3">
        <v>0.56416330000000003</v>
      </c>
      <c r="IP40" s="3">
        <v>0.56684679999999998</v>
      </c>
      <c r="IQ40" s="3">
        <v>0.56883539999999999</v>
      </c>
      <c r="IR40" s="3">
        <v>0.56976990000000005</v>
      </c>
      <c r="IS40" s="3">
        <v>0.56991369999999997</v>
      </c>
      <c r="IT40" s="3">
        <v>0.57020130000000002</v>
      </c>
      <c r="IU40" s="3">
        <v>0.56919489999999995</v>
      </c>
      <c r="IV40" s="3">
        <v>0.56723020000000002</v>
      </c>
      <c r="IW40" s="3">
        <v>0.56442689999999995</v>
      </c>
      <c r="IX40" s="3">
        <v>0.55994630000000001</v>
      </c>
      <c r="IY40" s="3">
        <v>0.55628049999999996</v>
      </c>
      <c r="IZ40" s="3">
        <v>0.55357310000000004</v>
      </c>
      <c r="JA40" s="3">
        <v>0.55132080000000006</v>
      </c>
      <c r="JB40" s="3">
        <v>0.54897269999999998</v>
      </c>
      <c r="JC40" s="3">
        <v>0.54707989999999995</v>
      </c>
      <c r="JD40" s="3">
        <v>0.5457381</v>
      </c>
      <c r="JE40" s="3">
        <v>0.545211</v>
      </c>
      <c r="JF40" s="3">
        <v>0.54499540000000002</v>
      </c>
      <c r="JG40" s="3">
        <v>0.54473190000000005</v>
      </c>
      <c r="JH40" s="3">
        <v>0.54451620000000001</v>
      </c>
      <c r="JI40" s="3">
        <v>0.54422859999999995</v>
      </c>
      <c r="JJ40" s="3">
        <v>0.5439891</v>
      </c>
      <c r="JK40" s="3">
        <v>0.54365359999999996</v>
      </c>
      <c r="JL40" s="3">
        <v>0.54341399999999995</v>
      </c>
      <c r="JM40" s="3">
        <v>0.54312649999999996</v>
      </c>
      <c r="JN40" s="3">
        <v>0.54279100000000002</v>
      </c>
      <c r="JO40" s="3">
        <v>0.54202439999999996</v>
      </c>
      <c r="JP40" s="3">
        <v>0.54063459999999997</v>
      </c>
      <c r="JQ40" s="3">
        <v>0.53888559999999996</v>
      </c>
      <c r="JR40" s="3">
        <v>0.53660940000000001</v>
      </c>
      <c r="JS40" s="3">
        <v>0.53411759999999997</v>
      </c>
      <c r="JT40" s="3">
        <v>0.53148200000000001</v>
      </c>
      <c r="JU40" s="3">
        <v>0.52836700000000003</v>
      </c>
      <c r="JV40" s="3">
        <v>0.52494079999999999</v>
      </c>
      <c r="JW40" s="3">
        <v>0.52189790000000003</v>
      </c>
      <c r="JX40" s="3">
        <v>0.51911870000000004</v>
      </c>
      <c r="JY40" s="3">
        <v>0.51748939999999999</v>
      </c>
      <c r="JZ40" s="3">
        <v>0.51696229999999999</v>
      </c>
      <c r="KA40" s="3">
        <v>0.51724970000000003</v>
      </c>
      <c r="KB40" s="3">
        <v>0.51844780000000001</v>
      </c>
      <c r="KC40" s="3">
        <v>0.52127500000000004</v>
      </c>
      <c r="KD40" s="3">
        <v>0.52573159999999997</v>
      </c>
      <c r="KE40" s="3">
        <v>0.53162569999999998</v>
      </c>
      <c r="KF40" s="3">
        <v>0.53900539999999997</v>
      </c>
      <c r="KG40" s="3">
        <v>0.54705579999999998</v>
      </c>
      <c r="KH40" s="3">
        <v>0.55577730000000003</v>
      </c>
      <c r="KI40" s="3">
        <v>0.56521759999999999</v>
      </c>
      <c r="KJ40" s="3">
        <v>0.57520890000000002</v>
      </c>
      <c r="KK40" s="3">
        <v>0.5846732</v>
      </c>
      <c r="KL40" s="3">
        <v>0.59344240000000004</v>
      </c>
      <c r="KM40" s="3">
        <v>0.60158869999999998</v>
      </c>
      <c r="KN40" s="3">
        <v>0.60911210000000005</v>
      </c>
      <c r="KO40" s="3">
        <v>0.61529389999999995</v>
      </c>
      <c r="KP40" s="3">
        <v>0.62022969999999999</v>
      </c>
      <c r="KQ40" s="3">
        <v>0.62379969999999996</v>
      </c>
      <c r="KR40" s="3">
        <v>0.6261717</v>
      </c>
      <c r="KS40" s="3">
        <v>0.62842399999999998</v>
      </c>
      <c r="KT40" s="3">
        <v>0.63062830000000003</v>
      </c>
      <c r="KU40" s="3">
        <v>0.63278469999999998</v>
      </c>
      <c r="KV40" s="3">
        <v>0.63479730000000001</v>
      </c>
      <c r="KW40" s="3">
        <v>0.63721729999999999</v>
      </c>
      <c r="KX40" s="3">
        <v>0.64006850000000004</v>
      </c>
      <c r="KY40" s="3">
        <v>0.64327920000000005</v>
      </c>
      <c r="KZ40" s="3">
        <v>0.64692099999999997</v>
      </c>
      <c r="LA40" s="3">
        <v>0.65077850000000004</v>
      </c>
      <c r="LB40" s="3">
        <v>0.65482779999999996</v>
      </c>
      <c r="LC40" s="3">
        <v>0.65904490000000004</v>
      </c>
      <c r="LD40" s="3">
        <v>0.66345359999999998</v>
      </c>
      <c r="LE40" s="3">
        <v>0.66783820000000005</v>
      </c>
      <c r="LF40" s="3">
        <v>0.67215100000000005</v>
      </c>
      <c r="LG40" s="3">
        <v>0.67653560000000001</v>
      </c>
      <c r="LH40" s="3">
        <v>0.6808244</v>
      </c>
      <c r="LI40" s="3">
        <v>0.68482569999999998</v>
      </c>
      <c r="LJ40" s="3">
        <v>0.68841969999999997</v>
      </c>
      <c r="LK40" s="3">
        <v>0.69172619999999996</v>
      </c>
      <c r="LL40" s="3">
        <v>0.69464930000000003</v>
      </c>
      <c r="LM40" s="3">
        <v>0.69785989999999998</v>
      </c>
      <c r="LN40" s="3">
        <v>0.70145400000000002</v>
      </c>
      <c r="LO40" s="3">
        <v>0.70528749999999996</v>
      </c>
      <c r="LP40" s="3">
        <v>0.70945659999999999</v>
      </c>
      <c r="LQ40" s="3">
        <v>0.71343400000000001</v>
      </c>
      <c r="LR40" s="3">
        <v>0.71717169999999997</v>
      </c>
      <c r="LS40" s="3">
        <v>0.72071779999999996</v>
      </c>
      <c r="LT40" s="3">
        <v>0.72402420000000001</v>
      </c>
      <c r="LU40" s="3">
        <v>0.72713899999999998</v>
      </c>
      <c r="LV40" s="3">
        <v>0.73006210000000005</v>
      </c>
      <c r="LW40" s="3">
        <v>0.7327456</v>
      </c>
      <c r="LX40" s="3">
        <v>0.73523749999999999</v>
      </c>
      <c r="LY40" s="3">
        <v>0.73777720000000002</v>
      </c>
      <c r="LZ40" s="3">
        <v>0.74046080000000003</v>
      </c>
      <c r="MA40" s="3">
        <v>0.74321619999999999</v>
      </c>
      <c r="MB40" s="3">
        <v>0.74611530000000004</v>
      </c>
      <c r="MC40" s="3">
        <v>0.7487509</v>
      </c>
      <c r="MD40" s="3">
        <v>0.75100310000000003</v>
      </c>
      <c r="ME40" s="3">
        <v>0.75292000000000003</v>
      </c>
      <c r="MF40" s="3">
        <v>0.75459710000000002</v>
      </c>
      <c r="MG40" s="3">
        <v>0.75586710000000001</v>
      </c>
      <c r="MH40" s="3">
        <v>0.75682539999999998</v>
      </c>
      <c r="MI40" s="3">
        <v>0.75752030000000004</v>
      </c>
      <c r="MJ40" s="3">
        <v>0.75785579999999997</v>
      </c>
      <c r="MK40" s="3">
        <v>0.75819119999999995</v>
      </c>
      <c r="ML40" s="3">
        <v>0.75871840000000002</v>
      </c>
      <c r="MM40" s="3">
        <v>0.75924539999999996</v>
      </c>
      <c r="MN40" s="3">
        <v>0.75986830000000005</v>
      </c>
      <c r="MO40" s="3">
        <v>0.76049129999999998</v>
      </c>
      <c r="MP40" s="3">
        <v>0.76101839999999998</v>
      </c>
      <c r="MQ40" s="3">
        <v>0.76154549999999999</v>
      </c>
      <c r="MR40" s="3">
        <v>0.76190500000000005</v>
      </c>
      <c r="MS40" s="3">
        <v>0.76236020000000004</v>
      </c>
      <c r="MT40" s="3">
        <v>0.76264770000000004</v>
      </c>
      <c r="MU40" s="180" t="s">
        <v>742</v>
      </c>
      <c r="MV40" s="180" t="b">
        <v>0</v>
      </c>
      <c r="MW40" s="180" t="s">
        <v>376</v>
      </c>
      <c r="MX40" s="180" t="s">
        <v>376</v>
      </c>
      <c r="MY40" s="180">
        <v>2025</v>
      </c>
      <c r="MZ40" s="180">
        <v>4</v>
      </c>
      <c r="NA40" s="17">
        <v>46174</v>
      </c>
      <c r="NB40" s="180" t="s">
        <v>743</v>
      </c>
      <c r="NC40" s="180" t="s">
        <v>376</v>
      </c>
      <c r="ND40" s="180" t="s">
        <v>378</v>
      </c>
      <c r="NE40" s="180" t="s">
        <v>744</v>
      </c>
      <c r="NF40" s="180" t="s">
        <v>749</v>
      </c>
    </row>
    <row r="41" spans="1:370" x14ac:dyDescent="0.25">
      <c r="A41" s="180" t="s">
        <v>380</v>
      </c>
      <c r="B41" s="180" t="s">
        <v>767</v>
      </c>
      <c r="C41" s="1" t="s">
        <v>1411</v>
      </c>
      <c r="D41" s="180" t="s">
        <v>768</v>
      </c>
      <c r="E41" s="1" t="s">
        <v>787</v>
      </c>
      <c r="F41" s="180" t="s">
        <v>374</v>
      </c>
      <c r="G41" s="2">
        <v>43.033329999999999</v>
      </c>
      <c r="H41" s="2">
        <v>43.933329999999998</v>
      </c>
      <c r="I41" s="2">
        <v>44.8</v>
      </c>
      <c r="J41" s="2">
        <v>45.933329999999998</v>
      </c>
      <c r="K41" s="2">
        <v>47.3</v>
      </c>
      <c r="L41" s="2">
        <v>48.566670000000002</v>
      </c>
      <c r="M41" s="2">
        <v>49.933329999999998</v>
      </c>
      <c r="N41" s="2">
        <v>51.466670000000001</v>
      </c>
      <c r="O41" s="2">
        <v>52.566670000000002</v>
      </c>
      <c r="P41" s="2">
        <v>53.2</v>
      </c>
      <c r="Q41" s="2">
        <v>54.266669999999998</v>
      </c>
      <c r="R41" s="2">
        <v>55.266669999999998</v>
      </c>
      <c r="S41" s="2">
        <v>55.9</v>
      </c>
      <c r="T41" s="2">
        <v>56.4</v>
      </c>
      <c r="U41" s="2">
        <v>57.3</v>
      </c>
      <c r="V41" s="2">
        <v>58.133339999999997</v>
      </c>
      <c r="W41" s="2">
        <v>59.2</v>
      </c>
      <c r="X41" s="2">
        <v>60.233330000000002</v>
      </c>
      <c r="Y41" s="2">
        <v>61.066670000000002</v>
      </c>
      <c r="Z41" s="2">
        <v>61.966670000000001</v>
      </c>
      <c r="AA41" s="2">
        <v>63.033329999999999</v>
      </c>
      <c r="AB41" s="2">
        <v>64.466669999999993</v>
      </c>
      <c r="AC41" s="2">
        <v>65.966669999999993</v>
      </c>
      <c r="AD41" s="2">
        <v>67.5</v>
      </c>
      <c r="AE41" s="2">
        <v>69.2</v>
      </c>
      <c r="AF41" s="2">
        <v>71.400000000000006</v>
      </c>
      <c r="AG41" s="2">
        <v>73.7</v>
      </c>
      <c r="AH41" s="2">
        <v>76.033330000000007</v>
      </c>
      <c r="AI41" s="2">
        <v>79.033330000000007</v>
      </c>
      <c r="AJ41" s="2">
        <v>81.7</v>
      </c>
      <c r="AK41" s="2">
        <v>83.233329999999995</v>
      </c>
      <c r="AL41" s="2">
        <v>85.566670000000002</v>
      </c>
      <c r="AM41" s="2">
        <v>87.933329999999998</v>
      </c>
      <c r="AN41" s="2">
        <v>89.766670000000005</v>
      </c>
      <c r="AO41" s="2">
        <v>92.266670000000005</v>
      </c>
      <c r="AP41" s="2">
        <v>93.766670000000005</v>
      </c>
      <c r="AQ41" s="2">
        <v>94.6</v>
      </c>
      <c r="AR41" s="2">
        <v>95.966669999999993</v>
      </c>
      <c r="AS41" s="2">
        <v>97.633330000000001</v>
      </c>
      <c r="AT41" s="2">
        <v>97.933329999999998</v>
      </c>
      <c r="AU41" s="2">
        <v>98</v>
      </c>
      <c r="AV41" s="2">
        <v>99.133330000000001</v>
      </c>
      <c r="AW41" s="2">
        <v>100.1</v>
      </c>
      <c r="AX41" s="2">
        <v>101.1</v>
      </c>
      <c r="AY41" s="2">
        <v>102.5333</v>
      </c>
      <c r="AZ41" s="2">
        <v>103.5</v>
      </c>
      <c r="BA41" s="2">
        <v>104.4</v>
      </c>
      <c r="BB41" s="2">
        <v>105.3</v>
      </c>
      <c r="BC41" s="2">
        <v>106.2667</v>
      </c>
      <c r="BD41" s="2">
        <v>107.2333</v>
      </c>
      <c r="BE41" s="2">
        <v>107.9</v>
      </c>
      <c r="BF41" s="2">
        <v>109</v>
      </c>
      <c r="BG41" s="2">
        <v>109.5667</v>
      </c>
      <c r="BH41" s="2">
        <v>109.0333</v>
      </c>
      <c r="BI41" s="2">
        <v>109.7</v>
      </c>
      <c r="BJ41" s="2">
        <v>110.4667</v>
      </c>
      <c r="BK41" s="2">
        <v>111.8</v>
      </c>
      <c r="BL41" s="2">
        <v>113.0667</v>
      </c>
      <c r="BM41" s="2">
        <v>114.2667</v>
      </c>
      <c r="BN41" s="2">
        <v>115.33329999999999</v>
      </c>
      <c r="BO41" s="2">
        <v>116.2333</v>
      </c>
      <c r="BP41" s="2">
        <v>117.5667</v>
      </c>
      <c r="BQ41" s="2">
        <v>119</v>
      </c>
      <c r="BR41" s="2">
        <v>120.3</v>
      </c>
      <c r="BS41" s="2">
        <v>121.66670000000001</v>
      </c>
      <c r="BT41" s="2">
        <v>123.63330000000001</v>
      </c>
      <c r="BU41" s="2">
        <v>124.6</v>
      </c>
      <c r="BV41" s="2">
        <v>125.86669999999999</v>
      </c>
      <c r="BW41" s="2">
        <v>128.0333</v>
      </c>
      <c r="BX41" s="2">
        <v>129.30000000000001</v>
      </c>
      <c r="BY41" s="2">
        <v>131.5333</v>
      </c>
      <c r="BZ41" s="2">
        <v>133.76669999999999</v>
      </c>
      <c r="CA41" s="2">
        <v>134.76669999999999</v>
      </c>
      <c r="CB41" s="2">
        <v>135.5667</v>
      </c>
      <c r="CC41" s="2">
        <v>136.6</v>
      </c>
      <c r="CD41" s="2">
        <v>137.73330000000001</v>
      </c>
      <c r="CE41" s="2">
        <v>138.66669999999999</v>
      </c>
      <c r="CF41" s="2">
        <v>139.73330000000001</v>
      </c>
      <c r="CG41" s="2">
        <v>140.80000000000001</v>
      </c>
      <c r="CH41" s="2">
        <v>142.0333</v>
      </c>
      <c r="CI41" s="2">
        <v>143.0667</v>
      </c>
      <c r="CJ41" s="2">
        <v>144.1</v>
      </c>
      <c r="CK41" s="2">
        <v>144.76669999999999</v>
      </c>
      <c r="CL41" s="2">
        <v>145.9667</v>
      </c>
      <c r="CM41" s="2">
        <v>146.69999999999999</v>
      </c>
      <c r="CN41" s="2">
        <v>147.5333</v>
      </c>
      <c r="CO41" s="2">
        <v>148.9</v>
      </c>
      <c r="CP41" s="2">
        <v>149.76669999999999</v>
      </c>
      <c r="CQ41" s="2">
        <v>150.86670000000001</v>
      </c>
      <c r="CR41" s="2">
        <v>152.1</v>
      </c>
      <c r="CS41" s="2">
        <v>152.86670000000001</v>
      </c>
      <c r="CT41" s="2">
        <v>153.69999999999999</v>
      </c>
      <c r="CU41" s="2">
        <v>155.0667</v>
      </c>
      <c r="CV41" s="2">
        <v>156.4</v>
      </c>
      <c r="CW41" s="2">
        <v>157.30000000000001</v>
      </c>
      <c r="CX41" s="2">
        <v>158.66669999999999</v>
      </c>
      <c r="CY41" s="2">
        <v>159.63329999999999</v>
      </c>
      <c r="CZ41" s="2">
        <v>160</v>
      </c>
      <c r="DA41" s="2">
        <v>160.80000000000001</v>
      </c>
      <c r="DB41" s="2">
        <v>161.66669999999999</v>
      </c>
      <c r="DC41" s="2">
        <v>162</v>
      </c>
      <c r="DD41" s="2">
        <v>162.5333</v>
      </c>
      <c r="DE41" s="2">
        <v>163.36670000000001</v>
      </c>
      <c r="DF41" s="2">
        <v>164.13329999999999</v>
      </c>
      <c r="DG41" s="2">
        <v>164.73330000000001</v>
      </c>
      <c r="DH41" s="2">
        <v>165.9667</v>
      </c>
      <c r="DI41" s="2">
        <v>167.2</v>
      </c>
      <c r="DJ41" s="2">
        <v>168.4333</v>
      </c>
      <c r="DK41" s="2">
        <v>170.1</v>
      </c>
      <c r="DL41" s="2">
        <v>171.4333</v>
      </c>
      <c r="DM41" s="2">
        <v>173</v>
      </c>
      <c r="DN41" s="2">
        <v>174.23330000000001</v>
      </c>
      <c r="DO41" s="2">
        <v>175.9</v>
      </c>
      <c r="DP41" s="2">
        <v>177.13329999999999</v>
      </c>
      <c r="DQ41" s="2">
        <v>177.63329999999999</v>
      </c>
      <c r="DR41" s="2">
        <v>177.5</v>
      </c>
      <c r="DS41" s="2">
        <v>178.0667</v>
      </c>
      <c r="DT41" s="2">
        <v>179.4667</v>
      </c>
      <c r="DU41" s="2">
        <v>180.4333</v>
      </c>
      <c r="DV41" s="2">
        <v>181.5</v>
      </c>
      <c r="DW41" s="2">
        <v>183.36670000000001</v>
      </c>
      <c r="DX41" s="2">
        <v>183.0667</v>
      </c>
      <c r="DY41" s="2">
        <v>184.4333</v>
      </c>
      <c r="DZ41" s="2">
        <v>185.13329999999999</v>
      </c>
      <c r="EA41" s="2">
        <v>186.7</v>
      </c>
      <c r="EB41" s="2">
        <v>188.16669999999999</v>
      </c>
      <c r="EC41" s="2">
        <v>189.36670000000001</v>
      </c>
      <c r="ED41" s="2">
        <v>191.4</v>
      </c>
      <c r="EE41" s="2">
        <v>192.36670000000001</v>
      </c>
      <c r="EF41" s="2">
        <v>193.66669999999999</v>
      </c>
      <c r="EG41" s="2">
        <v>196.6</v>
      </c>
      <c r="EH41" s="2">
        <v>198.4333</v>
      </c>
      <c r="EI41" s="2">
        <v>199.4667</v>
      </c>
      <c r="EJ41" s="2">
        <v>201.26669999999999</v>
      </c>
      <c r="EK41" s="2">
        <v>203.16669999999999</v>
      </c>
      <c r="EL41" s="2">
        <v>202.33330000000001</v>
      </c>
      <c r="EM41" s="2">
        <v>204.31700000000001</v>
      </c>
      <c r="EN41" s="2">
        <v>206.631</v>
      </c>
      <c r="EO41" s="2">
        <v>207.93899999999999</v>
      </c>
      <c r="EP41" s="2">
        <v>210.4897</v>
      </c>
      <c r="EQ41" s="2">
        <v>212.7697</v>
      </c>
      <c r="ER41" s="2">
        <v>215.5377</v>
      </c>
      <c r="ES41" s="2">
        <v>218.86099999999999</v>
      </c>
      <c r="ET41" s="2">
        <v>213.84870000000001</v>
      </c>
      <c r="EU41" s="2">
        <v>212.3777</v>
      </c>
      <c r="EV41" s="2">
        <v>213.50700000000001</v>
      </c>
      <c r="EW41" s="2">
        <v>215.34399999999999</v>
      </c>
      <c r="EX41" s="2">
        <v>217.03</v>
      </c>
      <c r="EY41" s="2">
        <v>217.374</v>
      </c>
      <c r="EZ41" s="2">
        <v>217.29730000000001</v>
      </c>
      <c r="FA41" s="2">
        <v>217.93430000000001</v>
      </c>
      <c r="FB41" s="2">
        <v>219.69900000000001</v>
      </c>
      <c r="FC41" s="2">
        <v>222.0437</v>
      </c>
      <c r="FD41" s="2">
        <v>224.56829999999999</v>
      </c>
      <c r="FE41" s="2">
        <v>226.03270000000001</v>
      </c>
      <c r="FF41" s="2">
        <v>227.04730000000001</v>
      </c>
      <c r="FG41" s="2">
        <v>228.32599999999999</v>
      </c>
      <c r="FH41" s="2">
        <v>228.80799999999999</v>
      </c>
      <c r="FI41" s="2">
        <v>229.84100000000001</v>
      </c>
      <c r="FJ41" s="2">
        <v>231.36930000000001</v>
      </c>
      <c r="FK41" s="2">
        <v>232.29929999999999</v>
      </c>
      <c r="FL41" s="2">
        <v>232.04499999999999</v>
      </c>
      <c r="FM41" s="2">
        <v>233.3</v>
      </c>
      <c r="FN41" s="2">
        <v>234.1627</v>
      </c>
      <c r="FO41" s="2">
        <v>235.62100000000001</v>
      </c>
      <c r="FP41" s="2">
        <v>236.8723</v>
      </c>
      <c r="FQ41" s="2">
        <v>237.47829999999999</v>
      </c>
      <c r="FR41" s="2">
        <v>236.88829999999999</v>
      </c>
      <c r="FS41" s="2">
        <v>235.35499999999999</v>
      </c>
      <c r="FT41" s="2">
        <v>236.96</v>
      </c>
      <c r="FU41" s="2">
        <v>237.85499999999999</v>
      </c>
      <c r="FV41" s="2">
        <v>237.83699999999999</v>
      </c>
      <c r="FW41" s="2">
        <v>237.6893</v>
      </c>
      <c r="FX41" s="2">
        <v>239.59030000000001</v>
      </c>
      <c r="FY41" s="2">
        <v>240.60730000000001</v>
      </c>
      <c r="FZ41" s="2">
        <v>242.13470000000001</v>
      </c>
      <c r="GA41" s="2">
        <v>243.83869999999999</v>
      </c>
      <c r="GB41" s="2">
        <v>244.12</v>
      </c>
      <c r="GC41" s="2">
        <v>245.28700000000001</v>
      </c>
      <c r="GD41" s="2">
        <v>247.23830000000001</v>
      </c>
      <c r="GE41" s="2">
        <v>249.32169999999999</v>
      </c>
      <c r="GF41" s="2">
        <v>250.679</v>
      </c>
      <c r="GG41" s="2">
        <v>251.68629999999999</v>
      </c>
      <c r="GH41" s="2">
        <v>252.71100000000001</v>
      </c>
      <c r="GI41" s="2">
        <v>253.38570000000001</v>
      </c>
      <c r="GJ41" s="2">
        <v>255.2473</v>
      </c>
      <c r="GK41" s="2">
        <v>256.08929999999998</v>
      </c>
      <c r="GL41" s="2">
        <v>257.88799999999998</v>
      </c>
      <c r="GM41" s="2">
        <v>258.8177</v>
      </c>
      <c r="GN41" s="2">
        <v>256.29199999999997</v>
      </c>
      <c r="GO41" s="2">
        <v>259.2217</v>
      </c>
      <c r="GP41" s="2">
        <v>261.0917</v>
      </c>
      <c r="GQ41" s="2">
        <v>263.7423</v>
      </c>
      <c r="GR41" s="2">
        <v>268.55029999999999</v>
      </c>
      <c r="GS41" s="2">
        <v>272.8297</v>
      </c>
      <c r="GT41" s="2">
        <v>278.7713</v>
      </c>
      <c r="GU41" s="2">
        <v>284.90570000000002</v>
      </c>
      <c r="GV41" s="2">
        <v>291.6053</v>
      </c>
      <c r="GW41" s="2">
        <v>295.45299999999997</v>
      </c>
      <c r="GX41" s="2">
        <v>298.54169999999999</v>
      </c>
      <c r="GY41" s="2">
        <v>301.2303</v>
      </c>
      <c r="GZ41" s="2">
        <v>303.39769999999999</v>
      </c>
      <c r="HA41" s="2">
        <v>305.98899999999998</v>
      </c>
      <c r="HB41" s="2">
        <v>308.19499999999999</v>
      </c>
      <c r="HC41" s="2">
        <v>311.00330000000002</v>
      </c>
      <c r="HD41" s="2">
        <v>313.08069999999998</v>
      </c>
      <c r="HE41" s="2">
        <v>314.12099999999998</v>
      </c>
      <c r="HF41" s="2">
        <v>316.58769999999998</v>
      </c>
      <c r="HG41" s="2">
        <v>319.47500000000002</v>
      </c>
      <c r="HH41" s="2">
        <v>320.78570000000002</v>
      </c>
      <c r="HI41" s="2">
        <v>323.23500000000001</v>
      </c>
      <c r="HJ41" s="2">
        <v>325.54700000000003</v>
      </c>
      <c r="HK41" s="2">
        <v>328.11369999999999</v>
      </c>
      <c r="HL41" s="3">
        <v>332.75850000000003</v>
      </c>
      <c r="HM41" s="3">
        <v>336.24029999999999</v>
      </c>
      <c r="HN41" s="3">
        <v>337.97660000000002</v>
      </c>
      <c r="HO41" s="3">
        <v>339.68799999999999</v>
      </c>
      <c r="HP41" s="3">
        <v>341.14460000000003</v>
      </c>
      <c r="HQ41" s="3">
        <v>342.67559999999997</v>
      </c>
      <c r="HR41" s="3">
        <v>344.2516</v>
      </c>
      <c r="HS41" s="3">
        <v>345.80360000000002</v>
      </c>
      <c r="HT41" s="3">
        <v>347.32889999999998</v>
      </c>
      <c r="HU41" s="3">
        <v>348.88979999999998</v>
      </c>
      <c r="HV41" s="3">
        <v>350.48919999999998</v>
      </c>
      <c r="HW41" s="3">
        <v>352.19139999999999</v>
      </c>
      <c r="HX41" s="3">
        <v>353.9948</v>
      </c>
      <c r="HY41" s="3">
        <v>355.84390000000002</v>
      </c>
      <c r="HZ41" s="3">
        <v>357.7079</v>
      </c>
      <c r="IA41" s="3">
        <v>359.59449999999998</v>
      </c>
      <c r="IB41" s="3">
        <v>361.51069999999999</v>
      </c>
      <c r="IC41" s="3">
        <v>363.45100000000002</v>
      </c>
      <c r="ID41" s="3">
        <v>365.40129999999999</v>
      </c>
      <c r="IE41" s="3">
        <v>367.36219999999997</v>
      </c>
      <c r="IF41" s="3">
        <v>369.33280000000002</v>
      </c>
      <c r="IG41" s="3">
        <v>371.3143</v>
      </c>
      <c r="IH41" s="3">
        <v>373.31830000000002</v>
      </c>
      <c r="II41" s="3">
        <v>375.34559999999999</v>
      </c>
      <c r="IJ41" s="3">
        <v>377.39609999999999</v>
      </c>
      <c r="IK41" s="3">
        <v>379.4581</v>
      </c>
      <c r="IL41" s="3">
        <v>381.53179999999998</v>
      </c>
      <c r="IM41" s="3">
        <v>383.61680000000001</v>
      </c>
      <c r="IN41" s="3">
        <v>385.71300000000002</v>
      </c>
      <c r="IO41" s="3">
        <v>387.82089999999999</v>
      </c>
      <c r="IP41" s="3">
        <v>389.94040000000001</v>
      </c>
      <c r="IQ41" s="3">
        <v>392.07139999999998</v>
      </c>
      <c r="IR41" s="3">
        <v>394.21460000000002</v>
      </c>
      <c r="IS41" s="3">
        <v>396.36950000000002</v>
      </c>
      <c r="IT41" s="3">
        <v>398.53629999999998</v>
      </c>
      <c r="IU41" s="3">
        <v>400.7149</v>
      </c>
      <c r="IV41" s="3">
        <v>402.90550000000002</v>
      </c>
      <c r="IW41" s="3">
        <v>405.10860000000002</v>
      </c>
      <c r="IX41" s="3">
        <v>407.3236</v>
      </c>
      <c r="IY41" s="3">
        <v>409.55090000000001</v>
      </c>
      <c r="IZ41" s="3">
        <v>411.79039999999998</v>
      </c>
      <c r="JA41" s="3">
        <v>414.04230000000001</v>
      </c>
      <c r="JB41" s="3">
        <v>416.30619999999999</v>
      </c>
      <c r="JC41" s="3">
        <v>418.58319999999998</v>
      </c>
      <c r="JD41" s="3">
        <v>420.87279999999998</v>
      </c>
      <c r="JE41" s="3">
        <v>423.1748</v>
      </c>
      <c r="JF41" s="3">
        <v>425.4896</v>
      </c>
      <c r="JG41" s="3">
        <v>427.81689999999998</v>
      </c>
      <c r="JH41" s="3">
        <v>430.15769999999998</v>
      </c>
      <c r="JI41" s="3">
        <v>432.51119999999997</v>
      </c>
      <c r="JJ41" s="3">
        <v>434.8777</v>
      </c>
      <c r="JK41" s="3">
        <v>437.25720000000001</v>
      </c>
      <c r="JL41" s="3">
        <v>439.64960000000002</v>
      </c>
      <c r="JM41" s="3">
        <v>442.05500000000001</v>
      </c>
      <c r="JN41" s="3">
        <v>444.4742</v>
      </c>
      <c r="JO41" s="3">
        <v>446.90690000000001</v>
      </c>
      <c r="JP41" s="3">
        <v>449.3528</v>
      </c>
      <c r="JQ41" s="3">
        <v>451.81200000000001</v>
      </c>
      <c r="JR41" s="3">
        <v>454.28480000000002</v>
      </c>
      <c r="JS41" s="3">
        <v>456.77109999999999</v>
      </c>
      <c r="JT41" s="3">
        <v>459.27100000000002</v>
      </c>
      <c r="JU41" s="3">
        <v>461.78449999999998</v>
      </c>
      <c r="JV41" s="3">
        <v>464.31189999999998</v>
      </c>
      <c r="JW41" s="3">
        <v>466.85309999999998</v>
      </c>
      <c r="JX41" s="3">
        <v>469.40820000000002</v>
      </c>
      <c r="JY41" s="3">
        <v>471.97719999999998</v>
      </c>
      <c r="JZ41" s="3">
        <v>474.56029999999998</v>
      </c>
      <c r="KA41" s="3">
        <v>477.15750000000003</v>
      </c>
      <c r="KB41" s="3">
        <v>479.76909999999998</v>
      </c>
      <c r="KC41" s="3">
        <v>482.39490000000001</v>
      </c>
      <c r="KD41" s="3">
        <v>485.03500000000003</v>
      </c>
      <c r="KE41" s="3">
        <v>487.68950000000001</v>
      </c>
      <c r="KF41" s="3">
        <v>490.35860000000002</v>
      </c>
      <c r="KG41" s="3">
        <v>493.04230000000001</v>
      </c>
      <c r="KH41" s="3">
        <v>495.74079999999998</v>
      </c>
      <c r="KI41" s="3">
        <v>498.45389999999998</v>
      </c>
      <c r="KJ41" s="3">
        <v>501.18189999999998</v>
      </c>
      <c r="KK41" s="3">
        <v>503.92500000000001</v>
      </c>
      <c r="KL41" s="3">
        <v>506.68299999999999</v>
      </c>
      <c r="KM41" s="3">
        <v>509.45609999999999</v>
      </c>
      <c r="KN41" s="3">
        <v>512.24429999999995</v>
      </c>
      <c r="KO41" s="3">
        <v>515.04769999999996</v>
      </c>
      <c r="KP41" s="3">
        <v>517.86649999999997</v>
      </c>
      <c r="KQ41" s="3">
        <v>520.70100000000002</v>
      </c>
      <c r="KR41" s="3">
        <v>523.55070000000001</v>
      </c>
      <c r="KS41" s="3">
        <v>526.41610000000003</v>
      </c>
      <c r="KT41" s="3">
        <v>529.29700000000003</v>
      </c>
      <c r="KU41" s="3">
        <v>532.19389999999999</v>
      </c>
      <c r="KV41" s="3">
        <v>535.10680000000002</v>
      </c>
      <c r="KW41" s="3">
        <v>538.03530000000001</v>
      </c>
      <c r="KX41" s="3">
        <v>540.98</v>
      </c>
      <c r="KY41" s="3">
        <v>543.94090000000006</v>
      </c>
      <c r="KZ41" s="3">
        <v>546.91780000000006</v>
      </c>
      <c r="LA41" s="3">
        <v>549.91110000000003</v>
      </c>
      <c r="LB41" s="3">
        <v>552.92079999999999</v>
      </c>
      <c r="LC41" s="3">
        <v>555.94690000000003</v>
      </c>
      <c r="LD41" s="3">
        <v>558.98979999999995</v>
      </c>
      <c r="LE41" s="3">
        <v>562.04880000000003</v>
      </c>
      <c r="LF41" s="3">
        <v>565.12509999999997</v>
      </c>
      <c r="LG41" s="3">
        <v>568.21799999999996</v>
      </c>
      <c r="LH41" s="3">
        <v>571.32780000000002</v>
      </c>
      <c r="LI41" s="3">
        <v>574.45460000000003</v>
      </c>
      <c r="LJ41" s="3">
        <v>577.59849999999994</v>
      </c>
      <c r="LK41" s="3">
        <v>580.75959999999998</v>
      </c>
      <c r="LL41" s="3">
        <v>583.93820000000005</v>
      </c>
      <c r="LM41" s="3">
        <v>587.13409999999999</v>
      </c>
      <c r="LN41" s="3">
        <v>590.34739999999999</v>
      </c>
      <c r="LO41" s="3">
        <v>593.57839999999999</v>
      </c>
      <c r="LP41" s="3">
        <v>596.82690000000002</v>
      </c>
      <c r="LQ41" s="3">
        <v>600.0933</v>
      </c>
      <c r="LR41" s="3">
        <v>603.37760000000003</v>
      </c>
      <c r="LS41" s="3">
        <v>606.67989999999998</v>
      </c>
      <c r="LT41" s="3">
        <v>610.00019999999995</v>
      </c>
      <c r="LU41" s="3">
        <v>613.33889999999997</v>
      </c>
      <c r="LV41" s="3">
        <v>616.69539999999995</v>
      </c>
      <c r="LW41" s="3">
        <v>620.07060000000001</v>
      </c>
      <c r="LX41" s="3">
        <v>623.46420000000001</v>
      </c>
      <c r="LY41" s="3">
        <v>626.87639999999999</v>
      </c>
      <c r="LZ41" s="3">
        <v>630.30730000000005</v>
      </c>
      <c r="MA41" s="3">
        <v>633.7568</v>
      </c>
      <c r="MB41" s="3">
        <v>637.22529999999995</v>
      </c>
      <c r="MC41" s="3">
        <v>640.71299999999997</v>
      </c>
      <c r="MD41" s="3">
        <v>644.21950000000004</v>
      </c>
      <c r="ME41" s="3">
        <v>647.74530000000004</v>
      </c>
      <c r="MF41" s="3">
        <v>651.2903</v>
      </c>
      <c r="MG41" s="3">
        <v>654.85479999999995</v>
      </c>
      <c r="MH41" s="3">
        <v>658.43880000000001</v>
      </c>
      <c r="MI41" s="3">
        <v>662.04250000000002</v>
      </c>
      <c r="MJ41" s="3">
        <v>665.66560000000004</v>
      </c>
      <c r="MK41" s="3">
        <v>669.30889999999999</v>
      </c>
      <c r="ML41" s="3">
        <v>672.97199999999998</v>
      </c>
      <c r="MM41" s="3">
        <v>676.65509999999995</v>
      </c>
      <c r="MN41" s="3">
        <v>680.35829999999999</v>
      </c>
      <c r="MO41" s="3">
        <v>684.08180000000004</v>
      </c>
      <c r="MP41" s="3">
        <v>687.82590000000005</v>
      </c>
      <c r="MQ41" s="3">
        <v>691.59029999999996</v>
      </c>
      <c r="MR41" s="3">
        <v>695.37519999999995</v>
      </c>
      <c r="MS41" s="3">
        <v>699.18100000000004</v>
      </c>
      <c r="MT41" s="3">
        <v>703.0077</v>
      </c>
      <c r="MU41" s="180" t="s">
        <v>788</v>
      </c>
      <c r="MV41" s="180" t="b">
        <v>1</v>
      </c>
      <c r="MW41" s="180" t="s">
        <v>376</v>
      </c>
      <c r="MX41" s="1" t="s">
        <v>789</v>
      </c>
      <c r="MY41" s="180">
        <v>2026</v>
      </c>
      <c r="MZ41" s="180">
        <v>1</v>
      </c>
      <c r="NA41" s="17">
        <v>46174</v>
      </c>
      <c r="NB41" s="180" t="s">
        <v>790</v>
      </c>
      <c r="NC41" s="1" t="s">
        <v>791</v>
      </c>
      <c r="ND41" s="180" t="s">
        <v>387</v>
      </c>
      <c r="NE41" s="180" t="s">
        <v>772</v>
      </c>
      <c r="NF41" s="180" t="s">
        <v>749</v>
      </c>
    </row>
    <row r="42" spans="1:370" x14ac:dyDescent="0.25">
      <c r="A42" s="180" t="s">
        <v>380</v>
      </c>
      <c r="B42" s="180" t="s">
        <v>457</v>
      </c>
      <c r="C42" s="1" t="s">
        <v>1411</v>
      </c>
      <c r="D42" s="180" t="s">
        <v>381</v>
      </c>
      <c r="E42" s="180" t="s">
        <v>382</v>
      </c>
      <c r="F42" s="180" t="s">
        <v>374</v>
      </c>
      <c r="G42" s="2">
        <v>344.375</v>
      </c>
      <c r="H42" s="2">
        <v>353.47500000000002</v>
      </c>
      <c r="I42" s="2">
        <v>358.45</v>
      </c>
      <c r="J42" s="2">
        <v>369.07499999999999</v>
      </c>
      <c r="K42" s="2">
        <v>372.8</v>
      </c>
      <c r="L42" s="2">
        <v>382.52499999999998</v>
      </c>
      <c r="M42" s="2">
        <v>390</v>
      </c>
      <c r="N42" s="2">
        <v>399.92500000000001</v>
      </c>
      <c r="O42" s="2">
        <v>404.02499999999998</v>
      </c>
      <c r="P42" s="2">
        <v>412.97500000000002</v>
      </c>
      <c r="Q42" s="2">
        <v>427.45</v>
      </c>
      <c r="R42" s="2">
        <v>440.45</v>
      </c>
      <c r="S42" s="2">
        <v>455.125</v>
      </c>
      <c r="T42" s="2">
        <v>463.07499999999999</v>
      </c>
      <c r="U42" s="2">
        <v>471.65</v>
      </c>
      <c r="V42" s="2">
        <v>483.57499999999999</v>
      </c>
      <c r="W42" s="2">
        <v>497.15</v>
      </c>
      <c r="X42" s="2">
        <v>513.97500000000002</v>
      </c>
      <c r="Y42" s="2">
        <v>529.625</v>
      </c>
      <c r="Z42" s="2">
        <v>541.07500000000005</v>
      </c>
      <c r="AA42" s="2">
        <v>550.70000000000005</v>
      </c>
      <c r="AB42" s="2">
        <v>582.9</v>
      </c>
      <c r="AC42" s="2">
        <v>598.77499999999998</v>
      </c>
      <c r="AD42" s="2">
        <v>619.22500000000002</v>
      </c>
      <c r="AE42" s="2">
        <v>631.65</v>
      </c>
      <c r="AF42" s="2">
        <v>647.79999999999995</v>
      </c>
      <c r="AG42" s="2">
        <v>666.9</v>
      </c>
      <c r="AH42" s="2">
        <v>680.97500000000002</v>
      </c>
      <c r="AI42" s="2">
        <v>697.45</v>
      </c>
      <c r="AJ42" s="2">
        <v>699.35</v>
      </c>
      <c r="AK42" s="2">
        <v>714.125</v>
      </c>
      <c r="AL42" s="2">
        <v>746.4</v>
      </c>
      <c r="AM42" s="2">
        <v>781.05</v>
      </c>
      <c r="AN42" s="2">
        <v>790.625</v>
      </c>
      <c r="AO42" s="2">
        <v>815.15</v>
      </c>
      <c r="AP42" s="2">
        <v>820.2</v>
      </c>
      <c r="AQ42" s="2">
        <v>818.57500000000005</v>
      </c>
      <c r="AR42" s="2">
        <v>833</v>
      </c>
      <c r="AS42" s="2">
        <v>841.57500000000005</v>
      </c>
      <c r="AT42" s="2">
        <v>850.65</v>
      </c>
      <c r="AU42" s="2">
        <v>868.35</v>
      </c>
      <c r="AV42" s="2">
        <v>894.7</v>
      </c>
      <c r="AW42" s="2">
        <v>922.3</v>
      </c>
      <c r="AX42" s="2">
        <v>948.67499999999995</v>
      </c>
      <c r="AY42" s="2">
        <v>977.02499999999998</v>
      </c>
      <c r="AZ42" s="2">
        <v>1002.4</v>
      </c>
      <c r="BA42" s="2">
        <v>1021.075</v>
      </c>
      <c r="BB42" s="2">
        <v>1037.1500000000001</v>
      </c>
      <c r="BC42" s="2">
        <v>1057.55</v>
      </c>
      <c r="BD42" s="2">
        <v>1073.7249999999999</v>
      </c>
      <c r="BE42" s="2">
        <v>1096.7</v>
      </c>
      <c r="BF42" s="2">
        <v>1111.0250000000001</v>
      </c>
      <c r="BG42" s="2">
        <v>1126.9749999999999</v>
      </c>
      <c r="BH42" s="2">
        <v>1136.325</v>
      </c>
      <c r="BI42" s="2">
        <v>1151.925</v>
      </c>
      <c r="BJ42" s="2">
        <v>1164.4000000000001</v>
      </c>
      <c r="BK42" s="2">
        <v>1180.55</v>
      </c>
      <c r="BL42" s="2">
        <v>1201.55</v>
      </c>
      <c r="BM42" s="2">
        <v>1221.1500000000001</v>
      </c>
      <c r="BN42" s="2">
        <v>1252</v>
      </c>
      <c r="BO42" s="2">
        <v>1268.3499999999999</v>
      </c>
      <c r="BP42" s="2">
        <v>1297.5</v>
      </c>
      <c r="BQ42" s="2">
        <v>1320.7</v>
      </c>
      <c r="BR42" s="2">
        <v>1349.875</v>
      </c>
      <c r="BS42" s="2">
        <v>1377.825</v>
      </c>
      <c r="BT42" s="2">
        <v>1403.125</v>
      </c>
      <c r="BU42" s="2">
        <v>1423.85</v>
      </c>
      <c r="BV42" s="2">
        <v>1436.8</v>
      </c>
      <c r="BW42" s="2">
        <v>1468.175</v>
      </c>
      <c r="BX42" s="2">
        <v>1490</v>
      </c>
      <c r="BY42" s="2">
        <v>1503.7750000000001</v>
      </c>
      <c r="BZ42" s="2">
        <v>1501.175</v>
      </c>
      <c r="CA42" s="2">
        <v>1508.8</v>
      </c>
      <c r="CB42" s="2">
        <v>1531.7249999999999</v>
      </c>
      <c r="CC42" s="2">
        <v>1551.4749999999999</v>
      </c>
      <c r="CD42" s="2">
        <v>1566.125</v>
      </c>
      <c r="CE42" s="2">
        <v>1590.7750000000001</v>
      </c>
      <c r="CF42" s="2">
        <v>1617.7</v>
      </c>
      <c r="CG42" s="2">
        <v>1641.65</v>
      </c>
      <c r="CH42" s="2">
        <v>1670.2</v>
      </c>
      <c r="CI42" s="2">
        <v>1682.375</v>
      </c>
      <c r="CJ42" s="2">
        <v>1702.2249999999999</v>
      </c>
      <c r="CK42" s="2">
        <v>1720.5250000000001</v>
      </c>
      <c r="CL42" s="2">
        <v>1753.425</v>
      </c>
      <c r="CM42" s="2">
        <v>1778.925</v>
      </c>
      <c r="CN42" s="2">
        <v>1811.7249999999999</v>
      </c>
      <c r="CO42" s="2">
        <v>1832.7750000000001</v>
      </c>
      <c r="CP42" s="2">
        <v>1863.825</v>
      </c>
      <c r="CQ42" s="2">
        <v>1880.575</v>
      </c>
      <c r="CR42" s="2">
        <v>1895.25</v>
      </c>
      <c r="CS42" s="2">
        <v>1920.7750000000001</v>
      </c>
      <c r="CT42" s="2">
        <v>1943.15</v>
      </c>
      <c r="CU42" s="2">
        <v>1967.125</v>
      </c>
      <c r="CV42" s="2">
        <v>2008.2</v>
      </c>
      <c r="CW42" s="2">
        <v>2032.85</v>
      </c>
      <c r="CX42" s="2">
        <v>2064.9499999999998</v>
      </c>
      <c r="CY42" s="2">
        <v>2090.6750000000002</v>
      </c>
      <c r="CZ42" s="2">
        <v>2129.6999999999998</v>
      </c>
      <c r="DA42" s="2">
        <v>2165.6999999999998</v>
      </c>
      <c r="DB42" s="2">
        <v>2191.4749999999999</v>
      </c>
      <c r="DC42" s="2">
        <v>2216.625</v>
      </c>
      <c r="DD42" s="2">
        <v>2242.4250000000002</v>
      </c>
      <c r="DE42" s="2">
        <v>2280.2750000000001</v>
      </c>
      <c r="DF42" s="2">
        <v>2323.5</v>
      </c>
      <c r="DG42" s="2">
        <v>2352.9250000000002</v>
      </c>
      <c r="DH42" s="2">
        <v>2381.5500000000002</v>
      </c>
      <c r="DI42" s="2">
        <v>2421.65</v>
      </c>
      <c r="DJ42" s="2">
        <v>2475.0500000000002</v>
      </c>
      <c r="DK42" s="2">
        <v>2500.5500000000002</v>
      </c>
      <c r="DL42" s="2">
        <v>2561.9250000000002</v>
      </c>
      <c r="DM42" s="2">
        <v>2579.5500000000002</v>
      </c>
      <c r="DN42" s="2">
        <v>2608.9250000000002</v>
      </c>
      <c r="DO42" s="2">
        <v>2617.5500000000002</v>
      </c>
      <c r="DP42" s="2">
        <v>2649.75</v>
      </c>
      <c r="DQ42" s="2">
        <v>2649.5</v>
      </c>
      <c r="DR42" s="2">
        <v>2665.125</v>
      </c>
      <c r="DS42" s="2">
        <v>2695.875</v>
      </c>
      <c r="DT42" s="2">
        <v>2721.875</v>
      </c>
      <c r="DU42" s="2">
        <v>2746</v>
      </c>
      <c r="DV42" s="2">
        <v>2765.35</v>
      </c>
      <c r="DW42" s="2">
        <v>2793.5250000000001</v>
      </c>
      <c r="DX42" s="2">
        <v>2828.2</v>
      </c>
      <c r="DY42" s="2">
        <v>2891.6750000000002</v>
      </c>
      <c r="DZ42" s="2">
        <v>2943.05</v>
      </c>
      <c r="EA42" s="2">
        <v>2980.85</v>
      </c>
      <c r="EB42" s="2">
        <v>3028.2</v>
      </c>
      <c r="EC42" s="2">
        <v>3076.3249999999998</v>
      </c>
      <c r="ED42" s="2">
        <v>3131.8</v>
      </c>
      <c r="EE42" s="2">
        <v>3191.8249999999998</v>
      </c>
      <c r="EF42" s="2">
        <v>3230.6750000000002</v>
      </c>
      <c r="EG42" s="2">
        <v>3285.65</v>
      </c>
      <c r="EH42" s="2">
        <v>3331.05</v>
      </c>
      <c r="EI42" s="2">
        <v>3399.8</v>
      </c>
      <c r="EJ42" s="2">
        <v>3438.35</v>
      </c>
      <c r="EK42" s="2">
        <v>3467.55</v>
      </c>
      <c r="EL42" s="2">
        <v>3509.9</v>
      </c>
      <c r="EM42" s="2">
        <v>3553.9250000000002</v>
      </c>
      <c r="EN42" s="2">
        <v>3600.5250000000001</v>
      </c>
      <c r="EO42" s="2">
        <v>3641.0250000000001</v>
      </c>
      <c r="EP42" s="2">
        <v>3678.7750000000001</v>
      </c>
      <c r="EQ42" s="2">
        <v>3676.625</v>
      </c>
      <c r="ER42" s="2">
        <v>3716.4250000000002</v>
      </c>
      <c r="ES42" s="2">
        <v>3724.75</v>
      </c>
      <c r="ET42" s="2">
        <v>3652.05</v>
      </c>
      <c r="EU42" s="2">
        <v>3607.7249999999999</v>
      </c>
      <c r="EV42" s="2">
        <v>3595.3</v>
      </c>
      <c r="EW42" s="2">
        <v>3612.2249999999999</v>
      </c>
      <c r="EX42" s="2">
        <v>3662.8</v>
      </c>
      <c r="EY42" s="2">
        <v>3691.15</v>
      </c>
      <c r="EZ42" s="2">
        <v>3745.05</v>
      </c>
      <c r="FA42" s="2">
        <v>3785.4</v>
      </c>
      <c r="FB42" s="2">
        <v>3827.375</v>
      </c>
      <c r="FC42" s="2">
        <v>3837.85</v>
      </c>
      <c r="FD42" s="2">
        <v>3889.375</v>
      </c>
      <c r="FE42" s="2">
        <v>3911.9250000000002</v>
      </c>
      <c r="FF42" s="2">
        <v>3960.5749999999998</v>
      </c>
      <c r="FG42" s="2">
        <v>4017.2</v>
      </c>
      <c r="FH42" s="2">
        <v>4051.7750000000001</v>
      </c>
      <c r="FI42" s="2">
        <v>4079.875</v>
      </c>
      <c r="FJ42" s="2">
        <v>4105.1000000000004</v>
      </c>
      <c r="FK42" s="2">
        <v>4162.05</v>
      </c>
      <c r="FL42" s="2">
        <v>4182.1750000000002</v>
      </c>
      <c r="FM42" s="2">
        <v>4238.45</v>
      </c>
      <c r="FN42" s="2">
        <v>4298</v>
      </c>
      <c r="FO42" s="2">
        <v>4299.4250000000002</v>
      </c>
      <c r="FP42" s="2">
        <v>4379.625</v>
      </c>
      <c r="FQ42" s="2">
        <v>4451.05</v>
      </c>
      <c r="FR42" s="2">
        <v>4478.0249999999996</v>
      </c>
      <c r="FS42" s="2">
        <v>4515.875</v>
      </c>
      <c r="FT42" s="2">
        <v>4569.95</v>
      </c>
      <c r="FU42" s="2">
        <v>4600.3999999999996</v>
      </c>
      <c r="FV42" s="2">
        <v>4608.7749999999996</v>
      </c>
      <c r="FW42" s="2">
        <v>4631.4750000000004</v>
      </c>
      <c r="FX42" s="2">
        <v>4677.9250000000002</v>
      </c>
      <c r="FY42" s="2">
        <v>4723.1499999999996</v>
      </c>
      <c r="FZ42" s="2">
        <v>4772.3500000000004</v>
      </c>
      <c r="GA42" s="2">
        <v>4820.0249999999996</v>
      </c>
      <c r="GB42" s="2">
        <v>4859.6499999999996</v>
      </c>
      <c r="GC42" s="2">
        <v>4923.1499999999996</v>
      </c>
      <c r="GD42" s="2">
        <v>5009.2749999999996</v>
      </c>
      <c r="GE42" s="2">
        <v>5082.1499999999996</v>
      </c>
      <c r="GF42" s="2">
        <v>5145.2250000000004</v>
      </c>
      <c r="GG42" s="2">
        <v>5199.6750000000002</v>
      </c>
      <c r="GH42" s="2">
        <v>5229.4750000000004</v>
      </c>
      <c r="GI42" s="2">
        <v>5277.9</v>
      </c>
      <c r="GJ42" s="2">
        <v>5349.4750000000004</v>
      </c>
      <c r="GK42" s="2">
        <v>5429.3</v>
      </c>
      <c r="GL42" s="2">
        <v>5483.3</v>
      </c>
      <c r="GM42" s="2">
        <v>5437.8</v>
      </c>
      <c r="GN42" s="2">
        <v>4989.5749999999998</v>
      </c>
      <c r="GO42" s="2">
        <v>5426.1</v>
      </c>
      <c r="GP42" s="2">
        <v>5521.8</v>
      </c>
      <c r="GQ42" s="2">
        <v>5670.1750000000002</v>
      </c>
      <c r="GR42" s="2">
        <v>5856.4750000000004</v>
      </c>
      <c r="GS42" s="2">
        <v>5995.6</v>
      </c>
      <c r="GT42" s="2">
        <v>6203.4</v>
      </c>
      <c r="GU42" s="2">
        <v>6312.5749999999998</v>
      </c>
      <c r="GV42" s="2">
        <v>6465.3249999999998</v>
      </c>
      <c r="GW42" s="2">
        <v>6584.0749999999998</v>
      </c>
      <c r="GX42" s="2">
        <v>6692.625</v>
      </c>
      <c r="GY42" s="2">
        <v>6804.1</v>
      </c>
      <c r="GZ42" s="2">
        <v>6882.5249999999996</v>
      </c>
      <c r="HA42" s="2">
        <v>7018.7</v>
      </c>
      <c r="HB42" s="2">
        <v>7106.1750000000002</v>
      </c>
      <c r="HC42" s="2">
        <v>7177.05</v>
      </c>
      <c r="HD42" s="2">
        <v>7286.75</v>
      </c>
      <c r="HE42" s="2">
        <v>7377.9250000000002</v>
      </c>
      <c r="HF42" s="2">
        <v>7456.3</v>
      </c>
      <c r="HG42" s="2">
        <v>7510.5249999999996</v>
      </c>
      <c r="HH42" s="2">
        <v>7621.4250000000002</v>
      </c>
      <c r="HI42" s="2">
        <v>7774.5</v>
      </c>
      <c r="HJ42" s="2">
        <v>7855.625</v>
      </c>
      <c r="HK42" s="2">
        <v>7964.0749999999998</v>
      </c>
      <c r="HL42" s="3">
        <v>8040.857</v>
      </c>
      <c r="HM42" s="3">
        <v>8132.3490000000002</v>
      </c>
      <c r="HN42" s="3">
        <v>8230.6820000000007</v>
      </c>
      <c r="HO42" s="3">
        <v>8329.9339999999993</v>
      </c>
      <c r="HP42" s="3">
        <v>8424.4940000000006</v>
      </c>
      <c r="HQ42" s="3">
        <v>8517.6209999999992</v>
      </c>
      <c r="HR42" s="3">
        <v>8612.1790000000001</v>
      </c>
      <c r="HS42" s="3">
        <v>8706.1149999999998</v>
      </c>
      <c r="HT42" s="3">
        <v>8802.2540000000008</v>
      </c>
      <c r="HU42" s="3">
        <v>8897.5689999999995</v>
      </c>
      <c r="HV42" s="3">
        <v>8993.8870000000006</v>
      </c>
      <c r="HW42" s="3">
        <v>9090.5120000000006</v>
      </c>
      <c r="HX42" s="3">
        <v>9188.9210000000003</v>
      </c>
      <c r="HY42" s="3">
        <v>9289.1849999999995</v>
      </c>
      <c r="HZ42" s="3">
        <v>9390.7270000000008</v>
      </c>
      <c r="IA42" s="3">
        <v>9493.5689999999995</v>
      </c>
      <c r="IB42" s="3">
        <v>9597.1740000000009</v>
      </c>
      <c r="IC42" s="3">
        <v>9701.0370000000003</v>
      </c>
      <c r="ID42" s="3">
        <v>9805.2119999999995</v>
      </c>
      <c r="IE42" s="3">
        <v>9909.5540000000001</v>
      </c>
      <c r="IF42" s="3">
        <v>10014.16</v>
      </c>
      <c r="IG42" s="3">
        <v>10119.25</v>
      </c>
      <c r="IH42" s="3">
        <v>10224.629999999999</v>
      </c>
      <c r="II42" s="3">
        <v>10330.709999999999</v>
      </c>
      <c r="IJ42" s="3">
        <v>10436.92</v>
      </c>
      <c r="IK42" s="3">
        <v>10543.14</v>
      </c>
      <c r="IL42" s="3">
        <v>10649.44</v>
      </c>
      <c r="IM42" s="3">
        <v>10755.74</v>
      </c>
      <c r="IN42" s="3">
        <v>10862.71</v>
      </c>
      <c r="IO42" s="3">
        <v>10969.99</v>
      </c>
      <c r="IP42" s="3">
        <v>11077.54</v>
      </c>
      <c r="IQ42" s="3">
        <v>11185.26</v>
      </c>
      <c r="IR42" s="3">
        <v>11293.01</v>
      </c>
      <c r="IS42" s="3">
        <v>11400.91</v>
      </c>
      <c r="IT42" s="3">
        <v>11509.02</v>
      </c>
      <c r="IU42" s="3">
        <v>11617.15</v>
      </c>
      <c r="IV42" s="3">
        <v>11725.97</v>
      </c>
      <c r="IW42" s="3">
        <v>11835.18</v>
      </c>
      <c r="IX42" s="3">
        <v>11945.48</v>
      </c>
      <c r="IY42" s="3">
        <v>12055.49</v>
      </c>
      <c r="IZ42" s="3">
        <v>12166.82</v>
      </c>
      <c r="JA42" s="3">
        <v>12278.57</v>
      </c>
      <c r="JB42" s="3">
        <v>12391.42</v>
      </c>
      <c r="JC42" s="3">
        <v>12504.52</v>
      </c>
      <c r="JD42" s="3">
        <v>12618.49</v>
      </c>
      <c r="JE42" s="3">
        <v>12733.93</v>
      </c>
      <c r="JF42" s="3">
        <v>12849.39</v>
      </c>
      <c r="JG42" s="3">
        <v>12965.94</v>
      </c>
      <c r="JH42" s="3">
        <v>13083.06</v>
      </c>
      <c r="JI42" s="3">
        <v>13201.54</v>
      </c>
      <c r="JJ42" s="3">
        <v>13320.73</v>
      </c>
      <c r="JK42" s="3">
        <v>13440.87</v>
      </c>
      <c r="JL42" s="3">
        <v>13562.13</v>
      </c>
      <c r="JM42" s="3">
        <v>13683.17</v>
      </c>
      <c r="JN42" s="3">
        <v>13806.3</v>
      </c>
      <c r="JO42" s="3">
        <v>13930.02</v>
      </c>
      <c r="JP42" s="3">
        <v>14054.53</v>
      </c>
      <c r="JQ42" s="3">
        <v>14180.12</v>
      </c>
      <c r="JR42" s="3">
        <v>14306.87</v>
      </c>
      <c r="JS42" s="3">
        <v>14434.4</v>
      </c>
      <c r="JT42" s="3">
        <v>14563.09</v>
      </c>
      <c r="JU42" s="3">
        <v>14692.76</v>
      </c>
      <c r="JV42" s="3">
        <v>14823.64</v>
      </c>
      <c r="JW42" s="3">
        <v>14955.31</v>
      </c>
      <c r="JX42" s="3">
        <v>15088.22</v>
      </c>
      <c r="JY42" s="3">
        <v>15222.08</v>
      </c>
      <c r="JZ42" s="3">
        <v>15356.82</v>
      </c>
      <c r="KA42" s="3">
        <v>15493.12</v>
      </c>
      <c r="KB42" s="3">
        <v>15630.83</v>
      </c>
      <c r="KC42" s="3">
        <v>15769.04</v>
      </c>
      <c r="KD42" s="3">
        <v>15909.05</v>
      </c>
      <c r="KE42" s="3">
        <v>16049.83</v>
      </c>
      <c r="KF42" s="3">
        <v>16191.83</v>
      </c>
      <c r="KG42" s="3">
        <v>16334.77</v>
      </c>
      <c r="KH42" s="3">
        <v>16479.29</v>
      </c>
      <c r="KI42" s="3">
        <v>16624.41</v>
      </c>
      <c r="KJ42" s="3">
        <v>16770.96</v>
      </c>
      <c r="KK42" s="3">
        <v>16918.439999999999</v>
      </c>
      <c r="KL42" s="3">
        <v>17067.32</v>
      </c>
      <c r="KM42" s="3">
        <v>17217.68</v>
      </c>
      <c r="KN42" s="3">
        <v>17368.669999999998</v>
      </c>
      <c r="KO42" s="3">
        <v>17521.18</v>
      </c>
      <c r="KP42" s="3">
        <v>17675.080000000002</v>
      </c>
      <c r="KQ42" s="3">
        <v>17830.09</v>
      </c>
      <c r="KR42" s="3">
        <v>17986.21</v>
      </c>
      <c r="KS42" s="3">
        <v>18143.7</v>
      </c>
      <c r="KT42" s="3">
        <v>18302.29</v>
      </c>
      <c r="KU42" s="3">
        <v>18462.11</v>
      </c>
      <c r="KV42" s="3">
        <v>18624.02</v>
      </c>
      <c r="KW42" s="3">
        <v>18785.96</v>
      </c>
      <c r="KX42" s="3">
        <v>18950.650000000001</v>
      </c>
      <c r="KY42" s="3">
        <v>19116.07</v>
      </c>
      <c r="KZ42" s="3">
        <v>19281.89</v>
      </c>
      <c r="LA42" s="3">
        <v>19449.830000000002</v>
      </c>
      <c r="LB42" s="3">
        <v>19618.830000000002</v>
      </c>
      <c r="LC42" s="3">
        <v>19790.22</v>
      </c>
      <c r="LD42" s="3">
        <v>19962.25</v>
      </c>
      <c r="LE42" s="3">
        <v>20135.189999999999</v>
      </c>
      <c r="LF42" s="3">
        <v>20310.259999999998</v>
      </c>
      <c r="LG42" s="3">
        <v>20486.490000000002</v>
      </c>
      <c r="LH42" s="3">
        <v>20664.580000000002</v>
      </c>
      <c r="LI42" s="3">
        <v>20843.89</v>
      </c>
      <c r="LJ42" s="3">
        <v>21024.84</v>
      </c>
      <c r="LK42" s="3">
        <v>21207.66</v>
      </c>
      <c r="LL42" s="3">
        <v>21391.599999999999</v>
      </c>
      <c r="LM42" s="3">
        <v>21577.46</v>
      </c>
      <c r="LN42" s="3">
        <v>21764.84</v>
      </c>
      <c r="LO42" s="3">
        <v>21953.62</v>
      </c>
      <c r="LP42" s="3">
        <v>22144.26</v>
      </c>
      <c r="LQ42" s="3">
        <v>22336.59</v>
      </c>
      <c r="LR42" s="3">
        <v>22530.65</v>
      </c>
      <c r="LS42" s="3">
        <v>22726.29</v>
      </c>
      <c r="LT42" s="3">
        <v>22923.41</v>
      </c>
      <c r="LU42" s="3">
        <v>23122.43</v>
      </c>
      <c r="LV42" s="3">
        <v>23323.3</v>
      </c>
      <c r="LW42" s="3">
        <v>23525.67</v>
      </c>
      <c r="LX42" s="3">
        <v>23729.93</v>
      </c>
      <c r="LY42" s="3">
        <v>23936.080000000002</v>
      </c>
      <c r="LZ42" s="3">
        <v>24143.68</v>
      </c>
      <c r="MA42" s="3">
        <v>24353.52</v>
      </c>
      <c r="MB42" s="3">
        <v>24564.799999999999</v>
      </c>
      <c r="MC42" s="3">
        <v>24778.2</v>
      </c>
      <c r="MD42" s="3">
        <v>24993.48</v>
      </c>
      <c r="ME42" s="3">
        <v>25210.34</v>
      </c>
      <c r="MF42" s="3">
        <v>25429.360000000001</v>
      </c>
      <c r="MG42" s="3">
        <v>25650.3</v>
      </c>
      <c r="MH42" s="3">
        <v>25873.11</v>
      </c>
      <c r="MI42" s="3">
        <v>26098.04</v>
      </c>
      <c r="MJ42" s="3">
        <v>26324.93</v>
      </c>
      <c r="MK42" s="3">
        <v>26553.93</v>
      </c>
      <c r="ML42" s="3">
        <v>26784.68</v>
      </c>
      <c r="MM42" s="3">
        <v>27017.65</v>
      </c>
      <c r="MN42" s="3">
        <v>27252.51</v>
      </c>
      <c r="MO42" s="3">
        <v>27489.52</v>
      </c>
      <c r="MP42" s="3">
        <v>27728.67</v>
      </c>
      <c r="MQ42" s="3">
        <v>27969.95</v>
      </c>
      <c r="MR42" s="3">
        <v>28213.37</v>
      </c>
      <c r="MS42" s="3">
        <v>28458.95</v>
      </c>
      <c r="MT42" s="3">
        <v>28706.46</v>
      </c>
      <c r="MU42" s="180" t="s">
        <v>383</v>
      </c>
      <c r="MV42" s="180" t="b">
        <v>1</v>
      </c>
      <c r="MW42" s="180" t="s">
        <v>376</v>
      </c>
      <c r="MX42" s="180" t="s">
        <v>376</v>
      </c>
      <c r="MY42" s="180">
        <v>2026</v>
      </c>
      <c r="MZ42" s="180">
        <v>1</v>
      </c>
      <c r="NA42" s="17">
        <v>46174</v>
      </c>
      <c r="NB42" s="1" t="s">
        <v>461</v>
      </c>
      <c r="NC42" s="1" t="s">
        <v>462</v>
      </c>
      <c r="ND42" s="180" t="s">
        <v>387</v>
      </c>
      <c r="NE42" s="180" t="s">
        <v>460</v>
      </c>
      <c r="NF42" s="180" t="s">
        <v>749</v>
      </c>
    </row>
    <row r="43" spans="1:370" x14ac:dyDescent="0.25">
      <c r="A43" s="180" t="s">
        <v>380</v>
      </c>
      <c r="B43" s="180" t="s">
        <v>371</v>
      </c>
      <c r="C43" s="1" t="s">
        <v>1411</v>
      </c>
      <c r="D43" s="180" t="s">
        <v>381</v>
      </c>
      <c r="E43" s="1" t="s">
        <v>766</v>
      </c>
      <c r="F43" s="180" t="s">
        <v>374</v>
      </c>
      <c r="G43" s="2">
        <v>1514.625</v>
      </c>
      <c r="H43" s="2">
        <v>1531.125</v>
      </c>
      <c r="I43" s="2">
        <v>1523.075</v>
      </c>
      <c r="J43" s="2">
        <v>1537.5250000000001</v>
      </c>
      <c r="K43" s="2">
        <v>1524.325</v>
      </c>
      <c r="L43" s="2">
        <v>1527.95</v>
      </c>
      <c r="M43" s="2">
        <v>1513.5</v>
      </c>
      <c r="N43" s="2">
        <v>1507.625</v>
      </c>
      <c r="O43" s="2">
        <v>1489.25</v>
      </c>
      <c r="P43" s="2">
        <v>1499.9</v>
      </c>
      <c r="Q43" s="2">
        <v>1525.575</v>
      </c>
      <c r="R43" s="2">
        <v>1546.125</v>
      </c>
      <c r="S43" s="2">
        <v>1580.9</v>
      </c>
      <c r="T43" s="2">
        <v>1592.5</v>
      </c>
      <c r="U43" s="2">
        <v>1601.2249999999999</v>
      </c>
      <c r="V43" s="2">
        <v>1612.8</v>
      </c>
      <c r="W43" s="2">
        <v>1631.925</v>
      </c>
      <c r="X43" s="2">
        <v>1663.625</v>
      </c>
      <c r="Y43" s="2">
        <v>1693.625</v>
      </c>
      <c r="Z43" s="2">
        <v>1693.65</v>
      </c>
      <c r="AA43" s="2">
        <v>1699.075</v>
      </c>
      <c r="AB43" s="2">
        <v>1764.7249999999999</v>
      </c>
      <c r="AC43" s="2">
        <v>1782.4749999999999</v>
      </c>
      <c r="AD43" s="2">
        <v>1806.45</v>
      </c>
      <c r="AE43" s="2">
        <v>1809.675</v>
      </c>
      <c r="AF43" s="2">
        <v>1811.625</v>
      </c>
      <c r="AG43" s="2">
        <v>1825.075</v>
      </c>
      <c r="AH43" s="2">
        <v>1829.625</v>
      </c>
      <c r="AI43" s="2">
        <v>1835.4</v>
      </c>
      <c r="AJ43" s="2">
        <v>1797.575</v>
      </c>
      <c r="AK43" s="2">
        <v>1795.425</v>
      </c>
      <c r="AL43" s="2">
        <v>1828.925</v>
      </c>
      <c r="AM43" s="2">
        <v>1864.75</v>
      </c>
      <c r="AN43" s="2">
        <v>1850.925</v>
      </c>
      <c r="AO43" s="2">
        <v>1873.1</v>
      </c>
      <c r="AP43" s="2">
        <v>1852.7</v>
      </c>
      <c r="AQ43" s="2">
        <v>1823.9</v>
      </c>
      <c r="AR43" s="2">
        <v>1832.2249999999999</v>
      </c>
      <c r="AS43" s="2">
        <v>1825.2249999999999</v>
      </c>
      <c r="AT43" s="2">
        <v>1825.95</v>
      </c>
      <c r="AU43" s="2">
        <v>1850.0250000000001</v>
      </c>
      <c r="AV43" s="2">
        <v>1892.125</v>
      </c>
      <c r="AW43" s="2">
        <v>1929.925</v>
      </c>
      <c r="AX43" s="2">
        <v>1970.2</v>
      </c>
      <c r="AY43" s="2">
        <v>2008.7</v>
      </c>
      <c r="AZ43" s="2">
        <v>2043.425</v>
      </c>
      <c r="BA43" s="2">
        <v>2063.125</v>
      </c>
      <c r="BB43" s="2">
        <v>2080.0500000000002</v>
      </c>
      <c r="BC43" s="2">
        <v>2100.1999999999998</v>
      </c>
      <c r="BD43" s="2">
        <v>2118.6999999999998</v>
      </c>
      <c r="BE43" s="2">
        <v>2151.0500000000002</v>
      </c>
      <c r="BF43" s="2">
        <v>2167.0500000000002</v>
      </c>
      <c r="BG43" s="2">
        <v>2187.2750000000001</v>
      </c>
      <c r="BH43" s="2">
        <v>2197.125</v>
      </c>
      <c r="BI43" s="2">
        <v>2218.15</v>
      </c>
      <c r="BJ43" s="2">
        <v>2230.0500000000002</v>
      </c>
      <c r="BK43" s="2">
        <v>2246.6</v>
      </c>
      <c r="BL43" s="2">
        <v>2270.8249999999998</v>
      </c>
      <c r="BM43" s="2">
        <v>2290.5</v>
      </c>
      <c r="BN43" s="2">
        <v>2329.8249999999998</v>
      </c>
      <c r="BO43" s="2">
        <v>2341.875</v>
      </c>
      <c r="BP43" s="2">
        <v>2372.65</v>
      </c>
      <c r="BQ43" s="2">
        <v>2386.5500000000002</v>
      </c>
      <c r="BR43" s="2">
        <v>2418.35</v>
      </c>
      <c r="BS43" s="2">
        <v>2442.9250000000002</v>
      </c>
      <c r="BT43" s="2">
        <v>2461.5749999999998</v>
      </c>
      <c r="BU43" s="2">
        <v>2479.8000000000002</v>
      </c>
      <c r="BV43" s="2">
        <v>2484.6999999999998</v>
      </c>
      <c r="BW43" s="2">
        <v>2511.85</v>
      </c>
      <c r="BX43" s="2">
        <v>2520.9749999999999</v>
      </c>
      <c r="BY43" s="2">
        <v>2522.65</v>
      </c>
      <c r="BZ43" s="2">
        <v>2499.6750000000002</v>
      </c>
      <c r="CA43" s="2">
        <v>2487.9749999999999</v>
      </c>
      <c r="CB43" s="2">
        <v>2507.375</v>
      </c>
      <c r="CC43" s="2">
        <v>2520.0500000000002</v>
      </c>
      <c r="CD43" s="2">
        <v>2528.8249999999998</v>
      </c>
      <c r="CE43" s="2">
        <v>2559.1</v>
      </c>
      <c r="CF43" s="2">
        <v>2586.85</v>
      </c>
      <c r="CG43" s="2">
        <v>2612.4250000000002</v>
      </c>
      <c r="CH43" s="2">
        <v>2639.65</v>
      </c>
      <c r="CI43" s="2">
        <v>2644.0749999999998</v>
      </c>
      <c r="CJ43" s="2">
        <v>2659.45</v>
      </c>
      <c r="CK43" s="2">
        <v>2672.15</v>
      </c>
      <c r="CL43" s="2">
        <v>2708.5</v>
      </c>
      <c r="CM43" s="2">
        <v>2734.7750000000001</v>
      </c>
      <c r="CN43" s="2">
        <v>2771.85</v>
      </c>
      <c r="CO43" s="2">
        <v>2788.05</v>
      </c>
      <c r="CP43" s="2">
        <v>2819.9749999999999</v>
      </c>
      <c r="CQ43" s="2">
        <v>2830</v>
      </c>
      <c r="CR43" s="2">
        <v>2838.4250000000002</v>
      </c>
      <c r="CS43" s="2">
        <v>2862.5749999999998</v>
      </c>
      <c r="CT43" s="2">
        <v>2882.0250000000001</v>
      </c>
      <c r="CU43" s="2">
        <v>2903.6</v>
      </c>
      <c r="CV43" s="2">
        <v>2952.0250000000001</v>
      </c>
      <c r="CW43" s="2">
        <v>2978.5250000000001</v>
      </c>
      <c r="CX43" s="2">
        <v>3009.45</v>
      </c>
      <c r="CY43" s="2">
        <v>3028.875</v>
      </c>
      <c r="CZ43" s="2">
        <v>3079.3</v>
      </c>
      <c r="DA43" s="2">
        <v>3117.75</v>
      </c>
      <c r="DB43" s="2">
        <v>3144.375</v>
      </c>
      <c r="DC43" s="2">
        <v>3175.9250000000002</v>
      </c>
      <c r="DD43" s="2">
        <v>3205.3249999999998</v>
      </c>
      <c r="DE43" s="2">
        <v>3245.7</v>
      </c>
      <c r="DF43" s="2">
        <v>3297.9250000000002</v>
      </c>
      <c r="DG43" s="2">
        <v>3328.9</v>
      </c>
      <c r="DH43" s="2">
        <v>3356.6750000000002</v>
      </c>
      <c r="DI43" s="2">
        <v>3401.2</v>
      </c>
      <c r="DJ43" s="2">
        <v>3457</v>
      </c>
      <c r="DK43" s="2">
        <v>3469.5250000000001</v>
      </c>
      <c r="DL43" s="2">
        <v>3532.7249999999999</v>
      </c>
      <c r="DM43" s="2">
        <v>3536.3249999999998</v>
      </c>
      <c r="DN43" s="2">
        <v>3557.45</v>
      </c>
      <c r="DO43" s="2">
        <v>3545.7750000000001</v>
      </c>
      <c r="DP43" s="2">
        <v>3567.9250000000002</v>
      </c>
      <c r="DQ43" s="2">
        <v>3553.625</v>
      </c>
      <c r="DR43" s="2">
        <v>3563.4</v>
      </c>
      <c r="DS43" s="2">
        <v>3593.2</v>
      </c>
      <c r="DT43" s="2">
        <v>3615.2</v>
      </c>
      <c r="DU43" s="2">
        <v>3629.9</v>
      </c>
      <c r="DV43" s="2">
        <v>3634.4</v>
      </c>
      <c r="DW43" s="2">
        <v>3653.5250000000001</v>
      </c>
      <c r="DX43" s="2">
        <v>3685.9</v>
      </c>
      <c r="DY43" s="2">
        <v>3747.2</v>
      </c>
      <c r="DZ43" s="2">
        <v>3790.7</v>
      </c>
      <c r="EA43" s="2">
        <v>3812.1750000000002</v>
      </c>
      <c r="EB43" s="2">
        <v>3841.7249999999999</v>
      </c>
      <c r="EC43" s="2">
        <v>3878.15</v>
      </c>
      <c r="ED43" s="2">
        <v>3917.7249999999999</v>
      </c>
      <c r="EE43" s="2">
        <v>3961.1750000000002</v>
      </c>
      <c r="EF43" s="2">
        <v>3980.7</v>
      </c>
      <c r="EG43" s="2">
        <v>4011.9</v>
      </c>
      <c r="EH43" s="2">
        <v>4034.1750000000002</v>
      </c>
      <c r="EI43" s="2">
        <v>4088.45</v>
      </c>
      <c r="EJ43" s="2">
        <v>4099.05</v>
      </c>
      <c r="EK43" s="2">
        <v>4105.1750000000002</v>
      </c>
      <c r="EL43" s="2">
        <v>4140.4750000000004</v>
      </c>
      <c r="EM43" s="2">
        <v>4152.9250000000002</v>
      </c>
      <c r="EN43" s="2">
        <v>4178.3249999999998</v>
      </c>
      <c r="EO43" s="2">
        <v>4202.3999999999996</v>
      </c>
      <c r="EP43" s="2">
        <v>4228.8</v>
      </c>
      <c r="EQ43" s="2">
        <v>4210.75</v>
      </c>
      <c r="ER43" s="2">
        <v>4235.8249999999998</v>
      </c>
      <c r="ES43" s="2">
        <v>4213.5749999999998</v>
      </c>
      <c r="ET43" s="2">
        <v>4121.3500000000004</v>
      </c>
      <c r="EU43" s="2">
        <v>4074.5749999999998</v>
      </c>
      <c r="EV43" s="2">
        <v>4067.2750000000001</v>
      </c>
      <c r="EW43" s="2">
        <v>4081.5749999999998</v>
      </c>
      <c r="EX43" s="2">
        <v>4125.7</v>
      </c>
      <c r="EY43" s="2">
        <v>4145.6750000000002</v>
      </c>
      <c r="EZ43" s="2">
        <v>4185.8</v>
      </c>
      <c r="FA43" s="2">
        <v>4218.0749999999998</v>
      </c>
      <c r="FB43" s="2">
        <v>4240.2250000000004</v>
      </c>
      <c r="FC43" s="2">
        <v>4230.1499999999996</v>
      </c>
      <c r="FD43" s="2">
        <v>4258.7749999999996</v>
      </c>
      <c r="FE43" s="2">
        <v>4257.8249999999998</v>
      </c>
      <c r="FF43" s="2">
        <v>4305.6499999999996</v>
      </c>
      <c r="FG43" s="2">
        <v>4341.75</v>
      </c>
      <c r="FH43" s="2">
        <v>4361.125</v>
      </c>
      <c r="FI43" s="2">
        <v>4367.4250000000002</v>
      </c>
      <c r="FJ43" s="2">
        <v>4372.4750000000004</v>
      </c>
      <c r="FK43" s="2">
        <v>4415.6000000000004</v>
      </c>
      <c r="FL43" s="2">
        <v>4427.4250000000002</v>
      </c>
      <c r="FM43" s="2">
        <v>4465.125</v>
      </c>
      <c r="FN43" s="2">
        <v>4504.0249999999996</v>
      </c>
      <c r="FO43" s="2">
        <v>4488.5</v>
      </c>
      <c r="FP43" s="2">
        <v>4546.4750000000004</v>
      </c>
      <c r="FQ43" s="2">
        <v>4601.7250000000004</v>
      </c>
      <c r="FR43" s="2">
        <v>4625</v>
      </c>
      <c r="FS43" s="2">
        <v>4666.6499999999996</v>
      </c>
      <c r="FT43" s="2">
        <v>4695.55</v>
      </c>
      <c r="FU43" s="2">
        <v>4714.3500000000004</v>
      </c>
      <c r="FV43" s="2">
        <v>4723.05</v>
      </c>
      <c r="FW43" s="2">
        <v>4750.4250000000002</v>
      </c>
      <c r="FX43" s="2">
        <v>4765.6750000000002</v>
      </c>
      <c r="FY43" s="2">
        <v>4799.4750000000004</v>
      </c>
      <c r="FZ43" s="2">
        <v>4826.1000000000004</v>
      </c>
      <c r="GA43" s="2">
        <v>4849.5749999999998</v>
      </c>
      <c r="GB43" s="2">
        <v>4876.7250000000004</v>
      </c>
      <c r="GC43" s="2">
        <v>4915.2</v>
      </c>
      <c r="GD43" s="2">
        <v>4970.6000000000004</v>
      </c>
      <c r="GE43" s="2">
        <v>5011.0249999999996</v>
      </c>
      <c r="GF43" s="2">
        <v>5037.625</v>
      </c>
      <c r="GG43" s="2">
        <v>5069.05</v>
      </c>
      <c r="GH43" s="2">
        <v>5076.2250000000004</v>
      </c>
      <c r="GI43" s="2">
        <v>5107.8999999999996</v>
      </c>
      <c r="GJ43" s="2">
        <v>5150.5749999999998</v>
      </c>
      <c r="GK43" s="2">
        <v>5210.8249999999998</v>
      </c>
      <c r="GL43" s="2">
        <v>5246.35</v>
      </c>
      <c r="GM43" s="2">
        <v>5177.3</v>
      </c>
      <c r="GN43" s="2">
        <v>4769.5</v>
      </c>
      <c r="GO43" s="2">
        <v>5139.7250000000004</v>
      </c>
      <c r="GP43" s="2">
        <v>5197.9750000000004</v>
      </c>
      <c r="GQ43" s="2">
        <v>5270.5249999999996</v>
      </c>
      <c r="GR43" s="2">
        <v>5360.2250000000004</v>
      </c>
      <c r="GS43" s="2">
        <v>5404.45</v>
      </c>
      <c r="GT43" s="2">
        <v>5497.1750000000002</v>
      </c>
      <c r="GU43" s="2">
        <v>5483.1750000000002</v>
      </c>
      <c r="GV43" s="2">
        <v>5491.75</v>
      </c>
      <c r="GW43" s="2">
        <v>5531.4</v>
      </c>
      <c r="GX43" s="2">
        <v>5569.5749999999998</v>
      </c>
      <c r="GY43" s="2">
        <v>5609.9</v>
      </c>
      <c r="GZ43" s="2">
        <v>5645.125</v>
      </c>
      <c r="HA43" s="2">
        <v>5710.25</v>
      </c>
      <c r="HB43" s="2">
        <v>5758.45</v>
      </c>
      <c r="HC43" s="2">
        <v>5770.5249999999996</v>
      </c>
      <c r="HD43" s="2">
        <v>5821.625</v>
      </c>
      <c r="HE43" s="2">
        <v>5869.65</v>
      </c>
      <c r="HF43" s="2">
        <v>5896.625</v>
      </c>
      <c r="HG43" s="2">
        <v>5887.05</v>
      </c>
      <c r="HH43" s="2">
        <v>5942.75</v>
      </c>
      <c r="HI43" s="2">
        <v>6006.7</v>
      </c>
      <c r="HJ43" s="2">
        <v>6013.9250000000002</v>
      </c>
      <c r="HK43" s="2">
        <v>6043.625</v>
      </c>
      <c r="HL43" s="3">
        <v>6069.433</v>
      </c>
      <c r="HM43" s="3">
        <v>6101.4989999999998</v>
      </c>
      <c r="HN43" s="3">
        <v>6144.152</v>
      </c>
      <c r="HO43" s="3">
        <v>6188.076</v>
      </c>
      <c r="HP43" s="3">
        <v>6230.5839999999998</v>
      </c>
      <c r="HQ43" s="3">
        <v>6271.86</v>
      </c>
      <c r="HR43" s="3">
        <v>6312.08</v>
      </c>
      <c r="HS43" s="3">
        <v>6352.0039999999999</v>
      </c>
      <c r="HT43" s="3">
        <v>6391.9359999999997</v>
      </c>
      <c r="HU43" s="3">
        <v>6432.0510000000004</v>
      </c>
      <c r="HV43" s="3">
        <v>6472.393</v>
      </c>
      <c r="HW43" s="3">
        <v>6513.1580000000004</v>
      </c>
      <c r="HX43" s="3">
        <v>6554.4380000000001</v>
      </c>
      <c r="HY43" s="3">
        <v>6596.4009999999998</v>
      </c>
      <c r="HZ43" s="3">
        <v>6638.9309999999996</v>
      </c>
      <c r="IA43" s="3">
        <v>6681.8710000000001</v>
      </c>
      <c r="IB43" s="3">
        <v>6724.9780000000001</v>
      </c>
      <c r="IC43" s="3">
        <v>6767.7610000000004</v>
      </c>
      <c r="ID43" s="3">
        <v>6810.1319999999996</v>
      </c>
      <c r="IE43" s="3">
        <v>6852.1090000000004</v>
      </c>
      <c r="IF43" s="3">
        <v>6893.72</v>
      </c>
      <c r="IG43" s="3">
        <v>6935.1589999999997</v>
      </c>
      <c r="IH43" s="3">
        <v>6976.3149999999996</v>
      </c>
      <c r="II43" s="3">
        <v>7017.3959999999997</v>
      </c>
      <c r="IJ43" s="3">
        <v>7058.0060000000003</v>
      </c>
      <c r="IK43" s="3">
        <v>7098.0860000000002</v>
      </c>
      <c r="IL43" s="3">
        <v>7137.6260000000002</v>
      </c>
      <c r="IM43" s="3">
        <v>7176.5969999999998</v>
      </c>
      <c r="IN43" s="3">
        <v>7215.4679999999998</v>
      </c>
      <c r="IO43" s="3">
        <v>7253.9970000000003</v>
      </c>
      <c r="IP43" s="3">
        <v>7292.1570000000002</v>
      </c>
      <c r="IQ43" s="3">
        <v>7329.9080000000004</v>
      </c>
      <c r="IR43" s="3">
        <v>7367.1379999999999</v>
      </c>
      <c r="IS43" s="3">
        <v>7403.9380000000001</v>
      </c>
      <c r="IT43" s="3">
        <v>7440.3680000000004</v>
      </c>
      <c r="IU43" s="3">
        <v>7476.268</v>
      </c>
      <c r="IV43" s="3">
        <v>7512.1379999999999</v>
      </c>
      <c r="IW43" s="3">
        <v>7547.7370000000001</v>
      </c>
      <c r="IX43" s="3">
        <v>7583.558</v>
      </c>
      <c r="IY43" s="3">
        <v>7618.6880000000001</v>
      </c>
      <c r="IZ43" s="3">
        <v>7654.1580000000004</v>
      </c>
      <c r="JA43" s="3">
        <v>7689.3770000000004</v>
      </c>
      <c r="JB43" s="3">
        <v>7724.7780000000002</v>
      </c>
      <c r="JC43" s="3">
        <v>7759.7969999999996</v>
      </c>
      <c r="JD43" s="3">
        <v>7794.857</v>
      </c>
      <c r="JE43" s="3">
        <v>7830.3370000000004</v>
      </c>
      <c r="JF43" s="3">
        <v>7865.2969999999996</v>
      </c>
      <c r="JG43" s="3">
        <v>7900.4170000000004</v>
      </c>
      <c r="JH43" s="3">
        <v>7935.3770000000004</v>
      </c>
      <c r="JI43" s="3">
        <v>7970.6769999999997</v>
      </c>
      <c r="JJ43" s="3">
        <v>8005.8969999999999</v>
      </c>
      <c r="JK43" s="3">
        <v>8041.1769999999997</v>
      </c>
      <c r="JL43" s="3">
        <v>8076.6369999999997</v>
      </c>
      <c r="JM43" s="3">
        <v>8111.3969999999999</v>
      </c>
      <c r="JN43" s="3">
        <v>8146.9369999999999</v>
      </c>
      <c r="JO43" s="3">
        <v>8182.2969999999996</v>
      </c>
      <c r="JP43" s="3">
        <v>8217.5869999999995</v>
      </c>
      <c r="JQ43" s="3">
        <v>8252.9969999999994</v>
      </c>
      <c r="JR43" s="3">
        <v>8288.5570000000007</v>
      </c>
      <c r="JS43" s="3">
        <v>8324.0259999999998</v>
      </c>
      <c r="JT43" s="3">
        <v>8359.6370000000006</v>
      </c>
      <c r="JU43" s="3">
        <v>8395.2860000000001</v>
      </c>
      <c r="JV43" s="3">
        <v>8431.0869999999995</v>
      </c>
      <c r="JW43" s="3">
        <v>8466.7860000000001</v>
      </c>
      <c r="JX43" s="3">
        <v>8502.6560000000009</v>
      </c>
      <c r="JY43" s="3">
        <v>8538.5169999999998</v>
      </c>
      <c r="JZ43" s="3">
        <v>8574.3160000000007</v>
      </c>
      <c r="KA43" s="3">
        <v>8610.4560000000001</v>
      </c>
      <c r="KB43" s="3">
        <v>8646.8459999999995</v>
      </c>
      <c r="KC43" s="3">
        <v>8682.9259999999995</v>
      </c>
      <c r="KD43" s="3">
        <v>8719.4760000000006</v>
      </c>
      <c r="KE43" s="3">
        <v>8755.8860000000004</v>
      </c>
      <c r="KF43" s="3">
        <v>8792.4060000000009</v>
      </c>
      <c r="KG43" s="3">
        <v>8828.866</v>
      </c>
      <c r="KH43" s="3">
        <v>8865.6460000000006</v>
      </c>
      <c r="KI43" s="3">
        <v>8902.1659999999993</v>
      </c>
      <c r="KJ43" s="3">
        <v>8938.9050000000007</v>
      </c>
      <c r="KK43" s="3">
        <v>8975.5650000000005</v>
      </c>
      <c r="KL43" s="3">
        <v>9012.4150000000009</v>
      </c>
      <c r="KM43" s="3">
        <v>9049.4850000000006</v>
      </c>
      <c r="KN43" s="3">
        <v>9086.3060000000005</v>
      </c>
      <c r="KO43" s="3">
        <v>9123.3649999999998</v>
      </c>
      <c r="KP43" s="3">
        <v>9160.5750000000007</v>
      </c>
      <c r="KQ43" s="3">
        <v>9197.7849999999999</v>
      </c>
      <c r="KR43" s="3">
        <v>9234.9850000000006</v>
      </c>
      <c r="KS43" s="3">
        <v>9272.3150000000005</v>
      </c>
      <c r="KT43" s="3">
        <v>9309.625</v>
      </c>
      <c r="KU43" s="3">
        <v>9346.9850000000006</v>
      </c>
      <c r="KV43" s="3">
        <v>9384.8349999999991</v>
      </c>
      <c r="KW43" s="3">
        <v>9422.0750000000007</v>
      </c>
      <c r="KX43" s="3">
        <v>9460.1540000000005</v>
      </c>
      <c r="KY43" s="3">
        <v>9497.9950000000008</v>
      </c>
      <c r="KZ43" s="3">
        <v>9535.4040000000005</v>
      </c>
      <c r="LA43" s="3">
        <v>9573.3050000000003</v>
      </c>
      <c r="LB43" s="3">
        <v>9611.1139999999996</v>
      </c>
      <c r="LC43" s="3">
        <v>9649.5339999999997</v>
      </c>
      <c r="LD43" s="3">
        <v>9687.6450000000004</v>
      </c>
      <c r="LE43" s="3">
        <v>9725.5640000000003</v>
      </c>
      <c r="LF43" s="3">
        <v>9763.9539999999997</v>
      </c>
      <c r="LG43" s="3">
        <v>9802.2839999999997</v>
      </c>
      <c r="LH43" s="3">
        <v>9840.9240000000009</v>
      </c>
      <c r="LI43" s="3">
        <v>9879.5239999999994</v>
      </c>
      <c r="LJ43" s="3">
        <v>9918.3040000000001</v>
      </c>
      <c r="LK43" s="3">
        <v>9957.3639999999996</v>
      </c>
      <c r="LL43" s="3">
        <v>9996.3340000000007</v>
      </c>
      <c r="LM43" s="3">
        <v>10035.6</v>
      </c>
      <c r="LN43" s="3">
        <v>10074.950000000001</v>
      </c>
      <c r="LO43" s="3">
        <v>10114.32</v>
      </c>
      <c r="LP43" s="3">
        <v>10153.94</v>
      </c>
      <c r="LQ43" s="3">
        <v>10193.719999999999</v>
      </c>
      <c r="LR43" s="3">
        <v>10233.66</v>
      </c>
      <c r="LS43" s="3">
        <v>10273.69</v>
      </c>
      <c r="LT43" s="3">
        <v>10313.75</v>
      </c>
      <c r="LU43" s="3">
        <v>10354.040000000001</v>
      </c>
      <c r="LV43" s="3">
        <v>10394.530000000001</v>
      </c>
      <c r="LW43" s="3">
        <v>10435.040000000001</v>
      </c>
      <c r="LX43" s="3">
        <v>10475.76</v>
      </c>
      <c r="LY43" s="3">
        <v>10516.67</v>
      </c>
      <c r="LZ43" s="3">
        <v>10557.56</v>
      </c>
      <c r="MA43" s="3">
        <v>10598.8</v>
      </c>
      <c r="MB43" s="3">
        <v>10640</v>
      </c>
      <c r="MC43" s="3">
        <v>10681.48</v>
      </c>
      <c r="MD43" s="3">
        <v>10723.11</v>
      </c>
      <c r="ME43" s="3">
        <v>10764.76</v>
      </c>
      <c r="MF43" s="3">
        <v>10806.67</v>
      </c>
      <c r="MG43" s="3">
        <v>10848.74</v>
      </c>
      <c r="MH43" s="3">
        <v>10890.93</v>
      </c>
      <c r="MI43" s="3">
        <v>10933.35</v>
      </c>
      <c r="MJ43" s="3">
        <v>10975.91</v>
      </c>
      <c r="MK43" s="3">
        <v>11018.69</v>
      </c>
      <c r="ML43" s="3">
        <v>11061.51</v>
      </c>
      <c r="MM43" s="3">
        <v>11104.57</v>
      </c>
      <c r="MN43" s="3">
        <v>11147.72</v>
      </c>
      <c r="MO43" s="3">
        <v>11191.06</v>
      </c>
      <c r="MP43" s="3">
        <v>11234.59</v>
      </c>
      <c r="MQ43" s="3">
        <v>11278.29</v>
      </c>
      <c r="MR43" s="3">
        <v>11322.16</v>
      </c>
      <c r="MS43" s="3">
        <v>11366.2</v>
      </c>
      <c r="MT43" s="3">
        <v>11410.3</v>
      </c>
      <c r="MU43" s="180" t="s">
        <v>383</v>
      </c>
      <c r="MV43" s="180" t="b">
        <v>1</v>
      </c>
      <c r="MW43" s="1" t="s">
        <v>384</v>
      </c>
      <c r="MX43" s="180" t="s">
        <v>376</v>
      </c>
      <c r="MY43" s="180">
        <v>2026</v>
      </c>
      <c r="MZ43" s="180">
        <v>1</v>
      </c>
      <c r="NA43" s="17">
        <v>46174</v>
      </c>
      <c r="NB43" s="1" t="s">
        <v>385</v>
      </c>
      <c r="NC43" s="1" t="s">
        <v>386</v>
      </c>
      <c r="ND43" s="180" t="s">
        <v>387</v>
      </c>
      <c r="NE43" s="180" t="s">
        <v>379</v>
      </c>
      <c r="NF43" s="180" t="s">
        <v>749</v>
      </c>
    </row>
    <row r="44" spans="1:370" x14ac:dyDescent="0.25">
      <c r="A44" s="180" t="s">
        <v>380</v>
      </c>
      <c r="B44" s="180" t="s">
        <v>425</v>
      </c>
      <c r="C44" s="1" t="s">
        <v>1411</v>
      </c>
      <c r="D44" s="180" t="s">
        <v>381</v>
      </c>
      <c r="E44" s="180" t="s">
        <v>382</v>
      </c>
      <c r="F44" s="180" t="s">
        <v>374</v>
      </c>
      <c r="G44" s="2">
        <v>-11.26225</v>
      </c>
      <c r="H44" s="2">
        <v>-11.97875</v>
      </c>
      <c r="I44" s="2">
        <v>-10.911250000000001</v>
      </c>
      <c r="J44" s="2">
        <v>-10.439</v>
      </c>
      <c r="K44" s="2">
        <v>-12.25375</v>
      </c>
      <c r="L44" s="2">
        <v>-14.067500000000001</v>
      </c>
      <c r="M44" s="2">
        <v>-13.9215</v>
      </c>
      <c r="N44" s="2">
        <v>-19.52225</v>
      </c>
      <c r="O44" s="2">
        <v>-27.949750000000002</v>
      </c>
      <c r="P44" s="2">
        <v>-39.512500000000003</v>
      </c>
      <c r="Q44" s="2">
        <v>-29.704750000000001</v>
      </c>
      <c r="R44" s="2">
        <v>-31.439</v>
      </c>
      <c r="S44" s="2">
        <v>-28.024750000000001</v>
      </c>
      <c r="T44" s="2">
        <v>-25.544750000000001</v>
      </c>
      <c r="U44" s="2">
        <v>-25.784749999999999</v>
      </c>
      <c r="V44" s="2">
        <v>-25.148</v>
      </c>
      <c r="W44" s="2">
        <v>-21.460999999999999</v>
      </c>
      <c r="X44" s="2">
        <v>-21.699000000000002</v>
      </c>
      <c r="Y44" s="2">
        <v>-22.277999999999999</v>
      </c>
      <c r="Z44" s="2">
        <v>-22.713000000000001</v>
      </c>
      <c r="AA44" s="2">
        <v>-23.0655</v>
      </c>
      <c r="AB44" s="2">
        <v>-19.387499999999999</v>
      </c>
      <c r="AC44" s="2">
        <v>-20.11525</v>
      </c>
      <c r="AD44" s="2">
        <v>-18.600999999999999</v>
      </c>
      <c r="AE44" s="2">
        <v>-16.863250000000001</v>
      </c>
      <c r="AF44" s="2">
        <v>-18.222000000000001</v>
      </c>
      <c r="AG44" s="2">
        <v>-20.598500000000001</v>
      </c>
      <c r="AH44" s="2">
        <v>-22.878499999999999</v>
      </c>
      <c r="AI44" s="2">
        <v>-26.833749999999998</v>
      </c>
      <c r="AJ44" s="2">
        <v>-34.053249999999998</v>
      </c>
      <c r="AK44" s="2">
        <v>-35.22325</v>
      </c>
      <c r="AL44" s="2">
        <v>-32.162750000000003</v>
      </c>
      <c r="AM44" s="2">
        <v>-28.623750000000001</v>
      </c>
      <c r="AN44" s="2">
        <v>-30.043749999999999</v>
      </c>
      <c r="AO44" s="2">
        <v>-31.364999999999998</v>
      </c>
      <c r="AP44" s="2">
        <v>-40.436500000000002</v>
      </c>
      <c r="AQ44" s="2">
        <v>-45.111499999999999</v>
      </c>
      <c r="AR44" s="2">
        <v>-49.078749999999999</v>
      </c>
      <c r="AS44" s="2">
        <v>-58.131500000000003</v>
      </c>
      <c r="AT44" s="2">
        <v>-67.804249999999996</v>
      </c>
      <c r="AU44" s="2">
        <v>-68.061000000000007</v>
      </c>
      <c r="AV44" s="2">
        <v>-65.452500000000001</v>
      </c>
      <c r="AW44" s="2">
        <v>-68.011750000000006</v>
      </c>
      <c r="AX44" s="2">
        <v>-63.712000000000003</v>
      </c>
      <c r="AY44" s="2">
        <v>-57.578749999999999</v>
      </c>
      <c r="AZ44" s="2">
        <v>-61.354999999999997</v>
      </c>
      <c r="BA44" s="2">
        <v>-63.138500000000001</v>
      </c>
      <c r="BB44" s="2">
        <v>-67.535749999999993</v>
      </c>
      <c r="BC44" s="2">
        <v>-57.966500000000003</v>
      </c>
      <c r="BD44" s="2">
        <v>-72.866</v>
      </c>
      <c r="BE44" s="2">
        <v>-69.164490000000001</v>
      </c>
      <c r="BF44" s="2">
        <v>-70.546250000000001</v>
      </c>
      <c r="BG44" s="2">
        <v>-69.484750000000005</v>
      </c>
      <c r="BH44" s="2">
        <v>-76.864249999999998</v>
      </c>
      <c r="BI44" s="2">
        <v>-79.046250000000001</v>
      </c>
      <c r="BJ44" s="2">
        <v>-71.27</v>
      </c>
      <c r="BK44" s="2">
        <v>-73.37424</v>
      </c>
      <c r="BL44" s="2">
        <v>-58.127749999999999</v>
      </c>
      <c r="BM44" s="2">
        <v>-64.236999999999995</v>
      </c>
      <c r="BN44" s="2">
        <v>-65.601489999999998</v>
      </c>
      <c r="BO44" s="2">
        <v>-62.976500000000001</v>
      </c>
      <c r="BP44" s="2">
        <v>-62.298000000000002</v>
      </c>
      <c r="BQ44" s="2">
        <v>-57.320999999999998</v>
      </c>
      <c r="BR44" s="2">
        <v>-60.847749999999998</v>
      </c>
      <c r="BS44" s="2">
        <v>-54.259</v>
      </c>
      <c r="BT44" s="2">
        <v>-61.297750000000001</v>
      </c>
      <c r="BU44" s="2">
        <v>-64.216759999999994</v>
      </c>
      <c r="BV44" s="2">
        <v>-69.887749999999997</v>
      </c>
      <c r="BW44" s="2">
        <v>-75.406750000000002</v>
      </c>
      <c r="BX44" s="2">
        <v>-78.295240000000007</v>
      </c>
      <c r="BY44" s="2">
        <v>-78.010999999999996</v>
      </c>
      <c r="BZ44" s="2">
        <v>-90.531750000000002</v>
      </c>
      <c r="CA44" s="2">
        <v>-78.295240000000007</v>
      </c>
      <c r="CB44" s="2">
        <v>-94.853750000000005</v>
      </c>
      <c r="CC44" s="2">
        <v>-103.8295</v>
      </c>
      <c r="CD44" s="2">
        <v>-105.94199999999999</v>
      </c>
      <c r="CE44" s="2">
        <v>-114.777</v>
      </c>
      <c r="CF44" s="2">
        <v>-116.71850000000001</v>
      </c>
      <c r="CG44" s="2">
        <v>-120.3043</v>
      </c>
      <c r="CH44" s="2">
        <v>-118.1052</v>
      </c>
      <c r="CI44" s="2">
        <v>-117.89100000000001</v>
      </c>
      <c r="CJ44" s="2">
        <v>-109.426</v>
      </c>
      <c r="CK44" s="2">
        <v>-110.2527</v>
      </c>
      <c r="CL44" s="2">
        <v>-99.058750000000003</v>
      </c>
      <c r="CM44" s="2">
        <v>-92.080250000000007</v>
      </c>
      <c r="CN44" s="2">
        <v>-86.451750000000004</v>
      </c>
      <c r="CO44" s="2">
        <v>-90.907250000000005</v>
      </c>
      <c r="CP44" s="2">
        <v>-93.019000000000005</v>
      </c>
      <c r="CQ44" s="2">
        <v>-92.740750000000006</v>
      </c>
      <c r="CR44" s="2">
        <v>-95.136759999999995</v>
      </c>
      <c r="CS44" s="2">
        <v>-91.813509999999994</v>
      </c>
      <c r="CT44" s="2">
        <v>-82.625</v>
      </c>
      <c r="CU44" s="2">
        <v>-83.498750000000001</v>
      </c>
      <c r="CV44" s="2">
        <v>-73.070760000000007</v>
      </c>
      <c r="CW44" s="2">
        <v>-68.582999999999998</v>
      </c>
      <c r="CX44" s="2">
        <v>-62.189749999999997</v>
      </c>
      <c r="CY44" s="2">
        <v>-54.208759999999998</v>
      </c>
      <c r="CZ44" s="2">
        <v>-49.821750000000002</v>
      </c>
      <c r="DA44" s="2">
        <v>-39.750500000000002</v>
      </c>
      <c r="DB44" s="2">
        <v>-40.748249999999999</v>
      </c>
      <c r="DC44" s="2">
        <v>-25.920999999999999</v>
      </c>
      <c r="DD44" s="2">
        <v>-25.850750000000001</v>
      </c>
      <c r="DE44" s="2">
        <v>-19.119250000000001</v>
      </c>
      <c r="DF44" s="2">
        <v>-15.787000000000001</v>
      </c>
      <c r="DG44" s="2">
        <v>-12.8385</v>
      </c>
      <c r="DH44" s="2">
        <v>-10.17075</v>
      </c>
      <c r="DI44" s="2">
        <v>-9.4542490000000008</v>
      </c>
      <c r="DJ44" s="2">
        <v>-12.23875</v>
      </c>
      <c r="DK44" s="2">
        <v>17.151499999999999</v>
      </c>
      <c r="DL44" s="2">
        <v>12.178750000000001</v>
      </c>
      <c r="DM44" s="2">
        <v>9.9915000000000003</v>
      </c>
      <c r="DN44" s="2">
        <v>0.629</v>
      </c>
      <c r="DO44" s="2">
        <v>-9.1652500000000003</v>
      </c>
      <c r="DP44" s="2">
        <v>-27.3</v>
      </c>
      <c r="DQ44" s="2">
        <v>-83.220249999999993</v>
      </c>
      <c r="DR44" s="2">
        <v>-74.771749999999997</v>
      </c>
      <c r="DS44" s="2">
        <v>-128.45650000000001</v>
      </c>
      <c r="DT44" s="2">
        <v>-138.95769999999999</v>
      </c>
      <c r="DU44" s="2">
        <v>-144.0675</v>
      </c>
      <c r="DV44" s="2">
        <v>-159.29900000000001</v>
      </c>
      <c r="DW44" s="2">
        <v>-171.36519999999999</v>
      </c>
      <c r="DX44" s="2">
        <v>-183.84399999999999</v>
      </c>
      <c r="DY44" s="2">
        <v>-198.2697</v>
      </c>
      <c r="DZ44" s="2">
        <v>-176.48179999999999</v>
      </c>
      <c r="EA44" s="2">
        <v>-184.8245</v>
      </c>
      <c r="EB44" s="2">
        <v>-178.38900000000001</v>
      </c>
      <c r="EC44" s="2">
        <v>-172.61420000000001</v>
      </c>
      <c r="ED44" s="2">
        <v>-166.65430000000001</v>
      </c>
      <c r="EE44" s="2">
        <v>-145.29400000000001</v>
      </c>
      <c r="EF44" s="2">
        <v>-144.00129999999999</v>
      </c>
      <c r="EG44" s="2">
        <v>-157.6183</v>
      </c>
      <c r="EH44" s="2">
        <v>-137.4478</v>
      </c>
      <c r="EI44" s="2">
        <v>-119.2255</v>
      </c>
      <c r="EJ44" s="2">
        <v>-118.02500000000001</v>
      </c>
      <c r="EK44" s="2">
        <v>-117.7483</v>
      </c>
      <c r="EL44" s="2">
        <v>-121.09699999999999</v>
      </c>
      <c r="EM44" s="2">
        <v>-128.61070000000001</v>
      </c>
      <c r="EN44" s="2">
        <v>-131.61269999999999</v>
      </c>
      <c r="EO44" s="2">
        <v>-152.54400000000001</v>
      </c>
      <c r="EP44" s="2">
        <v>-168.1918</v>
      </c>
      <c r="EQ44" s="2">
        <v>-190.63749999999999</v>
      </c>
      <c r="ER44" s="2">
        <v>-283.62299999999999</v>
      </c>
      <c r="ES44" s="2">
        <v>-268.96019999999999</v>
      </c>
      <c r="ET44" s="2">
        <v>-297.51900000000001</v>
      </c>
      <c r="EU44" s="2">
        <v>-405.77600000000001</v>
      </c>
      <c r="EV44" s="2">
        <v>-460.56630000000001</v>
      </c>
      <c r="EW44" s="2">
        <v>-467.04719999999998</v>
      </c>
      <c r="EX44" s="2">
        <v>-453.00819999999999</v>
      </c>
      <c r="EY44" s="2">
        <v>-468.29500000000002</v>
      </c>
      <c r="EZ44" s="2">
        <v>-468.93880000000001</v>
      </c>
      <c r="FA44" s="2">
        <v>-450.14800000000002</v>
      </c>
      <c r="FB44" s="2">
        <v>-439.22500000000002</v>
      </c>
      <c r="FC44" s="2">
        <v>-425.86900000000003</v>
      </c>
      <c r="FD44" s="2">
        <v>-429.05829999999997</v>
      </c>
      <c r="FE44" s="2">
        <v>-418.0215</v>
      </c>
      <c r="FF44" s="2">
        <v>-409.50650000000002</v>
      </c>
      <c r="FG44" s="2">
        <v>-383.50319999999999</v>
      </c>
      <c r="FH44" s="2">
        <v>-378.95929999999998</v>
      </c>
      <c r="FI44" s="2">
        <v>-375.42430000000002</v>
      </c>
      <c r="FJ44" s="2">
        <v>-356.17950000000002</v>
      </c>
      <c r="FK44" s="2">
        <v>-282.64550000000003</v>
      </c>
      <c r="FL44" s="2">
        <v>-216.62119999999999</v>
      </c>
      <c r="FM44" s="2">
        <v>-266.7097</v>
      </c>
      <c r="FN44" s="2">
        <v>-221.5188</v>
      </c>
      <c r="FO44" s="2">
        <v>-220.97300000000001</v>
      </c>
      <c r="FP44" s="2">
        <v>-221.37049999999999</v>
      </c>
      <c r="FQ44" s="2">
        <v>-234.64429999999999</v>
      </c>
      <c r="FR44" s="2">
        <v>-234.85130000000001</v>
      </c>
      <c r="FS44" s="2">
        <v>-221.60730000000001</v>
      </c>
      <c r="FT44" s="2">
        <v>-218.15029999999999</v>
      </c>
      <c r="FU44" s="2">
        <v>-228.59379999999999</v>
      </c>
      <c r="FV44" s="2">
        <v>-197.77780000000001</v>
      </c>
      <c r="FW44" s="2">
        <v>-248.2165</v>
      </c>
      <c r="FX44" s="2">
        <v>-253.43819999999999</v>
      </c>
      <c r="FY44" s="2">
        <v>-254.0847</v>
      </c>
      <c r="FZ44" s="2">
        <v>-256.91250000000002</v>
      </c>
      <c r="GA44" s="2">
        <v>-264.25749999999999</v>
      </c>
      <c r="GB44" s="2">
        <v>-274.98750000000001</v>
      </c>
      <c r="GC44" s="2">
        <v>-280.18299999999999</v>
      </c>
      <c r="GD44" s="2">
        <v>-34.672750000000001</v>
      </c>
      <c r="GE44" s="2">
        <v>-294.99400000000003</v>
      </c>
      <c r="GF44" s="2">
        <v>-314.57299999999998</v>
      </c>
      <c r="GG44" s="2">
        <v>-308.77249999999998</v>
      </c>
      <c r="GH44" s="2">
        <v>-328.7355</v>
      </c>
      <c r="GI44" s="2">
        <v>-350.31880000000001</v>
      </c>
      <c r="GJ44" s="2">
        <v>-343.44099999999997</v>
      </c>
      <c r="GK44" s="2">
        <v>-362.81920000000002</v>
      </c>
      <c r="GL44" s="2">
        <v>-371.0598</v>
      </c>
      <c r="GM44" s="2">
        <v>-381.137</v>
      </c>
      <c r="GN44" s="2">
        <v>-1289.202</v>
      </c>
      <c r="GO44" s="2">
        <v>-937.2319</v>
      </c>
      <c r="GP44" s="2">
        <v>-575.89779999999996</v>
      </c>
      <c r="GQ44" s="2">
        <v>-1183.5640000000001</v>
      </c>
      <c r="GR44" s="2">
        <v>-693.26369999999997</v>
      </c>
      <c r="GS44" s="2">
        <v>-559.42550000000006</v>
      </c>
      <c r="GT44" s="2">
        <v>-387.16129999999998</v>
      </c>
      <c r="GU44" s="2">
        <v>-220.35849999999999</v>
      </c>
      <c r="GV44" s="2">
        <v>-209.42429999999999</v>
      </c>
      <c r="GW44" s="2">
        <v>-289.72449999999998</v>
      </c>
      <c r="GX44" s="2">
        <v>-336.91300000000001</v>
      </c>
      <c r="GY44" s="2">
        <v>-513.54830000000004</v>
      </c>
      <c r="GZ44" s="2">
        <v>-572.22749999999996</v>
      </c>
      <c r="HA44" s="2">
        <v>-580.72580000000005</v>
      </c>
      <c r="HB44" s="2">
        <v>-535.95529999999997</v>
      </c>
      <c r="HC44" s="2">
        <v>-557.22799999999995</v>
      </c>
      <c r="HD44" s="2">
        <v>-571.57479999999998</v>
      </c>
      <c r="HE44" s="2">
        <v>-617.68150000000003</v>
      </c>
      <c r="HF44" s="2">
        <v>-598.26729999999998</v>
      </c>
      <c r="HG44" s="2">
        <v>-592.45280000000002</v>
      </c>
      <c r="HH44" s="2">
        <v>-581.55179999999996</v>
      </c>
      <c r="HI44" s="2">
        <v>-567.17949999999996</v>
      </c>
      <c r="HJ44" s="2">
        <v>-537.35749999999996</v>
      </c>
      <c r="HK44" s="3">
        <v>-610.96510000000001</v>
      </c>
      <c r="HL44" s="3">
        <v>-757.42819999999995</v>
      </c>
      <c r="HM44" s="3">
        <v>-708.52139999999997</v>
      </c>
      <c r="HN44" s="3">
        <v>-692.44619999999998</v>
      </c>
      <c r="HO44" s="3">
        <v>-674.79560000000004</v>
      </c>
      <c r="HP44" s="3">
        <v>-667.51829999999995</v>
      </c>
      <c r="HQ44" s="3">
        <v>-668.41250000000002</v>
      </c>
      <c r="HR44" s="3">
        <v>-676.54229999999995</v>
      </c>
      <c r="HS44" s="3">
        <v>-678.68520000000001</v>
      </c>
      <c r="HT44" s="3">
        <v>-684.29629999999997</v>
      </c>
      <c r="HU44" s="3">
        <v>-689.61509999999998</v>
      </c>
      <c r="HV44" s="3">
        <v>-687.60929999999996</v>
      </c>
      <c r="HW44" s="3">
        <v>-686.72389999999996</v>
      </c>
      <c r="HX44" s="3">
        <v>-686.62549999999999</v>
      </c>
      <c r="HY44" s="3">
        <v>-686.10270000000003</v>
      </c>
      <c r="HZ44" s="3">
        <v>-697.39099999999996</v>
      </c>
      <c r="IA44" s="3">
        <v>-705.84720000000004</v>
      </c>
      <c r="IB44" s="3">
        <v>-721.83500000000004</v>
      </c>
      <c r="IC44" s="3">
        <v>-733.88909999999998</v>
      </c>
      <c r="ID44" s="3">
        <v>-738.34270000000004</v>
      </c>
      <c r="IE44" s="3">
        <v>-742.99450000000002</v>
      </c>
      <c r="IF44" s="3">
        <v>-752.25739999999996</v>
      </c>
      <c r="IG44" s="3">
        <v>-756.60739999999998</v>
      </c>
      <c r="IH44" s="3">
        <v>-767.16110000000003</v>
      </c>
      <c r="II44" s="3">
        <v>-781.36440000000005</v>
      </c>
      <c r="IJ44" s="3">
        <v>-798.94200000000001</v>
      </c>
      <c r="IK44" s="3">
        <v>-811.34180000000003</v>
      </c>
      <c r="IL44" s="3">
        <v>-828.5942</v>
      </c>
      <c r="IM44" s="3">
        <v>-848.28779999999995</v>
      </c>
      <c r="IN44" s="3">
        <v>-872.37199999999996</v>
      </c>
      <c r="IO44" s="3">
        <v>-891.67949999999996</v>
      </c>
      <c r="IP44" s="3">
        <v>-896.59249999999997</v>
      </c>
      <c r="IQ44" s="3">
        <v>-899.50850000000003</v>
      </c>
      <c r="IR44" s="3">
        <v>-905.25109999999995</v>
      </c>
      <c r="IS44" s="3">
        <v>-909.9271</v>
      </c>
      <c r="IT44" s="3">
        <v>-913.66319999999996</v>
      </c>
      <c r="IU44" s="3">
        <v>-918.46489999999994</v>
      </c>
      <c r="IV44" s="3">
        <v>-923.07090000000005</v>
      </c>
      <c r="IW44" s="3">
        <v>-927.78110000000004</v>
      </c>
      <c r="IX44" s="3">
        <v>-932.54100000000005</v>
      </c>
      <c r="IY44" s="3">
        <v>-937.0616</v>
      </c>
      <c r="IZ44" s="3">
        <v>-941.56820000000005</v>
      </c>
      <c r="JA44" s="3">
        <v>-946.00350000000003</v>
      </c>
      <c r="JB44" s="3">
        <v>-950.42619999999999</v>
      </c>
      <c r="JC44" s="3">
        <v>-954.92200000000003</v>
      </c>
      <c r="JD44" s="3">
        <v>-959.27930000000003</v>
      </c>
      <c r="JE44" s="3">
        <v>-963.49570000000006</v>
      </c>
      <c r="JF44" s="3">
        <v>-967.69060000000002</v>
      </c>
      <c r="JG44" s="3">
        <v>-971.81290000000001</v>
      </c>
      <c r="JH44" s="3">
        <v>-975.88160000000005</v>
      </c>
      <c r="JI44" s="3">
        <v>-979.86329999999998</v>
      </c>
      <c r="JJ44" s="3">
        <v>-983.77549999999997</v>
      </c>
      <c r="JK44" s="3">
        <v>-987.65210000000002</v>
      </c>
      <c r="JL44" s="3">
        <v>-991.4742</v>
      </c>
      <c r="JM44" s="3">
        <v>-995.20540000000005</v>
      </c>
      <c r="JN44" s="3">
        <v>-998.88610000000006</v>
      </c>
      <c r="JO44" s="3">
        <v>-1002.5069999999999</v>
      </c>
      <c r="JP44" s="3">
        <v>-1006.095</v>
      </c>
      <c r="JQ44" s="3">
        <v>-1009.579</v>
      </c>
      <c r="JR44" s="3">
        <v>-1012.951</v>
      </c>
      <c r="JS44" s="3">
        <v>-1016.337</v>
      </c>
      <c r="JT44" s="3">
        <v>-1019.576</v>
      </c>
      <c r="JU44" s="3">
        <v>-1022.778</v>
      </c>
      <c r="JV44" s="3">
        <v>-1025.8699999999999</v>
      </c>
      <c r="JW44" s="3">
        <v>-1028.873</v>
      </c>
      <c r="JX44" s="3">
        <v>-1031.789</v>
      </c>
      <c r="JY44" s="3">
        <v>-1034.6379999999999</v>
      </c>
      <c r="JZ44" s="3">
        <v>-1037.3820000000001</v>
      </c>
      <c r="KA44" s="3">
        <v>-1040.08</v>
      </c>
      <c r="KB44" s="3">
        <v>-1042.72</v>
      </c>
      <c r="KC44" s="3">
        <v>-1045.2919999999999</v>
      </c>
      <c r="KD44" s="3">
        <v>-1047.808</v>
      </c>
      <c r="KE44" s="3">
        <v>-1050.3230000000001</v>
      </c>
      <c r="KF44" s="3">
        <v>-1052.7429999999999</v>
      </c>
      <c r="KG44" s="3">
        <v>-1055.1859999999999</v>
      </c>
      <c r="KH44" s="3">
        <v>-1057.4739999999999</v>
      </c>
      <c r="KI44" s="3">
        <v>-1059.7159999999999</v>
      </c>
      <c r="KJ44" s="3">
        <v>-1061.883</v>
      </c>
      <c r="KK44" s="3">
        <v>-1063.933</v>
      </c>
      <c r="KL44" s="3">
        <v>-1065.915</v>
      </c>
      <c r="KM44" s="3">
        <v>-1067.8320000000001</v>
      </c>
      <c r="KN44" s="3">
        <v>-1069.72</v>
      </c>
      <c r="KO44" s="3">
        <v>-1071.4770000000001</v>
      </c>
      <c r="KP44" s="3">
        <v>-1073.133</v>
      </c>
      <c r="KQ44" s="3">
        <v>-1074.7339999999999</v>
      </c>
      <c r="KR44" s="3">
        <v>-1076.2339999999999</v>
      </c>
      <c r="KS44" s="3">
        <v>-1077.6199999999999</v>
      </c>
      <c r="KT44" s="3">
        <v>-1078.94</v>
      </c>
      <c r="KU44" s="3">
        <v>-1080.1590000000001</v>
      </c>
      <c r="KV44" s="3">
        <v>-1081.2239999999999</v>
      </c>
      <c r="KW44" s="3">
        <v>-1082.2170000000001</v>
      </c>
      <c r="KX44" s="3">
        <v>-1083.1030000000001</v>
      </c>
      <c r="KY44" s="3">
        <v>-1083.941</v>
      </c>
      <c r="KZ44" s="3">
        <v>-1084.75</v>
      </c>
      <c r="LA44" s="3">
        <v>-1085.3599999999999</v>
      </c>
      <c r="LB44" s="3">
        <v>-1085.932</v>
      </c>
      <c r="LC44" s="3">
        <v>-1086.3389999999999</v>
      </c>
      <c r="LD44" s="3">
        <v>-1086.671</v>
      </c>
      <c r="LE44" s="3">
        <v>-1086.8989999999999</v>
      </c>
      <c r="LF44" s="3">
        <v>-1087.0160000000001</v>
      </c>
      <c r="LG44" s="3">
        <v>-1086.9480000000001</v>
      </c>
      <c r="LH44" s="3">
        <v>-1086.6220000000001</v>
      </c>
      <c r="LI44" s="3">
        <v>-1086.1110000000001</v>
      </c>
      <c r="LJ44" s="3">
        <v>-1085.4559999999999</v>
      </c>
      <c r="LK44" s="3">
        <v>-1084.7670000000001</v>
      </c>
      <c r="LL44" s="3">
        <v>-1083.854</v>
      </c>
      <c r="LM44" s="3">
        <v>-1082.7529999999999</v>
      </c>
      <c r="LN44" s="3">
        <v>-1081.425</v>
      </c>
      <c r="LO44" s="3">
        <v>-1080.0930000000001</v>
      </c>
      <c r="LP44" s="3">
        <v>-1078.5</v>
      </c>
      <c r="LQ44" s="3">
        <v>-1076.835</v>
      </c>
      <c r="LR44" s="3">
        <v>-1074.9459999999999</v>
      </c>
      <c r="LS44" s="3">
        <v>-1072.972</v>
      </c>
      <c r="LT44" s="3">
        <v>-1070.7070000000001</v>
      </c>
      <c r="LU44" s="3">
        <v>-1068.3610000000001</v>
      </c>
      <c r="LV44" s="3">
        <v>-1065.7909999999999</v>
      </c>
      <c r="LW44" s="3">
        <v>-1063.2349999999999</v>
      </c>
      <c r="LX44" s="3">
        <v>-1060.3820000000001</v>
      </c>
      <c r="LY44" s="3">
        <v>-1057.33</v>
      </c>
      <c r="LZ44" s="3">
        <v>-1054.193</v>
      </c>
      <c r="MA44" s="3">
        <v>-1051.01</v>
      </c>
      <c r="MB44" s="3">
        <v>-1047.547</v>
      </c>
      <c r="MC44" s="3">
        <v>-1043.9559999999999</v>
      </c>
      <c r="MD44" s="3">
        <v>-1040.22</v>
      </c>
      <c r="ME44" s="3">
        <v>-1036.556</v>
      </c>
      <c r="MF44" s="3">
        <v>-1032.4639999999999</v>
      </c>
      <c r="MG44" s="3">
        <v>-1028.1690000000001</v>
      </c>
      <c r="MH44" s="3">
        <v>-1023.724</v>
      </c>
      <c r="MI44" s="3">
        <v>-1019.215</v>
      </c>
      <c r="MJ44" s="3">
        <v>-1014.397</v>
      </c>
      <c r="MK44" s="3">
        <v>-1009.33</v>
      </c>
      <c r="ML44" s="3">
        <v>-1004.154</v>
      </c>
      <c r="MM44" s="3">
        <v>-998.86469999999997</v>
      </c>
      <c r="MN44" s="3">
        <v>-993.28279999999995</v>
      </c>
      <c r="MO44" s="3">
        <v>-987.40689999999995</v>
      </c>
      <c r="MP44" s="3">
        <v>-981.28150000000005</v>
      </c>
      <c r="MQ44" s="3">
        <v>-975.08510000000001</v>
      </c>
      <c r="MR44" s="3">
        <v>-968.45479999999998</v>
      </c>
      <c r="MS44" s="3">
        <v>-961.66</v>
      </c>
      <c r="MT44" s="3">
        <v>-954.57669999999996</v>
      </c>
      <c r="MU44" s="180" t="s">
        <v>426</v>
      </c>
      <c r="MV44" s="180" t="b">
        <v>0</v>
      </c>
      <c r="MW44" s="180" t="s">
        <v>376</v>
      </c>
      <c r="MX44" s="180" t="s">
        <v>376</v>
      </c>
      <c r="MY44" s="180">
        <v>2025</v>
      </c>
      <c r="MZ44" s="180">
        <v>4</v>
      </c>
      <c r="NA44" s="17">
        <v>46174</v>
      </c>
      <c r="NB44" s="180" t="s">
        <v>427</v>
      </c>
      <c r="NC44" s="180" t="s">
        <v>428</v>
      </c>
      <c r="ND44" s="180" t="s">
        <v>387</v>
      </c>
      <c r="NE44" s="180" t="s">
        <v>424</v>
      </c>
      <c r="NF44" s="180" t="s">
        <v>749</v>
      </c>
    </row>
    <row r="45" spans="1:370" x14ac:dyDescent="0.25">
      <c r="A45" s="180" t="s">
        <v>380</v>
      </c>
      <c r="B45" s="180" t="s">
        <v>439</v>
      </c>
      <c r="C45" s="1" t="s">
        <v>1411</v>
      </c>
      <c r="D45" s="180" t="s">
        <v>381</v>
      </c>
      <c r="E45" s="180" t="s">
        <v>382</v>
      </c>
      <c r="F45" s="180" t="s">
        <v>374</v>
      </c>
      <c r="G45" s="2">
        <v>1121.326</v>
      </c>
      <c r="H45" s="2">
        <v>1127.145</v>
      </c>
      <c r="I45" s="2">
        <v>1135.6079999999999</v>
      </c>
      <c r="J45" s="2">
        <v>1158.847</v>
      </c>
      <c r="K45" s="2">
        <v>1180.1300000000001</v>
      </c>
      <c r="L45" s="2">
        <v>1196.0619999999999</v>
      </c>
      <c r="M45" s="2">
        <v>1223.827</v>
      </c>
      <c r="N45" s="2">
        <v>1251.7090000000001</v>
      </c>
      <c r="O45" s="2">
        <v>1289.7429999999999</v>
      </c>
      <c r="P45" s="2">
        <v>1323.3409999999999</v>
      </c>
      <c r="Q45" s="2">
        <v>1367.3789999999999</v>
      </c>
      <c r="R45" s="2">
        <v>1412.028</v>
      </c>
      <c r="S45" s="2">
        <v>1444.0940000000001</v>
      </c>
      <c r="T45" s="2">
        <v>1468.7360000000001</v>
      </c>
      <c r="U45" s="2">
        <v>1498.921</v>
      </c>
      <c r="V45" s="2">
        <v>1525.9369999999999</v>
      </c>
      <c r="W45" s="2">
        <v>1562.9449999999999</v>
      </c>
      <c r="X45" s="2">
        <v>1580.7049999999999</v>
      </c>
      <c r="Y45" s="2">
        <v>1618.0740000000001</v>
      </c>
      <c r="Z45" s="2">
        <v>1653.0219999999999</v>
      </c>
      <c r="AA45" s="2">
        <v>1695.8989999999999</v>
      </c>
      <c r="AB45" s="2">
        <v>1722.3150000000001</v>
      </c>
      <c r="AC45" s="2">
        <v>1757.5519999999999</v>
      </c>
      <c r="AD45" s="2">
        <v>1802.7339999999999</v>
      </c>
      <c r="AE45" s="2">
        <v>1833.345</v>
      </c>
      <c r="AF45" s="2">
        <v>1857.99</v>
      </c>
      <c r="AG45" s="2">
        <v>1897.981</v>
      </c>
      <c r="AH45" s="2">
        <v>1947.03</v>
      </c>
      <c r="AI45" s="2">
        <v>1988.2</v>
      </c>
      <c r="AJ45" s="2">
        <v>2008.854</v>
      </c>
      <c r="AK45" s="2">
        <v>2049.19</v>
      </c>
      <c r="AL45" s="2">
        <v>2086.701</v>
      </c>
      <c r="AM45" s="2">
        <v>2147.6210000000001</v>
      </c>
      <c r="AN45" s="2">
        <v>2168.2429999999999</v>
      </c>
      <c r="AO45" s="2">
        <v>2219.3389999999999</v>
      </c>
      <c r="AP45" s="2">
        <v>2279.7130000000002</v>
      </c>
      <c r="AQ45" s="2">
        <v>2338.884</v>
      </c>
      <c r="AR45" s="2">
        <v>2379.3240000000001</v>
      </c>
      <c r="AS45" s="2">
        <v>2469.04</v>
      </c>
      <c r="AT45" s="2">
        <v>2557.9780000000001</v>
      </c>
      <c r="AU45" s="2">
        <v>2630.0970000000002</v>
      </c>
      <c r="AV45" s="2">
        <v>2702.7060000000001</v>
      </c>
      <c r="AW45" s="2">
        <v>2784.1370000000002</v>
      </c>
      <c r="AX45" s="2">
        <v>2848.9259999999999</v>
      </c>
      <c r="AY45" s="2">
        <v>2956.3969999999999</v>
      </c>
      <c r="AZ45" s="2">
        <v>3023.9940000000001</v>
      </c>
      <c r="BA45" s="2">
        <v>3108.4180000000001</v>
      </c>
      <c r="BB45" s="2">
        <v>3205.857</v>
      </c>
      <c r="BC45" s="2">
        <v>3290.2869999999998</v>
      </c>
      <c r="BD45" s="2">
        <v>3377.585</v>
      </c>
      <c r="BE45" s="2">
        <v>3488.2420000000002</v>
      </c>
      <c r="BF45" s="2">
        <v>3643.056</v>
      </c>
      <c r="BG45" s="2">
        <v>3697.1759999999999</v>
      </c>
      <c r="BH45" s="2">
        <v>3783.4960000000001</v>
      </c>
      <c r="BI45" s="2">
        <v>3902.6869999999999</v>
      </c>
      <c r="BJ45" s="2">
        <v>3993.4740000000002</v>
      </c>
      <c r="BK45" s="2">
        <v>4019.2289999999998</v>
      </c>
      <c r="BL45" s="2">
        <v>4085.2469999999998</v>
      </c>
      <c r="BM45" s="2">
        <v>4150.1779999999999</v>
      </c>
      <c r="BN45" s="2">
        <v>4305.9030000000002</v>
      </c>
      <c r="BO45" s="2">
        <v>4365.8280000000004</v>
      </c>
      <c r="BP45" s="2">
        <v>4425.8329999999996</v>
      </c>
      <c r="BQ45" s="2">
        <v>4515.8639999999996</v>
      </c>
      <c r="BR45" s="2">
        <v>4607.9080000000004</v>
      </c>
      <c r="BS45" s="2">
        <v>4710.2049999999999</v>
      </c>
      <c r="BT45" s="2">
        <v>4760.62</v>
      </c>
      <c r="BU45" s="2">
        <v>4857.0079999999998</v>
      </c>
      <c r="BV45" s="2">
        <v>4982.0010000000002</v>
      </c>
      <c r="BW45" s="2">
        <v>5069.7430000000004</v>
      </c>
      <c r="BX45" s="2">
        <v>5142.04</v>
      </c>
      <c r="BY45" s="2">
        <v>5290.7460000000001</v>
      </c>
      <c r="BZ45" s="2">
        <v>5400.9709999999995</v>
      </c>
      <c r="CA45" s="2">
        <v>5456.6139999999996</v>
      </c>
      <c r="CB45" s="2">
        <v>5566.48</v>
      </c>
      <c r="CC45" s="2">
        <v>5699.951</v>
      </c>
      <c r="CD45" s="2">
        <v>5835.9849999999997</v>
      </c>
      <c r="CE45" s="2">
        <v>5976.8059999999996</v>
      </c>
      <c r="CF45" s="2">
        <v>6156.0460000000003</v>
      </c>
      <c r="CG45" s="2">
        <v>6304.3180000000002</v>
      </c>
      <c r="CH45" s="2">
        <v>6426.0460000000003</v>
      </c>
      <c r="CI45" s="2">
        <v>6503.8370000000004</v>
      </c>
      <c r="CJ45" s="2">
        <v>6619.6279999999997</v>
      </c>
      <c r="CK45" s="2">
        <v>6715.8670000000002</v>
      </c>
      <c r="CL45" s="2">
        <v>6833.7070000000003</v>
      </c>
      <c r="CM45" s="2">
        <v>6944.3689999999997</v>
      </c>
      <c r="CN45" s="2">
        <v>6994.0649999999996</v>
      </c>
      <c r="CO45" s="2">
        <v>7051.5640000000003</v>
      </c>
      <c r="CP45" s="2">
        <v>7148.9059999999999</v>
      </c>
      <c r="CQ45" s="2">
        <v>7207.5720000000001</v>
      </c>
      <c r="CR45" s="2">
        <v>7259.8580000000002</v>
      </c>
      <c r="CS45" s="2">
        <v>7258.8969999999999</v>
      </c>
      <c r="CT45" s="2">
        <v>7308.4110000000001</v>
      </c>
      <c r="CU45" s="2">
        <v>7383.0379999999996</v>
      </c>
      <c r="CV45" s="2">
        <v>7378.6090000000004</v>
      </c>
      <c r="CW45" s="2">
        <v>7445.5039999999999</v>
      </c>
      <c r="CX45" s="2">
        <v>7502.1469999999999</v>
      </c>
      <c r="CY45" s="2">
        <v>7603.509</v>
      </c>
      <c r="CZ45" s="2">
        <v>7474.0519999999997</v>
      </c>
      <c r="DA45" s="2">
        <v>7455.5529999999999</v>
      </c>
      <c r="DB45" s="2">
        <v>7553.4759999999997</v>
      </c>
      <c r="DC45" s="2">
        <v>7541.0190000000002</v>
      </c>
      <c r="DD45" s="2">
        <v>7519.9629999999997</v>
      </c>
      <c r="DE45" s="2">
        <v>7701.0169999999998</v>
      </c>
      <c r="DF45" s="2">
        <v>7600.7330000000002</v>
      </c>
      <c r="DG45" s="2">
        <v>7639.14</v>
      </c>
      <c r="DH45" s="2">
        <v>7507.3670000000002</v>
      </c>
      <c r="DI45" s="2">
        <v>7637.0590000000002</v>
      </c>
      <c r="DJ45" s="2">
        <v>7544.4970000000003</v>
      </c>
      <c r="DK45" s="2">
        <v>7525.3429999999998</v>
      </c>
      <c r="DL45" s="2">
        <v>7443.884</v>
      </c>
      <c r="DM45" s="2">
        <v>7418.9489999999996</v>
      </c>
      <c r="DN45" s="2">
        <v>7592.7449999999999</v>
      </c>
      <c r="DO45" s="2">
        <v>7878.5940000000001</v>
      </c>
      <c r="DP45" s="2">
        <v>7729.5739999999996</v>
      </c>
      <c r="DQ45" s="2">
        <v>8079.2120000000004</v>
      </c>
      <c r="DR45" s="2">
        <v>8109.2920000000004</v>
      </c>
      <c r="DS45" s="2">
        <v>8206.9240000000009</v>
      </c>
      <c r="DT45" s="2">
        <v>8499.5550000000003</v>
      </c>
      <c r="DU45" s="2">
        <v>8782.0409999999993</v>
      </c>
      <c r="DV45" s="2">
        <v>8995.6260000000002</v>
      </c>
      <c r="DW45" s="2">
        <v>9166.7929999999997</v>
      </c>
      <c r="DX45" s="2">
        <v>9315.6859999999997</v>
      </c>
      <c r="DY45" s="2">
        <v>9472.3610000000008</v>
      </c>
      <c r="DZ45" s="2">
        <v>9567.3870000000006</v>
      </c>
      <c r="EA45" s="2">
        <v>10558.06</v>
      </c>
      <c r="EB45" s="2">
        <v>10722.62</v>
      </c>
      <c r="EC45" s="2">
        <v>11043.84</v>
      </c>
      <c r="ED45" s="2">
        <v>11057.09</v>
      </c>
      <c r="EE45" s="2">
        <v>11394.18</v>
      </c>
      <c r="EF45" s="2">
        <v>11484.61</v>
      </c>
      <c r="EG45" s="2">
        <v>11646.25</v>
      </c>
      <c r="EH45" s="2">
        <v>11825.93</v>
      </c>
      <c r="EI45" s="2">
        <v>11907.17</v>
      </c>
      <c r="EJ45" s="2">
        <v>12004.83</v>
      </c>
      <c r="EK45" s="2">
        <v>12077.77</v>
      </c>
      <c r="EL45" s="2">
        <v>12185.47</v>
      </c>
      <c r="EM45" s="2">
        <v>12477.54</v>
      </c>
      <c r="EN45" s="2">
        <v>12343.46</v>
      </c>
      <c r="EO45" s="2">
        <v>12546.73</v>
      </c>
      <c r="EP45" s="2">
        <v>12825.92</v>
      </c>
      <c r="EQ45" s="2">
        <v>13305.3</v>
      </c>
      <c r="ER45" s="2">
        <v>13401.61</v>
      </c>
      <c r="ES45" s="2">
        <v>14312.61</v>
      </c>
      <c r="ET45" s="2">
        <v>15386.57</v>
      </c>
      <c r="EU45" s="2">
        <v>16114.82</v>
      </c>
      <c r="EV45" s="2">
        <v>16423.7</v>
      </c>
      <c r="EW45" s="2">
        <v>16677.73</v>
      </c>
      <c r="EX45" s="2">
        <v>16997.259999999998</v>
      </c>
      <c r="EY45" s="2">
        <v>17604.79</v>
      </c>
      <c r="EZ45" s="2">
        <v>18264.740000000002</v>
      </c>
      <c r="FA45" s="2">
        <v>18664.22</v>
      </c>
      <c r="FB45" s="2">
        <v>19135.830000000002</v>
      </c>
      <c r="FC45" s="2">
        <v>19383.86</v>
      </c>
      <c r="FD45" s="2">
        <v>19623.98</v>
      </c>
      <c r="FE45" s="2">
        <v>20279.650000000001</v>
      </c>
      <c r="FF45" s="2">
        <v>20609.64</v>
      </c>
      <c r="FG45" s="2">
        <v>20873.060000000001</v>
      </c>
      <c r="FH45" s="2">
        <v>21221.32</v>
      </c>
      <c r="FI45" s="2">
        <v>21418.87</v>
      </c>
      <c r="FJ45" s="2">
        <v>21762.51</v>
      </c>
      <c r="FK45" s="2">
        <v>22239.03</v>
      </c>
      <c r="FL45" s="2">
        <v>22488.92</v>
      </c>
      <c r="FM45" s="2">
        <v>22771.42</v>
      </c>
      <c r="FN45" s="2">
        <v>23161.01</v>
      </c>
      <c r="FO45" s="2">
        <v>23520.880000000001</v>
      </c>
      <c r="FP45" s="2">
        <v>23453.05</v>
      </c>
      <c r="FQ45" s="2">
        <v>23749</v>
      </c>
      <c r="FR45" s="2">
        <v>24051.35</v>
      </c>
      <c r="FS45" s="2">
        <v>24237.18</v>
      </c>
      <c r="FT45" s="2">
        <v>24414.48</v>
      </c>
      <c r="FU45" s="2">
        <v>24840.35</v>
      </c>
      <c r="FV45" s="2">
        <v>25240.81</v>
      </c>
      <c r="FW45" s="2">
        <v>25619.06</v>
      </c>
      <c r="FX45" s="2">
        <v>25710.17</v>
      </c>
      <c r="FY45" s="2">
        <v>25959.599999999999</v>
      </c>
      <c r="FZ45" s="2">
        <v>26334.1</v>
      </c>
      <c r="GA45" s="2">
        <v>26333.83</v>
      </c>
      <c r="GB45" s="2">
        <v>26360.81</v>
      </c>
      <c r="GC45" s="2">
        <v>26494.9</v>
      </c>
      <c r="GD45" s="2">
        <v>26752.13</v>
      </c>
      <c r="GE45" s="2">
        <v>27337.23</v>
      </c>
      <c r="GF45" s="2">
        <v>27430.11</v>
      </c>
      <c r="GG45" s="2">
        <v>27756.959999999999</v>
      </c>
      <c r="GH45" s="2">
        <v>28528.65</v>
      </c>
      <c r="GI45" s="2">
        <v>28739.279999999999</v>
      </c>
      <c r="GJ45" s="2">
        <v>28669.94</v>
      </c>
      <c r="GK45" s="2">
        <v>29187.759999999998</v>
      </c>
      <c r="GL45" s="2">
        <v>29456.37</v>
      </c>
      <c r="GM45" s="2">
        <v>30589.88</v>
      </c>
      <c r="GN45" s="2">
        <v>33211.75</v>
      </c>
      <c r="GO45" s="2">
        <v>33881.61</v>
      </c>
      <c r="GP45" s="2">
        <v>34143.89</v>
      </c>
      <c r="GQ45" s="2">
        <v>34476.79</v>
      </c>
      <c r="GR45" s="2">
        <v>34366.22</v>
      </c>
      <c r="GS45" s="2">
        <v>34671.769999999997</v>
      </c>
      <c r="GT45" s="2">
        <v>35010.54</v>
      </c>
      <c r="GU45" s="2">
        <v>35647.07</v>
      </c>
      <c r="GV45" s="2">
        <v>35766.800000000003</v>
      </c>
      <c r="GW45" s="2">
        <v>36143.83</v>
      </c>
      <c r="GX45" s="2">
        <v>35949.129999999997</v>
      </c>
      <c r="GY45" s="2">
        <v>36422.269999999997</v>
      </c>
      <c r="GZ45" s="2">
        <v>36939.160000000003</v>
      </c>
      <c r="HA45" s="2">
        <v>38063.71</v>
      </c>
      <c r="HB45" s="2">
        <v>38451.96</v>
      </c>
      <c r="HC45" s="2">
        <v>38899.370000000003</v>
      </c>
      <c r="HD45" s="2">
        <v>39067.980000000003</v>
      </c>
      <c r="HE45" s="2">
        <v>39613.699999999997</v>
      </c>
      <c r="HF45" s="2">
        <v>40399.57</v>
      </c>
      <c r="HG45" s="2">
        <v>40884.86</v>
      </c>
      <c r="HH45" s="2">
        <v>40802.04</v>
      </c>
      <c r="HI45" s="2">
        <v>41685.32</v>
      </c>
      <c r="HJ45" s="2">
        <v>42255.02</v>
      </c>
      <c r="HK45" s="3">
        <v>42865.98</v>
      </c>
      <c r="HL45" s="3">
        <v>43623.41</v>
      </c>
      <c r="HM45" s="3">
        <v>44331.93</v>
      </c>
      <c r="HN45" s="3">
        <v>45024.38</v>
      </c>
      <c r="HO45" s="3">
        <v>45699.18</v>
      </c>
      <c r="HP45" s="3">
        <v>46366.7</v>
      </c>
      <c r="HQ45" s="3">
        <v>47035.11</v>
      </c>
      <c r="HR45" s="3">
        <v>47711.65</v>
      </c>
      <c r="HS45" s="3">
        <v>48390.34</v>
      </c>
      <c r="HT45" s="3">
        <v>49074.63</v>
      </c>
      <c r="HU45" s="3">
        <v>49764.25</v>
      </c>
      <c r="HV45" s="3">
        <v>50451.86</v>
      </c>
      <c r="HW45" s="3">
        <v>51138.58</v>
      </c>
      <c r="HX45" s="3">
        <v>51825.2</v>
      </c>
      <c r="HY45" s="3">
        <v>52511.3</v>
      </c>
      <c r="HZ45" s="3">
        <v>53208.7</v>
      </c>
      <c r="IA45" s="3">
        <v>53914.54</v>
      </c>
      <c r="IB45" s="3">
        <v>54636.38</v>
      </c>
      <c r="IC45" s="3">
        <v>55370.27</v>
      </c>
      <c r="ID45" s="3">
        <v>56108.61</v>
      </c>
      <c r="IE45" s="3">
        <v>56851.61</v>
      </c>
      <c r="IF45" s="3">
        <v>57603.87</v>
      </c>
      <c r="IG45" s="3">
        <v>58360.480000000003</v>
      </c>
      <c r="IH45" s="3">
        <v>59127.64</v>
      </c>
      <c r="II45" s="3">
        <v>59909</v>
      </c>
      <c r="IJ45" s="3">
        <v>60707.94</v>
      </c>
      <c r="IK45" s="3">
        <v>61519.28</v>
      </c>
      <c r="IL45" s="3">
        <v>62347.88</v>
      </c>
      <c r="IM45" s="3">
        <v>63196.160000000003</v>
      </c>
      <c r="IN45" s="3">
        <v>64068.54</v>
      </c>
      <c r="IO45" s="3">
        <v>64960.21</v>
      </c>
      <c r="IP45" s="3">
        <v>65856.800000000003</v>
      </c>
      <c r="IQ45" s="3">
        <v>66756.31</v>
      </c>
      <c r="IR45" s="3">
        <v>67661.56</v>
      </c>
      <c r="IS45" s="3">
        <v>68571.490000000005</v>
      </c>
      <c r="IT45" s="3">
        <v>69485.16</v>
      </c>
      <c r="IU45" s="3">
        <v>70403.62</v>
      </c>
      <c r="IV45" s="3">
        <v>71326.7</v>
      </c>
      <c r="IW45" s="3">
        <v>72254.48</v>
      </c>
      <c r="IX45" s="3">
        <v>73187.02</v>
      </c>
      <c r="IY45" s="3">
        <v>74124.08</v>
      </c>
      <c r="IZ45" s="3">
        <v>75065.649999999994</v>
      </c>
      <c r="JA45" s="3">
        <v>76011.649999999994</v>
      </c>
      <c r="JB45" s="3">
        <v>76962.080000000002</v>
      </c>
      <c r="JC45" s="3">
        <v>77917</v>
      </c>
      <c r="JD45" s="3">
        <v>78876.28</v>
      </c>
      <c r="JE45" s="3">
        <v>79839.77</v>
      </c>
      <c r="JF45" s="3">
        <v>80807.460000000006</v>
      </c>
      <c r="JG45" s="3">
        <v>81779.27</v>
      </c>
      <c r="JH45" s="3">
        <v>82755.16</v>
      </c>
      <c r="JI45" s="3">
        <v>83735.02</v>
      </c>
      <c r="JJ45" s="3">
        <v>84718.8</v>
      </c>
      <c r="JK45" s="3">
        <v>85706.45</v>
      </c>
      <c r="JL45" s="3">
        <v>86697.919999999998</v>
      </c>
      <c r="JM45" s="3">
        <v>87693.119999999995</v>
      </c>
      <c r="JN45" s="3">
        <v>88692.01</v>
      </c>
      <c r="JO45" s="3">
        <v>89694.52</v>
      </c>
      <c r="JP45" s="3">
        <v>90700.61</v>
      </c>
      <c r="JQ45" s="3">
        <v>91710.19</v>
      </c>
      <c r="JR45" s="3">
        <v>92723.14</v>
      </c>
      <c r="JS45" s="3">
        <v>93739.48</v>
      </c>
      <c r="JT45" s="3">
        <v>94759.05</v>
      </c>
      <c r="JU45" s="3">
        <v>95781.84</v>
      </c>
      <c r="JV45" s="3">
        <v>96807.7</v>
      </c>
      <c r="JW45" s="3">
        <v>97836.58</v>
      </c>
      <c r="JX45" s="3">
        <v>98868.37</v>
      </c>
      <c r="JY45" s="3">
        <v>99903.01</v>
      </c>
      <c r="JZ45" s="3">
        <v>100940.4</v>
      </c>
      <c r="KA45" s="3">
        <v>101980.5</v>
      </c>
      <c r="KB45" s="3">
        <v>103023.2</v>
      </c>
      <c r="KC45" s="3">
        <v>104068.5</v>
      </c>
      <c r="KD45" s="3">
        <v>105116.3</v>
      </c>
      <c r="KE45" s="3">
        <v>106166.6</v>
      </c>
      <c r="KF45" s="3">
        <v>107219.3</v>
      </c>
      <c r="KG45" s="3">
        <v>108274.5</v>
      </c>
      <c r="KH45" s="3">
        <v>109332</v>
      </c>
      <c r="KI45" s="3">
        <v>110391.7</v>
      </c>
      <c r="KJ45" s="3">
        <v>111453.6</v>
      </c>
      <c r="KK45" s="3">
        <v>112517.5</v>
      </c>
      <c r="KL45" s="3">
        <v>113583.5</v>
      </c>
      <c r="KM45" s="3">
        <v>114651.3</v>
      </c>
      <c r="KN45" s="3">
        <v>115721</v>
      </c>
      <c r="KO45" s="3">
        <v>116792.5</v>
      </c>
      <c r="KP45" s="3">
        <v>117865.60000000001</v>
      </c>
      <c r="KQ45" s="3">
        <v>118940.3</v>
      </c>
      <c r="KR45" s="3">
        <v>120016.6</v>
      </c>
      <c r="KS45" s="3">
        <v>121094.2</v>
      </c>
      <c r="KT45" s="3">
        <v>122173.1</v>
      </c>
      <c r="KU45" s="3">
        <v>123253.3</v>
      </c>
      <c r="KV45" s="3">
        <v>124334.5</v>
      </c>
      <c r="KW45" s="3">
        <v>125416.7</v>
      </c>
      <c r="KX45" s="3">
        <v>126499.8</v>
      </c>
      <c r="KY45" s="3">
        <v>127583.8</v>
      </c>
      <c r="KZ45" s="3">
        <v>128668.5</v>
      </c>
      <c r="LA45" s="3">
        <v>129753.9</v>
      </c>
      <c r="LB45" s="3">
        <v>130839.8</v>
      </c>
      <c r="LC45" s="3">
        <v>131926.20000000001</v>
      </c>
      <c r="LD45" s="3">
        <v>133012.79999999999</v>
      </c>
      <c r="LE45" s="3">
        <v>134099.70000000001</v>
      </c>
      <c r="LF45" s="3">
        <v>135186.79999999999</v>
      </c>
      <c r="LG45" s="3">
        <v>136273.70000000001</v>
      </c>
      <c r="LH45" s="3">
        <v>137360.29999999999</v>
      </c>
      <c r="LI45" s="3">
        <v>138446.39999999999</v>
      </c>
      <c r="LJ45" s="3">
        <v>139531.9</v>
      </c>
      <c r="LK45" s="3">
        <v>140616.70000000001</v>
      </c>
      <c r="LL45" s="3">
        <v>141700.5</v>
      </c>
      <c r="LM45" s="3">
        <v>142783.29999999999</v>
      </c>
      <c r="LN45" s="3">
        <v>143864.70000000001</v>
      </c>
      <c r="LO45" s="3">
        <v>144944.79999999999</v>
      </c>
      <c r="LP45" s="3">
        <v>146023.29999999999</v>
      </c>
      <c r="LQ45" s="3">
        <v>147100.1</v>
      </c>
      <c r="LR45" s="3">
        <v>148175.1</v>
      </c>
      <c r="LS45" s="3">
        <v>149248</v>
      </c>
      <c r="LT45" s="3">
        <v>150318.70000000001</v>
      </c>
      <c r="LU45" s="3">
        <v>151387.1</v>
      </c>
      <c r="LV45" s="3">
        <v>152452.9</v>
      </c>
      <c r="LW45" s="3">
        <v>153516.1</v>
      </c>
      <c r="LX45" s="3">
        <v>154576.5</v>
      </c>
      <c r="LY45" s="3">
        <v>155633.79999999999</v>
      </c>
      <c r="LZ45" s="3">
        <v>156688</v>
      </c>
      <c r="MA45" s="3">
        <v>157739</v>
      </c>
      <c r="MB45" s="3">
        <v>158786.6</v>
      </c>
      <c r="MC45" s="3">
        <v>159830.5</v>
      </c>
      <c r="MD45" s="3">
        <v>160870.79999999999</v>
      </c>
      <c r="ME45" s="3">
        <v>161907.29999999999</v>
      </c>
      <c r="MF45" s="3">
        <v>162939.79999999999</v>
      </c>
      <c r="MG45" s="3">
        <v>163968</v>
      </c>
      <c r="MH45" s="3">
        <v>164991.70000000001</v>
      </c>
      <c r="MI45" s="3">
        <v>166010.9</v>
      </c>
      <c r="MJ45" s="3">
        <v>167025.29999999999</v>
      </c>
      <c r="MK45" s="3">
        <v>168034.6</v>
      </c>
      <c r="ML45" s="3">
        <v>169038.8</v>
      </c>
      <c r="MM45" s="3">
        <v>170037.6</v>
      </c>
      <c r="MN45" s="3">
        <v>171030.9</v>
      </c>
      <c r="MO45" s="3">
        <v>172018.3</v>
      </c>
      <c r="MP45" s="3">
        <v>172999.6</v>
      </c>
      <c r="MQ45" s="3">
        <v>173974.7</v>
      </c>
      <c r="MR45" s="3">
        <v>174943.1</v>
      </c>
      <c r="MS45" s="3">
        <v>175904.8</v>
      </c>
      <c r="MT45" s="3">
        <v>176859.4</v>
      </c>
      <c r="MU45" s="180" t="s">
        <v>443</v>
      </c>
      <c r="MV45" s="180" t="b">
        <v>0</v>
      </c>
      <c r="MW45" s="180" t="s">
        <v>376</v>
      </c>
      <c r="MX45" s="180" t="s">
        <v>376</v>
      </c>
      <c r="MY45" s="180">
        <v>2025</v>
      </c>
      <c r="MZ45" s="180">
        <v>4</v>
      </c>
      <c r="NA45" s="17">
        <v>46174</v>
      </c>
      <c r="NB45" s="1" t="s">
        <v>444</v>
      </c>
      <c r="NC45" s="1" t="s">
        <v>445</v>
      </c>
      <c r="ND45" s="180" t="s">
        <v>387</v>
      </c>
      <c r="NE45" s="180" t="s">
        <v>442</v>
      </c>
      <c r="NF45" s="180" t="s">
        <v>749</v>
      </c>
    </row>
    <row r="46" spans="1:370" x14ac:dyDescent="0.25">
      <c r="A46" s="180" t="s">
        <v>380</v>
      </c>
      <c r="B46" s="180" t="s">
        <v>1185</v>
      </c>
      <c r="C46" s="1" t="s">
        <v>1411</v>
      </c>
      <c r="D46" s="180" t="s">
        <v>381</v>
      </c>
      <c r="E46" s="180" t="s">
        <v>382</v>
      </c>
      <c r="F46" s="180" t="s">
        <v>374</v>
      </c>
      <c r="G46" s="2">
        <v>896.59299999999996</v>
      </c>
      <c r="H46" s="2">
        <v>903.30100000000004</v>
      </c>
      <c r="I46" s="2">
        <v>907.5</v>
      </c>
      <c r="J46" s="2">
        <v>917.226</v>
      </c>
      <c r="K46" s="2">
        <v>933.74800000000005</v>
      </c>
      <c r="L46" s="2">
        <v>949.07</v>
      </c>
      <c r="M46" s="2">
        <v>967.79</v>
      </c>
      <c r="N46" s="2">
        <v>994.25599999999997</v>
      </c>
      <c r="O46" s="2">
        <v>1027.5119999999999</v>
      </c>
      <c r="P46" s="2">
        <v>1060.7190000000001</v>
      </c>
      <c r="Q46" s="2">
        <v>1091.213</v>
      </c>
      <c r="R46" s="2">
        <v>1128.134</v>
      </c>
      <c r="S46" s="2">
        <v>1146.508</v>
      </c>
      <c r="T46" s="2">
        <v>1165.3209999999999</v>
      </c>
      <c r="U46" s="2">
        <v>1180.6949999999999</v>
      </c>
      <c r="V46" s="2">
        <v>1175.914</v>
      </c>
      <c r="W46" s="2">
        <v>1197.9269999999999</v>
      </c>
      <c r="X46" s="2">
        <v>1210.6590000000001</v>
      </c>
      <c r="Y46" s="2">
        <v>1221.6469999999999</v>
      </c>
      <c r="Z46" s="2">
        <v>1243.4829999999999</v>
      </c>
      <c r="AA46" s="2">
        <v>1264.1869999999999</v>
      </c>
      <c r="AB46" s="2">
        <v>1273.3620000000001</v>
      </c>
      <c r="AC46" s="2">
        <v>1269.2829999999999</v>
      </c>
      <c r="AD46" s="2">
        <v>1294.9369999999999</v>
      </c>
      <c r="AE46" s="2">
        <v>1309.4549999999999</v>
      </c>
      <c r="AF46" s="2">
        <v>1308.2919999999999</v>
      </c>
      <c r="AG46" s="2">
        <v>1293.6479999999999</v>
      </c>
      <c r="AH46" s="2">
        <v>1298.2470000000001</v>
      </c>
      <c r="AI46" s="2">
        <v>1325.056</v>
      </c>
      <c r="AJ46" s="2">
        <v>1306.086</v>
      </c>
      <c r="AK46" s="2">
        <v>1310.694</v>
      </c>
      <c r="AL46" s="2">
        <v>1360.4649999999999</v>
      </c>
      <c r="AM46" s="2">
        <v>1410.69</v>
      </c>
      <c r="AN46" s="2">
        <v>1459.3689999999999</v>
      </c>
      <c r="AO46" s="2">
        <v>1490.1949999999999</v>
      </c>
      <c r="AP46" s="2">
        <v>1557.0319999999999</v>
      </c>
      <c r="AQ46" s="2">
        <v>1620.923</v>
      </c>
      <c r="AR46" s="2">
        <v>1661.5409999999999</v>
      </c>
      <c r="AS46" s="2">
        <v>1684.327</v>
      </c>
      <c r="AT46" s="2">
        <v>1752.067</v>
      </c>
      <c r="AU46" s="2">
        <v>1817.242</v>
      </c>
      <c r="AV46" s="2">
        <v>1862.1310000000001</v>
      </c>
      <c r="AW46" s="2">
        <v>1927.5440000000001</v>
      </c>
      <c r="AX46" s="2">
        <v>2003.5530000000001</v>
      </c>
      <c r="AY46" s="2">
        <v>2074.7600000000002</v>
      </c>
      <c r="AZ46" s="2">
        <v>2132.3110000000001</v>
      </c>
      <c r="BA46" s="2">
        <v>2179.424</v>
      </c>
      <c r="BB46" s="2">
        <v>2272.5390000000002</v>
      </c>
      <c r="BC46" s="2">
        <v>2308.7440000000001</v>
      </c>
      <c r="BD46" s="2">
        <v>2362.5590000000002</v>
      </c>
      <c r="BE46" s="2">
        <v>2433.3380000000002</v>
      </c>
      <c r="BF46" s="2">
        <v>2480.14</v>
      </c>
      <c r="BG46" s="2">
        <v>2534.9430000000002</v>
      </c>
      <c r="BH46" s="2">
        <v>2579.0749999999998</v>
      </c>
      <c r="BI46" s="2">
        <v>2646.1750000000002</v>
      </c>
      <c r="BJ46" s="2">
        <v>2716.8319999999999</v>
      </c>
      <c r="BK46" s="2">
        <v>2728.2530000000002</v>
      </c>
      <c r="BL46" s="2">
        <v>2749.6550000000002</v>
      </c>
      <c r="BM46" s="2">
        <v>2802.35</v>
      </c>
      <c r="BN46" s="2">
        <v>2938.0909999999999</v>
      </c>
      <c r="BO46" s="2">
        <v>2994.76</v>
      </c>
      <c r="BP46" s="2">
        <v>3048.6550000000002</v>
      </c>
      <c r="BQ46" s="2">
        <v>3131.5790000000002</v>
      </c>
      <c r="BR46" s="2">
        <v>3224.7159999999999</v>
      </c>
      <c r="BS46" s="2">
        <v>3324.538</v>
      </c>
      <c r="BT46" s="2">
        <v>3344.07</v>
      </c>
      <c r="BU46" s="2">
        <v>3429.7429999999999</v>
      </c>
      <c r="BV46" s="2">
        <v>3535.2759999999998</v>
      </c>
      <c r="BW46" s="2">
        <v>3596.145</v>
      </c>
      <c r="BX46" s="2">
        <v>3649.1410000000001</v>
      </c>
      <c r="BY46" s="2">
        <v>3758.239</v>
      </c>
      <c r="BZ46" s="2">
        <v>3870.7310000000002</v>
      </c>
      <c r="CA46" s="2">
        <v>3905.1149999999998</v>
      </c>
      <c r="CB46" s="2">
        <v>4000.4760000000001</v>
      </c>
      <c r="CC46" s="2">
        <v>4128.7510000000002</v>
      </c>
      <c r="CD46" s="2">
        <v>4227.1610000000001</v>
      </c>
      <c r="CE46" s="2">
        <v>4371.6390000000001</v>
      </c>
      <c r="CF46" s="2">
        <v>4541.6790000000001</v>
      </c>
      <c r="CG46" s="2">
        <v>4681.6239999999998</v>
      </c>
      <c r="CH46" s="2">
        <v>4848.4350000000004</v>
      </c>
      <c r="CI46" s="2">
        <v>4917.1840000000002</v>
      </c>
      <c r="CJ46" s="2">
        <v>5004.6319999999996</v>
      </c>
      <c r="CK46" s="2">
        <v>5110.1059999999998</v>
      </c>
      <c r="CL46" s="2">
        <v>5220.7929999999997</v>
      </c>
      <c r="CM46" s="2">
        <v>5333.9650000000001</v>
      </c>
      <c r="CN46" s="2">
        <v>5403.9859999999999</v>
      </c>
      <c r="CO46" s="2">
        <v>5464.4859999999999</v>
      </c>
      <c r="CP46" s="2">
        <v>5561.0550000000003</v>
      </c>
      <c r="CQ46" s="2">
        <v>5594.7749999999996</v>
      </c>
      <c r="CR46" s="2">
        <v>5636.3440000000001</v>
      </c>
      <c r="CS46" s="2">
        <v>5648.826</v>
      </c>
      <c r="CT46" s="2">
        <v>5731.4290000000001</v>
      </c>
      <c r="CU46" s="2">
        <v>5767.1369999999997</v>
      </c>
      <c r="CV46" s="2">
        <v>5763.0169999999998</v>
      </c>
      <c r="CW46" s="2">
        <v>5819.183</v>
      </c>
      <c r="CX46" s="2">
        <v>5864.1629999999996</v>
      </c>
      <c r="CY46" s="2">
        <v>5922.1239999999998</v>
      </c>
      <c r="CZ46" s="2">
        <v>5771.9319999999998</v>
      </c>
      <c r="DA46" s="2">
        <v>5657.3890000000001</v>
      </c>
      <c r="DB46" s="2">
        <v>5743.5020000000004</v>
      </c>
      <c r="DC46" s="2">
        <v>5642.1679999999997</v>
      </c>
      <c r="DD46" s="2">
        <v>5562.2420000000002</v>
      </c>
      <c r="DE46" s="2">
        <v>5741.2420000000002</v>
      </c>
      <c r="DF46" s="2">
        <v>5608.4470000000001</v>
      </c>
      <c r="DG46" s="2">
        <v>5581.8220000000001</v>
      </c>
      <c r="DH46" s="2">
        <v>5417.384</v>
      </c>
      <c r="DI46" s="2">
        <v>5474.2160000000003</v>
      </c>
      <c r="DJ46" s="2">
        <v>5321.9589999999998</v>
      </c>
      <c r="DK46" s="2">
        <v>5289.4189999999999</v>
      </c>
      <c r="DL46" s="2">
        <v>5209.8029999999999</v>
      </c>
      <c r="DM46" s="2">
        <v>5163.2110000000002</v>
      </c>
      <c r="DN46" s="2">
        <v>5368.9489999999996</v>
      </c>
      <c r="DO46" s="2">
        <v>5609.1030000000001</v>
      </c>
      <c r="DP46" s="2">
        <v>5416.1809999999996</v>
      </c>
      <c r="DQ46" s="2">
        <v>5737.9</v>
      </c>
      <c r="DR46" s="2">
        <v>5749.3249999999998</v>
      </c>
      <c r="DS46" s="2">
        <v>5862.7849999999999</v>
      </c>
      <c r="DT46" s="2">
        <v>6129.9930000000004</v>
      </c>
      <c r="DU46" s="2">
        <v>6339.9920000000002</v>
      </c>
      <c r="DV46" s="2">
        <v>6525.7290000000003</v>
      </c>
      <c r="DW46" s="2">
        <v>6687.8770000000004</v>
      </c>
      <c r="DX46" s="2">
        <v>6761.3459999999995</v>
      </c>
      <c r="DY46" s="2">
        <v>6881.7860000000001</v>
      </c>
      <c r="DZ46" s="2">
        <v>6869.3549999999996</v>
      </c>
      <c r="EA46" s="2">
        <v>7758.1440000000002</v>
      </c>
      <c r="EB46" s="2">
        <v>7990.1109999999999</v>
      </c>
      <c r="EC46" s="2">
        <v>8213.7369999999992</v>
      </c>
      <c r="ED46" s="2">
        <v>8312.7260000000006</v>
      </c>
      <c r="EE46" s="2">
        <v>8600.4220000000005</v>
      </c>
      <c r="EF46" s="2">
        <v>8573.4869999999992</v>
      </c>
      <c r="EG46" s="2">
        <v>8583.2360000000008</v>
      </c>
      <c r="EH46" s="2">
        <v>8695.2019999999993</v>
      </c>
      <c r="EI46" s="2">
        <v>8800.33</v>
      </c>
      <c r="EJ46" s="2">
        <v>8819.4670000000006</v>
      </c>
      <c r="EK46" s="2">
        <v>8778.1380000000008</v>
      </c>
      <c r="EL46" s="2">
        <v>8793.9629999999997</v>
      </c>
      <c r="EM46" s="2">
        <v>8930.7690000000002</v>
      </c>
      <c r="EN46" s="2">
        <v>8876.9009999999998</v>
      </c>
      <c r="EO46" s="2">
        <v>8867.8389999999999</v>
      </c>
      <c r="EP46" s="2">
        <v>9115.4339999999993</v>
      </c>
      <c r="EQ46" s="2">
        <v>9580.8940000000002</v>
      </c>
      <c r="ER46" s="2">
        <v>9802.2420000000002</v>
      </c>
      <c r="ES46" s="2">
        <v>10360.540000000001</v>
      </c>
      <c r="ET46" s="2">
        <v>11207.46</v>
      </c>
      <c r="EU46" s="2">
        <v>11968.2</v>
      </c>
      <c r="EV46" s="2">
        <v>12049.45</v>
      </c>
      <c r="EW46" s="2">
        <v>12173.32</v>
      </c>
      <c r="EX46" s="2">
        <v>12534.88</v>
      </c>
      <c r="EY46" s="2">
        <v>12981.75</v>
      </c>
      <c r="EZ46" s="2">
        <v>13622.12</v>
      </c>
      <c r="FA46" s="2">
        <v>13839.73</v>
      </c>
      <c r="FB46" s="2">
        <v>14167.28</v>
      </c>
      <c r="FC46" s="2">
        <v>14568.61</v>
      </c>
      <c r="FD46" s="2">
        <v>14878.11</v>
      </c>
      <c r="FE46" s="2">
        <v>15622.94</v>
      </c>
      <c r="FF46" s="2">
        <v>15851.86</v>
      </c>
      <c r="FG46" s="2">
        <v>16079.93</v>
      </c>
      <c r="FH46" s="2">
        <v>16431.54</v>
      </c>
      <c r="FI46" s="2">
        <v>16508.55</v>
      </c>
      <c r="FJ46" s="2">
        <v>16937.64</v>
      </c>
      <c r="FK46" s="2">
        <v>17279.41</v>
      </c>
      <c r="FL46" s="2">
        <v>17645.169999999998</v>
      </c>
      <c r="FM46" s="2">
        <v>17914.66</v>
      </c>
      <c r="FN46" s="2">
        <v>18040.37</v>
      </c>
      <c r="FO46" s="2">
        <v>18269.919999999998</v>
      </c>
      <c r="FP46" s="2">
        <v>18283.53</v>
      </c>
      <c r="FQ46" s="2">
        <v>18808.240000000002</v>
      </c>
      <c r="FR46" s="2">
        <v>18938.59</v>
      </c>
      <c r="FS46" s="2">
        <v>19090.52</v>
      </c>
      <c r="FT46" s="2">
        <v>19198.240000000002</v>
      </c>
      <c r="FU46" s="2">
        <v>19718.38</v>
      </c>
      <c r="FV46" s="2">
        <v>19907.63</v>
      </c>
      <c r="FW46" s="2">
        <v>20127.330000000002</v>
      </c>
      <c r="FX46" s="2">
        <v>20116.61</v>
      </c>
      <c r="FY46" s="2">
        <v>20281.54</v>
      </c>
      <c r="FZ46" s="2">
        <v>20629.04</v>
      </c>
      <c r="GA46" s="2">
        <v>20795.400000000001</v>
      </c>
      <c r="GB46" s="2">
        <v>20793.32</v>
      </c>
      <c r="GC46" s="2">
        <v>20840.13</v>
      </c>
      <c r="GD46" s="2">
        <v>20660.02</v>
      </c>
      <c r="GE46" s="2">
        <v>21152.28</v>
      </c>
      <c r="GF46" s="2">
        <v>21177.14</v>
      </c>
      <c r="GG46" s="2">
        <v>21338.43</v>
      </c>
      <c r="GH46" s="2">
        <v>22052.32</v>
      </c>
      <c r="GI46" s="2">
        <v>22192.06</v>
      </c>
      <c r="GJ46" s="2">
        <v>22153.59</v>
      </c>
      <c r="GK46" s="2">
        <v>22569.78</v>
      </c>
      <c r="GL46" s="2">
        <v>22777.24</v>
      </c>
      <c r="GM46" s="2">
        <v>23729.68</v>
      </c>
      <c r="GN46" s="2">
        <v>24603.119999999999</v>
      </c>
      <c r="GO46" s="2">
        <v>25012.09</v>
      </c>
      <c r="GP46" s="2">
        <v>25183.06</v>
      </c>
      <c r="GQ46" s="2">
        <v>26122.39</v>
      </c>
      <c r="GR46" s="2">
        <v>25979.8</v>
      </c>
      <c r="GS46" s="2">
        <v>26454.2</v>
      </c>
      <c r="GT46" s="2">
        <v>26461.94</v>
      </c>
      <c r="GU46" s="2">
        <v>26724.59</v>
      </c>
      <c r="GV46" s="2">
        <v>26695.51</v>
      </c>
      <c r="GW46" s="2">
        <v>27275.97</v>
      </c>
      <c r="GX46" s="2">
        <v>27109.45</v>
      </c>
      <c r="GY46" s="2">
        <v>27561.1</v>
      </c>
      <c r="GZ46" s="2">
        <v>28011.93</v>
      </c>
      <c r="HA46" s="2">
        <v>29028.84</v>
      </c>
      <c r="HB46" s="2">
        <v>29136.6</v>
      </c>
      <c r="HC46" s="2">
        <v>29394.720000000001</v>
      </c>
      <c r="HD46" s="2">
        <v>29539.16</v>
      </c>
      <c r="HE46" s="2">
        <v>29651.3</v>
      </c>
      <c r="HF46" s="2">
        <v>30601.02</v>
      </c>
      <c r="HG46" s="2">
        <v>30999.89</v>
      </c>
      <c r="HH46" s="2">
        <v>30890.720000000001</v>
      </c>
      <c r="HI46" s="2">
        <v>30960.720000000001</v>
      </c>
      <c r="HJ46" s="2">
        <v>31299.25</v>
      </c>
      <c r="HK46" s="3">
        <v>31971.61</v>
      </c>
      <c r="HL46" s="3">
        <v>32675.61</v>
      </c>
      <c r="HM46" s="3">
        <v>33320.120000000003</v>
      </c>
      <c r="HN46" s="3">
        <v>34013.32</v>
      </c>
      <c r="HO46" s="3">
        <v>34749.519999999997</v>
      </c>
      <c r="HP46" s="3">
        <v>35363.61</v>
      </c>
      <c r="HQ46" s="3">
        <v>35968.01</v>
      </c>
      <c r="HR46" s="3">
        <v>36645.31</v>
      </c>
      <c r="HS46" s="3">
        <v>37385.39</v>
      </c>
      <c r="HT46" s="3">
        <v>38016.26</v>
      </c>
      <c r="HU46" s="3">
        <v>38641.86</v>
      </c>
      <c r="HV46" s="3">
        <v>39330.230000000003</v>
      </c>
      <c r="HW46" s="3">
        <v>40078.35</v>
      </c>
      <c r="HX46" s="3">
        <v>40711.54</v>
      </c>
      <c r="HY46" s="3">
        <v>41333.64</v>
      </c>
      <c r="HZ46" s="3">
        <v>42031.79</v>
      </c>
      <c r="IA46" s="3">
        <v>42799.03</v>
      </c>
      <c r="IB46" s="3">
        <v>43467.43</v>
      </c>
      <c r="IC46" s="3">
        <v>44137.32</v>
      </c>
      <c r="ID46" s="3">
        <v>44876.42</v>
      </c>
      <c r="IE46" s="3">
        <v>45680.81</v>
      </c>
      <c r="IF46" s="3">
        <v>46379.64</v>
      </c>
      <c r="IG46" s="3">
        <v>47072.23</v>
      </c>
      <c r="IH46" s="3">
        <v>47840.15</v>
      </c>
      <c r="II46" s="3">
        <v>48682.91</v>
      </c>
      <c r="IJ46" s="3">
        <v>49428.42</v>
      </c>
      <c r="IK46" s="3">
        <v>50175.76</v>
      </c>
      <c r="IL46" s="3">
        <v>51005.11</v>
      </c>
      <c r="IM46" s="3">
        <v>51914.79</v>
      </c>
      <c r="IN46" s="3">
        <v>52733.73</v>
      </c>
      <c r="IO46" s="3">
        <v>53561.41</v>
      </c>
      <c r="IP46" s="3">
        <v>54458.76</v>
      </c>
      <c r="IQ46" s="3">
        <v>55419.66</v>
      </c>
      <c r="IR46" s="3">
        <v>56271.48</v>
      </c>
      <c r="IS46" s="3">
        <v>57117.4</v>
      </c>
      <c r="IT46" s="3">
        <v>58031.82</v>
      </c>
      <c r="IU46" s="3">
        <v>59011.68</v>
      </c>
      <c r="IV46" s="3">
        <v>59881.32</v>
      </c>
      <c r="IW46" s="3">
        <v>60745.09</v>
      </c>
      <c r="IX46" s="3">
        <v>61678.39</v>
      </c>
      <c r="IY46" s="3">
        <v>62676.85</v>
      </c>
      <c r="IZ46" s="3">
        <v>63564.98</v>
      </c>
      <c r="JA46" s="3">
        <v>64446.98</v>
      </c>
      <c r="JB46" s="3">
        <v>65398.16</v>
      </c>
      <c r="JC46" s="3">
        <v>66414.48</v>
      </c>
      <c r="JD46" s="3">
        <v>67320.33</v>
      </c>
      <c r="JE46" s="3">
        <v>68219.81</v>
      </c>
      <c r="JF46" s="3">
        <v>69188.259999999995</v>
      </c>
      <c r="JG46" s="3">
        <v>70221.460000000006</v>
      </c>
      <c r="JH46" s="3">
        <v>71143.91</v>
      </c>
      <c r="JI46" s="3">
        <v>72059.77</v>
      </c>
      <c r="JJ46" s="3">
        <v>73044.3</v>
      </c>
      <c r="JK46" s="3">
        <v>74093.34</v>
      </c>
      <c r="JL46" s="3">
        <v>75031.39</v>
      </c>
      <c r="JM46" s="3">
        <v>75962.59</v>
      </c>
      <c r="JN46" s="3">
        <v>76962.23</v>
      </c>
      <c r="JO46" s="3">
        <v>78026.12</v>
      </c>
      <c r="JP46" s="3">
        <v>78978.789999999994</v>
      </c>
      <c r="JQ46" s="3">
        <v>79924.36</v>
      </c>
      <c r="JR46" s="3">
        <v>80938.070000000007</v>
      </c>
      <c r="JS46" s="3">
        <v>81955.16</v>
      </c>
      <c r="JT46" s="3">
        <v>82975.5</v>
      </c>
      <c r="JU46" s="3">
        <v>83999.039999999994</v>
      </c>
      <c r="JV46" s="3">
        <v>85025.66</v>
      </c>
      <c r="JW46" s="3">
        <v>86055.3</v>
      </c>
      <c r="JX46" s="3">
        <v>87087.84</v>
      </c>
      <c r="JY46" s="3">
        <v>88123.24</v>
      </c>
      <c r="JZ46" s="3">
        <v>89161.38</v>
      </c>
      <c r="KA46" s="3">
        <v>90202.22</v>
      </c>
      <c r="KB46" s="3">
        <v>91245.7</v>
      </c>
      <c r="KC46" s="3">
        <v>92291.74</v>
      </c>
      <c r="KD46" s="3">
        <v>93340.3</v>
      </c>
      <c r="KE46" s="3">
        <v>94391.38</v>
      </c>
      <c r="KF46" s="3">
        <v>95444.88</v>
      </c>
      <c r="KG46" s="3">
        <v>96500.83</v>
      </c>
      <c r="KH46" s="3">
        <v>97559.06</v>
      </c>
      <c r="KI46" s="3">
        <v>98619.54</v>
      </c>
      <c r="KJ46" s="3">
        <v>99682.18</v>
      </c>
      <c r="KK46" s="3">
        <v>100746.9</v>
      </c>
      <c r="KL46" s="3">
        <v>101813.5</v>
      </c>
      <c r="KM46" s="3">
        <v>102882.1</v>
      </c>
      <c r="KN46" s="3">
        <v>103952.6</v>
      </c>
      <c r="KO46" s="3">
        <v>105024.8</v>
      </c>
      <c r="KP46" s="3">
        <v>106098.7</v>
      </c>
      <c r="KQ46" s="3">
        <v>107174.2</v>
      </c>
      <c r="KR46" s="3">
        <v>108251.2</v>
      </c>
      <c r="KS46" s="3">
        <v>109329.60000000001</v>
      </c>
      <c r="KT46" s="3">
        <v>110409.3</v>
      </c>
      <c r="KU46" s="3">
        <v>111490.2</v>
      </c>
      <c r="KV46" s="3">
        <v>112572.2</v>
      </c>
      <c r="KW46" s="3">
        <v>113655.2</v>
      </c>
      <c r="KX46" s="3">
        <v>114739</v>
      </c>
      <c r="KY46" s="3">
        <v>115823.7</v>
      </c>
      <c r="KZ46" s="3">
        <v>116909.2</v>
      </c>
      <c r="LA46" s="3">
        <v>117995.3</v>
      </c>
      <c r="LB46" s="3">
        <v>119082</v>
      </c>
      <c r="LC46" s="3">
        <v>120169.1</v>
      </c>
      <c r="LD46" s="3">
        <v>121256.5</v>
      </c>
      <c r="LE46" s="3">
        <v>122344.2</v>
      </c>
      <c r="LF46" s="3">
        <v>123432</v>
      </c>
      <c r="LG46" s="3">
        <v>124519.7</v>
      </c>
      <c r="LH46" s="3">
        <v>125607.1</v>
      </c>
      <c r="LI46" s="3">
        <v>126693.9</v>
      </c>
      <c r="LJ46" s="3">
        <v>127780.1</v>
      </c>
      <c r="LK46" s="3">
        <v>128865.7</v>
      </c>
      <c r="LL46" s="3">
        <v>129950.3</v>
      </c>
      <c r="LM46" s="3">
        <v>131033.8</v>
      </c>
      <c r="LN46" s="3">
        <v>132116</v>
      </c>
      <c r="LO46" s="3">
        <v>133196.79999999999</v>
      </c>
      <c r="LP46" s="3">
        <v>134276.1</v>
      </c>
      <c r="LQ46" s="3">
        <v>135353.70000000001</v>
      </c>
      <c r="LR46" s="3">
        <v>136429.4</v>
      </c>
      <c r="LS46" s="3">
        <v>137503.1</v>
      </c>
      <c r="LT46" s="3">
        <v>138574.6</v>
      </c>
      <c r="LU46" s="3">
        <v>139643.70000000001</v>
      </c>
      <c r="LV46" s="3">
        <v>140710.29999999999</v>
      </c>
      <c r="LW46" s="3">
        <v>141774.29999999999</v>
      </c>
      <c r="LX46" s="3">
        <v>142835.4</v>
      </c>
      <c r="LY46" s="3">
        <v>143893.5</v>
      </c>
      <c r="LZ46" s="3">
        <v>144948.5</v>
      </c>
      <c r="MA46" s="3">
        <v>146000.29999999999</v>
      </c>
      <c r="MB46" s="3">
        <v>147048.6</v>
      </c>
      <c r="MC46" s="3">
        <v>148093.29999999999</v>
      </c>
      <c r="MD46" s="3">
        <v>149134.29999999999</v>
      </c>
      <c r="ME46" s="3">
        <v>150171.6</v>
      </c>
      <c r="MF46" s="3">
        <v>151204.79999999999</v>
      </c>
      <c r="MG46" s="3">
        <v>152233.79999999999</v>
      </c>
      <c r="MH46" s="3">
        <v>153258.29999999999</v>
      </c>
      <c r="MI46" s="3">
        <v>154278.20000000001</v>
      </c>
      <c r="MJ46" s="3">
        <v>155293.4</v>
      </c>
      <c r="MK46" s="3">
        <v>156303.5</v>
      </c>
      <c r="ML46" s="3">
        <v>157308.4</v>
      </c>
      <c r="MM46" s="3">
        <v>158308</v>
      </c>
      <c r="MN46" s="3">
        <v>159302.1</v>
      </c>
      <c r="MO46" s="3">
        <v>160290.29999999999</v>
      </c>
      <c r="MP46" s="3">
        <v>161272.29999999999</v>
      </c>
      <c r="MQ46" s="3">
        <v>162248.20000000001</v>
      </c>
      <c r="MR46" s="3">
        <v>163217.4</v>
      </c>
      <c r="MS46" s="3">
        <v>164179.79999999999</v>
      </c>
      <c r="MT46" s="3">
        <v>165135.1</v>
      </c>
      <c r="MU46" s="180" t="s">
        <v>426</v>
      </c>
      <c r="MV46" s="180" t="b">
        <v>0</v>
      </c>
      <c r="MW46" s="180" t="s">
        <v>376</v>
      </c>
      <c r="MX46" s="180" t="s">
        <v>376</v>
      </c>
      <c r="MY46" s="180">
        <v>2025</v>
      </c>
      <c r="MZ46" s="180">
        <v>4</v>
      </c>
      <c r="NA46" s="17">
        <v>46174</v>
      </c>
      <c r="NB46" s="1" t="s">
        <v>1201</v>
      </c>
      <c r="NC46" s="180" t="s">
        <v>376</v>
      </c>
      <c r="ND46" s="180" t="s">
        <v>387</v>
      </c>
      <c r="NE46" s="180" t="s">
        <v>1188</v>
      </c>
      <c r="NF46" s="180" t="s">
        <v>749</v>
      </c>
    </row>
    <row r="47" spans="1:370" x14ac:dyDescent="0.25">
      <c r="A47" s="180" t="s">
        <v>380</v>
      </c>
      <c r="B47" s="1" t="s">
        <v>740</v>
      </c>
      <c r="C47" s="1" t="s">
        <v>1411</v>
      </c>
      <c r="D47" s="180" t="s">
        <v>741</v>
      </c>
      <c r="E47" s="180" t="s">
        <v>376</v>
      </c>
      <c r="F47" s="180" t="s">
        <v>374</v>
      </c>
      <c r="G47" s="2">
        <v>-336.01459999999997</v>
      </c>
      <c r="H47" s="2">
        <v>-406.20819999999998</v>
      </c>
      <c r="I47" s="2">
        <v>-447.27690000000001</v>
      </c>
      <c r="J47" s="2">
        <v>-477.43130000000002</v>
      </c>
      <c r="K47" s="2">
        <v>-157.8047</v>
      </c>
      <c r="L47" s="2">
        <v>-106.12009999999999</v>
      </c>
      <c r="M47" s="2">
        <v>-80.621020000000001</v>
      </c>
      <c r="N47" s="2">
        <v>-65.559299999999993</v>
      </c>
      <c r="O47" s="2">
        <v>-44.088909999999998</v>
      </c>
      <c r="P47" s="2">
        <v>-25.997240000000001</v>
      </c>
      <c r="Q47" s="2">
        <v>-10.97298</v>
      </c>
      <c r="R47" s="2">
        <v>1.578478</v>
      </c>
      <c r="S47" s="2">
        <v>1.5182960000000001</v>
      </c>
      <c r="T47" s="2">
        <v>1.8357600000000001</v>
      </c>
      <c r="U47" s="2">
        <v>2.1561020000000002</v>
      </c>
      <c r="V47" s="2">
        <v>2.0254940000000001</v>
      </c>
      <c r="W47" s="2">
        <v>2.4924719999999998</v>
      </c>
      <c r="X47" s="2">
        <v>2.659799</v>
      </c>
      <c r="Y47" s="2">
        <v>2.7557719999999999</v>
      </c>
      <c r="Z47" s="2">
        <v>3.0251350000000001</v>
      </c>
      <c r="AA47" s="2">
        <v>3.4113449999999998</v>
      </c>
      <c r="AB47" s="2">
        <v>3.6379630000000001</v>
      </c>
      <c r="AC47" s="2">
        <v>3.6375359999999999</v>
      </c>
      <c r="AD47" s="2">
        <v>3.7197179999999999</v>
      </c>
      <c r="AE47" s="2">
        <v>3.7493180000000002</v>
      </c>
      <c r="AF47" s="2">
        <v>3.4950139999999998</v>
      </c>
      <c r="AG47" s="2">
        <v>3.1597080000000002</v>
      </c>
      <c r="AH47" s="2">
        <v>4.1420640000000004</v>
      </c>
      <c r="AI47" s="2">
        <v>5.2603929999999997</v>
      </c>
      <c r="AJ47" s="2">
        <v>3.364973</v>
      </c>
      <c r="AK47" s="2">
        <v>3.6349300000000002</v>
      </c>
      <c r="AL47" s="2">
        <v>4.9949300000000001</v>
      </c>
      <c r="AM47" s="2">
        <v>5.5591540000000004</v>
      </c>
      <c r="AN47" s="2">
        <v>6.5122730000000004</v>
      </c>
      <c r="AO47" s="2">
        <v>7.7415139999999996</v>
      </c>
      <c r="AP47" s="2">
        <v>1.0974299999999999</v>
      </c>
      <c r="AQ47" s="2">
        <v>1.1130370000000001</v>
      </c>
      <c r="AR47" s="2">
        <v>1.405438</v>
      </c>
      <c r="AS47" s="2">
        <v>2.652174</v>
      </c>
      <c r="AT47" s="2">
        <v>1.380952</v>
      </c>
      <c r="AU47" s="2">
        <v>1.569348</v>
      </c>
      <c r="AV47" s="2">
        <v>1.7264090000000001</v>
      </c>
      <c r="AW47" s="2">
        <v>2.8547259999999999</v>
      </c>
      <c r="AX47" s="2">
        <v>3.4278659999999999</v>
      </c>
      <c r="AY47" s="2">
        <v>3.6302120000000002</v>
      </c>
      <c r="AZ47" s="2">
        <v>4.6780039999999996</v>
      </c>
      <c r="BA47" s="2">
        <v>4.1240439999999996</v>
      </c>
      <c r="BB47" s="2">
        <v>3.7914460000000001</v>
      </c>
      <c r="BC47" s="2">
        <v>3.9259029999999999</v>
      </c>
      <c r="BD47" s="2">
        <v>3.4869150000000002</v>
      </c>
      <c r="BE47" s="2">
        <v>3.119319</v>
      </c>
      <c r="BF47" s="2">
        <v>2.471295</v>
      </c>
      <c r="BG47" s="2">
        <v>1.483303</v>
      </c>
      <c r="BH47" s="2">
        <v>1.080891</v>
      </c>
      <c r="BI47" s="2">
        <v>1.260948</v>
      </c>
      <c r="BJ47" s="2">
        <v>1.481668</v>
      </c>
      <c r="BK47" s="2">
        <v>1.4170130000000001</v>
      </c>
      <c r="BL47" s="2">
        <v>2.4997790000000002</v>
      </c>
      <c r="BM47" s="2">
        <v>2.7944460000000002</v>
      </c>
      <c r="BN47" s="2">
        <v>3.0879629999999998</v>
      </c>
      <c r="BO47" s="2">
        <v>2.4264519999999998</v>
      </c>
      <c r="BP47" s="2">
        <v>2.5536059999999998</v>
      </c>
      <c r="BQ47" s="2">
        <v>2.1926269999999999</v>
      </c>
      <c r="BR47" s="2">
        <v>1.5187820000000001</v>
      </c>
      <c r="BS47" s="2">
        <v>1.2069859999999999</v>
      </c>
      <c r="BT47" s="2">
        <v>0.77321819999999997</v>
      </c>
      <c r="BU47" s="2">
        <v>0.39159939999999999</v>
      </c>
      <c r="BV47" s="2">
        <v>0.29755470000000001</v>
      </c>
      <c r="BW47" s="2">
        <v>0.69680359999999997</v>
      </c>
      <c r="BX47" s="2">
        <v>0.9370465</v>
      </c>
      <c r="BY47" s="2">
        <v>1.039954</v>
      </c>
      <c r="BZ47" s="2">
        <v>0.88209800000000005</v>
      </c>
      <c r="CA47" s="2">
        <v>0.98614190000000002</v>
      </c>
      <c r="CB47" s="2">
        <v>1.3712629999999999</v>
      </c>
      <c r="CC47" s="2">
        <v>1.3541529999999999</v>
      </c>
      <c r="CD47" s="2">
        <v>1.319143</v>
      </c>
      <c r="CE47" s="2">
        <v>1.7701359999999999</v>
      </c>
      <c r="CF47" s="2">
        <v>2.0658400000000001</v>
      </c>
      <c r="CG47" s="2">
        <v>1.772632</v>
      </c>
      <c r="CH47" s="2">
        <v>2.0924740000000002</v>
      </c>
      <c r="CI47" s="2">
        <v>1.810824</v>
      </c>
      <c r="CJ47" s="2">
        <v>1.610466</v>
      </c>
      <c r="CK47" s="2">
        <v>1.270165</v>
      </c>
      <c r="CL47" s="2">
        <v>1.2273860000000001</v>
      </c>
      <c r="CM47" s="2">
        <v>1.6015349999999999</v>
      </c>
      <c r="CN47" s="2">
        <v>2.2573029999999998</v>
      </c>
      <c r="CO47" s="2">
        <v>2.2531889999999999</v>
      </c>
      <c r="CP47" s="2">
        <v>2.3607819999999999</v>
      </c>
      <c r="CQ47" s="2">
        <v>1.775441</v>
      </c>
      <c r="CR47" s="2">
        <v>0.97085949999999999</v>
      </c>
      <c r="CS47" s="2">
        <v>0.79578879999999996</v>
      </c>
      <c r="CT47" s="2">
        <v>0.42124030000000001</v>
      </c>
      <c r="CU47" s="2">
        <v>0.58553529999999998</v>
      </c>
      <c r="CV47" s="2">
        <v>1.31281</v>
      </c>
      <c r="CW47" s="2">
        <v>1.308297</v>
      </c>
      <c r="CX47" s="2">
        <v>0.87341740000000001</v>
      </c>
      <c r="CY47" s="2">
        <v>1.008561</v>
      </c>
      <c r="CZ47" s="2">
        <v>1.150555</v>
      </c>
      <c r="DA47" s="2">
        <v>0.67717649999999996</v>
      </c>
      <c r="DB47" s="2">
        <v>0.30675049999999998</v>
      </c>
      <c r="DC47" s="2">
        <v>2.6681659999999999E-2</v>
      </c>
      <c r="DD47" s="2">
        <v>8.8913439999999996E-2</v>
      </c>
      <c r="DE47" s="2">
        <v>-0.20663619999999999</v>
      </c>
      <c r="DF47" s="2">
        <v>-0.39764830000000001</v>
      </c>
      <c r="DG47" s="2">
        <v>-0.1354544</v>
      </c>
      <c r="DH47" s="2">
        <v>0.3622496</v>
      </c>
      <c r="DI47" s="2">
        <v>0.56193349999999997</v>
      </c>
      <c r="DJ47" s="2">
        <v>0.54350299999999996</v>
      </c>
      <c r="DK47" s="2">
        <v>0.50927330000000004</v>
      </c>
      <c r="DL47" s="2">
        <v>-6.5486429999999998E-3</v>
      </c>
      <c r="DM47" s="2">
        <v>-0.56068059999999997</v>
      </c>
      <c r="DN47" s="2">
        <v>-0.99231000000000003</v>
      </c>
      <c r="DO47" s="2">
        <v>-0.96657249999999995</v>
      </c>
      <c r="DP47" s="2">
        <v>-0.18284919999999999</v>
      </c>
      <c r="DQ47" s="2">
        <v>-0.18404010000000001</v>
      </c>
      <c r="DR47" s="2">
        <v>0.3691082</v>
      </c>
      <c r="DS47" s="2">
        <v>0.97798419999999997</v>
      </c>
      <c r="DT47" s="2">
        <v>1.2214769999999999</v>
      </c>
      <c r="DU47" s="2">
        <v>0.63070300000000001</v>
      </c>
      <c r="DV47" s="2">
        <v>0.70175189999999998</v>
      </c>
      <c r="DW47" s="2">
        <v>0.81729870000000004</v>
      </c>
      <c r="DX47" s="2">
        <v>0.73247289999999998</v>
      </c>
      <c r="DY47" s="2">
        <v>1.4918450000000001</v>
      </c>
      <c r="DZ47" s="2">
        <v>1.5940589999999999</v>
      </c>
      <c r="EA47" s="2">
        <v>1.325912</v>
      </c>
      <c r="EB47" s="2">
        <v>1.749242</v>
      </c>
      <c r="EC47" s="2">
        <v>1.181516</v>
      </c>
      <c r="ED47" s="2">
        <v>0.7125764</v>
      </c>
      <c r="EE47" s="2">
        <v>0.54862619999999995</v>
      </c>
      <c r="EF47" s="2">
        <v>0.17208960000000001</v>
      </c>
      <c r="EG47" s="2">
        <v>-0.1370625</v>
      </c>
      <c r="EH47" s="2">
        <v>-0.20627899999999999</v>
      </c>
      <c r="EI47" s="2">
        <v>-0.53564500000000004</v>
      </c>
      <c r="EJ47" s="2">
        <v>-0.26043630000000001</v>
      </c>
      <c r="EK47" s="2">
        <v>-0.56237130000000002</v>
      </c>
      <c r="EL47" s="2">
        <v>-0.71663710000000003</v>
      </c>
      <c r="EM47" s="2">
        <v>-0.64408180000000004</v>
      </c>
      <c r="EN47" s="2">
        <v>-0.30934119999999998</v>
      </c>
      <c r="EO47" s="2">
        <v>-8.3041429999999999E-2</v>
      </c>
      <c r="EP47" s="2">
        <v>-7.7950480000000003E-2</v>
      </c>
      <c r="EQ47" s="2">
        <v>7.9915520000000007E-3</v>
      </c>
      <c r="ER47" s="2">
        <v>0.44484000000000001</v>
      </c>
      <c r="ES47" s="2">
        <v>0.39135530000000002</v>
      </c>
      <c r="ET47" s="2">
        <v>0.43859619999999999</v>
      </c>
      <c r="EU47" s="2">
        <v>0.15984319999999999</v>
      </c>
      <c r="EV47" s="2">
        <v>1.0196400000000001</v>
      </c>
      <c r="EW47" s="2">
        <v>1.5233380000000001</v>
      </c>
      <c r="EX47" s="2">
        <v>1.7121280000000001</v>
      </c>
      <c r="EY47" s="2">
        <v>2.0951780000000002</v>
      </c>
      <c r="EZ47" s="2">
        <v>2.045944</v>
      </c>
      <c r="FA47" s="2">
        <v>1.622449</v>
      </c>
      <c r="FB47" s="2">
        <v>1.7619689999999999</v>
      </c>
      <c r="FC47" s="2">
        <v>2.238588</v>
      </c>
      <c r="FD47" s="2">
        <v>1.7700290000000001</v>
      </c>
      <c r="FE47" s="2">
        <v>0.66341660000000002</v>
      </c>
      <c r="FF47" s="2">
        <v>0.16202720000000001</v>
      </c>
      <c r="FG47" s="2">
        <v>7.7308890000000005E-2</v>
      </c>
      <c r="FH47" s="2">
        <v>-0.1737213</v>
      </c>
      <c r="FI47" s="2">
        <v>-0.41280840000000002</v>
      </c>
      <c r="FJ47" s="2">
        <v>-0.40343050000000003</v>
      </c>
      <c r="FK47" s="2">
        <v>-0.1552336</v>
      </c>
      <c r="FL47" s="2">
        <v>7.69639E-3</v>
      </c>
      <c r="FM47" s="2">
        <v>0.84432910000000005</v>
      </c>
      <c r="FN47" s="2">
        <v>0.97844249999999999</v>
      </c>
      <c r="FO47" s="2">
        <v>1.0720700000000001</v>
      </c>
      <c r="FP47" s="2">
        <v>0.9111496</v>
      </c>
      <c r="FQ47" s="2">
        <v>0.76669180000000003</v>
      </c>
      <c r="FR47" s="2">
        <v>0.58338239999999997</v>
      </c>
      <c r="FS47" s="2">
        <v>0.37048449999999999</v>
      </c>
      <c r="FT47" s="2">
        <v>0.6462561</v>
      </c>
      <c r="FU47" s="2">
        <v>0.75986520000000002</v>
      </c>
      <c r="FV47" s="2">
        <v>0.72376490000000004</v>
      </c>
      <c r="FW47" s="2">
        <v>0.38685459999999999</v>
      </c>
      <c r="FX47" s="2">
        <v>0.2829853</v>
      </c>
      <c r="FY47" s="2">
        <v>0.104046</v>
      </c>
      <c r="FZ47" s="2">
        <v>0.55700780000000005</v>
      </c>
      <c r="GA47" s="2">
        <v>0.61394459999999995</v>
      </c>
      <c r="GB47" s="2">
        <v>0.16670389999999999</v>
      </c>
      <c r="GC47" s="2">
        <v>-3.9631130000000001E-2</v>
      </c>
      <c r="GD47" s="2">
        <v>-0.10112210000000001</v>
      </c>
      <c r="GE47" s="2">
        <v>3.6481619999999999E-2</v>
      </c>
      <c r="GF47" s="2">
        <v>-4.4963360000000001E-2</v>
      </c>
      <c r="GG47" s="2">
        <v>-0.22628509999999999</v>
      </c>
      <c r="GH47" s="2">
        <v>-0.28477839999999999</v>
      </c>
      <c r="GI47" s="2">
        <v>-0.64925670000000002</v>
      </c>
      <c r="GJ47" s="2">
        <v>-0.92680870000000004</v>
      </c>
      <c r="GK47" s="2">
        <v>-1.2951280000000001</v>
      </c>
      <c r="GL47" s="2">
        <v>-1.0937490000000001</v>
      </c>
      <c r="GM47" s="2">
        <v>-1.270818</v>
      </c>
      <c r="GN47" s="2">
        <v>-1.3284210000000001</v>
      </c>
      <c r="GO47" s="2">
        <v>-1.259258</v>
      </c>
      <c r="GP47" s="2">
        <v>-0.96560420000000002</v>
      </c>
      <c r="GQ47" s="2">
        <v>-0.49464059999999999</v>
      </c>
      <c r="GR47" s="2">
        <v>-0.37688890000000003</v>
      </c>
      <c r="GS47" s="2">
        <v>-0.86519520000000005</v>
      </c>
      <c r="GT47" s="2">
        <v>-0.94557270000000004</v>
      </c>
      <c r="GU47" s="2">
        <v>-1.0355319999999999</v>
      </c>
      <c r="GV47" s="2">
        <v>-0.95443889999999998</v>
      </c>
      <c r="GW47" s="2">
        <v>-2.0504739999999999</v>
      </c>
      <c r="GX47" s="2">
        <v>-2.42089</v>
      </c>
      <c r="GY47" s="2">
        <v>-3.155869</v>
      </c>
      <c r="GZ47" s="2">
        <v>-3.4330980000000002</v>
      </c>
      <c r="HA47" s="2">
        <v>-2.936102</v>
      </c>
      <c r="HB47" s="2">
        <v>-2.4574880000000001</v>
      </c>
      <c r="HC47" s="2">
        <v>-2.455854</v>
      </c>
      <c r="HD47" s="2">
        <v>-1.896409</v>
      </c>
      <c r="HE47" s="2">
        <v>-1.9632480000000001</v>
      </c>
      <c r="HF47" s="2">
        <v>-1.0717300000000001</v>
      </c>
      <c r="HG47" s="2">
        <v>-0.61834219999999995</v>
      </c>
      <c r="HH47" s="2">
        <v>-0.63845180000000001</v>
      </c>
      <c r="HI47" s="2">
        <v>-0.65227270000000004</v>
      </c>
      <c r="HJ47" s="2">
        <v>-0.59171010000000002</v>
      </c>
      <c r="HK47" s="3">
        <v>-0.369029</v>
      </c>
      <c r="HL47" s="3">
        <v>-0.18392610000000001</v>
      </c>
      <c r="HM47" s="3">
        <v>-0.32462790000000002</v>
      </c>
      <c r="HN47" s="3">
        <v>-0.36519960000000001</v>
      </c>
      <c r="HO47" s="3">
        <v>-0.30614019999999997</v>
      </c>
      <c r="HP47" s="3">
        <v>-0.20661499999999999</v>
      </c>
      <c r="HQ47" s="3">
        <v>-0.14616850000000001</v>
      </c>
      <c r="HR47" s="3">
        <v>-8.2664009999999996E-2</v>
      </c>
      <c r="HS47" s="3">
        <v>-1.909375E-2</v>
      </c>
      <c r="HT47" s="3">
        <v>0.1041012</v>
      </c>
      <c r="HU47" s="3">
        <v>0.23990629999999999</v>
      </c>
      <c r="HV47" s="3">
        <v>0.35802889999999998</v>
      </c>
      <c r="HW47" s="3">
        <v>0.4511135</v>
      </c>
      <c r="HX47" s="3">
        <v>0.47574420000000001</v>
      </c>
      <c r="HY47" s="3">
        <v>0.45727109999999999</v>
      </c>
      <c r="HZ47" s="3">
        <v>0.43117860000000002</v>
      </c>
      <c r="IA47" s="3">
        <v>0.40110899999999999</v>
      </c>
      <c r="IB47" s="3">
        <v>0.3738184</v>
      </c>
      <c r="IC47" s="3">
        <v>0.34976269999999998</v>
      </c>
      <c r="ID47" s="3">
        <v>0.32913300000000001</v>
      </c>
      <c r="IE47" s="3">
        <v>0.31413410000000003</v>
      </c>
      <c r="IF47" s="3">
        <v>0.30697010000000002</v>
      </c>
      <c r="IG47" s="3">
        <v>0.30728169999999999</v>
      </c>
      <c r="IH47" s="3">
        <v>0.31379889999999999</v>
      </c>
      <c r="II47" s="3">
        <v>0.32419750000000003</v>
      </c>
      <c r="IJ47" s="3">
        <v>0.33644099999999999</v>
      </c>
      <c r="IK47" s="3">
        <v>0.35014610000000002</v>
      </c>
      <c r="IL47" s="3">
        <v>0.36536049999999998</v>
      </c>
      <c r="IM47" s="3">
        <v>0.3820848</v>
      </c>
      <c r="IN47" s="3">
        <v>0.39993479999999998</v>
      </c>
      <c r="IO47" s="3">
        <v>0.41807250000000001</v>
      </c>
      <c r="IP47" s="3">
        <v>0.43597079999999999</v>
      </c>
      <c r="IQ47" s="3">
        <v>0.45358130000000002</v>
      </c>
      <c r="IR47" s="3">
        <v>0.4711919</v>
      </c>
      <c r="IS47" s="3">
        <v>0.4888265</v>
      </c>
      <c r="IT47" s="3">
        <v>0.50648470000000001</v>
      </c>
      <c r="IU47" s="3">
        <v>0.52390380000000003</v>
      </c>
      <c r="IV47" s="3">
        <v>0.54060390000000003</v>
      </c>
      <c r="IW47" s="3">
        <v>0.55658510000000005</v>
      </c>
      <c r="IX47" s="3">
        <v>0.57148810000000005</v>
      </c>
      <c r="IY47" s="3">
        <v>0.58560060000000003</v>
      </c>
      <c r="IZ47" s="3">
        <v>0.5984912</v>
      </c>
      <c r="JA47" s="3">
        <v>0.61008790000000002</v>
      </c>
      <c r="JB47" s="3">
        <v>0.62048630000000005</v>
      </c>
      <c r="JC47" s="3">
        <v>0.62930350000000002</v>
      </c>
      <c r="JD47" s="3">
        <v>0.63725830000000006</v>
      </c>
      <c r="JE47" s="3">
        <v>0.64384719999999995</v>
      </c>
      <c r="JF47" s="3">
        <v>0.6502926</v>
      </c>
      <c r="JG47" s="3">
        <v>0.65594719999999995</v>
      </c>
      <c r="JH47" s="3">
        <v>0.66131419999999996</v>
      </c>
      <c r="JI47" s="3">
        <v>0.66648960000000002</v>
      </c>
      <c r="JJ47" s="3">
        <v>0.67096999999999996</v>
      </c>
      <c r="JK47" s="3">
        <v>0.67523489999999997</v>
      </c>
      <c r="JL47" s="3">
        <v>0.67870909999999995</v>
      </c>
      <c r="JM47" s="3">
        <v>0.68283020000000005</v>
      </c>
      <c r="JN47" s="3">
        <v>0.68632839999999995</v>
      </c>
      <c r="JO47" s="3">
        <v>0.68982650000000001</v>
      </c>
      <c r="JP47" s="3">
        <v>0.69327689999999997</v>
      </c>
      <c r="JQ47" s="3">
        <v>0.69612799999999997</v>
      </c>
      <c r="JR47" s="3">
        <v>0.69909909999999997</v>
      </c>
      <c r="JS47" s="3">
        <v>0.70206999999999997</v>
      </c>
      <c r="JT47" s="3">
        <v>0.70525680000000002</v>
      </c>
      <c r="JU47" s="3">
        <v>0.70774870000000001</v>
      </c>
      <c r="JV47" s="3">
        <v>0.71031219999999995</v>
      </c>
      <c r="JW47" s="3">
        <v>0.71275630000000001</v>
      </c>
      <c r="JX47" s="3">
        <v>0.71486470000000002</v>
      </c>
      <c r="JY47" s="3">
        <v>0.7172847</v>
      </c>
      <c r="JZ47" s="3">
        <v>0.71975259999999996</v>
      </c>
      <c r="KA47" s="3">
        <v>0.72195699999999996</v>
      </c>
      <c r="KB47" s="3">
        <v>0.72399340000000001</v>
      </c>
      <c r="KC47" s="3">
        <v>0.72602999999999995</v>
      </c>
      <c r="KD47" s="3">
        <v>0.72768330000000003</v>
      </c>
      <c r="KE47" s="3">
        <v>0.72926460000000004</v>
      </c>
      <c r="KF47" s="3">
        <v>0.73091790000000001</v>
      </c>
      <c r="KG47" s="3">
        <v>0.73247530000000005</v>
      </c>
      <c r="KH47" s="3">
        <v>0.73386499999999999</v>
      </c>
      <c r="KI47" s="3">
        <v>0.73547030000000002</v>
      </c>
      <c r="KJ47" s="3">
        <v>0.73731519999999995</v>
      </c>
      <c r="KK47" s="3">
        <v>0.73916020000000004</v>
      </c>
      <c r="KL47" s="3">
        <v>0.74146029999999996</v>
      </c>
      <c r="KM47" s="3">
        <v>0.7435927</v>
      </c>
      <c r="KN47" s="3">
        <v>0.74572530000000004</v>
      </c>
      <c r="KO47" s="3">
        <v>0.74780979999999997</v>
      </c>
      <c r="KP47" s="3">
        <v>0.74982230000000005</v>
      </c>
      <c r="KQ47" s="3">
        <v>0.75176299999999996</v>
      </c>
      <c r="KR47" s="3">
        <v>0.75360800000000006</v>
      </c>
      <c r="KS47" s="3">
        <v>0.75540510000000005</v>
      </c>
      <c r="KT47" s="3">
        <v>0.75712999999999997</v>
      </c>
      <c r="KU47" s="3">
        <v>0.7591907</v>
      </c>
      <c r="KV47" s="3">
        <v>0.76081989999999999</v>
      </c>
      <c r="KW47" s="3">
        <v>0.76280870000000001</v>
      </c>
      <c r="KX47" s="3">
        <v>0.76446179999999997</v>
      </c>
      <c r="KY47" s="3">
        <v>0.76587550000000004</v>
      </c>
      <c r="KZ47" s="3">
        <v>0.76781619999999995</v>
      </c>
      <c r="LA47" s="3">
        <v>0.76949350000000005</v>
      </c>
      <c r="LB47" s="3">
        <v>0.77150609999999997</v>
      </c>
      <c r="LC47" s="3">
        <v>0.77313529999999997</v>
      </c>
      <c r="LD47" s="3">
        <v>0.77476469999999997</v>
      </c>
      <c r="LE47" s="3">
        <v>0.77629820000000005</v>
      </c>
      <c r="LF47" s="3">
        <v>0.77790329999999996</v>
      </c>
      <c r="LG47" s="3">
        <v>0.77993999999999997</v>
      </c>
      <c r="LH47" s="3">
        <v>0.78135370000000004</v>
      </c>
      <c r="LI47" s="3">
        <v>0.78267129999999996</v>
      </c>
      <c r="LJ47" s="3">
        <v>0.78358190000000005</v>
      </c>
      <c r="LK47" s="3">
        <v>0.78442060000000002</v>
      </c>
      <c r="LL47" s="3">
        <v>0.7854508</v>
      </c>
      <c r="LM47" s="3">
        <v>0.7861456</v>
      </c>
      <c r="LN47" s="3">
        <v>0.78681650000000003</v>
      </c>
      <c r="LO47" s="3">
        <v>0.7872479</v>
      </c>
      <c r="LP47" s="3">
        <v>0.78758309999999998</v>
      </c>
      <c r="LQ47" s="3">
        <v>0.78801449999999995</v>
      </c>
      <c r="LR47" s="3">
        <v>0.78839789999999998</v>
      </c>
      <c r="LS47" s="3">
        <v>0.78870929999999995</v>
      </c>
      <c r="LT47" s="3">
        <v>0.78906880000000001</v>
      </c>
      <c r="LU47" s="3">
        <v>0.78954789999999997</v>
      </c>
      <c r="LV47" s="3">
        <v>0.78997919999999999</v>
      </c>
      <c r="LW47" s="3">
        <v>0.79036260000000003</v>
      </c>
      <c r="LX47" s="3">
        <v>0.79069809999999996</v>
      </c>
      <c r="LY47" s="3">
        <v>0.79096160000000004</v>
      </c>
      <c r="LZ47" s="3">
        <v>0.79139280000000001</v>
      </c>
      <c r="MA47" s="3">
        <v>0.79184810000000005</v>
      </c>
      <c r="MB47" s="3">
        <v>0.79223129999999997</v>
      </c>
      <c r="MC47" s="3">
        <v>0.79259089999999999</v>
      </c>
      <c r="MD47" s="3">
        <v>0.79280660000000003</v>
      </c>
      <c r="ME47" s="3">
        <v>0.79304609999999998</v>
      </c>
      <c r="MF47" s="3">
        <v>0.79330970000000001</v>
      </c>
      <c r="MG47" s="3">
        <v>0.7935972</v>
      </c>
      <c r="MH47" s="3">
        <v>0.79386080000000003</v>
      </c>
      <c r="MI47" s="3">
        <v>0.79407629999999996</v>
      </c>
      <c r="MJ47" s="3">
        <v>0.79419609999999996</v>
      </c>
      <c r="MK47" s="3">
        <v>0.79424419999999996</v>
      </c>
      <c r="ML47" s="3">
        <v>0.794292</v>
      </c>
      <c r="MM47" s="3">
        <v>0.794292</v>
      </c>
      <c r="MN47" s="3">
        <v>0.79433989999999999</v>
      </c>
      <c r="MO47" s="3">
        <v>0.79443589999999997</v>
      </c>
      <c r="MP47" s="3">
        <v>0.79448370000000001</v>
      </c>
      <c r="MQ47" s="3">
        <v>0.79457960000000005</v>
      </c>
      <c r="MR47" s="3">
        <v>0.79467540000000003</v>
      </c>
      <c r="MS47" s="3">
        <v>0.79477129999999996</v>
      </c>
      <c r="MT47" s="3">
        <v>0.79489100000000001</v>
      </c>
      <c r="MU47" s="180" t="s">
        <v>742</v>
      </c>
      <c r="MV47" s="180" t="b">
        <v>0</v>
      </c>
      <c r="MW47" s="180" t="s">
        <v>376</v>
      </c>
      <c r="MX47" s="180" t="s">
        <v>376</v>
      </c>
      <c r="MY47" s="180">
        <v>2025</v>
      </c>
      <c r="MZ47" s="180">
        <v>4</v>
      </c>
      <c r="NA47" s="17">
        <v>46174</v>
      </c>
      <c r="NB47" s="180" t="s">
        <v>743</v>
      </c>
      <c r="NC47" s="180" t="s">
        <v>376</v>
      </c>
      <c r="ND47" s="180" t="s">
        <v>387</v>
      </c>
      <c r="NE47" s="180" t="s">
        <v>744</v>
      </c>
      <c r="NF47" s="180" t="s">
        <v>749</v>
      </c>
    </row>
  </sheetData>
  <pageMargins left="0.7" right="0.7" top="0.75" bottom="0.75" header="0.3" footer="0.3"/>
  <customProperties>
    <customPr name="Commands" r:id="rId1"/>
    <customPr name="PostPullCommands" r:id="rId2"/>
    <customPr name="WorksheetId" r:id="rId3"/>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FB0CF-EB59-41CB-95AA-BCC583C13669}">
  <sheetPr codeName="Sheet13"/>
  <dimension ref="A1:DB84"/>
  <sheetViews>
    <sheetView workbookViewId="0">
      <pane xSplit="6" ySplit="1" topLeftCell="G2" activePane="bottomRight" state="frozen"/>
      <selection pane="topRight" activeCell="G1" sqref="G1"/>
      <selection pane="bottomLeft" activeCell="A2" sqref="A2"/>
      <selection pane="bottomRight" activeCell="A86" sqref="A86"/>
    </sheetView>
  </sheetViews>
  <sheetFormatPr defaultRowHeight="15" x14ac:dyDescent="0.25"/>
  <cols>
    <col min="1" max="1" width="15.7109375" customWidth="1"/>
    <col min="2" max="3" width="20.7109375" customWidth="1"/>
    <col min="4" max="5" width="10.7109375" customWidth="1"/>
    <col min="6" max="6" width="15.7109375" customWidth="1"/>
    <col min="7" max="95" width="10.7109375" customWidth="1"/>
    <col min="96" max="96" width="20.7109375" customWidth="1"/>
    <col min="97" max="98" width="15.7109375" customWidth="1"/>
    <col min="99" max="100" width="20.7109375" customWidth="1"/>
    <col min="101" max="101" width="18.7109375" customWidth="1"/>
    <col min="102" max="103" width="22.7109375" customWidth="1"/>
    <col min="104" max="104" width="13.7109375" customWidth="1"/>
    <col min="105" max="105" width="14.7109375" customWidth="1"/>
    <col min="106" max="106" width="10.7109375" customWidth="1"/>
  </cols>
  <sheetData>
    <row r="1" spans="1:106" ht="30" x14ac:dyDescent="0.25">
      <c r="A1" s="11" t="s">
        <v>0</v>
      </c>
      <c r="B1" s="11" t="s">
        <v>1</v>
      </c>
      <c r="C1" s="11" t="s">
        <v>2</v>
      </c>
      <c r="D1" s="11" t="s">
        <v>3</v>
      </c>
      <c r="E1" s="11" t="s">
        <v>4</v>
      </c>
      <c r="F1" s="11" t="s">
        <v>5</v>
      </c>
      <c r="G1" s="11" t="s">
        <v>480</v>
      </c>
      <c r="H1" s="11" t="s">
        <v>481</v>
      </c>
      <c r="I1" s="11" t="s">
        <v>482</v>
      </c>
      <c r="J1" s="11" t="s">
        <v>483</v>
      </c>
      <c r="K1" s="11" t="s">
        <v>484</v>
      </c>
      <c r="L1" s="11" t="s">
        <v>485</v>
      </c>
      <c r="M1" s="11" t="s">
        <v>486</v>
      </c>
      <c r="N1" s="11" t="s">
        <v>487</v>
      </c>
      <c r="O1" s="11" t="s">
        <v>488</v>
      </c>
      <c r="P1" s="11" t="s">
        <v>489</v>
      </c>
      <c r="Q1" s="11" t="s">
        <v>490</v>
      </c>
      <c r="R1" s="11" t="s">
        <v>491</v>
      </c>
      <c r="S1" s="11" t="s">
        <v>492</v>
      </c>
      <c r="T1" s="11" t="s">
        <v>493</v>
      </c>
      <c r="U1" s="11" t="s">
        <v>494</v>
      </c>
      <c r="V1" s="11" t="s">
        <v>495</v>
      </c>
      <c r="W1" s="11" t="s">
        <v>496</v>
      </c>
      <c r="X1" s="11" t="s">
        <v>497</v>
      </c>
      <c r="Y1" s="11" t="s">
        <v>498</v>
      </c>
      <c r="Z1" s="11" t="s">
        <v>499</v>
      </c>
      <c r="AA1" s="11" t="s">
        <v>500</v>
      </c>
      <c r="AB1" s="11" t="s">
        <v>501</v>
      </c>
      <c r="AC1" s="11" t="s">
        <v>502</v>
      </c>
      <c r="AD1" s="11" t="s">
        <v>503</v>
      </c>
      <c r="AE1" s="11" t="s">
        <v>504</v>
      </c>
      <c r="AF1" s="11" t="s">
        <v>505</v>
      </c>
      <c r="AG1" s="11" t="s">
        <v>506</v>
      </c>
      <c r="AH1" s="11" t="s">
        <v>507</v>
      </c>
      <c r="AI1" s="11" t="s">
        <v>508</v>
      </c>
      <c r="AJ1" s="11" t="s">
        <v>509</v>
      </c>
      <c r="AK1" s="11" t="s">
        <v>510</v>
      </c>
      <c r="AL1" s="11" t="s">
        <v>511</v>
      </c>
      <c r="AM1" s="11" t="s">
        <v>512</v>
      </c>
      <c r="AN1" s="11" t="s">
        <v>513</v>
      </c>
      <c r="AO1" s="11" t="s">
        <v>514</v>
      </c>
      <c r="AP1" s="11" t="s">
        <v>515</v>
      </c>
      <c r="AQ1" s="11" t="s">
        <v>516</v>
      </c>
      <c r="AR1" s="11" t="s">
        <v>517</v>
      </c>
      <c r="AS1" s="11" t="s">
        <v>518</v>
      </c>
      <c r="AT1" s="11" t="s">
        <v>519</v>
      </c>
      <c r="AU1" s="11" t="s">
        <v>520</v>
      </c>
      <c r="AV1" s="11" t="s">
        <v>521</v>
      </c>
      <c r="AW1" s="11" t="s">
        <v>522</v>
      </c>
      <c r="AX1" s="11" t="s">
        <v>523</v>
      </c>
      <c r="AY1" s="11" t="s">
        <v>524</v>
      </c>
      <c r="AZ1" s="11" t="s">
        <v>525</v>
      </c>
      <c r="BA1" s="11" t="s">
        <v>526</v>
      </c>
      <c r="BB1" s="11" t="s">
        <v>527</v>
      </c>
      <c r="BC1" s="11" t="s">
        <v>528</v>
      </c>
      <c r="BD1" s="11" t="s">
        <v>529</v>
      </c>
      <c r="BE1" s="11" t="s">
        <v>530</v>
      </c>
      <c r="BF1" s="11" t="s">
        <v>531</v>
      </c>
      <c r="BG1" s="11" t="s">
        <v>532</v>
      </c>
      <c r="BH1" s="11" t="s">
        <v>533</v>
      </c>
      <c r="BI1" s="11" t="s">
        <v>534</v>
      </c>
      <c r="BJ1" s="11" t="s">
        <v>535</v>
      </c>
      <c r="BK1" s="11" t="s">
        <v>536</v>
      </c>
      <c r="BL1" s="11" t="s">
        <v>537</v>
      </c>
      <c r="BM1" s="11" t="s">
        <v>538</v>
      </c>
      <c r="BN1" s="11" t="s">
        <v>539</v>
      </c>
      <c r="BO1" s="11" t="s">
        <v>540</v>
      </c>
      <c r="BP1" s="11" t="s">
        <v>541</v>
      </c>
      <c r="BQ1" s="11" t="s">
        <v>542</v>
      </c>
      <c r="BR1" s="11" t="s">
        <v>543</v>
      </c>
      <c r="BS1" s="11" t="s">
        <v>544</v>
      </c>
      <c r="BT1" s="11" t="s">
        <v>545</v>
      </c>
      <c r="BU1" s="11" t="s">
        <v>546</v>
      </c>
      <c r="BV1" s="11" t="s">
        <v>547</v>
      </c>
      <c r="BW1" s="11" t="s">
        <v>548</v>
      </c>
      <c r="BX1" s="11" t="s">
        <v>549</v>
      </c>
      <c r="BY1" s="11" t="s">
        <v>550</v>
      </c>
      <c r="BZ1" s="11" t="s">
        <v>551</v>
      </c>
      <c r="CA1" s="11" t="s">
        <v>552</v>
      </c>
      <c r="CB1" s="11" t="s">
        <v>553</v>
      </c>
      <c r="CC1" s="11" t="s">
        <v>554</v>
      </c>
      <c r="CD1" s="11" t="s">
        <v>555</v>
      </c>
      <c r="CE1" s="11" t="s">
        <v>556</v>
      </c>
      <c r="CF1" s="11" t="s">
        <v>557</v>
      </c>
      <c r="CG1" s="11" t="s">
        <v>558</v>
      </c>
      <c r="CH1" s="11" t="s">
        <v>559</v>
      </c>
      <c r="CI1" s="11" t="s">
        <v>560</v>
      </c>
      <c r="CJ1" s="11" t="s">
        <v>561</v>
      </c>
      <c r="CK1" s="11" t="s">
        <v>562</v>
      </c>
      <c r="CL1" s="11" t="s">
        <v>563</v>
      </c>
      <c r="CM1" s="11" t="s">
        <v>564</v>
      </c>
      <c r="CN1" s="11" t="s">
        <v>565</v>
      </c>
      <c r="CO1" s="11" t="s">
        <v>566</v>
      </c>
      <c r="CP1" s="11" t="s">
        <v>567</v>
      </c>
      <c r="CQ1" s="11" t="s">
        <v>358</v>
      </c>
      <c r="CR1" s="11" t="s">
        <v>359</v>
      </c>
      <c r="CS1" s="11" t="s">
        <v>360</v>
      </c>
      <c r="CT1" s="11" t="s">
        <v>361</v>
      </c>
      <c r="CU1" s="11" t="s">
        <v>362</v>
      </c>
      <c r="CV1" s="11" t="s">
        <v>363</v>
      </c>
      <c r="CW1" s="11" t="s">
        <v>364</v>
      </c>
      <c r="CX1" s="11" t="s">
        <v>365</v>
      </c>
      <c r="CY1" s="11" t="s">
        <v>366</v>
      </c>
      <c r="CZ1" s="11" t="s">
        <v>367</v>
      </c>
      <c r="DA1" s="11" t="s">
        <v>368</v>
      </c>
      <c r="DB1" s="11" t="s">
        <v>369</v>
      </c>
    </row>
    <row r="2" spans="1:106" x14ac:dyDescent="0.25">
      <c r="A2" t="s">
        <v>568</v>
      </c>
      <c r="B2" s="180" t="s">
        <v>457</v>
      </c>
      <c r="C2" s="1" t="s">
        <v>1411</v>
      </c>
      <c r="D2" s="180" t="s">
        <v>569</v>
      </c>
      <c r="E2" s="180" t="s">
        <v>373</v>
      </c>
      <c r="F2" s="180" t="s">
        <v>374</v>
      </c>
      <c r="G2" s="2">
        <v>55072</v>
      </c>
      <c r="H2" s="2">
        <v>65756</v>
      </c>
      <c r="I2" s="2">
        <v>76678</v>
      </c>
      <c r="J2" s="2">
        <v>90434</v>
      </c>
      <c r="K2" s="2">
        <v>100695</v>
      </c>
      <c r="L2" s="2">
        <v>111432</v>
      </c>
      <c r="M2" s="2">
        <v>126975</v>
      </c>
      <c r="N2" s="2">
        <v>143370</v>
      </c>
      <c r="O2" s="2">
        <v>164298</v>
      </c>
      <c r="P2" s="2">
        <v>184369</v>
      </c>
      <c r="Q2" s="2">
        <v>199572</v>
      </c>
      <c r="R2" s="2">
        <v>224561</v>
      </c>
      <c r="S2" s="2">
        <v>249902</v>
      </c>
      <c r="T2" s="2">
        <v>272019</v>
      </c>
      <c r="U2" s="2">
        <v>305041</v>
      </c>
      <c r="V2" s="2">
        <v>346181</v>
      </c>
      <c r="W2" s="2">
        <v>389735</v>
      </c>
      <c r="X2" s="2">
        <v>415500</v>
      </c>
      <c r="Y2" s="2">
        <v>417030</v>
      </c>
      <c r="Z2" s="2">
        <v>433101</v>
      </c>
      <c r="AA2" s="2">
        <v>455220</v>
      </c>
      <c r="AB2" s="2">
        <v>483691</v>
      </c>
      <c r="AC2" s="2">
        <v>512199</v>
      </c>
      <c r="AD2" s="2">
        <v>543238</v>
      </c>
      <c r="AE2" s="2">
        <v>574031</v>
      </c>
      <c r="AF2" s="2">
        <v>607179</v>
      </c>
      <c r="AG2" s="2">
        <v>639520</v>
      </c>
      <c r="AH2" s="2">
        <v>688741</v>
      </c>
      <c r="AI2" s="2">
        <v>731769</v>
      </c>
      <c r="AJ2" s="2">
        <v>783679</v>
      </c>
      <c r="AK2" s="2">
        <v>831520</v>
      </c>
      <c r="AL2" s="2">
        <v>895759</v>
      </c>
      <c r="AM2" s="2">
        <v>965787</v>
      </c>
      <c r="AN2" s="2">
        <v>1041844</v>
      </c>
      <c r="AO2" s="2">
        <v>1135210</v>
      </c>
      <c r="AP2" s="2">
        <v>1238803</v>
      </c>
      <c r="AQ2" s="2">
        <v>1269070</v>
      </c>
      <c r="AR2" s="2">
        <v>1368625</v>
      </c>
      <c r="AS2" s="2">
        <v>1472992</v>
      </c>
      <c r="AT2" s="2">
        <v>1521462</v>
      </c>
      <c r="AU2" s="2">
        <v>1576380</v>
      </c>
      <c r="AV2" s="2">
        <v>1620803</v>
      </c>
      <c r="AW2" s="2">
        <v>1646083</v>
      </c>
      <c r="AX2" s="2">
        <v>1704098</v>
      </c>
      <c r="AY2" s="2">
        <v>1808053</v>
      </c>
      <c r="AZ2" s="2">
        <v>1901511</v>
      </c>
      <c r="BA2" s="2">
        <v>2001638</v>
      </c>
      <c r="BB2" s="2">
        <v>1979468</v>
      </c>
      <c r="BC2" s="2">
        <v>2208259</v>
      </c>
      <c r="BD2" s="2">
        <v>2491143</v>
      </c>
      <c r="BE2" s="2">
        <v>2629518</v>
      </c>
      <c r="BF2" s="2">
        <v>2726024</v>
      </c>
      <c r="BG2" s="2">
        <v>2854421</v>
      </c>
      <c r="BH2" s="3">
        <v>3012719</v>
      </c>
      <c r="BI2" s="3">
        <v>3143020</v>
      </c>
      <c r="BJ2" s="3">
        <v>3281794</v>
      </c>
      <c r="BK2" s="3">
        <v>3434377</v>
      </c>
      <c r="BL2" s="3">
        <v>3602475</v>
      </c>
      <c r="BM2" s="3">
        <v>3783926</v>
      </c>
      <c r="BN2" s="3">
        <v>3970471</v>
      </c>
      <c r="BO2" s="3">
        <v>4162205</v>
      </c>
      <c r="BP2" s="3">
        <v>4361719</v>
      </c>
      <c r="BQ2" s="3">
        <v>4568914</v>
      </c>
      <c r="BR2" s="3">
        <v>4779232</v>
      </c>
      <c r="BS2" s="3">
        <v>5000100</v>
      </c>
      <c r="BT2" s="3">
        <v>5225228</v>
      </c>
      <c r="BU2" s="3">
        <v>5456784</v>
      </c>
      <c r="BV2" s="3">
        <v>5696750</v>
      </c>
      <c r="BW2" s="3">
        <v>5945487</v>
      </c>
      <c r="BX2" s="3">
        <v>6202854</v>
      </c>
      <c r="BY2" s="3">
        <v>6469443</v>
      </c>
      <c r="BZ2" s="3">
        <v>6744716</v>
      </c>
      <c r="CA2" s="3">
        <v>7028878</v>
      </c>
      <c r="CB2" s="3">
        <v>7323227</v>
      </c>
      <c r="CC2" s="3">
        <v>7626644</v>
      </c>
      <c r="CD2" s="3">
        <v>7940574</v>
      </c>
      <c r="CE2" s="3">
        <v>8265000</v>
      </c>
      <c r="CF2" s="3">
        <v>8600517</v>
      </c>
      <c r="CG2" s="3">
        <v>8947438</v>
      </c>
      <c r="CH2" s="3">
        <v>9306421</v>
      </c>
      <c r="CI2" s="3">
        <v>9677888</v>
      </c>
      <c r="CJ2" s="3">
        <v>10062050</v>
      </c>
      <c r="CK2" s="3">
        <v>10459790</v>
      </c>
      <c r="CL2" s="3">
        <v>10871520</v>
      </c>
      <c r="CM2" s="3">
        <v>11297370</v>
      </c>
      <c r="CN2" s="3">
        <v>11737810</v>
      </c>
      <c r="CO2" s="3">
        <v>12193350</v>
      </c>
      <c r="CP2" s="3">
        <v>12664130</v>
      </c>
      <c r="CQ2" s="180" t="s">
        <v>570</v>
      </c>
      <c r="CR2" s="180" t="b">
        <v>1</v>
      </c>
      <c r="CS2" s="180" t="s">
        <v>376</v>
      </c>
      <c r="CT2" s="180" t="s">
        <v>376</v>
      </c>
      <c r="CU2" s="180">
        <v>2025</v>
      </c>
      <c r="CV2" s="180">
        <v>4</v>
      </c>
      <c r="CW2" s="17">
        <v>46174</v>
      </c>
      <c r="CX2" s="180" t="s">
        <v>571</v>
      </c>
      <c r="CY2" s="180" t="s">
        <v>572</v>
      </c>
      <c r="CZ2" s="180" t="s">
        <v>573</v>
      </c>
      <c r="DA2" s="180" t="s">
        <v>460</v>
      </c>
      <c r="DB2" s="180" t="s">
        <v>749</v>
      </c>
    </row>
    <row r="3" spans="1:106" x14ac:dyDescent="0.25">
      <c r="A3" s="180" t="s">
        <v>568</v>
      </c>
      <c r="B3" s="180" t="s">
        <v>439</v>
      </c>
      <c r="C3" s="1" t="s">
        <v>1411</v>
      </c>
      <c r="D3" s="180" t="s">
        <v>569</v>
      </c>
      <c r="E3" s="180" t="s">
        <v>373</v>
      </c>
      <c r="F3" s="180" t="s">
        <v>374</v>
      </c>
      <c r="G3" s="2">
        <v>1E-3</v>
      </c>
      <c r="H3" s="2">
        <v>1E-3</v>
      </c>
      <c r="I3" s="2">
        <v>1E-3</v>
      </c>
      <c r="J3" s="2">
        <v>1E-3</v>
      </c>
      <c r="K3" s="2">
        <v>1E-3</v>
      </c>
      <c r="L3" s="2">
        <v>1E-3</v>
      </c>
      <c r="M3" s="2">
        <v>1E-3</v>
      </c>
      <c r="N3" s="2">
        <v>1E-3</v>
      </c>
      <c r="O3" s="2">
        <v>1E-3</v>
      </c>
      <c r="P3" s="2">
        <v>1E-3</v>
      </c>
      <c r="Q3" s="2">
        <v>1E-3</v>
      </c>
      <c r="R3" s="2">
        <v>1E-3</v>
      </c>
      <c r="S3" s="2">
        <v>1E-3</v>
      </c>
      <c r="T3" s="2">
        <v>1E-3</v>
      </c>
      <c r="U3" s="2">
        <v>1E-3</v>
      </c>
      <c r="V3" s="2">
        <v>99508</v>
      </c>
      <c r="W3" s="2">
        <v>96441</v>
      </c>
      <c r="X3" s="2">
        <v>107123</v>
      </c>
      <c r="Y3" s="2">
        <v>129760</v>
      </c>
      <c r="Z3" s="2">
        <v>147410</v>
      </c>
      <c r="AA3" s="2">
        <v>177899</v>
      </c>
      <c r="AB3" s="2">
        <v>188579</v>
      </c>
      <c r="AC3" s="2">
        <v>205222</v>
      </c>
      <c r="AD3" s="2">
        <v>200550</v>
      </c>
      <c r="AE3" s="2">
        <v>206527</v>
      </c>
      <c r="AF3" s="2">
        <v>201803</v>
      </c>
      <c r="AG3" s="2">
        <v>165165</v>
      </c>
      <c r="AH3" s="2">
        <v>156556</v>
      </c>
      <c r="AI3" s="2">
        <v>163899</v>
      </c>
      <c r="AJ3" s="2">
        <v>157247</v>
      </c>
      <c r="AK3" s="2">
        <v>141681</v>
      </c>
      <c r="AL3" s="2">
        <v>132832</v>
      </c>
      <c r="AM3" s="2">
        <v>129031</v>
      </c>
      <c r="AN3" s="2">
        <v>125101</v>
      </c>
      <c r="AO3" s="2">
        <v>146853</v>
      </c>
      <c r="AP3" s="2">
        <v>190940</v>
      </c>
      <c r="AQ3" s="2">
        <v>265312</v>
      </c>
      <c r="AR3" s="2">
        <v>326306</v>
      </c>
      <c r="AS3" s="2">
        <v>417489</v>
      </c>
      <c r="AT3" s="2">
        <v>494668</v>
      </c>
      <c r="AU3" s="2">
        <v>535560</v>
      </c>
      <c r="AV3" s="2">
        <v>611223</v>
      </c>
      <c r="AW3" s="2">
        <v>653209</v>
      </c>
      <c r="AX3" s="2">
        <v>720883</v>
      </c>
      <c r="AY3" s="2">
        <v>785554</v>
      </c>
      <c r="AZ3" s="2">
        <v>830031</v>
      </c>
      <c r="BA3" s="2">
        <v>917102</v>
      </c>
      <c r="BB3" s="2">
        <v>1290901</v>
      </c>
      <c r="BC3" s="2">
        <v>1359840</v>
      </c>
      <c r="BD3" s="2">
        <v>1335709</v>
      </c>
      <c r="BE3" s="2">
        <v>1412950</v>
      </c>
      <c r="BF3" s="2">
        <v>1551408</v>
      </c>
      <c r="BG3" s="2">
        <v>1710902</v>
      </c>
      <c r="BH3" s="3">
        <v>1838626</v>
      </c>
      <c r="BI3" s="3">
        <v>1912662</v>
      </c>
      <c r="BJ3" s="3">
        <v>1961838</v>
      </c>
      <c r="BK3" s="3">
        <v>2018115</v>
      </c>
      <c r="BL3" s="3">
        <v>2079723</v>
      </c>
      <c r="BM3" s="3">
        <v>2144371</v>
      </c>
      <c r="BN3" s="3">
        <v>2211039</v>
      </c>
      <c r="BO3" s="3">
        <v>2280995</v>
      </c>
      <c r="BP3" s="3">
        <v>2354404</v>
      </c>
      <c r="BQ3" s="3">
        <v>2431416</v>
      </c>
      <c r="BR3" s="3">
        <v>2512250</v>
      </c>
      <c r="BS3" s="3">
        <v>2597083</v>
      </c>
      <c r="BT3" s="3">
        <v>2686062</v>
      </c>
      <c r="BU3" s="3">
        <v>2779381</v>
      </c>
      <c r="BV3" s="3">
        <v>2877247</v>
      </c>
      <c r="BW3" s="3">
        <v>2979863</v>
      </c>
      <c r="BX3" s="3">
        <v>3087413</v>
      </c>
      <c r="BY3" s="3">
        <v>3200131</v>
      </c>
      <c r="BZ3" s="3">
        <v>3318229</v>
      </c>
      <c r="CA3" s="3">
        <v>3441807</v>
      </c>
      <c r="CB3" s="3">
        <v>3571008</v>
      </c>
      <c r="CC3" s="3">
        <v>3706005</v>
      </c>
      <c r="CD3" s="3">
        <v>3846978</v>
      </c>
      <c r="CE3" s="3">
        <v>3994085</v>
      </c>
      <c r="CF3" s="3">
        <v>4147541</v>
      </c>
      <c r="CG3" s="3">
        <v>4302118</v>
      </c>
      <c r="CH3" s="3">
        <v>4458560</v>
      </c>
      <c r="CI3" s="3">
        <v>4616933</v>
      </c>
      <c r="CJ3" s="3">
        <v>4777307</v>
      </c>
      <c r="CK3" s="3">
        <v>4939753</v>
      </c>
      <c r="CL3" s="3">
        <v>5104344</v>
      </c>
      <c r="CM3" s="3">
        <v>5271158</v>
      </c>
      <c r="CN3" s="3">
        <v>5440270</v>
      </c>
      <c r="CO3" s="3">
        <v>5611760</v>
      </c>
      <c r="CP3" s="3">
        <v>5785711</v>
      </c>
      <c r="CQ3" s="180" t="s">
        <v>699</v>
      </c>
      <c r="CR3" s="180" t="b">
        <v>1</v>
      </c>
      <c r="CS3" s="180" t="s">
        <v>376</v>
      </c>
      <c r="CT3" s="180" t="s">
        <v>376</v>
      </c>
      <c r="CU3" s="180">
        <v>2025</v>
      </c>
      <c r="CV3" s="180">
        <v>4</v>
      </c>
      <c r="CW3" s="17">
        <v>46174</v>
      </c>
      <c r="CX3" s="180" t="s">
        <v>700</v>
      </c>
      <c r="CY3" s="180" t="s">
        <v>701</v>
      </c>
      <c r="CZ3" s="180" t="s">
        <v>573</v>
      </c>
      <c r="DA3" s="180" t="s">
        <v>442</v>
      </c>
      <c r="DB3" s="180" t="s">
        <v>749</v>
      </c>
    </row>
    <row r="4" spans="1:106" x14ac:dyDescent="0.25">
      <c r="A4" s="180" t="s">
        <v>568</v>
      </c>
      <c r="B4" s="180" t="s">
        <v>1185</v>
      </c>
      <c r="C4" s="1" t="s">
        <v>1411</v>
      </c>
      <c r="D4" s="180" t="s">
        <v>569</v>
      </c>
      <c r="E4" s="180" t="s">
        <v>373</v>
      </c>
      <c r="F4" s="180" t="s">
        <v>374</v>
      </c>
      <c r="G4" s="2">
        <v>1E-3</v>
      </c>
      <c r="H4" s="2">
        <v>1E-3</v>
      </c>
      <c r="I4" s="2">
        <v>1E-3</v>
      </c>
      <c r="J4" s="2">
        <v>1E-3</v>
      </c>
      <c r="K4" s="2">
        <v>1E-3</v>
      </c>
      <c r="L4" s="2">
        <v>1E-3</v>
      </c>
      <c r="M4" s="2">
        <v>1E-3</v>
      </c>
      <c r="N4" s="2">
        <v>1E-3</v>
      </c>
      <c r="O4" s="2">
        <v>1E-3</v>
      </c>
      <c r="P4" s="2">
        <v>1E-3</v>
      </c>
      <c r="Q4" s="2">
        <v>1E-3</v>
      </c>
      <c r="R4" s="2">
        <v>1E-3</v>
      </c>
      <c r="S4" s="2">
        <v>1E-3</v>
      </c>
      <c r="T4" s="2">
        <v>1E-3</v>
      </c>
      <c r="U4" s="2">
        <v>14706.5</v>
      </c>
      <c r="V4" s="2">
        <v>12356.96</v>
      </c>
      <c r="W4" s="2">
        <v>11821.07</v>
      </c>
      <c r="X4" s="2">
        <v>12212.56</v>
      </c>
      <c r="Y4" s="2">
        <v>14857.49</v>
      </c>
      <c r="Z4" s="2">
        <v>21790.52</v>
      </c>
      <c r="AA4" s="2">
        <v>29998.76</v>
      </c>
      <c r="AB4" s="2">
        <v>36060.720000000001</v>
      </c>
      <c r="AC4" s="2">
        <v>35996.65</v>
      </c>
      <c r="AD4" s="2">
        <v>31736.35</v>
      </c>
      <c r="AE4" s="2">
        <v>31828.55</v>
      </c>
      <c r="AF4" s="2">
        <v>26163.759999999998</v>
      </c>
      <c r="AG4" s="2">
        <v>20038.96</v>
      </c>
      <c r="AH4" s="2">
        <v>14086.77</v>
      </c>
      <c r="AI4" s="2">
        <v>9593.0669999999991</v>
      </c>
      <c r="AJ4" s="2">
        <v>6591.3140000000003</v>
      </c>
      <c r="AK4" s="2">
        <v>2269.3470000000002</v>
      </c>
      <c r="AL4" s="2">
        <v>-2326.0940000000001</v>
      </c>
      <c r="AM4" s="2">
        <v>-8674.06</v>
      </c>
      <c r="AN4" s="2">
        <v>-17400.669999999998</v>
      </c>
      <c r="AO4" s="2">
        <v>-23214</v>
      </c>
      <c r="AP4" s="2">
        <v>-22126</v>
      </c>
      <c r="AQ4" s="2">
        <v>21880</v>
      </c>
      <c r="AR4" s="2">
        <v>76612</v>
      </c>
      <c r="AS4" s="2">
        <v>128863</v>
      </c>
      <c r="AT4" s="2">
        <v>164176</v>
      </c>
      <c r="AU4" s="2">
        <v>177739</v>
      </c>
      <c r="AV4" s="2">
        <v>239160</v>
      </c>
      <c r="AW4" s="2">
        <v>274133</v>
      </c>
      <c r="AX4" s="2">
        <v>309399</v>
      </c>
      <c r="AY4" s="2">
        <v>350245</v>
      </c>
      <c r="AZ4" s="2">
        <v>359934</v>
      </c>
      <c r="BA4" s="2">
        <v>403036</v>
      </c>
      <c r="BB4" s="2">
        <v>611059</v>
      </c>
      <c r="BC4" s="2">
        <v>605881</v>
      </c>
      <c r="BD4" s="2">
        <v>525369</v>
      </c>
      <c r="BE4" s="2">
        <v>530941</v>
      </c>
      <c r="BF4" s="2">
        <v>522524</v>
      </c>
      <c r="BG4" s="2">
        <v>556446</v>
      </c>
      <c r="BH4" s="2">
        <v>592036.4</v>
      </c>
      <c r="BI4" s="3">
        <v>634515.80000000005</v>
      </c>
      <c r="BJ4" s="3">
        <v>651116.30000000005</v>
      </c>
      <c r="BK4" s="3">
        <v>673089.2</v>
      </c>
      <c r="BL4" s="3">
        <v>698517.6</v>
      </c>
      <c r="BM4" s="3">
        <v>725019.1</v>
      </c>
      <c r="BN4" s="3">
        <v>751491.9</v>
      </c>
      <c r="BO4" s="3">
        <v>779098.5</v>
      </c>
      <c r="BP4" s="3">
        <v>807915.8</v>
      </c>
      <c r="BQ4" s="3">
        <v>837978.5</v>
      </c>
      <c r="BR4" s="3">
        <v>869393.6</v>
      </c>
      <c r="BS4" s="3">
        <v>902217.1</v>
      </c>
      <c r="BT4" s="3">
        <v>936490.4</v>
      </c>
      <c r="BU4" s="3">
        <v>972259.2</v>
      </c>
      <c r="BV4" s="3">
        <v>1009598</v>
      </c>
      <c r="BW4" s="3">
        <v>1048583</v>
      </c>
      <c r="BX4" s="3">
        <v>1089273</v>
      </c>
      <c r="BY4" s="3">
        <v>1131755</v>
      </c>
      <c r="BZ4" s="3">
        <v>1176091</v>
      </c>
      <c r="CA4" s="3">
        <v>1222350</v>
      </c>
      <c r="CB4" s="3">
        <v>1270601</v>
      </c>
      <c r="CC4" s="3">
        <v>1320931</v>
      </c>
      <c r="CD4" s="3">
        <v>1373409</v>
      </c>
      <c r="CE4" s="3">
        <v>1428119</v>
      </c>
      <c r="CF4" s="3">
        <v>1485150</v>
      </c>
      <c r="CG4" s="3">
        <v>1544600</v>
      </c>
      <c r="CH4" s="3">
        <v>1606544</v>
      </c>
      <c r="CI4" s="3">
        <v>1671096</v>
      </c>
      <c r="CJ4" s="3">
        <v>1738325</v>
      </c>
      <c r="CK4" s="3">
        <v>1808370</v>
      </c>
      <c r="CL4" s="3">
        <v>1881328</v>
      </c>
      <c r="CM4" s="3">
        <v>1957312</v>
      </c>
      <c r="CN4" s="3">
        <v>2036440</v>
      </c>
      <c r="CO4" s="3">
        <v>2118816</v>
      </c>
      <c r="CP4" s="3">
        <v>2204583</v>
      </c>
      <c r="CQ4" s="180" t="s">
        <v>1202</v>
      </c>
      <c r="CR4" s="180" t="b">
        <v>0</v>
      </c>
      <c r="CS4" s="180" t="s">
        <v>376</v>
      </c>
      <c r="CT4" s="180" t="s">
        <v>376</v>
      </c>
      <c r="CU4" s="180">
        <v>2026</v>
      </c>
      <c r="CV4" s="180">
        <v>1</v>
      </c>
      <c r="CW4" s="17">
        <v>46174</v>
      </c>
      <c r="CX4" s="180" t="s">
        <v>1203</v>
      </c>
      <c r="CY4" s="180" t="s">
        <v>1204</v>
      </c>
      <c r="CZ4" s="180" t="s">
        <v>573</v>
      </c>
      <c r="DA4" s="180" t="s">
        <v>1188</v>
      </c>
      <c r="DB4" s="180" t="s">
        <v>749</v>
      </c>
    </row>
    <row r="5" spans="1:106" x14ac:dyDescent="0.25">
      <c r="A5" s="180" t="s">
        <v>568</v>
      </c>
      <c r="B5" s="180" t="s">
        <v>645</v>
      </c>
      <c r="C5" s="1" t="s">
        <v>1411</v>
      </c>
      <c r="D5" s="180" t="s">
        <v>569</v>
      </c>
      <c r="E5" s="180" t="s">
        <v>373</v>
      </c>
      <c r="F5" s="180" t="s">
        <v>374</v>
      </c>
      <c r="G5" s="2">
        <v>738.17010000000005</v>
      </c>
      <c r="H5" s="2">
        <v>807</v>
      </c>
      <c r="I5" s="2">
        <v>916</v>
      </c>
      <c r="J5" s="2">
        <v>1191</v>
      </c>
      <c r="K5" s="2">
        <v>1532</v>
      </c>
      <c r="L5" s="2">
        <v>1796</v>
      </c>
      <c r="M5" s="2">
        <v>2136</v>
      </c>
      <c r="N5" s="2">
        <v>2396</v>
      </c>
      <c r="O5" s="2">
        <v>2661</v>
      </c>
      <c r="P5" s="2">
        <v>3141</v>
      </c>
      <c r="Q5" s="2">
        <v>3764</v>
      </c>
      <c r="R5" s="2">
        <v>4951</v>
      </c>
      <c r="S5" s="2">
        <v>6665</v>
      </c>
      <c r="T5" s="2">
        <v>7518</v>
      </c>
      <c r="U5" s="2">
        <v>7774</v>
      </c>
      <c r="V5" s="2">
        <v>7203</v>
      </c>
      <c r="W5" s="2">
        <v>7406</v>
      </c>
      <c r="X5" s="2">
        <v>6774</v>
      </c>
      <c r="Y5" s="2">
        <v>5776</v>
      </c>
      <c r="Z5" s="2">
        <v>5328</v>
      </c>
      <c r="AA5" s="2">
        <v>5567</v>
      </c>
      <c r="AB5" s="2">
        <v>7576</v>
      </c>
      <c r="AC5" s="2">
        <v>8693</v>
      </c>
      <c r="AD5" s="2">
        <v>9348</v>
      </c>
      <c r="AE5" s="2">
        <v>9173</v>
      </c>
      <c r="AF5" s="2">
        <v>7643</v>
      </c>
      <c r="AG5" s="2">
        <v>8045</v>
      </c>
      <c r="AH5" s="2">
        <v>10396</v>
      </c>
      <c r="AI5" s="2">
        <v>8802</v>
      </c>
      <c r="AJ5" s="2">
        <v>6808</v>
      </c>
      <c r="AK5" s="2">
        <v>5792</v>
      </c>
      <c r="AL5" s="2">
        <v>5753</v>
      </c>
      <c r="AM5" s="2">
        <v>5719</v>
      </c>
      <c r="AN5" s="2">
        <v>5440</v>
      </c>
      <c r="AO5" s="2">
        <v>4372</v>
      </c>
      <c r="AP5" s="2">
        <v>3542</v>
      </c>
      <c r="AQ5" s="2">
        <v>5022</v>
      </c>
      <c r="AR5" s="2">
        <v>7847</v>
      </c>
      <c r="AS5" s="2">
        <v>10584</v>
      </c>
      <c r="AT5" s="2">
        <v>11738</v>
      </c>
      <c r="AU5" s="2">
        <v>12896</v>
      </c>
      <c r="AV5" s="2">
        <v>14363</v>
      </c>
      <c r="AW5" s="2">
        <v>14805</v>
      </c>
      <c r="AX5" s="2">
        <v>15487</v>
      </c>
      <c r="AY5" s="2">
        <v>16776</v>
      </c>
      <c r="AZ5" s="2">
        <v>17263</v>
      </c>
      <c r="BA5" s="2">
        <v>16891</v>
      </c>
      <c r="BB5" s="2">
        <v>16647</v>
      </c>
      <c r="BC5" s="2">
        <v>17969</v>
      </c>
      <c r="BD5" s="2">
        <v>20429</v>
      </c>
      <c r="BE5" s="2">
        <v>22625</v>
      </c>
      <c r="BF5" s="2">
        <v>23013</v>
      </c>
      <c r="BG5" s="2">
        <v>25258</v>
      </c>
      <c r="BH5" s="2">
        <v>38896.06</v>
      </c>
      <c r="BI5" s="3">
        <v>50795.08</v>
      </c>
      <c r="BJ5" s="3">
        <v>56896.46</v>
      </c>
      <c r="BK5" s="3">
        <v>60044.160000000003</v>
      </c>
      <c r="BL5" s="3">
        <v>61242.96</v>
      </c>
      <c r="BM5" s="3">
        <v>60365.82</v>
      </c>
      <c r="BN5" s="3">
        <v>60051.519999999997</v>
      </c>
      <c r="BO5" s="3">
        <v>62081.04</v>
      </c>
      <c r="BP5" s="3">
        <v>65103.41</v>
      </c>
      <c r="BQ5" s="3">
        <v>68287.31</v>
      </c>
      <c r="BR5" s="3">
        <v>71627.73</v>
      </c>
      <c r="BS5" s="3">
        <v>75133.97</v>
      </c>
      <c r="BT5" s="3">
        <v>78813.119999999995</v>
      </c>
      <c r="BU5" s="3">
        <v>82672.2</v>
      </c>
      <c r="BV5" s="3">
        <v>86719.54</v>
      </c>
      <c r="BW5" s="3">
        <v>90964.08</v>
      </c>
      <c r="BX5" s="3">
        <v>95413.83</v>
      </c>
      <c r="BY5" s="3">
        <v>100077.6</v>
      </c>
      <c r="BZ5" s="3">
        <v>104965.4</v>
      </c>
      <c r="CA5" s="3">
        <v>110084.3</v>
      </c>
      <c r="CB5" s="3">
        <v>115439</v>
      </c>
      <c r="CC5" s="3">
        <v>121036.2</v>
      </c>
      <c r="CD5" s="3">
        <v>126883.5</v>
      </c>
      <c r="CE5" s="3">
        <v>132988</v>
      </c>
      <c r="CF5" s="3">
        <v>139357.29999999999</v>
      </c>
      <c r="CG5" s="3">
        <v>145907.1</v>
      </c>
      <c r="CH5" s="3">
        <v>152522</v>
      </c>
      <c r="CI5" s="3">
        <v>159216.79999999999</v>
      </c>
      <c r="CJ5" s="3">
        <v>165994.5</v>
      </c>
      <c r="CK5" s="3">
        <v>172858</v>
      </c>
      <c r="CL5" s="3">
        <v>179810.3</v>
      </c>
      <c r="CM5" s="3">
        <v>186854.6</v>
      </c>
      <c r="CN5" s="3">
        <v>193994.2</v>
      </c>
      <c r="CO5" s="3">
        <v>201232.3</v>
      </c>
      <c r="CP5" s="3">
        <v>208572.4</v>
      </c>
      <c r="CQ5" s="180" t="s">
        <v>653</v>
      </c>
      <c r="CR5" s="180" t="b">
        <v>0</v>
      </c>
      <c r="CS5" s="180" t="s">
        <v>376</v>
      </c>
      <c r="CT5" s="180" t="s">
        <v>376</v>
      </c>
      <c r="CU5" s="180">
        <v>2026</v>
      </c>
      <c r="CV5" s="180">
        <v>1</v>
      </c>
      <c r="CW5" s="17">
        <v>46174</v>
      </c>
      <c r="CX5" s="180" t="s">
        <v>654</v>
      </c>
      <c r="CY5" s="180" t="s">
        <v>655</v>
      </c>
      <c r="CZ5" s="180" t="s">
        <v>573</v>
      </c>
      <c r="DA5" s="180" t="s">
        <v>648</v>
      </c>
      <c r="DB5" s="180" t="s">
        <v>749</v>
      </c>
    </row>
    <row r="6" spans="1:106" x14ac:dyDescent="0.25">
      <c r="A6" s="180" t="s">
        <v>585</v>
      </c>
      <c r="B6" s="180" t="s">
        <v>457</v>
      </c>
      <c r="C6" s="1" t="s">
        <v>1411</v>
      </c>
      <c r="D6" s="180" t="s">
        <v>393</v>
      </c>
      <c r="E6" s="180" t="s">
        <v>382</v>
      </c>
      <c r="F6" s="180" t="s">
        <v>374</v>
      </c>
      <c r="G6" s="2">
        <v>34.692810000000001</v>
      </c>
      <c r="H6" s="2">
        <v>38.612050000000004</v>
      </c>
      <c r="I6" s="2">
        <v>40.955440000000003</v>
      </c>
      <c r="J6" s="2">
        <v>45.159370000000003</v>
      </c>
      <c r="K6" s="2">
        <v>49.994259999999997</v>
      </c>
      <c r="L6" s="2">
        <v>52.798499999999997</v>
      </c>
      <c r="M6" s="2">
        <v>57.624859999999998</v>
      </c>
      <c r="N6" s="2">
        <v>61.747039999999998</v>
      </c>
      <c r="O6" s="2">
        <v>66.642470000000003</v>
      </c>
      <c r="P6" s="2">
        <v>75.826920000000001</v>
      </c>
      <c r="Q6" s="2">
        <v>84.487549999999999</v>
      </c>
      <c r="R6" s="2">
        <v>90.070430000000002</v>
      </c>
      <c r="S6" s="2">
        <v>95.493690000000001</v>
      </c>
      <c r="T6" s="2">
        <v>105.0261</v>
      </c>
      <c r="U6" s="2">
        <v>111.9367</v>
      </c>
      <c r="V6" s="2">
        <v>117.8115</v>
      </c>
      <c r="W6" s="2">
        <v>126.3426</v>
      </c>
      <c r="X6" s="2">
        <v>135.6688</v>
      </c>
      <c r="Y6" s="2">
        <v>145.18209999999999</v>
      </c>
      <c r="Z6" s="2">
        <v>153.1216</v>
      </c>
      <c r="AA6" s="2">
        <v>158.7029</v>
      </c>
      <c r="AB6" s="2">
        <v>166.61940000000001</v>
      </c>
      <c r="AC6" s="2">
        <v>176.0061</v>
      </c>
      <c r="AD6" s="2">
        <v>181.39019999999999</v>
      </c>
      <c r="AE6" s="2">
        <v>187.7893</v>
      </c>
      <c r="AF6" s="2">
        <v>195.1788</v>
      </c>
      <c r="AG6" s="2">
        <v>202.76759999999999</v>
      </c>
      <c r="AH6" s="2">
        <v>212.702</v>
      </c>
      <c r="AI6" s="2">
        <v>219.54730000000001</v>
      </c>
      <c r="AJ6" s="2">
        <v>225.20349999999999</v>
      </c>
      <c r="AK6" s="2">
        <v>230.68539999999999</v>
      </c>
      <c r="AL6" s="2">
        <v>240.21299999999999</v>
      </c>
      <c r="AM6" s="2">
        <v>252.2945</v>
      </c>
      <c r="AN6" s="2">
        <v>266.29689999999999</v>
      </c>
      <c r="AO6" s="2">
        <v>282.30930000000001</v>
      </c>
      <c r="AP6" s="2">
        <v>291.58600000000001</v>
      </c>
      <c r="AQ6" s="2">
        <v>286.08420000000001</v>
      </c>
      <c r="AR6" s="2">
        <v>293.66120000000001</v>
      </c>
      <c r="AS6" s="2">
        <v>308.0856</v>
      </c>
      <c r="AT6" s="2">
        <v>316.6687</v>
      </c>
      <c r="AU6" s="2">
        <v>320.97199999999998</v>
      </c>
      <c r="AV6" s="2">
        <v>330.16449999999998</v>
      </c>
      <c r="AW6" s="2">
        <v>341.86290000000002</v>
      </c>
      <c r="AX6" s="2">
        <v>355.58409999999998</v>
      </c>
      <c r="AY6" s="2">
        <v>367.69830000000002</v>
      </c>
      <c r="AZ6" s="2">
        <v>383.27300000000002</v>
      </c>
      <c r="BA6" s="2">
        <v>395.49110000000002</v>
      </c>
      <c r="BB6" s="2">
        <v>379.798</v>
      </c>
      <c r="BC6" s="2">
        <v>405.9599</v>
      </c>
      <c r="BD6" s="2">
        <v>449.52749999999997</v>
      </c>
      <c r="BE6" s="2">
        <v>478.45960000000002</v>
      </c>
      <c r="BF6" s="2">
        <v>493.82040000000001</v>
      </c>
      <c r="BG6" s="2">
        <v>513.10429999999997</v>
      </c>
      <c r="BH6" s="2">
        <v>529.49</v>
      </c>
      <c r="BI6" s="3">
        <v>546.52940000000001</v>
      </c>
      <c r="BJ6" s="3">
        <v>568.09059999999999</v>
      </c>
      <c r="BK6" s="3">
        <v>589.66719999999998</v>
      </c>
      <c r="BL6" s="3">
        <v>611.66769999999997</v>
      </c>
      <c r="BM6" s="3">
        <v>634.12459999999999</v>
      </c>
      <c r="BN6" s="3">
        <v>657.14869999999996</v>
      </c>
      <c r="BO6" s="3">
        <v>680.64919999999995</v>
      </c>
      <c r="BP6" s="3">
        <v>704.32870000000003</v>
      </c>
      <c r="BQ6" s="3">
        <v>728.05129999999997</v>
      </c>
      <c r="BR6" s="3">
        <v>751.66010000000006</v>
      </c>
      <c r="BS6" s="3">
        <v>775.46119999999996</v>
      </c>
      <c r="BT6" s="3">
        <v>799.96479999999997</v>
      </c>
      <c r="BU6" s="3">
        <v>824.96839999999997</v>
      </c>
      <c r="BV6" s="3">
        <v>850.42079999999999</v>
      </c>
      <c r="BW6" s="3">
        <v>876.38070000000005</v>
      </c>
      <c r="BX6" s="3">
        <v>902.83749999999998</v>
      </c>
      <c r="BY6" s="3">
        <v>929.77089999999998</v>
      </c>
      <c r="BZ6" s="3">
        <v>957.09050000000002</v>
      </c>
      <c r="CA6" s="3">
        <v>984.60019999999997</v>
      </c>
      <c r="CB6" s="3">
        <v>1011.9880000000001</v>
      </c>
      <c r="CC6" s="3">
        <v>1039.539</v>
      </c>
      <c r="CD6" s="3">
        <v>1067.847</v>
      </c>
      <c r="CE6" s="3">
        <v>1096.8440000000001</v>
      </c>
      <c r="CF6" s="3">
        <v>1126.4269999999999</v>
      </c>
      <c r="CG6" s="3">
        <v>1156.6189999999999</v>
      </c>
      <c r="CH6" s="3">
        <v>1187.424</v>
      </c>
      <c r="CI6" s="3">
        <v>1218.6489999999999</v>
      </c>
      <c r="CJ6" s="3">
        <v>1250.4739999999999</v>
      </c>
      <c r="CK6" s="3">
        <v>1282.8779999999999</v>
      </c>
      <c r="CL6" s="3">
        <v>1315.8030000000001</v>
      </c>
      <c r="CM6" s="3">
        <v>1349.4110000000001</v>
      </c>
      <c r="CN6" s="3">
        <v>1383.925</v>
      </c>
      <c r="CO6" s="3">
        <v>1419.43</v>
      </c>
      <c r="CP6" s="3">
        <v>1456.0039999999999</v>
      </c>
      <c r="CQ6" s="180" t="s">
        <v>405</v>
      </c>
      <c r="CR6" s="180" t="b">
        <v>1</v>
      </c>
      <c r="CS6" s="180" t="s">
        <v>376</v>
      </c>
      <c r="CT6" s="180" t="s">
        <v>376</v>
      </c>
      <c r="CU6" s="180">
        <v>2026</v>
      </c>
      <c r="CV6" s="180">
        <v>1</v>
      </c>
      <c r="CW6" s="17">
        <v>46174</v>
      </c>
      <c r="CX6" s="1" t="s">
        <v>586</v>
      </c>
      <c r="CY6" s="180" t="s">
        <v>587</v>
      </c>
      <c r="CZ6" s="180" t="s">
        <v>588</v>
      </c>
      <c r="DA6" s="180" t="s">
        <v>460</v>
      </c>
      <c r="DB6" s="180" t="s">
        <v>749</v>
      </c>
    </row>
    <row r="7" spans="1:106" x14ac:dyDescent="0.25">
      <c r="A7" s="180" t="s">
        <v>585</v>
      </c>
      <c r="B7" s="180" t="s">
        <v>439</v>
      </c>
      <c r="C7" s="1" t="s">
        <v>1411</v>
      </c>
      <c r="D7" s="180" t="s">
        <v>393</v>
      </c>
      <c r="E7" s="180" t="s">
        <v>382</v>
      </c>
      <c r="F7" s="180" t="s">
        <v>374</v>
      </c>
      <c r="G7" s="2">
        <v>9.5403859999999998</v>
      </c>
      <c r="H7" s="2">
        <v>10.940519999999999</v>
      </c>
      <c r="I7" s="2">
        <v>15.766220000000001</v>
      </c>
      <c r="J7" s="2">
        <v>19.96322</v>
      </c>
      <c r="K7" s="2">
        <v>24.024280000000001</v>
      </c>
      <c r="L7" s="2">
        <v>28.626819999999999</v>
      </c>
      <c r="M7" s="2">
        <v>33.160260000000001</v>
      </c>
      <c r="N7" s="2">
        <v>37.288159999999998</v>
      </c>
      <c r="O7" s="2">
        <v>41.64602</v>
      </c>
      <c r="P7" s="2">
        <v>47.518419999999999</v>
      </c>
      <c r="Q7" s="2">
        <v>56.031359999999999</v>
      </c>
      <c r="R7" s="2">
        <v>62.052160000000001</v>
      </c>
      <c r="S7" s="2">
        <v>68.462639999999993</v>
      </c>
      <c r="T7" s="2">
        <v>78.856020000000001</v>
      </c>
      <c r="U7" s="2">
        <v>88.31371</v>
      </c>
      <c r="V7" s="2">
        <v>94.256349999999998</v>
      </c>
      <c r="W7" s="2">
        <v>99.008420000000001</v>
      </c>
      <c r="X7" s="2">
        <v>105.63639999999999</v>
      </c>
      <c r="Y7" s="2">
        <v>113.6645</v>
      </c>
      <c r="Z7" s="2">
        <v>119.8507</v>
      </c>
      <c r="AA7" s="2">
        <v>133.97890000000001</v>
      </c>
      <c r="AB7" s="2">
        <v>147.85220000000001</v>
      </c>
      <c r="AC7" s="2">
        <v>141.78720000000001</v>
      </c>
      <c r="AD7" s="2">
        <v>146.3261</v>
      </c>
      <c r="AE7" s="2">
        <v>140.56489999999999</v>
      </c>
      <c r="AF7" s="2">
        <v>147.03</v>
      </c>
      <c r="AG7" s="2">
        <v>156.28299999999999</v>
      </c>
      <c r="AH7" s="2">
        <v>166.33</v>
      </c>
      <c r="AI7" s="2">
        <v>176.89</v>
      </c>
      <c r="AJ7" s="2">
        <v>192.161</v>
      </c>
      <c r="AK7" s="2">
        <v>193.035</v>
      </c>
      <c r="AL7" s="2">
        <v>199.98599999999999</v>
      </c>
      <c r="AM7" s="2">
        <v>232.92699999999999</v>
      </c>
      <c r="AN7" s="2">
        <v>240.41</v>
      </c>
      <c r="AO7" s="2">
        <v>245.34</v>
      </c>
      <c r="AP7" s="2">
        <v>267.01799999999997</v>
      </c>
      <c r="AQ7" s="2">
        <v>287.17500000000001</v>
      </c>
      <c r="AR7" s="2">
        <v>314.04700000000003</v>
      </c>
      <c r="AS7" s="2">
        <v>330.78500000000003</v>
      </c>
      <c r="AT7" s="2">
        <v>389.916</v>
      </c>
      <c r="AU7" s="2">
        <v>389.13900000000001</v>
      </c>
      <c r="AV7" s="2">
        <v>426.42099999999999</v>
      </c>
      <c r="AW7" s="2">
        <v>436.84699999999998</v>
      </c>
      <c r="AX7" s="2">
        <v>463.76299999999998</v>
      </c>
      <c r="AY7" s="2">
        <v>480.887</v>
      </c>
      <c r="AZ7" s="2">
        <v>473.59100000000001</v>
      </c>
      <c r="BA7" s="2">
        <v>482.88799999999998</v>
      </c>
      <c r="BB7" s="2">
        <v>541.31799999999998</v>
      </c>
      <c r="BC7" s="2">
        <v>547.35900000000004</v>
      </c>
      <c r="BD7" s="2">
        <v>497.971</v>
      </c>
      <c r="BE7" s="2">
        <v>534.96900000000005</v>
      </c>
      <c r="BF7" s="2">
        <v>569.29600000000005</v>
      </c>
      <c r="BG7" s="2">
        <v>595.32100000000003</v>
      </c>
      <c r="BH7" s="3">
        <v>616.64559999999994</v>
      </c>
      <c r="BI7" s="3">
        <v>637.37509999999997</v>
      </c>
      <c r="BJ7" s="3">
        <v>656.55340000000001</v>
      </c>
      <c r="BK7" s="3">
        <v>673.7758</v>
      </c>
      <c r="BL7" s="3">
        <v>688.86890000000005</v>
      </c>
      <c r="BM7" s="3">
        <v>702.12090000000001</v>
      </c>
      <c r="BN7" s="3">
        <v>714.80790000000002</v>
      </c>
      <c r="BO7" s="3">
        <v>727.92930000000001</v>
      </c>
      <c r="BP7" s="3">
        <v>741.50760000000002</v>
      </c>
      <c r="BQ7" s="3">
        <v>755.54340000000002</v>
      </c>
      <c r="BR7" s="3">
        <v>770.03449999999998</v>
      </c>
      <c r="BS7" s="3">
        <v>784.9846</v>
      </c>
      <c r="BT7" s="3">
        <v>800.40700000000004</v>
      </c>
      <c r="BU7" s="3">
        <v>816.3116</v>
      </c>
      <c r="BV7" s="3">
        <v>832.70690000000002</v>
      </c>
      <c r="BW7" s="3">
        <v>849.60260000000005</v>
      </c>
      <c r="BX7" s="3">
        <v>867.0086</v>
      </c>
      <c r="BY7" s="3">
        <v>884.93380000000002</v>
      </c>
      <c r="BZ7" s="3">
        <v>903.38559999999995</v>
      </c>
      <c r="CA7" s="3">
        <v>922.36770000000001</v>
      </c>
      <c r="CB7" s="3">
        <v>941.87800000000004</v>
      </c>
      <c r="CC7" s="3">
        <v>961.91930000000002</v>
      </c>
      <c r="CD7" s="3">
        <v>982.50630000000001</v>
      </c>
      <c r="CE7" s="3">
        <v>1003.653</v>
      </c>
      <c r="CF7" s="3">
        <v>1025.3689999999999</v>
      </c>
      <c r="CG7" s="3">
        <v>1047.6679999999999</v>
      </c>
      <c r="CH7" s="3">
        <v>1070.56</v>
      </c>
      <c r="CI7" s="3">
        <v>1094.0540000000001</v>
      </c>
      <c r="CJ7" s="3">
        <v>1118.162</v>
      </c>
      <c r="CK7" s="3">
        <v>1142.895</v>
      </c>
      <c r="CL7" s="3">
        <v>1168.2629999999999</v>
      </c>
      <c r="CM7" s="3">
        <v>1194.278</v>
      </c>
      <c r="CN7" s="3">
        <v>1220.9590000000001</v>
      </c>
      <c r="CO7" s="3">
        <v>1248.3240000000001</v>
      </c>
      <c r="CP7" s="3">
        <v>1276.395</v>
      </c>
      <c r="CQ7" s="180" t="s">
        <v>707</v>
      </c>
      <c r="CR7" s="180" t="b">
        <v>0</v>
      </c>
      <c r="CS7" s="180" t="s">
        <v>376</v>
      </c>
      <c r="CT7" s="180" t="s">
        <v>376</v>
      </c>
      <c r="CU7" s="180">
        <v>2025</v>
      </c>
      <c r="CV7" s="180">
        <v>4</v>
      </c>
      <c r="CW7" s="17">
        <v>46174</v>
      </c>
      <c r="CX7" s="1" t="s">
        <v>708</v>
      </c>
      <c r="CY7" s="1" t="s">
        <v>709</v>
      </c>
      <c r="CZ7" s="180" t="s">
        <v>588</v>
      </c>
      <c r="DA7" s="180" t="s">
        <v>442</v>
      </c>
      <c r="DB7" s="180" t="s">
        <v>749</v>
      </c>
    </row>
    <row r="8" spans="1:106" x14ac:dyDescent="0.25">
      <c r="A8" s="180" t="s">
        <v>585</v>
      </c>
      <c r="B8" s="180" t="s">
        <v>1185</v>
      </c>
      <c r="C8" s="1" t="s">
        <v>1411</v>
      </c>
      <c r="D8" s="180" t="s">
        <v>393</v>
      </c>
      <c r="E8" s="180" t="s">
        <v>382</v>
      </c>
      <c r="F8" s="180" t="s">
        <v>374</v>
      </c>
      <c r="G8" s="2">
        <v>1E-3</v>
      </c>
      <c r="H8" s="2">
        <v>1E-3</v>
      </c>
      <c r="I8" s="2">
        <v>1E-3</v>
      </c>
      <c r="J8" s="2">
        <v>1E-3</v>
      </c>
      <c r="K8" s="2">
        <v>1E-3</v>
      </c>
      <c r="L8" s="2">
        <v>1E-3</v>
      </c>
      <c r="M8" s="2">
        <v>1E-3</v>
      </c>
      <c r="N8" s="2">
        <v>13.67883</v>
      </c>
      <c r="O8" s="2">
        <v>15.88068</v>
      </c>
      <c r="P8" s="2">
        <v>18.177510000000002</v>
      </c>
      <c r="Q8" s="2">
        <v>23.213370000000001</v>
      </c>
      <c r="R8" s="2">
        <v>25.61947</v>
      </c>
      <c r="S8" s="2">
        <v>28.75271</v>
      </c>
      <c r="T8" s="2">
        <v>33.666020000000003</v>
      </c>
      <c r="U8" s="2">
        <v>38.36486</v>
      </c>
      <c r="V8" s="2">
        <v>42.347799999999999</v>
      </c>
      <c r="W8" s="2">
        <v>44.544539999999998</v>
      </c>
      <c r="X8" s="2">
        <v>47.421439999999997</v>
      </c>
      <c r="Y8" s="2">
        <v>50.749749999999999</v>
      </c>
      <c r="Z8" s="2">
        <v>55.543570000000003</v>
      </c>
      <c r="AA8" s="2">
        <v>64.67062</v>
      </c>
      <c r="AB8" s="2">
        <v>71.617260000000002</v>
      </c>
      <c r="AC8" s="2">
        <v>66.849999999999994</v>
      </c>
      <c r="AD8" s="2">
        <v>73.852999999999994</v>
      </c>
      <c r="AE8" s="2">
        <v>63.819000000000003</v>
      </c>
      <c r="AF8" s="2">
        <v>67.117000000000004</v>
      </c>
      <c r="AG8" s="2">
        <v>70.201999999999998</v>
      </c>
      <c r="AH8" s="2">
        <v>73.006</v>
      </c>
      <c r="AI8" s="2">
        <v>73.284999999999997</v>
      </c>
      <c r="AJ8" s="2">
        <v>83.61</v>
      </c>
      <c r="AK8" s="2">
        <v>80.796999999999997</v>
      </c>
      <c r="AL8" s="2">
        <v>88.835999999999999</v>
      </c>
      <c r="AM8" s="2">
        <v>110.547</v>
      </c>
      <c r="AN8" s="2">
        <v>109.973</v>
      </c>
      <c r="AO8" s="2">
        <v>108.483</v>
      </c>
      <c r="AP8" s="2">
        <v>126.07899999999999</v>
      </c>
      <c r="AQ8" s="2">
        <v>141.32900000000001</v>
      </c>
      <c r="AR8" s="2">
        <v>153.25399999999999</v>
      </c>
      <c r="AS8" s="2">
        <v>167.05</v>
      </c>
      <c r="AT8" s="2">
        <v>183.631</v>
      </c>
      <c r="AU8" s="2">
        <v>185.45</v>
      </c>
      <c r="AV8" s="2">
        <v>199.328</v>
      </c>
      <c r="AW8" s="2">
        <v>197.87100000000001</v>
      </c>
      <c r="AX8" s="2">
        <v>206.26300000000001</v>
      </c>
      <c r="AY8" s="2">
        <v>197.45400000000001</v>
      </c>
      <c r="AZ8" s="2">
        <v>194.80099999999999</v>
      </c>
      <c r="BA8" s="2">
        <v>193.40799999999999</v>
      </c>
      <c r="BB8" s="2">
        <v>230.73500000000001</v>
      </c>
      <c r="BC8" s="2">
        <v>220.41900000000001</v>
      </c>
      <c r="BD8" s="2">
        <v>198.261</v>
      </c>
      <c r="BE8" s="2">
        <v>214.86099999999999</v>
      </c>
      <c r="BF8" s="2">
        <v>236.113</v>
      </c>
      <c r="BG8" s="3">
        <v>257.57650000000001</v>
      </c>
      <c r="BH8" s="3">
        <v>278.90120000000002</v>
      </c>
      <c r="BI8" s="3">
        <v>299.63060000000002</v>
      </c>
      <c r="BJ8" s="3">
        <v>318.80889999999999</v>
      </c>
      <c r="BK8" s="3">
        <v>336.03120000000001</v>
      </c>
      <c r="BL8" s="3">
        <v>351.12430000000001</v>
      </c>
      <c r="BM8" s="3">
        <v>364.37639999999999</v>
      </c>
      <c r="BN8" s="3">
        <v>377.06330000000003</v>
      </c>
      <c r="BO8" s="3">
        <v>390.18470000000002</v>
      </c>
      <c r="BP8" s="3">
        <v>403.76299999999998</v>
      </c>
      <c r="BQ8" s="3">
        <v>417.79880000000003</v>
      </c>
      <c r="BR8" s="3">
        <v>432.28989999999999</v>
      </c>
      <c r="BS8" s="3">
        <v>447.24009999999998</v>
      </c>
      <c r="BT8" s="3">
        <v>462.6626</v>
      </c>
      <c r="BU8" s="3">
        <v>478.56709999999998</v>
      </c>
      <c r="BV8" s="3">
        <v>494.9624</v>
      </c>
      <c r="BW8" s="3">
        <v>511.85809999999998</v>
      </c>
      <c r="BX8" s="3">
        <v>529.26409999999998</v>
      </c>
      <c r="BY8" s="3">
        <v>547.1893</v>
      </c>
      <c r="BZ8" s="3">
        <v>565.64110000000005</v>
      </c>
      <c r="CA8" s="3">
        <v>584.6232</v>
      </c>
      <c r="CB8" s="3">
        <v>604.13350000000003</v>
      </c>
      <c r="CC8" s="3">
        <v>624.1748</v>
      </c>
      <c r="CD8" s="3">
        <v>644.76179999999999</v>
      </c>
      <c r="CE8" s="3">
        <v>665.90809999999999</v>
      </c>
      <c r="CF8" s="3">
        <v>687.62459999999999</v>
      </c>
      <c r="CG8" s="3">
        <v>709.923</v>
      </c>
      <c r="CH8" s="3">
        <v>732.81539999999995</v>
      </c>
      <c r="CI8" s="3">
        <v>756.30970000000002</v>
      </c>
      <c r="CJ8" s="3">
        <v>780.41769999999997</v>
      </c>
      <c r="CK8" s="3">
        <v>805.15039999999999</v>
      </c>
      <c r="CL8" s="3">
        <v>830.51800000000003</v>
      </c>
      <c r="CM8" s="3">
        <v>856.53340000000003</v>
      </c>
      <c r="CN8" s="3">
        <v>883.21420000000001</v>
      </c>
      <c r="CO8" s="3">
        <v>910.5797</v>
      </c>
      <c r="CP8" s="3">
        <v>938.65039999999999</v>
      </c>
      <c r="CQ8" s="180" t="s">
        <v>429</v>
      </c>
      <c r="CR8" s="180" t="b">
        <v>0</v>
      </c>
      <c r="CS8" s="180" t="s">
        <v>376</v>
      </c>
      <c r="CT8" s="180" t="s">
        <v>376</v>
      </c>
      <c r="CU8" s="180">
        <v>2024</v>
      </c>
      <c r="CV8" s="180">
        <v>4</v>
      </c>
      <c r="CW8" s="17">
        <v>46174</v>
      </c>
      <c r="CX8" s="1" t="s">
        <v>1205</v>
      </c>
      <c r="CY8" s="1" t="s">
        <v>1206</v>
      </c>
      <c r="CZ8" s="180" t="s">
        <v>588</v>
      </c>
      <c r="DA8" s="180" t="s">
        <v>1188</v>
      </c>
      <c r="DB8" s="180" t="s">
        <v>749</v>
      </c>
    </row>
    <row r="9" spans="1:106" x14ac:dyDescent="0.25">
      <c r="A9" s="180" t="s">
        <v>585</v>
      </c>
      <c r="B9" s="180" t="s">
        <v>645</v>
      </c>
      <c r="C9" s="1" t="s">
        <v>1411</v>
      </c>
      <c r="D9" s="180" t="s">
        <v>393</v>
      </c>
      <c r="E9" s="180" t="s">
        <v>382</v>
      </c>
      <c r="F9" s="180" t="s">
        <v>374</v>
      </c>
      <c r="G9" s="2">
        <v>0.32929350000000002</v>
      </c>
      <c r="H9" s="2">
        <v>0.39653670000000002</v>
      </c>
      <c r="I9" s="2">
        <v>0.52805630000000003</v>
      </c>
      <c r="J9" s="2">
        <v>0.75055190000000005</v>
      </c>
      <c r="K9" s="2">
        <v>0.91371539999999996</v>
      </c>
      <c r="L9" s="2">
        <v>1.174777</v>
      </c>
      <c r="M9" s="2">
        <v>1.351785</v>
      </c>
      <c r="N9" s="2">
        <v>1.5851580000000001</v>
      </c>
      <c r="O9" s="2">
        <v>1.888741</v>
      </c>
      <c r="P9" s="2">
        <v>2.2882440000000002</v>
      </c>
      <c r="Q9" s="2">
        <v>2.3802089999999998</v>
      </c>
      <c r="R9" s="2">
        <v>2.8380559999999999</v>
      </c>
      <c r="S9" s="2">
        <v>3.1505380000000001</v>
      </c>
      <c r="T9" s="2">
        <v>3.4234659999999999</v>
      </c>
      <c r="U9" s="2">
        <v>3.8526359999999999</v>
      </c>
      <c r="V9" s="2">
        <v>4.056343</v>
      </c>
      <c r="W9" s="2">
        <v>4.4420019999999996</v>
      </c>
      <c r="X9" s="2">
        <v>4.9987349999999999</v>
      </c>
      <c r="Y9" s="2">
        <v>5.5475580000000004</v>
      </c>
      <c r="Z9" s="2">
        <v>5.9678279999999999</v>
      </c>
      <c r="AA9" s="2">
        <v>6.2239449999999996</v>
      </c>
      <c r="AB9" s="2">
        <v>6.061769</v>
      </c>
      <c r="AC9" s="2">
        <v>6.980429</v>
      </c>
      <c r="AD9" s="2">
        <v>7.078328</v>
      </c>
      <c r="AE9" s="2">
        <v>6.7193680000000002</v>
      </c>
      <c r="AF9" s="2">
        <v>6.9448299999999996</v>
      </c>
      <c r="AG9" s="2">
        <v>6.923076</v>
      </c>
      <c r="AH9" s="2">
        <v>7.5193640000000004</v>
      </c>
      <c r="AI9" s="2">
        <v>8.0212620000000001</v>
      </c>
      <c r="AJ9" s="2">
        <v>7.8423930000000004</v>
      </c>
      <c r="AK9" s="2">
        <v>7.365532</v>
      </c>
      <c r="AL9" s="2">
        <v>7.3192469999999998</v>
      </c>
      <c r="AM9" s="2">
        <v>8.205031</v>
      </c>
      <c r="AN9" s="2">
        <v>8.4191509999999994</v>
      </c>
      <c r="AO9" s="2">
        <v>8.9715120000000006</v>
      </c>
      <c r="AP9" s="2">
        <v>8.6632189999999998</v>
      </c>
      <c r="AQ9" s="2">
        <v>9.1564750000000004</v>
      </c>
      <c r="AR9" s="2">
        <v>8.7167680000000001</v>
      </c>
      <c r="AS9" s="2">
        <v>8.7538560000000007</v>
      </c>
      <c r="AT9" s="2">
        <v>8.8483090000000004</v>
      </c>
      <c r="AU9" s="2">
        <v>8.5507159999999995</v>
      </c>
      <c r="AV9" s="2">
        <v>8.1423760000000005</v>
      </c>
      <c r="AW9" s="2">
        <v>8.0373900000000003</v>
      </c>
      <c r="AX9" s="2">
        <v>7.4519970000000004</v>
      </c>
      <c r="AY9" s="2">
        <v>6.7772560000000004</v>
      </c>
      <c r="AZ9" s="2">
        <v>6.2522770000000003</v>
      </c>
      <c r="BA9" s="2">
        <v>5.662223</v>
      </c>
      <c r="BB9" s="2">
        <v>5.1445179999999997</v>
      </c>
      <c r="BC9" s="2">
        <v>4.4932930000000004</v>
      </c>
      <c r="BD9" s="2">
        <v>4.2503970000000004</v>
      </c>
      <c r="BE9" s="2">
        <v>5.7120389999999999</v>
      </c>
      <c r="BF9" s="2">
        <v>7.328538</v>
      </c>
      <c r="BG9" s="2">
        <v>8.2631230000000002</v>
      </c>
      <c r="BH9" s="3">
        <v>9.0311319999999995</v>
      </c>
      <c r="BI9" s="3">
        <v>10.145049999999999</v>
      </c>
      <c r="BJ9" s="3">
        <v>11.13185</v>
      </c>
      <c r="BK9" s="3">
        <v>12.01282</v>
      </c>
      <c r="BL9" s="3">
        <v>12.798500000000001</v>
      </c>
      <c r="BM9" s="3">
        <v>13.488020000000001</v>
      </c>
      <c r="BN9" s="3">
        <v>14.103569999999999</v>
      </c>
      <c r="BO9" s="3">
        <v>14.67381</v>
      </c>
      <c r="BP9" s="3">
        <v>15.22978</v>
      </c>
      <c r="BQ9" s="3">
        <v>15.77999</v>
      </c>
      <c r="BR9" s="3">
        <v>16.32677</v>
      </c>
      <c r="BS9" s="3">
        <v>16.872019999999999</v>
      </c>
      <c r="BT9" s="3">
        <v>17.4178</v>
      </c>
      <c r="BU9" s="3">
        <v>17.966049999999999</v>
      </c>
      <c r="BV9" s="3">
        <v>18.518409999999999</v>
      </c>
      <c r="BW9" s="3">
        <v>19.076360000000001</v>
      </c>
      <c r="BX9" s="3">
        <v>19.641259999999999</v>
      </c>
      <c r="BY9" s="3">
        <v>20.21433</v>
      </c>
      <c r="BZ9" s="3">
        <v>20.796659999999999</v>
      </c>
      <c r="CA9" s="3">
        <v>21.38917</v>
      </c>
      <c r="CB9" s="3">
        <v>21.992550000000001</v>
      </c>
      <c r="CC9" s="3">
        <v>22.607289999999999</v>
      </c>
      <c r="CD9" s="3">
        <v>23.23413</v>
      </c>
      <c r="CE9" s="3">
        <v>23.873989999999999</v>
      </c>
      <c r="CF9" s="3">
        <v>24.52758</v>
      </c>
      <c r="CG9" s="3">
        <v>25.195609999999999</v>
      </c>
      <c r="CH9" s="3">
        <v>25.878720000000001</v>
      </c>
      <c r="CI9" s="3">
        <v>26.577500000000001</v>
      </c>
      <c r="CJ9" s="3">
        <v>27.292439999999999</v>
      </c>
      <c r="CK9" s="3">
        <v>28.024100000000001</v>
      </c>
      <c r="CL9" s="3">
        <v>28.77298</v>
      </c>
      <c r="CM9" s="3">
        <v>29.539560000000002</v>
      </c>
      <c r="CN9" s="3">
        <v>30.32441</v>
      </c>
      <c r="CO9" s="3">
        <v>31.128209999999999</v>
      </c>
      <c r="CP9" s="3">
        <v>31.951650000000001</v>
      </c>
      <c r="CQ9" s="180" t="s">
        <v>665</v>
      </c>
      <c r="CR9" s="180" t="b">
        <v>1</v>
      </c>
      <c r="CS9" s="180" t="s">
        <v>376</v>
      </c>
      <c r="CT9" s="180" t="s">
        <v>376</v>
      </c>
      <c r="CU9" s="180">
        <v>2025</v>
      </c>
      <c r="CV9" s="180">
        <v>4</v>
      </c>
      <c r="CW9" s="17">
        <v>46174</v>
      </c>
      <c r="CX9" s="1" t="s">
        <v>666</v>
      </c>
      <c r="CY9" s="1" t="s">
        <v>667</v>
      </c>
      <c r="CZ9" s="180" t="s">
        <v>588</v>
      </c>
      <c r="DA9" s="180" t="s">
        <v>648</v>
      </c>
      <c r="DB9" s="180" t="s">
        <v>749</v>
      </c>
    </row>
    <row r="10" spans="1:106" x14ac:dyDescent="0.25">
      <c r="A10" s="180" t="s">
        <v>589</v>
      </c>
      <c r="B10" s="180" t="s">
        <v>457</v>
      </c>
      <c r="C10" s="1" t="s">
        <v>1411</v>
      </c>
      <c r="D10" s="180" t="s">
        <v>393</v>
      </c>
      <c r="E10" s="180" t="s">
        <v>382</v>
      </c>
      <c r="F10" s="180" t="s">
        <v>374</v>
      </c>
      <c r="G10" s="2">
        <v>45.525640000000003</v>
      </c>
      <c r="H10" s="2">
        <v>53.374380000000002</v>
      </c>
      <c r="I10" s="2">
        <v>59.008580000000002</v>
      </c>
      <c r="J10" s="2">
        <v>67.027150000000006</v>
      </c>
      <c r="K10" s="2">
        <v>72.416439999999994</v>
      </c>
      <c r="L10" s="2">
        <v>77.725589999999997</v>
      </c>
      <c r="M10" s="2">
        <v>83.002470000000002</v>
      </c>
      <c r="N10" s="2">
        <v>89.06</v>
      </c>
      <c r="O10" s="2">
        <v>93.774000000000001</v>
      </c>
      <c r="P10" s="2">
        <v>101.468</v>
      </c>
      <c r="Q10" s="2">
        <v>107.57599999999999</v>
      </c>
      <c r="R10" s="2">
        <v>115.854</v>
      </c>
      <c r="S10" s="2">
        <v>123.40600000000001</v>
      </c>
      <c r="T10" s="2">
        <v>129.20500000000001</v>
      </c>
      <c r="U10" s="2">
        <v>134.52000000000001</v>
      </c>
      <c r="V10" s="2">
        <v>143.73099999999999</v>
      </c>
      <c r="W10" s="2">
        <v>156.083</v>
      </c>
      <c r="X10" s="2">
        <v>165.392</v>
      </c>
      <c r="Y10" s="2">
        <v>173.19900000000001</v>
      </c>
      <c r="Z10" s="2">
        <v>181.51300000000001</v>
      </c>
      <c r="AA10" s="2">
        <v>187.46</v>
      </c>
      <c r="AB10" s="2">
        <v>197.678</v>
      </c>
      <c r="AC10" s="2">
        <v>210.49</v>
      </c>
      <c r="AD10" s="2">
        <v>214.28700000000001</v>
      </c>
      <c r="AE10" s="2">
        <v>224.101</v>
      </c>
      <c r="AF10" s="2">
        <v>232.624</v>
      </c>
      <c r="AG10" s="2">
        <v>242.30799999999999</v>
      </c>
      <c r="AH10" s="2">
        <v>256.37700000000001</v>
      </c>
      <c r="AI10" s="2">
        <v>264.33499999999998</v>
      </c>
      <c r="AJ10" s="2">
        <v>273.25700000000001</v>
      </c>
      <c r="AK10" s="2">
        <v>281.20100000000002</v>
      </c>
      <c r="AL10" s="2">
        <v>296.81900000000002</v>
      </c>
      <c r="AM10" s="2">
        <v>310.03899999999999</v>
      </c>
      <c r="AN10" s="2">
        <v>325.15100000000001</v>
      </c>
      <c r="AO10" s="2">
        <v>343.62</v>
      </c>
      <c r="AP10" s="2">
        <v>351.74400000000003</v>
      </c>
      <c r="AQ10" s="2">
        <v>347.73500000000001</v>
      </c>
      <c r="AR10" s="2">
        <v>363.24299999999999</v>
      </c>
      <c r="AS10" s="2">
        <v>378.74599999999998</v>
      </c>
      <c r="AT10" s="2">
        <v>387.935</v>
      </c>
      <c r="AU10" s="2">
        <v>394.61599999999999</v>
      </c>
      <c r="AV10" s="2">
        <v>404.95800000000003</v>
      </c>
      <c r="AW10" s="2">
        <v>415.53800000000001</v>
      </c>
      <c r="AX10" s="2">
        <v>428.46699999999998</v>
      </c>
      <c r="AY10" s="2">
        <v>443.40699999999998</v>
      </c>
      <c r="AZ10" s="2">
        <v>459.49200000000002</v>
      </c>
      <c r="BA10" s="2">
        <v>479.44400000000002</v>
      </c>
      <c r="BB10" s="2">
        <v>463.75099999999998</v>
      </c>
      <c r="BC10" s="2">
        <v>506.04700000000003</v>
      </c>
      <c r="BD10" s="2">
        <v>561.678</v>
      </c>
      <c r="BE10" s="2">
        <v>601.86699999999996</v>
      </c>
      <c r="BF10" s="2">
        <v>619.91499999999996</v>
      </c>
      <c r="BG10" s="2">
        <v>642.01499999999999</v>
      </c>
      <c r="BH10" s="3">
        <v>652.82590000000005</v>
      </c>
      <c r="BI10" s="3">
        <v>675.53440000000001</v>
      </c>
      <c r="BJ10" s="3">
        <v>699.87990000000002</v>
      </c>
      <c r="BK10" s="3">
        <v>725.99839999999995</v>
      </c>
      <c r="BL10" s="3">
        <v>753.10799999999995</v>
      </c>
      <c r="BM10" s="3">
        <v>782.06240000000003</v>
      </c>
      <c r="BN10" s="3">
        <v>811.14260000000002</v>
      </c>
      <c r="BO10" s="3">
        <v>841.47879999999998</v>
      </c>
      <c r="BP10" s="3">
        <v>873.00310000000002</v>
      </c>
      <c r="BQ10" s="3">
        <v>905.18200000000002</v>
      </c>
      <c r="BR10" s="3">
        <v>936.03819999999996</v>
      </c>
      <c r="BS10" s="3">
        <v>966.17399999999998</v>
      </c>
      <c r="BT10" s="3">
        <v>996.45910000000003</v>
      </c>
      <c r="BU10" s="3">
        <v>1027.2850000000001</v>
      </c>
      <c r="BV10" s="3">
        <v>1058.3969999999999</v>
      </c>
      <c r="BW10" s="3">
        <v>1090.126</v>
      </c>
      <c r="BX10" s="3">
        <v>1122.5920000000001</v>
      </c>
      <c r="BY10" s="3">
        <v>1155.4390000000001</v>
      </c>
      <c r="BZ10" s="3">
        <v>1188.479</v>
      </c>
      <c r="CA10" s="3">
        <v>1222.1179999999999</v>
      </c>
      <c r="CB10" s="3">
        <v>1256.1869999999999</v>
      </c>
      <c r="CC10" s="3">
        <v>1290.7049999999999</v>
      </c>
      <c r="CD10" s="3">
        <v>1326.0989999999999</v>
      </c>
      <c r="CE10" s="3">
        <v>1362.548</v>
      </c>
      <c r="CF10" s="3">
        <v>1400.0550000000001</v>
      </c>
      <c r="CG10" s="3">
        <v>1438.17</v>
      </c>
      <c r="CH10" s="3">
        <v>1477.1990000000001</v>
      </c>
      <c r="CI10" s="3">
        <v>1516.732</v>
      </c>
      <c r="CJ10" s="3">
        <v>1556.847</v>
      </c>
      <c r="CK10" s="3">
        <v>1597.365</v>
      </c>
      <c r="CL10" s="3">
        <v>1638.52</v>
      </c>
      <c r="CM10" s="3">
        <v>1680.1880000000001</v>
      </c>
      <c r="CN10" s="3">
        <v>1722.383</v>
      </c>
      <c r="CO10" s="3">
        <v>1765.183</v>
      </c>
      <c r="CP10" s="3">
        <v>1809.3040000000001</v>
      </c>
      <c r="CQ10" s="180" t="s">
        <v>590</v>
      </c>
      <c r="CR10" s="180" t="b">
        <v>1</v>
      </c>
      <c r="CS10" s="180" t="s">
        <v>376</v>
      </c>
      <c r="CT10" s="180" t="s">
        <v>376</v>
      </c>
      <c r="CU10" s="180">
        <v>2025</v>
      </c>
      <c r="CV10" s="180">
        <v>4</v>
      </c>
      <c r="CW10" s="17">
        <v>46174</v>
      </c>
      <c r="CX10" s="1" t="s">
        <v>591</v>
      </c>
      <c r="CY10" s="1" t="s">
        <v>592</v>
      </c>
      <c r="CZ10" s="180" t="s">
        <v>593</v>
      </c>
      <c r="DA10" s="180" t="s">
        <v>460</v>
      </c>
      <c r="DB10" s="180" t="s">
        <v>749</v>
      </c>
    </row>
    <row r="11" spans="1:106" x14ac:dyDescent="0.25">
      <c r="A11" s="180" t="s">
        <v>589</v>
      </c>
      <c r="B11" s="180" t="s">
        <v>439</v>
      </c>
      <c r="C11" s="1" t="s">
        <v>1411</v>
      </c>
      <c r="D11" s="180" t="s">
        <v>393</v>
      </c>
      <c r="E11" s="180" t="s">
        <v>382</v>
      </c>
      <c r="F11" s="180" t="s">
        <v>374</v>
      </c>
      <c r="G11" s="2">
        <v>32.701309999999999</v>
      </c>
      <c r="H11" s="2">
        <v>35.833350000000003</v>
      </c>
      <c r="I11" s="2">
        <v>40.783549999999998</v>
      </c>
      <c r="J11" s="2">
        <v>46.856140000000003</v>
      </c>
      <c r="K11" s="2">
        <v>53.620240000000003</v>
      </c>
      <c r="L11" s="2">
        <v>60.899250000000002</v>
      </c>
      <c r="M11" s="2">
        <v>68.076130000000006</v>
      </c>
      <c r="N11" s="2">
        <v>82.770349999999993</v>
      </c>
      <c r="O11" s="2">
        <v>101.24339999999999</v>
      </c>
      <c r="P11" s="2">
        <v>121.7368</v>
      </c>
      <c r="Q11" s="2">
        <v>142.64400000000001</v>
      </c>
      <c r="R11" s="2">
        <v>159.749</v>
      </c>
      <c r="S11" s="2">
        <v>176.89429999999999</v>
      </c>
      <c r="T11" s="2">
        <v>193.32050000000001</v>
      </c>
      <c r="U11" s="2">
        <v>208.58709999999999</v>
      </c>
      <c r="V11" s="2">
        <v>223.50049999999999</v>
      </c>
      <c r="W11" s="2">
        <v>236.43709999999999</v>
      </c>
      <c r="X11" s="2">
        <v>258.45609999999999</v>
      </c>
      <c r="Y11" s="2">
        <v>274.18970000000002</v>
      </c>
      <c r="Z11" s="2">
        <v>308.76670000000001</v>
      </c>
      <c r="AA11" s="2">
        <v>327.59719999999999</v>
      </c>
      <c r="AB11" s="2">
        <v>338.06990000000002</v>
      </c>
      <c r="AC11" s="2">
        <v>316.27550000000002</v>
      </c>
      <c r="AD11" s="2">
        <v>326.678</v>
      </c>
      <c r="AE11" s="2">
        <v>328.93549999999999</v>
      </c>
      <c r="AF11" s="2">
        <v>344.983</v>
      </c>
      <c r="AG11" s="2">
        <v>330.51299999999998</v>
      </c>
      <c r="AH11" s="2">
        <v>333.07</v>
      </c>
      <c r="AI11" s="2">
        <v>343.48099999999999</v>
      </c>
      <c r="AJ11" s="2">
        <v>358.86099999999999</v>
      </c>
      <c r="AK11" s="2">
        <v>352.21499999999997</v>
      </c>
      <c r="AL11" s="2">
        <v>361.214</v>
      </c>
      <c r="AM11" s="2">
        <v>370.88499999999999</v>
      </c>
      <c r="AN11" s="2">
        <v>360.73099999999999</v>
      </c>
      <c r="AO11" s="2">
        <v>367.59300000000002</v>
      </c>
      <c r="AP11" s="2">
        <v>403.41199999999998</v>
      </c>
      <c r="AQ11" s="2">
        <v>422.21800000000002</v>
      </c>
      <c r="AR11" s="2">
        <v>443.072</v>
      </c>
      <c r="AS11" s="2">
        <v>472.38900000000001</v>
      </c>
      <c r="AT11" s="2">
        <v>516.00699999999995</v>
      </c>
      <c r="AU11" s="2">
        <v>516.71</v>
      </c>
      <c r="AV11" s="2">
        <v>580.47900000000004</v>
      </c>
      <c r="AW11" s="2">
        <v>587.07500000000005</v>
      </c>
      <c r="AX11" s="2">
        <v>611.65899999999999</v>
      </c>
      <c r="AY11" s="2">
        <v>576.03399999999999</v>
      </c>
      <c r="AZ11" s="2">
        <v>581.43299999999999</v>
      </c>
      <c r="BA11" s="2">
        <v>610.36599999999999</v>
      </c>
      <c r="BB11" s="2">
        <v>671.71799999999996</v>
      </c>
      <c r="BC11" s="2">
        <v>683.36699999999996</v>
      </c>
      <c r="BD11" s="2">
        <v>605.43399999999997</v>
      </c>
      <c r="BE11" s="2">
        <v>663.22500000000002</v>
      </c>
      <c r="BF11" s="2">
        <v>684.303</v>
      </c>
      <c r="BG11" s="2">
        <v>737.36900000000003</v>
      </c>
      <c r="BH11" s="3">
        <v>769.49649999999997</v>
      </c>
      <c r="BI11" s="3">
        <v>798.79139999999995</v>
      </c>
      <c r="BJ11" s="3">
        <v>824.31849999999997</v>
      </c>
      <c r="BK11" s="3">
        <v>847.39940000000001</v>
      </c>
      <c r="BL11" s="3">
        <v>870.46699999999998</v>
      </c>
      <c r="BM11" s="3">
        <v>890.38</v>
      </c>
      <c r="BN11" s="3">
        <v>906.96259999999995</v>
      </c>
      <c r="BO11" s="3">
        <v>923.35900000000004</v>
      </c>
      <c r="BP11" s="3">
        <v>940.5634</v>
      </c>
      <c r="BQ11" s="3">
        <v>958.43989999999997</v>
      </c>
      <c r="BR11" s="3">
        <v>976.97260000000006</v>
      </c>
      <c r="BS11" s="3">
        <v>996.15049999999997</v>
      </c>
      <c r="BT11" s="3">
        <v>1015.957</v>
      </c>
      <c r="BU11" s="3">
        <v>1036.3869999999999</v>
      </c>
      <c r="BV11" s="3">
        <v>1057.4269999999999</v>
      </c>
      <c r="BW11" s="3">
        <v>1079.078</v>
      </c>
      <c r="BX11" s="3">
        <v>1101.357</v>
      </c>
      <c r="BY11" s="3">
        <v>1124.2670000000001</v>
      </c>
      <c r="BZ11" s="3">
        <v>1147.8119999999999</v>
      </c>
      <c r="CA11" s="3">
        <v>1172.002</v>
      </c>
      <c r="CB11" s="3">
        <v>1196.8440000000001</v>
      </c>
      <c r="CC11" s="3">
        <v>1222.3440000000001</v>
      </c>
      <c r="CD11" s="3">
        <v>1248.518</v>
      </c>
      <c r="CE11" s="3">
        <v>1275.383</v>
      </c>
      <c r="CF11" s="3">
        <v>1302.96</v>
      </c>
      <c r="CG11" s="3">
        <v>1331.258</v>
      </c>
      <c r="CH11" s="3">
        <v>1360.2950000000001</v>
      </c>
      <c r="CI11" s="3">
        <v>1390.076</v>
      </c>
      <c r="CJ11" s="3">
        <v>1420.614</v>
      </c>
      <c r="CK11" s="3">
        <v>1451.915</v>
      </c>
      <c r="CL11" s="3">
        <v>1483.9880000000001</v>
      </c>
      <c r="CM11" s="3">
        <v>1516.8440000000001</v>
      </c>
      <c r="CN11" s="3">
        <v>1550.4880000000001</v>
      </c>
      <c r="CO11" s="3">
        <v>1584.933</v>
      </c>
      <c r="CP11" s="3">
        <v>1620.2</v>
      </c>
      <c r="CQ11" s="180" t="s">
        <v>590</v>
      </c>
      <c r="CR11" s="180" t="b">
        <v>0</v>
      </c>
      <c r="CS11" s="180" t="s">
        <v>376</v>
      </c>
      <c r="CT11" s="180" t="s">
        <v>376</v>
      </c>
      <c r="CU11" s="180">
        <v>2025</v>
      </c>
      <c r="CV11" s="180">
        <v>4</v>
      </c>
      <c r="CW11" s="17">
        <v>46174</v>
      </c>
      <c r="CX11" s="180" t="s">
        <v>710</v>
      </c>
      <c r="CY11" s="1" t="s">
        <v>711</v>
      </c>
      <c r="CZ11" s="180" t="s">
        <v>593</v>
      </c>
      <c r="DA11" s="180" t="s">
        <v>442</v>
      </c>
      <c r="DB11" s="180" t="s">
        <v>749</v>
      </c>
    </row>
    <row r="12" spans="1:106" x14ac:dyDescent="0.25">
      <c r="A12" s="180" t="s">
        <v>589</v>
      </c>
      <c r="B12" s="180" t="s">
        <v>1185</v>
      </c>
      <c r="C12" s="1" t="s">
        <v>1411</v>
      </c>
      <c r="D12" s="180" t="s">
        <v>393</v>
      </c>
      <c r="E12" s="180" t="s">
        <v>382</v>
      </c>
      <c r="F12" s="180" t="s">
        <v>374</v>
      </c>
      <c r="G12" s="2">
        <v>19.585999999999999</v>
      </c>
      <c r="H12" s="2">
        <v>21.393999999999998</v>
      </c>
      <c r="I12" s="2">
        <v>24.591999999999999</v>
      </c>
      <c r="J12" s="2">
        <v>28.366</v>
      </c>
      <c r="K12" s="2">
        <v>33.384999999999998</v>
      </c>
      <c r="L12" s="2">
        <v>37.835999999999999</v>
      </c>
      <c r="M12" s="2">
        <v>42.686999999999998</v>
      </c>
      <c r="N12" s="2">
        <v>52.857999999999997</v>
      </c>
      <c r="O12" s="2">
        <v>73.408000000000001</v>
      </c>
      <c r="P12" s="2">
        <v>86.081000000000003</v>
      </c>
      <c r="Q12" s="2">
        <v>104.79900000000001</v>
      </c>
      <c r="R12" s="2">
        <v>121.276</v>
      </c>
      <c r="S12" s="2">
        <v>138.57900000000001</v>
      </c>
      <c r="T12" s="2">
        <v>154.21700000000001</v>
      </c>
      <c r="U12" s="2">
        <v>167.19800000000001</v>
      </c>
      <c r="V12" s="2">
        <v>180.994</v>
      </c>
      <c r="W12" s="2">
        <v>192.428</v>
      </c>
      <c r="X12" s="2">
        <v>206.07300000000001</v>
      </c>
      <c r="Y12" s="2">
        <v>218.00200000000001</v>
      </c>
      <c r="Z12" s="2">
        <v>239.71</v>
      </c>
      <c r="AA12" s="2">
        <v>251.04900000000001</v>
      </c>
      <c r="AB12" s="2">
        <v>263.11399999999998</v>
      </c>
      <c r="AC12" s="2">
        <v>273.15199999999999</v>
      </c>
      <c r="AD12" s="2">
        <v>279.37599999999998</v>
      </c>
      <c r="AE12" s="2">
        <v>281.24799999999999</v>
      </c>
      <c r="AF12" s="2">
        <v>281.48399999999998</v>
      </c>
      <c r="AG12" s="2">
        <v>262.077</v>
      </c>
      <c r="AH12" s="2">
        <v>262.30500000000001</v>
      </c>
      <c r="AI12" s="2">
        <v>263.86399999999998</v>
      </c>
      <c r="AJ12" s="2">
        <v>275.928</v>
      </c>
      <c r="AK12" s="2">
        <v>273.93599999999998</v>
      </c>
      <c r="AL12" s="2">
        <v>273.05200000000002</v>
      </c>
      <c r="AM12" s="2">
        <v>279.07100000000003</v>
      </c>
      <c r="AN12" s="2">
        <v>265.51299999999998</v>
      </c>
      <c r="AO12" s="2">
        <v>258.02300000000002</v>
      </c>
      <c r="AP12" s="2">
        <v>273.41300000000001</v>
      </c>
      <c r="AQ12" s="2">
        <v>291.11</v>
      </c>
      <c r="AR12" s="2">
        <v>299.44400000000002</v>
      </c>
      <c r="AS12" s="2">
        <v>317.66300000000001</v>
      </c>
      <c r="AT12" s="2">
        <v>356.25799999999998</v>
      </c>
      <c r="AU12" s="2">
        <v>347.76799999999997</v>
      </c>
      <c r="AV12" s="2">
        <v>388.57400000000001</v>
      </c>
      <c r="AW12" s="2">
        <v>388.67899999999997</v>
      </c>
      <c r="AX12" s="2">
        <v>394.97300000000001</v>
      </c>
      <c r="AY12" s="2">
        <v>386.9</v>
      </c>
      <c r="AZ12" s="2">
        <v>395.12700000000001</v>
      </c>
      <c r="BA12" s="2">
        <v>413.70800000000003</v>
      </c>
      <c r="BB12" s="2">
        <v>465.50599999999997</v>
      </c>
      <c r="BC12" s="2">
        <v>463.50799999999998</v>
      </c>
      <c r="BD12" s="2">
        <v>403.95299999999997</v>
      </c>
      <c r="BE12" s="2">
        <v>447.35700000000003</v>
      </c>
      <c r="BF12" s="2">
        <v>464.40699999999998</v>
      </c>
      <c r="BG12" s="2">
        <v>496.69</v>
      </c>
      <c r="BH12" s="3">
        <v>528.8175</v>
      </c>
      <c r="BI12" s="3">
        <v>558.11239999999998</v>
      </c>
      <c r="BJ12" s="3">
        <v>583.6395</v>
      </c>
      <c r="BK12" s="3">
        <v>606.72050000000002</v>
      </c>
      <c r="BL12" s="3">
        <v>629.78800000000001</v>
      </c>
      <c r="BM12" s="3">
        <v>649.70100000000002</v>
      </c>
      <c r="BN12" s="3">
        <v>666.28369999999995</v>
      </c>
      <c r="BO12" s="3">
        <v>682.68010000000004</v>
      </c>
      <c r="BP12" s="3">
        <v>699.88440000000003</v>
      </c>
      <c r="BQ12" s="3">
        <v>717.76099999999997</v>
      </c>
      <c r="BR12" s="3">
        <v>736.29359999999997</v>
      </c>
      <c r="BS12" s="3">
        <v>755.47159999999997</v>
      </c>
      <c r="BT12" s="3">
        <v>775.27809999999999</v>
      </c>
      <c r="BU12" s="3">
        <v>795.70820000000003</v>
      </c>
      <c r="BV12" s="3">
        <v>816.74779999999998</v>
      </c>
      <c r="BW12" s="3">
        <v>838.39949999999999</v>
      </c>
      <c r="BX12" s="3">
        <v>860.67790000000002</v>
      </c>
      <c r="BY12" s="3">
        <v>883.58820000000003</v>
      </c>
      <c r="BZ12" s="3">
        <v>907.13379999999995</v>
      </c>
      <c r="CA12" s="3">
        <v>931.32399999999996</v>
      </c>
      <c r="CB12" s="3">
        <v>956.16539999999998</v>
      </c>
      <c r="CC12" s="3">
        <v>981.66560000000004</v>
      </c>
      <c r="CD12" s="3">
        <v>1007.8390000000001</v>
      </c>
      <c r="CE12" s="3">
        <v>1034.7049999999999</v>
      </c>
      <c r="CF12" s="3">
        <v>1062.2809999999999</v>
      </c>
      <c r="CG12" s="3">
        <v>1090.58</v>
      </c>
      <c r="CH12" s="3">
        <v>1119.616</v>
      </c>
      <c r="CI12" s="3">
        <v>1149.3969999999999</v>
      </c>
      <c r="CJ12" s="3">
        <v>1179.9359999999999</v>
      </c>
      <c r="CK12" s="3">
        <v>1211.2360000000001</v>
      </c>
      <c r="CL12" s="3">
        <v>1243.31</v>
      </c>
      <c r="CM12" s="3">
        <v>1276.165</v>
      </c>
      <c r="CN12" s="3">
        <v>1309.81</v>
      </c>
      <c r="CO12" s="3">
        <v>1344.2539999999999</v>
      </c>
      <c r="CP12" s="3">
        <v>1379.5219999999999</v>
      </c>
      <c r="CQ12" s="180" t="s">
        <v>429</v>
      </c>
      <c r="CR12" s="180" t="b">
        <v>0</v>
      </c>
      <c r="CS12" s="180" t="s">
        <v>376</v>
      </c>
      <c r="CT12" s="180" t="s">
        <v>376</v>
      </c>
      <c r="CU12" s="180">
        <v>2025</v>
      </c>
      <c r="CV12" s="180">
        <v>4</v>
      </c>
      <c r="CW12" s="17">
        <v>46174</v>
      </c>
      <c r="CX12" s="1" t="s">
        <v>1207</v>
      </c>
      <c r="CY12" s="1" t="s">
        <v>1208</v>
      </c>
      <c r="CZ12" s="180" t="s">
        <v>593</v>
      </c>
      <c r="DA12" s="180" t="s">
        <v>1188</v>
      </c>
      <c r="DB12" s="180" t="s">
        <v>749</v>
      </c>
    </row>
    <row r="13" spans="1:106" x14ac:dyDescent="0.25">
      <c r="A13" s="180" t="s">
        <v>589</v>
      </c>
      <c r="B13" s="180" t="s">
        <v>645</v>
      </c>
      <c r="C13" s="1" t="s">
        <v>1411</v>
      </c>
      <c r="D13" s="180" t="s">
        <v>393</v>
      </c>
      <c r="E13" s="180" t="s">
        <v>382</v>
      </c>
      <c r="F13" s="180" t="s">
        <v>374</v>
      </c>
      <c r="G13" s="2">
        <v>1.5787530000000001</v>
      </c>
      <c r="H13" s="2">
        <v>1.902121</v>
      </c>
      <c r="I13" s="2">
        <v>2.2591429999999999</v>
      </c>
      <c r="J13" s="2">
        <v>2.6084909999999999</v>
      </c>
      <c r="K13" s="2">
        <v>3.1951969999999998</v>
      </c>
      <c r="L13" s="2">
        <v>3.6531859999999998</v>
      </c>
      <c r="M13" s="2">
        <v>4.4500909999999996</v>
      </c>
      <c r="N13" s="2">
        <v>5.5218480000000003</v>
      </c>
      <c r="O13" s="2">
        <v>7.3489810000000002</v>
      </c>
      <c r="P13" s="2">
        <v>9.0407060000000001</v>
      </c>
      <c r="Q13" s="2">
        <v>9.992407</v>
      </c>
      <c r="R13" s="2">
        <v>10.9818</v>
      </c>
      <c r="S13" s="2">
        <v>12.86463</v>
      </c>
      <c r="T13" s="2">
        <v>13.702669999999999</v>
      </c>
      <c r="U13" s="2">
        <v>13.49906</v>
      </c>
      <c r="V13" s="2">
        <v>14.16371</v>
      </c>
      <c r="W13" s="2">
        <v>17.433199999999999</v>
      </c>
      <c r="X13" s="2">
        <v>19.35491</v>
      </c>
      <c r="Y13" s="2">
        <v>19.64686</v>
      </c>
      <c r="Z13" s="2">
        <v>20</v>
      </c>
      <c r="AA13" s="2">
        <v>20.434889999999999</v>
      </c>
      <c r="AB13" s="2">
        <v>18.390840000000001</v>
      </c>
      <c r="AC13" s="2">
        <v>18.944739999999999</v>
      </c>
      <c r="AD13" s="2">
        <v>18.373670000000001</v>
      </c>
      <c r="AE13" s="2">
        <v>17.515619999999998</v>
      </c>
      <c r="AF13" s="2">
        <v>17.375</v>
      </c>
      <c r="AG13" s="2">
        <v>16.806629999999998</v>
      </c>
      <c r="AH13" s="2">
        <v>17.211919999999999</v>
      </c>
      <c r="AI13" s="2">
        <v>17.368030000000001</v>
      </c>
      <c r="AJ13" s="2">
        <v>15.95187</v>
      </c>
      <c r="AK13" s="2">
        <v>15.229039999999999</v>
      </c>
      <c r="AL13" s="2">
        <v>14.417490000000001</v>
      </c>
      <c r="AM13" s="2">
        <v>13.6564</v>
      </c>
      <c r="AN13" s="2">
        <v>13.468579999999999</v>
      </c>
      <c r="AO13" s="2">
        <v>13.84229</v>
      </c>
      <c r="AP13" s="2">
        <v>14.170719999999999</v>
      </c>
      <c r="AQ13" s="2">
        <v>13.747450000000001</v>
      </c>
      <c r="AR13" s="2">
        <v>13.222670000000001</v>
      </c>
      <c r="AS13" s="2">
        <v>13.58972</v>
      </c>
      <c r="AT13" s="2">
        <v>13.81611</v>
      </c>
      <c r="AU13" s="2">
        <v>13.224130000000001</v>
      </c>
      <c r="AV13" s="2">
        <v>13.33548</v>
      </c>
      <c r="AW13" s="2">
        <v>12.399240000000001</v>
      </c>
      <c r="AX13" s="2">
        <v>11.88471</v>
      </c>
      <c r="AY13" s="2">
        <v>10.69937</v>
      </c>
      <c r="AZ13" s="2">
        <v>10.0082</v>
      </c>
      <c r="BA13" s="2">
        <v>9.6302599999999998</v>
      </c>
      <c r="BB13" s="2">
        <v>9.1249830000000003</v>
      </c>
      <c r="BC13" s="2">
        <v>8.5780720000000006</v>
      </c>
      <c r="BD13" s="2">
        <v>8.7488460000000003</v>
      </c>
      <c r="BE13" s="2">
        <v>11.664070000000001</v>
      </c>
      <c r="BF13" s="2">
        <v>13.51116</v>
      </c>
      <c r="BG13" s="2">
        <v>14.273260000000001</v>
      </c>
      <c r="BH13" s="3">
        <v>16.581800000000001</v>
      </c>
      <c r="BI13" s="3">
        <v>18.2043</v>
      </c>
      <c r="BJ13" s="3">
        <v>19.6829</v>
      </c>
      <c r="BK13" s="3">
        <v>20.994900000000001</v>
      </c>
      <c r="BL13" s="3">
        <v>22.2225</v>
      </c>
      <c r="BM13" s="3">
        <v>23.364799999999999</v>
      </c>
      <c r="BN13" s="3">
        <v>24.347300000000001</v>
      </c>
      <c r="BO13" s="3">
        <v>25.2178</v>
      </c>
      <c r="BP13" s="3">
        <v>26.067</v>
      </c>
      <c r="BQ13" s="3">
        <v>26.910599999999999</v>
      </c>
      <c r="BR13" s="3">
        <v>27.748699999999999</v>
      </c>
      <c r="BS13" s="3">
        <v>28.5837</v>
      </c>
      <c r="BT13" s="3">
        <v>29.417400000000001</v>
      </c>
      <c r="BU13" s="3">
        <v>30.2516</v>
      </c>
      <c r="BV13" s="3">
        <v>31.088100000000001</v>
      </c>
      <c r="BW13" s="3">
        <v>31.9284</v>
      </c>
      <c r="BX13" s="3">
        <v>32.7744</v>
      </c>
      <c r="BY13" s="3">
        <v>33.627899999999997</v>
      </c>
      <c r="BZ13" s="3">
        <v>34.490400000000001</v>
      </c>
      <c r="CA13" s="3">
        <v>35.363</v>
      </c>
      <c r="CB13" s="3">
        <v>36.247599999999998</v>
      </c>
      <c r="CC13" s="3">
        <v>37.144599999999997</v>
      </c>
      <c r="CD13" s="3">
        <v>38.055999999999997</v>
      </c>
      <c r="CE13" s="3">
        <v>38.982500000000002</v>
      </c>
      <c r="CF13" s="3">
        <v>39.925600000000003</v>
      </c>
      <c r="CG13" s="3">
        <v>40.886499999999998</v>
      </c>
      <c r="CH13" s="3">
        <v>41.866100000000003</v>
      </c>
      <c r="CI13" s="3">
        <v>42.865600000000001</v>
      </c>
      <c r="CJ13" s="3">
        <v>43.885199999999998</v>
      </c>
      <c r="CK13" s="3">
        <v>44.926099999999998</v>
      </c>
      <c r="CL13" s="3">
        <v>45.988799999999998</v>
      </c>
      <c r="CM13" s="3">
        <v>47.073700000000002</v>
      </c>
      <c r="CN13" s="3">
        <v>48.181600000000003</v>
      </c>
      <c r="CO13" s="3">
        <v>49.313200000000002</v>
      </c>
      <c r="CP13" s="3">
        <v>50.468800000000002</v>
      </c>
      <c r="CQ13" s="180" t="s">
        <v>668</v>
      </c>
      <c r="CR13" s="180" t="b">
        <v>1</v>
      </c>
      <c r="CS13" s="180" t="s">
        <v>376</v>
      </c>
      <c r="CT13" s="180" t="s">
        <v>376</v>
      </c>
      <c r="CU13" s="180">
        <v>2025</v>
      </c>
      <c r="CV13" s="180">
        <v>4</v>
      </c>
      <c r="CW13" s="17">
        <v>46174</v>
      </c>
      <c r="CX13" s="180" t="s">
        <v>669</v>
      </c>
      <c r="CY13" s="180" t="s">
        <v>750</v>
      </c>
      <c r="CZ13" s="180" t="s">
        <v>593</v>
      </c>
      <c r="DA13" s="180" t="s">
        <v>648</v>
      </c>
      <c r="DB13" s="180" t="s">
        <v>749</v>
      </c>
    </row>
    <row r="14" spans="1:106" x14ac:dyDescent="0.25">
      <c r="A14" s="180" t="s">
        <v>409</v>
      </c>
      <c r="B14" s="180" t="s">
        <v>457</v>
      </c>
      <c r="C14" s="1" t="s">
        <v>1411</v>
      </c>
      <c r="D14" s="180" t="s">
        <v>410</v>
      </c>
      <c r="E14" s="180" t="s">
        <v>373</v>
      </c>
      <c r="F14" s="180" t="s">
        <v>374</v>
      </c>
      <c r="G14" s="2">
        <v>132966</v>
      </c>
      <c r="H14" s="2">
        <v>158176</v>
      </c>
      <c r="I14" s="2">
        <v>177928</v>
      </c>
      <c r="J14" s="2">
        <v>205986</v>
      </c>
      <c r="K14" s="2">
        <v>227601</v>
      </c>
      <c r="L14" s="2">
        <v>252075</v>
      </c>
      <c r="M14" s="2">
        <v>287608</v>
      </c>
      <c r="N14" s="2">
        <v>322782</v>
      </c>
      <c r="O14" s="2">
        <v>368358</v>
      </c>
      <c r="P14" s="2">
        <v>388181</v>
      </c>
      <c r="Q14" s="2">
        <v>421316</v>
      </c>
      <c r="R14" s="2">
        <v>461986</v>
      </c>
      <c r="S14" s="2">
        <v>500027</v>
      </c>
      <c r="T14" s="2">
        <v>526630</v>
      </c>
      <c r="U14" s="2">
        <v>574336</v>
      </c>
      <c r="V14" s="2">
        <v>626894</v>
      </c>
      <c r="W14" s="2">
        <v>671579</v>
      </c>
      <c r="X14" s="2">
        <v>695501</v>
      </c>
      <c r="Y14" s="2">
        <v>701773</v>
      </c>
      <c r="Z14" s="2">
        <v>718436</v>
      </c>
      <c r="AA14" s="2">
        <v>747037</v>
      </c>
      <c r="AB14" s="2">
        <v>791972</v>
      </c>
      <c r="AC14" s="2">
        <v>831621</v>
      </c>
      <c r="AD14" s="2">
        <v>859834</v>
      </c>
      <c r="AE14" s="2">
        <v>906926</v>
      </c>
      <c r="AF14" s="2">
        <v>940548</v>
      </c>
      <c r="AG14" s="2">
        <v>1007927</v>
      </c>
      <c r="AH14" s="2">
        <v>1106071</v>
      </c>
      <c r="AI14" s="2">
        <v>1144543</v>
      </c>
      <c r="AJ14" s="2">
        <v>1193694</v>
      </c>
      <c r="AK14" s="2">
        <v>1254747</v>
      </c>
      <c r="AL14" s="2">
        <v>1335731</v>
      </c>
      <c r="AM14" s="2">
        <v>1421590</v>
      </c>
      <c r="AN14" s="2">
        <v>1496604</v>
      </c>
      <c r="AO14" s="2">
        <v>1577661</v>
      </c>
      <c r="AP14" s="2">
        <v>1657041</v>
      </c>
      <c r="AQ14" s="2">
        <v>1571334</v>
      </c>
      <c r="AR14" s="2">
        <v>1666048</v>
      </c>
      <c r="AS14" s="2">
        <v>1774063</v>
      </c>
      <c r="AT14" s="2">
        <v>1827201</v>
      </c>
      <c r="AU14" s="2">
        <v>1902247</v>
      </c>
      <c r="AV14" s="2">
        <v>1994898</v>
      </c>
      <c r="AW14" s="2">
        <v>1990441</v>
      </c>
      <c r="AX14" s="2">
        <v>2025535</v>
      </c>
      <c r="AY14" s="2">
        <v>2140641</v>
      </c>
      <c r="AZ14" s="2">
        <v>2235675</v>
      </c>
      <c r="BA14" s="2">
        <v>2313563</v>
      </c>
      <c r="BB14" s="2">
        <v>2220527</v>
      </c>
      <c r="BC14" s="2">
        <v>2535818</v>
      </c>
      <c r="BD14" s="2">
        <v>2864159</v>
      </c>
      <c r="BE14" s="2">
        <v>2965201</v>
      </c>
      <c r="BF14" s="2">
        <v>3108551</v>
      </c>
      <c r="BG14" s="2">
        <v>3245257</v>
      </c>
      <c r="BH14" s="2">
        <v>3391432</v>
      </c>
      <c r="BI14" s="3">
        <v>3485411</v>
      </c>
      <c r="BJ14" s="3">
        <v>3612780</v>
      </c>
      <c r="BK14" s="3">
        <v>3745678</v>
      </c>
      <c r="BL14" s="3">
        <v>3885966</v>
      </c>
      <c r="BM14" s="3">
        <v>4033893</v>
      </c>
      <c r="BN14" s="3">
        <v>4186554</v>
      </c>
      <c r="BO14" s="3">
        <v>4343336</v>
      </c>
      <c r="BP14" s="3">
        <v>4507450</v>
      </c>
      <c r="BQ14" s="3">
        <v>4678970</v>
      </c>
      <c r="BR14" s="3">
        <v>4859409</v>
      </c>
      <c r="BS14" s="3">
        <v>5047646</v>
      </c>
      <c r="BT14" s="3">
        <v>5240824</v>
      </c>
      <c r="BU14" s="3">
        <v>5441644</v>
      </c>
      <c r="BV14" s="3">
        <v>5651602</v>
      </c>
      <c r="BW14" s="3">
        <v>5872078</v>
      </c>
      <c r="BX14" s="3">
        <v>6101916</v>
      </c>
      <c r="BY14" s="3">
        <v>6340389</v>
      </c>
      <c r="BZ14" s="3">
        <v>6585283</v>
      </c>
      <c r="CA14" s="3">
        <v>6837254</v>
      </c>
      <c r="CB14" s="3">
        <v>7098141</v>
      </c>
      <c r="CC14" s="3">
        <v>7368418</v>
      </c>
      <c r="CD14" s="3">
        <v>7646384</v>
      </c>
      <c r="CE14" s="3">
        <v>7933192</v>
      </c>
      <c r="CF14" s="3">
        <v>8229105</v>
      </c>
      <c r="CG14" s="3">
        <v>8534252</v>
      </c>
      <c r="CH14" s="3">
        <v>8849433</v>
      </c>
      <c r="CI14" s="3">
        <v>9175362</v>
      </c>
      <c r="CJ14" s="3">
        <v>9511584</v>
      </c>
      <c r="CK14" s="3">
        <v>9858027</v>
      </c>
      <c r="CL14" s="3">
        <v>10217200</v>
      </c>
      <c r="CM14" s="3">
        <v>10590710</v>
      </c>
      <c r="CN14" s="3">
        <v>10977740</v>
      </c>
      <c r="CO14" s="3">
        <v>11378540</v>
      </c>
      <c r="CP14" s="3">
        <v>11793700</v>
      </c>
      <c r="CQ14" s="180" t="s">
        <v>411</v>
      </c>
      <c r="CR14" s="180" t="b">
        <v>1</v>
      </c>
      <c r="CS14" s="180" t="s">
        <v>376</v>
      </c>
      <c r="CT14" s="180" t="s">
        <v>376</v>
      </c>
      <c r="CU14" s="180">
        <v>2026</v>
      </c>
      <c r="CV14" s="180">
        <v>1</v>
      </c>
      <c r="CW14" s="17">
        <v>46174</v>
      </c>
      <c r="CX14" s="1" t="s">
        <v>472</v>
      </c>
      <c r="CY14" s="180" t="s">
        <v>473</v>
      </c>
      <c r="CZ14" s="180" t="s">
        <v>414</v>
      </c>
      <c r="DA14" s="180" t="s">
        <v>460</v>
      </c>
      <c r="DB14" s="180" t="s">
        <v>749</v>
      </c>
    </row>
    <row r="15" spans="1:106" x14ac:dyDescent="0.25">
      <c r="A15" s="180" t="s">
        <v>409</v>
      </c>
      <c r="B15" s="180" t="s">
        <v>439</v>
      </c>
      <c r="C15" s="1" t="s">
        <v>1411</v>
      </c>
      <c r="D15" s="180" t="s">
        <v>410</v>
      </c>
      <c r="E15" s="180" t="s">
        <v>373</v>
      </c>
      <c r="F15" s="180" t="s">
        <v>374</v>
      </c>
      <c r="G15" s="2">
        <v>64923</v>
      </c>
      <c r="H15" s="2">
        <v>74036</v>
      </c>
      <c r="I15" s="2">
        <v>82299</v>
      </c>
      <c r="J15" s="2">
        <v>91437</v>
      </c>
      <c r="K15" s="2">
        <v>104504</v>
      </c>
      <c r="L15" s="2">
        <v>123288</v>
      </c>
      <c r="M15" s="2">
        <v>132680</v>
      </c>
      <c r="N15" s="2">
        <v>150393</v>
      </c>
      <c r="O15" s="2">
        <v>177353</v>
      </c>
      <c r="P15" s="2">
        <v>209732</v>
      </c>
      <c r="Q15" s="2">
        <v>251868</v>
      </c>
      <c r="R15" s="2">
        <v>290671</v>
      </c>
      <c r="S15" s="2">
        <v>340487</v>
      </c>
      <c r="T15" s="2">
        <v>381478</v>
      </c>
      <c r="U15" s="2">
        <v>418659</v>
      </c>
      <c r="V15" s="2">
        <v>456865</v>
      </c>
      <c r="W15" s="2">
        <v>498148</v>
      </c>
      <c r="X15" s="2">
        <v>540348</v>
      </c>
      <c r="Y15" s="2">
        <v>616390</v>
      </c>
      <c r="Z15" s="2">
        <v>665461</v>
      </c>
      <c r="AA15" s="2">
        <v>777123</v>
      </c>
      <c r="AB15" s="2">
        <v>808152</v>
      </c>
      <c r="AC15" s="2">
        <v>866026</v>
      </c>
      <c r="AD15" s="2">
        <v>951233</v>
      </c>
      <c r="AE15" s="2">
        <v>950251</v>
      </c>
      <c r="AF15" s="2">
        <v>961277</v>
      </c>
      <c r="AG15" s="2">
        <v>937355</v>
      </c>
      <c r="AH15" s="2">
        <v>941783</v>
      </c>
      <c r="AI15" s="2">
        <v>982166</v>
      </c>
      <c r="AJ15" s="2">
        <v>1003151</v>
      </c>
      <c r="AK15" s="2">
        <v>1010686</v>
      </c>
      <c r="AL15" s="2">
        <v>1067711</v>
      </c>
      <c r="AM15" s="2">
        <v>1106114</v>
      </c>
      <c r="AN15" s="2">
        <v>1126511</v>
      </c>
      <c r="AO15" s="2">
        <v>1125273</v>
      </c>
      <c r="AP15" s="2">
        <v>1230238</v>
      </c>
      <c r="AQ15" s="2">
        <v>1361026</v>
      </c>
      <c r="AR15" s="2">
        <v>1492208</v>
      </c>
      <c r="AS15" s="2">
        <v>1642422</v>
      </c>
      <c r="AT15" s="2">
        <v>1739555</v>
      </c>
      <c r="AU15" s="2">
        <v>1753831</v>
      </c>
      <c r="AV15" s="2">
        <v>1858520</v>
      </c>
      <c r="AW15" s="2">
        <v>1983658</v>
      </c>
      <c r="AX15" s="2">
        <v>2014521</v>
      </c>
      <c r="AY15" s="2">
        <v>2058193</v>
      </c>
      <c r="AZ15" s="2">
        <v>2129521</v>
      </c>
      <c r="BA15" s="2">
        <v>2237183</v>
      </c>
      <c r="BB15" s="2">
        <v>2855359</v>
      </c>
      <c r="BC15" s="2">
        <v>2987687</v>
      </c>
      <c r="BD15" s="2">
        <v>2816866</v>
      </c>
      <c r="BE15" s="2">
        <v>3052045</v>
      </c>
      <c r="BF15" s="2">
        <v>3312928</v>
      </c>
      <c r="BG15" s="2">
        <v>3487820</v>
      </c>
      <c r="BH15" s="2">
        <v>3597586</v>
      </c>
      <c r="BI15" s="3">
        <v>3714944</v>
      </c>
      <c r="BJ15" s="3">
        <v>3828859</v>
      </c>
      <c r="BK15" s="3">
        <v>3928759</v>
      </c>
      <c r="BL15" s="3">
        <v>4017143</v>
      </c>
      <c r="BM15" s="3">
        <v>4103367</v>
      </c>
      <c r="BN15" s="3">
        <v>4188262</v>
      </c>
      <c r="BO15" s="3">
        <v>4273108</v>
      </c>
      <c r="BP15" s="3">
        <v>4357728</v>
      </c>
      <c r="BQ15" s="3">
        <v>4441995</v>
      </c>
      <c r="BR15" s="3">
        <v>4526946</v>
      </c>
      <c r="BS15" s="3">
        <v>4613313</v>
      </c>
      <c r="BT15" s="3">
        <v>4701546</v>
      </c>
      <c r="BU15" s="3">
        <v>4791922</v>
      </c>
      <c r="BV15" s="3">
        <v>4885081</v>
      </c>
      <c r="BW15" s="3">
        <v>4981553</v>
      </c>
      <c r="BX15" s="3">
        <v>5081648</v>
      </c>
      <c r="BY15" s="3">
        <v>5185421</v>
      </c>
      <c r="BZ15" s="3">
        <v>5292972</v>
      </c>
      <c r="CA15" s="3">
        <v>5404316</v>
      </c>
      <c r="CB15" s="3">
        <v>5519380</v>
      </c>
      <c r="CC15" s="3">
        <v>5638048</v>
      </c>
      <c r="CD15" s="3">
        <v>5760004</v>
      </c>
      <c r="CE15" s="3">
        <v>5885062</v>
      </c>
      <c r="CF15" s="3">
        <v>6013480</v>
      </c>
      <c r="CG15" s="3">
        <v>6145516</v>
      </c>
      <c r="CH15" s="3">
        <v>6281089</v>
      </c>
      <c r="CI15" s="3">
        <v>6420189</v>
      </c>
      <c r="CJ15" s="3">
        <v>6562842</v>
      </c>
      <c r="CK15" s="3">
        <v>6709089</v>
      </c>
      <c r="CL15" s="3">
        <v>6858796</v>
      </c>
      <c r="CM15" s="3">
        <v>7012096</v>
      </c>
      <c r="CN15" s="3">
        <v>7168988</v>
      </c>
      <c r="CO15" s="3">
        <v>7329551</v>
      </c>
      <c r="CP15" s="3">
        <v>7493810</v>
      </c>
      <c r="CQ15" s="180" t="s">
        <v>429</v>
      </c>
      <c r="CR15" s="180" t="b">
        <v>0</v>
      </c>
      <c r="CS15" s="180" t="s">
        <v>376</v>
      </c>
      <c r="CT15" s="180" t="s">
        <v>376</v>
      </c>
      <c r="CU15" s="180">
        <v>2026</v>
      </c>
      <c r="CV15" s="180">
        <v>1</v>
      </c>
      <c r="CW15" s="17">
        <v>46174</v>
      </c>
      <c r="CX15" s="1" t="s">
        <v>455</v>
      </c>
      <c r="CY15" s="180" t="s">
        <v>456</v>
      </c>
      <c r="CZ15" s="180" t="s">
        <v>414</v>
      </c>
      <c r="DA15" s="180" t="s">
        <v>442</v>
      </c>
      <c r="DB15" s="180" t="s">
        <v>749</v>
      </c>
    </row>
    <row r="16" spans="1:106" x14ac:dyDescent="0.25">
      <c r="A16" s="180" t="s">
        <v>409</v>
      </c>
      <c r="B16" s="180" t="s">
        <v>1185</v>
      </c>
      <c r="C16" s="1" t="s">
        <v>1411</v>
      </c>
      <c r="D16" s="180" t="s">
        <v>410</v>
      </c>
      <c r="E16" s="180" t="s">
        <v>373</v>
      </c>
      <c r="F16" s="180" t="s">
        <v>374</v>
      </c>
      <c r="G16" s="2">
        <v>10761</v>
      </c>
      <c r="H16" s="2">
        <v>9218</v>
      </c>
      <c r="I16" s="2">
        <v>15920</v>
      </c>
      <c r="J16" s="2">
        <v>20333</v>
      </c>
      <c r="K16" s="2">
        <v>24434</v>
      </c>
      <c r="L16" s="2">
        <v>31882</v>
      </c>
      <c r="M16" s="2">
        <v>40451</v>
      </c>
      <c r="N16" s="2">
        <v>48078</v>
      </c>
      <c r="O16" s="2">
        <v>51408</v>
      </c>
      <c r="P16" s="2">
        <v>76833</v>
      </c>
      <c r="Q16" s="2">
        <v>111239</v>
      </c>
      <c r="R16" s="2">
        <v>140655</v>
      </c>
      <c r="S16" s="2">
        <v>181303</v>
      </c>
      <c r="T16" s="2">
        <v>214747</v>
      </c>
      <c r="U16" s="2">
        <v>231967</v>
      </c>
      <c r="V16" s="2">
        <v>247240</v>
      </c>
      <c r="W16" s="2">
        <v>285793</v>
      </c>
      <c r="X16" s="2">
        <v>321184</v>
      </c>
      <c r="Y16" s="2">
        <v>383752</v>
      </c>
      <c r="Z16" s="2">
        <v>427515</v>
      </c>
      <c r="AA16" s="2">
        <v>521610</v>
      </c>
      <c r="AB16" s="2">
        <v>549918</v>
      </c>
      <c r="AC16" s="2">
        <v>586114</v>
      </c>
      <c r="AD16" s="2">
        <v>646852</v>
      </c>
      <c r="AE16" s="2">
        <v>630860</v>
      </c>
      <c r="AF16" s="2">
        <v>624321</v>
      </c>
      <c r="AG16" s="2">
        <v>541999</v>
      </c>
      <c r="AH16" s="2">
        <v>507357</v>
      </c>
      <c r="AI16" s="2">
        <v>507575</v>
      </c>
      <c r="AJ16" s="2">
        <v>523271</v>
      </c>
      <c r="AK16" s="2">
        <v>498737</v>
      </c>
      <c r="AL16" s="2">
        <v>524828</v>
      </c>
      <c r="AM16" s="2">
        <v>489655</v>
      </c>
      <c r="AN16" s="2">
        <v>446897</v>
      </c>
      <c r="AO16" s="2">
        <v>414159</v>
      </c>
      <c r="AP16" s="2">
        <v>441117</v>
      </c>
      <c r="AQ16" s="2">
        <v>495938</v>
      </c>
      <c r="AR16" s="2">
        <v>563368</v>
      </c>
      <c r="AS16" s="2">
        <v>658977</v>
      </c>
      <c r="AT16" s="2">
        <v>668549</v>
      </c>
      <c r="AU16" s="2">
        <v>594936</v>
      </c>
      <c r="AV16" s="2">
        <v>584797</v>
      </c>
      <c r="AW16" s="2">
        <v>520812</v>
      </c>
      <c r="AX16" s="2">
        <v>507797</v>
      </c>
      <c r="AY16" s="2">
        <v>382961</v>
      </c>
      <c r="AZ16" s="2">
        <v>362383</v>
      </c>
      <c r="BA16" s="2">
        <v>351076</v>
      </c>
      <c r="BB16" s="2">
        <v>595224</v>
      </c>
      <c r="BC16" s="2">
        <v>491255</v>
      </c>
      <c r="BD16" s="2">
        <v>234260</v>
      </c>
      <c r="BE16" s="2">
        <v>315699</v>
      </c>
      <c r="BF16" s="2">
        <v>276996</v>
      </c>
      <c r="BG16" s="2">
        <v>270344</v>
      </c>
      <c r="BH16" s="2">
        <v>369375.3</v>
      </c>
      <c r="BI16" s="3">
        <v>492802.5</v>
      </c>
      <c r="BJ16" s="3">
        <v>612787.4</v>
      </c>
      <c r="BK16" s="3">
        <v>718756.1</v>
      </c>
      <c r="BL16" s="3">
        <v>813210.6</v>
      </c>
      <c r="BM16" s="3">
        <v>905504.5</v>
      </c>
      <c r="BN16" s="3">
        <v>996468.1</v>
      </c>
      <c r="BO16" s="3">
        <v>1087384</v>
      </c>
      <c r="BP16" s="3">
        <v>1178074</v>
      </c>
      <c r="BQ16" s="3">
        <v>1268410</v>
      </c>
      <c r="BR16" s="3">
        <v>1359432</v>
      </c>
      <c r="BS16" s="3">
        <v>1451868</v>
      </c>
      <c r="BT16" s="3">
        <v>1546170</v>
      </c>
      <c r="BU16" s="3">
        <v>1642615</v>
      </c>
      <c r="BV16" s="3">
        <v>1741844</v>
      </c>
      <c r="BW16" s="3">
        <v>1844386</v>
      </c>
      <c r="BX16" s="3">
        <v>1950550</v>
      </c>
      <c r="BY16" s="3">
        <v>2060392</v>
      </c>
      <c r="BZ16" s="3">
        <v>2174012</v>
      </c>
      <c r="CA16" s="3">
        <v>2291426</v>
      </c>
      <c r="CB16" s="3">
        <v>2412560</v>
      </c>
      <c r="CC16" s="3">
        <v>2537298</v>
      </c>
      <c r="CD16" s="3">
        <v>2665325</v>
      </c>
      <c r="CE16" s="3">
        <v>2796452</v>
      </c>
      <c r="CF16" s="3">
        <v>2930940</v>
      </c>
      <c r="CG16" s="3">
        <v>3069046</v>
      </c>
      <c r="CH16" s="3">
        <v>3210689</v>
      </c>
      <c r="CI16" s="3">
        <v>3355860</v>
      </c>
      <c r="CJ16" s="3">
        <v>3504582</v>
      </c>
      <c r="CK16" s="3">
        <v>3656900</v>
      </c>
      <c r="CL16" s="3">
        <v>3812677</v>
      </c>
      <c r="CM16" s="3">
        <v>3972047</v>
      </c>
      <c r="CN16" s="3">
        <v>4135009</v>
      </c>
      <c r="CO16" s="3">
        <v>4301642</v>
      </c>
      <c r="CP16" s="3">
        <v>4471970</v>
      </c>
      <c r="CQ16" s="180" t="s">
        <v>429</v>
      </c>
      <c r="CR16" s="180" t="b">
        <v>0</v>
      </c>
      <c r="CS16" s="180" t="s">
        <v>376</v>
      </c>
      <c r="CT16" s="180" t="s">
        <v>376</v>
      </c>
      <c r="CU16" s="180">
        <v>2026</v>
      </c>
      <c r="CV16" s="180">
        <v>1</v>
      </c>
      <c r="CW16" s="17">
        <v>46174</v>
      </c>
      <c r="CX16" s="1" t="s">
        <v>1186</v>
      </c>
      <c r="CY16" s="180" t="s">
        <v>1187</v>
      </c>
      <c r="CZ16" s="180" t="s">
        <v>414</v>
      </c>
      <c r="DA16" s="180" t="s">
        <v>1188</v>
      </c>
      <c r="DB16" s="180" t="s">
        <v>749</v>
      </c>
    </row>
    <row r="17" spans="1:106" x14ac:dyDescent="0.25">
      <c r="A17" s="180" t="s">
        <v>409</v>
      </c>
      <c r="B17" s="180" t="s">
        <v>645</v>
      </c>
      <c r="C17" s="1" t="s">
        <v>1411</v>
      </c>
      <c r="D17" s="180" t="s">
        <v>410</v>
      </c>
      <c r="E17" s="180" t="s">
        <v>373</v>
      </c>
      <c r="F17" s="180" t="s">
        <v>374</v>
      </c>
      <c r="G17" s="2">
        <v>4910</v>
      </c>
      <c r="H17" s="2">
        <v>5488</v>
      </c>
      <c r="I17" s="2">
        <v>6639</v>
      </c>
      <c r="J17" s="2">
        <v>8242</v>
      </c>
      <c r="K17" s="2">
        <v>9432</v>
      </c>
      <c r="L17" s="2">
        <v>11741</v>
      </c>
      <c r="M17" s="2">
        <v>14057</v>
      </c>
      <c r="N17" s="2">
        <v>17033</v>
      </c>
      <c r="O17" s="2">
        <v>22530</v>
      </c>
      <c r="P17" s="2">
        <v>27419</v>
      </c>
      <c r="Q17" s="2">
        <v>29858</v>
      </c>
      <c r="R17" s="2">
        <v>35147</v>
      </c>
      <c r="S17" s="2">
        <v>40585</v>
      </c>
      <c r="T17" s="2">
        <v>43222</v>
      </c>
      <c r="U17" s="2">
        <v>46279</v>
      </c>
      <c r="V17" s="2">
        <v>50806</v>
      </c>
      <c r="W17" s="2">
        <v>58285</v>
      </c>
      <c r="X17" s="2">
        <v>64448</v>
      </c>
      <c r="Y17" s="2">
        <v>64692</v>
      </c>
      <c r="Z17" s="2">
        <v>65417</v>
      </c>
      <c r="AA17" s="2">
        <v>67037</v>
      </c>
      <c r="AB17" s="2">
        <v>69791</v>
      </c>
      <c r="AC17" s="2">
        <v>77737</v>
      </c>
      <c r="AD17" s="2">
        <v>76508</v>
      </c>
      <c r="AE17" s="2">
        <v>74286</v>
      </c>
      <c r="AF17" s="2">
        <v>75733</v>
      </c>
      <c r="AG17" s="2">
        <v>75293</v>
      </c>
      <c r="AH17" s="2">
        <v>76777</v>
      </c>
      <c r="AI17" s="2">
        <v>73530</v>
      </c>
      <c r="AJ17" s="2">
        <v>67346</v>
      </c>
      <c r="AK17" s="2">
        <v>65651</v>
      </c>
      <c r="AL17" s="2">
        <v>64037</v>
      </c>
      <c r="AM17" s="2">
        <v>62757</v>
      </c>
      <c r="AN17" s="2">
        <v>62807</v>
      </c>
      <c r="AO17" s="2">
        <v>61941</v>
      </c>
      <c r="AP17" s="2">
        <v>61071</v>
      </c>
      <c r="AQ17" s="2">
        <v>57921</v>
      </c>
      <c r="AR17" s="2">
        <v>59990</v>
      </c>
      <c r="AS17" s="2">
        <v>63271</v>
      </c>
      <c r="AT17" s="2">
        <v>62466</v>
      </c>
      <c r="AU17" s="2">
        <v>62930</v>
      </c>
      <c r="AV17" s="2">
        <v>61934</v>
      </c>
      <c r="AW17" s="2">
        <v>61124</v>
      </c>
      <c r="AX17" s="2">
        <v>60126</v>
      </c>
      <c r="AY17" s="2">
        <v>60874</v>
      </c>
      <c r="AZ17" s="2">
        <v>65753</v>
      </c>
      <c r="BA17" s="2">
        <v>68439</v>
      </c>
      <c r="BB17" s="2">
        <v>65069</v>
      </c>
      <c r="BC17" s="2">
        <v>66656</v>
      </c>
      <c r="BD17" s="2">
        <v>76428</v>
      </c>
      <c r="BE17" s="2">
        <v>93195</v>
      </c>
      <c r="BF17" s="2">
        <v>106510</v>
      </c>
      <c r="BG17" s="2">
        <v>108646</v>
      </c>
      <c r="BH17" s="2">
        <v>109466</v>
      </c>
      <c r="BI17" s="3">
        <v>113158.6</v>
      </c>
      <c r="BJ17" s="3">
        <v>117433.2</v>
      </c>
      <c r="BK17" s="3">
        <v>121313.2</v>
      </c>
      <c r="BL17" s="3">
        <v>124732.1</v>
      </c>
      <c r="BM17" s="3">
        <v>127935.2</v>
      </c>
      <c r="BN17" s="3">
        <v>131091.1</v>
      </c>
      <c r="BO17" s="3">
        <v>134231</v>
      </c>
      <c r="BP17" s="3">
        <v>137378.20000000001</v>
      </c>
      <c r="BQ17" s="3">
        <v>140524.70000000001</v>
      </c>
      <c r="BR17" s="3">
        <v>143679.70000000001</v>
      </c>
      <c r="BS17" s="3">
        <v>146878.39999999999</v>
      </c>
      <c r="BT17" s="3">
        <v>150141.29999999999</v>
      </c>
      <c r="BU17" s="3">
        <v>153478.70000000001</v>
      </c>
      <c r="BV17" s="3">
        <v>156905.9</v>
      </c>
      <c r="BW17" s="3">
        <v>160441.70000000001</v>
      </c>
      <c r="BX17" s="3">
        <v>164103.29999999999</v>
      </c>
      <c r="BY17" s="3">
        <v>167898.5</v>
      </c>
      <c r="BZ17" s="3">
        <v>171828.9</v>
      </c>
      <c r="CA17" s="3">
        <v>175899.1</v>
      </c>
      <c r="CB17" s="3">
        <v>180107.8</v>
      </c>
      <c r="CC17" s="3">
        <v>184454.3</v>
      </c>
      <c r="CD17" s="3">
        <v>188934.5</v>
      </c>
      <c r="CE17" s="3">
        <v>193536</v>
      </c>
      <c r="CF17" s="3">
        <v>198262.6</v>
      </c>
      <c r="CG17" s="3">
        <v>203115.9</v>
      </c>
      <c r="CH17" s="3">
        <v>208087.3</v>
      </c>
      <c r="CI17" s="3">
        <v>213172.4</v>
      </c>
      <c r="CJ17" s="3">
        <v>218371.20000000001</v>
      </c>
      <c r="CK17" s="3">
        <v>223685.4</v>
      </c>
      <c r="CL17" s="3">
        <v>229112.7</v>
      </c>
      <c r="CM17" s="3">
        <v>234652.5</v>
      </c>
      <c r="CN17" s="3">
        <v>240308.2</v>
      </c>
      <c r="CO17" s="3">
        <v>246080.2</v>
      </c>
      <c r="CP17" s="3">
        <v>251970.7</v>
      </c>
      <c r="CQ17" s="180" t="s">
        <v>411</v>
      </c>
      <c r="CR17" s="180" t="b">
        <v>1</v>
      </c>
      <c r="CS17" s="180" t="s">
        <v>376</v>
      </c>
      <c r="CT17" s="180" t="s">
        <v>376</v>
      </c>
      <c r="CU17" s="180">
        <v>2026</v>
      </c>
      <c r="CV17" s="180">
        <v>1</v>
      </c>
      <c r="CW17" s="17">
        <v>46174</v>
      </c>
      <c r="CX17" s="1" t="s">
        <v>649</v>
      </c>
      <c r="CY17" s="180" t="s">
        <v>650</v>
      </c>
      <c r="CZ17" s="180" t="s">
        <v>414</v>
      </c>
      <c r="DA17" s="180" t="s">
        <v>648</v>
      </c>
      <c r="DB17" s="180" t="s">
        <v>749</v>
      </c>
    </row>
    <row r="18" spans="1:106" x14ac:dyDescent="0.25">
      <c r="A18" s="180" t="s">
        <v>594</v>
      </c>
      <c r="B18" s="180" t="s">
        <v>457</v>
      </c>
      <c r="C18" s="1" t="s">
        <v>1411</v>
      </c>
      <c r="D18" s="180" t="s">
        <v>595</v>
      </c>
      <c r="E18" s="180" t="s">
        <v>382</v>
      </c>
      <c r="F18" s="180" t="s">
        <v>374</v>
      </c>
      <c r="G18" s="2">
        <v>4.0000000000000001E-3</v>
      </c>
      <c r="H18" s="2">
        <v>4.0000000000000001E-3</v>
      </c>
      <c r="I18" s="2">
        <v>4.0000000000000001E-3</v>
      </c>
      <c r="J18" s="2">
        <v>4.0000000000000001E-3</v>
      </c>
      <c r="K18" s="2">
        <v>285.73509999999999</v>
      </c>
      <c r="L18" s="2">
        <v>318.53980000000001</v>
      </c>
      <c r="M18" s="2">
        <v>354.87279999999998</v>
      </c>
      <c r="N18" s="2">
        <v>382.38440000000003</v>
      </c>
      <c r="O18" s="2">
        <v>417.17180000000002</v>
      </c>
      <c r="P18" s="2">
        <v>475.15050000000002</v>
      </c>
      <c r="Q18" s="2">
        <v>524.33019999999999</v>
      </c>
      <c r="R18" s="2">
        <v>578.28859999999997</v>
      </c>
      <c r="S18" s="2">
        <v>629.22</v>
      </c>
      <c r="T18" s="2">
        <v>681.82780000000002</v>
      </c>
      <c r="U18" s="2">
        <v>716.0104</v>
      </c>
      <c r="V18" s="2">
        <v>765.48699999999997</v>
      </c>
      <c r="W18" s="2">
        <v>806.74069999999995</v>
      </c>
      <c r="X18" s="2">
        <v>855.375</v>
      </c>
      <c r="Y18" s="2">
        <v>890.26700000000005</v>
      </c>
      <c r="Z18" s="2">
        <v>923.32</v>
      </c>
      <c r="AA18" s="2">
        <v>927.92</v>
      </c>
      <c r="AB18" s="2">
        <v>992.36800000000005</v>
      </c>
      <c r="AC18" s="2">
        <v>1035.595</v>
      </c>
      <c r="AD18" s="2">
        <v>1087.146</v>
      </c>
      <c r="AE18" s="2">
        <v>1144.173</v>
      </c>
      <c r="AF18" s="2">
        <v>1185.2180000000001</v>
      </c>
      <c r="AG18" s="2">
        <v>1240.98</v>
      </c>
      <c r="AH18" s="2">
        <v>1325.9829999999999</v>
      </c>
      <c r="AI18" s="2">
        <v>1372.277</v>
      </c>
      <c r="AJ18" s="2">
        <v>1411.48</v>
      </c>
      <c r="AK18" s="2">
        <v>1438.894</v>
      </c>
      <c r="AL18" s="2">
        <v>1509.675</v>
      </c>
      <c r="AM18" s="2">
        <v>1590.078</v>
      </c>
      <c r="AN18" s="2">
        <v>1685.241</v>
      </c>
      <c r="AO18" s="2">
        <v>1743.143</v>
      </c>
      <c r="AP18" s="2">
        <v>1809.721</v>
      </c>
      <c r="AQ18" s="2">
        <v>1729.529</v>
      </c>
      <c r="AR18" s="2">
        <v>1812.896</v>
      </c>
      <c r="AS18" s="2">
        <v>1848.5309999999999</v>
      </c>
      <c r="AT18" s="2">
        <v>1892.9380000000001</v>
      </c>
      <c r="AU18" s="2">
        <v>1935.5550000000001</v>
      </c>
      <c r="AV18" s="2">
        <v>1980.2619999999999</v>
      </c>
      <c r="AW18" s="2">
        <v>2030.2059999999999</v>
      </c>
      <c r="AX18" s="2">
        <v>2101.52</v>
      </c>
      <c r="AY18" s="2">
        <v>2189.5889999999999</v>
      </c>
      <c r="AZ18" s="2">
        <v>2243.5419999999999</v>
      </c>
      <c r="BA18" s="2">
        <v>2303.6370000000002</v>
      </c>
      <c r="BB18" s="2">
        <v>2326.5909999999999</v>
      </c>
      <c r="BC18" s="2">
        <v>2553.261</v>
      </c>
      <c r="BD18" s="2">
        <v>2831.2689999999998</v>
      </c>
      <c r="BE18" s="2">
        <v>2787.93</v>
      </c>
      <c r="BF18" s="2">
        <v>2926.877</v>
      </c>
      <c r="BG18" s="2">
        <v>3062.77</v>
      </c>
      <c r="BH18" s="3">
        <v>3168.7359999999999</v>
      </c>
      <c r="BI18" s="3">
        <v>3259.9789999999998</v>
      </c>
      <c r="BJ18" s="3">
        <v>3384.6590000000001</v>
      </c>
      <c r="BK18" s="3">
        <v>3512.9450000000002</v>
      </c>
      <c r="BL18" s="3">
        <v>3644.723</v>
      </c>
      <c r="BM18" s="3">
        <v>3778.4360000000001</v>
      </c>
      <c r="BN18" s="3">
        <v>3912.8939999999998</v>
      </c>
      <c r="BO18" s="3">
        <v>4047.8629999999998</v>
      </c>
      <c r="BP18" s="3">
        <v>4185.4080000000004</v>
      </c>
      <c r="BQ18" s="3">
        <v>4324.5619999999999</v>
      </c>
      <c r="BR18" s="3">
        <v>4470.3469999999998</v>
      </c>
      <c r="BS18" s="3">
        <v>4625.7610000000004</v>
      </c>
      <c r="BT18" s="3">
        <v>4785.2629999999999</v>
      </c>
      <c r="BU18" s="3">
        <v>4947.1639999999998</v>
      </c>
      <c r="BV18" s="3">
        <v>5115.6220000000003</v>
      </c>
      <c r="BW18" s="3">
        <v>5289.3959999999997</v>
      </c>
      <c r="BX18" s="3">
        <v>5469.1059999999998</v>
      </c>
      <c r="BY18" s="3">
        <v>5659.0039999999999</v>
      </c>
      <c r="BZ18" s="3">
        <v>5857.7330000000002</v>
      </c>
      <c r="CA18" s="3">
        <v>6062.5529999999999</v>
      </c>
      <c r="CB18" s="3">
        <v>6270.1989999999996</v>
      </c>
      <c r="CC18" s="3">
        <v>6485.21</v>
      </c>
      <c r="CD18" s="3">
        <v>6709.7560000000003</v>
      </c>
      <c r="CE18" s="3">
        <v>6941.4459999999999</v>
      </c>
      <c r="CF18" s="3">
        <v>7180.3289999999997</v>
      </c>
      <c r="CG18" s="3">
        <v>7427.674</v>
      </c>
      <c r="CH18" s="3">
        <v>7683.6270000000004</v>
      </c>
      <c r="CI18" s="3">
        <v>7949.3019999999997</v>
      </c>
      <c r="CJ18" s="3">
        <v>8224.4330000000009</v>
      </c>
      <c r="CK18" s="3">
        <v>8508.4369999999999</v>
      </c>
      <c r="CL18" s="3">
        <v>8801.5130000000008</v>
      </c>
      <c r="CM18" s="3">
        <v>9103.0640000000003</v>
      </c>
      <c r="CN18" s="3">
        <v>9411.4750000000004</v>
      </c>
      <c r="CO18" s="3">
        <v>9727.2330000000002</v>
      </c>
      <c r="CP18" s="3">
        <v>10051.450000000001</v>
      </c>
      <c r="CQ18" s="180" t="s">
        <v>596</v>
      </c>
      <c r="CR18" s="180" t="b">
        <v>1</v>
      </c>
      <c r="CS18" s="180" t="s">
        <v>376</v>
      </c>
      <c r="CT18" s="180" t="s">
        <v>376</v>
      </c>
      <c r="CU18" s="180">
        <v>2025</v>
      </c>
      <c r="CV18" s="180">
        <v>4</v>
      </c>
      <c r="CW18" s="17">
        <v>46174</v>
      </c>
      <c r="CX18" s="1" t="s">
        <v>597</v>
      </c>
      <c r="CY18" s="180" t="s">
        <v>598</v>
      </c>
      <c r="CZ18" s="180" t="s">
        <v>599</v>
      </c>
      <c r="DA18" s="180" t="s">
        <v>460</v>
      </c>
      <c r="DB18" s="180" t="s">
        <v>749</v>
      </c>
    </row>
    <row r="19" spans="1:106" x14ac:dyDescent="0.25">
      <c r="A19" s="180" t="s">
        <v>594</v>
      </c>
      <c r="B19" s="180" t="s">
        <v>439</v>
      </c>
      <c r="C19" s="1" t="s">
        <v>1411</v>
      </c>
      <c r="D19" s="180" t="s">
        <v>595</v>
      </c>
      <c r="E19" s="180" t="s">
        <v>382</v>
      </c>
      <c r="F19" s="180" t="s">
        <v>374</v>
      </c>
      <c r="G19" s="2">
        <v>167</v>
      </c>
      <c r="H19" s="2">
        <v>167</v>
      </c>
      <c r="I19" s="2">
        <v>167</v>
      </c>
      <c r="J19" s="2">
        <v>167</v>
      </c>
      <c r="K19" s="2">
        <v>167</v>
      </c>
      <c r="L19" s="2">
        <v>167</v>
      </c>
      <c r="M19" s="2">
        <v>167</v>
      </c>
      <c r="N19" s="2">
        <v>177.57599999999999</v>
      </c>
      <c r="O19" s="2">
        <v>238.18600000000001</v>
      </c>
      <c r="P19" s="2">
        <v>330.69600000000003</v>
      </c>
      <c r="Q19" s="2">
        <v>424.26900000000001</v>
      </c>
      <c r="R19" s="2">
        <v>476.37200000000001</v>
      </c>
      <c r="S19" s="2">
        <v>500.82900000000001</v>
      </c>
      <c r="T19" s="2">
        <v>519.96900000000005</v>
      </c>
      <c r="U19" s="2">
        <v>522.09500000000003</v>
      </c>
      <c r="V19" s="2">
        <v>530.60199999999998</v>
      </c>
      <c r="W19" s="2">
        <v>545.48900000000003</v>
      </c>
      <c r="X19" s="2">
        <v>577.38900000000001</v>
      </c>
      <c r="Y19" s="2">
        <v>608.22500000000002</v>
      </c>
      <c r="Z19" s="2">
        <v>666.70799999999997</v>
      </c>
      <c r="AA19" s="2">
        <v>801.75099999999998</v>
      </c>
      <c r="AB19" s="2">
        <v>797.49800000000005</v>
      </c>
      <c r="AC19" s="2">
        <v>855.29200000000003</v>
      </c>
      <c r="AD19" s="2">
        <v>872.51099999999997</v>
      </c>
      <c r="AE19" s="2">
        <v>873.01099999999997</v>
      </c>
      <c r="AF19" s="2">
        <v>877.13</v>
      </c>
      <c r="AG19" s="2">
        <v>849.60599999999999</v>
      </c>
      <c r="AH19" s="2">
        <v>821.57500000000005</v>
      </c>
      <c r="AI19" s="2">
        <v>821.39099999999996</v>
      </c>
      <c r="AJ19" s="2">
        <v>845.98699999999997</v>
      </c>
      <c r="AK19" s="2">
        <v>838.08900000000006</v>
      </c>
      <c r="AL19" s="2">
        <v>822.20399999999995</v>
      </c>
      <c r="AM19" s="2">
        <v>703.404</v>
      </c>
      <c r="AN19" s="2">
        <v>678.75400000000002</v>
      </c>
      <c r="AO19" s="2">
        <v>655.76099999999997</v>
      </c>
      <c r="AP19" s="2">
        <v>793.91499999999996</v>
      </c>
      <c r="AQ19" s="2">
        <v>916.94500000000005</v>
      </c>
      <c r="AR19" s="2">
        <v>1022.647</v>
      </c>
      <c r="AS19" s="2">
        <v>1204.08</v>
      </c>
      <c r="AT19" s="2">
        <v>1233.838</v>
      </c>
      <c r="AU19" s="2">
        <v>1156.854</v>
      </c>
      <c r="AV19" s="2">
        <v>1269.098</v>
      </c>
      <c r="AW19" s="2">
        <v>1187.079</v>
      </c>
      <c r="AX19" s="2">
        <v>1205.665</v>
      </c>
      <c r="AY19" s="2">
        <v>1193.7650000000001</v>
      </c>
      <c r="AZ19" s="2">
        <v>1189.866</v>
      </c>
      <c r="BA19" s="2">
        <v>1262.0999999999999</v>
      </c>
      <c r="BB19" s="2">
        <v>1485.059</v>
      </c>
      <c r="BC19" s="2">
        <v>1404.873</v>
      </c>
      <c r="BD19" s="2">
        <v>1136.7729999999999</v>
      </c>
      <c r="BE19" s="2">
        <v>1135.7059999999999</v>
      </c>
      <c r="BF19" s="2">
        <v>1128.1379999999999</v>
      </c>
      <c r="BG19" s="2">
        <v>1073.2090000000001</v>
      </c>
      <c r="BH19" s="3">
        <v>1019.699</v>
      </c>
      <c r="BI19" s="3">
        <v>963.08230000000003</v>
      </c>
      <c r="BJ19" s="3">
        <v>900.57370000000003</v>
      </c>
      <c r="BK19" s="3">
        <v>839.21519999999998</v>
      </c>
      <c r="BL19" s="3">
        <v>782.97760000000005</v>
      </c>
      <c r="BM19" s="3">
        <v>736.63390000000004</v>
      </c>
      <c r="BN19" s="3">
        <v>703.0729</v>
      </c>
      <c r="BO19" s="3">
        <v>685.46810000000005</v>
      </c>
      <c r="BP19" s="3">
        <v>685.84699999999998</v>
      </c>
      <c r="BQ19" s="3">
        <v>706.21050000000002</v>
      </c>
      <c r="BR19" s="3">
        <v>734.11220000000003</v>
      </c>
      <c r="BS19" s="3">
        <v>761.5933</v>
      </c>
      <c r="BT19" s="3">
        <v>788.64279999999997</v>
      </c>
      <c r="BU19" s="3">
        <v>815.25409999999999</v>
      </c>
      <c r="BV19" s="3">
        <v>841.40949999999998</v>
      </c>
      <c r="BW19" s="3">
        <v>867.09479999999996</v>
      </c>
      <c r="BX19" s="3">
        <v>892.29359999999997</v>
      </c>
      <c r="BY19" s="3">
        <v>916.97829999999999</v>
      </c>
      <c r="BZ19" s="3">
        <v>941.12540000000001</v>
      </c>
      <c r="CA19" s="3">
        <v>964.71810000000005</v>
      </c>
      <c r="CB19" s="3">
        <v>987.74900000000002</v>
      </c>
      <c r="CC19" s="3">
        <v>1010.198</v>
      </c>
      <c r="CD19" s="3">
        <v>1032.039</v>
      </c>
      <c r="CE19" s="3">
        <v>1053.2529999999999</v>
      </c>
      <c r="CF19" s="3">
        <v>1073.8209999999999</v>
      </c>
      <c r="CG19" s="3">
        <v>1093.7190000000001</v>
      </c>
      <c r="CH19" s="3">
        <v>1112.925</v>
      </c>
      <c r="CI19" s="3">
        <v>1131.412</v>
      </c>
      <c r="CJ19" s="3">
        <v>1149.155</v>
      </c>
      <c r="CK19" s="3">
        <v>1166.1279999999999</v>
      </c>
      <c r="CL19" s="3">
        <v>1182.307</v>
      </c>
      <c r="CM19" s="3">
        <v>1197.673</v>
      </c>
      <c r="CN19" s="3">
        <v>1212.203</v>
      </c>
      <c r="CO19" s="3">
        <v>1225.8779999999999</v>
      </c>
      <c r="CP19" s="3">
        <v>1238.6769999999999</v>
      </c>
      <c r="CQ19" s="180" t="s">
        <v>405</v>
      </c>
      <c r="CR19" s="180" t="b">
        <v>0</v>
      </c>
      <c r="CS19" s="180" t="s">
        <v>376</v>
      </c>
      <c r="CT19" s="180" t="s">
        <v>376</v>
      </c>
      <c r="CU19" s="180">
        <v>2025</v>
      </c>
      <c r="CV19" s="180">
        <v>4</v>
      </c>
      <c r="CW19" s="17">
        <v>46174</v>
      </c>
      <c r="CX19" s="1" t="s">
        <v>712</v>
      </c>
      <c r="CY19" s="1" t="s">
        <v>713</v>
      </c>
      <c r="CZ19" s="180" t="s">
        <v>599</v>
      </c>
      <c r="DA19" s="180" t="s">
        <v>442</v>
      </c>
      <c r="DB19" s="180" t="s">
        <v>749</v>
      </c>
    </row>
    <row r="20" spans="1:106" x14ac:dyDescent="0.25">
      <c r="A20" s="180" t="s">
        <v>594</v>
      </c>
      <c r="B20" s="180" t="s">
        <v>1185</v>
      </c>
      <c r="C20" s="1" t="s">
        <v>1411</v>
      </c>
      <c r="D20" s="180" t="s">
        <v>595</v>
      </c>
      <c r="E20" s="180" t="s">
        <v>382</v>
      </c>
      <c r="F20" s="180" t="s">
        <v>374</v>
      </c>
      <c r="G20" s="2">
        <v>1E-3</v>
      </c>
      <c r="H20" s="2">
        <v>1E-3</v>
      </c>
      <c r="I20" s="2">
        <v>1E-3</v>
      </c>
      <c r="J20" s="2">
        <v>1E-3</v>
      </c>
      <c r="K20" s="2">
        <v>1E-3</v>
      </c>
      <c r="L20" s="2">
        <v>1E-3</v>
      </c>
      <c r="M20" s="2">
        <v>1E-3</v>
      </c>
      <c r="N20" s="2">
        <v>39.478000000000002</v>
      </c>
      <c r="O20" s="2">
        <v>75.977000000000004</v>
      </c>
      <c r="P20" s="2">
        <v>131.84299999999999</v>
      </c>
      <c r="Q20" s="2">
        <v>178.02500000000001</v>
      </c>
      <c r="R20" s="2">
        <v>210.054</v>
      </c>
      <c r="S20" s="2">
        <v>212.28899999999999</v>
      </c>
      <c r="T20" s="2">
        <v>192.17699999999999</v>
      </c>
      <c r="U20" s="2">
        <v>179.51400000000001</v>
      </c>
      <c r="V20" s="2">
        <v>197.39099999999999</v>
      </c>
      <c r="W20" s="2">
        <v>195.15700000000001</v>
      </c>
      <c r="X20" s="2">
        <v>202.60599999999999</v>
      </c>
      <c r="Y20" s="2">
        <v>239.84899999999999</v>
      </c>
      <c r="Z20" s="2">
        <v>272.62400000000002</v>
      </c>
      <c r="AA20" s="2">
        <v>303.16300000000001</v>
      </c>
      <c r="AB20" s="2">
        <v>329.23399999999998</v>
      </c>
      <c r="AC20" s="2">
        <v>409.26100000000002</v>
      </c>
      <c r="AD20" s="2">
        <v>429.33699999999999</v>
      </c>
      <c r="AE20" s="2">
        <v>433.09100000000001</v>
      </c>
      <c r="AF20" s="2">
        <v>460.91399999999999</v>
      </c>
      <c r="AG20" s="2">
        <v>410.89100000000002</v>
      </c>
      <c r="AH20" s="2">
        <v>369.38299999999998</v>
      </c>
      <c r="AI20" s="2">
        <v>336.84</v>
      </c>
      <c r="AJ20" s="2">
        <v>329.27100000000002</v>
      </c>
      <c r="AK20" s="2">
        <v>284.73200000000003</v>
      </c>
      <c r="AL20" s="2">
        <v>238.798</v>
      </c>
      <c r="AM20" s="2">
        <v>124.895</v>
      </c>
      <c r="AN20" s="2">
        <v>12.771000000000001</v>
      </c>
      <c r="AO20" s="2">
        <v>-61.722000000000001</v>
      </c>
      <c r="AP20" s="2">
        <v>-143.715</v>
      </c>
      <c r="AQ20" s="2">
        <v>-122.687</v>
      </c>
      <c r="AR20" s="2">
        <v>-74.897000000000006</v>
      </c>
      <c r="AS20" s="2">
        <v>55.540999999999997</v>
      </c>
      <c r="AT20" s="2">
        <v>168.97800000000001</v>
      </c>
      <c r="AU20" s="2">
        <v>106.104</v>
      </c>
      <c r="AV20" s="2">
        <v>158.262</v>
      </c>
      <c r="AW20" s="2">
        <v>166.989</v>
      </c>
      <c r="AX20" s="2">
        <v>128.64599999999999</v>
      </c>
      <c r="AY20" s="2">
        <v>47.557000000000002</v>
      </c>
      <c r="AZ20" s="2">
        <v>6.266</v>
      </c>
      <c r="BA20" s="2">
        <v>-127.56</v>
      </c>
      <c r="BB20" s="2">
        <v>-290.351</v>
      </c>
      <c r="BC20" s="2">
        <v>-318.38799999999998</v>
      </c>
      <c r="BD20" s="2">
        <v>-527.48900000000003</v>
      </c>
      <c r="BE20" s="2">
        <v>-563.721</v>
      </c>
      <c r="BF20" s="2">
        <v>-689.26900000000001</v>
      </c>
      <c r="BG20" s="2">
        <v>-810.30899999999997</v>
      </c>
      <c r="BH20" s="3">
        <v>-903.81859999999995</v>
      </c>
      <c r="BI20" s="3">
        <v>-1000.436</v>
      </c>
      <c r="BJ20" s="3">
        <v>-1102.944</v>
      </c>
      <c r="BK20" s="3">
        <v>-1204.3030000000001</v>
      </c>
      <c r="BL20" s="3">
        <v>-1300.54</v>
      </c>
      <c r="BM20" s="3">
        <v>-1386.884</v>
      </c>
      <c r="BN20" s="3">
        <v>-1460.4449999999999</v>
      </c>
      <c r="BO20" s="3">
        <v>-1518.05</v>
      </c>
      <c r="BP20" s="3">
        <v>-1557.671</v>
      </c>
      <c r="BQ20" s="3">
        <v>-1577.307</v>
      </c>
      <c r="BR20" s="3">
        <v>-1589.4059999999999</v>
      </c>
      <c r="BS20" s="3">
        <v>-1601.925</v>
      </c>
      <c r="BT20" s="3">
        <v>-1614.875</v>
      </c>
      <c r="BU20" s="3">
        <v>-1628.2639999999999</v>
      </c>
      <c r="BV20" s="3">
        <v>-1642.1079999999999</v>
      </c>
      <c r="BW20" s="3">
        <v>-1656.423</v>
      </c>
      <c r="BX20" s="3">
        <v>-1671.2239999999999</v>
      </c>
      <c r="BY20" s="3">
        <v>-1686.54</v>
      </c>
      <c r="BZ20" s="3">
        <v>-1702.393</v>
      </c>
      <c r="CA20" s="3">
        <v>-1718.8</v>
      </c>
      <c r="CB20" s="3">
        <v>-1735.769</v>
      </c>
      <c r="CC20" s="3">
        <v>-1753.32</v>
      </c>
      <c r="CD20" s="3">
        <v>-1771.479</v>
      </c>
      <c r="CE20" s="3">
        <v>-1790.2650000000001</v>
      </c>
      <c r="CF20" s="3">
        <v>-1809.6969999999999</v>
      </c>
      <c r="CG20" s="3">
        <v>-1829.799</v>
      </c>
      <c r="CH20" s="3">
        <v>-1850.5930000000001</v>
      </c>
      <c r="CI20" s="3">
        <v>-1872.106</v>
      </c>
      <c r="CJ20" s="3">
        <v>-1894.3630000000001</v>
      </c>
      <c r="CK20" s="3">
        <v>-1917.39</v>
      </c>
      <c r="CL20" s="3">
        <v>-1941.211</v>
      </c>
      <c r="CM20" s="3">
        <v>-1965.845</v>
      </c>
      <c r="CN20" s="3">
        <v>-1991.316</v>
      </c>
      <c r="CO20" s="3">
        <v>-2017.6410000000001</v>
      </c>
      <c r="CP20" s="3">
        <v>-2044.8420000000001</v>
      </c>
      <c r="CQ20" s="180" t="s">
        <v>596</v>
      </c>
      <c r="CR20" s="180" t="b">
        <v>1</v>
      </c>
      <c r="CS20" s="180" t="s">
        <v>376</v>
      </c>
      <c r="CT20" s="180" t="s">
        <v>376</v>
      </c>
      <c r="CU20" s="180">
        <v>2025</v>
      </c>
      <c r="CV20" s="180">
        <v>4</v>
      </c>
      <c r="CW20" s="17">
        <v>46174</v>
      </c>
      <c r="CX20" s="1" t="s">
        <v>1209</v>
      </c>
      <c r="CY20" s="180" t="s">
        <v>1210</v>
      </c>
      <c r="CZ20" s="180" t="s">
        <v>599</v>
      </c>
      <c r="DA20" s="180" t="s">
        <v>1188</v>
      </c>
      <c r="DB20" s="180" t="s">
        <v>749</v>
      </c>
    </row>
    <row r="21" spans="1:106" x14ac:dyDescent="0.25">
      <c r="A21" s="180" t="s">
        <v>594</v>
      </c>
      <c r="B21" s="180" t="s">
        <v>645</v>
      </c>
      <c r="C21" s="1" t="s">
        <v>1411</v>
      </c>
      <c r="D21" s="180" t="s">
        <v>595</v>
      </c>
      <c r="E21" s="180" t="s">
        <v>382</v>
      </c>
      <c r="F21" s="180" t="s">
        <v>374</v>
      </c>
      <c r="G21" s="2">
        <v>1.986917</v>
      </c>
      <c r="H21" s="2">
        <v>2.1632709999999999</v>
      </c>
      <c r="I21" s="2">
        <v>2.374895</v>
      </c>
      <c r="J21" s="2">
        <v>3.0832489999999999</v>
      </c>
      <c r="K21" s="2">
        <v>4.6596539999999997</v>
      </c>
      <c r="L21" s="2">
        <v>6.2096070000000001</v>
      </c>
      <c r="M21" s="2">
        <v>11.058350000000001</v>
      </c>
      <c r="N21" s="2">
        <v>13.37152</v>
      </c>
      <c r="O21" s="2">
        <v>19.545860000000001</v>
      </c>
      <c r="P21" s="2">
        <v>25.321439999999999</v>
      </c>
      <c r="Q21" s="2">
        <v>37.507469999999998</v>
      </c>
      <c r="R21" s="2">
        <v>49.155619999999999</v>
      </c>
      <c r="S21" s="2">
        <v>55.072290000000002</v>
      </c>
      <c r="T21" s="2">
        <v>53.292099999999998</v>
      </c>
      <c r="U21" s="2">
        <v>52.39367</v>
      </c>
      <c r="V21" s="2">
        <v>51.604979999999998</v>
      </c>
      <c r="W21" s="2">
        <v>51.782310000000003</v>
      </c>
      <c r="X21" s="2">
        <v>54.643160000000002</v>
      </c>
      <c r="Y21" s="2">
        <v>56.736870000000003</v>
      </c>
      <c r="Z21" s="2">
        <v>53.617370000000001</v>
      </c>
      <c r="AA21" s="2">
        <v>60.000390000000003</v>
      </c>
      <c r="AB21" s="2">
        <v>58.950110000000002</v>
      </c>
      <c r="AC21" s="2">
        <v>59.355719999999998</v>
      </c>
      <c r="AD21" s="2">
        <v>59.997459999999997</v>
      </c>
      <c r="AE21" s="2">
        <v>56.468420000000002</v>
      </c>
      <c r="AF21" s="2">
        <v>52.684660000000001</v>
      </c>
      <c r="AG21" s="2">
        <v>52.195979999999999</v>
      </c>
      <c r="AH21" s="2">
        <v>50.777500000000003</v>
      </c>
      <c r="AI21" s="2">
        <v>44.69894</v>
      </c>
      <c r="AJ21" s="2">
        <v>42.187109999999997</v>
      </c>
      <c r="AK21" s="2">
        <v>38.151609999999998</v>
      </c>
      <c r="AL21" s="2">
        <v>35.960769999999997</v>
      </c>
      <c r="AM21" s="2">
        <v>29.968769999999999</v>
      </c>
      <c r="AN21" s="2">
        <v>27.998909999999999</v>
      </c>
      <c r="AO21" s="2">
        <v>26.403020000000001</v>
      </c>
      <c r="AP21" s="2">
        <v>25.478480000000001</v>
      </c>
      <c r="AQ21" s="2">
        <v>31.123519999999999</v>
      </c>
      <c r="AR21" s="2">
        <v>31.979009999999999</v>
      </c>
      <c r="AS21" s="2">
        <v>33.442549999999997</v>
      </c>
      <c r="AT21" s="2">
        <v>31.015779999999999</v>
      </c>
      <c r="AU21" s="2">
        <v>30.119489999999999</v>
      </c>
      <c r="AV21" s="2">
        <v>26.760020000000001</v>
      </c>
      <c r="AW21" s="2">
        <v>25.556650000000001</v>
      </c>
      <c r="AX21" s="2">
        <v>22.248000000000001</v>
      </c>
      <c r="AY21" s="2">
        <v>16.685310000000001</v>
      </c>
      <c r="AZ21" s="2">
        <v>18.036529999999999</v>
      </c>
      <c r="BA21" s="2">
        <v>17.029710000000001</v>
      </c>
      <c r="BB21" s="2">
        <v>12.07357</v>
      </c>
      <c r="BC21" s="2">
        <v>12.68403</v>
      </c>
      <c r="BD21" s="2">
        <v>20.01972</v>
      </c>
      <c r="BE21" s="2">
        <v>19.077220000000001</v>
      </c>
      <c r="BF21" s="2">
        <v>22.9145</v>
      </c>
      <c r="BG21" s="2">
        <v>24.687339999999999</v>
      </c>
      <c r="BH21" s="3">
        <v>25.09928</v>
      </c>
      <c r="BI21" s="3">
        <v>24.854890000000001</v>
      </c>
      <c r="BJ21" s="3">
        <v>24.260190000000001</v>
      </c>
      <c r="BK21" s="3">
        <v>23.703060000000001</v>
      </c>
      <c r="BL21" s="3">
        <v>23.11673</v>
      </c>
      <c r="BM21" s="3">
        <v>22.61337</v>
      </c>
      <c r="BN21" s="3">
        <v>22.257999999999999</v>
      </c>
      <c r="BO21" s="3">
        <v>22.06561</v>
      </c>
      <c r="BP21" s="3">
        <v>22.087679999999999</v>
      </c>
      <c r="BQ21" s="3">
        <v>22.364170000000001</v>
      </c>
      <c r="BR21" s="3">
        <v>22.93206</v>
      </c>
      <c r="BS21" s="3">
        <v>23.682079999999999</v>
      </c>
      <c r="BT21" s="3">
        <v>24.460429999999999</v>
      </c>
      <c r="BU21" s="3">
        <v>25.24484</v>
      </c>
      <c r="BV21" s="3">
        <v>26.031849999999999</v>
      </c>
      <c r="BW21" s="3">
        <v>26.822669999999999</v>
      </c>
      <c r="BX21" s="3">
        <v>27.608979999999999</v>
      </c>
      <c r="BY21" s="3">
        <v>28.393609999999999</v>
      </c>
      <c r="BZ21" s="3">
        <v>29.183340000000001</v>
      </c>
      <c r="CA21" s="3">
        <v>29.970289999999999</v>
      </c>
      <c r="CB21" s="3">
        <v>30.757850000000001</v>
      </c>
      <c r="CC21" s="3">
        <v>31.531690000000001</v>
      </c>
      <c r="CD21" s="3">
        <v>32.305079999999997</v>
      </c>
      <c r="CE21" s="3">
        <v>33.071379999999998</v>
      </c>
      <c r="CF21" s="3">
        <v>33.832360000000001</v>
      </c>
      <c r="CG21" s="3">
        <v>34.58408</v>
      </c>
      <c r="CH21" s="3">
        <v>35.329410000000003</v>
      </c>
      <c r="CI21" s="3">
        <v>36.063400000000001</v>
      </c>
      <c r="CJ21" s="3">
        <v>36.790030000000002</v>
      </c>
      <c r="CK21" s="3">
        <v>37.50611</v>
      </c>
      <c r="CL21" s="3">
        <v>38.210970000000003</v>
      </c>
      <c r="CM21" s="3">
        <v>38.90372</v>
      </c>
      <c r="CN21" s="3">
        <v>39.583260000000003</v>
      </c>
      <c r="CO21" s="3">
        <v>40.24532</v>
      </c>
      <c r="CP21" s="3">
        <v>40.889980000000001</v>
      </c>
      <c r="CQ21" s="180" t="s">
        <v>405</v>
      </c>
      <c r="CR21" s="180" t="b">
        <v>1</v>
      </c>
      <c r="CS21" s="180" t="s">
        <v>376</v>
      </c>
      <c r="CT21" s="180" t="s">
        <v>376</v>
      </c>
      <c r="CU21" s="180">
        <v>2025</v>
      </c>
      <c r="CV21" s="180">
        <v>4</v>
      </c>
      <c r="CW21" s="17">
        <v>46174</v>
      </c>
      <c r="CX21" s="1" t="s">
        <v>670</v>
      </c>
      <c r="CY21" s="180" t="s">
        <v>671</v>
      </c>
      <c r="CZ21" s="180" t="s">
        <v>599</v>
      </c>
      <c r="DA21" s="180" t="s">
        <v>648</v>
      </c>
      <c r="DB21" s="180" t="s">
        <v>749</v>
      </c>
    </row>
    <row r="22" spans="1:106" x14ac:dyDescent="0.25">
      <c r="A22" s="180" t="s">
        <v>600</v>
      </c>
      <c r="B22" s="180" t="s">
        <v>457</v>
      </c>
      <c r="C22" s="1" t="s">
        <v>1411</v>
      </c>
      <c r="D22" s="180" t="s">
        <v>393</v>
      </c>
      <c r="E22" s="180" t="s">
        <v>382</v>
      </c>
      <c r="F22" s="180" t="s">
        <v>374</v>
      </c>
      <c r="G22" s="2">
        <v>13.89584</v>
      </c>
      <c r="H22" s="2">
        <v>17.53783</v>
      </c>
      <c r="I22" s="2">
        <v>18.378</v>
      </c>
      <c r="J22" s="2">
        <v>20.789000000000001</v>
      </c>
      <c r="K22" s="2">
        <v>22.945</v>
      </c>
      <c r="L22" s="2">
        <v>25.396999999999998</v>
      </c>
      <c r="M22" s="2">
        <v>29.405000000000001</v>
      </c>
      <c r="N22" s="2">
        <v>33.936</v>
      </c>
      <c r="O22" s="2">
        <v>38.363999999999997</v>
      </c>
      <c r="P22" s="2">
        <v>43.12</v>
      </c>
      <c r="Q22" s="2">
        <v>48.133000000000003</v>
      </c>
      <c r="R22" s="2">
        <v>53.774999999999999</v>
      </c>
      <c r="S22" s="2">
        <v>58.515999999999998</v>
      </c>
      <c r="T22" s="2">
        <v>63.006999999999998</v>
      </c>
      <c r="U22" s="2">
        <v>68.465999999999994</v>
      </c>
      <c r="V22" s="2">
        <v>77.677000000000007</v>
      </c>
      <c r="W22" s="2">
        <v>86.802000000000007</v>
      </c>
      <c r="X22" s="2">
        <v>90.963999999999999</v>
      </c>
      <c r="Y22" s="2">
        <v>86.912989999999994</v>
      </c>
      <c r="Z22" s="2">
        <v>84.786000000000001</v>
      </c>
      <c r="AA22" s="2">
        <v>85.61</v>
      </c>
      <c r="AB22" s="2">
        <v>90.646000000000001</v>
      </c>
      <c r="AC22" s="2">
        <v>98.453999999999994</v>
      </c>
      <c r="AD22" s="2">
        <v>101.977</v>
      </c>
      <c r="AE22" s="2">
        <v>110.764</v>
      </c>
      <c r="AF22" s="2">
        <v>120.431</v>
      </c>
      <c r="AG22" s="2">
        <v>126.88800000000001</v>
      </c>
      <c r="AH22" s="2">
        <v>136.386</v>
      </c>
      <c r="AI22" s="2">
        <v>144.613</v>
      </c>
      <c r="AJ22" s="2">
        <v>148.44</v>
      </c>
      <c r="AK22" s="2">
        <v>151.714</v>
      </c>
      <c r="AL22" s="2">
        <v>158.74100000000001</v>
      </c>
      <c r="AM22" s="2">
        <v>164.666</v>
      </c>
      <c r="AN22" s="2">
        <v>172.86099999999999</v>
      </c>
      <c r="AO22" s="2">
        <v>187.059</v>
      </c>
      <c r="AP22" s="2">
        <v>194.25299999999999</v>
      </c>
      <c r="AQ22" s="2">
        <v>181.73500000000001</v>
      </c>
      <c r="AR22" s="2">
        <v>188.14699999999999</v>
      </c>
      <c r="AS22" s="2">
        <v>197.655</v>
      </c>
      <c r="AT22" s="2">
        <v>200.37799999999999</v>
      </c>
      <c r="AU22" s="2">
        <v>203.49700000000001</v>
      </c>
      <c r="AV22" s="2">
        <v>205.85499999999999</v>
      </c>
      <c r="AW22" s="2">
        <v>210.19200000000001</v>
      </c>
      <c r="AX22" s="2">
        <v>215.71700000000001</v>
      </c>
      <c r="AY22" s="2">
        <v>224.70599999999999</v>
      </c>
      <c r="AZ22" s="2">
        <v>231.905</v>
      </c>
      <c r="BA22" s="2">
        <v>238.518</v>
      </c>
      <c r="BB22" s="2">
        <v>236.387</v>
      </c>
      <c r="BC22" s="2">
        <v>248.76400000000001</v>
      </c>
      <c r="BD22" s="2">
        <v>266.13499999999999</v>
      </c>
      <c r="BE22" s="2">
        <v>273.005</v>
      </c>
      <c r="BF22" s="2">
        <v>275.99</v>
      </c>
      <c r="BG22" s="2">
        <v>280.57</v>
      </c>
      <c r="BH22" s="3">
        <v>289.96660000000003</v>
      </c>
      <c r="BI22" s="3">
        <v>293.71749999999997</v>
      </c>
      <c r="BJ22" s="3">
        <v>305.05070000000001</v>
      </c>
      <c r="BK22" s="3">
        <v>315.23289999999997</v>
      </c>
      <c r="BL22" s="3">
        <v>324.23829999999998</v>
      </c>
      <c r="BM22" s="3">
        <v>333.48509999999999</v>
      </c>
      <c r="BN22" s="3">
        <v>342.68239999999997</v>
      </c>
      <c r="BO22" s="3">
        <v>352.03710000000001</v>
      </c>
      <c r="BP22" s="3">
        <v>361.42790000000002</v>
      </c>
      <c r="BQ22" s="3">
        <v>371.03019999999998</v>
      </c>
      <c r="BR22" s="3">
        <v>380.28359999999998</v>
      </c>
      <c r="BS22" s="3">
        <v>389.20800000000003</v>
      </c>
      <c r="BT22" s="3">
        <v>398.23399999999998</v>
      </c>
      <c r="BU22" s="3">
        <v>407.52789999999999</v>
      </c>
      <c r="BV22" s="3">
        <v>416.96839999999997</v>
      </c>
      <c r="BW22" s="3">
        <v>426.6841</v>
      </c>
      <c r="BX22" s="3">
        <v>436.76479999999998</v>
      </c>
      <c r="BY22" s="3">
        <v>447.29910000000001</v>
      </c>
      <c r="BZ22" s="3">
        <v>458.16219999999998</v>
      </c>
      <c r="CA22" s="3">
        <v>469.334</v>
      </c>
      <c r="CB22" s="3">
        <v>480.66239999999999</v>
      </c>
      <c r="CC22" s="3">
        <v>492.31169999999997</v>
      </c>
      <c r="CD22" s="3">
        <v>504.14909999999998</v>
      </c>
      <c r="CE22" s="3">
        <v>516.04430000000002</v>
      </c>
      <c r="CF22" s="3">
        <v>528.12210000000005</v>
      </c>
      <c r="CG22" s="3">
        <v>540.12929999999994</v>
      </c>
      <c r="CH22" s="3">
        <v>552.28240000000005</v>
      </c>
      <c r="CI22" s="3">
        <v>564.86040000000003</v>
      </c>
      <c r="CJ22" s="3">
        <v>577.77229999999997</v>
      </c>
      <c r="CK22" s="3">
        <v>590.70780000000002</v>
      </c>
      <c r="CL22" s="3">
        <v>603.73299999999995</v>
      </c>
      <c r="CM22" s="3">
        <v>616.84010000000001</v>
      </c>
      <c r="CN22" s="3">
        <v>630.08699999999999</v>
      </c>
      <c r="CO22" s="3">
        <v>643.43129999999996</v>
      </c>
      <c r="CP22" s="3">
        <v>657.04250000000002</v>
      </c>
      <c r="CQ22" s="180" t="s">
        <v>601</v>
      </c>
      <c r="CR22" s="180" t="b">
        <v>1</v>
      </c>
      <c r="CS22" s="180" t="s">
        <v>376</v>
      </c>
      <c r="CT22" s="180" t="s">
        <v>376</v>
      </c>
      <c r="CU22" s="180">
        <v>2025</v>
      </c>
      <c r="CV22" s="180">
        <v>4</v>
      </c>
      <c r="CW22" s="17">
        <v>46174</v>
      </c>
      <c r="CX22" s="1" t="s">
        <v>602</v>
      </c>
      <c r="CY22" s="1" t="s">
        <v>603</v>
      </c>
      <c r="CZ22" s="180" t="s">
        <v>604</v>
      </c>
      <c r="DA22" s="180" t="s">
        <v>460</v>
      </c>
      <c r="DB22" s="180" t="s">
        <v>749</v>
      </c>
    </row>
    <row r="23" spans="1:106" x14ac:dyDescent="0.25">
      <c r="A23" s="180" t="s">
        <v>600</v>
      </c>
      <c r="B23" s="180" t="s">
        <v>439</v>
      </c>
      <c r="C23" s="1" t="s">
        <v>1411</v>
      </c>
      <c r="D23" s="180" t="s">
        <v>393</v>
      </c>
      <c r="E23" s="180" t="s">
        <v>382</v>
      </c>
      <c r="F23" s="180" t="s">
        <v>374</v>
      </c>
      <c r="G23" s="2">
        <v>1E-3</v>
      </c>
      <c r="H23" s="2">
        <v>1E-3</v>
      </c>
      <c r="I23" s="2">
        <v>1.473355</v>
      </c>
      <c r="J23" s="2">
        <v>1.516359</v>
      </c>
      <c r="K23" s="2">
        <v>2.0987830000000001</v>
      </c>
      <c r="L23" s="2">
        <v>3.073852</v>
      </c>
      <c r="M23" s="2">
        <v>3.8114650000000001</v>
      </c>
      <c r="N23" s="2">
        <v>4.2396349999999998</v>
      </c>
      <c r="O23" s="2">
        <v>4.9239600000000001</v>
      </c>
      <c r="P23" s="2">
        <v>6.4599510000000002</v>
      </c>
      <c r="Q23" s="2">
        <v>7.8856279999999996</v>
      </c>
      <c r="R23" s="2">
        <v>8.5147949999999994</v>
      </c>
      <c r="S23" s="2">
        <v>9.8395060000000001</v>
      </c>
      <c r="T23" s="2">
        <v>11.166090000000001</v>
      </c>
      <c r="U23" s="2">
        <v>12.457140000000001</v>
      </c>
      <c r="V23" s="2">
        <v>13.343400000000001</v>
      </c>
      <c r="W23" s="2">
        <v>13.11436</v>
      </c>
      <c r="X23" s="2">
        <v>13.67995</v>
      </c>
      <c r="Y23" s="2">
        <v>19.749130000000001</v>
      </c>
      <c r="Z23" s="2">
        <v>34.622909999999997</v>
      </c>
      <c r="AA23" s="2">
        <v>45.295380000000002</v>
      </c>
      <c r="AB23" s="2">
        <v>50.118369999999999</v>
      </c>
      <c r="AC23" s="2">
        <v>58.579880000000003</v>
      </c>
      <c r="AD23" s="2">
        <v>61.338679999999997</v>
      </c>
      <c r="AE23" s="2">
        <v>64.873429999999999</v>
      </c>
      <c r="AF23" s="2">
        <v>66.681470000000004</v>
      </c>
      <c r="AG23" s="2">
        <v>62.744729999999997</v>
      </c>
      <c r="AH23" s="2">
        <v>60.604570000000002</v>
      </c>
      <c r="AI23" s="2">
        <v>61.70767</v>
      </c>
      <c r="AJ23" s="2">
        <v>61.922499999999999</v>
      </c>
      <c r="AK23" s="2">
        <v>66.733379999999997</v>
      </c>
      <c r="AL23" s="2">
        <v>69.246459999999999</v>
      </c>
      <c r="AM23" s="2">
        <v>67.279799999999994</v>
      </c>
      <c r="AN23" s="2">
        <v>67.488519999999994</v>
      </c>
      <c r="AO23" s="2">
        <v>65.580860000000001</v>
      </c>
      <c r="AP23" s="2">
        <v>65.982119999999995</v>
      </c>
      <c r="AQ23" s="2">
        <v>78.828789999999998</v>
      </c>
      <c r="AR23" s="2">
        <v>93.079989999999995</v>
      </c>
      <c r="AS23" s="2">
        <v>101.8896</v>
      </c>
      <c r="AT23" s="2">
        <v>115.1767</v>
      </c>
      <c r="AU23" s="2">
        <v>123.13</v>
      </c>
      <c r="AV23" s="2">
        <v>132.7851</v>
      </c>
      <c r="AW23" s="2">
        <v>143.84719999999999</v>
      </c>
      <c r="AX23" s="2">
        <v>147.41839999999999</v>
      </c>
      <c r="AY23" s="2">
        <v>149.1318</v>
      </c>
      <c r="AZ23" s="2">
        <v>151.41130000000001</v>
      </c>
      <c r="BA23" s="2">
        <v>155.9434</v>
      </c>
      <c r="BB23" s="2">
        <v>178.34010000000001</v>
      </c>
      <c r="BC23" s="2">
        <v>182.1848</v>
      </c>
      <c r="BD23" s="2">
        <v>197.04939999999999</v>
      </c>
      <c r="BE23" s="2">
        <v>210.36750000000001</v>
      </c>
      <c r="BF23" s="2">
        <v>227.2679</v>
      </c>
      <c r="BG23" s="2">
        <v>248.28739999999999</v>
      </c>
      <c r="BH23" s="3">
        <v>261.23390000000001</v>
      </c>
      <c r="BI23" s="3">
        <v>272.53539999999998</v>
      </c>
      <c r="BJ23" s="3">
        <v>282.67189999999999</v>
      </c>
      <c r="BK23" s="3">
        <v>292.97449999999998</v>
      </c>
      <c r="BL23" s="3">
        <v>302.73489999999998</v>
      </c>
      <c r="BM23" s="3">
        <v>312.66410000000002</v>
      </c>
      <c r="BN23" s="3">
        <v>322.75760000000002</v>
      </c>
      <c r="BO23" s="3">
        <v>333.01749999999998</v>
      </c>
      <c r="BP23" s="3">
        <v>343.44830000000002</v>
      </c>
      <c r="BQ23" s="3">
        <v>354.05509999999998</v>
      </c>
      <c r="BR23" s="3">
        <v>364.84879999999998</v>
      </c>
      <c r="BS23" s="3">
        <v>375.82690000000002</v>
      </c>
      <c r="BT23" s="3">
        <v>386.99360000000001</v>
      </c>
      <c r="BU23" s="3">
        <v>398.34649999999999</v>
      </c>
      <c r="BV23" s="3">
        <v>409.77390000000003</v>
      </c>
      <c r="BW23" s="3">
        <v>421.25599999999997</v>
      </c>
      <c r="BX23" s="3">
        <v>432.80369999999999</v>
      </c>
      <c r="BY23" s="3">
        <v>444.43</v>
      </c>
      <c r="BZ23" s="3">
        <v>456.14830000000001</v>
      </c>
      <c r="CA23" s="3">
        <v>467.97219999999999</v>
      </c>
      <c r="CB23" s="3">
        <v>479.91460000000001</v>
      </c>
      <c r="CC23" s="3">
        <v>491.98860000000002</v>
      </c>
      <c r="CD23" s="3">
        <v>504.20359999999999</v>
      </c>
      <c r="CE23" s="3">
        <v>516.56979999999999</v>
      </c>
      <c r="CF23" s="3">
        <v>529.09500000000003</v>
      </c>
      <c r="CG23" s="3">
        <v>541.83759999999995</v>
      </c>
      <c r="CH23" s="3">
        <v>554.83609999999999</v>
      </c>
      <c r="CI23" s="3">
        <v>568.0992</v>
      </c>
      <c r="CJ23" s="3">
        <v>581.63419999999996</v>
      </c>
      <c r="CK23" s="3">
        <v>595.44190000000003</v>
      </c>
      <c r="CL23" s="3">
        <v>609.52390000000003</v>
      </c>
      <c r="CM23" s="3">
        <v>623.88170000000002</v>
      </c>
      <c r="CN23" s="3">
        <v>638.51819999999998</v>
      </c>
      <c r="CO23" s="3">
        <v>653.43539999999996</v>
      </c>
      <c r="CP23" s="3">
        <v>668.63900000000001</v>
      </c>
      <c r="CQ23" s="180" t="s">
        <v>695</v>
      </c>
      <c r="CR23" s="180" t="b">
        <v>1</v>
      </c>
      <c r="CS23" s="180" t="s">
        <v>376</v>
      </c>
      <c r="CT23" s="180" t="s">
        <v>376</v>
      </c>
      <c r="CU23" s="180">
        <v>2025</v>
      </c>
      <c r="CV23" s="180">
        <v>4</v>
      </c>
      <c r="CW23" s="17">
        <v>46174</v>
      </c>
      <c r="CX23" s="1" t="s">
        <v>714</v>
      </c>
      <c r="CY23" s="1" t="s">
        <v>715</v>
      </c>
      <c r="CZ23" s="180" t="s">
        <v>604</v>
      </c>
      <c r="DA23" s="180" t="s">
        <v>442</v>
      </c>
      <c r="DB23" s="180" t="s">
        <v>749</v>
      </c>
    </row>
    <row r="24" spans="1:106" x14ac:dyDescent="0.25">
      <c r="A24" s="180" t="s">
        <v>600</v>
      </c>
      <c r="B24" s="180" t="s">
        <v>645</v>
      </c>
      <c r="C24" s="1" t="s">
        <v>1411</v>
      </c>
      <c r="D24" s="180" t="s">
        <v>393</v>
      </c>
      <c r="E24" s="180" t="s">
        <v>382</v>
      </c>
      <c r="F24" s="180" t="s">
        <v>374</v>
      </c>
      <c r="G24" s="2">
        <v>8.0210000000000004E-2</v>
      </c>
      <c r="H24" s="2">
        <v>8.7389999999999995E-2</v>
      </c>
      <c r="I24" s="2">
        <v>0.104</v>
      </c>
      <c r="J24" s="2">
        <v>0.123</v>
      </c>
      <c r="K24" s="2">
        <v>0.16300000000000001</v>
      </c>
      <c r="L24" s="2">
        <v>0.193</v>
      </c>
      <c r="M24" s="2">
        <v>0.25800000000000001</v>
      </c>
      <c r="N24" s="2">
        <v>0.32200000000000001</v>
      </c>
      <c r="O24" s="2">
        <v>0.39300000000000002</v>
      </c>
      <c r="P24" s="2">
        <v>0.503</v>
      </c>
      <c r="Q24" s="2">
        <v>0.6790001</v>
      </c>
      <c r="R24" s="2">
        <v>0.84199990000000002</v>
      </c>
      <c r="S24" s="2">
        <v>1.006</v>
      </c>
      <c r="T24" s="2">
        <v>1.02</v>
      </c>
      <c r="U24" s="2">
        <v>1.081</v>
      </c>
      <c r="V24" s="2">
        <v>1.1930000000000001</v>
      </c>
      <c r="W24" s="2">
        <v>1.204</v>
      </c>
      <c r="X24" s="2">
        <v>1.2470000000000001</v>
      </c>
      <c r="Y24" s="2">
        <v>1.597</v>
      </c>
      <c r="Z24" s="2">
        <v>2.0990000000000002</v>
      </c>
      <c r="AA24" s="2">
        <v>3.6930000000000001</v>
      </c>
      <c r="AB24" s="2">
        <v>3.6480000000000001</v>
      </c>
      <c r="AC24" s="2">
        <v>3.778</v>
      </c>
      <c r="AD24" s="2">
        <v>4.1429999999999998</v>
      </c>
      <c r="AE24" s="2">
        <v>4.4960000000000004</v>
      </c>
      <c r="AF24" s="2">
        <v>4.1109999999999998</v>
      </c>
      <c r="AG24" s="2">
        <v>3.6796509999999998</v>
      </c>
      <c r="AH24" s="2">
        <v>3.699157</v>
      </c>
      <c r="AI24" s="2">
        <v>3.692142</v>
      </c>
      <c r="AJ24" s="2">
        <v>3.0129670000000002</v>
      </c>
      <c r="AK24" s="2">
        <v>2.7550919999999999</v>
      </c>
      <c r="AL24" s="2">
        <v>2.6872760000000002</v>
      </c>
      <c r="AM24" s="2">
        <v>2.6549469999999999</v>
      </c>
      <c r="AN24" s="2">
        <v>2.5832039999999998</v>
      </c>
      <c r="AO24" s="2">
        <v>2.6522640000000002</v>
      </c>
      <c r="AP24" s="2">
        <v>2.7139329999999999</v>
      </c>
      <c r="AQ24" s="2">
        <v>2.413373</v>
      </c>
      <c r="AR24" s="2">
        <v>2.637499</v>
      </c>
      <c r="AS24" s="2">
        <v>2.9331049999999999</v>
      </c>
      <c r="AT24" s="2">
        <v>3.0396770000000002</v>
      </c>
      <c r="AU24" s="2">
        <v>2.7400880000000001</v>
      </c>
      <c r="AV24" s="2">
        <v>2.6828409999999998</v>
      </c>
      <c r="AW24" s="2">
        <v>2.5620319999999999</v>
      </c>
      <c r="AX24" s="2">
        <v>2.476893</v>
      </c>
      <c r="AY24" s="2">
        <v>2.337329</v>
      </c>
      <c r="AZ24" s="2">
        <v>2.262572</v>
      </c>
      <c r="BA24" s="2">
        <v>2.03322</v>
      </c>
      <c r="BB24" s="2">
        <v>1.5860380000000001</v>
      </c>
      <c r="BC24" s="2">
        <v>1.2668569999999999</v>
      </c>
      <c r="BD24" s="2">
        <v>1.4997689999999999</v>
      </c>
      <c r="BE24" s="2">
        <v>3.1803840000000001</v>
      </c>
      <c r="BF24" s="2">
        <v>4.3478310000000002</v>
      </c>
      <c r="BG24" s="2">
        <v>4.61043</v>
      </c>
      <c r="BH24" s="3">
        <v>5.0548950000000001</v>
      </c>
      <c r="BI24" s="3">
        <v>5.5894469999999998</v>
      </c>
      <c r="BJ24" s="3">
        <v>6.0496749999999997</v>
      </c>
      <c r="BK24" s="3">
        <v>6.4727600000000001</v>
      </c>
      <c r="BL24" s="3">
        <v>6.8819999999999997</v>
      </c>
      <c r="BM24" s="3">
        <v>7.2808580000000003</v>
      </c>
      <c r="BN24" s="3">
        <v>7.6710159999999998</v>
      </c>
      <c r="BO24" s="3">
        <v>8.0540830000000003</v>
      </c>
      <c r="BP24" s="3">
        <v>8.4316300000000002</v>
      </c>
      <c r="BQ24" s="3">
        <v>8.805078</v>
      </c>
      <c r="BR24" s="3">
        <v>9.1757589999999993</v>
      </c>
      <c r="BS24" s="3">
        <v>9.5449090000000005</v>
      </c>
      <c r="BT24" s="3">
        <v>9.9132850000000001</v>
      </c>
      <c r="BU24" s="3">
        <v>10.281879999999999</v>
      </c>
      <c r="BV24" s="3">
        <v>10.651450000000001</v>
      </c>
      <c r="BW24" s="3">
        <v>11.02237</v>
      </c>
      <c r="BX24" s="3">
        <v>11.394690000000001</v>
      </c>
      <c r="BY24" s="3">
        <v>11.768610000000001</v>
      </c>
      <c r="BZ24" s="3">
        <v>12.144349999999999</v>
      </c>
      <c r="CA24" s="3">
        <v>12.522180000000001</v>
      </c>
      <c r="CB24" s="3">
        <v>12.9024</v>
      </c>
      <c r="CC24" s="3">
        <v>13.285299999999999</v>
      </c>
      <c r="CD24" s="3">
        <v>13.67117</v>
      </c>
      <c r="CE24" s="3">
        <v>14.06026</v>
      </c>
      <c r="CF24" s="3">
        <v>14.452809999999999</v>
      </c>
      <c r="CG24" s="3">
        <v>14.849030000000001</v>
      </c>
      <c r="CH24" s="3">
        <v>15.249169999999999</v>
      </c>
      <c r="CI24" s="3">
        <v>15.65385</v>
      </c>
      <c r="CJ24" s="3">
        <v>16.06371</v>
      </c>
      <c r="CK24" s="3">
        <v>16.479209999999998</v>
      </c>
      <c r="CL24" s="3">
        <v>16.900639999999999</v>
      </c>
      <c r="CM24" s="3">
        <v>17.328320000000001</v>
      </c>
      <c r="CN24" s="3">
        <v>17.762499999999999</v>
      </c>
      <c r="CO24" s="3">
        <v>18.203479999999999</v>
      </c>
      <c r="CP24" s="3">
        <v>18.651499999999999</v>
      </c>
      <c r="CQ24" s="180" t="s">
        <v>672</v>
      </c>
      <c r="CR24" s="180" t="b">
        <v>0</v>
      </c>
      <c r="CS24" s="180" t="s">
        <v>376</v>
      </c>
      <c r="CT24" s="180" t="s">
        <v>376</v>
      </c>
      <c r="CU24" s="180">
        <v>2025</v>
      </c>
      <c r="CV24" s="180">
        <v>4</v>
      </c>
      <c r="CW24" s="17">
        <v>46174</v>
      </c>
      <c r="CX24" s="1" t="s">
        <v>673</v>
      </c>
      <c r="CY24" s="180" t="s">
        <v>674</v>
      </c>
      <c r="CZ24" s="180" t="s">
        <v>604</v>
      </c>
      <c r="DA24" s="180" t="s">
        <v>648</v>
      </c>
      <c r="DB24" s="180" t="s">
        <v>749</v>
      </c>
    </row>
    <row r="25" spans="1:106" x14ac:dyDescent="0.25">
      <c r="A25" s="180" t="s">
        <v>399</v>
      </c>
      <c r="B25" s="180" t="s">
        <v>457</v>
      </c>
      <c r="C25" s="1" t="s">
        <v>1411</v>
      </c>
      <c r="D25" s="180" t="s">
        <v>393</v>
      </c>
      <c r="E25" s="180" t="s">
        <v>382</v>
      </c>
      <c r="F25" s="180" t="s">
        <v>374</v>
      </c>
      <c r="G25" s="2">
        <v>177.82499999999999</v>
      </c>
      <c r="H25" s="2">
        <v>207.30500000000001</v>
      </c>
      <c r="I25" s="2">
        <v>233.583</v>
      </c>
      <c r="J25" s="2">
        <v>269.714</v>
      </c>
      <c r="K25" s="2">
        <v>303.90699999999998</v>
      </c>
      <c r="L25" s="2">
        <v>345.18700000000001</v>
      </c>
      <c r="M25" s="2">
        <v>394.49099999999999</v>
      </c>
      <c r="N25" s="2">
        <v>447.34500000000003</v>
      </c>
      <c r="O25" s="2">
        <v>504.56599999999997</v>
      </c>
      <c r="P25" s="2">
        <v>578.92499999999995</v>
      </c>
      <c r="Q25" s="2">
        <v>642.54</v>
      </c>
      <c r="R25" s="2">
        <v>699.5</v>
      </c>
      <c r="S25" s="2">
        <v>750.14099999999996</v>
      </c>
      <c r="T25" s="2">
        <v>807.92</v>
      </c>
      <c r="U25" s="2">
        <v>849.11900000000003</v>
      </c>
      <c r="V25" s="2">
        <v>917.11</v>
      </c>
      <c r="W25" s="2">
        <v>989.6</v>
      </c>
      <c r="X25" s="2">
        <v>1044.5039999999999</v>
      </c>
      <c r="Y25" s="2">
        <v>1083.7840000000001</v>
      </c>
      <c r="Z25" s="2">
        <v>1121.3309999999999</v>
      </c>
      <c r="AA25" s="2">
        <v>1134.2729999999999</v>
      </c>
      <c r="AB25" s="2">
        <v>1172.316</v>
      </c>
      <c r="AC25" s="2">
        <v>1214.9090000000001</v>
      </c>
      <c r="AD25" s="2">
        <v>1247.433</v>
      </c>
      <c r="AE25" s="2">
        <v>1290.1110000000001</v>
      </c>
      <c r="AF25" s="2">
        <v>1346.951</v>
      </c>
      <c r="AG25" s="2">
        <v>1394.0540000000001</v>
      </c>
      <c r="AH25" s="2">
        <v>1475.4929999999999</v>
      </c>
      <c r="AI25" s="2">
        <v>1531.252</v>
      </c>
      <c r="AJ25" s="2">
        <v>1580.4390000000001</v>
      </c>
      <c r="AK25" s="2">
        <v>1624.807</v>
      </c>
      <c r="AL25" s="2">
        <v>1692.9480000000001</v>
      </c>
      <c r="AM25" s="2">
        <v>1760.53</v>
      </c>
      <c r="AN25" s="2">
        <v>1848.182</v>
      </c>
      <c r="AO25" s="2">
        <v>1939.2950000000001</v>
      </c>
      <c r="AP25" s="2">
        <v>1989.115</v>
      </c>
      <c r="AQ25" s="2">
        <v>1936.943</v>
      </c>
      <c r="AR25" s="2">
        <v>1993.905</v>
      </c>
      <c r="AS25" s="2">
        <v>2060.9830000000002</v>
      </c>
      <c r="AT25" s="2">
        <v>2088.011</v>
      </c>
      <c r="AU25" s="2">
        <v>2123.1509999999998</v>
      </c>
      <c r="AV25" s="2">
        <v>2156.5250000000001</v>
      </c>
      <c r="AW25" s="2">
        <v>2202.7809999999999</v>
      </c>
      <c r="AX25" s="2">
        <v>2230.5430000000001</v>
      </c>
      <c r="AY25" s="2">
        <v>2294.4</v>
      </c>
      <c r="AZ25" s="2">
        <v>2356.9229999999998</v>
      </c>
      <c r="BA25" s="2">
        <v>2435.402</v>
      </c>
      <c r="BB25" s="2">
        <v>2317.2289999999998</v>
      </c>
      <c r="BC25" s="2">
        <v>2504.924</v>
      </c>
      <c r="BD25" s="2">
        <v>2652.761</v>
      </c>
      <c r="BE25" s="2">
        <v>2830.2420000000002</v>
      </c>
      <c r="BF25" s="2">
        <v>2921.288</v>
      </c>
      <c r="BG25" s="2">
        <v>2984.1970000000001</v>
      </c>
      <c r="BH25" s="2">
        <v>3060.5880000000002</v>
      </c>
      <c r="BI25" s="3">
        <v>3162.7150000000001</v>
      </c>
      <c r="BJ25" s="3">
        <v>3275.011</v>
      </c>
      <c r="BK25" s="3">
        <v>3393.6610000000001</v>
      </c>
      <c r="BL25" s="3">
        <v>3513.8739999999998</v>
      </c>
      <c r="BM25" s="3">
        <v>3638.377</v>
      </c>
      <c r="BN25" s="3">
        <v>3763.5729999999999</v>
      </c>
      <c r="BO25" s="3">
        <v>3883.8429999999998</v>
      </c>
      <c r="BP25" s="3">
        <v>4002.15</v>
      </c>
      <c r="BQ25" s="3">
        <v>4120.1570000000002</v>
      </c>
      <c r="BR25" s="3">
        <v>4234.4790000000003</v>
      </c>
      <c r="BS25" s="3">
        <v>4344.1869999999999</v>
      </c>
      <c r="BT25" s="3">
        <v>4453.2190000000001</v>
      </c>
      <c r="BU25" s="3">
        <v>4562.549</v>
      </c>
      <c r="BV25" s="3">
        <v>4677.8329999999996</v>
      </c>
      <c r="BW25" s="3">
        <v>4795.0209999999997</v>
      </c>
      <c r="BX25" s="3">
        <v>4917.299</v>
      </c>
      <c r="BY25" s="3">
        <v>5043.7089999999998</v>
      </c>
      <c r="BZ25" s="3">
        <v>5171.7049999999999</v>
      </c>
      <c r="CA25" s="3">
        <v>5300.73</v>
      </c>
      <c r="CB25" s="3">
        <v>5431.5749999999998</v>
      </c>
      <c r="CC25" s="3">
        <v>5560.277</v>
      </c>
      <c r="CD25" s="3">
        <v>5688.7079999999996</v>
      </c>
      <c r="CE25" s="3">
        <v>5819.5789999999997</v>
      </c>
      <c r="CF25" s="3">
        <v>5954.8869999999997</v>
      </c>
      <c r="CG25" s="3">
        <v>6094.0940000000001</v>
      </c>
      <c r="CH25" s="3">
        <v>6234.23</v>
      </c>
      <c r="CI25" s="3">
        <v>6376.2889999999998</v>
      </c>
      <c r="CJ25" s="3">
        <v>6520.8630000000003</v>
      </c>
      <c r="CK25" s="3">
        <v>6667.2780000000002</v>
      </c>
      <c r="CL25" s="3">
        <v>6816.4040000000005</v>
      </c>
      <c r="CM25" s="3">
        <v>6967.48</v>
      </c>
      <c r="CN25" s="3">
        <v>7121.1940000000004</v>
      </c>
      <c r="CO25" s="3">
        <v>7278.018</v>
      </c>
      <c r="CP25" s="3">
        <v>7439.6109999999999</v>
      </c>
      <c r="CQ25" s="180" t="s">
        <v>400</v>
      </c>
      <c r="CR25" s="180" t="b">
        <v>1</v>
      </c>
      <c r="CS25" s="180" t="s">
        <v>376</v>
      </c>
      <c r="CT25" s="180" t="s">
        <v>376</v>
      </c>
      <c r="CU25" s="180">
        <v>2026</v>
      </c>
      <c r="CV25" s="180">
        <v>1</v>
      </c>
      <c r="CW25" s="17">
        <v>46174</v>
      </c>
      <c r="CX25" s="1" t="s">
        <v>468</v>
      </c>
      <c r="CY25" s="1" t="s">
        <v>469</v>
      </c>
      <c r="CZ25" s="180" t="s">
        <v>403</v>
      </c>
      <c r="DA25" s="180" t="s">
        <v>460</v>
      </c>
      <c r="DB25" s="180" t="s">
        <v>749</v>
      </c>
    </row>
    <row r="26" spans="1:106" x14ac:dyDescent="0.25">
      <c r="A26" s="180" t="s">
        <v>399</v>
      </c>
      <c r="B26" s="180" t="s">
        <v>439</v>
      </c>
      <c r="C26" s="1" t="s">
        <v>1411</v>
      </c>
      <c r="D26" s="180" t="s">
        <v>393</v>
      </c>
      <c r="E26" s="180" t="s">
        <v>382</v>
      </c>
      <c r="F26" s="180" t="s">
        <v>374</v>
      </c>
      <c r="G26" s="2">
        <v>56.766300000000001</v>
      </c>
      <c r="H26" s="2">
        <v>61.89546</v>
      </c>
      <c r="I26" s="2">
        <v>70.287930000000003</v>
      </c>
      <c r="J26" s="2">
        <v>77.048749999999998</v>
      </c>
      <c r="K26" s="2">
        <v>85.557360000000003</v>
      </c>
      <c r="L26" s="2">
        <v>100.80629999999999</v>
      </c>
      <c r="M26" s="2">
        <v>115.7283</v>
      </c>
      <c r="N26" s="2">
        <v>129.1328</v>
      </c>
      <c r="O26" s="2">
        <v>141.51079999999999</v>
      </c>
      <c r="P26" s="2">
        <v>184.3563</v>
      </c>
      <c r="Q26" s="2">
        <v>210.67349999999999</v>
      </c>
      <c r="R26" s="2">
        <v>240.8142</v>
      </c>
      <c r="S26" s="2">
        <v>269.76530000000002</v>
      </c>
      <c r="T26" s="2">
        <v>296.54410000000001</v>
      </c>
      <c r="U26" s="2">
        <v>323.2029</v>
      </c>
      <c r="V26" s="2">
        <v>346.60520000000002</v>
      </c>
      <c r="W26" s="2">
        <v>372.41699999999997</v>
      </c>
      <c r="X26" s="2">
        <v>421.28899999999999</v>
      </c>
      <c r="Y26" s="2">
        <v>466.59800000000001</v>
      </c>
      <c r="Z26" s="2">
        <v>528.38400000000001</v>
      </c>
      <c r="AA26" s="2">
        <v>665.99300000000005</v>
      </c>
      <c r="AB26" s="2">
        <v>676.23099999999999</v>
      </c>
      <c r="AC26" s="2">
        <v>905.63800000000003</v>
      </c>
      <c r="AD26" s="2">
        <v>982.20699999999999</v>
      </c>
      <c r="AE26" s="2">
        <v>1047.212</v>
      </c>
      <c r="AF26" s="2">
        <v>1100.1320000000001</v>
      </c>
      <c r="AG26" s="2">
        <v>1094.1479999999999</v>
      </c>
      <c r="AH26" s="2">
        <v>1128.596</v>
      </c>
      <c r="AI26" s="2">
        <v>1174.0730000000001</v>
      </c>
      <c r="AJ26" s="2">
        <v>1276.144</v>
      </c>
      <c r="AK26" s="2">
        <v>1380.8119999999999</v>
      </c>
      <c r="AL26" s="2">
        <v>1462.9</v>
      </c>
      <c r="AM26" s="2">
        <v>1548.2429999999999</v>
      </c>
      <c r="AN26" s="2">
        <v>1539.9949999999999</v>
      </c>
      <c r="AO26" s="2">
        <v>1601.674</v>
      </c>
      <c r="AP26" s="2">
        <v>1788.386</v>
      </c>
      <c r="AQ26" s="2">
        <v>1995.277</v>
      </c>
      <c r="AR26" s="2">
        <v>2162.3739999999998</v>
      </c>
      <c r="AS26" s="2">
        <v>2220.614</v>
      </c>
      <c r="AT26" s="2">
        <v>2434.989</v>
      </c>
      <c r="AU26" s="2">
        <v>2498.3739999999998</v>
      </c>
      <c r="AV26" s="2">
        <v>2725.884</v>
      </c>
      <c r="AW26" s="2">
        <v>2804.6370000000002</v>
      </c>
      <c r="AX26" s="2">
        <v>2898.7339999999999</v>
      </c>
      <c r="AY26" s="2">
        <v>2985.366</v>
      </c>
      <c r="AZ26" s="2">
        <v>3009.4389999999999</v>
      </c>
      <c r="BA26" s="2">
        <v>3092.223</v>
      </c>
      <c r="BB26" s="2">
        <v>3530.5149999999999</v>
      </c>
      <c r="BC26" s="2">
        <v>3613.7190000000001</v>
      </c>
      <c r="BD26" s="2">
        <v>3249.9319999999998</v>
      </c>
      <c r="BE26" s="2">
        <v>3469.3220000000001</v>
      </c>
      <c r="BF26" s="2">
        <v>3566.116</v>
      </c>
      <c r="BG26" s="2">
        <v>3703.152</v>
      </c>
      <c r="BH26" s="3">
        <v>3860.1869999999999</v>
      </c>
      <c r="BI26" s="3">
        <v>4021.259</v>
      </c>
      <c r="BJ26" s="3">
        <v>4182.84</v>
      </c>
      <c r="BK26" s="3">
        <v>4343.4530000000004</v>
      </c>
      <c r="BL26" s="3">
        <v>4502.6989999999996</v>
      </c>
      <c r="BM26" s="3">
        <v>4661.6139999999996</v>
      </c>
      <c r="BN26" s="3">
        <v>4817.25</v>
      </c>
      <c r="BO26" s="3">
        <v>4966.6469999999999</v>
      </c>
      <c r="BP26" s="3">
        <v>5109.5060000000003</v>
      </c>
      <c r="BQ26" s="3">
        <v>5247.9880000000003</v>
      </c>
      <c r="BR26" s="3">
        <v>5386.7759999999998</v>
      </c>
      <c r="BS26" s="3">
        <v>5529.1279999999997</v>
      </c>
      <c r="BT26" s="3">
        <v>5675.0330000000004</v>
      </c>
      <c r="BU26" s="3">
        <v>5824.52</v>
      </c>
      <c r="BV26" s="3">
        <v>5977.78</v>
      </c>
      <c r="BW26" s="3">
        <v>6134.8869999999997</v>
      </c>
      <c r="BX26" s="3">
        <v>6296.009</v>
      </c>
      <c r="BY26" s="3">
        <v>6461.2690000000002</v>
      </c>
      <c r="BZ26" s="3">
        <v>6630.7340000000004</v>
      </c>
      <c r="CA26" s="3">
        <v>6804.4750000000004</v>
      </c>
      <c r="CB26" s="3">
        <v>6982.5230000000001</v>
      </c>
      <c r="CC26" s="3">
        <v>7164.8270000000002</v>
      </c>
      <c r="CD26" s="3">
        <v>7351.3469999999998</v>
      </c>
      <c r="CE26" s="3">
        <v>7542.17</v>
      </c>
      <c r="CF26" s="3">
        <v>7737.4610000000002</v>
      </c>
      <c r="CG26" s="3">
        <v>7937.3689999999997</v>
      </c>
      <c r="CH26" s="3">
        <v>8141.9210000000003</v>
      </c>
      <c r="CI26" s="3">
        <v>8351.1880000000001</v>
      </c>
      <c r="CJ26" s="3">
        <v>8565.2579999999998</v>
      </c>
      <c r="CK26" s="3">
        <v>8784.1319999999996</v>
      </c>
      <c r="CL26" s="3">
        <v>9008.0689999999995</v>
      </c>
      <c r="CM26" s="3">
        <v>9237.0239999999994</v>
      </c>
      <c r="CN26" s="3">
        <v>9471.1170000000002</v>
      </c>
      <c r="CO26" s="3">
        <v>9710.4449999999997</v>
      </c>
      <c r="CP26" s="3">
        <v>9955.1630000000005</v>
      </c>
      <c r="CQ26" s="180" t="s">
        <v>450</v>
      </c>
      <c r="CR26" s="180" t="b">
        <v>0</v>
      </c>
      <c r="CS26" s="180" t="s">
        <v>376</v>
      </c>
      <c r="CT26" s="180" t="s">
        <v>376</v>
      </c>
      <c r="CU26" s="180">
        <v>2025</v>
      </c>
      <c r="CV26" s="180">
        <v>4</v>
      </c>
      <c r="CW26" s="17">
        <v>46174</v>
      </c>
      <c r="CX26" s="1" t="s">
        <v>451</v>
      </c>
      <c r="CY26" s="1" t="s">
        <v>452</v>
      </c>
      <c r="CZ26" s="180" t="s">
        <v>403</v>
      </c>
      <c r="DA26" s="180" t="s">
        <v>442</v>
      </c>
      <c r="DB26" s="180" t="s">
        <v>749</v>
      </c>
    </row>
    <row r="27" spans="1:106" x14ac:dyDescent="0.25">
      <c r="A27" s="180" t="s">
        <v>399</v>
      </c>
      <c r="B27" s="180" t="s">
        <v>1185</v>
      </c>
      <c r="C27" s="1" t="s">
        <v>1411</v>
      </c>
      <c r="D27" s="180" t="s">
        <v>393</v>
      </c>
      <c r="E27" s="180" t="s">
        <v>382</v>
      </c>
      <c r="F27" s="180" t="s">
        <v>374</v>
      </c>
      <c r="G27" s="2">
        <v>1.675</v>
      </c>
      <c r="H27" s="2">
        <v>0.27900000000000003</v>
      </c>
      <c r="I27" s="2">
        <v>1.675</v>
      </c>
      <c r="J27" s="2">
        <v>-1.256</v>
      </c>
      <c r="K27" s="2">
        <v>-2.931</v>
      </c>
      <c r="L27" s="2">
        <v>-3.9E-2</v>
      </c>
      <c r="M27" s="2">
        <v>-5.6109999999999998</v>
      </c>
      <c r="N27" s="2">
        <v>-15.68</v>
      </c>
      <c r="O27" s="2">
        <v>-0.94699999999999995</v>
      </c>
      <c r="P27" s="2">
        <v>7.6719999999999997</v>
      </c>
      <c r="Q27" s="2">
        <v>20.678999999999998</v>
      </c>
      <c r="R27" s="2">
        <v>38.463000000000001</v>
      </c>
      <c r="S27" s="2">
        <v>58.518999999999998</v>
      </c>
      <c r="T27" s="2">
        <v>80.668999999999997</v>
      </c>
      <c r="U27" s="2">
        <v>90.546999999999997</v>
      </c>
      <c r="V27" s="2">
        <v>110.646</v>
      </c>
      <c r="W27" s="2">
        <v>124.333</v>
      </c>
      <c r="X27" s="2">
        <v>146.346</v>
      </c>
      <c r="Y27" s="2">
        <v>163.38800000000001</v>
      </c>
      <c r="Z27" s="2">
        <v>182.94800000000001</v>
      </c>
      <c r="AA27" s="2">
        <v>247.173</v>
      </c>
      <c r="AB27" s="2">
        <v>267.29000000000002</v>
      </c>
      <c r="AC27" s="2">
        <v>380.209</v>
      </c>
      <c r="AD27" s="2">
        <v>458.20800000000003</v>
      </c>
      <c r="AE27" s="2">
        <v>477.584</v>
      </c>
      <c r="AF27" s="2">
        <v>522.90800000000002</v>
      </c>
      <c r="AG27" s="2">
        <v>445.464</v>
      </c>
      <c r="AH27" s="2">
        <v>491.75200000000001</v>
      </c>
      <c r="AI27" s="2">
        <v>554.60299999999995</v>
      </c>
      <c r="AJ27" s="2">
        <v>637.86800000000005</v>
      </c>
      <c r="AK27" s="2">
        <v>678.44799999999998</v>
      </c>
      <c r="AL27" s="2">
        <v>737.93499999999995</v>
      </c>
      <c r="AM27" s="2">
        <v>725.29100000000005</v>
      </c>
      <c r="AN27" s="2">
        <v>679.50900000000001</v>
      </c>
      <c r="AO27" s="2">
        <v>664.20799999999997</v>
      </c>
      <c r="AP27" s="2">
        <v>850.50400000000002</v>
      </c>
      <c r="AQ27" s="2">
        <v>966.01900000000001</v>
      </c>
      <c r="AR27" s="2">
        <v>1113.415</v>
      </c>
      <c r="AS27" s="2">
        <v>1228.3230000000001</v>
      </c>
      <c r="AT27" s="2">
        <v>1383.5350000000001</v>
      </c>
      <c r="AU27" s="2">
        <v>1420.723</v>
      </c>
      <c r="AV27" s="2">
        <v>1621.6</v>
      </c>
      <c r="AW27" s="2">
        <v>1676.623</v>
      </c>
      <c r="AX27" s="2">
        <v>1771.085</v>
      </c>
      <c r="AY27" s="2">
        <v>1779.8340000000001</v>
      </c>
      <c r="AZ27" s="2">
        <v>1806.1410000000001</v>
      </c>
      <c r="BA27" s="2">
        <v>1858.3530000000001</v>
      </c>
      <c r="BB27" s="2">
        <v>2098.5740000000001</v>
      </c>
      <c r="BC27" s="2">
        <v>2067.23</v>
      </c>
      <c r="BD27" s="2">
        <v>1892.14</v>
      </c>
      <c r="BE27" s="2">
        <v>2068.2020000000002</v>
      </c>
      <c r="BF27" s="2">
        <v>2131.5329999999999</v>
      </c>
      <c r="BG27" s="2">
        <v>2272.7600000000002</v>
      </c>
      <c r="BH27" s="3">
        <v>2429.7939999999999</v>
      </c>
      <c r="BI27" s="3">
        <v>2590.8670000000002</v>
      </c>
      <c r="BJ27" s="3">
        <v>2752.4490000000001</v>
      </c>
      <c r="BK27" s="3">
        <v>2913.0610000000001</v>
      </c>
      <c r="BL27" s="3">
        <v>3072.308</v>
      </c>
      <c r="BM27" s="3">
        <v>3231.223</v>
      </c>
      <c r="BN27" s="3">
        <v>3386.8589999999999</v>
      </c>
      <c r="BO27" s="3">
        <v>3536.2559999999999</v>
      </c>
      <c r="BP27" s="3">
        <v>3679.1149999999998</v>
      </c>
      <c r="BQ27" s="3">
        <v>3817.5970000000002</v>
      </c>
      <c r="BR27" s="3">
        <v>3956.386</v>
      </c>
      <c r="BS27" s="3">
        <v>4098.7380000000003</v>
      </c>
      <c r="BT27" s="3">
        <v>4244.643</v>
      </c>
      <c r="BU27" s="3">
        <v>4394.1289999999999</v>
      </c>
      <c r="BV27" s="3">
        <v>4547.3900000000003</v>
      </c>
      <c r="BW27" s="3">
        <v>4704.4960000000001</v>
      </c>
      <c r="BX27" s="3">
        <v>4865.6180000000004</v>
      </c>
      <c r="BY27" s="3">
        <v>5030.8779999999997</v>
      </c>
      <c r="BZ27" s="3">
        <v>5200.3429999999998</v>
      </c>
      <c r="CA27" s="3">
        <v>5374.0839999999998</v>
      </c>
      <c r="CB27" s="3">
        <v>5552.1319999999996</v>
      </c>
      <c r="CC27" s="3">
        <v>5734.4359999999997</v>
      </c>
      <c r="CD27" s="3">
        <v>5920.9560000000001</v>
      </c>
      <c r="CE27" s="3">
        <v>6111.78</v>
      </c>
      <c r="CF27" s="3">
        <v>6307.0709999999999</v>
      </c>
      <c r="CG27" s="3">
        <v>6506.9780000000001</v>
      </c>
      <c r="CH27" s="3">
        <v>6711.53</v>
      </c>
      <c r="CI27" s="3">
        <v>6920.7969999999996</v>
      </c>
      <c r="CJ27" s="3">
        <v>7134.8670000000002</v>
      </c>
      <c r="CK27" s="3">
        <v>7353.74</v>
      </c>
      <c r="CL27" s="3">
        <v>7577.6779999999999</v>
      </c>
      <c r="CM27" s="3">
        <v>7806.634</v>
      </c>
      <c r="CN27" s="3">
        <v>8040.7280000000001</v>
      </c>
      <c r="CO27" s="3">
        <v>8280.0560000000005</v>
      </c>
      <c r="CP27" s="3">
        <v>8524.7729999999992</v>
      </c>
      <c r="CQ27" s="180" t="s">
        <v>429</v>
      </c>
      <c r="CR27" s="180" t="b">
        <v>0</v>
      </c>
      <c r="CS27" s="180" t="s">
        <v>376</v>
      </c>
      <c r="CT27" s="180" t="s">
        <v>376</v>
      </c>
      <c r="CU27" s="180">
        <v>2025</v>
      </c>
      <c r="CV27" s="180">
        <v>3</v>
      </c>
      <c r="CW27" s="17">
        <v>46174</v>
      </c>
      <c r="CX27" s="1" t="s">
        <v>1189</v>
      </c>
      <c r="CY27" s="1" t="s">
        <v>1190</v>
      </c>
      <c r="CZ27" s="180" t="s">
        <v>403</v>
      </c>
      <c r="DA27" s="180" t="s">
        <v>1188</v>
      </c>
      <c r="DB27" s="180" t="s">
        <v>749</v>
      </c>
    </row>
    <row r="28" spans="1:106" x14ac:dyDescent="0.25">
      <c r="A28" s="180" t="s">
        <v>399</v>
      </c>
      <c r="B28" s="180" t="s">
        <v>645</v>
      </c>
      <c r="C28" s="1" t="s">
        <v>1411</v>
      </c>
      <c r="D28" s="180" t="s">
        <v>393</v>
      </c>
      <c r="E28" s="180" t="s">
        <v>382</v>
      </c>
      <c r="F28" s="180" t="s">
        <v>374</v>
      </c>
      <c r="G28" s="2">
        <v>1.054</v>
      </c>
      <c r="H28" s="2">
        <v>1.3540000000000001</v>
      </c>
      <c r="I28" s="2">
        <v>2.294</v>
      </c>
      <c r="J28" s="2">
        <v>2.4049999999999998</v>
      </c>
      <c r="K28" s="2">
        <v>3.0529999999999999</v>
      </c>
      <c r="L28" s="2">
        <v>3.6019999999999999</v>
      </c>
      <c r="M28" s="2">
        <v>4.516</v>
      </c>
      <c r="N28" s="2">
        <v>5.516</v>
      </c>
      <c r="O28" s="2">
        <v>8.6739999999999995</v>
      </c>
      <c r="P28" s="2">
        <v>10.256</v>
      </c>
      <c r="Q28" s="2">
        <v>14.372</v>
      </c>
      <c r="R28" s="2">
        <v>16.478999999999999</v>
      </c>
      <c r="S28" s="2">
        <v>19.134</v>
      </c>
      <c r="T28" s="2">
        <v>20.81</v>
      </c>
      <c r="U28" s="2">
        <v>21.094999999999999</v>
      </c>
      <c r="V28" s="2">
        <v>21.907</v>
      </c>
      <c r="W28" s="2">
        <v>24.440999999999999</v>
      </c>
      <c r="X28" s="2">
        <v>28.132999999999999</v>
      </c>
      <c r="Y28" s="2">
        <v>30.565000000000001</v>
      </c>
      <c r="Z28" s="2">
        <v>33.619</v>
      </c>
      <c r="AA28" s="2">
        <v>36.587000000000003</v>
      </c>
      <c r="AB28" s="2">
        <v>39.137</v>
      </c>
      <c r="AC28" s="2">
        <v>41.981999999999999</v>
      </c>
      <c r="AD28" s="2">
        <v>45.073</v>
      </c>
      <c r="AE28" s="2">
        <v>45.796999999999997</v>
      </c>
      <c r="AF28" s="2">
        <v>45.585999999999999</v>
      </c>
      <c r="AG28" s="2">
        <v>42.944000000000003</v>
      </c>
      <c r="AH28" s="2">
        <v>43.606000000000002</v>
      </c>
      <c r="AI28" s="2">
        <v>46.707000000000001</v>
      </c>
      <c r="AJ28" s="2">
        <v>47.792999999999999</v>
      </c>
      <c r="AK28" s="2">
        <v>46.658000000000001</v>
      </c>
      <c r="AL28" s="2">
        <v>47.511000000000003</v>
      </c>
      <c r="AM28" s="2">
        <v>47.844000000000001</v>
      </c>
      <c r="AN28" s="2">
        <v>48.061</v>
      </c>
      <c r="AO28" s="2">
        <v>52.095999999999997</v>
      </c>
      <c r="AP28" s="2">
        <v>57.168999999999997</v>
      </c>
      <c r="AQ28" s="2">
        <v>49.281999999999996</v>
      </c>
      <c r="AR28" s="2">
        <v>50.707999999999998</v>
      </c>
      <c r="AS28" s="2">
        <v>55.996000000000002</v>
      </c>
      <c r="AT28" s="2">
        <v>54.941000000000003</v>
      </c>
      <c r="AU28" s="2">
        <v>49.427</v>
      </c>
      <c r="AV28" s="2">
        <v>47.316000000000003</v>
      </c>
      <c r="AW28" s="2">
        <v>44.707999999999998</v>
      </c>
      <c r="AX28" s="2">
        <v>42.430999999999997</v>
      </c>
      <c r="AY28" s="2">
        <v>41.02</v>
      </c>
      <c r="AZ28" s="2">
        <v>41.66</v>
      </c>
      <c r="BA28" s="2">
        <v>36.869</v>
      </c>
      <c r="BB28" s="2">
        <v>29.724</v>
      </c>
      <c r="BC28" s="2">
        <v>34.799999999999997</v>
      </c>
      <c r="BD28" s="2">
        <v>50.933999999999997</v>
      </c>
      <c r="BE28" s="2">
        <v>52.887999999999998</v>
      </c>
      <c r="BF28" s="2">
        <v>60.165999999999997</v>
      </c>
      <c r="BG28" s="2">
        <v>64.989999999999995</v>
      </c>
      <c r="BH28" s="3">
        <v>74.67886</v>
      </c>
      <c r="BI28" s="3">
        <v>85.349980000000002</v>
      </c>
      <c r="BJ28" s="3">
        <v>95.787629999999993</v>
      </c>
      <c r="BK28" s="3">
        <v>105.59739999999999</v>
      </c>
      <c r="BL28" s="3">
        <v>114.77290000000001</v>
      </c>
      <c r="BM28" s="3">
        <v>123.4188</v>
      </c>
      <c r="BN28" s="3">
        <v>131.53919999999999</v>
      </c>
      <c r="BO28" s="3">
        <v>139.10050000000001</v>
      </c>
      <c r="BP28" s="3">
        <v>146.09139999999999</v>
      </c>
      <c r="BQ28" s="3">
        <v>152.65029999999999</v>
      </c>
      <c r="BR28" s="3">
        <v>158.9615</v>
      </c>
      <c r="BS28" s="3">
        <v>165.1721</v>
      </c>
      <c r="BT28" s="3">
        <v>171.3339</v>
      </c>
      <c r="BU28" s="3">
        <v>177.46340000000001</v>
      </c>
      <c r="BV28" s="3">
        <v>183.58369999999999</v>
      </c>
      <c r="BW28" s="3">
        <v>189.7148</v>
      </c>
      <c r="BX28" s="3">
        <v>195.8758</v>
      </c>
      <c r="BY28" s="3">
        <v>202.08369999999999</v>
      </c>
      <c r="BZ28" s="3">
        <v>208.35419999999999</v>
      </c>
      <c r="CA28" s="3">
        <v>214.69839999999999</v>
      </c>
      <c r="CB28" s="3">
        <v>221.12530000000001</v>
      </c>
      <c r="CC28" s="3">
        <v>227.64359999999999</v>
      </c>
      <c r="CD28" s="3">
        <v>234.25880000000001</v>
      </c>
      <c r="CE28" s="3">
        <v>240.97649999999999</v>
      </c>
      <c r="CF28" s="3">
        <v>247.80520000000001</v>
      </c>
      <c r="CG28" s="3">
        <v>254.7578</v>
      </c>
      <c r="CH28" s="3">
        <v>261.83960000000002</v>
      </c>
      <c r="CI28" s="3">
        <v>269.05470000000003</v>
      </c>
      <c r="CJ28" s="3">
        <v>276.40870000000001</v>
      </c>
      <c r="CK28" s="3">
        <v>283.91000000000003</v>
      </c>
      <c r="CL28" s="3">
        <v>291.56369999999998</v>
      </c>
      <c r="CM28" s="3">
        <v>299.36619999999999</v>
      </c>
      <c r="CN28" s="3">
        <v>307.33390000000003</v>
      </c>
      <c r="CO28" s="3">
        <v>315.46370000000002</v>
      </c>
      <c r="CP28" s="3">
        <v>323.76659999999998</v>
      </c>
      <c r="CQ28" s="180" t="s">
        <v>400</v>
      </c>
      <c r="CR28" s="180" t="b">
        <v>1</v>
      </c>
      <c r="CS28" s="180" t="s">
        <v>376</v>
      </c>
      <c r="CT28" s="180" t="s">
        <v>376</v>
      </c>
      <c r="CU28" s="180">
        <v>2025</v>
      </c>
      <c r="CV28" s="180">
        <v>4</v>
      </c>
      <c r="CW28" s="17">
        <v>46174</v>
      </c>
      <c r="CX28" s="1" t="s">
        <v>675</v>
      </c>
      <c r="CY28" s="180" t="s">
        <v>676</v>
      </c>
      <c r="CZ28" s="180" t="s">
        <v>403</v>
      </c>
      <c r="DA28" s="180" t="s">
        <v>648</v>
      </c>
      <c r="DB28" s="180" t="s">
        <v>749</v>
      </c>
    </row>
    <row r="29" spans="1:106" x14ac:dyDescent="0.25">
      <c r="A29" s="180" t="s">
        <v>392</v>
      </c>
      <c r="B29" s="180" t="s">
        <v>457</v>
      </c>
      <c r="C29" s="1" t="s">
        <v>1411</v>
      </c>
      <c r="D29" s="180" t="s">
        <v>393</v>
      </c>
      <c r="E29" s="180" t="s">
        <v>382</v>
      </c>
      <c r="F29" s="180" t="s">
        <v>374</v>
      </c>
      <c r="G29" s="2">
        <v>553.18679999999995</v>
      </c>
      <c r="H29" s="2">
        <v>599.3288</v>
      </c>
      <c r="I29" s="2">
        <v>627.64089999999999</v>
      </c>
      <c r="J29" s="2">
        <v>677.23670000000004</v>
      </c>
      <c r="K29" s="2">
        <v>722.70759999999996</v>
      </c>
      <c r="L29" s="2">
        <v>771.56640000000004</v>
      </c>
      <c r="M29" s="2">
        <v>839.02509999999995</v>
      </c>
      <c r="N29" s="2">
        <v>896.45209999999997</v>
      </c>
      <c r="O29" s="2">
        <v>939.75639999999999</v>
      </c>
      <c r="P29" s="2">
        <v>977.803</v>
      </c>
      <c r="Q29" s="2">
        <v>1020.0839999999999</v>
      </c>
      <c r="R29" s="2">
        <v>1070.7139999999999</v>
      </c>
      <c r="S29" s="2">
        <v>1121.905</v>
      </c>
      <c r="T29" s="2">
        <v>1181.6199999999999</v>
      </c>
      <c r="U29" s="2">
        <v>1212.0989999999999</v>
      </c>
      <c r="V29" s="2">
        <v>1275.1020000000001</v>
      </c>
      <c r="W29" s="2">
        <v>1364.7470000000001</v>
      </c>
      <c r="X29" s="2">
        <v>1488.675</v>
      </c>
      <c r="Y29" s="2">
        <v>1596.722</v>
      </c>
      <c r="Z29" s="2">
        <v>1708.336</v>
      </c>
      <c r="AA29" s="2">
        <v>1755.52</v>
      </c>
      <c r="AB29" s="2">
        <v>1837.3230000000001</v>
      </c>
      <c r="AC29" s="2">
        <v>1900.509</v>
      </c>
      <c r="AD29" s="2">
        <v>1929.7470000000001</v>
      </c>
      <c r="AE29" s="2">
        <v>1969.864</v>
      </c>
      <c r="AF29" s="2">
        <v>2020.682</v>
      </c>
      <c r="AG29" s="2">
        <v>2072.8389999999999</v>
      </c>
      <c r="AH29" s="2">
        <v>2129.884</v>
      </c>
      <c r="AI29" s="2">
        <v>2198.462</v>
      </c>
      <c r="AJ29" s="2">
        <v>2227.0450000000001</v>
      </c>
      <c r="AK29" s="2">
        <v>2244.252</v>
      </c>
      <c r="AL29" s="2">
        <v>2285.9609999999998</v>
      </c>
      <c r="AM29" s="2">
        <v>2322.4870000000001</v>
      </c>
      <c r="AN29" s="2">
        <v>2426.9679999999998</v>
      </c>
      <c r="AO29" s="2">
        <v>2545.5540000000001</v>
      </c>
      <c r="AP29" s="2">
        <v>2585.9740000000002</v>
      </c>
      <c r="AQ29" s="2">
        <v>2492.0210000000002</v>
      </c>
      <c r="AR29" s="2">
        <v>2609.8130000000001</v>
      </c>
      <c r="AS29" s="2">
        <v>2743.1480000000001</v>
      </c>
      <c r="AT29" s="2">
        <v>2800.605</v>
      </c>
      <c r="AU29" s="2">
        <v>2871.2310000000002</v>
      </c>
      <c r="AV29" s="2">
        <v>2989.1350000000002</v>
      </c>
      <c r="AW29" s="2">
        <v>3084.3580000000002</v>
      </c>
      <c r="AX29" s="2">
        <v>3189.9850000000001</v>
      </c>
      <c r="AY29" s="2">
        <v>3337.2710000000002</v>
      </c>
      <c r="AZ29" s="2">
        <v>3438.806</v>
      </c>
      <c r="BA29" s="2">
        <v>3543.4850000000001</v>
      </c>
      <c r="BB29" s="2">
        <v>3443.8310000000001</v>
      </c>
      <c r="BC29" s="2">
        <v>3673.1950000000002</v>
      </c>
      <c r="BD29" s="2">
        <v>3982.7820000000002</v>
      </c>
      <c r="BE29" s="2">
        <v>4220.7809999999999</v>
      </c>
      <c r="BF29" s="2">
        <v>4331.4189999999999</v>
      </c>
      <c r="BG29" s="2">
        <v>4477.5</v>
      </c>
      <c r="BH29" s="2">
        <v>4617.5280000000002</v>
      </c>
      <c r="BI29" s="3">
        <v>4844.3019999999997</v>
      </c>
      <c r="BJ29" s="3">
        <v>5080.2349999999997</v>
      </c>
      <c r="BK29" s="3">
        <v>5284.2960000000003</v>
      </c>
      <c r="BL29" s="3">
        <v>5480.9780000000001</v>
      </c>
      <c r="BM29" s="3">
        <v>5653.2070000000003</v>
      </c>
      <c r="BN29" s="3">
        <v>5814.7809999999999</v>
      </c>
      <c r="BO29" s="3">
        <v>5975.107</v>
      </c>
      <c r="BP29" s="3">
        <v>6137.6310000000003</v>
      </c>
      <c r="BQ29" s="3">
        <v>6302.3040000000001</v>
      </c>
      <c r="BR29" s="3">
        <v>6474.634</v>
      </c>
      <c r="BS29" s="3">
        <v>6654.192</v>
      </c>
      <c r="BT29" s="3">
        <v>6839.6719999999996</v>
      </c>
      <c r="BU29" s="3">
        <v>7034.2860000000001</v>
      </c>
      <c r="BV29" s="3">
        <v>7237.89</v>
      </c>
      <c r="BW29" s="3">
        <v>7450.317</v>
      </c>
      <c r="BX29" s="3">
        <v>7670.8069999999998</v>
      </c>
      <c r="BY29" s="3">
        <v>7897.223</v>
      </c>
      <c r="BZ29" s="3">
        <v>8128.6610000000001</v>
      </c>
      <c r="CA29" s="3">
        <v>8365.8700000000008</v>
      </c>
      <c r="CB29" s="3">
        <v>8608.9380000000001</v>
      </c>
      <c r="CC29" s="3">
        <v>8855.0349999999999</v>
      </c>
      <c r="CD29" s="3">
        <v>9105.2620000000006</v>
      </c>
      <c r="CE29" s="3">
        <v>9361.2049999999999</v>
      </c>
      <c r="CF29" s="3">
        <v>9624.4609999999993</v>
      </c>
      <c r="CG29" s="3">
        <v>9895.1180000000004</v>
      </c>
      <c r="CH29" s="3">
        <v>10169.91</v>
      </c>
      <c r="CI29" s="3">
        <v>10448.040000000001</v>
      </c>
      <c r="CJ29" s="3">
        <v>10729.88</v>
      </c>
      <c r="CK29" s="3">
        <v>11015.59</v>
      </c>
      <c r="CL29" s="3">
        <v>11309.34</v>
      </c>
      <c r="CM29" s="3">
        <v>11610.67</v>
      </c>
      <c r="CN29" s="3">
        <v>11927.2</v>
      </c>
      <c r="CO29" s="3">
        <v>12259.65</v>
      </c>
      <c r="CP29" s="3">
        <v>12604.33</v>
      </c>
      <c r="CQ29" s="180" t="s">
        <v>465</v>
      </c>
      <c r="CR29" s="180" t="b">
        <v>1</v>
      </c>
      <c r="CS29" s="180" t="s">
        <v>376</v>
      </c>
      <c r="CT29" s="180" t="s">
        <v>376</v>
      </c>
      <c r="CU29" s="180">
        <v>2026</v>
      </c>
      <c r="CV29" s="180">
        <v>1</v>
      </c>
      <c r="CW29" s="17">
        <v>46174</v>
      </c>
      <c r="CX29" s="180" t="s">
        <v>466</v>
      </c>
      <c r="CY29" s="180" t="s">
        <v>467</v>
      </c>
      <c r="CZ29" s="180" t="s">
        <v>398</v>
      </c>
      <c r="DA29" s="180" t="s">
        <v>460</v>
      </c>
      <c r="DB29" s="180" t="s">
        <v>749</v>
      </c>
    </row>
    <row r="30" spans="1:106" x14ac:dyDescent="0.25">
      <c r="A30" s="180" t="s">
        <v>392</v>
      </c>
      <c r="B30" s="180" t="s">
        <v>439</v>
      </c>
      <c r="C30" s="1" t="s">
        <v>1411</v>
      </c>
      <c r="D30" s="180" t="s">
        <v>393</v>
      </c>
      <c r="E30" s="180" t="s">
        <v>382</v>
      </c>
      <c r="F30" s="180" t="s">
        <v>374</v>
      </c>
      <c r="G30" s="2">
        <v>89.06523</v>
      </c>
      <c r="H30" s="2">
        <v>106.16800000000001</v>
      </c>
      <c r="I30" s="2">
        <v>136.74610000000001</v>
      </c>
      <c r="J30" s="2">
        <v>155.01509999999999</v>
      </c>
      <c r="K30" s="2">
        <v>172.10300000000001</v>
      </c>
      <c r="L30" s="2">
        <v>193.93610000000001</v>
      </c>
      <c r="M30" s="2">
        <v>217.64449999999999</v>
      </c>
      <c r="N30" s="2">
        <v>248.89420000000001</v>
      </c>
      <c r="O30" s="2">
        <v>287.47710000000001</v>
      </c>
      <c r="P30" s="2">
        <v>320.43079999999998</v>
      </c>
      <c r="Q30" s="2">
        <v>347.27859999999998</v>
      </c>
      <c r="R30" s="2">
        <v>369.34899999999999</v>
      </c>
      <c r="S30" s="2">
        <v>390.3852</v>
      </c>
      <c r="T30" s="2">
        <v>411.90100000000001</v>
      </c>
      <c r="U30" s="2">
        <v>437.25279999999998</v>
      </c>
      <c r="V30" s="2">
        <v>460.66950000000003</v>
      </c>
      <c r="W30" s="2">
        <v>486.90699999999998</v>
      </c>
      <c r="X30" s="2">
        <v>553.05280000000005</v>
      </c>
      <c r="Y30" s="2">
        <v>620.46579999999994</v>
      </c>
      <c r="Z30" s="2">
        <v>707.18399999999997</v>
      </c>
      <c r="AA30" s="2">
        <v>787.65530000000001</v>
      </c>
      <c r="AB30" s="2">
        <v>890.72389999999996</v>
      </c>
      <c r="AC30" s="2">
        <v>1036.001</v>
      </c>
      <c r="AD30" s="2">
        <v>1086.2059999999999</v>
      </c>
      <c r="AE30" s="2">
        <v>1128.9860000000001</v>
      </c>
      <c r="AF30" s="2">
        <v>1160.441</v>
      </c>
      <c r="AG30" s="2">
        <v>1187.6510000000001</v>
      </c>
      <c r="AH30" s="2">
        <v>1197.2860000000001</v>
      </c>
      <c r="AI30" s="2">
        <v>1221.5889999999999</v>
      </c>
      <c r="AJ30" s="2">
        <v>1285.606</v>
      </c>
      <c r="AK30" s="2">
        <v>1364.643</v>
      </c>
      <c r="AL30" s="2">
        <v>1431.4739999999999</v>
      </c>
      <c r="AM30" s="2">
        <v>1488.3720000000001</v>
      </c>
      <c r="AN30" s="2">
        <v>1528.7670000000001</v>
      </c>
      <c r="AO30" s="2">
        <v>1536.96</v>
      </c>
      <c r="AP30" s="2">
        <v>1589.694</v>
      </c>
      <c r="AQ30" s="2">
        <v>1769.5219999999999</v>
      </c>
      <c r="AR30" s="2">
        <v>2011.6769999999999</v>
      </c>
      <c r="AS30" s="2">
        <v>2025.4380000000001</v>
      </c>
      <c r="AT30" s="2">
        <v>2068.2890000000002</v>
      </c>
      <c r="AU30" s="2">
        <v>2043.3440000000001</v>
      </c>
      <c r="AV30" s="2">
        <v>2043.9179999999999</v>
      </c>
      <c r="AW30" s="2">
        <v>2020.704</v>
      </c>
      <c r="AX30" s="2">
        <v>2006.8130000000001</v>
      </c>
      <c r="AY30" s="2">
        <v>1967.2650000000001</v>
      </c>
      <c r="AZ30" s="2">
        <v>1914.05</v>
      </c>
      <c r="BA30" s="2">
        <v>1899.1679999999999</v>
      </c>
      <c r="BB30" s="2">
        <v>2171.7979999999998</v>
      </c>
      <c r="BC30" s="2">
        <v>2319.9110000000001</v>
      </c>
      <c r="BD30" s="2">
        <v>2367.6869999999999</v>
      </c>
      <c r="BE30" s="2">
        <v>2445.6909999999998</v>
      </c>
      <c r="BF30" s="2">
        <v>2508.9850000000001</v>
      </c>
      <c r="BG30" s="2">
        <v>2661.549</v>
      </c>
      <c r="BH30" s="3">
        <v>2810.1210000000001</v>
      </c>
      <c r="BI30" s="3">
        <v>2967.0219999999999</v>
      </c>
      <c r="BJ30" s="3">
        <v>3158.375</v>
      </c>
      <c r="BK30" s="3">
        <v>3366.4940000000001</v>
      </c>
      <c r="BL30" s="3">
        <v>3560.8560000000002</v>
      </c>
      <c r="BM30" s="3">
        <v>3734.9209999999998</v>
      </c>
      <c r="BN30" s="3">
        <v>3885.1109999999999</v>
      </c>
      <c r="BO30" s="3">
        <v>4018.2860000000001</v>
      </c>
      <c r="BP30" s="3">
        <v>4138.7139999999999</v>
      </c>
      <c r="BQ30" s="3">
        <v>4248.3969999999999</v>
      </c>
      <c r="BR30" s="3">
        <v>4349.2209999999995</v>
      </c>
      <c r="BS30" s="3">
        <v>4447.2860000000001</v>
      </c>
      <c r="BT30" s="3">
        <v>4548.085</v>
      </c>
      <c r="BU30" s="3">
        <v>4651.7529999999997</v>
      </c>
      <c r="BV30" s="3">
        <v>4758.4229999999998</v>
      </c>
      <c r="BW30" s="3">
        <v>4868.2240000000002</v>
      </c>
      <c r="BX30" s="3">
        <v>4981.2759999999998</v>
      </c>
      <c r="BY30" s="3">
        <v>5097.6660000000002</v>
      </c>
      <c r="BZ30" s="3">
        <v>5217.4669999999996</v>
      </c>
      <c r="CA30" s="3">
        <v>5340.7650000000003</v>
      </c>
      <c r="CB30" s="3">
        <v>5467.6469999999999</v>
      </c>
      <c r="CC30" s="3">
        <v>5598.1580000000004</v>
      </c>
      <c r="CD30" s="3">
        <v>5732.3549999999996</v>
      </c>
      <c r="CE30" s="3">
        <v>5870.3280000000004</v>
      </c>
      <c r="CF30" s="3">
        <v>6012.1819999999998</v>
      </c>
      <c r="CG30" s="3">
        <v>6158.0240000000003</v>
      </c>
      <c r="CH30" s="3">
        <v>6307.92</v>
      </c>
      <c r="CI30" s="3">
        <v>6461.915</v>
      </c>
      <c r="CJ30" s="3">
        <v>6620.067</v>
      </c>
      <c r="CK30" s="3">
        <v>6782.4290000000001</v>
      </c>
      <c r="CL30" s="3">
        <v>6949.1220000000003</v>
      </c>
      <c r="CM30" s="3">
        <v>7120.2569999999996</v>
      </c>
      <c r="CN30" s="3">
        <v>7296.0619999999999</v>
      </c>
      <c r="CO30" s="3">
        <v>7476.7669999999998</v>
      </c>
      <c r="CP30" s="3">
        <v>7662.5540000000001</v>
      </c>
      <c r="CQ30" s="180" t="s">
        <v>394</v>
      </c>
      <c r="CR30" s="180" t="b">
        <v>0</v>
      </c>
      <c r="CS30" s="180" t="s">
        <v>376</v>
      </c>
      <c r="CT30" s="180" t="s">
        <v>376</v>
      </c>
      <c r="CU30" s="180">
        <v>2025</v>
      </c>
      <c r="CV30" s="180">
        <v>4</v>
      </c>
      <c r="CW30" s="17">
        <v>46174</v>
      </c>
      <c r="CX30" s="1" t="s">
        <v>448</v>
      </c>
      <c r="CY30" s="1" t="s">
        <v>449</v>
      </c>
      <c r="CZ30" s="180" t="s">
        <v>398</v>
      </c>
      <c r="DA30" s="180" t="s">
        <v>442</v>
      </c>
      <c r="DB30" s="180" t="s">
        <v>749</v>
      </c>
    </row>
    <row r="31" spans="1:106" x14ac:dyDescent="0.25">
      <c r="A31" s="180" t="s">
        <v>392</v>
      </c>
      <c r="B31" s="180" t="s">
        <v>1185</v>
      </c>
      <c r="C31" s="1" t="s">
        <v>1411</v>
      </c>
      <c r="D31" s="180" t="s">
        <v>393</v>
      </c>
      <c r="E31" s="180" t="s">
        <v>382</v>
      </c>
      <c r="F31" s="180" t="s">
        <v>374</v>
      </c>
      <c r="G31" s="2">
        <v>-15.92239</v>
      </c>
      <c r="H31" s="2">
        <v>-13.40793</v>
      </c>
      <c r="I31" s="2">
        <v>-2.9925060000000001</v>
      </c>
      <c r="J31" s="2">
        <v>4.2836119999999998</v>
      </c>
      <c r="K31" s="2">
        <v>9.6023669999999992</v>
      </c>
      <c r="L31" s="2">
        <v>15.45187</v>
      </c>
      <c r="M31" s="2">
        <v>22.569890000000001</v>
      </c>
      <c r="N31" s="2">
        <v>30.58755</v>
      </c>
      <c r="O31" s="2">
        <v>41.89132</v>
      </c>
      <c r="P31" s="2">
        <v>51.990549999999999</v>
      </c>
      <c r="Q31" s="2">
        <v>60.43732</v>
      </c>
      <c r="R31" s="2">
        <v>66.907910000000001</v>
      </c>
      <c r="S31" s="2">
        <v>71.436199999999999</v>
      </c>
      <c r="T31" s="2">
        <v>76.337130000000002</v>
      </c>
      <c r="U31" s="2">
        <v>82.736199999999997</v>
      </c>
      <c r="V31" s="2">
        <v>90.825370000000007</v>
      </c>
      <c r="W31" s="2">
        <v>90.080070000000006</v>
      </c>
      <c r="X31" s="2">
        <v>100.9735</v>
      </c>
      <c r="Y31" s="2">
        <v>120.45480000000001</v>
      </c>
      <c r="Z31" s="2">
        <v>229.40610000000001</v>
      </c>
      <c r="AA31" s="2">
        <v>291.29719999999998</v>
      </c>
      <c r="AB31" s="2">
        <v>319.6284</v>
      </c>
      <c r="AC31" s="2">
        <v>504.73140000000001</v>
      </c>
      <c r="AD31" s="2">
        <v>565.76689999999996</v>
      </c>
      <c r="AE31" s="2">
        <v>575.274</v>
      </c>
      <c r="AF31" s="2">
        <v>667.11249999999995</v>
      </c>
      <c r="AG31" s="2">
        <v>644</v>
      </c>
      <c r="AH31" s="2">
        <v>705</v>
      </c>
      <c r="AI31" s="2">
        <v>763</v>
      </c>
      <c r="AJ31" s="2">
        <v>867</v>
      </c>
      <c r="AK31" s="2">
        <v>943</v>
      </c>
      <c r="AL31" s="2">
        <v>1029</v>
      </c>
      <c r="AM31" s="2">
        <v>1088</v>
      </c>
      <c r="AN31" s="2">
        <v>1081</v>
      </c>
      <c r="AO31" s="2">
        <v>1031</v>
      </c>
      <c r="AP31" s="2">
        <v>1100</v>
      </c>
      <c r="AQ31" s="2">
        <v>1129</v>
      </c>
      <c r="AR31" s="2">
        <v>1217</v>
      </c>
      <c r="AS31" s="2">
        <v>1309</v>
      </c>
      <c r="AT31" s="2">
        <v>1298</v>
      </c>
      <c r="AU31" s="2">
        <v>1286</v>
      </c>
      <c r="AV31" s="2">
        <v>1328</v>
      </c>
      <c r="AW31" s="2">
        <v>1254</v>
      </c>
      <c r="AX31" s="2">
        <v>1238</v>
      </c>
      <c r="AY31" s="2">
        <v>1141</v>
      </c>
      <c r="AZ31" s="2">
        <v>1080</v>
      </c>
      <c r="BA31" s="2">
        <v>1025</v>
      </c>
      <c r="BB31" s="2">
        <v>1254</v>
      </c>
      <c r="BC31" s="2">
        <v>1249</v>
      </c>
      <c r="BD31" s="2">
        <v>1030</v>
      </c>
      <c r="BE31" s="2">
        <v>1090</v>
      </c>
      <c r="BF31" s="2">
        <v>1074</v>
      </c>
      <c r="BG31" s="2">
        <v>985</v>
      </c>
      <c r="BH31" s="3">
        <v>1133.5719999999999</v>
      </c>
      <c r="BI31" s="3">
        <v>1290.473</v>
      </c>
      <c r="BJ31" s="3">
        <v>1481.826</v>
      </c>
      <c r="BK31" s="3">
        <v>1689.9459999999999</v>
      </c>
      <c r="BL31" s="3">
        <v>1884.307</v>
      </c>
      <c r="BM31" s="3">
        <v>2058.373</v>
      </c>
      <c r="BN31" s="3">
        <v>2208.5630000000001</v>
      </c>
      <c r="BO31" s="3">
        <v>2341.7379999999998</v>
      </c>
      <c r="BP31" s="3">
        <v>2462.165</v>
      </c>
      <c r="BQ31" s="3">
        <v>2571.8490000000002</v>
      </c>
      <c r="BR31" s="3">
        <v>2672.672</v>
      </c>
      <c r="BS31" s="3">
        <v>2770.7370000000001</v>
      </c>
      <c r="BT31" s="3">
        <v>2871.5360000000001</v>
      </c>
      <c r="BU31" s="3">
        <v>2975.2040000000002</v>
      </c>
      <c r="BV31" s="3">
        <v>3081.8739999999998</v>
      </c>
      <c r="BW31" s="3">
        <v>3191.6750000000002</v>
      </c>
      <c r="BX31" s="3">
        <v>3304.7260000000001</v>
      </c>
      <c r="BY31" s="3">
        <v>3421.116</v>
      </c>
      <c r="BZ31" s="3">
        <v>3540.9169999999999</v>
      </c>
      <c r="CA31" s="3">
        <v>3664.2150000000001</v>
      </c>
      <c r="CB31" s="3">
        <v>3791.0970000000002</v>
      </c>
      <c r="CC31" s="3">
        <v>3921.607</v>
      </c>
      <c r="CD31" s="3">
        <v>4055.8049999999998</v>
      </c>
      <c r="CE31" s="3">
        <v>4193.7780000000002</v>
      </c>
      <c r="CF31" s="3">
        <v>4335.6319999999996</v>
      </c>
      <c r="CG31" s="3">
        <v>4481.4750000000004</v>
      </c>
      <c r="CH31" s="3">
        <v>4631.37</v>
      </c>
      <c r="CI31" s="3">
        <v>4785.3649999999998</v>
      </c>
      <c r="CJ31" s="3">
        <v>4943.5169999999998</v>
      </c>
      <c r="CK31" s="3">
        <v>5105.8789999999999</v>
      </c>
      <c r="CL31" s="3">
        <v>5272.5720000000001</v>
      </c>
      <c r="CM31" s="3">
        <v>5443.7079999999996</v>
      </c>
      <c r="CN31" s="3">
        <v>5619.5119999999997</v>
      </c>
      <c r="CO31" s="3">
        <v>5800.2169999999996</v>
      </c>
      <c r="CP31" s="3">
        <v>5986.0039999999999</v>
      </c>
      <c r="CQ31" s="1" t="s">
        <v>1191</v>
      </c>
      <c r="CR31" s="180" t="b">
        <v>0</v>
      </c>
      <c r="CS31" s="180" t="s">
        <v>376</v>
      </c>
      <c r="CT31" s="180" t="s">
        <v>376</v>
      </c>
      <c r="CU31" s="180">
        <v>2025</v>
      </c>
      <c r="CV31" s="180">
        <v>4</v>
      </c>
      <c r="CW31" s="17">
        <v>46174</v>
      </c>
      <c r="CX31" s="180" t="s">
        <v>1192</v>
      </c>
      <c r="CY31" s="180" t="s">
        <v>1193</v>
      </c>
      <c r="CZ31" s="180" t="s">
        <v>398</v>
      </c>
      <c r="DA31" s="180" t="s">
        <v>1188</v>
      </c>
      <c r="DB31" s="180" t="s">
        <v>749</v>
      </c>
    </row>
    <row r="32" spans="1:106" x14ac:dyDescent="0.25">
      <c r="A32" s="180" t="s">
        <v>392</v>
      </c>
      <c r="B32" s="180" t="s">
        <v>645</v>
      </c>
      <c r="C32" s="1" t="s">
        <v>1411</v>
      </c>
      <c r="D32" s="180" t="s">
        <v>393</v>
      </c>
      <c r="E32" s="180" t="s">
        <v>382</v>
      </c>
      <c r="F32" s="180" t="s">
        <v>374</v>
      </c>
      <c r="G32" s="2">
        <v>5.47</v>
      </c>
      <c r="H32" s="2">
        <v>6.6</v>
      </c>
      <c r="I32" s="2">
        <v>7.7502500000000003</v>
      </c>
      <c r="J32" s="2">
        <v>9.6902500000000007</v>
      </c>
      <c r="K32" s="2">
        <v>10.62</v>
      </c>
      <c r="L32" s="2">
        <v>11.47025</v>
      </c>
      <c r="M32" s="2">
        <v>13.17</v>
      </c>
      <c r="N32" s="2">
        <v>16.739999999999998</v>
      </c>
      <c r="O32" s="2">
        <v>20.75</v>
      </c>
      <c r="P32" s="2">
        <v>24.62</v>
      </c>
      <c r="Q32" s="2">
        <v>26.82</v>
      </c>
      <c r="R32" s="2">
        <v>28.23</v>
      </c>
      <c r="S32" s="2">
        <v>29.25</v>
      </c>
      <c r="T32" s="2">
        <v>28.93</v>
      </c>
      <c r="U32" s="2">
        <v>29.39</v>
      </c>
      <c r="V32" s="2">
        <v>30.32</v>
      </c>
      <c r="W32" s="2">
        <v>32.06</v>
      </c>
      <c r="X32" s="2">
        <v>34.86</v>
      </c>
      <c r="Y32" s="2">
        <v>41.37</v>
      </c>
      <c r="Z32" s="2">
        <v>52.12</v>
      </c>
      <c r="AA32" s="2">
        <v>54.689990000000002</v>
      </c>
      <c r="AB32" s="2">
        <v>59.37</v>
      </c>
      <c r="AC32" s="2">
        <v>65.3</v>
      </c>
      <c r="AD32" s="2">
        <v>65.739999999999995</v>
      </c>
      <c r="AE32" s="2">
        <v>65.600009999999997</v>
      </c>
      <c r="AF32" s="2">
        <v>66.649990000000003</v>
      </c>
      <c r="AG32" s="2">
        <v>64.277760000000001</v>
      </c>
      <c r="AH32" s="2">
        <v>67.538550000000001</v>
      </c>
      <c r="AI32" s="2">
        <v>66.215239999999994</v>
      </c>
      <c r="AJ32" s="2">
        <v>66.146039999999999</v>
      </c>
      <c r="AK32" s="2">
        <v>65.106740000000002</v>
      </c>
      <c r="AL32" s="2">
        <v>63.83437</v>
      </c>
      <c r="AM32" s="2">
        <v>63.505189999999999</v>
      </c>
      <c r="AN32" s="2">
        <v>65.195310000000006</v>
      </c>
      <c r="AO32" s="2">
        <v>67.628559999999993</v>
      </c>
      <c r="AP32" s="2">
        <v>69.010639999999995</v>
      </c>
      <c r="AQ32" s="2">
        <v>65.103470000000002</v>
      </c>
      <c r="AR32" s="2">
        <v>63.673740000000002</v>
      </c>
      <c r="AS32" s="2">
        <v>67.882099999999994</v>
      </c>
      <c r="AT32" s="2">
        <v>64.129459999999995</v>
      </c>
      <c r="AU32" s="2">
        <v>51.984659999999998</v>
      </c>
      <c r="AV32" s="2">
        <v>47.577590000000001</v>
      </c>
      <c r="AW32" s="2">
        <v>42.890630000000002</v>
      </c>
      <c r="AX32" s="2">
        <v>37.896619999999999</v>
      </c>
      <c r="AY32" s="2">
        <v>34.551650000000002</v>
      </c>
      <c r="AZ32" s="2">
        <v>31.923719999999999</v>
      </c>
      <c r="BA32" s="2">
        <v>28.050550000000001</v>
      </c>
      <c r="BB32" s="2">
        <v>22.544779999999999</v>
      </c>
      <c r="BC32" s="2">
        <v>21.863569999999999</v>
      </c>
      <c r="BD32" s="2">
        <v>27.97064</v>
      </c>
      <c r="BE32" s="2">
        <v>36.773580000000003</v>
      </c>
      <c r="BF32" s="2">
        <v>45.892609999999998</v>
      </c>
      <c r="BG32" s="2">
        <v>49.369059999999998</v>
      </c>
      <c r="BH32" s="2">
        <v>55.091149999999999</v>
      </c>
      <c r="BI32" s="3">
        <v>61.848399999999998</v>
      </c>
      <c r="BJ32" s="3">
        <v>67.915679999999995</v>
      </c>
      <c r="BK32" s="3">
        <v>74.507620000000003</v>
      </c>
      <c r="BL32" s="3">
        <v>81.186000000000007</v>
      </c>
      <c r="BM32" s="3">
        <v>87.291139999999999</v>
      </c>
      <c r="BN32" s="3">
        <v>92.677940000000007</v>
      </c>
      <c r="BO32" s="3">
        <v>97.31232</v>
      </c>
      <c r="BP32" s="3">
        <v>101.3999</v>
      </c>
      <c r="BQ32" s="3">
        <v>105.0609</v>
      </c>
      <c r="BR32" s="3">
        <v>108.3565</v>
      </c>
      <c r="BS32" s="3">
        <v>111.3656</v>
      </c>
      <c r="BT32" s="3">
        <v>114.27549999999999</v>
      </c>
      <c r="BU32" s="3">
        <v>117.2072</v>
      </c>
      <c r="BV32" s="3">
        <v>120.1742</v>
      </c>
      <c r="BW32" s="3">
        <v>123.1855</v>
      </c>
      <c r="BX32" s="3">
        <v>126.24939999999999</v>
      </c>
      <c r="BY32" s="3">
        <v>129.37289999999999</v>
      </c>
      <c r="BZ32" s="3">
        <v>132.56190000000001</v>
      </c>
      <c r="CA32" s="3">
        <v>135.8212</v>
      </c>
      <c r="CB32" s="3">
        <v>139.1558</v>
      </c>
      <c r="CC32" s="3">
        <v>142.5701</v>
      </c>
      <c r="CD32" s="3">
        <v>146.06720000000001</v>
      </c>
      <c r="CE32" s="3">
        <v>149.65029999999999</v>
      </c>
      <c r="CF32" s="3">
        <v>153.32320000000001</v>
      </c>
      <c r="CG32" s="3">
        <v>157.09010000000001</v>
      </c>
      <c r="CH32" s="3">
        <v>160.9546</v>
      </c>
      <c r="CI32" s="3">
        <v>164.91929999999999</v>
      </c>
      <c r="CJ32" s="3">
        <v>168.98609999999999</v>
      </c>
      <c r="CK32" s="3">
        <v>173.15729999999999</v>
      </c>
      <c r="CL32" s="3">
        <v>177.435</v>
      </c>
      <c r="CM32" s="3">
        <v>181.8228</v>
      </c>
      <c r="CN32" s="3">
        <v>186.3245</v>
      </c>
      <c r="CO32" s="3">
        <v>190.94659999999999</v>
      </c>
      <c r="CP32" s="3">
        <v>195.6953</v>
      </c>
      <c r="CQ32" s="180" t="s">
        <v>677</v>
      </c>
      <c r="CR32" s="180" t="b">
        <v>1</v>
      </c>
      <c r="CS32" s="180" t="s">
        <v>376</v>
      </c>
      <c r="CT32" s="180" t="s">
        <v>376</v>
      </c>
      <c r="CU32" s="180">
        <v>2026</v>
      </c>
      <c r="CV32" s="180">
        <v>1</v>
      </c>
      <c r="CW32" s="17">
        <v>46174</v>
      </c>
      <c r="CX32" s="180" t="s">
        <v>678</v>
      </c>
      <c r="CY32" s="180" t="s">
        <v>679</v>
      </c>
      <c r="CZ32" s="180" t="s">
        <v>398</v>
      </c>
      <c r="DA32" s="180" t="s">
        <v>648</v>
      </c>
      <c r="DB32" s="180" t="s">
        <v>749</v>
      </c>
    </row>
    <row r="33" spans="1:106" x14ac:dyDescent="0.25">
      <c r="A33" s="180" t="s">
        <v>605</v>
      </c>
      <c r="B33" s="180" t="s">
        <v>457</v>
      </c>
      <c r="C33" s="1" t="s">
        <v>1411</v>
      </c>
      <c r="D33" s="180" t="s">
        <v>393</v>
      </c>
      <c r="E33" s="180" t="s">
        <v>382</v>
      </c>
      <c r="F33" s="180" t="s">
        <v>374</v>
      </c>
      <c r="G33" s="2">
        <v>1.9422379999999999</v>
      </c>
      <c r="H33" s="2">
        <v>2.231379</v>
      </c>
      <c r="I33" s="2">
        <v>2.6847110000000001</v>
      </c>
      <c r="J33" s="2">
        <v>3.339499</v>
      </c>
      <c r="K33" s="2">
        <v>3.9113760000000002</v>
      </c>
      <c r="L33" s="2">
        <v>4.7723930000000001</v>
      </c>
      <c r="M33" s="2">
        <v>5.9224360000000003</v>
      </c>
      <c r="N33" s="2">
        <v>7.1106720000000001</v>
      </c>
      <c r="O33" s="2">
        <v>8.5120090000000008</v>
      </c>
      <c r="P33" s="2">
        <v>10.70613</v>
      </c>
      <c r="Q33" s="2">
        <v>12.774010000000001</v>
      </c>
      <c r="R33" s="2">
        <v>15.886900000000001</v>
      </c>
      <c r="S33" s="2">
        <v>19.383839999999999</v>
      </c>
      <c r="T33" s="2">
        <v>23.163160000000001</v>
      </c>
      <c r="U33" s="2">
        <v>26.093350000000001</v>
      </c>
      <c r="V33" s="2">
        <v>31.75075</v>
      </c>
      <c r="W33" s="2">
        <v>37.735129999999998</v>
      </c>
      <c r="X33" s="2">
        <v>45.543799999999997</v>
      </c>
      <c r="Y33" s="2">
        <v>56.247120000000002</v>
      </c>
      <c r="Z33" s="2">
        <v>65.022999999999996</v>
      </c>
      <c r="AA33" s="2">
        <v>73.214550000000003</v>
      </c>
      <c r="AB33" s="2">
        <v>83.029380000000003</v>
      </c>
      <c r="AC33" s="2">
        <v>91.616</v>
      </c>
      <c r="AD33" s="2">
        <v>100.44199999999999</v>
      </c>
      <c r="AE33" s="2">
        <v>111.036</v>
      </c>
      <c r="AF33" s="2">
        <v>120.926</v>
      </c>
      <c r="AG33" s="2">
        <v>128.73500000000001</v>
      </c>
      <c r="AH33" s="2">
        <v>136.33799999999999</v>
      </c>
      <c r="AI33" s="2">
        <v>147.672</v>
      </c>
      <c r="AJ33" s="2">
        <v>159.09399999999999</v>
      </c>
      <c r="AK33" s="2">
        <v>174.36500000000001</v>
      </c>
      <c r="AL33" s="2">
        <v>189.04900000000001</v>
      </c>
      <c r="AM33" s="2">
        <v>195.036</v>
      </c>
      <c r="AN33" s="2">
        <v>214.46100000000001</v>
      </c>
      <c r="AO33" s="2">
        <v>229.32300000000001</v>
      </c>
      <c r="AP33" s="2">
        <v>238.679</v>
      </c>
      <c r="AQ33" s="2">
        <v>234.49700000000001</v>
      </c>
      <c r="AR33" s="2">
        <v>224.196</v>
      </c>
      <c r="AS33" s="2">
        <v>204.02699999999999</v>
      </c>
      <c r="AT33" s="2">
        <v>186.23400000000001</v>
      </c>
      <c r="AU33" s="2">
        <v>178.16200000000001</v>
      </c>
      <c r="AV33" s="2">
        <v>176.191</v>
      </c>
      <c r="AW33" s="2">
        <v>175.29599999999999</v>
      </c>
      <c r="AX33" s="2">
        <v>174.631</v>
      </c>
      <c r="AY33" s="2">
        <v>177.262</v>
      </c>
      <c r="AZ33" s="2">
        <v>180.54400000000001</v>
      </c>
      <c r="BA33" s="2">
        <v>184.58</v>
      </c>
      <c r="BB33" s="2">
        <v>167.96299999999999</v>
      </c>
      <c r="BC33" s="2">
        <v>183.84100000000001</v>
      </c>
      <c r="BD33" s="2">
        <v>206.28700000000001</v>
      </c>
      <c r="BE33" s="2">
        <v>223.989</v>
      </c>
      <c r="BF33" s="2">
        <v>236.233</v>
      </c>
      <c r="BG33" s="2">
        <v>247.751</v>
      </c>
      <c r="BH33" s="3">
        <v>256.6893</v>
      </c>
      <c r="BI33" s="3">
        <v>268.89609999999999</v>
      </c>
      <c r="BJ33" s="3">
        <v>278.47149999999999</v>
      </c>
      <c r="BK33" s="3">
        <v>288.71039999999999</v>
      </c>
      <c r="BL33" s="3">
        <v>298.84410000000003</v>
      </c>
      <c r="BM33" s="3">
        <v>308.67419999999998</v>
      </c>
      <c r="BN33" s="3">
        <v>318.48840000000001</v>
      </c>
      <c r="BO33" s="3">
        <v>328.26029999999997</v>
      </c>
      <c r="BP33" s="3">
        <v>338.05180000000001</v>
      </c>
      <c r="BQ33" s="3">
        <v>347.67559999999997</v>
      </c>
      <c r="BR33" s="3">
        <v>357.14609999999999</v>
      </c>
      <c r="BS33" s="3">
        <v>366.66800000000001</v>
      </c>
      <c r="BT33" s="3">
        <v>376.28919999999999</v>
      </c>
      <c r="BU33" s="3">
        <v>385.98039999999997</v>
      </c>
      <c r="BV33" s="3">
        <v>395.72410000000002</v>
      </c>
      <c r="BW33" s="3">
        <v>405.51530000000002</v>
      </c>
      <c r="BX33" s="3">
        <v>415.3569</v>
      </c>
      <c r="BY33" s="3">
        <v>425.23719999999997</v>
      </c>
      <c r="BZ33" s="3">
        <v>435.14389999999997</v>
      </c>
      <c r="CA33" s="3">
        <v>445.08260000000001</v>
      </c>
      <c r="CB33" s="3">
        <v>455.04329999999999</v>
      </c>
      <c r="CC33" s="3">
        <v>465.11059999999998</v>
      </c>
      <c r="CD33" s="3">
        <v>475.3956</v>
      </c>
      <c r="CE33" s="3">
        <v>485.9128</v>
      </c>
      <c r="CF33" s="3">
        <v>496.66770000000002</v>
      </c>
      <c r="CG33" s="3">
        <v>507.66730000000001</v>
      </c>
      <c r="CH33" s="3">
        <v>518.91250000000002</v>
      </c>
      <c r="CI33" s="3">
        <v>530.40589999999997</v>
      </c>
      <c r="CJ33" s="3">
        <v>542.15909999999997</v>
      </c>
      <c r="CK33" s="3">
        <v>554.17870000000005</v>
      </c>
      <c r="CL33" s="3">
        <v>566.47029999999995</v>
      </c>
      <c r="CM33" s="3">
        <v>579.03440000000001</v>
      </c>
      <c r="CN33" s="3">
        <v>591.88009999999997</v>
      </c>
      <c r="CO33" s="3">
        <v>605.0145</v>
      </c>
      <c r="CP33" s="3">
        <v>618.4434</v>
      </c>
      <c r="CQ33" s="180" t="s">
        <v>606</v>
      </c>
      <c r="CR33" s="180" t="b">
        <v>1</v>
      </c>
      <c r="CS33" s="180" t="s">
        <v>376</v>
      </c>
      <c r="CT33" s="180" t="s">
        <v>376</v>
      </c>
      <c r="CU33" s="180">
        <v>2025</v>
      </c>
      <c r="CV33" s="180">
        <v>4</v>
      </c>
      <c r="CW33" s="17">
        <v>46174</v>
      </c>
      <c r="CX33" s="1" t="s">
        <v>607</v>
      </c>
      <c r="CY33" s="180" t="s">
        <v>608</v>
      </c>
      <c r="CZ33" s="180" t="s">
        <v>609</v>
      </c>
      <c r="DA33" s="180" t="s">
        <v>460</v>
      </c>
      <c r="DB33" s="180" t="s">
        <v>749</v>
      </c>
    </row>
    <row r="34" spans="1:106" x14ac:dyDescent="0.25">
      <c r="A34" s="180" t="s">
        <v>605</v>
      </c>
      <c r="B34" s="180" t="s">
        <v>439</v>
      </c>
      <c r="C34" s="1" t="s">
        <v>1411</v>
      </c>
      <c r="D34" s="180" t="s">
        <v>393</v>
      </c>
      <c r="E34" s="180" t="s">
        <v>382</v>
      </c>
      <c r="F34" s="180" t="s">
        <v>374</v>
      </c>
      <c r="G34" s="2">
        <v>0.35222419999999999</v>
      </c>
      <c r="H34" s="2">
        <v>0.44295760000000001</v>
      </c>
      <c r="I34" s="2">
        <v>0.57061799999999996</v>
      </c>
      <c r="J34" s="2">
        <v>0.68191239999999997</v>
      </c>
      <c r="K34" s="2">
        <v>0.89238969999999995</v>
      </c>
      <c r="L34" s="2">
        <v>1.2853699999999999</v>
      </c>
      <c r="M34" s="2">
        <v>1.4765740000000001</v>
      </c>
      <c r="N34" s="2">
        <v>1.8823920000000001</v>
      </c>
      <c r="O34" s="2">
        <v>2.669562</v>
      </c>
      <c r="P34" s="2">
        <v>3.670045</v>
      </c>
      <c r="Q34" s="2">
        <v>5.1650200000000002</v>
      </c>
      <c r="R34" s="2">
        <v>7.5714480000000002</v>
      </c>
      <c r="S34" s="2">
        <v>10.150980000000001</v>
      </c>
      <c r="T34" s="2">
        <v>12.293810000000001</v>
      </c>
      <c r="U34" s="2">
        <v>16.200119999999998</v>
      </c>
      <c r="V34" s="2">
        <v>22.344239999999999</v>
      </c>
      <c r="W34" s="2">
        <v>29.204840000000001</v>
      </c>
      <c r="X34" s="2">
        <v>41.058639999999997</v>
      </c>
      <c r="Y34" s="2">
        <v>51.413760000000003</v>
      </c>
      <c r="Z34" s="2">
        <v>66.384910000000005</v>
      </c>
      <c r="AA34" s="2">
        <v>87.227890000000002</v>
      </c>
      <c r="AB34" s="2">
        <v>95.942329999999998</v>
      </c>
      <c r="AC34" s="2">
        <v>107.8664</v>
      </c>
      <c r="AD34" s="2">
        <v>119.2856</v>
      </c>
      <c r="AE34" s="2">
        <v>127.36499999999999</v>
      </c>
      <c r="AF34" s="2">
        <v>136.80799999999999</v>
      </c>
      <c r="AG34" s="2">
        <v>147.32400000000001</v>
      </c>
      <c r="AH34" s="2">
        <v>169.98400000000001</v>
      </c>
      <c r="AI34" s="2">
        <v>188.57499999999999</v>
      </c>
      <c r="AJ34" s="2">
        <v>206.68299999999999</v>
      </c>
      <c r="AK34" s="2">
        <v>215.80600000000001</v>
      </c>
      <c r="AL34" s="2">
        <v>244.60599999999999</v>
      </c>
      <c r="AM34" s="2">
        <v>255.499</v>
      </c>
      <c r="AN34" s="2">
        <v>276.75</v>
      </c>
      <c r="AO34" s="2">
        <v>288.685</v>
      </c>
      <c r="AP34" s="2">
        <v>310.04199999999997</v>
      </c>
      <c r="AQ34" s="2">
        <v>348.024</v>
      </c>
      <c r="AR34" s="2">
        <v>314.22699999999998</v>
      </c>
      <c r="AS34" s="2">
        <v>242.46100000000001</v>
      </c>
      <c r="AT34" s="2">
        <v>324.59100000000001</v>
      </c>
      <c r="AU34" s="2">
        <v>337.714</v>
      </c>
      <c r="AV34" s="2">
        <v>338.303</v>
      </c>
      <c r="AW34" s="2">
        <v>342.66699999999997</v>
      </c>
      <c r="AX34" s="2">
        <v>348.79599999999999</v>
      </c>
      <c r="AY34" s="2">
        <v>362.18099999999998</v>
      </c>
      <c r="AZ34" s="2">
        <v>390.38099999999997</v>
      </c>
      <c r="BA34" s="2">
        <v>404.66899999999998</v>
      </c>
      <c r="BB34" s="2">
        <v>436.86200000000002</v>
      </c>
      <c r="BC34" s="2">
        <v>449.72399999999999</v>
      </c>
      <c r="BD34" s="2">
        <v>449.40899999999999</v>
      </c>
      <c r="BE34" s="2">
        <v>463.149</v>
      </c>
      <c r="BF34" s="2">
        <v>463.63499999999999</v>
      </c>
      <c r="BG34" s="2">
        <v>470.18599999999998</v>
      </c>
      <c r="BH34" s="3">
        <v>468.6816</v>
      </c>
      <c r="BI34" s="3">
        <v>469.15989999999999</v>
      </c>
      <c r="BJ34" s="3">
        <v>470.59359999999998</v>
      </c>
      <c r="BK34" s="3">
        <v>472.99639999999999</v>
      </c>
      <c r="BL34" s="3">
        <v>476.53199999999998</v>
      </c>
      <c r="BM34" s="3">
        <v>480.58350000000002</v>
      </c>
      <c r="BN34" s="3">
        <v>484.99450000000002</v>
      </c>
      <c r="BO34" s="3">
        <v>489.81569999999999</v>
      </c>
      <c r="BP34" s="3">
        <v>495.16879999999998</v>
      </c>
      <c r="BQ34" s="3">
        <v>501.0394</v>
      </c>
      <c r="BR34" s="3">
        <v>507.32369999999997</v>
      </c>
      <c r="BS34" s="3">
        <v>514.02599999999995</v>
      </c>
      <c r="BT34" s="3">
        <v>521.02530000000002</v>
      </c>
      <c r="BU34" s="3">
        <v>528.29139999999995</v>
      </c>
      <c r="BV34" s="3">
        <v>535.79280000000006</v>
      </c>
      <c r="BW34" s="3">
        <v>543.52020000000005</v>
      </c>
      <c r="BX34" s="3">
        <v>551.47799999999995</v>
      </c>
      <c r="BY34" s="3">
        <v>559.66520000000003</v>
      </c>
      <c r="BZ34" s="3">
        <v>568.08420000000001</v>
      </c>
      <c r="CA34" s="3">
        <v>576.74540000000002</v>
      </c>
      <c r="CB34" s="3">
        <v>585.64700000000005</v>
      </c>
      <c r="CC34" s="3">
        <v>594.7962</v>
      </c>
      <c r="CD34" s="3">
        <v>604.2002</v>
      </c>
      <c r="CE34" s="3">
        <v>613.86400000000003</v>
      </c>
      <c r="CF34" s="3">
        <v>623.79489999999998</v>
      </c>
      <c r="CG34" s="3">
        <v>634.00070000000005</v>
      </c>
      <c r="CH34" s="3">
        <v>644.48879999999997</v>
      </c>
      <c r="CI34" s="3">
        <v>655.26750000000004</v>
      </c>
      <c r="CJ34" s="3">
        <v>666.34410000000003</v>
      </c>
      <c r="CK34" s="3">
        <v>677.72500000000002</v>
      </c>
      <c r="CL34" s="3">
        <v>689.42399999999998</v>
      </c>
      <c r="CM34" s="3">
        <v>701.44240000000002</v>
      </c>
      <c r="CN34" s="3">
        <v>713.79579999999999</v>
      </c>
      <c r="CO34" s="3">
        <v>726.48810000000003</v>
      </c>
      <c r="CP34" s="3">
        <v>739.52919999999995</v>
      </c>
      <c r="CQ34" s="1" t="s">
        <v>716</v>
      </c>
      <c r="CR34" s="180" t="b">
        <v>0</v>
      </c>
      <c r="CS34" s="180" t="s">
        <v>376</v>
      </c>
      <c r="CT34" s="180" t="s">
        <v>376</v>
      </c>
      <c r="CU34" s="180">
        <v>2025</v>
      </c>
      <c r="CV34" s="180">
        <v>4</v>
      </c>
      <c r="CW34" s="17">
        <v>46174</v>
      </c>
      <c r="CX34" s="180" t="s">
        <v>717</v>
      </c>
      <c r="CY34" s="180" t="s">
        <v>718</v>
      </c>
      <c r="CZ34" s="180" t="s">
        <v>609</v>
      </c>
      <c r="DA34" s="180" t="s">
        <v>442</v>
      </c>
      <c r="DB34" s="180" t="s">
        <v>749</v>
      </c>
    </row>
    <row r="35" spans="1:106" x14ac:dyDescent="0.25">
      <c r="A35" s="180" t="s">
        <v>605</v>
      </c>
      <c r="B35" s="180" t="s">
        <v>645</v>
      </c>
      <c r="C35" s="1" t="s">
        <v>1411</v>
      </c>
      <c r="D35" s="180" t="s">
        <v>393</v>
      </c>
      <c r="E35" s="180" t="s">
        <v>382</v>
      </c>
      <c r="F35" s="180" t="s">
        <v>374</v>
      </c>
      <c r="G35" s="2">
        <v>-1.591869E-4</v>
      </c>
      <c r="H35" s="2">
        <v>2.7016869999999999E-3</v>
      </c>
      <c r="I35" s="2">
        <v>1.6202870000000001E-2</v>
      </c>
      <c r="J35" s="2">
        <v>3.4875379999999997E-2</v>
      </c>
      <c r="K35" s="2">
        <v>5.3190420000000002E-2</v>
      </c>
      <c r="L35" s="2">
        <v>8.3566420000000002E-2</v>
      </c>
      <c r="M35" s="2">
        <v>0.1205557</v>
      </c>
      <c r="N35" s="2">
        <v>0.1569082</v>
      </c>
      <c r="O35" s="2">
        <v>0.2607525</v>
      </c>
      <c r="P35" s="2">
        <v>0.46370220000000001</v>
      </c>
      <c r="Q35" s="2">
        <v>0.68475759999999997</v>
      </c>
      <c r="R35" s="2">
        <v>0.99096240000000002</v>
      </c>
      <c r="S35" s="2">
        <v>1.4809030000000001</v>
      </c>
      <c r="T35" s="2">
        <v>2.1306409999999998</v>
      </c>
      <c r="U35" s="2">
        <v>2.8016049999999999</v>
      </c>
      <c r="V35" s="2">
        <v>3.6739000000000002</v>
      </c>
      <c r="W35" s="2">
        <v>4.7809150000000002</v>
      </c>
      <c r="X35" s="2">
        <v>6.6268000000000002</v>
      </c>
      <c r="Y35" s="2">
        <v>7.0475000000000003</v>
      </c>
      <c r="Z35" s="2">
        <v>8.8667999999999996</v>
      </c>
      <c r="AA35" s="2">
        <v>10.0588</v>
      </c>
      <c r="AB35" s="2">
        <v>11.7371</v>
      </c>
      <c r="AC35" s="2">
        <v>11.4771</v>
      </c>
      <c r="AD35" s="2">
        <v>11.2171</v>
      </c>
      <c r="AE35" s="2">
        <v>10.957100000000001</v>
      </c>
      <c r="AF35" s="2">
        <v>10.697100000000001</v>
      </c>
      <c r="AG35" s="2">
        <v>10.437099999999999</v>
      </c>
      <c r="AH35" s="2">
        <v>10.177099999999999</v>
      </c>
      <c r="AI35" s="2">
        <v>9.457001</v>
      </c>
      <c r="AJ35" s="2">
        <v>8.7409999999999997</v>
      </c>
      <c r="AK35" s="2">
        <v>8.5869990000000005</v>
      </c>
      <c r="AL35" s="2">
        <v>8.9699989999999996</v>
      </c>
      <c r="AM35" s="2">
        <v>9.0069999999999997</v>
      </c>
      <c r="AN35" s="2">
        <v>9.776999</v>
      </c>
      <c r="AO35" s="2">
        <v>10.683999999999999</v>
      </c>
      <c r="AP35" s="2">
        <v>11.936999999999999</v>
      </c>
      <c r="AQ35" s="2">
        <v>11.917</v>
      </c>
      <c r="AR35" s="2">
        <v>13.236000000000001</v>
      </c>
      <c r="AS35" s="2">
        <v>15.066000000000001</v>
      </c>
      <c r="AT35" s="2">
        <v>9.9712379999999996</v>
      </c>
      <c r="AU35" s="2">
        <v>7.4169780000000003</v>
      </c>
      <c r="AV35" s="2">
        <v>7.0799149999999997</v>
      </c>
      <c r="AW35" s="2">
        <v>6.2856319999999997</v>
      </c>
      <c r="AX35" s="2">
        <v>5.6040539999999996</v>
      </c>
      <c r="AY35" s="2">
        <v>5.5555849999999998</v>
      </c>
      <c r="AZ35" s="2">
        <v>6.0678869999999998</v>
      </c>
      <c r="BA35" s="2">
        <v>5.4984460000000004</v>
      </c>
      <c r="BB35" s="2">
        <v>4.9464560000000004</v>
      </c>
      <c r="BC35" s="2">
        <v>4.5253110000000003</v>
      </c>
      <c r="BD35" s="2">
        <v>5.1533860000000002</v>
      </c>
      <c r="BE35" s="2">
        <v>7.6008690000000003</v>
      </c>
      <c r="BF35" s="2">
        <v>8.2335790000000006</v>
      </c>
      <c r="BG35" s="2">
        <v>7.844544</v>
      </c>
      <c r="BH35" s="3">
        <v>8.0700009999999995</v>
      </c>
      <c r="BI35" s="3">
        <v>8.5619999999999994</v>
      </c>
      <c r="BJ35" s="3">
        <v>9.0619999999999994</v>
      </c>
      <c r="BK35" s="3">
        <v>9.5589999999999993</v>
      </c>
      <c r="BL35" s="3">
        <v>10.071</v>
      </c>
      <c r="BM35" s="3">
        <v>10.596</v>
      </c>
      <c r="BN35" s="3">
        <v>11.108000000000001</v>
      </c>
      <c r="BO35" s="3">
        <v>11.59</v>
      </c>
      <c r="BP35" s="3">
        <v>12.06</v>
      </c>
      <c r="BQ35" s="3">
        <v>12.53</v>
      </c>
      <c r="BR35" s="3">
        <v>12.997999999999999</v>
      </c>
      <c r="BS35" s="3">
        <v>13.465999999999999</v>
      </c>
      <c r="BT35" s="3">
        <v>13.932</v>
      </c>
      <c r="BU35" s="3">
        <v>14.393000000000001</v>
      </c>
      <c r="BV35" s="3">
        <v>14.848000000000001</v>
      </c>
      <c r="BW35" s="3">
        <v>15.297000000000001</v>
      </c>
      <c r="BX35" s="3">
        <v>15.742000000000001</v>
      </c>
      <c r="BY35" s="3">
        <v>16.184000000000001</v>
      </c>
      <c r="BZ35" s="3">
        <v>16.622</v>
      </c>
      <c r="CA35" s="3">
        <v>17.061</v>
      </c>
      <c r="CB35" s="3">
        <v>17.5</v>
      </c>
      <c r="CC35" s="3">
        <v>17.942</v>
      </c>
      <c r="CD35" s="3">
        <v>18.385000000000002</v>
      </c>
      <c r="CE35" s="3">
        <v>18.832000000000001</v>
      </c>
      <c r="CF35" s="3">
        <v>19.286000000000001</v>
      </c>
      <c r="CG35" s="3">
        <v>19.742999999999999</v>
      </c>
      <c r="CH35" s="3">
        <v>20.207000000000001</v>
      </c>
      <c r="CI35" s="3">
        <v>20.678999999999998</v>
      </c>
      <c r="CJ35" s="3">
        <v>21.158000000000001</v>
      </c>
      <c r="CK35" s="3">
        <v>21.646999999999998</v>
      </c>
      <c r="CL35" s="3">
        <v>22.143999999999998</v>
      </c>
      <c r="CM35" s="3">
        <v>22.652000000000001</v>
      </c>
      <c r="CN35" s="3">
        <v>23.170999999999999</v>
      </c>
      <c r="CO35" s="3">
        <v>23.701000000000001</v>
      </c>
      <c r="CP35" s="3">
        <v>24.242000000000001</v>
      </c>
      <c r="CQ35" s="1" t="s">
        <v>680</v>
      </c>
      <c r="CR35" s="180" t="b">
        <v>0</v>
      </c>
      <c r="CS35" s="180" t="s">
        <v>376</v>
      </c>
      <c r="CT35" s="180" t="s">
        <v>376</v>
      </c>
      <c r="CU35" s="180">
        <v>2025</v>
      </c>
      <c r="CV35" s="180">
        <v>4</v>
      </c>
      <c r="CW35" s="17">
        <v>46174</v>
      </c>
      <c r="CX35" s="1" t="s">
        <v>680</v>
      </c>
      <c r="CY35" s="1" t="s">
        <v>681</v>
      </c>
      <c r="CZ35" s="180" t="s">
        <v>609</v>
      </c>
      <c r="DA35" s="180" t="s">
        <v>648</v>
      </c>
      <c r="DB35" s="180" t="s">
        <v>749</v>
      </c>
    </row>
    <row r="36" spans="1:106" x14ac:dyDescent="0.25">
      <c r="A36" s="180" t="s">
        <v>610</v>
      </c>
      <c r="B36" s="180" t="s">
        <v>457</v>
      </c>
      <c r="C36" s="1" t="s">
        <v>1411</v>
      </c>
      <c r="D36" s="180" t="s">
        <v>393</v>
      </c>
      <c r="E36" s="180" t="s">
        <v>382</v>
      </c>
      <c r="F36" s="180" t="s">
        <v>374</v>
      </c>
      <c r="G36" s="2">
        <v>3.884315</v>
      </c>
      <c r="H36" s="2">
        <v>4.3161909999999999</v>
      </c>
      <c r="I36" s="2">
        <v>5.4270500000000004</v>
      </c>
      <c r="J36" s="2">
        <v>6.6849420000000004</v>
      </c>
      <c r="K36" s="2">
        <v>8.1368310000000008</v>
      </c>
      <c r="L36" s="2">
        <v>9.6169170000000008</v>
      </c>
      <c r="M36" s="2">
        <v>11.392200000000001</v>
      </c>
      <c r="N36" s="2">
        <v>13.519069999999999</v>
      </c>
      <c r="O36" s="2">
        <v>16.40409</v>
      </c>
      <c r="P36" s="2">
        <v>19.460229999999999</v>
      </c>
      <c r="Q36" s="2">
        <v>21.449400000000001</v>
      </c>
      <c r="R36" s="2">
        <v>23.754580000000001</v>
      </c>
      <c r="S36" s="2">
        <v>25.80414</v>
      </c>
      <c r="T36" s="2">
        <v>27.486529999999998</v>
      </c>
      <c r="U36" s="2">
        <v>29.375520000000002</v>
      </c>
      <c r="V36" s="2">
        <v>31.380279999999999</v>
      </c>
      <c r="W36" s="2">
        <v>34.809849999999997</v>
      </c>
      <c r="X36" s="2">
        <v>37.741930000000004</v>
      </c>
      <c r="Y36" s="2">
        <v>39.270000000000003</v>
      </c>
      <c r="Z36" s="2">
        <v>41.82649</v>
      </c>
      <c r="AA36" s="2">
        <v>45.048549999999999</v>
      </c>
      <c r="AB36" s="2">
        <v>48.419670000000004</v>
      </c>
      <c r="AC36" s="2">
        <v>54.767000000000003</v>
      </c>
      <c r="AD36" s="2">
        <v>60.027000000000001</v>
      </c>
      <c r="AE36" s="2">
        <v>69.465999999999994</v>
      </c>
      <c r="AF36" s="2">
        <v>80.753</v>
      </c>
      <c r="AG36" s="2">
        <v>92.795010000000005</v>
      </c>
      <c r="AH36" s="2">
        <v>108.346</v>
      </c>
      <c r="AI36" s="2">
        <v>121.967</v>
      </c>
      <c r="AJ36" s="2">
        <v>135.94200000000001</v>
      </c>
      <c r="AK36" s="2">
        <v>145.87299999999999</v>
      </c>
      <c r="AL36" s="2">
        <v>156.11000000000001</v>
      </c>
      <c r="AM36" s="2">
        <v>170.28700000000001</v>
      </c>
      <c r="AN36" s="2">
        <v>184.98500000000001</v>
      </c>
      <c r="AO36" s="2">
        <v>196.87799999999999</v>
      </c>
      <c r="AP36" s="2">
        <v>187.51</v>
      </c>
      <c r="AQ36" s="2">
        <v>169.96799999999999</v>
      </c>
      <c r="AR36" s="2">
        <v>167.25200000000001</v>
      </c>
      <c r="AS36" s="2">
        <v>172.99100000000001</v>
      </c>
      <c r="AT36" s="2">
        <v>176.08799999999999</v>
      </c>
      <c r="AU36" s="2">
        <v>182.42400000000001</v>
      </c>
      <c r="AV36" s="2">
        <v>200.56700000000001</v>
      </c>
      <c r="AW36" s="2">
        <v>273.02499999999998</v>
      </c>
      <c r="AX36" s="2">
        <v>274.74099999999999</v>
      </c>
      <c r="AY36" s="2">
        <v>308.12400000000002</v>
      </c>
      <c r="AZ36" s="2">
        <v>335.10399999999998</v>
      </c>
      <c r="BA36" s="2">
        <v>363.77</v>
      </c>
      <c r="BB36" s="2">
        <v>383.28199999999998</v>
      </c>
      <c r="BC36" s="2">
        <v>448.892</v>
      </c>
      <c r="BD36" s="2">
        <v>520.89700000000005</v>
      </c>
      <c r="BE36" s="2">
        <v>525.19000000000005</v>
      </c>
      <c r="BF36" s="2">
        <v>562.85199999999998</v>
      </c>
      <c r="BG36" s="2">
        <v>639.649</v>
      </c>
      <c r="BH36" s="3">
        <v>618.67999999999995</v>
      </c>
      <c r="BI36" s="3">
        <v>657.44849999999997</v>
      </c>
      <c r="BJ36" s="3">
        <v>696.97590000000002</v>
      </c>
      <c r="BK36" s="3">
        <v>735.02279999999996</v>
      </c>
      <c r="BL36" s="3">
        <v>772.55730000000005</v>
      </c>
      <c r="BM36" s="3">
        <v>809.12750000000005</v>
      </c>
      <c r="BN36" s="3">
        <v>846.2894</v>
      </c>
      <c r="BO36" s="3">
        <v>884.23440000000005</v>
      </c>
      <c r="BP36" s="3">
        <v>923.774</v>
      </c>
      <c r="BQ36" s="3">
        <v>965.07809999999995</v>
      </c>
      <c r="BR36" s="3">
        <v>1007.746</v>
      </c>
      <c r="BS36" s="3">
        <v>1050.9860000000001</v>
      </c>
      <c r="BT36" s="3">
        <v>1093.7860000000001</v>
      </c>
      <c r="BU36" s="3">
        <v>1136.875</v>
      </c>
      <c r="BV36" s="3">
        <v>1180.2159999999999</v>
      </c>
      <c r="BW36" s="3">
        <v>1224.3230000000001</v>
      </c>
      <c r="BX36" s="3">
        <v>1269.546</v>
      </c>
      <c r="BY36" s="3">
        <v>1315.981</v>
      </c>
      <c r="BZ36" s="3">
        <v>1363.4949999999999</v>
      </c>
      <c r="CA36" s="3">
        <v>1411.5360000000001</v>
      </c>
      <c r="CB36" s="3">
        <v>1460.829</v>
      </c>
      <c r="CC36" s="3">
        <v>1510.9349999999999</v>
      </c>
      <c r="CD36" s="3">
        <v>1562.174</v>
      </c>
      <c r="CE36" s="3">
        <v>1614.748</v>
      </c>
      <c r="CF36" s="3">
        <v>1668.1959999999999</v>
      </c>
      <c r="CG36" s="3">
        <v>1722.8030000000001</v>
      </c>
      <c r="CH36" s="3">
        <v>1778.6289999999999</v>
      </c>
      <c r="CI36" s="3">
        <v>1834.9839999999999</v>
      </c>
      <c r="CJ36" s="3">
        <v>1892.1469999999999</v>
      </c>
      <c r="CK36" s="3">
        <v>1950.62</v>
      </c>
      <c r="CL36" s="3">
        <v>2010.441</v>
      </c>
      <c r="CM36" s="3">
        <v>2072.288</v>
      </c>
      <c r="CN36" s="3">
        <v>2136.0140000000001</v>
      </c>
      <c r="CO36" s="3">
        <v>2201.2020000000002</v>
      </c>
      <c r="CP36" s="3">
        <v>2268.0070000000001</v>
      </c>
      <c r="CQ36" s="180" t="s">
        <v>611</v>
      </c>
      <c r="CR36" s="180" t="b">
        <v>1</v>
      </c>
      <c r="CS36" s="180" t="s">
        <v>376</v>
      </c>
      <c r="CT36" s="180" t="s">
        <v>376</v>
      </c>
      <c r="CU36" s="180">
        <v>2025</v>
      </c>
      <c r="CV36" s="180">
        <v>4</v>
      </c>
      <c r="CW36" s="17">
        <v>46174</v>
      </c>
      <c r="CX36" s="1" t="s">
        <v>612</v>
      </c>
      <c r="CY36" s="180" t="s">
        <v>613</v>
      </c>
      <c r="CZ36" s="180" t="s">
        <v>614</v>
      </c>
      <c r="DA36" s="180" t="s">
        <v>460</v>
      </c>
      <c r="DB36" s="180" t="s">
        <v>749</v>
      </c>
    </row>
    <row r="37" spans="1:106" x14ac:dyDescent="0.25">
      <c r="A37" s="180" t="s">
        <v>610</v>
      </c>
      <c r="B37" s="180" t="s">
        <v>439</v>
      </c>
      <c r="C37" s="1" t="s">
        <v>1411</v>
      </c>
      <c r="D37" s="180" t="s">
        <v>393</v>
      </c>
      <c r="E37" s="180" t="s">
        <v>382</v>
      </c>
      <c r="F37" s="180" t="s">
        <v>374</v>
      </c>
      <c r="G37" s="2">
        <v>1E-3</v>
      </c>
      <c r="H37" s="2">
        <v>1E-3</v>
      </c>
      <c r="I37" s="2">
        <v>1E-3</v>
      </c>
      <c r="J37" s="2">
        <v>1E-3</v>
      </c>
      <c r="K37" s="2">
        <v>1E-3</v>
      </c>
      <c r="L37" s="2">
        <v>1E-3</v>
      </c>
      <c r="M37" s="2">
        <v>1E-3</v>
      </c>
      <c r="N37" s="2">
        <v>7.2451030000000003</v>
      </c>
      <c r="O37" s="2">
        <v>9.3602670000000003</v>
      </c>
      <c r="P37" s="2">
        <v>11.8583</v>
      </c>
      <c r="Q37" s="2">
        <v>15.329129999999999</v>
      </c>
      <c r="R37" s="2">
        <v>17.781649999999999</v>
      </c>
      <c r="S37" s="2">
        <v>19.89949</v>
      </c>
      <c r="T37" s="2">
        <v>24.452000000000002</v>
      </c>
      <c r="U37" s="2">
        <v>26.384209999999999</v>
      </c>
      <c r="V37" s="2">
        <v>27.72738</v>
      </c>
      <c r="W37" s="2">
        <v>28.278040000000001</v>
      </c>
      <c r="X37" s="2">
        <v>29.011649999999999</v>
      </c>
      <c r="Y37" s="2">
        <v>30.546710000000001</v>
      </c>
      <c r="Z37" s="2">
        <v>31.426690000000001</v>
      </c>
      <c r="AA37" s="2">
        <v>34.893949999999997</v>
      </c>
      <c r="AB37" s="2">
        <v>35.357140000000001</v>
      </c>
      <c r="AC37" s="2">
        <v>36.98948</v>
      </c>
      <c r="AD37" s="2">
        <v>36.619990000000001</v>
      </c>
      <c r="AE37" s="2">
        <v>37.071579999999997</v>
      </c>
      <c r="AF37" s="2">
        <v>35.433</v>
      </c>
      <c r="AG37" s="2">
        <v>31.702000000000002</v>
      </c>
      <c r="AH37" s="2">
        <v>26.648</v>
      </c>
      <c r="AI37" s="2">
        <v>25.481000000000002</v>
      </c>
      <c r="AJ37" s="2">
        <v>30.843</v>
      </c>
      <c r="AK37" s="2">
        <v>32.104999999999997</v>
      </c>
      <c r="AL37" s="2">
        <v>30.965</v>
      </c>
      <c r="AM37" s="2">
        <v>30.015000000000001</v>
      </c>
      <c r="AN37" s="2">
        <v>26.798999999999999</v>
      </c>
      <c r="AO37" s="2">
        <v>28.331</v>
      </c>
      <c r="AP37" s="2">
        <v>42.645000000000003</v>
      </c>
      <c r="AQ37" s="2">
        <v>62.652999999999999</v>
      </c>
      <c r="AR37" s="2">
        <v>111.483</v>
      </c>
      <c r="AS37" s="2">
        <v>136.05799999999999</v>
      </c>
      <c r="AT37" s="2">
        <v>153.185</v>
      </c>
      <c r="AU37" s="2">
        <v>162.684</v>
      </c>
      <c r="AV37" s="2">
        <v>168.512</v>
      </c>
      <c r="AW37" s="2">
        <v>173.51900000000001</v>
      </c>
      <c r="AX37" s="2">
        <v>176.86199999999999</v>
      </c>
      <c r="AY37" s="2">
        <v>174.828</v>
      </c>
      <c r="AZ37" s="2">
        <v>176.08199999999999</v>
      </c>
      <c r="BA37" s="2">
        <v>173.553</v>
      </c>
      <c r="BB37" s="2">
        <v>184.83799999999999</v>
      </c>
      <c r="BC37" s="2">
        <v>184.41300000000001</v>
      </c>
      <c r="BD37" s="2">
        <v>192.959</v>
      </c>
      <c r="BE37" s="2">
        <v>193.10499999999999</v>
      </c>
      <c r="BF37" s="2">
        <v>176.17</v>
      </c>
      <c r="BG37" s="2">
        <v>167.33600000000001</v>
      </c>
      <c r="BH37" s="3">
        <v>164.53620000000001</v>
      </c>
      <c r="BI37" s="3">
        <v>161.4248</v>
      </c>
      <c r="BJ37" s="3">
        <v>157.9838</v>
      </c>
      <c r="BK37" s="3">
        <v>154.36439999999999</v>
      </c>
      <c r="BL37" s="3">
        <v>150.77690000000001</v>
      </c>
      <c r="BM37" s="3">
        <v>147.0213</v>
      </c>
      <c r="BN37" s="3">
        <v>143.32419999999999</v>
      </c>
      <c r="BO37" s="3">
        <v>139.7764</v>
      </c>
      <c r="BP37" s="3">
        <v>136.52430000000001</v>
      </c>
      <c r="BQ37" s="3">
        <v>133.73500000000001</v>
      </c>
      <c r="BR37" s="3">
        <v>131.5975</v>
      </c>
      <c r="BS37" s="3">
        <v>130.28729999999999</v>
      </c>
      <c r="BT37" s="3">
        <v>129.98589999999999</v>
      </c>
      <c r="BU37" s="3">
        <v>130.792</v>
      </c>
      <c r="BV37" s="3">
        <v>132.7792</v>
      </c>
      <c r="BW37" s="3">
        <v>135.97200000000001</v>
      </c>
      <c r="BX37" s="3">
        <v>140.46289999999999</v>
      </c>
      <c r="BY37" s="3">
        <v>146.35640000000001</v>
      </c>
      <c r="BZ37" s="3">
        <v>153.7732</v>
      </c>
      <c r="CA37" s="3">
        <v>162.851</v>
      </c>
      <c r="CB37" s="3">
        <v>173.71289999999999</v>
      </c>
      <c r="CC37" s="3">
        <v>186.51779999999999</v>
      </c>
      <c r="CD37" s="3">
        <v>201.42230000000001</v>
      </c>
      <c r="CE37" s="3">
        <v>218.511</v>
      </c>
      <c r="CF37" s="3">
        <v>237.93940000000001</v>
      </c>
      <c r="CG37" s="3">
        <v>259.73360000000002</v>
      </c>
      <c r="CH37" s="3">
        <v>283.89030000000002</v>
      </c>
      <c r="CI37" s="3">
        <v>310.5018</v>
      </c>
      <c r="CJ37" s="3">
        <v>339.61930000000001</v>
      </c>
      <c r="CK37" s="3">
        <v>371.27370000000002</v>
      </c>
      <c r="CL37" s="3">
        <v>405.50220000000002</v>
      </c>
      <c r="CM37" s="3">
        <v>442.25790000000001</v>
      </c>
      <c r="CN37" s="3">
        <v>481.57659999999998</v>
      </c>
      <c r="CO37" s="3">
        <v>523.49440000000004</v>
      </c>
      <c r="CP37" s="3">
        <v>568.01419999999996</v>
      </c>
      <c r="CQ37" s="180" t="s">
        <v>719</v>
      </c>
      <c r="CR37" s="180" t="b">
        <v>0</v>
      </c>
      <c r="CS37" s="180" t="s">
        <v>376</v>
      </c>
      <c r="CT37" s="180" t="s">
        <v>376</v>
      </c>
      <c r="CU37" s="180">
        <v>2025</v>
      </c>
      <c r="CV37" s="180">
        <v>4</v>
      </c>
      <c r="CW37" s="17">
        <v>46174</v>
      </c>
      <c r="CX37" s="1" t="s">
        <v>720</v>
      </c>
      <c r="CY37" s="180" t="s">
        <v>721</v>
      </c>
      <c r="CZ37" s="180" t="s">
        <v>614</v>
      </c>
      <c r="DA37" s="180" t="s">
        <v>442</v>
      </c>
      <c r="DB37" s="180" t="s">
        <v>749</v>
      </c>
    </row>
    <row r="38" spans="1:106" x14ac:dyDescent="0.25">
      <c r="A38" s="180" t="s">
        <v>610</v>
      </c>
      <c r="B38" s="180" t="s">
        <v>645</v>
      </c>
      <c r="C38" s="1" t="s">
        <v>1411</v>
      </c>
      <c r="D38" s="180" t="s">
        <v>393</v>
      </c>
      <c r="E38" s="180" t="s">
        <v>382</v>
      </c>
      <c r="F38" s="180" t="s">
        <v>374</v>
      </c>
      <c r="G38" s="2">
        <v>0.12189</v>
      </c>
      <c r="H38" s="2">
        <v>0.14221</v>
      </c>
      <c r="I38" s="2">
        <v>0.20696999999999999</v>
      </c>
      <c r="J38" s="2">
        <v>0.29331000000000002</v>
      </c>
      <c r="K38" s="2">
        <v>0.37584000000000001</v>
      </c>
      <c r="L38" s="2">
        <v>0.48504009999999997</v>
      </c>
      <c r="M38" s="2">
        <v>0.60185999999999995</v>
      </c>
      <c r="N38" s="2">
        <v>0.76310999999999996</v>
      </c>
      <c r="O38" s="2">
        <v>1.0500700000000001</v>
      </c>
      <c r="P38" s="2">
        <v>1.5021</v>
      </c>
      <c r="Q38" s="2">
        <v>1.71288</v>
      </c>
      <c r="R38" s="2">
        <v>1.92746</v>
      </c>
      <c r="S38" s="2">
        <v>2.2893400000000002</v>
      </c>
      <c r="T38" s="2">
        <v>2.2804500000000001</v>
      </c>
      <c r="U38" s="2">
        <v>2.3997999999999999</v>
      </c>
      <c r="V38" s="2">
        <v>2.4442499999999998</v>
      </c>
      <c r="W38" s="2">
        <v>2.4582099999999998</v>
      </c>
      <c r="X38" s="2">
        <v>2.8403999999999998</v>
      </c>
      <c r="Y38" s="2">
        <v>2.8531</v>
      </c>
      <c r="Z38" s="2">
        <v>2.81501</v>
      </c>
      <c r="AA38" s="2">
        <v>2.84802</v>
      </c>
      <c r="AB38" s="2">
        <v>2.7972299999999999</v>
      </c>
      <c r="AC38" s="2">
        <v>2.7854000000000001</v>
      </c>
      <c r="AD38" s="2">
        <v>2.6215999999999999</v>
      </c>
      <c r="AE38" s="2">
        <v>2.5375999999999999</v>
      </c>
      <c r="AF38" s="2">
        <v>2.6600999999999999</v>
      </c>
      <c r="AG38" s="2">
        <v>2.1642999999999999</v>
      </c>
      <c r="AH38" s="2">
        <v>2.0714000000000001</v>
      </c>
      <c r="AI38" s="2">
        <v>1.7144999999999999</v>
      </c>
      <c r="AJ38" s="2">
        <v>1.7418</v>
      </c>
      <c r="AK38" s="2">
        <v>1.7282</v>
      </c>
      <c r="AL38" s="2">
        <v>1.6765000000000001</v>
      </c>
      <c r="AM38" s="2">
        <v>1.7141</v>
      </c>
      <c r="AN38" s="2">
        <v>1.8206</v>
      </c>
      <c r="AO38" s="2">
        <v>1.9695</v>
      </c>
      <c r="AP38" s="2">
        <v>2.3851</v>
      </c>
      <c r="AQ38" s="2">
        <v>3.3938000000000001</v>
      </c>
      <c r="AR38" s="2">
        <v>4.7253999999999996</v>
      </c>
      <c r="AS38" s="2">
        <v>5.7461010000000003</v>
      </c>
      <c r="AT38" s="2">
        <v>7.2755000000000001</v>
      </c>
      <c r="AU38" s="2">
        <v>7.7389000000000001</v>
      </c>
      <c r="AV38" s="2">
        <v>7.5759999999999996</v>
      </c>
      <c r="AW38" s="2">
        <v>6.9189999999999996</v>
      </c>
      <c r="AX38" s="2">
        <v>6.2624000000000004</v>
      </c>
      <c r="AY38" s="2">
        <v>5.9023000000000003</v>
      </c>
      <c r="AZ38" s="2">
        <v>5.3006000000000002</v>
      </c>
      <c r="BA38" s="2">
        <v>4.6108000000000002</v>
      </c>
      <c r="BB38" s="2">
        <v>3.8186</v>
      </c>
      <c r="BC38" s="2">
        <v>3.28</v>
      </c>
      <c r="BD38" s="2">
        <v>3.3113999999999999</v>
      </c>
      <c r="BE38" s="2">
        <v>3.4327999999999999</v>
      </c>
      <c r="BF38" s="2">
        <v>3.3441999999999998</v>
      </c>
      <c r="BG38" s="3">
        <v>3.1902400000000002</v>
      </c>
      <c r="BH38" s="3">
        <v>3.2751999999999999</v>
      </c>
      <c r="BI38" s="3">
        <v>3.5180799999999999</v>
      </c>
      <c r="BJ38" s="3">
        <v>3.7367699999999999</v>
      </c>
      <c r="BK38" s="3">
        <v>3.9166799999999999</v>
      </c>
      <c r="BL38" s="3">
        <v>4.06454</v>
      </c>
      <c r="BM38" s="3">
        <v>4.1809900000000004</v>
      </c>
      <c r="BN38" s="3">
        <v>4.2695800000000004</v>
      </c>
      <c r="BO38" s="3">
        <v>4.3393300000000004</v>
      </c>
      <c r="BP38" s="3">
        <v>4.3954800000000001</v>
      </c>
      <c r="BQ38" s="3">
        <v>4.4456100000000003</v>
      </c>
      <c r="BR38" s="3">
        <v>4.4972300000000001</v>
      </c>
      <c r="BS38" s="3">
        <v>4.5581100000000001</v>
      </c>
      <c r="BT38" s="3">
        <v>4.6356999999999999</v>
      </c>
      <c r="BU38" s="3">
        <v>4.7362500000000001</v>
      </c>
      <c r="BV38" s="3">
        <v>4.86388</v>
      </c>
      <c r="BW38" s="3">
        <v>5.0210100000000004</v>
      </c>
      <c r="BX38" s="3">
        <v>5.2103799999999998</v>
      </c>
      <c r="BY38" s="3">
        <v>5.4359299999999999</v>
      </c>
      <c r="BZ38" s="3">
        <v>5.7019799999999998</v>
      </c>
      <c r="CA38" s="3">
        <v>6.01342</v>
      </c>
      <c r="CB38" s="3">
        <v>6.3750999999999998</v>
      </c>
      <c r="CC38" s="3">
        <v>6.7918200000000004</v>
      </c>
      <c r="CD38" s="3">
        <v>7.2694599999999996</v>
      </c>
      <c r="CE38" s="3">
        <v>7.812881</v>
      </c>
      <c r="CF38" s="3">
        <v>8.4250399999999992</v>
      </c>
      <c r="CG38" s="3">
        <v>9.1108809999999991</v>
      </c>
      <c r="CH38" s="3">
        <v>9.87059</v>
      </c>
      <c r="CI38" s="3">
        <v>10.704969999999999</v>
      </c>
      <c r="CJ38" s="3">
        <v>11.617559999999999</v>
      </c>
      <c r="CK38" s="3">
        <v>12.609360000000001</v>
      </c>
      <c r="CL38" s="3">
        <v>13.681850000000001</v>
      </c>
      <c r="CM38" s="3">
        <v>14.83549</v>
      </c>
      <c r="CN38" s="3">
        <v>16.069089999999999</v>
      </c>
      <c r="CO38" s="3">
        <v>17.384730000000001</v>
      </c>
      <c r="CP38" s="3">
        <v>18.782889999999998</v>
      </c>
      <c r="CQ38" s="180" t="s">
        <v>682</v>
      </c>
      <c r="CR38" s="180" t="b">
        <v>0</v>
      </c>
      <c r="CS38" s="180" t="s">
        <v>376</v>
      </c>
      <c r="CT38" s="180" t="s">
        <v>376</v>
      </c>
      <c r="CU38" s="180">
        <v>2024</v>
      </c>
      <c r="CV38" s="180">
        <v>4</v>
      </c>
      <c r="CW38" s="17">
        <v>46174</v>
      </c>
      <c r="CX38" s="1" t="s">
        <v>683</v>
      </c>
      <c r="CY38" s="1" t="s">
        <v>684</v>
      </c>
      <c r="CZ38" s="180" t="s">
        <v>614</v>
      </c>
      <c r="DA38" s="180" t="s">
        <v>648</v>
      </c>
      <c r="DB38" s="180" t="s">
        <v>749</v>
      </c>
    </row>
    <row r="39" spans="1:106" x14ac:dyDescent="0.25">
      <c r="A39" s="180" t="s">
        <v>404</v>
      </c>
      <c r="B39" s="180" t="s">
        <v>457</v>
      </c>
      <c r="C39" s="1" t="s">
        <v>1411</v>
      </c>
      <c r="D39" s="180" t="s">
        <v>393</v>
      </c>
      <c r="E39" s="180" t="s">
        <v>382</v>
      </c>
      <c r="F39" s="180" t="s">
        <v>374</v>
      </c>
      <c r="G39" s="2">
        <v>53.292999999999999</v>
      </c>
      <c r="H39" s="2">
        <v>67.409000000000006</v>
      </c>
      <c r="I39" s="2">
        <v>76.901989999999998</v>
      </c>
      <c r="J39" s="2">
        <v>96.561999999999998</v>
      </c>
      <c r="K39" s="2">
        <v>117.316</v>
      </c>
      <c r="L39" s="2">
        <v>138.02199999999999</v>
      </c>
      <c r="M39" s="2">
        <v>168.88399999999999</v>
      </c>
      <c r="N39" s="2">
        <v>217.501</v>
      </c>
      <c r="O39" s="2">
        <v>260.06</v>
      </c>
      <c r="P39" s="2">
        <v>306.68900000000002</v>
      </c>
      <c r="Q39" s="2">
        <v>357.80200000000002</v>
      </c>
      <c r="R39" s="2">
        <v>409.02600000000001</v>
      </c>
      <c r="S39" s="2">
        <v>459.22899999999998</v>
      </c>
      <c r="T39" s="2">
        <v>508.267</v>
      </c>
      <c r="U39" s="2">
        <v>554.75599999999997</v>
      </c>
      <c r="V39" s="2">
        <v>617.08500000000004</v>
      </c>
      <c r="W39" s="2">
        <v>678.09900000000005</v>
      </c>
      <c r="X39" s="2">
        <v>735.84</v>
      </c>
      <c r="Y39" s="2">
        <v>803.65499999999997</v>
      </c>
      <c r="Z39" s="2">
        <v>844.63300000000004</v>
      </c>
      <c r="AA39" s="2">
        <v>869.92499999999995</v>
      </c>
      <c r="AB39" s="2">
        <v>921.28099999999995</v>
      </c>
      <c r="AC39" s="2">
        <v>991.36900000000003</v>
      </c>
      <c r="AD39" s="2">
        <v>1046.83</v>
      </c>
      <c r="AE39" s="2">
        <v>1094.6659999999999</v>
      </c>
      <c r="AF39" s="2">
        <v>1138.9780000000001</v>
      </c>
      <c r="AG39" s="2">
        <v>1174.6479999999999</v>
      </c>
      <c r="AH39" s="2">
        <v>1245.558</v>
      </c>
      <c r="AI39" s="2">
        <v>1307.586</v>
      </c>
      <c r="AJ39" s="2">
        <v>1354.154</v>
      </c>
      <c r="AK39" s="2">
        <v>1399.085</v>
      </c>
      <c r="AL39" s="2">
        <v>1453.9459999999999</v>
      </c>
      <c r="AM39" s="2">
        <v>1501.1759999999999</v>
      </c>
      <c r="AN39" s="2">
        <v>1563.4480000000001</v>
      </c>
      <c r="AO39" s="2">
        <v>1622.5619999999999</v>
      </c>
      <c r="AP39" s="2">
        <v>1643.973</v>
      </c>
      <c r="AQ39" s="2">
        <v>1584.008</v>
      </c>
      <c r="AR39" s="2">
        <v>1617.0830000000001</v>
      </c>
      <c r="AS39" s="2">
        <v>1659.1110000000001</v>
      </c>
      <c r="AT39" s="2">
        <v>1633.7760000000001</v>
      </c>
      <c r="AU39" s="2">
        <v>1621.9870000000001</v>
      </c>
      <c r="AV39" s="2">
        <v>1637.8689999999999</v>
      </c>
      <c r="AW39" s="2">
        <v>1662.999</v>
      </c>
      <c r="AX39" s="2">
        <v>1706.5840000000001</v>
      </c>
      <c r="AY39" s="2">
        <v>1747.721</v>
      </c>
      <c r="AZ39" s="2">
        <v>1778.4739999999999</v>
      </c>
      <c r="BA39" s="2">
        <v>1804.6089999999999</v>
      </c>
      <c r="BB39" s="2">
        <v>1668.953</v>
      </c>
      <c r="BC39" s="2">
        <v>1839.2</v>
      </c>
      <c r="BD39" s="2">
        <v>1997.356</v>
      </c>
      <c r="BE39" s="2">
        <v>2144.0279999999998</v>
      </c>
      <c r="BF39" s="2">
        <v>2199.105</v>
      </c>
      <c r="BG39" s="2">
        <v>2257.828</v>
      </c>
      <c r="BH39" s="3">
        <v>2304.5740000000001</v>
      </c>
      <c r="BI39" s="3">
        <v>2356.1149999999998</v>
      </c>
      <c r="BJ39" s="3">
        <v>2413.3409999999999</v>
      </c>
      <c r="BK39" s="3">
        <v>2472.9749999999999</v>
      </c>
      <c r="BL39" s="3">
        <v>2531.4029999999998</v>
      </c>
      <c r="BM39" s="3">
        <v>2593.0970000000002</v>
      </c>
      <c r="BN39" s="3">
        <v>2656.002</v>
      </c>
      <c r="BO39" s="3">
        <v>2719.1239999999998</v>
      </c>
      <c r="BP39" s="3">
        <v>2783.3670000000002</v>
      </c>
      <c r="BQ39" s="3">
        <v>2846.9110000000001</v>
      </c>
      <c r="BR39" s="3">
        <v>2910.2829999999999</v>
      </c>
      <c r="BS39" s="3">
        <v>2974.0419999999999</v>
      </c>
      <c r="BT39" s="3">
        <v>3039.5030000000002</v>
      </c>
      <c r="BU39" s="3">
        <v>3105.5810000000001</v>
      </c>
      <c r="BV39" s="3">
        <v>3171.1350000000002</v>
      </c>
      <c r="BW39" s="3">
        <v>3237.1390000000001</v>
      </c>
      <c r="BX39" s="3">
        <v>3304.1350000000002</v>
      </c>
      <c r="BY39" s="3">
        <v>3372.9609999999998</v>
      </c>
      <c r="BZ39" s="3">
        <v>3444.3209999999999</v>
      </c>
      <c r="CA39" s="3">
        <v>3518.0949999999998</v>
      </c>
      <c r="CB39" s="3">
        <v>3594.636</v>
      </c>
      <c r="CC39" s="3">
        <v>3674.1819999999998</v>
      </c>
      <c r="CD39" s="3">
        <v>3756.43</v>
      </c>
      <c r="CE39" s="3">
        <v>3841.3609999999999</v>
      </c>
      <c r="CF39" s="3">
        <v>3928.9059999999999</v>
      </c>
      <c r="CG39" s="3">
        <v>4019.15</v>
      </c>
      <c r="CH39" s="3">
        <v>4111.9759999999997</v>
      </c>
      <c r="CI39" s="3">
        <v>4207.9260000000004</v>
      </c>
      <c r="CJ39" s="3">
        <v>4306.8490000000002</v>
      </c>
      <c r="CK39" s="3">
        <v>4408.6210000000001</v>
      </c>
      <c r="CL39" s="3">
        <v>4513.6610000000001</v>
      </c>
      <c r="CM39" s="3">
        <v>4621.3980000000001</v>
      </c>
      <c r="CN39" s="3">
        <v>4730.4750000000004</v>
      </c>
      <c r="CO39" s="3">
        <v>4838.1559999999999</v>
      </c>
      <c r="CP39" s="3">
        <v>4945.5940000000001</v>
      </c>
      <c r="CQ39" s="180" t="s">
        <v>436</v>
      </c>
      <c r="CR39" s="180" t="b">
        <v>1</v>
      </c>
      <c r="CS39" s="180" t="s">
        <v>376</v>
      </c>
      <c r="CT39" s="180" t="s">
        <v>376</v>
      </c>
      <c r="CU39" s="180">
        <v>2025</v>
      </c>
      <c r="CV39" s="180">
        <v>4</v>
      </c>
      <c r="CW39" s="17">
        <v>46174</v>
      </c>
      <c r="CX39" s="1" t="s">
        <v>470</v>
      </c>
      <c r="CY39" s="1" t="s">
        <v>471</v>
      </c>
      <c r="CZ39" s="180" t="s">
        <v>408</v>
      </c>
      <c r="DA39" s="180" t="s">
        <v>460</v>
      </c>
      <c r="DB39" s="180" t="s">
        <v>749</v>
      </c>
    </row>
    <row r="40" spans="1:106" x14ac:dyDescent="0.25">
      <c r="A40" s="180" t="s">
        <v>404</v>
      </c>
      <c r="B40" s="180" t="s">
        <v>439</v>
      </c>
      <c r="C40" s="1" t="s">
        <v>1411</v>
      </c>
      <c r="D40" s="180" t="s">
        <v>393</v>
      </c>
      <c r="E40" s="180" t="s">
        <v>382</v>
      </c>
      <c r="F40" s="180" t="s">
        <v>374</v>
      </c>
      <c r="G40" s="2">
        <v>36.414000000000001</v>
      </c>
      <c r="H40" s="2">
        <v>45.795000000000002</v>
      </c>
      <c r="I40" s="2">
        <v>61.44</v>
      </c>
      <c r="J40" s="2">
        <v>76.945999999999998</v>
      </c>
      <c r="K40" s="2">
        <v>97.55</v>
      </c>
      <c r="L40" s="2">
        <v>121.67400000000001</v>
      </c>
      <c r="M40" s="2">
        <v>146.61099999999999</v>
      </c>
      <c r="N40" s="2">
        <v>178.64400000000001</v>
      </c>
      <c r="O40" s="2">
        <v>224.36500000000001</v>
      </c>
      <c r="P40" s="2">
        <v>275.67399999999998</v>
      </c>
      <c r="Q40" s="2">
        <v>269.12799999999999</v>
      </c>
      <c r="R40" s="2">
        <v>318.72699999999998</v>
      </c>
      <c r="S40" s="2">
        <v>386.27100000000002</v>
      </c>
      <c r="T40" s="2">
        <v>446.226</v>
      </c>
      <c r="U40" s="2">
        <v>506.44799999999998</v>
      </c>
      <c r="V40" s="2">
        <v>576.70600000000002</v>
      </c>
      <c r="W40" s="2">
        <v>612.70600000000002</v>
      </c>
      <c r="X40" s="2">
        <v>691.51800000000003</v>
      </c>
      <c r="Y40" s="2">
        <v>776.94500000000005</v>
      </c>
      <c r="Z40" s="2">
        <v>869.15899999999999</v>
      </c>
      <c r="AA40" s="2">
        <v>973.65899999999999</v>
      </c>
      <c r="AB40" s="2">
        <v>1072.683</v>
      </c>
      <c r="AC40" s="2">
        <v>1174.1210000000001</v>
      </c>
      <c r="AD40" s="2">
        <v>1305.748</v>
      </c>
      <c r="AE40" s="2">
        <v>1384.0619999999999</v>
      </c>
      <c r="AF40" s="2">
        <v>1457.787</v>
      </c>
      <c r="AG40" s="2">
        <v>1438.829</v>
      </c>
      <c r="AH40" s="2">
        <v>1470.635</v>
      </c>
      <c r="AI40" s="2">
        <v>1530.4870000000001</v>
      </c>
      <c r="AJ40" s="2">
        <v>1570.204</v>
      </c>
      <c r="AK40" s="2">
        <v>1590.1479999999999</v>
      </c>
      <c r="AL40" s="2">
        <v>1685.3009999999999</v>
      </c>
      <c r="AM40" s="2">
        <v>1775.24</v>
      </c>
      <c r="AN40" s="2">
        <v>1799.605</v>
      </c>
      <c r="AO40" s="2">
        <v>1796.443</v>
      </c>
      <c r="AP40" s="2">
        <v>1868.1110000000001</v>
      </c>
      <c r="AQ40" s="2">
        <v>2002.1579999999999</v>
      </c>
      <c r="AR40" s="2">
        <v>2022.1959999999999</v>
      </c>
      <c r="AS40" s="2">
        <v>1965.9749999999999</v>
      </c>
      <c r="AT40" s="2">
        <v>2240.8339999999998</v>
      </c>
      <c r="AU40" s="2">
        <v>2343.9110000000001</v>
      </c>
      <c r="AV40" s="2">
        <v>2573.5590000000002</v>
      </c>
      <c r="AW40" s="2">
        <v>2624.2649999999999</v>
      </c>
      <c r="AX40" s="2">
        <v>2640.7689999999998</v>
      </c>
      <c r="AY40" s="2">
        <v>2651.373</v>
      </c>
      <c r="AZ40" s="2">
        <v>2613.9870000000001</v>
      </c>
      <c r="BA40" s="2">
        <v>2785.4549999999999</v>
      </c>
      <c r="BB40" s="2">
        <v>3063.1320000000001</v>
      </c>
      <c r="BC40" s="2">
        <v>3138.7429999999999</v>
      </c>
      <c r="BD40" s="2">
        <v>2900.47</v>
      </c>
      <c r="BE40" s="2">
        <v>3161.1109999999999</v>
      </c>
      <c r="BF40" s="2">
        <v>3257.4279999999999</v>
      </c>
      <c r="BG40" s="2">
        <v>3372.2910000000002</v>
      </c>
      <c r="BH40" s="3">
        <v>3483.0369999999998</v>
      </c>
      <c r="BI40" s="3">
        <v>3576.02</v>
      </c>
      <c r="BJ40" s="3">
        <v>3648.181</v>
      </c>
      <c r="BK40" s="3">
        <v>3712.8519999999999</v>
      </c>
      <c r="BL40" s="3">
        <v>3782.0650000000001</v>
      </c>
      <c r="BM40" s="3">
        <v>3847.529</v>
      </c>
      <c r="BN40" s="3">
        <v>3909.643</v>
      </c>
      <c r="BO40" s="3">
        <v>3968.3829999999998</v>
      </c>
      <c r="BP40" s="3">
        <v>4022.5569999999998</v>
      </c>
      <c r="BQ40" s="3">
        <v>4073.4879999999998</v>
      </c>
      <c r="BR40" s="3">
        <v>4124.75</v>
      </c>
      <c r="BS40" s="3">
        <v>4177.1360000000004</v>
      </c>
      <c r="BT40" s="3">
        <v>4230.6729999999998</v>
      </c>
      <c r="BU40" s="3">
        <v>4285.3810000000003</v>
      </c>
      <c r="BV40" s="3">
        <v>4341.2529999999997</v>
      </c>
      <c r="BW40" s="3">
        <v>4398.2889999999998</v>
      </c>
      <c r="BX40" s="3">
        <v>4456.5069999999996</v>
      </c>
      <c r="BY40" s="3">
        <v>4515.9350000000004</v>
      </c>
      <c r="BZ40" s="3">
        <v>4576.6139999999996</v>
      </c>
      <c r="CA40" s="3">
        <v>4638.5889999999999</v>
      </c>
      <c r="CB40" s="3">
        <v>4701.9059999999999</v>
      </c>
      <c r="CC40" s="3">
        <v>4766.6189999999997</v>
      </c>
      <c r="CD40" s="3">
        <v>4832.7780000000002</v>
      </c>
      <c r="CE40" s="3">
        <v>4900.4279999999999</v>
      </c>
      <c r="CF40" s="3">
        <v>4969.6170000000002</v>
      </c>
      <c r="CG40" s="3">
        <v>5040.393</v>
      </c>
      <c r="CH40" s="3">
        <v>5112.8</v>
      </c>
      <c r="CI40" s="3">
        <v>5186.8919999999998</v>
      </c>
      <c r="CJ40" s="3">
        <v>5262.7240000000002</v>
      </c>
      <c r="CK40" s="3">
        <v>5340.3450000000003</v>
      </c>
      <c r="CL40" s="3">
        <v>5419.8109999999997</v>
      </c>
      <c r="CM40" s="3">
        <v>5501.1750000000002</v>
      </c>
      <c r="CN40" s="3">
        <v>5584.4679999999998</v>
      </c>
      <c r="CO40" s="3">
        <v>5669.6809999999996</v>
      </c>
      <c r="CP40" s="3">
        <v>5756.7889999999998</v>
      </c>
      <c r="CQ40" s="180" t="s">
        <v>429</v>
      </c>
      <c r="CR40" s="180" t="b">
        <v>0</v>
      </c>
      <c r="CS40" s="180" t="s">
        <v>376</v>
      </c>
      <c r="CT40" s="180" t="s">
        <v>376</v>
      </c>
      <c r="CU40" s="180">
        <v>2025</v>
      </c>
      <c r="CV40" s="180">
        <v>4</v>
      </c>
      <c r="CW40" s="17">
        <v>46174</v>
      </c>
      <c r="CX40" s="1" t="s">
        <v>453</v>
      </c>
      <c r="CY40" s="1" t="s">
        <v>454</v>
      </c>
      <c r="CZ40" s="180" t="s">
        <v>408</v>
      </c>
      <c r="DA40" s="180" t="s">
        <v>442</v>
      </c>
      <c r="DB40" s="180" t="s">
        <v>749</v>
      </c>
    </row>
    <row r="41" spans="1:106" x14ac:dyDescent="0.25">
      <c r="A41" s="180" t="s">
        <v>404</v>
      </c>
      <c r="B41" s="180" t="s">
        <v>1185</v>
      </c>
      <c r="C41" s="1" t="s">
        <v>1411</v>
      </c>
      <c r="D41" s="180" t="s">
        <v>393</v>
      </c>
      <c r="E41" s="180" t="s">
        <v>382</v>
      </c>
      <c r="F41" s="180" t="s">
        <v>374</v>
      </c>
      <c r="G41" s="2">
        <v>24.065999999999999</v>
      </c>
      <c r="H41" s="2">
        <v>29.201000000000001</v>
      </c>
      <c r="I41" s="2">
        <v>40.097999999999999</v>
      </c>
      <c r="J41" s="2">
        <v>50.719000000000001</v>
      </c>
      <c r="K41" s="2">
        <v>62.421999999999997</v>
      </c>
      <c r="L41" s="2">
        <v>77.149000000000001</v>
      </c>
      <c r="M41" s="2">
        <v>92.638999999999996</v>
      </c>
      <c r="N41" s="2">
        <v>110.03</v>
      </c>
      <c r="O41" s="2">
        <v>140.80699999999999</v>
      </c>
      <c r="P41" s="2">
        <v>176.36500000000001</v>
      </c>
      <c r="Q41" s="2">
        <v>215.15600000000001</v>
      </c>
      <c r="R41" s="2">
        <v>258.68099999999998</v>
      </c>
      <c r="S41" s="2">
        <v>317.00099999999998</v>
      </c>
      <c r="T41" s="2">
        <v>371.19499999999999</v>
      </c>
      <c r="U41" s="2">
        <v>427.08800000000002</v>
      </c>
      <c r="V41" s="2">
        <v>489.59699999999998</v>
      </c>
      <c r="W41" s="2">
        <v>508.505</v>
      </c>
      <c r="X41" s="2">
        <v>579.38099999999997</v>
      </c>
      <c r="Y41" s="2">
        <v>658.18899999999996</v>
      </c>
      <c r="Z41" s="2">
        <v>744.51800000000003</v>
      </c>
      <c r="AA41" s="2">
        <v>829.05200000000002</v>
      </c>
      <c r="AB41" s="2">
        <v>912.524</v>
      </c>
      <c r="AC41" s="2">
        <v>953.08100000000002</v>
      </c>
      <c r="AD41" s="2">
        <v>1069.992</v>
      </c>
      <c r="AE41" s="2">
        <v>1127.627</v>
      </c>
      <c r="AF41" s="2">
        <v>1190.8679999999999</v>
      </c>
      <c r="AG41" s="2">
        <v>1165.0319999999999</v>
      </c>
      <c r="AH41" s="2">
        <v>1173.039</v>
      </c>
      <c r="AI41" s="2">
        <v>1238.7909999999999</v>
      </c>
      <c r="AJ41" s="2">
        <v>1276.693</v>
      </c>
      <c r="AK41" s="2">
        <v>1289.4970000000001</v>
      </c>
      <c r="AL41" s="2">
        <v>1360.75</v>
      </c>
      <c r="AM41" s="2">
        <v>1418.22</v>
      </c>
      <c r="AN41" s="2">
        <v>1429.8230000000001</v>
      </c>
      <c r="AO41" s="2">
        <v>1424.211</v>
      </c>
      <c r="AP41" s="2">
        <v>1496.2840000000001</v>
      </c>
      <c r="AQ41" s="2">
        <v>1614.1590000000001</v>
      </c>
      <c r="AR41" s="2">
        <v>1623.5340000000001</v>
      </c>
      <c r="AS41" s="2">
        <v>1576.8240000000001</v>
      </c>
      <c r="AT41" s="2">
        <v>1823.3040000000001</v>
      </c>
      <c r="AU41" s="2">
        <v>1910.03</v>
      </c>
      <c r="AV41" s="2">
        <v>2116.3220000000001</v>
      </c>
      <c r="AW41" s="2">
        <v>2170.9270000000001</v>
      </c>
      <c r="AX41" s="2">
        <v>2170.625</v>
      </c>
      <c r="AY41" s="2">
        <v>2172.6529999999998</v>
      </c>
      <c r="AZ41" s="2">
        <v>2131.2600000000002</v>
      </c>
      <c r="BA41" s="2">
        <v>2282.08</v>
      </c>
      <c r="BB41" s="2">
        <v>2533.3069999999998</v>
      </c>
      <c r="BC41" s="2">
        <v>2594.7669999999998</v>
      </c>
      <c r="BD41" s="2">
        <v>2364.1129999999998</v>
      </c>
      <c r="BE41" s="2">
        <v>2611.4859999999999</v>
      </c>
      <c r="BF41" s="2">
        <v>2714.0340000000001</v>
      </c>
      <c r="BG41" s="2">
        <v>2814.837</v>
      </c>
      <c r="BH41" s="3">
        <v>2881.634</v>
      </c>
      <c r="BI41" s="3">
        <v>2948.5160000000001</v>
      </c>
      <c r="BJ41" s="3">
        <v>3015.8119999999999</v>
      </c>
      <c r="BK41" s="3">
        <v>3082.98</v>
      </c>
      <c r="BL41" s="3">
        <v>3148.0520000000001</v>
      </c>
      <c r="BM41" s="3">
        <v>3210.4740000000002</v>
      </c>
      <c r="BN41" s="3">
        <v>3271.6080000000002</v>
      </c>
      <c r="BO41" s="3">
        <v>3329.7739999999999</v>
      </c>
      <c r="BP41" s="3">
        <v>3383.846</v>
      </c>
      <c r="BQ41" s="3">
        <v>3434.777</v>
      </c>
      <c r="BR41" s="3">
        <v>3486.0390000000002</v>
      </c>
      <c r="BS41" s="3">
        <v>3538.4250000000002</v>
      </c>
      <c r="BT41" s="3">
        <v>3591.962</v>
      </c>
      <c r="BU41" s="3">
        <v>3646.67</v>
      </c>
      <c r="BV41" s="3">
        <v>3702.5419999999999</v>
      </c>
      <c r="BW41" s="3">
        <v>3759.5770000000002</v>
      </c>
      <c r="BX41" s="3">
        <v>3817.7959999999998</v>
      </c>
      <c r="BY41" s="3">
        <v>3877.223</v>
      </c>
      <c r="BZ41" s="3">
        <v>3937.902</v>
      </c>
      <c r="CA41" s="3">
        <v>3999.877</v>
      </c>
      <c r="CB41" s="3">
        <v>4063.194</v>
      </c>
      <c r="CC41" s="3">
        <v>4127.9070000000002</v>
      </c>
      <c r="CD41" s="3">
        <v>4194.0649999999996</v>
      </c>
      <c r="CE41" s="3">
        <v>4261.7160000000003</v>
      </c>
      <c r="CF41" s="3">
        <v>4330.9040000000005</v>
      </c>
      <c r="CG41" s="3">
        <v>4401.68</v>
      </c>
      <c r="CH41" s="3">
        <v>4474.0879999999997</v>
      </c>
      <c r="CI41" s="3">
        <v>4548.18</v>
      </c>
      <c r="CJ41" s="3">
        <v>4624.0110000000004</v>
      </c>
      <c r="CK41" s="3">
        <v>4701.6319999999996</v>
      </c>
      <c r="CL41" s="3">
        <v>4781.0990000000002</v>
      </c>
      <c r="CM41" s="3">
        <v>4862.4629999999997</v>
      </c>
      <c r="CN41" s="3">
        <v>4945.7560000000003</v>
      </c>
      <c r="CO41" s="3">
        <v>5030.9679999999998</v>
      </c>
      <c r="CP41" s="3">
        <v>5118.0770000000002</v>
      </c>
      <c r="CQ41" s="180" t="s">
        <v>429</v>
      </c>
      <c r="CR41" s="180" t="b">
        <v>0</v>
      </c>
      <c r="CS41" s="180" t="s">
        <v>376</v>
      </c>
      <c r="CT41" s="180" t="s">
        <v>376</v>
      </c>
      <c r="CU41" s="180">
        <v>2025</v>
      </c>
      <c r="CV41" s="180">
        <v>4</v>
      </c>
      <c r="CW41" s="17">
        <v>46174</v>
      </c>
      <c r="CX41" s="1" t="s">
        <v>1194</v>
      </c>
      <c r="CY41" s="1" t="s">
        <v>1195</v>
      </c>
      <c r="CZ41" s="180" t="s">
        <v>408</v>
      </c>
      <c r="DA41" s="180" t="s">
        <v>1188</v>
      </c>
      <c r="DB41" s="180" t="s">
        <v>749</v>
      </c>
    </row>
    <row r="42" spans="1:106" x14ac:dyDescent="0.25">
      <c r="A42" s="180" t="s">
        <v>404</v>
      </c>
      <c r="B42" s="180" t="s">
        <v>645</v>
      </c>
      <c r="C42" s="1" t="s">
        <v>1411</v>
      </c>
      <c r="D42" s="180" t="s">
        <v>393</v>
      </c>
      <c r="E42" s="180" t="s">
        <v>382</v>
      </c>
      <c r="F42" s="180" t="s">
        <v>374</v>
      </c>
      <c r="G42" s="2">
        <v>0.95381210000000005</v>
      </c>
      <c r="H42" s="2">
        <v>1.429236</v>
      </c>
      <c r="I42" s="2">
        <v>2.094433</v>
      </c>
      <c r="J42" s="2">
        <v>2.9760909999999998</v>
      </c>
      <c r="K42" s="2">
        <v>3.93188</v>
      </c>
      <c r="L42" s="2">
        <v>5.4787369999999997</v>
      </c>
      <c r="M42" s="2">
        <v>6.6154039999999998</v>
      </c>
      <c r="N42" s="2">
        <v>8.8976349999999993</v>
      </c>
      <c r="O42" s="2">
        <v>12.26362</v>
      </c>
      <c r="P42" s="2">
        <v>18.669709999999998</v>
      </c>
      <c r="Q42" s="2">
        <v>25.846039999999999</v>
      </c>
      <c r="R42" s="2">
        <v>31.718889999999998</v>
      </c>
      <c r="S42" s="2">
        <v>35.775440000000003</v>
      </c>
      <c r="T42" s="2">
        <v>41.22128</v>
      </c>
      <c r="U42" s="2">
        <v>40.576680000000003</v>
      </c>
      <c r="V42" s="2">
        <v>47.329079999999998</v>
      </c>
      <c r="W42" s="2">
        <v>57.417830000000002</v>
      </c>
      <c r="X42" s="2">
        <v>69.898020000000002</v>
      </c>
      <c r="Y42" s="2">
        <v>85.894350000000003</v>
      </c>
      <c r="Z42" s="2">
        <v>97.378519999999995</v>
      </c>
      <c r="AA42" s="2">
        <v>103.8091</v>
      </c>
      <c r="AB42" s="2">
        <v>98.534909999999996</v>
      </c>
      <c r="AC42" s="2">
        <v>109.776</v>
      </c>
      <c r="AD42" s="2">
        <v>115.57</v>
      </c>
      <c r="AE42" s="2">
        <v>99.866010000000003</v>
      </c>
      <c r="AF42" s="2">
        <v>89.382999999999996</v>
      </c>
      <c r="AG42" s="2">
        <v>74.996989999999997</v>
      </c>
      <c r="AH42" s="2">
        <v>75.961010000000002</v>
      </c>
      <c r="AI42" s="2">
        <v>79.081999999999994</v>
      </c>
      <c r="AJ42" s="2">
        <v>73.477010000000007</v>
      </c>
      <c r="AK42" s="2">
        <v>69.138000000000005</v>
      </c>
      <c r="AL42" s="2">
        <v>66.748999999999995</v>
      </c>
      <c r="AM42" s="2">
        <v>67.224000000000004</v>
      </c>
      <c r="AN42" s="2">
        <v>68.870990000000006</v>
      </c>
      <c r="AO42" s="2">
        <v>76.677000000000007</v>
      </c>
      <c r="AP42" s="2">
        <v>80.67801</v>
      </c>
      <c r="AQ42" s="2">
        <v>69.498990000000006</v>
      </c>
      <c r="AR42" s="2">
        <v>68.857010000000002</v>
      </c>
      <c r="AS42" s="2">
        <v>76.565989999999999</v>
      </c>
      <c r="AT42" s="2">
        <v>83.582009999999997</v>
      </c>
      <c r="AU42" s="2">
        <v>77.659009999999995</v>
      </c>
      <c r="AV42" s="2">
        <v>74.442009999999996</v>
      </c>
      <c r="AW42" s="2">
        <v>68.115989999999996</v>
      </c>
      <c r="AX42" s="2">
        <v>66.257999999999996</v>
      </c>
      <c r="AY42" s="2">
        <v>65.332989999999995</v>
      </c>
      <c r="AZ42" s="2">
        <v>64.366010000000003</v>
      </c>
      <c r="BA42" s="2">
        <v>60.213999999999999</v>
      </c>
      <c r="BB42" s="2">
        <v>57.125999999999998</v>
      </c>
      <c r="BC42" s="2">
        <v>63.003999999999998</v>
      </c>
      <c r="BD42" s="2">
        <v>81.613990000000001</v>
      </c>
      <c r="BE42" s="2">
        <v>77.778999999999996</v>
      </c>
      <c r="BF42" s="2">
        <v>85.483000000000004</v>
      </c>
      <c r="BG42" s="2">
        <v>87.146010000000004</v>
      </c>
      <c r="BH42" s="3">
        <v>94.991990000000001</v>
      </c>
      <c r="BI42" s="3">
        <v>100.2004</v>
      </c>
      <c r="BJ42" s="3">
        <v>103.7379</v>
      </c>
      <c r="BK42" s="3">
        <v>106.92789999999999</v>
      </c>
      <c r="BL42" s="3">
        <v>110.17100000000001</v>
      </c>
      <c r="BM42" s="3">
        <v>113.4739</v>
      </c>
      <c r="BN42" s="3">
        <v>116.5363</v>
      </c>
      <c r="BO42" s="3">
        <v>119.351</v>
      </c>
      <c r="BP42" s="3">
        <v>121.9311</v>
      </c>
      <c r="BQ42" s="3">
        <v>124.3058</v>
      </c>
      <c r="BR42" s="3">
        <v>126.5402</v>
      </c>
      <c r="BS42" s="3">
        <v>128.7303</v>
      </c>
      <c r="BT42" s="3">
        <v>130.89750000000001</v>
      </c>
      <c r="BU42" s="3">
        <v>133.05099999999999</v>
      </c>
      <c r="BV42" s="3">
        <v>135.19820000000001</v>
      </c>
      <c r="BW42" s="3">
        <v>137.34520000000001</v>
      </c>
      <c r="BX42" s="3">
        <v>139.49770000000001</v>
      </c>
      <c r="BY42" s="3">
        <v>141.6609</v>
      </c>
      <c r="BZ42" s="3">
        <v>143.84020000000001</v>
      </c>
      <c r="CA42" s="3">
        <v>146.0403</v>
      </c>
      <c r="CB42" s="3">
        <v>148.26580000000001</v>
      </c>
      <c r="CC42" s="3">
        <v>150.52099999999999</v>
      </c>
      <c r="CD42" s="3">
        <v>152.8099</v>
      </c>
      <c r="CE42" s="3">
        <v>155.1362</v>
      </c>
      <c r="CF42" s="3">
        <v>157.50319999999999</v>
      </c>
      <c r="CG42" s="3">
        <v>159.91390000000001</v>
      </c>
      <c r="CH42" s="3">
        <v>162.37129999999999</v>
      </c>
      <c r="CI42" s="3">
        <v>164.87809999999999</v>
      </c>
      <c r="CJ42" s="3">
        <v>167.43719999999999</v>
      </c>
      <c r="CK42" s="3">
        <v>170.05109999999999</v>
      </c>
      <c r="CL42" s="3">
        <v>172.72229999999999</v>
      </c>
      <c r="CM42" s="3">
        <v>175.45330000000001</v>
      </c>
      <c r="CN42" s="3">
        <v>178.24619999999999</v>
      </c>
      <c r="CO42" s="3">
        <v>181.10210000000001</v>
      </c>
      <c r="CP42" s="3">
        <v>184.0205</v>
      </c>
      <c r="CQ42" s="180" t="s">
        <v>436</v>
      </c>
      <c r="CR42" s="180" t="b">
        <v>0</v>
      </c>
      <c r="CS42" s="180" t="s">
        <v>376</v>
      </c>
      <c r="CT42" s="180" t="s">
        <v>376</v>
      </c>
      <c r="CU42" s="180">
        <v>2025</v>
      </c>
      <c r="CV42" s="180">
        <v>4</v>
      </c>
      <c r="CW42" s="17">
        <v>46174</v>
      </c>
      <c r="CX42" s="1" t="s">
        <v>685</v>
      </c>
      <c r="CY42" s="1" t="s">
        <v>686</v>
      </c>
      <c r="CZ42" s="180" t="s">
        <v>408</v>
      </c>
      <c r="DA42" s="180" t="s">
        <v>648</v>
      </c>
      <c r="DB42" s="180" t="s">
        <v>749</v>
      </c>
    </row>
    <row r="43" spans="1:106" x14ac:dyDescent="0.25">
      <c r="A43" s="180" t="s">
        <v>388</v>
      </c>
      <c r="B43" s="180" t="s">
        <v>457</v>
      </c>
      <c r="C43" s="1" t="s">
        <v>1411</v>
      </c>
      <c r="D43" s="180" t="s">
        <v>389</v>
      </c>
      <c r="E43" s="180" t="s">
        <v>382</v>
      </c>
      <c r="F43" s="180" t="s">
        <v>374</v>
      </c>
      <c r="G43" s="2">
        <v>115345.4</v>
      </c>
      <c r="H43" s="2">
        <v>137675.5</v>
      </c>
      <c r="I43" s="2">
        <v>152524.1</v>
      </c>
      <c r="J43" s="2">
        <v>171384.2</v>
      </c>
      <c r="K43" s="2">
        <v>191055.8</v>
      </c>
      <c r="L43" s="2">
        <v>210468.7</v>
      </c>
      <c r="M43" s="2">
        <v>227860.6</v>
      </c>
      <c r="N43" s="2">
        <v>261521.8</v>
      </c>
      <c r="O43" s="2">
        <v>280722.90000000002</v>
      </c>
      <c r="P43" s="2">
        <v>295229.09999999998</v>
      </c>
      <c r="Q43" s="2">
        <v>308728.2</v>
      </c>
      <c r="R43" s="2">
        <v>327045.5</v>
      </c>
      <c r="S43" s="2">
        <v>348170.4</v>
      </c>
      <c r="T43" s="2">
        <v>365580</v>
      </c>
      <c r="U43" s="2">
        <v>381669</v>
      </c>
      <c r="V43" s="2">
        <v>409789.9</v>
      </c>
      <c r="W43" s="2">
        <v>438631.6</v>
      </c>
      <c r="X43" s="2">
        <v>471682.6</v>
      </c>
      <c r="Y43" s="2">
        <v>502581.7</v>
      </c>
      <c r="Z43" s="2">
        <v>515795.7</v>
      </c>
      <c r="AA43" s="2">
        <v>516119.4</v>
      </c>
      <c r="AB43" s="2">
        <v>521668.4</v>
      </c>
      <c r="AC43" s="2">
        <v>530380.9</v>
      </c>
      <c r="AD43" s="2">
        <v>546328.69999999995</v>
      </c>
      <c r="AE43" s="2">
        <v>554404.5</v>
      </c>
      <c r="AF43" s="2">
        <v>543335.5</v>
      </c>
      <c r="AG43" s="2">
        <v>534705.9</v>
      </c>
      <c r="AH43" s="2">
        <v>543735.80000000005</v>
      </c>
      <c r="AI43" s="2">
        <v>539711.9</v>
      </c>
      <c r="AJ43" s="2">
        <v>532466.19999999995</v>
      </c>
      <c r="AK43" s="2">
        <v>530389.1</v>
      </c>
      <c r="AL43" s="2">
        <v>534603.5</v>
      </c>
      <c r="AM43" s="2">
        <v>537485</v>
      </c>
      <c r="AN43" s="2">
        <v>540571.4</v>
      </c>
      <c r="AO43" s="2">
        <v>544631.9</v>
      </c>
      <c r="AP43" s="2">
        <v>533459.80000000005</v>
      </c>
      <c r="AQ43" s="2">
        <v>499511.4</v>
      </c>
      <c r="AR43" s="2">
        <v>510311.6</v>
      </c>
      <c r="AS43" s="2">
        <v>501407</v>
      </c>
      <c r="AT43" s="2">
        <v>505526.9</v>
      </c>
      <c r="AU43" s="2">
        <v>514815.3</v>
      </c>
      <c r="AV43" s="2">
        <v>528093.80000000005</v>
      </c>
      <c r="AW43" s="2">
        <v>548923.6</v>
      </c>
      <c r="AX43" s="2">
        <v>555772.19999999995</v>
      </c>
      <c r="AY43" s="2">
        <v>565042.6</v>
      </c>
      <c r="AZ43" s="2">
        <v>569193.4</v>
      </c>
      <c r="BA43" s="2">
        <v>571842.9</v>
      </c>
      <c r="BB43" s="2">
        <v>553817.4</v>
      </c>
      <c r="BC43" s="2">
        <v>573710</v>
      </c>
      <c r="BD43" s="2">
        <v>584975.19999999995</v>
      </c>
      <c r="BE43" s="2">
        <v>616014.1</v>
      </c>
      <c r="BF43" s="2">
        <v>634131.5</v>
      </c>
      <c r="BG43" s="2">
        <v>663759</v>
      </c>
      <c r="BH43" s="3">
        <v>685907.8</v>
      </c>
      <c r="BI43" s="3">
        <v>700640.1</v>
      </c>
      <c r="BJ43" s="3">
        <v>708972.5</v>
      </c>
      <c r="BK43" s="3">
        <v>718012.5</v>
      </c>
      <c r="BL43" s="3">
        <v>729647.9</v>
      </c>
      <c r="BM43" s="3">
        <v>742861.1</v>
      </c>
      <c r="BN43" s="3">
        <v>756002.3</v>
      </c>
      <c r="BO43" s="3">
        <v>768923.1</v>
      </c>
      <c r="BP43" s="3">
        <v>781923.6</v>
      </c>
      <c r="BQ43" s="3">
        <v>794915.2</v>
      </c>
      <c r="BR43" s="3">
        <v>807779.2</v>
      </c>
      <c r="BS43" s="3">
        <v>820865.4</v>
      </c>
      <c r="BT43" s="3">
        <v>834268.6</v>
      </c>
      <c r="BU43" s="3">
        <v>848196.4</v>
      </c>
      <c r="BV43" s="3">
        <v>862580</v>
      </c>
      <c r="BW43" s="3">
        <v>877218.9</v>
      </c>
      <c r="BX43" s="3">
        <v>892214</v>
      </c>
      <c r="BY43" s="3">
        <v>907502.4</v>
      </c>
      <c r="BZ43" s="3">
        <v>923242.6</v>
      </c>
      <c r="CA43" s="3">
        <v>939555.5</v>
      </c>
      <c r="CB43" s="3">
        <v>956449.1</v>
      </c>
      <c r="CC43" s="3">
        <v>973892.9</v>
      </c>
      <c r="CD43" s="3">
        <v>991863.4</v>
      </c>
      <c r="CE43" s="3">
        <v>1010310</v>
      </c>
      <c r="CF43" s="3">
        <v>1029284</v>
      </c>
      <c r="CG43" s="3">
        <v>1048789</v>
      </c>
      <c r="CH43" s="3">
        <v>1068959</v>
      </c>
      <c r="CI43" s="3">
        <v>1089869</v>
      </c>
      <c r="CJ43" s="3">
        <v>1111387</v>
      </c>
      <c r="CK43" s="3">
        <v>1133431</v>
      </c>
      <c r="CL43" s="3">
        <v>1156079</v>
      </c>
      <c r="CM43" s="3">
        <v>1179312</v>
      </c>
      <c r="CN43" s="3">
        <v>1203128</v>
      </c>
      <c r="CO43" s="3">
        <v>1227574</v>
      </c>
      <c r="CP43" s="3">
        <v>1252485</v>
      </c>
      <c r="CQ43" s="1" t="s">
        <v>751</v>
      </c>
      <c r="CR43" s="180" t="b">
        <v>1</v>
      </c>
      <c r="CS43" s="180" t="s">
        <v>376</v>
      </c>
      <c r="CT43" s="180" t="s">
        <v>376</v>
      </c>
      <c r="CU43" s="180">
        <v>2025</v>
      </c>
      <c r="CV43" s="180">
        <v>4</v>
      </c>
      <c r="CW43" s="17">
        <v>46174</v>
      </c>
      <c r="CX43" s="1" t="s">
        <v>463</v>
      </c>
      <c r="CY43" s="1" t="s">
        <v>464</v>
      </c>
      <c r="CZ43" s="180" t="s">
        <v>391</v>
      </c>
      <c r="DA43" s="180" t="s">
        <v>460</v>
      </c>
      <c r="DB43" s="180" t="s">
        <v>749</v>
      </c>
    </row>
    <row r="44" spans="1:106" x14ac:dyDescent="0.25">
      <c r="A44" s="180" t="s">
        <v>388</v>
      </c>
      <c r="B44" s="180" t="s">
        <v>439</v>
      </c>
      <c r="C44" s="1" t="s">
        <v>1411</v>
      </c>
      <c r="D44" s="180" t="s">
        <v>389</v>
      </c>
      <c r="E44" s="180" t="s">
        <v>382</v>
      </c>
      <c r="F44" s="180" t="s">
        <v>374</v>
      </c>
      <c r="G44" s="2">
        <v>17803</v>
      </c>
      <c r="H44" s="2">
        <v>16534</v>
      </c>
      <c r="I44" s="2">
        <v>29223</v>
      </c>
      <c r="J44" s="2">
        <v>44086</v>
      </c>
      <c r="K44" s="2">
        <v>58926</v>
      </c>
      <c r="L44" s="2">
        <v>82162</v>
      </c>
      <c r="M44" s="2">
        <v>98956</v>
      </c>
      <c r="N44" s="2">
        <v>117360</v>
      </c>
      <c r="O44" s="2">
        <v>141470</v>
      </c>
      <c r="P44" s="2">
        <v>165196</v>
      </c>
      <c r="Q44" s="2">
        <v>189884</v>
      </c>
      <c r="R44" s="2">
        <v>208326</v>
      </c>
      <c r="S44" s="2">
        <v>231557</v>
      </c>
      <c r="T44" s="2">
        <v>262232</v>
      </c>
      <c r="U44" s="2">
        <v>278995</v>
      </c>
      <c r="V44" s="2">
        <v>284139</v>
      </c>
      <c r="W44" s="2">
        <v>280343</v>
      </c>
      <c r="X44" s="2">
        <v>290151</v>
      </c>
      <c r="Y44" s="2">
        <v>304315</v>
      </c>
      <c r="Z44" s="2">
        <v>333277</v>
      </c>
      <c r="AA44" s="2">
        <v>366379</v>
      </c>
      <c r="AB44" s="2">
        <v>396059</v>
      </c>
      <c r="AC44" s="2">
        <v>439647</v>
      </c>
      <c r="AD44" s="2">
        <v>487974</v>
      </c>
      <c r="AE44" s="2">
        <v>542355</v>
      </c>
      <c r="AF44" s="2">
        <v>590198</v>
      </c>
      <c r="AG44" s="2">
        <v>642406</v>
      </c>
      <c r="AH44" s="2">
        <v>699794</v>
      </c>
      <c r="AI44" s="2">
        <v>722779</v>
      </c>
      <c r="AJ44" s="2">
        <v>751017</v>
      </c>
      <c r="AK44" s="2">
        <v>790564</v>
      </c>
      <c r="AL44" s="2">
        <v>818109</v>
      </c>
      <c r="AM44" s="2">
        <v>823499</v>
      </c>
      <c r="AN44" s="2">
        <v>818453</v>
      </c>
      <c r="AO44" s="2">
        <v>825082</v>
      </c>
      <c r="AP44" s="2">
        <v>837205</v>
      </c>
      <c r="AQ44" s="2">
        <v>877169</v>
      </c>
      <c r="AR44" s="2">
        <v>917549</v>
      </c>
      <c r="AS44" s="2">
        <v>976423</v>
      </c>
      <c r="AT44" s="2">
        <v>1028155</v>
      </c>
      <c r="AU44" s="2">
        <v>1060606</v>
      </c>
      <c r="AV44" s="2">
        <v>1114183</v>
      </c>
      <c r="AW44" s="2">
        <v>1171031</v>
      </c>
      <c r="AX44" s="2">
        <v>1191152</v>
      </c>
      <c r="AY44" s="2">
        <v>1208725</v>
      </c>
      <c r="AZ44" s="2">
        <v>1234636</v>
      </c>
      <c r="BA44" s="2">
        <v>1249037</v>
      </c>
      <c r="BB44" s="2">
        <v>1297639</v>
      </c>
      <c r="BC44" s="2">
        <v>1331569</v>
      </c>
      <c r="BD44" s="2">
        <v>1345463</v>
      </c>
      <c r="BE44" s="2">
        <v>1341028</v>
      </c>
      <c r="BF44" s="2">
        <v>1349678</v>
      </c>
      <c r="BG44" s="3">
        <v>1361907</v>
      </c>
      <c r="BH44" s="3">
        <v>1381460</v>
      </c>
      <c r="BI44" s="3">
        <v>1404922</v>
      </c>
      <c r="BJ44" s="3">
        <v>1429820</v>
      </c>
      <c r="BK44" s="3">
        <v>1453749</v>
      </c>
      <c r="BL44" s="3">
        <v>1474432</v>
      </c>
      <c r="BM44" s="3">
        <v>1495804</v>
      </c>
      <c r="BN44" s="3">
        <v>1518754</v>
      </c>
      <c r="BO44" s="3">
        <v>1543178</v>
      </c>
      <c r="BP44" s="3">
        <v>1568947</v>
      </c>
      <c r="BQ44" s="3">
        <v>1595493</v>
      </c>
      <c r="BR44" s="3">
        <v>1622557</v>
      </c>
      <c r="BS44" s="3">
        <v>1650059</v>
      </c>
      <c r="BT44" s="3">
        <v>1678009</v>
      </c>
      <c r="BU44" s="3">
        <v>1706422</v>
      </c>
      <c r="BV44" s="3">
        <v>1735316</v>
      </c>
      <c r="BW44" s="3">
        <v>1764701</v>
      </c>
      <c r="BX44" s="3">
        <v>1794587</v>
      </c>
      <c r="BY44" s="3">
        <v>1824984</v>
      </c>
      <c r="BZ44" s="3">
        <v>1855907</v>
      </c>
      <c r="CA44" s="3">
        <v>1887373</v>
      </c>
      <c r="CB44" s="3">
        <v>1919403</v>
      </c>
      <c r="CC44" s="3">
        <v>1952015</v>
      </c>
      <c r="CD44" s="3">
        <v>1985228</v>
      </c>
      <c r="CE44" s="3">
        <v>2019057</v>
      </c>
      <c r="CF44" s="3">
        <v>2053520</v>
      </c>
      <c r="CG44" s="3">
        <v>2088634</v>
      </c>
      <c r="CH44" s="3">
        <v>2124420</v>
      </c>
      <c r="CI44" s="3">
        <v>2160904</v>
      </c>
      <c r="CJ44" s="3">
        <v>2198108</v>
      </c>
      <c r="CK44" s="3">
        <v>2236048</v>
      </c>
      <c r="CL44" s="3">
        <v>2274744</v>
      </c>
      <c r="CM44" s="3">
        <v>2314218</v>
      </c>
      <c r="CN44" s="3">
        <v>2354488</v>
      </c>
      <c r="CO44" s="3">
        <v>2395575</v>
      </c>
      <c r="CP44" s="3">
        <v>2437497</v>
      </c>
      <c r="CQ44" s="1" t="s">
        <v>752</v>
      </c>
      <c r="CR44" s="180" t="b">
        <v>0</v>
      </c>
      <c r="CS44" s="180" t="s">
        <v>376</v>
      </c>
      <c r="CT44" s="180" t="s">
        <v>376</v>
      </c>
      <c r="CU44" s="180">
        <v>2024</v>
      </c>
      <c r="CV44" s="180">
        <v>4</v>
      </c>
      <c r="CW44" s="17">
        <v>46174</v>
      </c>
      <c r="CX44" s="1" t="s">
        <v>446</v>
      </c>
      <c r="CY44" s="180" t="s">
        <v>447</v>
      </c>
      <c r="CZ44" s="180" t="s">
        <v>391</v>
      </c>
      <c r="DA44" s="180" t="s">
        <v>442</v>
      </c>
      <c r="DB44" s="180" t="s">
        <v>749</v>
      </c>
    </row>
    <row r="45" spans="1:106" x14ac:dyDescent="0.25">
      <c r="A45" s="180" t="s">
        <v>388</v>
      </c>
      <c r="B45" s="180" t="s">
        <v>1185</v>
      </c>
      <c r="C45" s="1" t="s">
        <v>1411</v>
      </c>
      <c r="D45" s="180" t="s">
        <v>389</v>
      </c>
      <c r="E45" s="180" t="s">
        <v>382</v>
      </c>
      <c r="F45" s="180" t="s">
        <v>374</v>
      </c>
      <c r="G45" s="2">
        <v>-11201.23</v>
      </c>
      <c r="H45" s="2">
        <v>-12349.15</v>
      </c>
      <c r="I45" s="2">
        <v>-8692.4560000000001</v>
      </c>
      <c r="J45" s="2">
        <v>-2982.0509999999999</v>
      </c>
      <c r="K45" s="2">
        <v>3307.9119999999998</v>
      </c>
      <c r="L45" s="2">
        <v>15538.89</v>
      </c>
      <c r="M45" s="2">
        <v>24974.84</v>
      </c>
      <c r="N45" s="2">
        <v>32330.46</v>
      </c>
      <c r="O45" s="2">
        <v>44668.72</v>
      </c>
      <c r="P45" s="2">
        <v>59344.71</v>
      </c>
      <c r="Q45" s="2">
        <v>75811.399999999994</v>
      </c>
      <c r="R45" s="2">
        <v>87682.8</v>
      </c>
      <c r="S45" s="2">
        <v>94693.06</v>
      </c>
      <c r="T45" s="2">
        <v>105729.60000000001</v>
      </c>
      <c r="U45" s="2">
        <v>84508.99</v>
      </c>
      <c r="V45" s="2">
        <v>72517.16</v>
      </c>
      <c r="W45" s="2">
        <v>49087.26</v>
      </c>
      <c r="X45" s="2">
        <v>42670.2</v>
      </c>
      <c r="Y45" s="2">
        <v>35965.43</v>
      </c>
      <c r="Z45" s="2">
        <v>46780.55</v>
      </c>
      <c r="AA45" s="2">
        <v>62788.959999999999</v>
      </c>
      <c r="AB45" s="2">
        <v>74754.91</v>
      </c>
      <c r="AC45" s="2">
        <v>96692.63</v>
      </c>
      <c r="AD45" s="2">
        <v>128099.7</v>
      </c>
      <c r="AE45" s="2">
        <v>153485.9</v>
      </c>
      <c r="AF45" s="2">
        <v>182447.4</v>
      </c>
      <c r="AG45" s="2">
        <v>216613.5</v>
      </c>
      <c r="AH45" s="2">
        <v>257752.9</v>
      </c>
      <c r="AI45" s="2">
        <v>284960.3</v>
      </c>
      <c r="AJ45" s="2">
        <v>324468.59999999998</v>
      </c>
      <c r="AK45" s="2">
        <v>354380.7</v>
      </c>
      <c r="AL45" s="2">
        <v>370808.5</v>
      </c>
      <c r="AM45" s="2">
        <v>355463.8</v>
      </c>
      <c r="AN45" s="2">
        <v>351230.8</v>
      </c>
      <c r="AO45" s="2">
        <v>379041.3</v>
      </c>
      <c r="AP45" s="2">
        <v>426480.4</v>
      </c>
      <c r="AQ45" s="2">
        <v>465266.2</v>
      </c>
      <c r="AR45" s="2">
        <v>513671.7</v>
      </c>
      <c r="AS45" s="2">
        <v>561284.80000000005</v>
      </c>
      <c r="AT45" s="2">
        <v>586448.1</v>
      </c>
      <c r="AU45" s="2">
        <v>591132</v>
      </c>
      <c r="AV45" s="2">
        <v>593071.6</v>
      </c>
      <c r="AW45" s="2">
        <v>650447.6</v>
      </c>
      <c r="AX45" s="2">
        <v>663622.40000000002</v>
      </c>
      <c r="AY45" s="2">
        <v>664669.6</v>
      </c>
      <c r="AZ45" s="2">
        <v>674759</v>
      </c>
      <c r="BA45" s="2">
        <v>690684.2</v>
      </c>
      <c r="BB45" s="2">
        <v>682614.1</v>
      </c>
      <c r="BC45" s="2">
        <v>674507.2</v>
      </c>
      <c r="BD45" s="2">
        <v>660109.30000000005</v>
      </c>
      <c r="BE45" s="2">
        <v>580575.19999999995</v>
      </c>
      <c r="BF45" s="2">
        <v>567105.5</v>
      </c>
      <c r="BG45" s="3">
        <v>579334.6</v>
      </c>
      <c r="BH45" s="3">
        <v>598887.1</v>
      </c>
      <c r="BI45" s="3">
        <v>622349.19999999995</v>
      </c>
      <c r="BJ45" s="3">
        <v>647247.4</v>
      </c>
      <c r="BK45" s="3">
        <v>671176.6</v>
      </c>
      <c r="BL45" s="3">
        <v>691859.9</v>
      </c>
      <c r="BM45" s="3">
        <v>713232.2</v>
      </c>
      <c r="BN45" s="3">
        <v>736181.6</v>
      </c>
      <c r="BO45" s="3">
        <v>760605.6</v>
      </c>
      <c r="BP45" s="3">
        <v>786374.8</v>
      </c>
      <c r="BQ45" s="3">
        <v>812920.7</v>
      </c>
      <c r="BR45" s="3">
        <v>839985.2</v>
      </c>
      <c r="BS45" s="3">
        <v>867486.8</v>
      </c>
      <c r="BT45" s="3">
        <v>895437.2</v>
      </c>
      <c r="BU45" s="3">
        <v>923850.2</v>
      </c>
      <c r="BV45" s="3">
        <v>952744.7</v>
      </c>
      <c r="BW45" s="3">
        <v>982129.2</v>
      </c>
      <c r="BX45" s="3">
        <v>1012015</v>
      </c>
      <c r="BY45" s="3">
        <v>1042413</v>
      </c>
      <c r="BZ45" s="3">
        <v>1073335</v>
      </c>
      <c r="CA45" s="3">
        <v>1104802</v>
      </c>
      <c r="CB45" s="3">
        <v>1136832</v>
      </c>
      <c r="CC45" s="3">
        <v>1169444</v>
      </c>
      <c r="CD45" s="3">
        <v>1202656</v>
      </c>
      <c r="CE45" s="3">
        <v>1236486</v>
      </c>
      <c r="CF45" s="3">
        <v>1270948</v>
      </c>
      <c r="CG45" s="3">
        <v>1306062</v>
      </c>
      <c r="CH45" s="3">
        <v>1341849</v>
      </c>
      <c r="CI45" s="3">
        <v>1378333</v>
      </c>
      <c r="CJ45" s="3">
        <v>1415536</v>
      </c>
      <c r="CK45" s="3">
        <v>1453477</v>
      </c>
      <c r="CL45" s="3">
        <v>1492173</v>
      </c>
      <c r="CM45" s="3">
        <v>1531647</v>
      </c>
      <c r="CN45" s="3">
        <v>1571917</v>
      </c>
      <c r="CO45" s="3">
        <v>1613004</v>
      </c>
      <c r="CP45" s="3">
        <v>1654926</v>
      </c>
      <c r="CQ45" s="1" t="s">
        <v>1196</v>
      </c>
      <c r="CR45" s="180" t="b">
        <v>0</v>
      </c>
      <c r="CS45" s="180" t="s">
        <v>376</v>
      </c>
      <c r="CT45" s="180" t="s">
        <v>376</v>
      </c>
      <c r="CU45" s="180">
        <v>2024</v>
      </c>
      <c r="CV45" s="180">
        <v>4</v>
      </c>
      <c r="CW45" s="17">
        <v>46174</v>
      </c>
      <c r="CX45" s="1" t="s">
        <v>1197</v>
      </c>
      <c r="CY45" s="1" t="s">
        <v>1198</v>
      </c>
      <c r="CZ45" s="180" t="s">
        <v>391</v>
      </c>
      <c r="DA45" s="180" t="s">
        <v>1188</v>
      </c>
      <c r="DB45" s="180" t="s">
        <v>749</v>
      </c>
    </row>
    <row r="46" spans="1:106" x14ac:dyDescent="0.25">
      <c r="A46" s="180" t="s">
        <v>388</v>
      </c>
      <c r="B46" s="180" t="s">
        <v>645</v>
      </c>
      <c r="C46" s="1" t="s">
        <v>1411</v>
      </c>
      <c r="D46" s="180" t="s">
        <v>389</v>
      </c>
      <c r="E46" s="180" t="s">
        <v>382</v>
      </c>
      <c r="F46" s="180" t="s">
        <v>374</v>
      </c>
      <c r="G46" s="2">
        <v>922.97159999999997</v>
      </c>
      <c r="H46" s="2">
        <v>1196.6199999999999</v>
      </c>
      <c r="I46" s="2">
        <v>1681.87</v>
      </c>
      <c r="J46" s="2">
        <v>2416.8589999999999</v>
      </c>
      <c r="K46" s="2">
        <v>3374.9679999999998</v>
      </c>
      <c r="L46" s="2">
        <v>4369.6679999999997</v>
      </c>
      <c r="M46" s="2">
        <v>5571.2240000000002</v>
      </c>
      <c r="N46" s="2">
        <v>7259.8689999999997</v>
      </c>
      <c r="O46" s="2">
        <v>8747.4269999999997</v>
      </c>
      <c r="P46" s="2">
        <v>10090.23</v>
      </c>
      <c r="Q46" s="2">
        <v>11534.9</v>
      </c>
      <c r="R46" s="2">
        <v>12792.81</v>
      </c>
      <c r="S46" s="2">
        <v>13766.58</v>
      </c>
      <c r="T46" s="2">
        <v>14237.08</v>
      </c>
      <c r="U46" s="2">
        <v>14640.47</v>
      </c>
      <c r="V46" s="2">
        <v>14858</v>
      </c>
      <c r="W46" s="2">
        <v>15121.2</v>
      </c>
      <c r="X46" s="2">
        <v>15902.85</v>
      </c>
      <c r="Y46" s="2">
        <v>16376.83</v>
      </c>
      <c r="Z46" s="2">
        <v>16643.21</v>
      </c>
      <c r="AA46" s="2">
        <v>16495.37</v>
      </c>
      <c r="AB46" s="2">
        <v>16449.900000000001</v>
      </c>
      <c r="AC46" s="2">
        <v>16990.8</v>
      </c>
      <c r="AD46" s="2">
        <v>17292.8</v>
      </c>
      <c r="AE46" s="2">
        <v>17471.5</v>
      </c>
      <c r="AF46" s="2">
        <v>17510.3</v>
      </c>
      <c r="AG46" s="2">
        <v>17149</v>
      </c>
      <c r="AH46" s="2">
        <v>16522.8</v>
      </c>
      <c r="AI46" s="2">
        <v>14247</v>
      </c>
      <c r="AJ46" s="2">
        <v>12227.7</v>
      </c>
      <c r="AK46" s="2">
        <v>10657.2</v>
      </c>
      <c r="AL46" s="2">
        <v>9701.4</v>
      </c>
      <c r="AM46" s="2">
        <v>9021.0010000000002</v>
      </c>
      <c r="AN46" s="2">
        <v>9194.2980000000007</v>
      </c>
      <c r="AO46" s="2">
        <v>9956.8979999999992</v>
      </c>
      <c r="AP46" s="2">
        <v>10270.5</v>
      </c>
      <c r="AQ46" s="2">
        <v>9724.7999999999993</v>
      </c>
      <c r="AR46" s="2">
        <v>9551.9</v>
      </c>
      <c r="AS46" s="2">
        <v>9723.9</v>
      </c>
      <c r="AT46" s="2">
        <v>9787.4</v>
      </c>
      <c r="AU46" s="2">
        <v>9815.7999999999993</v>
      </c>
      <c r="AV46" s="2">
        <v>9796.6990000000005</v>
      </c>
      <c r="AW46" s="2">
        <v>9593.2999999999993</v>
      </c>
      <c r="AX46" s="2">
        <v>9420.1</v>
      </c>
      <c r="AY46" s="2">
        <v>9000.2009999999991</v>
      </c>
      <c r="AZ46" s="2">
        <v>8545.2999999999993</v>
      </c>
      <c r="BA46" s="2">
        <v>8257.6990000000005</v>
      </c>
      <c r="BB46" s="2">
        <v>8099.1</v>
      </c>
      <c r="BC46" s="2">
        <v>7987.799</v>
      </c>
      <c r="BD46" s="2">
        <v>7746.9009999999998</v>
      </c>
      <c r="BE46" s="2">
        <v>7706.4</v>
      </c>
      <c r="BF46" s="2">
        <v>7995.9219999999996</v>
      </c>
      <c r="BG46" s="2">
        <v>8216.6849999999995</v>
      </c>
      <c r="BH46" s="3">
        <v>10452.73</v>
      </c>
      <c r="BI46" s="3">
        <v>13177.96</v>
      </c>
      <c r="BJ46" s="3">
        <v>15586.17</v>
      </c>
      <c r="BK46" s="3">
        <v>17770.689999999999</v>
      </c>
      <c r="BL46" s="3">
        <v>19706.990000000002</v>
      </c>
      <c r="BM46" s="3">
        <v>21430.54</v>
      </c>
      <c r="BN46" s="3">
        <v>23032.06</v>
      </c>
      <c r="BO46" s="3">
        <v>24535.47</v>
      </c>
      <c r="BP46" s="3">
        <v>25954.33</v>
      </c>
      <c r="BQ46" s="3">
        <v>27295.919999999998</v>
      </c>
      <c r="BR46" s="3">
        <v>28561.59</v>
      </c>
      <c r="BS46" s="3">
        <v>29757.88</v>
      </c>
      <c r="BT46" s="3">
        <v>30893.48</v>
      </c>
      <c r="BU46" s="3">
        <v>31976.82</v>
      </c>
      <c r="BV46" s="3">
        <v>33015.49</v>
      </c>
      <c r="BW46" s="3">
        <v>34016.14</v>
      </c>
      <c r="BX46" s="3">
        <v>34984.53</v>
      </c>
      <c r="BY46" s="3">
        <v>35925.769999999997</v>
      </c>
      <c r="BZ46" s="3">
        <v>36844.43</v>
      </c>
      <c r="CA46" s="3">
        <v>37744.65</v>
      </c>
      <c r="CB46" s="3">
        <v>38630.230000000003</v>
      </c>
      <c r="CC46" s="3">
        <v>39504.559999999998</v>
      </c>
      <c r="CD46" s="3">
        <v>40370.65</v>
      </c>
      <c r="CE46" s="3">
        <v>41231.230000000003</v>
      </c>
      <c r="CF46" s="3">
        <v>42088.68</v>
      </c>
      <c r="CG46" s="3">
        <v>42945.120000000003</v>
      </c>
      <c r="CH46" s="3">
        <v>43802.63</v>
      </c>
      <c r="CI46" s="3">
        <v>44663.15</v>
      </c>
      <c r="CJ46" s="3">
        <v>45528.44</v>
      </c>
      <c r="CK46" s="3">
        <v>46400.08</v>
      </c>
      <c r="CL46" s="3">
        <v>47279.46</v>
      </c>
      <c r="CM46" s="3">
        <v>48167.88</v>
      </c>
      <c r="CN46" s="3">
        <v>49066.54</v>
      </c>
      <c r="CO46" s="3">
        <v>49976.58</v>
      </c>
      <c r="CP46" s="3">
        <v>50899.07</v>
      </c>
      <c r="CQ46" s="180" t="s">
        <v>656</v>
      </c>
      <c r="CR46" s="180" t="b">
        <v>0</v>
      </c>
      <c r="CS46" s="180" t="s">
        <v>376</v>
      </c>
      <c r="CT46" s="180" t="s">
        <v>376</v>
      </c>
      <c r="CU46" s="180">
        <v>2025</v>
      </c>
      <c r="CV46" s="180">
        <v>1</v>
      </c>
      <c r="CW46" s="17">
        <v>46174</v>
      </c>
      <c r="CX46" s="1" t="s">
        <v>657</v>
      </c>
      <c r="CY46" s="180" t="s">
        <v>658</v>
      </c>
      <c r="CZ46" s="180" t="s">
        <v>391</v>
      </c>
      <c r="DA46" s="180" t="s">
        <v>648</v>
      </c>
      <c r="DB46" s="180" t="s">
        <v>749</v>
      </c>
    </row>
    <row r="47" spans="1:106" x14ac:dyDescent="0.25">
      <c r="A47" s="180" t="s">
        <v>615</v>
      </c>
      <c r="B47" s="180" t="s">
        <v>457</v>
      </c>
      <c r="C47" s="1" t="s">
        <v>1411</v>
      </c>
      <c r="D47" s="180" t="s">
        <v>393</v>
      </c>
      <c r="E47" s="180" t="s">
        <v>382</v>
      </c>
      <c r="F47" s="180" t="s">
        <v>374</v>
      </c>
      <c r="G47" s="2">
        <v>138.72</v>
      </c>
      <c r="H47" s="2">
        <v>138.72</v>
      </c>
      <c r="I47" s="2">
        <v>138.72</v>
      </c>
      <c r="J47" s="2">
        <v>138.72</v>
      </c>
      <c r="K47" s="2">
        <v>142.446</v>
      </c>
      <c r="L47" s="2">
        <v>153.72200000000001</v>
      </c>
      <c r="M47" s="2">
        <v>162.96700000000001</v>
      </c>
      <c r="N47" s="2">
        <v>174.82599999999999</v>
      </c>
      <c r="O47" s="2">
        <v>183.31899999999999</v>
      </c>
      <c r="P47" s="2">
        <v>190.74100000000001</v>
      </c>
      <c r="Q47" s="2">
        <v>198.167</v>
      </c>
      <c r="R47" s="2">
        <v>207.209</v>
      </c>
      <c r="S47" s="2">
        <v>216.54400000000001</v>
      </c>
      <c r="T47" s="2">
        <v>223.53399999999999</v>
      </c>
      <c r="U47" s="2">
        <v>226.959</v>
      </c>
      <c r="V47" s="2">
        <v>236.82</v>
      </c>
      <c r="W47" s="2">
        <v>250.79900000000001</v>
      </c>
      <c r="X47" s="2">
        <v>265.32299999999998</v>
      </c>
      <c r="Y47" s="2">
        <v>280.30500000000001</v>
      </c>
      <c r="Z47" s="2">
        <v>291.846</v>
      </c>
      <c r="AA47" s="2">
        <v>300.233</v>
      </c>
      <c r="AB47" s="2">
        <v>315.68299999999999</v>
      </c>
      <c r="AC47" s="2">
        <v>330.06099999999998</v>
      </c>
      <c r="AD47" s="2">
        <v>345.18799999999999</v>
      </c>
      <c r="AE47" s="2">
        <v>369.97699999999998</v>
      </c>
      <c r="AF47" s="2">
        <v>395.01</v>
      </c>
      <c r="AG47" s="2">
        <v>419.98</v>
      </c>
      <c r="AH47" s="2">
        <v>452.37599999999998</v>
      </c>
      <c r="AI47" s="2">
        <v>483.08100000000002</v>
      </c>
      <c r="AJ47" s="2">
        <v>503.02100000000002</v>
      </c>
      <c r="AK47" s="2">
        <v>515.29999999999995</v>
      </c>
      <c r="AL47" s="2">
        <v>531</v>
      </c>
      <c r="AM47" s="2">
        <v>552.71199999999999</v>
      </c>
      <c r="AN47" s="2">
        <v>587.67200000000003</v>
      </c>
      <c r="AO47" s="2">
        <v>622.93399999999997</v>
      </c>
      <c r="AP47" s="2">
        <v>651.43399999999997</v>
      </c>
      <c r="AQ47" s="2">
        <v>630.21799999999996</v>
      </c>
      <c r="AR47" s="2">
        <v>642.61500000000001</v>
      </c>
      <c r="AS47" s="2">
        <v>655.69200000000001</v>
      </c>
      <c r="AT47" s="2">
        <v>657.87099999999998</v>
      </c>
      <c r="AU47" s="2">
        <v>665.62599999999998</v>
      </c>
      <c r="AV47" s="2">
        <v>678.69600000000003</v>
      </c>
      <c r="AW47" s="2">
        <v>699.21299999999997</v>
      </c>
      <c r="AX47" s="2">
        <v>720.32100000000003</v>
      </c>
      <c r="AY47" s="2">
        <v>751.09299999999996</v>
      </c>
      <c r="AZ47" s="2">
        <v>787.423</v>
      </c>
      <c r="BA47" s="2">
        <v>829.73599999999999</v>
      </c>
      <c r="BB47" s="2">
        <v>816.58900000000006</v>
      </c>
      <c r="BC47" s="2">
        <v>891.16499999999996</v>
      </c>
      <c r="BD47" s="2">
        <v>993.505</v>
      </c>
      <c r="BE47" s="2">
        <v>1050.0139999999999</v>
      </c>
      <c r="BF47" s="2">
        <v>1121.421</v>
      </c>
      <c r="BG47" s="2">
        <v>1179.3599999999999</v>
      </c>
      <c r="BH47" s="2">
        <v>1219.1669999999999</v>
      </c>
      <c r="BI47" s="3">
        <v>1269.8630000000001</v>
      </c>
      <c r="BJ47" s="3">
        <v>1323.9949999999999</v>
      </c>
      <c r="BK47" s="3">
        <v>1370.865</v>
      </c>
      <c r="BL47" s="3">
        <v>1417.7280000000001</v>
      </c>
      <c r="BM47" s="3">
        <v>1468.0170000000001</v>
      </c>
      <c r="BN47" s="3">
        <v>1517.675</v>
      </c>
      <c r="BO47" s="3">
        <v>1567.7909999999999</v>
      </c>
      <c r="BP47" s="3">
        <v>1615.836</v>
      </c>
      <c r="BQ47" s="3">
        <v>1662.835</v>
      </c>
      <c r="BR47" s="3">
        <v>1711.5</v>
      </c>
      <c r="BS47" s="3">
        <v>1760.2539999999999</v>
      </c>
      <c r="BT47" s="3">
        <v>1809.2360000000001</v>
      </c>
      <c r="BU47" s="3">
        <v>1860.4169999999999</v>
      </c>
      <c r="BV47" s="3">
        <v>1912.3009999999999</v>
      </c>
      <c r="BW47" s="3">
        <v>1965.6089999999999</v>
      </c>
      <c r="BX47" s="3">
        <v>2021.4659999999999</v>
      </c>
      <c r="BY47" s="3">
        <v>2079.9380000000001</v>
      </c>
      <c r="BZ47" s="3">
        <v>2140.569</v>
      </c>
      <c r="CA47" s="3">
        <v>2202.81</v>
      </c>
      <c r="CB47" s="3">
        <v>2265.7750000000001</v>
      </c>
      <c r="CC47" s="3">
        <v>2329.9659999999999</v>
      </c>
      <c r="CD47" s="3">
        <v>2395.009</v>
      </c>
      <c r="CE47" s="3">
        <v>2461.48</v>
      </c>
      <c r="CF47" s="3">
        <v>2529.855</v>
      </c>
      <c r="CG47" s="3">
        <v>2599.7579999999998</v>
      </c>
      <c r="CH47" s="3">
        <v>2670.239</v>
      </c>
      <c r="CI47" s="3">
        <v>2740.9189999999999</v>
      </c>
      <c r="CJ47" s="3">
        <v>2811.9009999999998</v>
      </c>
      <c r="CK47" s="3">
        <v>2883.009</v>
      </c>
      <c r="CL47" s="3">
        <v>2954.5859999999998</v>
      </c>
      <c r="CM47" s="3">
        <v>3026.4989999999998</v>
      </c>
      <c r="CN47" s="3">
        <v>3097.989</v>
      </c>
      <c r="CO47" s="3">
        <v>3169.7310000000002</v>
      </c>
      <c r="CP47" s="3">
        <v>3242.5210000000002</v>
      </c>
      <c r="CQ47" s="180" t="s">
        <v>616</v>
      </c>
      <c r="CR47" s="180" t="b">
        <v>1</v>
      </c>
      <c r="CS47" s="180" t="s">
        <v>376</v>
      </c>
      <c r="CT47" s="180" t="s">
        <v>376</v>
      </c>
      <c r="CU47" s="180">
        <v>2026</v>
      </c>
      <c r="CV47" s="180">
        <v>1</v>
      </c>
      <c r="CW47" s="17">
        <v>46174</v>
      </c>
      <c r="CX47" s="1" t="s">
        <v>617</v>
      </c>
      <c r="CY47" s="1" t="s">
        <v>618</v>
      </c>
      <c r="CZ47" s="180" t="s">
        <v>619</v>
      </c>
      <c r="DA47" s="180" t="s">
        <v>460</v>
      </c>
      <c r="DB47" s="180" t="s">
        <v>749</v>
      </c>
    </row>
    <row r="48" spans="1:106" x14ac:dyDescent="0.25">
      <c r="A48" s="180" t="s">
        <v>615</v>
      </c>
      <c r="B48" s="180" t="s">
        <v>439</v>
      </c>
      <c r="C48" s="1" t="s">
        <v>1411</v>
      </c>
      <c r="D48" s="180" t="s">
        <v>393</v>
      </c>
      <c r="E48" s="180" t="s">
        <v>382</v>
      </c>
      <c r="F48" s="180" t="s">
        <v>374</v>
      </c>
      <c r="G48" s="2">
        <v>48.33305</v>
      </c>
      <c r="H48" s="2">
        <v>52.121639999999999</v>
      </c>
      <c r="I48" s="2">
        <v>57.829680000000003</v>
      </c>
      <c r="J48" s="2">
        <v>64.725089999999994</v>
      </c>
      <c r="K48" s="2">
        <v>70.039630000000002</v>
      </c>
      <c r="L48" s="2">
        <v>78.355760000000004</v>
      </c>
      <c r="M48" s="2">
        <v>87.783749999999998</v>
      </c>
      <c r="N48" s="2">
        <v>98.93674</v>
      </c>
      <c r="O48" s="2">
        <v>113.2332</v>
      </c>
      <c r="P48" s="2">
        <v>130.9144</v>
      </c>
      <c r="Q48" s="2">
        <v>149.28649999999999</v>
      </c>
      <c r="R48" s="2">
        <v>166.22300000000001</v>
      </c>
      <c r="S48" s="2">
        <v>182.60249999999999</v>
      </c>
      <c r="T48" s="2">
        <v>184.38579999999999</v>
      </c>
      <c r="U48" s="2">
        <v>185.3638</v>
      </c>
      <c r="V48" s="2">
        <v>197.2398</v>
      </c>
      <c r="W48" s="2">
        <v>210.68969999999999</v>
      </c>
      <c r="X48" s="2">
        <v>221.90190000000001</v>
      </c>
      <c r="Y48" s="2">
        <v>236.74029999999999</v>
      </c>
      <c r="Z48" s="2">
        <v>256.5025</v>
      </c>
      <c r="AA48" s="2">
        <v>276.99160000000001</v>
      </c>
      <c r="AB48" s="2">
        <v>260.81299999999999</v>
      </c>
      <c r="AC48" s="2">
        <v>283.93700000000001</v>
      </c>
      <c r="AD48" s="2">
        <v>292.67700000000002</v>
      </c>
      <c r="AE48" s="2">
        <v>293.89499999999998</v>
      </c>
      <c r="AF48" s="2">
        <v>305.26100000000002</v>
      </c>
      <c r="AG48" s="2">
        <v>285.84769999999997</v>
      </c>
      <c r="AH48" s="2">
        <v>279.21600000000001</v>
      </c>
      <c r="AI48" s="2">
        <v>277.78980000000001</v>
      </c>
      <c r="AJ48" s="2">
        <v>292.35079999999999</v>
      </c>
      <c r="AK48" s="2">
        <v>303.7636</v>
      </c>
      <c r="AL48" s="2">
        <v>315.3272</v>
      </c>
      <c r="AM48" s="2">
        <v>321.57889999999998</v>
      </c>
      <c r="AN48" s="2">
        <v>304.1164</v>
      </c>
      <c r="AO48" s="2">
        <v>305.43819999999999</v>
      </c>
      <c r="AP48" s="2">
        <v>399.06439999999998</v>
      </c>
      <c r="AQ48" s="2">
        <v>401.24340000000001</v>
      </c>
      <c r="AR48" s="2">
        <v>436.89060000000001</v>
      </c>
      <c r="AS48" s="2">
        <v>473.12509999999997</v>
      </c>
      <c r="AT48" s="2">
        <v>512.51120000000003</v>
      </c>
      <c r="AU48" s="2">
        <v>514.71450000000004</v>
      </c>
      <c r="AV48" s="2">
        <v>554.21979999999996</v>
      </c>
      <c r="AW48" s="2">
        <v>542.62549999999999</v>
      </c>
      <c r="AX48" s="2">
        <v>539.29100000000005</v>
      </c>
      <c r="AY48" s="2">
        <v>514.90350000000001</v>
      </c>
      <c r="AZ48" s="2">
        <v>502.62049999999999</v>
      </c>
      <c r="BA48" s="2">
        <v>496.50450000000001</v>
      </c>
      <c r="BB48" s="2">
        <v>546.36689999999999</v>
      </c>
      <c r="BC48" s="2">
        <v>554.65219999999999</v>
      </c>
      <c r="BD48" s="2">
        <v>502.85489999999999</v>
      </c>
      <c r="BE48" s="2">
        <v>510.3211</v>
      </c>
      <c r="BF48" s="2">
        <v>514.72360000000003</v>
      </c>
      <c r="BG48" s="2">
        <v>536.32910000000004</v>
      </c>
      <c r="BH48" s="3">
        <v>563.14779999999996</v>
      </c>
      <c r="BI48" s="3">
        <v>586.73109999999997</v>
      </c>
      <c r="BJ48" s="3">
        <v>604.01099999999997</v>
      </c>
      <c r="BK48" s="3">
        <v>618.56209999999999</v>
      </c>
      <c r="BL48" s="3">
        <v>634.16250000000002</v>
      </c>
      <c r="BM48" s="3">
        <v>650.82839999999999</v>
      </c>
      <c r="BN48" s="3">
        <v>668.25840000000005</v>
      </c>
      <c r="BO48" s="3">
        <v>684.48540000000003</v>
      </c>
      <c r="BP48" s="3">
        <v>697.68020000000001</v>
      </c>
      <c r="BQ48" s="3">
        <v>707.40260000000001</v>
      </c>
      <c r="BR48" s="3">
        <v>714.41160000000002</v>
      </c>
      <c r="BS48" s="3">
        <v>721.18349999999998</v>
      </c>
      <c r="BT48" s="3">
        <v>728.12829999999997</v>
      </c>
      <c r="BU48" s="3">
        <v>735.0575</v>
      </c>
      <c r="BV48" s="3">
        <v>742.1798</v>
      </c>
      <c r="BW48" s="3">
        <v>749.5009</v>
      </c>
      <c r="BX48" s="3">
        <v>757.02620000000002</v>
      </c>
      <c r="BY48" s="3">
        <v>764.76840000000004</v>
      </c>
      <c r="BZ48" s="3">
        <v>772.73910000000001</v>
      </c>
      <c r="CA48" s="3">
        <v>780.94230000000005</v>
      </c>
      <c r="CB48" s="3">
        <v>789.37720000000002</v>
      </c>
      <c r="CC48" s="3">
        <v>798.04790000000003</v>
      </c>
      <c r="CD48" s="3">
        <v>806.96220000000005</v>
      </c>
      <c r="CE48" s="3">
        <v>816.12149999999997</v>
      </c>
      <c r="CF48" s="3">
        <v>825.53539999999998</v>
      </c>
      <c r="CG48" s="3">
        <v>835.21310000000005</v>
      </c>
      <c r="CH48" s="3">
        <v>845.15689999999995</v>
      </c>
      <c r="CI48" s="3">
        <v>855.36220000000003</v>
      </c>
      <c r="CJ48" s="3">
        <v>865.83240000000001</v>
      </c>
      <c r="CK48" s="3">
        <v>876.56790000000001</v>
      </c>
      <c r="CL48" s="3">
        <v>887.5675</v>
      </c>
      <c r="CM48" s="3">
        <v>898.83640000000003</v>
      </c>
      <c r="CN48" s="3">
        <v>910.37070000000006</v>
      </c>
      <c r="CO48" s="3">
        <v>922.17949999999996</v>
      </c>
      <c r="CP48" s="3">
        <v>936.23940000000005</v>
      </c>
      <c r="CQ48" s="180" t="s">
        <v>753</v>
      </c>
      <c r="CR48" s="180" t="b">
        <v>1</v>
      </c>
      <c r="CS48" s="180" t="s">
        <v>376</v>
      </c>
      <c r="CT48" s="180" t="s">
        <v>376</v>
      </c>
      <c r="CU48" s="180">
        <v>2025</v>
      </c>
      <c r="CV48" s="180">
        <v>4</v>
      </c>
      <c r="CW48" s="17">
        <v>46174</v>
      </c>
      <c r="CX48" s="1" t="s">
        <v>754</v>
      </c>
      <c r="CY48" s="1" t="s">
        <v>755</v>
      </c>
      <c r="CZ48" s="180" t="s">
        <v>619</v>
      </c>
      <c r="DA48" s="180" t="s">
        <v>442</v>
      </c>
      <c r="DB48" s="180" t="s">
        <v>749</v>
      </c>
    </row>
    <row r="49" spans="1:106" x14ac:dyDescent="0.25">
      <c r="A49" s="180" t="s">
        <v>615</v>
      </c>
      <c r="B49" s="180" t="s">
        <v>1185</v>
      </c>
      <c r="C49" s="1" t="s">
        <v>1411</v>
      </c>
      <c r="D49" s="180" t="s">
        <v>393</v>
      </c>
      <c r="E49" s="180" t="s">
        <v>382</v>
      </c>
      <c r="F49" s="180" t="s">
        <v>374</v>
      </c>
      <c r="G49" s="2">
        <v>13.06161</v>
      </c>
      <c r="H49" s="2">
        <v>13.38072</v>
      </c>
      <c r="I49" s="2">
        <v>15.726710000000001</v>
      </c>
      <c r="J49" s="2">
        <v>18.088889999999999</v>
      </c>
      <c r="K49" s="2">
        <v>18.66131</v>
      </c>
      <c r="L49" s="2">
        <v>20.97317</v>
      </c>
      <c r="M49" s="2">
        <v>24.277539999999998</v>
      </c>
      <c r="N49" s="2">
        <v>29.55566</v>
      </c>
      <c r="O49" s="2">
        <v>33.930289999999999</v>
      </c>
      <c r="P49" s="2">
        <v>40.604469999999999</v>
      </c>
      <c r="Q49" s="2">
        <v>48.972000000000001</v>
      </c>
      <c r="R49" s="2">
        <v>56.17145</v>
      </c>
      <c r="S49" s="2">
        <v>63.315669999999997</v>
      </c>
      <c r="T49" s="2">
        <v>70.123900000000006</v>
      </c>
      <c r="U49" s="2">
        <v>43.79027</v>
      </c>
      <c r="V49" s="2">
        <v>51.834470000000003</v>
      </c>
      <c r="W49" s="2">
        <v>61.237780000000001</v>
      </c>
      <c r="X49" s="2">
        <v>71.550089999999997</v>
      </c>
      <c r="Y49" s="2">
        <v>77.977400000000003</v>
      </c>
      <c r="Z49" s="2">
        <v>95.070520000000002</v>
      </c>
      <c r="AA49" s="2">
        <v>108.6182</v>
      </c>
      <c r="AB49" s="2">
        <v>113.6258</v>
      </c>
      <c r="AC49" s="2">
        <v>145.16200000000001</v>
      </c>
      <c r="AD49" s="2">
        <v>150.48099999999999</v>
      </c>
      <c r="AE49" s="2">
        <v>150.93700000000001</v>
      </c>
      <c r="AF49" s="2">
        <v>155.73500000000001</v>
      </c>
      <c r="AG49" s="2">
        <v>122.441</v>
      </c>
      <c r="AH49" s="2">
        <v>129.511</v>
      </c>
      <c r="AI49" s="2">
        <v>137.42400000000001</v>
      </c>
      <c r="AJ49" s="2">
        <v>160.69399999999999</v>
      </c>
      <c r="AK49" s="2">
        <v>171.83</v>
      </c>
      <c r="AL49" s="2">
        <v>182.62100000000001</v>
      </c>
      <c r="AM49" s="2">
        <v>176.113</v>
      </c>
      <c r="AN49" s="2">
        <v>170.351</v>
      </c>
      <c r="AO49" s="2">
        <v>159.58199999999999</v>
      </c>
      <c r="AP49" s="2">
        <v>164.476</v>
      </c>
      <c r="AQ49" s="2">
        <v>185.93700000000001</v>
      </c>
      <c r="AR49" s="2">
        <v>221.375</v>
      </c>
      <c r="AS49" s="2">
        <v>258.19099999999997</v>
      </c>
      <c r="AT49" s="2">
        <v>276.94099999999997</v>
      </c>
      <c r="AU49" s="2">
        <v>285.03800000000001</v>
      </c>
      <c r="AV49" s="2">
        <v>311.63600000000002</v>
      </c>
      <c r="AW49" s="2">
        <v>308.97899999999998</v>
      </c>
      <c r="AX49" s="2">
        <v>304.63099999999997</v>
      </c>
      <c r="AY49" s="2">
        <v>279.87400000000002</v>
      </c>
      <c r="AZ49" s="2">
        <v>267.29500000000002</v>
      </c>
      <c r="BA49" s="2">
        <v>248.53399999999999</v>
      </c>
      <c r="BB49" s="2">
        <v>281.00599999999997</v>
      </c>
      <c r="BC49" s="2">
        <v>284.01</v>
      </c>
      <c r="BD49" s="2">
        <v>240.68299999999999</v>
      </c>
      <c r="BE49" s="2">
        <v>247.90799999999999</v>
      </c>
      <c r="BF49" s="2">
        <v>238.62200000000001</v>
      </c>
      <c r="BG49" s="2">
        <v>258.27839999999998</v>
      </c>
      <c r="BH49" s="3">
        <v>285.09710000000001</v>
      </c>
      <c r="BI49" s="3">
        <v>308.68049999999999</v>
      </c>
      <c r="BJ49" s="3">
        <v>325.96039999999999</v>
      </c>
      <c r="BK49" s="3">
        <v>340.51150000000001</v>
      </c>
      <c r="BL49" s="3">
        <v>356.11189999999999</v>
      </c>
      <c r="BM49" s="3">
        <v>372.77780000000001</v>
      </c>
      <c r="BN49" s="3">
        <v>390.20780000000002</v>
      </c>
      <c r="BO49" s="3">
        <v>406.4348</v>
      </c>
      <c r="BP49" s="3">
        <v>419.62959999999998</v>
      </c>
      <c r="BQ49" s="3">
        <v>429.35210000000001</v>
      </c>
      <c r="BR49" s="3">
        <v>436.36099999999999</v>
      </c>
      <c r="BS49" s="3">
        <v>443.13290000000001</v>
      </c>
      <c r="BT49" s="3">
        <v>450.07780000000002</v>
      </c>
      <c r="BU49" s="3">
        <v>457.00700000000001</v>
      </c>
      <c r="BV49" s="3">
        <v>464.12939999999998</v>
      </c>
      <c r="BW49" s="3">
        <v>471.45049999999998</v>
      </c>
      <c r="BX49" s="3">
        <v>478.97579999999999</v>
      </c>
      <c r="BY49" s="3">
        <v>486.71800000000002</v>
      </c>
      <c r="BZ49" s="3">
        <v>494.68869999999998</v>
      </c>
      <c r="CA49" s="3">
        <v>502.89179999999999</v>
      </c>
      <c r="CB49" s="3">
        <v>511.32679999999999</v>
      </c>
      <c r="CC49" s="3">
        <v>519.99739999999997</v>
      </c>
      <c r="CD49" s="3">
        <v>528.91160000000002</v>
      </c>
      <c r="CE49" s="3">
        <v>538.07090000000005</v>
      </c>
      <c r="CF49" s="3">
        <v>547.48490000000004</v>
      </c>
      <c r="CG49" s="3">
        <v>557.16250000000002</v>
      </c>
      <c r="CH49" s="3">
        <v>567.10630000000003</v>
      </c>
      <c r="CI49" s="3">
        <v>577.3116</v>
      </c>
      <c r="CJ49" s="3">
        <v>587.78189999999995</v>
      </c>
      <c r="CK49" s="3">
        <v>598.51729999999998</v>
      </c>
      <c r="CL49" s="3">
        <v>609.51700000000005</v>
      </c>
      <c r="CM49" s="3">
        <v>620.78589999999997</v>
      </c>
      <c r="CN49" s="3">
        <v>632.32010000000002</v>
      </c>
      <c r="CO49" s="3">
        <v>644.12900000000002</v>
      </c>
      <c r="CP49" s="3">
        <v>658.18880000000001</v>
      </c>
      <c r="CQ49" s="180" t="s">
        <v>429</v>
      </c>
      <c r="CR49" s="180" t="b">
        <v>0</v>
      </c>
      <c r="CS49" s="180" t="s">
        <v>376</v>
      </c>
      <c r="CT49" s="180" t="s">
        <v>376</v>
      </c>
      <c r="CU49" s="180">
        <v>2025</v>
      </c>
      <c r="CV49" s="180">
        <v>4</v>
      </c>
      <c r="CW49" s="17">
        <v>46174</v>
      </c>
      <c r="CX49" s="1" t="s">
        <v>1211</v>
      </c>
      <c r="CY49" s="1" t="s">
        <v>1212</v>
      </c>
      <c r="CZ49" s="180" t="s">
        <v>619</v>
      </c>
      <c r="DA49" s="180" t="s">
        <v>1188</v>
      </c>
      <c r="DB49" s="180" t="s">
        <v>749</v>
      </c>
    </row>
    <row r="50" spans="1:106" x14ac:dyDescent="0.25">
      <c r="A50" s="180" t="s">
        <v>615</v>
      </c>
      <c r="B50" s="180" t="s">
        <v>645</v>
      </c>
      <c r="C50" s="1" t="s">
        <v>1411</v>
      </c>
      <c r="D50" s="180" t="s">
        <v>393</v>
      </c>
      <c r="E50" s="180" t="s">
        <v>382</v>
      </c>
      <c r="F50" s="180" t="s">
        <v>374</v>
      </c>
      <c r="G50" s="2">
        <v>2.3334000000000001</v>
      </c>
      <c r="H50" s="2">
        <v>2.8450000000000002</v>
      </c>
      <c r="I50" s="2">
        <v>3.2018</v>
      </c>
      <c r="J50" s="2">
        <v>3.6652</v>
      </c>
      <c r="K50" s="2">
        <v>4.0425000000000004</v>
      </c>
      <c r="L50" s="2">
        <v>4.5868989999999998</v>
      </c>
      <c r="M50" s="2">
        <v>5.1364000000000001</v>
      </c>
      <c r="N50" s="2">
        <v>6.1832000000000003</v>
      </c>
      <c r="O50" s="2">
        <v>7.6943999999999999</v>
      </c>
      <c r="P50" s="2">
        <v>9.2497000000000007</v>
      </c>
      <c r="Q50" s="2">
        <v>10.484</v>
      </c>
      <c r="R50" s="2">
        <v>11.7379</v>
      </c>
      <c r="S50" s="2">
        <v>12.739599999999999</v>
      </c>
      <c r="T50" s="2">
        <v>13.129099999999999</v>
      </c>
      <c r="U50" s="2">
        <v>13.0656</v>
      </c>
      <c r="V50" s="2">
        <v>13.4603</v>
      </c>
      <c r="W50" s="2">
        <v>13.5444</v>
      </c>
      <c r="X50" s="2">
        <v>14.4763</v>
      </c>
      <c r="Y50" s="2">
        <v>15.854200000000001</v>
      </c>
      <c r="Z50" s="2">
        <v>17.124500000000001</v>
      </c>
      <c r="AA50" s="2">
        <v>17.205500000000001</v>
      </c>
      <c r="AB50" s="2">
        <v>16.4786</v>
      </c>
      <c r="AC50" s="2">
        <v>17.632999999999999</v>
      </c>
      <c r="AD50" s="2">
        <v>17.248000000000001</v>
      </c>
      <c r="AE50" s="2">
        <v>17.184999999999999</v>
      </c>
      <c r="AF50" s="2">
        <v>17.207000000000001</v>
      </c>
      <c r="AG50" s="2">
        <v>16.98658</v>
      </c>
      <c r="AH50" s="2">
        <v>15.548999999999999</v>
      </c>
      <c r="AI50" s="2">
        <v>14.539</v>
      </c>
      <c r="AJ50" s="2">
        <v>13.545999999999999</v>
      </c>
      <c r="AK50" s="2">
        <v>12.747999999999999</v>
      </c>
      <c r="AL50" s="2">
        <v>12.808</v>
      </c>
      <c r="AM50" s="2">
        <v>12.46</v>
      </c>
      <c r="AN50" s="2">
        <v>12.253</v>
      </c>
      <c r="AO50" s="2">
        <v>12.875</v>
      </c>
      <c r="AP50" s="2">
        <v>13.930999999999999</v>
      </c>
      <c r="AQ50" s="2">
        <v>13.249000000000001</v>
      </c>
      <c r="AR50" s="2">
        <v>12.086</v>
      </c>
      <c r="AS50" s="2">
        <v>12.183999999999999</v>
      </c>
      <c r="AT50" s="2">
        <v>11.454000000000001</v>
      </c>
      <c r="AU50" s="2">
        <v>11.176</v>
      </c>
      <c r="AV50" s="2">
        <v>10.308999999999999</v>
      </c>
      <c r="AW50" s="2">
        <v>9.3710000000000004</v>
      </c>
      <c r="AX50" s="2">
        <v>8.5559999999999992</v>
      </c>
      <c r="AY50" s="2">
        <v>7.6539999999999999</v>
      </c>
      <c r="AZ50" s="2">
        <v>7.13</v>
      </c>
      <c r="BA50" s="2">
        <v>6.4459999999999997</v>
      </c>
      <c r="BB50" s="2">
        <v>5.6589999999999998</v>
      </c>
      <c r="BC50" s="2">
        <v>4.8410000000000002</v>
      </c>
      <c r="BD50" s="2">
        <v>5.65</v>
      </c>
      <c r="BE50" s="2">
        <v>7.125</v>
      </c>
      <c r="BF50" s="2">
        <v>7.9279999999999999</v>
      </c>
      <c r="BG50" s="2">
        <v>8.3879999999999999</v>
      </c>
      <c r="BH50" s="3">
        <v>9.4024999999999999</v>
      </c>
      <c r="BI50" s="3">
        <v>10.7738</v>
      </c>
      <c r="BJ50" s="3">
        <v>11.964499999999999</v>
      </c>
      <c r="BK50" s="3">
        <v>12.9514</v>
      </c>
      <c r="BL50" s="3">
        <v>13.8507</v>
      </c>
      <c r="BM50" s="3">
        <v>14.735799999999999</v>
      </c>
      <c r="BN50" s="3">
        <v>15.604100000000001</v>
      </c>
      <c r="BO50" s="3">
        <v>16.4374</v>
      </c>
      <c r="BP50" s="3">
        <v>17.174499999999998</v>
      </c>
      <c r="BQ50" s="3">
        <v>17.783999999999999</v>
      </c>
      <c r="BR50" s="3">
        <v>18.264800000000001</v>
      </c>
      <c r="BS50" s="3">
        <v>18.670300000000001</v>
      </c>
      <c r="BT50" s="3">
        <v>19.056100000000001</v>
      </c>
      <c r="BU50" s="3">
        <v>19.424700000000001</v>
      </c>
      <c r="BV50" s="3">
        <v>19.779499999999999</v>
      </c>
      <c r="BW50" s="3">
        <v>20.125699999999998</v>
      </c>
      <c r="BX50" s="3">
        <v>20.465299999999999</v>
      </c>
      <c r="BY50" s="3">
        <v>20.8003</v>
      </c>
      <c r="BZ50" s="3">
        <v>21.132400000000001</v>
      </c>
      <c r="CA50" s="3">
        <v>21.463000000000001</v>
      </c>
      <c r="CB50" s="3">
        <v>21.793399999999998</v>
      </c>
      <c r="CC50" s="3">
        <v>22.124400000000001</v>
      </c>
      <c r="CD50" s="3">
        <v>22.4574</v>
      </c>
      <c r="CE50" s="3">
        <v>22.793199999999999</v>
      </c>
      <c r="CF50" s="3">
        <v>23.1326</v>
      </c>
      <c r="CG50" s="3">
        <v>23.476700000000001</v>
      </c>
      <c r="CH50" s="3">
        <v>23.8262</v>
      </c>
      <c r="CI50" s="3">
        <v>24.1814</v>
      </c>
      <c r="CJ50" s="3">
        <v>24.542999999999999</v>
      </c>
      <c r="CK50" s="3">
        <v>24.9114</v>
      </c>
      <c r="CL50" s="3">
        <v>25.286799999999999</v>
      </c>
      <c r="CM50" s="3">
        <v>25.670100000000001</v>
      </c>
      <c r="CN50" s="3">
        <v>26.061199999999999</v>
      </c>
      <c r="CO50" s="3">
        <v>26.4603</v>
      </c>
      <c r="CP50" s="3">
        <v>26.892499999999998</v>
      </c>
      <c r="CQ50" s="180" t="s">
        <v>405</v>
      </c>
      <c r="CR50" s="180" t="b">
        <v>0</v>
      </c>
      <c r="CS50" s="180" t="s">
        <v>376</v>
      </c>
      <c r="CT50" s="180" t="s">
        <v>376</v>
      </c>
      <c r="CU50" s="180">
        <v>2025</v>
      </c>
      <c r="CV50" s="180">
        <v>4</v>
      </c>
      <c r="CW50" s="17">
        <v>46174</v>
      </c>
      <c r="CX50" s="1" t="s">
        <v>756</v>
      </c>
      <c r="CY50" s="1" t="s">
        <v>757</v>
      </c>
      <c r="CZ50" s="180" t="s">
        <v>619</v>
      </c>
      <c r="DA50" s="180" t="s">
        <v>648</v>
      </c>
      <c r="DB50" s="180" t="s">
        <v>749</v>
      </c>
    </row>
    <row r="51" spans="1:106" x14ac:dyDescent="0.25">
      <c r="A51" s="180" t="s">
        <v>620</v>
      </c>
      <c r="B51" s="180" t="s">
        <v>457</v>
      </c>
      <c r="C51" s="1" t="s">
        <v>1411</v>
      </c>
      <c r="D51" s="180" t="s">
        <v>595</v>
      </c>
      <c r="E51" s="180" t="s">
        <v>382</v>
      </c>
      <c r="F51" s="180" t="s">
        <v>374</v>
      </c>
      <c r="G51" s="2">
        <v>111.16849999999999</v>
      </c>
      <c r="H51" s="2">
        <v>128.93610000000001</v>
      </c>
      <c r="I51" s="2">
        <v>147.792</v>
      </c>
      <c r="J51" s="2">
        <v>169.6643</v>
      </c>
      <c r="K51" s="2">
        <v>190.35890000000001</v>
      </c>
      <c r="L51" s="2">
        <v>243.011</v>
      </c>
      <c r="M51" s="2">
        <v>268.072</v>
      </c>
      <c r="N51" s="2">
        <v>316.98200000000003</v>
      </c>
      <c r="O51" s="2">
        <v>363.84199999999998</v>
      </c>
      <c r="P51" s="2">
        <v>403.07299999999998</v>
      </c>
      <c r="Q51" s="2">
        <v>448.12799999999999</v>
      </c>
      <c r="R51" s="2">
        <v>504.92</v>
      </c>
      <c r="S51" s="2">
        <v>560.63900000000001</v>
      </c>
      <c r="T51" s="2">
        <v>580.02700000000004</v>
      </c>
      <c r="U51" s="2">
        <v>632.74009999999998</v>
      </c>
      <c r="V51" s="2">
        <v>661.46</v>
      </c>
      <c r="W51" s="2">
        <v>705.82799999999997</v>
      </c>
      <c r="X51" s="2">
        <v>747.06299999999999</v>
      </c>
      <c r="Y51" s="2">
        <v>785.4</v>
      </c>
      <c r="Z51" s="2">
        <v>807.87810000000002</v>
      </c>
      <c r="AA51" s="2">
        <v>850.16800000000001</v>
      </c>
      <c r="AB51" s="2">
        <v>891.54700000000003</v>
      </c>
      <c r="AC51" s="2">
        <v>957.14400000000001</v>
      </c>
      <c r="AD51" s="2">
        <v>1047.6279999999999</v>
      </c>
      <c r="AE51" s="2">
        <v>1131.8399999999999</v>
      </c>
      <c r="AF51" s="2">
        <v>1154.066</v>
      </c>
      <c r="AG51" s="2">
        <v>1258.046</v>
      </c>
      <c r="AH51" s="2">
        <v>1501.7639999999999</v>
      </c>
      <c r="AI51" s="2">
        <v>1560.8789999999999</v>
      </c>
      <c r="AJ51" s="2">
        <v>1559.7190000000001</v>
      </c>
      <c r="AK51" s="2">
        <v>1622.7329999999999</v>
      </c>
      <c r="AL51" s="2">
        <v>1790.7860000000001</v>
      </c>
      <c r="AM51" s="2">
        <v>2006.308</v>
      </c>
      <c r="AN51" s="2">
        <v>2243.2040000000002</v>
      </c>
      <c r="AO51" s="2">
        <v>2390.4850000000001</v>
      </c>
      <c r="AP51" s="2">
        <v>2662.4229999999998</v>
      </c>
      <c r="AQ51" s="2">
        <v>2488.058</v>
      </c>
      <c r="AR51" s="2">
        <v>2660.2359999999999</v>
      </c>
      <c r="AS51" s="2">
        <v>2874.431</v>
      </c>
      <c r="AT51" s="2">
        <v>3054.6759999999999</v>
      </c>
      <c r="AU51" s="2">
        <v>3173.2820000000002</v>
      </c>
      <c r="AV51" s="2">
        <v>3250.587</v>
      </c>
      <c r="AW51" s="2">
        <v>3231.058</v>
      </c>
      <c r="AX51" s="2">
        <v>3209.7069999999999</v>
      </c>
      <c r="AY51" s="2">
        <v>3440.5369999999998</v>
      </c>
      <c r="AZ51" s="2">
        <v>3711.395</v>
      </c>
      <c r="BA51" s="2">
        <v>3743.76</v>
      </c>
      <c r="BB51" s="2">
        <v>3586.9009999999998</v>
      </c>
      <c r="BC51" s="2">
        <v>4442.6480000000001</v>
      </c>
      <c r="BD51" s="2">
        <v>5941.5069999999996</v>
      </c>
      <c r="BE51" s="2">
        <v>5303.6139999999996</v>
      </c>
      <c r="BF51" s="2">
        <v>5391.0010000000002</v>
      </c>
      <c r="BG51" s="2">
        <v>5527.5780000000004</v>
      </c>
      <c r="BH51" s="3">
        <v>5836.16</v>
      </c>
      <c r="BI51" s="3">
        <v>5766.73</v>
      </c>
      <c r="BJ51" s="3">
        <v>5795.0420000000004</v>
      </c>
      <c r="BK51" s="3">
        <v>5953.8590000000004</v>
      </c>
      <c r="BL51" s="3">
        <v>6148.9650000000001</v>
      </c>
      <c r="BM51" s="3">
        <v>6356.4350000000004</v>
      </c>
      <c r="BN51" s="3">
        <v>6567.7759999999998</v>
      </c>
      <c r="BO51" s="3">
        <v>6783.4129999999996</v>
      </c>
      <c r="BP51" s="3">
        <v>7005.2749999999996</v>
      </c>
      <c r="BQ51" s="3">
        <v>7232.7979999999998</v>
      </c>
      <c r="BR51" s="3">
        <v>7465.2939999999999</v>
      </c>
      <c r="BS51" s="3">
        <v>7702.6620000000003</v>
      </c>
      <c r="BT51" s="3">
        <v>7943.6729999999998</v>
      </c>
      <c r="BU51" s="3">
        <v>8193.6880000000001</v>
      </c>
      <c r="BV51" s="3">
        <v>8458.4809999999998</v>
      </c>
      <c r="BW51" s="3">
        <v>8738.3269999999993</v>
      </c>
      <c r="BX51" s="3">
        <v>9030.6990000000005</v>
      </c>
      <c r="BY51" s="3">
        <v>9332.598</v>
      </c>
      <c r="BZ51" s="3">
        <v>9642.5249999999996</v>
      </c>
      <c r="CA51" s="3">
        <v>9960.9259999999995</v>
      </c>
      <c r="CB51" s="3">
        <v>10290.290000000001</v>
      </c>
      <c r="CC51" s="3">
        <v>10630.25</v>
      </c>
      <c r="CD51" s="3">
        <v>10981.78</v>
      </c>
      <c r="CE51" s="3">
        <v>11346.26</v>
      </c>
      <c r="CF51" s="3">
        <v>11723.1</v>
      </c>
      <c r="CG51" s="3">
        <v>12110.61</v>
      </c>
      <c r="CH51" s="3">
        <v>12509.14</v>
      </c>
      <c r="CI51" s="3">
        <v>12916.04</v>
      </c>
      <c r="CJ51" s="3">
        <v>13331.54</v>
      </c>
      <c r="CK51" s="3">
        <v>13756.48</v>
      </c>
      <c r="CL51" s="3">
        <v>14193.2</v>
      </c>
      <c r="CM51" s="3">
        <v>14643.82</v>
      </c>
      <c r="CN51" s="3">
        <v>15109.03</v>
      </c>
      <c r="CO51" s="3">
        <v>15588.7</v>
      </c>
      <c r="CP51" s="3">
        <v>16081.23</v>
      </c>
      <c r="CQ51" s="180" t="s">
        <v>621</v>
      </c>
      <c r="CR51" s="180" t="b">
        <v>1</v>
      </c>
      <c r="CS51" s="180" t="s">
        <v>376</v>
      </c>
      <c r="CT51" s="180" t="s">
        <v>376</v>
      </c>
      <c r="CU51" s="180">
        <v>2025</v>
      </c>
      <c r="CV51" s="180">
        <v>4</v>
      </c>
      <c r="CW51" s="17">
        <v>46174</v>
      </c>
      <c r="CX51" s="1" t="s">
        <v>622</v>
      </c>
      <c r="CY51" s="180" t="s">
        <v>623</v>
      </c>
      <c r="CZ51" s="180" t="s">
        <v>624</v>
      </c>
      <c r="DA51" s="180" t="s">
        <v>460</v>
      </c>
      <c r="DB51" s="180" t="s">
        <v>749</v>
      </c>
    </row>
    <row r="52" spans="1:106" x14ac:dyDescent="0.25">
      <c r="A52" s="180" t="s">
        <v>620</v>
      </c>
      <c r="B52" s="180" t="s">
        <v>439</v>
      </c>
      <c r="C52" s="1" t="s">
        <v>1411</v>
      </c>
      <c r="D52" s="180" t="s">
        <v>595</v>
      </c>
      <c r="E52" s="180" t="s">
        <v>382</v>
      </c>
      <c r="F52" s="180" t="s">
        <v>374</v>
      </c>
      <c r="G52" s="2">
        <v>39.27234</v>
      </c>
      <c r="H52" s="2">
        <v>42.747619999999998</v>
      </c>
      <c r="I52" s="2">
        <v>50.678759999999997</v>
      </c>
      <c r="J52" s="2">
        <v>60.72363</v>
      </c>
      <c r="K52" s="2">
        <v>77.784419999999997</v>
      </c>
      <c r="L52" s="2">
        <v>97.423820000000006</v>
      </c>
      <c r="M52" s="2">
        <v>85.165890000000005</v>
      </c>
      <c r="N52" s="2">
        <v>93.581389999999999</v>
      </c>
      <c r="O52" s="2">
        <v>96.163960000000003</v>
      </c>
      <c r="P52" s="2">
        <v>95.779709999999994</v>
      </c>
      <c r="Q52" s="2">
        <v>98.317970000000003</v>
      </c>
      <c r="R52" s="2">
        <v>112.2941</v>
      </c>
      <c r="S52" s="2">
        <v>135.04419999999999</v>
      </c>
      <c r="T52" s="2">
        <v>174.36920000000001</v>
      </c>
      <c r="U52" s="2">
        <v>157.4931</v>
      </c>
      <c r="V52" s="2">
        <v>160.93680000000001</v>
      </c>
      <c r="W52" s="2">
        <v>171.24930000000001</v>
      </c>
      <c r="X52" s="2">
        <v>162.1934</v>
      </c>
      <c r="Y52" s="2">
        <v>161.3613</v>
      </c>
      <c r="Z52" s="2">
        <v>193.67160000000001</v>
      </c>
      <c r="AA52" s="2">
        <v>256.11720000000003</v>
      </c>
      <c r="AB52" s="2">
        <v>245.6781</v>
      </c>
      <c r="AC52" s="2">
        <v>289.36180000000002</v>
      </c>
      <c r="AD52" s="2">
        <v>278.69650000000001</v>
      </c>
      <c r="AE52" s="2">
        <v>273.6327</v>
      </c>
      <c r="AF52" s="2">
        <v>266.81029999999998</v>
      </c>
      <c r="AG52" s="2">
        <v>305.67970000000003</v>
      </c>
      <c r="AH52" s="2">
        <v>421.95920000000001</v>
      </c>
      <c r="AI52" s="2">
        <v>417.29329999999999</v>
      </c>
      <c r="AJ52" s="2">
        <v>519.92579999999998</v>
      </c>
      <c r="AK52" s="2">
        <v>668.18380000000002</v>
      </c>
      <c r="AL52" s="2">
        <v>753.75289999999995</v>
      </c>
      <c r="AM52" s="2">
        <v>809.04280000000006</v>
      </c>
      <c r="AN52" s="2">
        <v>1127.6679999999999</v>
      </c>
      <c r="AO52" s="2">
        <v>1131.498</v>
      </c>
      <c r="AP52" s="2">
        <v>1206.6120000000001</v>
      </c>
      <c r="AQ52" s="2">
        <v>1016.001</v>
      </c>
      <c r="AR52" s="2">
        <v>1109.0640000000001</v>
      </c>
      <c r="AS52" s="2">
        <v>817.09469999999999</v>
      </c>
      <c r="AT52" s="2">
        <v>901.64909999999998</v>
      </c>
      <c r="AU52" s="2">
        <v>956.5847</v>
      </c>
      <c r="AV52" s="2">
        <v>904.43759999999997</v>
      </c>
      <c r="AW52" s="2">
        <v>1037.248</v>
      </c>
      <c r="AX52" s="2">
        <v>1140.92</v>
      </c>
      <c r="AY52" s="2">
        <v>1216.1030000000001</v>
      </c>
      <c r="AZ52" s="2">
        <v>1338.787</v>
      </c>
      <c r="BA52" s="2">
        <v>1360.8030000000001</v>
      </c>
      <c r="BB52" s="2">
        <v>1461.806</v>
      </c>
      <c r="BC52" s="2">
        <v>1649.501</v>
      </c>
      <c r="BD52" s="2">
        <v>1898.23</v>
      </c>
      <c r="BE52" s="2">
        <v>2046.09</v>
      </c>
      <c r="BF52" s="2">
        <v>2564.89</v>
      </c>
      <c r="BG52" s="2">
        <v>2676.152</v>
      </c>
      <c r="BH52" s="3">
        <v>2794.6529999999998</v>
      </c>
      <c r="BI52" s="3">
        <v>2842.8490000000002</v>
      </c>
      <c r="BJ52" s="3">
        <v>2842.5729999999999</v>
      </c>
      <c r="BK52" s="3">
        <v>2816.5650000000001</v>
      </c>
      <c r="BL52" s="3">
        <v>2801.3879999999999</v>
      </c>
      <c r="BM52" s="3">
        <v>2800.6019999999999</v>
      </c>
      <c r="BN52" s="3">
        <v>2800.9369999999999</v>
      </c>
      <c r="BO52" s="3">
        <v>2801.2710000000002</v>
      </c>
      <c r="BP52" s="3">
        <v>2801.6060000000002</v>
      </c>
      <c r="BQ52" s="3">
        <v>2801.9409999999998</v>
      </c>
      <c r="BR52" s="3">
        <v>2802.2750000000001</v>
      </c>
      <c r="BS52" s="3">
        <v>2802.6080000000002</v>
      </c>
      <c r="BT52" s="3">
        <v>2802.94</v>
      </c>
      <c r="BU52" s="3">
        <v>2803.2719999999999</v>
      </c>
      <c r="BV52" s="3">
        <v>2803.6010000000001</v>
      </c>
      <c r="BW52" s="3">
        <v>2803.9319999999998</v>
      </c>
      <c r="BX52" s="3">
        <v>2804.2620000000002</v>
      </c>
      <c r="BY52" s="3">
        <v>2804.5920000000001</v>
      </c>
      <c r="BZ52" s="3">
        <v>2804.922</v>
      </c>
      <c r="CA52" s="3">
        <v>2805.252</v>
      </c>
      <c r="CB52" s="3">
        <v>2805.5830000000001</v>
      </c>
      <c r="CC52" s="3">
        <v>2805.9140000000002</v>
      </c>
      <c r="CD52" s="3">
        <v>2806.2460000000001</v>
      </c>
      <c r="CE52" s="3">
        <v>2806.578</v>
      </c>
      <c r="CF52" s="3">
        <v>2806.9090000000001</v>
      </c>
      <c r="CG52" s="3">
        <v>2807.241</v>
      </c>
      <c r="CH52" s="3">
        <v>2807.5740000000001</v>
      </c>
      <c r="CI52" s="3">
        <v>2807.9070000000002</v>
      </c>
      <c r="CJ52" s="3">
        <v>2808.24</v>
      </c>
      <c r="CK52" s="3">
        <v>2808.5740000000001</v>
      </c>
      <c r="CL52" s="3">
        <v>2808.9079999999999</v>
      </c>
      <c r="CM52" s="3">
        <v>2809.2429999999999</v>
      </c>
      <c r="CN52" s="3">
        <v>2809.5770000000002</v>
      </c>
      <c r="CO52" s="3">
        <v>2809.9140000000002</v>
      </c>
      <c r="CP52" s="3">
        <v>2810.25</v>
      </c>
      <c r="CQ52" s="180" t="s">
        <v>621</v>
      </c>
      <c r="CR52" s="180" t="b">
        <v>0</v>
      </c>
      <c r="CS52" s="180" t="s">
        <v>376</v>
      </c>
      <c r="CT52" s="180" t="s">
        <v>376</v>
      </c>
      <c r="CU52" s="180">
        <v>2025</v>
      </c>
      <c r="CV52" s="180">
        <v>4</v>
      </c>
      <c r="CW52" s="17">
        <v>46174</v>
      </c>
      <c r="CX52" s="1" t="s">
        <v>722</v>
      </c>
      <c r="CY52" s="180" t="s">
        <v>723</v>
      </c>
      <c r="CZ52" s="180" t="s">
        <v>624</v>
      </c>
      <c r="DA52" s="180" t="s">
        <v>442</v>
      </c>
      <c r="DB52" s="180" t="s">
        <v>749</v>
      </c>
    </row>
    <row r="53" spans="1:106" x14ac:dyDescent="0.25">
      <c r="A53" s="180" t="s">
        <v>620</v>
      </c>
      <c r="B53" s="180" t="s">
        <v>1185</v>
      </c>
      <c r="C53" s="1" t="s">
        <v>1411</v>
      </c>
      <c r="D53" s="180" t="s">
        <v>595</v>
      </c>
      <c r="E53" s="180" t="s">
        <v>382</v>
      </c>
      <c r="F53" s="180" t="s">
        <v>374</v>
      </c>
      <c r="G53" s="2">
        <v>0</v>
      </c>
      <c r="H53" s="2">
        <v>0</v>
      </c>
      <c r="I53" s="2">
        <v>0</v>
      </c>
      <c r="J53" s="2">
        <v>0</v>
      </c>
      <c r="K53" s="2">
        <v>0</v>
      </c>
      <c r="L53" s="2">
        <v>0</v>
      </c>
      <c r="M53" s="2">
        <v>0</v>
      </c>
      <c r="N53" s="2">
        <v>5.0588540000000002</v>
      </c>
      <c r="O53" s="2">
        <v>12.830220000000001</v>
      </c>
      <c r="P53" s="2">
        <v>24.703810000000001</v>
      </c>
      <c r="Q53" s="2">
        <v>31.390170000000001</v>
      </c>
      <c r="R53" s="2">
        <v>37.560949999999998</v>
      </c>
      <c r="S53" s="2">
        <v>33.404980000000002</v>
      </c>
      <c r="T53" s="2">
        <v>17.256399999999999</v>
      </c>
      <c r="U53" s="2">
        <v>2.1547209999999999</v>
      </c>
      <c r="V53" s="2">
        <v>-7.3542389999999997</v>
      </c>
      <c r="W53" s="2">
        <v>-4.3631279999999997</v>
      </c>
      <c r="X53" s="2">
        <v>4.1407429999999996</v>
      </c>
      <c r="Y53" s="2">
        <v>41.829830000000001</v>
      </c>
      <c r="Z53" s="2">
        <v>86.726169999999996</v>
      </c>
      <c r="AA53" s="2">
        <v>120.9178</v>
      </c>
      <c r="AB53" s="2">
        <v>136.1985</v>
      </c>
      <c r="AC53" s="2">
        <v>-383.02100000000002</v>
      </c>
      <c r="AD53" s="2">
        <v>-468.61099999999999</v>
      </c>
      <c r="AE53" s="2">
        <v>-598.048</v>
      </c>
      <c r="AF53" s="2">
        <v>-671.548</v>
      </c>
      <c r="AG53" s="2">
        <v>-771.82399999999996</v>
      </c>
      <c r="AH53" s="2">
        <v>-1069.2049999999999</v>
      </c>
      <c r="AI53" s="2">
        <v>-1368.8589999999999</v>
      </c>
      <c r="AJ53" s="2">
        <v>-1283.4970000000001</v>
      </c>
      <c r="AK53" s="2">
        <v>-1566.1110000000001</v>
      </c>
      <c r="AL53" s="2">
        <v>-1867.5640000000001</v>
      </c>
      <c r="AM53" s="2">
        <v>-2437.145</v>
      </c>
      <c r="AN53" s="2">
        <v>-3000.165</v>
      </c>
      <c r="AO53" s="2">
        <v>-3289.1129999999998</v>
      </c>
      <c r="AP53" s="2">
        <v>-3240.614</v>
      </c>
      <c r="AQ53" s="2">
        <v>-3750.1170000000002</v>
      </c>
      <c r="AR53" s="2">
        <v>-4244.0439999999999</v>
      </c>
      <c r="AS53" s="2">
        <v>-4451.6819999999998</v>
      </c>
      <c r="AT53" s="2">
        <v>-5016.5889999999999</v>
      </c>
      <c r="AU53" s="2">
        <v>-6363.1570000000002</v>
      </c>
      <c r="AV53" s="2">
        <v>-7799.8239999999996</v>
      </c>
      <c r="AW53" s="2">
        <v>-8852.6530000000002</v>
      </c>
      <c r="AX53" s="2">
        <v>-8994.384</v>
      </c>
      <c r="AY53" s="2">
        <v>-10150.040000000001</v>
      </c>
      <c r="AZ53" s="2">
        <v>-9925.0490000000009</v>
      </c>
      <c r="BA53" s="2">
        <v>-11764.67</v>
      </c>
      <c r="BB53" s="2">
        <v>-12571.58</v>
      </c>
      <c r="BC53" s="2">
        <v>-14654.9</v>
      </c>
      <c r="BD53" s="2">
        <v>-15043.26</v>
      </c>
      <c r="BE53" s="2">
        <v>-18241.099999999999</v>
      </c>
      <c r="BF53" s="2">
        <v>-22280.52</v>
      </c>
      <c r="BG53" s="2">
        <v>-23585.040000000001</v>
      </c>
      <c r="BH53" s="3">
        <v>-23666.54</v>
      </c>
      <c r="BI53" s="3">
        <v>-23818.34</v>
      </c>
      <c r="BJ53" s="3">
        <v>-24018.62</v>
      </c>
      <c r="BK53" s="3">
        <v>-24244.62</v>
      </c>
      <c r="BL53" s="3">
        <v>-24459.8</v>
      </c>
      <c r="BM53" s="3">
        <v>-24660.58</v>
      </c>
      <c r="BN53" s="3">
        <v>-24860.25</v>
      </c>
      <c r="BO53" s="3">
        <v>-25059.91</v>
      </c>
      <c r="BP53" s="3">
        <v>-25259.58</v>
      </c>
      <c r="BQ53" s="3">
        <v>-25459.24</v>
      </c>
      <c r="BR53" s="3">
        <v>-25658.9</v>
      </c>
      <c r="BS53" s="3">
        <v>-25858.57</v>
      </c>
      <c r="BT53" s="3">
        <v>-26058.240000000002</v>
      </c>
      <c r="BU53" s="3">
        <v>-26257.91</v>
      </c>
      <c r="BV53" s="3">
        <v>-26457.58</v>
      </c>
      <c r="BW53" s="3">
        <v>-26657.25</v>
      </c>
      <c r="BX53" s="3">
        <v>-26856.92</v>
      </c>
      <c r="BY53" s="3">
        <v>-27056.59</v>
      </c>
      <c r="BZ53" s="3">
        <v>-27256.26</v>
      </c>
      <c r="CA53" s="3">
        <v>-27455.93</v>
      </c>
      <c r="CB53" s="3">
        <v>-27655.599999999999</v>
      </c>
      <c r="CC53" s="3">
        <v>-27855.27</v>
      </c>
      <c r="CD53" s="3">
        <v>-28054.94</v>
      </c>
      <c r="CE53" s="3">
        <v>-28254.61</v>
      </c>
      <c r="CF53" s="3">
        <v>-28454.28</v>
      </c>
      <c r="CG53" s="3">
        <v>-28653.95</v>
      </c>
      <c r="CH53" s="3">
        <v>-28853.62</v>
      </c>
      <c r="CI53" s="3">
        <v>-29053.279999999999</v>
      </c>
      <c r="CJ53" s="3">
        <v>-29252.95</v>
      </c>
      <c r="CK53" s="3">
        <v>-29452.61</v>
      </c>
      <c r="CL53" s="3">
        <v>-29652.27</v>
      </c>
      <c r="CM53" s="3">
        <v>-29851.94</v>
      </c>
      <c r="CN53" s="3">
        <v>-30051.599999999999</v>
      </c>
      <c r="CO53" s="3">
        <v>-30251.26</v>
      </c>
      <c r="CP53" s="3">
        <v>-30450.93</v>
      </c>
      <c r="CQ53" s="180" t="s">
        <v>621</v>
      </c>
      <c r="CR53" s="180" t="b">
        <v>0</v>
      </c>
      <c r="CS53" s="180" t="s">
        <v>376</v>
      </c>
      <c r="CT53" s="180" t="s">
        <v>376</v>
      </c>
      <c r="CU53" s="180">
        <v>2025</v>
      </c>
      <c r="CV53" s="180">
        <v>4</v>
      </c>
      <c r="CW53" s="17">
        <v>46174</v>
      </c>
      <c r="CX53" s="1" t="s">
        <v>1213</v>
      </c>
      <c r="CY53" s="1" t="s">
        <v>1214</v>
      </c>
      <c r="CZ53" s="180" t="s">
        <v>624</v>
      </c>
      <c r="DA53" s="180" t="s">
        <v>1188</v>
      </c>
      <c r="DB53" s="180" t="s">
        <v>749</v>
      </c>
    </row>
    <row r="54" spans="1:106" x14ac:dyDescent="0.25">
      <c r="A54" s="180" t="s">
        <v>620</v>
      </c>
      <c r="B54" s="180" t="s">
        <v>645</v>
      </c>
      <c r="C54" s="1" t="s">
        <v>1411</v>
      </c>
      <c r="D54" s="180" t="s">
        <v>595</v>
      </c>
      <c r="E54" s="180" t="s">
        <v>382</v>
      </c>
      <c r="F54" s="180" t="s">
        <v>374</v>
      </c>
      <c r="G54" s="2">
        <v>4.0000000000000001E-3</v>
      </c>
      <c r="H54" s="2">
        <v>4.0000000000000001E-3</v>
      </c>
      <c r="I54" s="2">
        <v>4.0000000000000001E-3</v>
      </c>
      <c r="J54" s="2">
        <v>4.0000000000000001E-3</v>
      </c>
      <c r="K54" s="2">
        <v>4.0000000000000001E-3</v>
      </c>
      <c r="L54" s="2">
        <v>5.8760000000000003</v>
      </c>
      <c r="M54" s="2">
        <v>7.617</v>
      </c>
      <c r="N54" s="2">
        <v>9.6729990000000008</v>
      </c>
      <c r="O54" s="2">
        <v>10.723000000000001</v>
      </c>
      <c r="P54" s="2">
        <v>11.532</v>
      </c>
      <c r="Q54" s="2">
        <v>13.42</v>
      </c>
      <c r="R54" s="2">
        <v>15.022</v>
      </c>
      <c r="S54" s="2">
        <v>17.446000000000002</v>
      </c>
      <c r="T54" s="2">
        <v>22.324000000000002</v>
      </c>
      <c r="U54" s="2">
        <v>24.06</v>
      </c>
      <c r="V54" s="2">
        <v>22.684000000000001</v>
      </c>
      <c r="W54" s="2">
        <v>24.712</v>
      </c>
      <c r="X54" s="2">
        <v>25.812999999999999</v>
      </c>
      <c r="Y54" s="2">
        <v>24.84</v>
      </c>
      <c r="Z54" s="2">
        <v>25.652999999999999</v>
      </c>
      <c r="AA54" s="2">
        <v>27.556000000000001</v>
      </c>
      <c r="AB54" s="2">
        <v>26.84</v>
      </c>
      <c r="AC54" s="2">
        <v>26.616</v>
      </c>
      <c r="AD54" s="2">
        <v>25.81</v>
      </c>
      <c r="AE54" s="2">
        <v>23.518000000000001</v>
      </c>
      <c r="AF54" s="2">
        <v>23.768999999999998</v>
      </c>
      <c r="AG54" s="2">
        <v>23.329830000000001</v>
      </c>
      <c r="AH54" s="2">
        <v>25.986139999999999</v>
      </c>
      <c r="AI54" s="2">
        <v>32.777479999999997</v>
      </c>
      <c r="AJ54" s="2">
        <v>31.770019999999999</v>
      </c>
      <c r="AK54" s="2">
        <v>34.719889999999999</v>
      </c>
      <c r="AL54" s="2">
        <v>31.389009999999999</v>
      </c>
      <c r="AM54" s="2">
        <v>35.487850000000002</v>
      </c>
      <c r="AN54" s="2">
        <v>55.137</v>
      </c>
      <c r="AO54" s="2">
        <v>63.01361</v>
      </c>
      <c r="AP54" s="2">
        <v>54.634099999999997</v>
      </c>
      <c r="AQ54" s="2">
        <v>36.895949999999999</v>
      </c>
      <c r="AR54" s="2">
        <v>32.790819999999997</v>
      </c>
      <c r="AS54" s="2">
        <v>32.533209999999997</v>
      </c>
      <c r="AT54" s="2">
        <v>27.691839999999999</v>
      </c>
      <c r="AU54" s="2">
        <v>26.970210000000002</v>
      </c>
      <c r="AV54" s="2">
        <v>26.654319999999998</v>
      </c>
      <c r="AW54" s="2">
        <v>26.159890000000001</v>
      </c>
      <c r="AX54" s="2">
        <v>23.07199</v>
      </c>
      <c r="AY54" s="2">
        <v>21.367889999999999</v>
      </c>
      <c r="AZ54" s="2">
        <v>22.92154</v>
      </c>
      <c r="BA54" s="2">
        <v>24.57845</v>
      </c>
      <c r="BB54" s="2">
        <v>23.042840000000002</v>
      </c>
      <c r="BC54" s="2">
        <v>17.889279999999999</v>
      </c>
      <c r="BD54" s="2">
        <v>29.386500000000002</v>
      </c>
      <c r="BE54" s="2">
        <v>55.551389999999998</v>
      </c>
      <c r="BF54" s="2">
        <v>80.296520000000001</v>
      </c>
      <c r="BG54" s="2">
        <v>83.488960000000006</v>
      </c>
      <c r="BH54" s="3">
        <v>81.121070000000003</v>
      </c>
      <c r="BI54" s="3">
        <v>83.854789999999994</v>
      </c>
      <c r="BJ54" s="3">
        <v>87.557199999999995</v>
      </c>
      <c r="BK54" s="3">
        <v>91.251750000000001</v>
      </c>
      <c r="BL54" s="3">
        <v>94.841980000000007</v>
      </c>
      <c r="BM54" s="3">
        <v>98.461640000000003</v>
      </c>
      <c r="BN54" s="3">
        <v>102.1626</v>
      </c>
      <c r="BO54" s="3">
        <v>105.9331</v>
      </c>
      <c r="BP54" s="3">
        <v>109.8338</v>
      </c>
      <c r="BQ54" s="3">
        <v>113.8552</v>
      </c>
      <c r="BR54" s="3">
        <v>117.9537</v>
      </c>
      <c r="BS54" s="3">
        <v>122.20189999999999</v>
      </c>
      <c r="BT54" s="3">
        <v>126.5371</v>
      </c>
      <c r="BU54" s="3">
        <v>131.0522</v>
      </c>
      <c r="BV54" s="3">
        <v>135.7636</v>
      </c>
      <c r="BW54" s="3">
        <v>140.69390000000001</v>
      </c>
      <c r="BX54" s="3">
        <v>145.82320000000001</v>
      </c>
      <c r="BY54" s="3">
        <v>151.1268</v>
      </c>
      <c r="BZ54" s="3">
        <v>156.56010000000001</v>
      </c>
      <c r="CA54" s="3">
        <v>162.14019999999999</v>
      </c>
      <c r="CB54" s="3">
        <v>167.89070000000001</v>
      </c>
      <c r="CC54" s="3">
        <v>173.83949999999999</v>
      </c>
      <c r="CD54" s="3">
        <v>179.97290000000001</v>
      </c>
      <c r="CE54" s="3">
        <v>186.339</v>
      </c>
      <c r="CF54" s="3">
        <v>192.92869999999999</v>
      </c>
      <c r="CG54" s="3">
        <v>199.71879999999999</v>
      </c>
      <c r="CH54" s="3">
        <v>206.69220000000001</v>
      </c>
      <c r="CI54" s="3">
        <v>213.83869999999999</v>
      </c>
      <c r="CJ54" s="3">
        <v>221.1223</v>
      </c>
      <c r="CK54" s="3">
        <v>228.5831</v>
      </c>
      <c r="CL54" s="3">
        <v>236.23330000000001</v>
      </c>
      <c r="CM54" s="3">
        <v>244.12899999999999</v>
      </c>
      <c r="CN54" s="3">
        <v>252.27889999999999</v>
      </c>
      <c r="CO54" s="3">
        <v>260.69380000000001</v>
      </c>
      <c r="CP54" s="3">
        <v>269.34879999999998</v>
      </c>
      <c r="CQ54" s="180" t="s">
        <v>621</v>
      </c>
      <c r="CR54" s="180" t="b">
        <v>1</v>
      </c>
      <c r="CS54" s="180" t="s">
        <v>376</v>
      </c>
      <c r="CT54" s="180" t="s">
        <v>376</v>
      </c>
      <c r="CU54" s="180">
        <v>2025</v>
      </c>
      <c r="CV54" s="180">
        <v>4</v>
      </c>
      <c r="CW54" s="17">
        <v>46174</v>
      </c>
      <c r="CX54" s="1" t="s">
        <v>687</v>
      </c>
      <c r="CY54" s="1" t="s">
        <v>688</v>
      </c>
      <c r="CZ54" s="180" t="s">
        <v>624</v>
      </c>
      <c r="DA54" s="180" t="s">
        <v>648</v>
      </c>
      <c r="DB54" s="180" t="s">
        <v>749</v>
      </c>
    </row>
    <row r="55" spans="1:106" x14ac:dyDescent="0.25">
      <c r="A55" s="180" t="s">
        <v>625</v>
      </c>
      <c r="B55" s="180" t="s">
        <v>457</v>
      </c>
      <c r="C55" s="1" t="s">
        <v>1411</v>
      </c>
      <c r="D55" s="180" t="s">
        <v>393</v>
      </c>
      <c r="E55" s="180" t="s">
        <v>382</v>
      </c>
      <c r="F55" s="180" t="s">
        <v>374</v>
      </c>
      <c r="G55" s="2">
        <v>23.336030000000001</v>
      </c>
      <c r="H55" s="2">
        <v>23.336030000000001</v>
      </c>
      <c r="I55" s="2">
        <v>23.336030000000001</v>
      </c>
      <c r="J55" s="2">
        <v>23.336030000000001</v>
      </c>
      <c r="K55" s="2">
        <v>23.336030000000001</v>
      </c>
      <c r="L55" s="2">
        <v>23.336030000000001</v>
      </c>
      <c r="M55" s="2">
        <v>23.336030000000001</v>
      </c>
      <c r="N55" s="2">
        <v>23.336030000000001</v>
      </c>
      <c r="O55" s="2">
        <v>23.336030000000001</v>
      </c>
      <c r="P55" s="2">
        <v>23.336030000000001</v>
      </c>
      <c r="Q55" s="2">
        <v>23.336030000000001</v>
      </c>
      <c r="R55" s="2">
        <v>23.336030000000001</v>
      </c>
      <c r="S55" s="2">
        <v>23.336030000000001</v>
      </c>
      <c r="T55" s="2">
        <v>26.497800000000002</v>
      </c>
      <c r="U55" s="2">
        <v>31.045300000000001</v>
      </c>
      <c r="V55" s="2">
        <v>37.0304</v>
      </c>
      <c r="W55" s="2">
        <v>43.770299999999999</v>
      </c>
      <c r="X55" s="2">
        <v>51.5197</v>
      </c>
      <c r="Y55" s="2">
        <v>59.210900000000002</v>
      </c>
      <c r="Z55" s="2">
        <v>66.733699999999999</v>
      </c>
      <c r="AA55" s="2">
        <v>70.411299999999997</v>
      </c>
      <c r="AB55" s="2">
        <v>76.5458</v>
      </c>
      <c r="AC55" s="2">
        <v>89.028499999999994</v>
      </c>
      <c r="AD55" s="2">
        <v>94.351600000000005</v>
      </c>
      <c r="AE55" s="2">
        <v>102.3309</v>
      </c>
      <c r="AF55" s="2">
        <v>111.35339999999999</v>
      </c>
      <c r="AG55" s="2">
        <v>119.6033</v>
      </c>
      <c r="AH55" s="2">
        <v>128.4145</v>
      </c>
      <c r="AI55" s="2">
        <v>135.77510000000001</v>
      </c>
      <c r="AJ55" s="2">
        <v>142.55420000000001</v>
      </c>
      <c r="AK55" s="2">
        <v>146.06780000000001</v>
      </c>
      <c r="AL55" s="2">
        <v>152.2484</v>
      </c>
      <c r="AM55" s="2">
        <v>158.55269999999999</v>
      </c>
      <c r="AN55" s="2">
        <v>166.2604</v>
      </c>
      <c r="AO55" s="2">
        <v>175.48339999999999</v>
      </c>
      <c r="AP55" s="2">
        <v>179.1028</v>
      </c>
      <c r="AQ55" s="2">
        <v>175.41650000000001</v>
      </c>
      <c r="AR55" s="2">
        <v>179.8604</v>
      </c>
      <c r="AS55" s="2">
        <v>176.31790000000001</v>
      </c>
      <c r="AT55" s="2">
        <v>168.53870000000001</v>
      </c>
      <c r="AU55" s="2">
        <v>170.6756</v>
      </c>
      <c r="AV55" s="2">
        <v>173.1866</v>
      </c>
      <c r="AW55" s="2">
        <v>179.39259999999999</v>
      </c>
      <c r="AX55" s="2">
        <v>186.38079999999999</v>
      </c>
      <c r="AY55" s="2">
        <v>195.50909999999999</v>
      </c>
      <c r="AZ55" s="2">
        <v>204.99760000000001</v>
      </c>
      <c r="BA55" s="2">
        <v>214.48990000000001</v>
      </c>
      <c r="BB55" s="2">
        <v>201.03280000000001</v>
      </c>
      <c r="BC55" s="2">
        <v>216.49379999999999</v>
      </c>
      <c r="BD55" s="2">
        <v>243.9572</v>
      </c>
      <c r="BE55" s="2">
        <v>270.3526</v>
      </c>
      <c r="BF55" s="2">
        <v>289.78429999999997</v>
      </c>
      <c r="BG55" s="2">
        <v>306.73809999999997</v>
      </c>
      <c r="BH55" s="3">
        <v>321.27760000000001</v>
      </c>
      <c r="BI55" s="3">
        <v>335.45299999999997</v>
      </c>
      <c r="BJ55" s="3">
        <v>346.52629999999999</v>
      </c>
      <c r="BK55" s="3">
        <v>356.98140000000001</v>
      </c>
      <c r="BL55" s="3">
        <v>367.75940000000003</v>
      </c>
      <c r="BM55" s="3">
        <v>379.09190000000001</v>
      </c>
      <c r="BN55" s="3">
        <v>391.13650000000001</v>
      </c>
      <c r="BO55" s="3">
        <v>403.79570000000001</v>
      </c>
      <c r="BP55" s="3">
        <v>416.97070000000002</v>
      </c>
      <c r="BQ55" s="3">
        <v>430.13780000000003</v>
      </c>
      <c r="BR55" s="3">
        <v>443.49209999999999</v>
      </c>
      <c r="BS55" s="3">
        <v>456.87549999999999</v>
      </c>
      <c r="BT55" s="3">
        <v>470.32459999999998</v>
      </c>
      <c r="BU55" s="3">
        <v>484.01350000000002</v>
      </c>
      <c r="BV55" s="3">
        <v>497.90890000000002</v>
      </c>
      <c r="BW55" s="3">
        <v>512.32209999999998</v>
      </c>
      <c r="BX55" s="3">
        <v>526.98030000000006</v>
      </c>
      <c r="BY55" s="3">
        <v>541.73829999999998</v>
      </c>
      <c r="BZ55" s="3">
        <v>556.79489999999998</v>
      </c>
      <c r="CA55" s="3">
        <v>572.2328</v>
      </c>
      <c r="CB55" s="3">
        <v>588.34029999999996</v>
      </c>
      <c r="CC55" s="3">
        <v>605.11329999999998</v>
      </c>
      <c r="CD55" s="3">
        <v>622.30020000000002</v>
      </c>
      <c r="CE55" s="3">
        <v>639.81020000000001</v>
      </c>
      <c r="CF55" s="3">
        <v>657.5924</v>
      </c>
      <c r="CG55" s="3">
        <v>675.98490000000004</v>
      </c>
      <c r="CH55" s="3">
        <v>694.96460000000002</v>
      </c>
      <c r="CI55" s="3">
        <v>714.73140000000001</v>
      </c>
      <c r="CJ55" s="3">
        <v>735.24869999999999</v>
      </c>
      <c r="CK55" s="3">
        <v>756.33810000000005</v>
      </c>
      <c r="CL55" s="3">
        <v>777.83259999999996</v>
      </c>
      <c r="CM55" s="3">
        <v>799.89790000000005</v>
      </c>
      <c r="CN55" s="3">
        <v>822.44420000000002</v>
      </c>
      <c r="CO55" s="3">
        <v>845.32230000000004</v>
      </c>
      <c r="CP55" s="3">
        <v>868.65830000000005</v>
      </c>
      <c r="CQ55" s="180" t="s">
        <v>626</v>
      </c>
      <c r="CR55" s="180" t="b">
        <v>1</v>
      </c>
      <c r="CS55" s="180" t="s">
        <v>376</v>
      </c>
      <c r="CT55" s="180" t="s">
        <v>376</v>
      </c>
      <c r="CU55" s="180">
        <v>2025</v>
      </c>
      <c r="CV55" s="180">
        <v>4</v>
      </c>
      <c r="CW55" s="17">
        <v>46174</v>
      </c>
      <c r="CX55" s="1" t="s">
        <v>627</v>
      </c>
      <c r="CY55" s="180" t="s">
        <v>628</v>
      </c>
      <c r="CZ55" s="180" t="s">
        <v>629</v>
      </c>
      <c r="DA55" s="180" t="s">
        <v>460</v>
      </c>
      <c r="DB55" s="180" t="s">
        <v>749</v>
      </c>
    </row>
    <row r="56" spans="1:106" x14ac:dyDescent="0.25">
      <c r="A56" s="180" t="s">
        <v>625</v>
      </c>
      <c r="B56" s="180" t="s">
        <v>439</v>
      </c>
      <c r="C56" s="1" t="s">
        <v>1411</v>
      </c>
      <c r="D56" s="180" t="s">
        <v>393</v>
      </c>
      <c r="E56" s="180" t="s">
        <v>382</v>
      </c>
      <c r="F56" s="180" t="s">
        <v>374</v>
      </c>
      <c r="G56" s="2">
        <v>0.35093659999999999</v>
      </c>
      <c r="H56" s="2">
        <v>0.41278749999999997</v>
      </c>
      <c r="I56" s="2">
        <v>0.66556939999999998</v>
      </c>
      <c r="J56" s="2">
        <v>1.0084379999999999</v>
      </c>
      <c r="K56" s="2">
        <v>1.40778</v>
      </c>
      <c r="L56" s="2">
        <v>1.987296</v>
      </c>
      <c r="M56" s="2">
        <v>1.7103120000000001</v>
      </c>
      <c r="N56" s="2">
        <v>3.1611180000000001</v>
      </c>
      <c r="O56" s="2">
        <v>4.7571399999999997</v>
      </c>
      <c r="P56" s="2">
        <v>6.2886220000000002</v>
      </c>
      <c r="Q56" s="2">
        <v>8.7276980000000002</v>
      </c>
      <c r="R56" s="2">
        <v>11.88613</v>
      </c>
      <c r="S56" s="2">
        <v>15.708780000000001</v>
      </c>
      <c r="T56" s="2">
        <v>19.060829999999999</v>
      </c>
      <c r="U56" s="2">
        <v>25.12087</v>
      </c>
      <c r="V56" s="2">
        <v>30.13214</v>
      </c>
      <c r="W56" s="2">
        <v>34.268079999999998</v>
      </c>
      <c r="X56" s="2">
        <v>39.818530000000003</v>
      </c>
      <c r="Y56" s="2">
        <v>47.689720000000001</v>
      </c>
      <c r="Z56" s="2">
        <v>48.156300000000002</v>
      </c>
      <c r="AA56" s="2">
        <v>54.997540000000001</v>
      </c>
      <c r="AB56" s="2">
        <v>62.581000000000003</v>
      </c>
      <c r="AC56" s="2">
        <v>67.947999999999993</v>
      </c>
      <c r="AD56" s="2">
        <v>73.13</v>
      </c>
      <c r="AE56" s="2">
        <v>75.802000000000007</v>
      </c>
      <c r="AF56" s="2">
        <v>80.858000000000004</v>
      </c>
      <c r="AG56" s="2">
        <v>83.177999999999997</v>
      </c>
      <c r="AH56" s="2">
        <v>86.784999999999997</v>
      </c>
      <c r="AI56" s="2">
        <v>95.212000000000003</v>
      </c>
      <c r="AJ56" s="2">
        <v>103.17</v>
      </c>
      <c r="AK56" s="2">
        <v>111.36499999999999</v>
      </c>
      <c r="AL56" s="2">
        <v>123.476</v>
      </c>
      <c r="AM56" s="2">
        <v>133.86799999999999</v>
      </c>
      <c r="AN56" s="2">
        <v>138.71799999999999</v>
      </c>
      <c r="AO56" s="2">
        <v>141.964</v>
      </c>
      <c r="AP56" s="2">
        <v>152.25</v>
      </c>
      <c r="AQ56" s="2">
        <v>171.87100000000001</v>
      </c>
      <c r="AR56" s="2">
        <v>190.249</v>
      </c>
      <c r="AS56" s="2">
        <v>194.75</v>
      </c>
      <c r="AT56" s="2">
        <v>233.13900000000001</v>
      </c>
      <c r="AU56" s="2">
        <v>241.84299999999999</v>
      </c>
      <c r="AV56" s="2">
        <v>262.87</v>
      </c>
      <c r="AW56" s="2">
        <v>268.47699999999998</v>
      </c>
      <c r="AX56" s="2">
        <v>270.95499999999998</v>
      </c>
      <c r="AY56" s="2">
        <v>283.005</v>
      </c>
      <c r="AZ56" s="2">
        <v>281.52499999999998</v>
      </c>
      <c r="BA56" s="2">
        <v>290.72699999999998</v>
      </c>
      <c r="BB56" s="2">
        <v>314.80500000000001</v>
      </c>
      <c r="BC56" s="2">
        <v>308.077</v>
      </c>
      <c r="BD56" s="2">
        <v>278.72399999999999</v>
      </c>
      <c r="BE56" s="2">
        <v>280.55700000000002</v>
      </c>
      <c r="BF56" s="2">
        <v>287.476</v>
      </c>
      <c r="BG56" s="2">
        <v>293.20999999999998</v>
      </c>
      <c r="BH56" s="3">
        <v>294.72289999999998</v>
      </c>
      <c r="BI56" s="3">
        <v>297.44139999999999</v>
      </c>
      <c r="BJ56" s="3">
        <v>300.70330000000001</v>
      </c>
      <c r="BK56" s="3">
        <v>304.5711</v>
      </c>
      <c r="BL56" s="3">
        <v>309.20609999999999</v>
      </c>
      <c r="BM56" s="3">
        <v>314.5668</v>
      </c>
      <c r="BN56" s="3">
        <v>320.53699999999998</v>
      </c>
      <c r="BO56" s="3">
        <v>326.98669999999998</v>
      </c>
      <c r="BP56" s="3">
        <v>333.7473</v>
      </c>
      <c r="BQ56" s="3">
        <v>340.68819999999999</v>
      </c>
      <c r="BR56" s="3">
        <v>347.79849999999999</v>
      </c>
      <c r="BS56" s="3">
        <v>355.06979999999999</v>
      </c>
      <c r="BT56" s="3">
        <v>362.50360000000001</v>
      </c>
      <c r="BU56" s="3">
        <v>370.10629999999998</v>
      </c>
      <c r="BV56" s="3">
        <v>377.8845</v>
      </c>
      <c r="BW56" s="3">
        <v>385.84769999999997</v>
      </c>
      <c r="BX56" s="3">
        <v>394.00920000000002</v>
      </c>
      <c r="BY56" s="3">
        <v>402.3809</v>
      </c>
      <c r="BZ56" s="3">
        <v>410.98880000000003</v>
      </c>
      <c r="CA56" s="3">
        <v>419.86</v>
      </c>
      <c r="CB56" s="3">
        <v>429.02249999999998</v>
      </c>
      <c r="CC56" s="3">
        <v>438.50810000000001</v>
      </c>
      <c r="CD56" s="3">
        <v>448.32960000000003</v>
      </c>
      <c r="CE56" s="3">
        <v>458.5204</v>
      </c>
      <c r="CF56" s="3">
        <v>469.12</v>
      </c>
      <c r="CG56" s="3">
        <v>480.15030000000002</v>
      </c>
      <c r="CH56" s="3">
        <v>491.65309999999999</v>
      </c>
      <c r="CI56" s="3">
        <v>503.67680000000001</v>
      </c>
      <c r="CJ56" s="3">
        <v>516.25009999999997</v>
      </c>
      <c r="CK56" s="3">
        <v>529.42349999999999</v>
      </c>
      <c r="CL56" s="3">
        <v>543.25630000000001</v>
      </c>
      <c r="CM56" s="3">
        <v>557.78959999999995</v>
      </c>
      <c r="CN56" s="3">
        <v>573.0838</v>
      </c>
      <c r="CO56" s="3">
        <v>589.18399999999997</v>
      </c>
      <c r="CP56" s="3">
        <v>606.15099999999995</v>
      </c>
      <c r="CQ56" s="180" t="s">
        <v>429</v>
      </c>
      <c r="CR56" s="180" t="b">
        <v>0</v>
      </c>
      <c r="CS56" s="180" t="s">
        <v>376</v>
      </c>
      <c r="CT56" s="180" t="s">
        <v>376</v>
      </c>
      <c r="CU56" s="180">
        <v>2025</v>
      </c>
      <c r="CV56" s="180">
        <v>4</v>
      </c>
      <c r="CW56" s="17">
        <v>46174</v>
      </c>
      <c r="CX56" s="1" t="s">
        <v>724</v>
      </c>
      <c r="CY56" s="1" t="s">
        <v>725</v>
      </c>
      <c r="CZ56" s="180" t="s">
        <v>629</v>
      </c>
      <c r="DA56" s="180" t="s">
        <v>442</v>
      </c>
      <c r="DB56" s="180" t="s">
        <v>749</v>
      </c>
    </row>
    <row r="57" spans="1:106" x14ac:dyDescent="0.25">
      <c r="A57" s="180" t="s">
        <v>625</v>
      </c>
      <c r="B57" s="180" t="s">
        <v>645</v>
      </c>
      <c r="C57" s="1" t="s">
        <v>1411</v>
      </c>
      <c r="D57" s="180" t="s">
        <v>393</v>
      </c>
      <c r="E57" s="180" t="s">
        <v>382</v>
      </c>
      <c r="F57" s="180" t="s">
        <v>374</v>
      </c>
      <c r="G57" s="2">
        <v>4.0000000000000001E-3</v>
      </c>
      <c r="H57" s="2">
        <v>4.0000000000000001E-3</v>
      </c>
      <c r="I57" s="2">
        <v>4.0000000000000001E-3</v>
      </c>
      <c r="J57" s="2">
        <v>4.0000000000000001E-3</v>
      </c>
      <c r="K57" s="2">
        <v>4.0000000000000001E-3</v>
      </c>
      <c r="L57" s="2">
        <v>4.0000000000000001E-3</v>
      </c>
      <c r="M57" s="2">
        <v>4.0000000000000001E-3</v>
      </c>
      <c r="N57" s="2">
        <v>4.0000000000000001E-3</v>
      </c>
      <c r="O57" s="2">
        <v>4.0000000000000001E-3</v>
      </c>
      <c r="P57" s="2">
        <v>4.0000000000000001E-3</v>
      </c>
      <c r="Q57" s="2">
        <v>4.0000000000000001E-3</v>
      </c>
      <c r="R57" s="2">
        <v>4.0000000000000001E-3</v>
      </c>
      <c r="S57" s="2">
        <v>4.0000000000000001E-3</v>
      </c>
      <c r="T57" s="2">
        <v>4.0000000000000001E-3</v>
      </c>
      <c r="U57" s="2">
        <v>4.0000000000000001E-3</v>
      </c>
      <c r="V57" s="2">
        <v>4.0000000000000001E-3</v>
      </c>
      <c r="W57" s="2">
        <v>4.0000000000000001E-3</v>
      </c>
      <c r="X57" s="2">
        <v>4.0000000000000001E-3</v>
      </c>
      <c r="Y57" s="2">
        <v>4.0000000000000001E-3</v>
      </c>
      <c r="Z57" s="2">
        <v>4.0000000000000001E-3</v>
      </c>
      <c r="AA57" s="2">
        <v>4.0000000000000001E-3</v>
      </c>
      <c r="AB57" s="2">
        <v>4.0000000000000001E-3</v>
      </c>
      <c r="AC57" s="2">
        <v>4.0000000000000001E-3</v>
      </c>
      <c r="AD57" s="2">
        <v>4.0000000000000001E-3</v>
      </c>
      <c r="AE57" s="2">
        <v>4.0000000000000001E-3</v>
      </c>
      <c r="AF57" s="2">
        <v>4.0000000000000001E-3</v>
      </c>
      <c r="AG57" s="2">
        <v>3.5135800000000001</v>
      </c>
      <c r="AH57" s="2">
        <v>3.8546800000000001</v>
      </c>
      <c r="AI57" s="2">
        <v>4.04915</v>
      </c>
      <c r="AJ57" s="2">
        <v>4.0331900000000003</v>
      </c>
      <c r="AK57" s="2">
        <v>3.8746100000000001</v>
      </c>
      <c r="AL57" s="2">
        <v>3.8995600000000001</v>
      </c>
      <c r="AM57" s="2">
        <v>4.0601200000000004</v>
      </c>
      <c r="AN57" s="2">
        <v>4.6136400000000002</v>
      </c>
      <c r="AO57" s="2">
        <v>5.1930800000000001</v>
      </c>
      <c r="AP57" s="2">
        <v>5.5728499999999999</v>
      </c>
      <c r="AQ57" s="2">
        <v>5.2301299999999999</v>
      </c>
      <c r="AR57" s="2">
        <v>5.2454700000000001</v>
      </c>
      <c r="AS57" s="2">
        <v>7.5215500000000004</v>
      </c>
      <c r="AT57" s="2">
        <v>8.1369600000000002</v>
      </c>
      <c r="AU57" s="2">
        <v>8.1392500000000005</v>
      </c>
      <c r="AV57" s="2">
        <v>8.3343600000000002</v>
      </c>
      <c r="AW57" s="2">
        <v>8.1328390000000006</v>
      </c>
      <c r="AX57" s="2">
        <v>7.6333000000000002</v>
      </c>
      <c r="AY57" s="2">
        <v>7.2993800000000002</v>
      </c>
      <c r="AZ57" s="2">
        <v>6.8058500000000004</v>
      </c>
      <c r="BA57" s="2">
        <v>6.2269399999999999</v>
      </c>
      <c r="BB57" s="2">
        <v>5.69712</v>
      </c>
      <c r="BC57" s="2">
        <v>5.1177799999999998</v>
      </c>
      <c r="BD57" s="2">
        <v>4.6080199999999998</v>
      </c>
      <c r="BE57" s="2">
        <v>5.5532899999999996</v>
      </c>
      <c r="BF57" s="2">
        <v>5.9347899999999996</v>
      </c>
      <c r="BG57" s="2">
        <v>5.9645400000000004</v>
      </c>
      <c r="BH57" s="3">
        <v>6.1441100000000004</v>
      </c>
      <c r="BI57" s="3">
        <v>6.4946599999999997</v>
      </c>
      <c r="BJ57" s="3">
        <v>6.84307</v>
      </c>
      <c r="BK57" s="3">
        <v>7.1925699999999999</v>
      </c>
      <c r="BL57" s="3">
        <v>7.55084</v>
      </c>
      <c r="BM57" s="3">
        <v>7.9166499999999997</v>
      </c>
      <c r="BN57" s="3">
        <v>8.2810190000000006</v>
      </c>
      <c r="BO57" s="3">
        <v>8.6420300000000001</v>
      </c>
      <c r="BP57" s="3">
        <v>8.9975799999999992</v>
      </c>
      <c r="BQ57" s="3">
        <v>9.3441500000000008</v>
      </c>
      <c r="BR57" s="3">
        <v>9.681419</v>
      </c>
      <c r="BS57" s="3">
        <v>10.01079</v>
      </c>
      <c r="BT57" s="3">
        <v>10.33372</v>
      </c>
      <c r="BU57" s="3">
        <v>10.651719999999999</v>
      </c>
      <c r="BV57" s="3">
        <v>10.96621</v>
      </c>
      <c r="BW57" s="3">
        <v>11.27848</v>
      </c>
      <c r="BX57" s="3">
        <v>11.58989</v>
      </c>
      <c r="BY57" s="3">
        <v>11.901680000000001</v>
      </c>
      <c r="BZ57" s="3">
        <v>12.215120000000001</v>
      </c>
      <c r="CA57" s="3">
        <v>12.53177</v>
      </c>
      <c r="CB57" s="3">
        <v>12.853059999999999</v>
      </c>
      <c r="CC57" s="3">
        <v>13.18052</v>
      </c>
      <c r="CD57" s="3">
        <v>13.515370000000001</v>
      </c>
      <c r="CE57" s="3">
        <v>13.858599999999999</v>
      </c>
      <c r="CF57" s="3">
        <v>14.211790000000001</v>
      </c>
      <c r="CG57" s="3">
        <v>14.57634</v>
      </c>
      <c r="CH57" s="3">
        <v>14.953340000000001</v>
      </c>
      <c r="CI57" s="3">
        <v>15.344580000000001</v>
      </c>
      <c r="CJ57" s="3">
        <v>15.75165</v>
      </c>
      <c r="CK57" s="3">
        <v>16.175750000000001</v>
      </c>
      <c r="CL57" s="3">
        <v>16.618939999999998</v>
      </c>
      <c r="CM57" s="3">
        <v>17.08306</v>
      </c>
      <c r="CN57" s="3">
        <v>17.569739999999999</v>
      </c>
      <c r="CO57" s="3">
        <v>18.080929999999999</v>
      </c>
      <c r="CP57" s="3">
        <v>18.61834</v>
      </c>
      <c r="CQ57" s="180" t="s">
        <v>689</v>
      </c>
      <c r="CR57" s="180" t="b">
        <v>0</v>
      </c>
      <c r="CS57" s="180" t="s">
        <v>376</v>
      </c>
      <c r="CT57" s="180" t="s">
        <v>376</v>
      </c>
      <c r="CU57" s="180">
        <v>2025</v>
      </c>
      <c r="CV57" s="180">
        <v>4</v>
      </c>
      <c r="CW57" s="17">
        <v>46174</v>
      </c>
      <c r="CX57" s="1" t="s">
        <v>690</v>
      </c>
      <c r="CY57" s="1" t="s">
        <v>691</v>
      </c>
      <c r="CZ57" s="180" t="s">
        <v>629</v>
      </c>
      <c r="DA57" s="180" t="s">
        <v>648</v>
      </c>
      <c r="DB57" s="180" t="s">
        <v>749</v>
      </c>
    </row>
    <row r="58" spans="1:106" x14ac:dyDescent="0.25">
      <c r="A58" s="180" t="s">
        <v>758</v>
      </c>
      <c r="B58" s="180" t="s">
        <v>457</v>
      </c>
      <c r="C58" s="1" t="s">
        <v>1411</v>
      </c>
      <c r="D58" s="180" t="s">
        <v>574</v>
      </c>
      <c r="E58" s="180" t="s">
        <v>382</v>
      </c>
      <c r="F58" s="180" t="s">
        <v>374</v>
      </c>
      <c r="G58" s="2">
        <v>5603.5</v>
      </c>
      <c r="H58" s="2">
        <v>8033.2</v>
      </c>
      <c r="I58" s="2">
        <v>10709</v>
      </c>
      <c r="J58" s="2">
        <v>14699.6</v>
      </c>
      <c r="K58" s="2">
        <v>18907.3</v>
      </c>
      <c r="L58" s="2">
        <v>25567.200000000001</v>
      </c>
      <c r="M58" s="2">
        <v>32952.6</v>
      </c>
      <c r="N58" s="2">
        <v>40423.4</v>
      </c>
      <c r="O58" s="2">
        <v>50591.7</v>
      </c>
      <c r="P58" s="2">
        <v>58429.2</v>
      </c>
      <c r="Q58" s="2">
        <v>69523.399999999994</v>
      </c>
      <c r="R58" s="2">
        <v>80395.8</v>
      </c>
      <c r="S58" s="2">
        <v>90277</v>
      </c>
      <c r="T58" s="2">
        <v>105744.6</v>
      </c>
      <c r="U58" s="2">
        <v>125228.1</v>
      </c>
      <c r="V58" s="2">
        <v>150300.4</v>
      </c>
      <c r="W58" s="2">
        <v>170708.5</v>
      </c>
      <c r="X58" s="2">
        <v>206712.7</v>
      </c>
      <c r="Y58" s="2">
        <v>249965</v>
      </c>
      <c r="Z58" s="2">
        <v>286437.5</v>
      </c>
      <c r="AA58" s="2">
        <v>325647.8</v>
      </c>
      <c r="AB58" s="2">
        <v>384996.6</v>
      </c>
      <c r="AC58" s="2">
        <v>452187.1</v>
      </c>
      <c r="AD58" s="2">
        <v>507768.3</v>
      </c>
      <c r="AE58" s="2">
        <v>560502</v>
      </c>
      <c r="AF58" s="2">
        <v>556787</v>
      </c>
      <c r="AG58" s="2">
        <v>613069.19999999995</v>
      </c>
      <c r="AH58" s="2">
        <v>675732.5</v>
      </c>
      <c r="AI58" s="2">
        <v>732723.1</v>
      </c>
      <c r="AJ58" s="2">
        <v>813225.4</v>
      </c>
      <c r="AK58" s="2">
        <v>868110.6</v>
      </c>
      <c r="AL58" s="2">
        <v>942885.2</v>
      </c>
      <c r="AM58" s="2">
        <v>995175.4</v>
      </c>
      <c r="AN58" s="2">
        <v>1045663</v>
      </c>
      <c r="AO58" s="2">
        <v>1134541</v>
      </c>
      <c r="AP58" s="2">
        <v>1202973</v>
      </c>
      <c r="AQ58" s="2">
        <v>1255306</v>
      </c>
      <c r="AR58" s="2">
        <v>1379460</v>
      </c>
      <c r="AS58" s="2">
        <v>1448576</v>
      </c>
      <c r="AT58" s="2">
        <v>1504674</v>
      </c>
      <c r="AU58" s="2">
        <v>1570938</v>
      </c>
      <c r="AV58" s="2">
        <v>1638485</v>
      </c>
      <c r="AW58" s="2">
        <v>1740776</v>
      </c>
      <c r="AX58" s="2">
        <v>1833027</v>
      </c>
      <c r="AY58" s="2">
        <v>1934234</v>
      </c>
      <c r="AZ58" s="2">
        <v>2006974</v>
      </c>
      <c r="BA58" s="2">
        <v>2040594</v>
      </c>
      <c r="BB58" s="2">
        <v>2058467</v>
      </c>
      <c r="BC58" s="2">
        <v>2221913</v>
      </c>
      <c r="BD58" s="2">
        <v>2323782</v>
      </c>
      <c r="BE58" s="2">
        <v>2408687</v>
      </c>
      <c r="BF58" s="2">
        <v>2556857</v>
      </c>
      <c r="BG58" s="2">
        <v>2662277</v>
      </c>
      <c r="BH58" s="3">
        <v>2845734</v>
      </c>
      <c r="BI58" s="3">
        <v>2906638</v>
      </c>
      <c r="BJ58" s="3">
        <v>3001960</v>
      </c>
      <c r="BK58" s="3">
        <v>3115986</v>
      </c>
      <c r="BL58" s="3">
        <v>3232541</v>
      </c>
      <c r="BM58" s="3">
        <v>3351012</v>
      </c>
      <c r="BN58" s="3">
        <v>3472321</v>
      </c>
      <c r="BO58" s="3">
        <v>3594302</v>
      </c>
      <c r="BP58" s="3">
        <v>3717495</v>
      </c>
      <c r="BQ58" s="3">
        <v>3841846</v>
      </c>
      <c r="BR58" s="3">
        <v>3967153</v>
      </c>
      <c r="BS58" s="3">
        <v>4093420</v>
      </c>
      <c r="BT58" s="3">
        <v>4220462</v>
      </c>
      <c r="BU58" s="3">
        <v>4347947</v>
      </c>
      <c r="BV58" s="3">
        <v>4475711</v>
      </c>
      <c r="BW58" s="3">
        <v>4603590</v>
      </c>
      <c r="BX58" s="3">
        <v>4731673</v>
      </c>
      <c r="BY58" s="3">
        <v>4860074</v>
      </c>
      <c r="BZ58" s="3">
        <v>4988621</v>
      </c>
      <c r="CA58" s="3">
        <v>5117160</v>
      </c>
      <c r="CB58" s="3">
        <v>5245532</v>
      </c>
      <c r="CC58" s="3">
        <v>5373852</v>
      </c>
      <c r="CD58" s="3">
        <v>5502254</v>
      </c>
      <c r="CE58" s="3">
        <v>5630678</v>
      </c>
      <c r="CF58" s="3">
        <v>5758991</v>
      </c>
      <c r="CG58" s="3">
        <v>5887069</v>
      </c>
      <c r="CH58" s="3">
        <v>6014735</v>
      </c>
      <c r="CI58" s="3">
        <v>6141842</v>
      </c>
      <c r="CJ58" s="3">
        <v>6268261</v>
      </c>
      <c r="CK58" s="3">
        <v>6393840</v>
      </c>
      <c r="CL58" s="3">
        <v>6518458</v>
      </c>
      <c r="CM58" s="3">
        <v>6641972</v>
      </c>
      <c r="CN58" s="3">
        <v>6764173</v>
      </c>
      <c r="CO58" s="3">
        <v>6884835</v>
      </c>
      <c r="CP58" s="3">
        <v>7004067</v>
      </c>
      <c r="CQ58" s="180" t="s">
        <v>575</v>
      </c>
      <c r="CR58" s="180" t="b">
        <v>1</v>
      </c>
      <c r="CS58" s="180" t="s">
        <v>376</v>
      </c>
      <c r="CT58" s="180" t="s">
        <v>376</v>
      </c>
      <c r="CU58" s="180">
        <v>2025</v>
      </c>
      <c r="CV58" s="180">
        <v>4</v>
      </c>
      <c r="CW58" s="17">
        <v>46174</v>
      </c>
      <c r="CX58" s="1" t="s">
        <v>576</v>
      </c>
      <c r="CY58" s="180" t="s">
        <v>577</v>
      </c>
      <c r="CZ58" s="180" t="s">
        <v>578</v>
      </c>
      <c r="DA58" s="180" t="s">
        <v>460</v>
      </c>
      <c r="DB58" s="180" t="s">
        <v>749</v>
      </c>
    </row>
    <row r="59" spans="1:106" x14ac:dyDescent="0.25">
      <c r="A59" s="180" t="s">
        <v>758</v>
      </c>
      <c r="B59" s="180" t="s">
        <v>439</v>
      </c>
      <c r="C59" s="1" t="s">
        <v>1411</v>
      </c>
      <c r="D59" s="180" t="s">
        <v>574</v>
      </c>
      <c r="E59" s="180" t="s">
        <v>382</v>
      </c>
      <c r="F59" s="180" t="s">
        <v>374</v>
      </c>
      <c r="G59" s="2">
        <v>1345.5160000000001</v>
      </c>
      <c r="H59" s="2">
        <v>1926.087</v>
      </c>
      <c r="I59" s="2">
        <v>2531.4110000000001</v>
      </c>
      <c r="J59" s="2">
        <v>3137.1149999999998</v>
      </c>
      <c r="K59" s="2">
        <v>3960.1439999999998</v>
      </c>
      <c r="L59" s="2">
        <v>4917.5609999999997</v>
      </c>
      <c r="M59" s="2">
        <v>6313.1019999999999</v>
      </c>
      <c r="N59" s="2">
        <v>9342.0540000000001</v>
      </c>
      <c r="O59" s="2">
        <v>12468.82</v>
      </c>
      <c r="P59" s="2">
        <v>15261.4</v>
      </c>
      <c r="Q59" s="2">
        <v>17081.46</v>
      </c>
      <c r="R59" s="2">
        <v>18511.38</v>
      </c>
      <c r="S59" s="2">
        <v>20153.330000000002</v>
      </c>
      <c r="T59" s="2">
        <v>21390.639999999999</v>
      </c>
      <c r="U59" s="2">
        <v>21907.19</v>
      </c>
      <c r="V59" s="2">
        <v>20979.51</v>
      </c>
      <c r="W59" s="2">
        <v>22213.88</v>
      </c>
      <c r="X59" s="2">
        <v>23373.26</v>
      </c>
      <c r="Y59" s="2">
        <v>26294.98</v>
      </c>
      <c r="Z59" s="2">
        <v>28926.66</v>
      </c>
      <c r="AA59" s="2">
        <v>30445.09</v>
      </c>
      <c r="AB59" s="2">
        <v>31761.91</v>
      </c>
      <c r="AC59" s="2">
        <v>32820.870000000003</v>
      </c>
      <c r="AD59" s="2">
        <v>37203.68</v>
      </c>
      <c r="AE59" s="2">
        <v>52498.45</v>
      </c>
      <c r="AF59" s="2">
        <v>71434.41</v>
      </c>
      <c r="AG59" s="2">
        <v>85988.85</v>
      </c>
      <c r="AH59" s="2">
        <v>95915.23</v>
      </c>
      <c r="AI59" s="2">
        <v>106769</v>
      </c>
      <c r="AJ59" s="2">
        <v>121710.39999999999</v>
      </c>
      <c r="AK59" s="2">
        <v>166159.20000000001</v>
      </c>
      <c r="AL59" s="2">
        <v>220405.6</v>
      </c>
      <c r="AM59" s="2">
        <v>264643.3</v>
      </c>
      <c r="AN59" s="2">
        <v>306215.3</v>
      </c>
      <c r="AO59" s="2">
        <v>335804.6</v>
      </c>
      <c r="AP59" s="2">
        <v>400854.7</v>
      </c>
      <c r="AQ59" s="2">
        <v>450842.1</v>
      </c>
      <c r="AR59" s="2">
        <v>502023.6</v>
      </c>
      <c r="AS59" s="2">
        <v>553723.5</v>
      </c>
      <c r="AT59" s="2">
        <v>591316.6</v>
      </c>
      <c r="AU59" s="2">
        <v>624729.30000000005</v>
      </c>
      <c r="AV59" s="2">
        <v>687490.4</v>
      </c>
      <c r="AW59" s="2">
        <v>740870.1</v>
      </c>
      <c r="AX59" s="2">
        <v>753273.6</v>
      </c>
      <c r="AY59" s="2">
        <v>763582.6</v>
      </c>
      <c r="AZ59" s="2">
        <v>808652.3</v>
      </c>
      <c r="BA59" s="2">
        <v>883177.6</v>
      </c>
      <c r="BB59" s="2">
        <v>987035.3</v>
      </c>
      <c r="BC59" s="2">
        <v>1041608</v>
      </c>
      <c r="BD59" s="2">
        <v>1068922</v>
      </c>
      <c r="BE59" s="2">
        <v>1176975</v>
      </c>
      <c r="BF59" s="2">
        <v>1253190</v>
      </c>
      <c r="BG59" s="2">
        <v>1340006</v>
      </c>
      <c r="BH59" s="3">
        <v>1402987</v>
      </c>
      <c r="BI59" s="3">
        <v>1471271</v>
      </c>
      <c r="BJ59" s="3">
        <v>1530802</v>
      </c>
      <c r="BK59" s="3">
        <v>1581906</v>
      </c>
      <c r="BL59" s="3">
        <v>1623455</v>
      </c>
      <c r="BM59" s="3">
        <v>1656016</v>
      </c>
      <c r="BN59" s="3">
        <v>1680831</v>
      </c>
      <c r="BO59" s="3">
        <v>1700150</v>
      </c>
      <c r="BP59" s="3">
        <v>1715217</v>
      </c>
      <c r="BQ59" s="3">
        <v>1727241</v>
      </c>
      <c r="BR59" s="3">
        <v>1739277</v>
      </c>
      <c r="BS59" s="3">
        <v>1752481</v>
      </c>
      <c r="BT59" s="3">
        <v>1766858</v>
      </c>
      <c r="BU59" s="3">
        <v>1782414</v>
      </c>
      <c r="BV59" s="3">
        <v>1799161</v>
      </c>
      <c r="BW59" s="3">
        <v>1816910</v>
      </c>
      <c r="BX59" s="3">
        <v>1835179</v>
      </c>
      <c r="BY59" s="3">
        <v>1853945</v>
      </c>
      <c r="BZ59" s="3">
        <v>1873211</v>
      </c>
      <c r="CA59" s="3">
        <v>1892977</v>
      </c>
      <c r="CB59" s="3">
        <v>1913243</v>
      </c>
      <c r="CC59" s="3">
        <v>1934007</v>
      </c>
      <c r="CD59" s="3">
        <v>1955270</v>
      </c>
      <c r="CE59" s="3">
        <v>1977032</v>
      </c>
      <c r="CF59" s="3">
        <v>1999294</v>
      </c>
      <c r="CG59" s="3">
        <v>2022056</v>
      </c>
      <c r="CH59" s="3">
        <v>2045315</v>
      </c>
      <c r="CI59" s="3">
        <v>2069070</v>
      </c>
      <c r="CJ59" s="3">
        <v>2093320</v>
      </c>
      <c r="CK59" s="3">
        <v>2118061</v>
      </c>
      <c r="CL59" s="3">
        <v>2143290</v>
      </c>
      <c r="CM59" s="3">
        <v>2169005</v>
      </c>
      <c r="CN59" s="3">
        <v>2195198</v>
      </c>
      <c r="CO59" s="3">
        <v>2221865</v>
      </c>
      <c r="CP59" s="3">
        <v>2249000</v>
      </c>
      <c r="CQ59" s="180" t="s">
        <v>702</v>
      </c>
      <c r="CR59" s="180" t="b">
        <v>0</v>
      </c>
      <c r="CS59" s="180" t="s">
        <v>376</v>
      </c>
      <c r="CT59" s="180" t="s">
        <v>376</v>
      </c>
      <c r="CU59" s="180">
        <v>2025</v>
      </c>
      <c r="CV59" s="180">
        <v>4</v>
      </c>
      <c r="CW59" s="17">
        <v>46174</v>
      </c>
      <c r="CX59" s="1" t="s">
        <v>703</v>
      </c>
      <c r="CY59" s="1" t="s">
        <v>704</v>
      </c>
      <c r="CZ59" s="180" t="s">
        <v>578</v>
      </c>
      <c r="DA59" s="180" t="s">
        <v>442</v>
      </c>
      <c r="DB59" s="180" t="s">
        <v>749</v>
      </c>
    </row>
    <row r="60" spans="1:106" x14ac:dyDescent="0.25">
      <c r="A60" s="180" t="s">
        <v>758</v>
      </c>
      <c r="B60" s="180" t="s">
        <v>1185</v>
      </c>
      <c r="C60" s="1" t="s">
        <v>1411</v>
      </c>
      <c r="D60" s="180" t="s">
        <v>574</v>
      </c>
      <c r="E60" s="180" t="s">
        <v>382</v>
      </c>
      <c r="F60" s="180" t="s">
        <v>374</v>
      </c>
      <c r="G60" s="2">
        <v>1E-3</v>
      </c>
      <c r="H60" s="2">
        <v>1E-3</v>
      </c>
      <c r="I60" s="2">
        <v>1E-3</v>
      </c>
      <c r="J60" s="2">
        <v>1E-3</v>
      </c>
      <c r="K60" s="2">
        <v>1E-3</v>
      </c>
      <c r="L60" s="2">
        <v>1E-3</v>
      </c>
      <c r="M60" s="2">
        <v>1E-3</v>
      </c>
      <c r="N60" s="2">
        <v>1E-3</v>
      </c>
      <c r="O60" s="2">
        <v>1E-3</v>
      </c>
      <c r="P60" s="2">
        <v>1E-3</v>
      </c>
      <c r="Q60" s="2">
        <v>1E-3</v>
      </c>
      <c r="R60" s="2">
        <v>1E-3</v>
      </c>
      <c r="S60" s="2">
        <v>1E-3</v>
      </c>
      <c r="T60" s="2">
        <v>1E-3</v>
      </c>
      <c r="U60" s="2">
        <v>1E-3</v>
      </c>
      <c r="V60" s="2">
        <v>1E-3</v>
      </c>
      <c r="W60" s="2">
        <v>1E-3</v>
      </c>
      <c r="X60" s="2">
        <v>1E-3</v>
      </c>
      <c r="Y60" s="2">
        <v>1E-3</v>
      </c>
      <c r="Z60" s="2">
        <v>1E-3</v>
      </c>
      <c r="AA60" s="2">
        <v>1E-3</v>
      </c>
      <c r="AB60" s="2">
        <v>1E-3</v>
      </c>
      <c r="AC60" s="2">
        <v>1E-3</v>
      </c>
      <c r="AD60" s="2">
        <v>1E-3</v>
      </c>
      <c r="AE60" s="2">
        <v>1E-3</v>
      </c>
      <c r="AF60" s="2">
        <v>1E-3</v>
      </c>
      <c r="AG60" s="2">
        <v>1E-3</v>
      </c>
      <c r="AH60" s="2">
        <v>1E-3</v>
      </c>
      <c r="AI60" s="2">
        <v>1E-3</v>
      </c>
      <c r="AJ60" s="2">
        <v>1E-3</v>
      </c>
      <c r="AK60" s="2">
        <v>1E-3</v>
      </c>
      <c r="AL60" s="2">
        <v>1E-3</v>
      </c>
      <c r="AM60" s="2">
        <v>1E-3</v>
      </c>
      <c r="AN60" s="2">
        <v>1E-3</v>
      </c>
      <c r="AO60" s="2">
        <v>1E-3</v>
      </c>
      <c r="AP60" s="2">
        <v>1E-3</v>
      </c>
      <c r="AQ60" s="2">
        <v>1E-3</v>
      </c>
      <c r="AR60" s="2">
        <v>1E-3</v>
      </c>
      <c r="AS60" s="2">
        <v>1E-3</v>
      </c>
      <c r="AT60" s="2">
        <v>-68089.740000000005</v>
      </c>
      <c r="AU60" s="2">
        <v>-42462.96</v>
      </c>
      <c r="AV60" s="2">
        <v>-43020.480000000003</v>
      </c>
      <c r="AW60" s="2">
        <v>-19298.82</v>
      </c>
      <c r="AX60" s="2">
        <v>-13106.2</v>
      </c>
      <c r="AY60" s="2">
        <v>-13187.01</v>
      </c>
      <c r="AZ60" s="2">
        <v>-49988.81</v>
      </c>
      <c r="BA60" s="2">
        <v>-31243.919999999998</v>
      </c>
      <c r="BB60" s="2">
        <v>44541.38</v>
      </c>
      <c r="BC60" s="2">
        <v>58912.89</v>
      </c>
      <c r="BD60" s="2">
        <v>143591.29999999999</v>
      </c>
      <c r="BE60" s="2">
        <v>177591.9</v>
      </c>
      <c r="BF60" s="2">
        <v>206670.2</v>
      </c>
      <c r="BG60" s="2">
        <v>247616.7</v>
      </c>
      <c r="BH60" s="2">
        <v>306762.3</v>
      </c>
      <c r="BI60" s="3">
        <v>375046.3</v>
      </c>
      <c r="BJ60" s="3">
        <v>434577.7</v>
      </c>
      <c r="BK60" s="3">
        <v>485682.2</v>
      </c>
      <c r="BL60" s="3">
        <v>527231.1</v>
      </c>
      <c r="BM60" s="3">
        <v>559791.4</v>
      </c>
      <c r="BN60" s="3">
        <v>584606.4</v>
      </c>
      <c r="BO60" s="3">
        <v>603926.19999999995</v>
      </c>
      <c r="BP60" s="3">
        <v>618992.69999999995</v>
      </c>
      <c r="BQ60" s="3">
        <v>631016.80000000005</v>
      </c>
      <c r="BR60" s="3">
        <v>643053.1</v>
      </c>
      <c r="BS60" s="3">
        <v>656256.80000000005</v>
      </c>
      <c r="BT60" s="3">
        <v>670633.80000000005</v>
      </c>
      <c r="BU60" s="3">
        <v>686190.1</v>
      </c>
      <c r="BV60" s="3">
        <v>702936.3</v>
      </c>
      <c r="BW60" s="3">
        <v>720685.2</v>
      </c>
      <c r="BX60" s="3">
        <v>738954.3</v>
      </c>
      <c r="BY60" s="3">
        <v>757720.7</v>
      </c>
      <c r="BZ60" s="3">
        <v>776986.8</v>
      </c>
      <c r="CA60" s="3">
        <v>796752.6</v>
      </c>
      <c r="CB60" s="3">
        <v>817018.7</v>
      </c>
      <c r="CC60" s="3">
        <v>837783.1</v>
      </c>
      <c r="CD60" s="3">
        <v>859045.4</v>
      </c>
      <c r="CE60" s="3">
        <v>880807.4</v>
      </c>
      <c r="CF60" s="3">
        <v>903069.4</v>
      </c>
      <c r="CG60" s="3">
        <v>925831.2</v>
      </c>
      <c r="CH60" s="3">
        <v>949090.9</v>
      </c>
      <c r="CI60" s="3">
        <v>972846.2</v>
      </c>
      <c r="CJ60" s="3">
        <v>997095.9</v>
      </c>
      <c r="CK60" s="3">
        <v>1021836</v>
      </c>
      <c r="CL60" s="3">
        <v>1047066</v>
      </c>
      <c r="CM60" s="3">
        <v>1072780</v>
      </c>
      <c r="CN60" s="3">
        <v>1098973</v>
      </c>
      <c r="CO60" s="3">
        <v>1125641</v>
      </c>
      <c r="CP60" s="3">
        <v>1152776</v>
      </c>
      <c r="CQ60" s="180" t="s">
        <v>1215</v>
      </c>
      <c r="CR60" s="180" t="b">
        <v>0</v>
      </c>
      <c r="CS60" s="180" t="s">
        <v>376</v>
      </c>
      <c r="CT60" s="180" t="s">
        <v>376</v>
      </c>
      <c r="CU60" s="180">
        <v>2026</v>
      </c>
      <c r="CV60" s="180">
        <v>1</v>
      </c>
      <c r="CW60" s="17">
        <v>46174</v>
      </c>
      <c r="CX60" s="1" t="s">
        <v>1216</v>
      </c>
      <c r="CY60" s="180" t="s">
        <v>1217</v>
      </c>
      <c r="CZ60" s="180" t="s">
        <v>578</v>
      </c>
      <c r="DA60" s="180" t="s">
        <v>1188</v>
      </c>
      <c r="DB60" s="180" t="s">
        <v>749</v>
      </c>
    </row>
    <row r="61" spans="1:106" x14ac:dyDescent="0.25">
      <c r="A61" s="180" t="s">
        <v>758</v>
      </c>
      <c r="B61" s="180" t="s">
        <v>645</v>
      </c>
      <c r="C61" s="1" t="s">
        <v>1411</v>
      </c>
      <c r="D61" s="180" t="s">
        <v>574</v>
      </c>
      <c r="E61" s="180" t="s">
        <v>382</v>
      </c>
      <c r="F61" s="180" t="s">
        <v>374</v>
      </c>
      <c r="G61" s="2">
        <v>4.0000000000000001E-3</v>
      </c>
      <c r="H61" s="2">
        <v>4.0000000000000001E-3</v>
      </c>
      <c r="I61" s="2">
        <v>30.704409999999999</v>
      </c>
      <c r="J61" s="2">
        <v>45.524410000000003</v>
      </c>
      <c r="K61" s="2">
        <v>64.847700000000003</v>
      </c>
      <c r="L61" s="2">
        <v>97.435320000000004</v>
      </c>
      <c r="M61" s="2">
        <v>116.51300000000001</v>
      </c>
      <c r="N61" s="2">
        <v>177.92179999999999</v>
      </c>
      <c r="O61" s="2">
        <v>251.4486</v>
      </c>
      <c r="P61" s="2">
        <v>411.35719999999998</v>
      </c>
      <c r="Q61" s="2">
        <v>483.65589999999997</v>
      </c>
      <c r="R61" s="2">
        <v>583.71119999999996</v>
      </c>
      <c r="S61" s="2">
        <v>593.45479999999998</v>
      </c>
      <c r="T61" s="2">
        <v>761.71489999999994</v>
      </c>
      <c r="U61" s="2">
        <v>798.56029999999998</v>
      </c>
      <c r="V61" s="2">
        <v>824.51570000000004</v>
      </c>
      <c r="W61" s="2">
        <v>863.24419999999998</v>
      </c>
      <c r="X61" s="2">
        <v>1163.7380000000001</v>
      </c>
      <c r="Y61" s="2">
        <v>1714.78</v>
      </c>
      <c r="Z61" s="2">
        <v>2127.1190000000001</v>
      </c>
      <c r="AA61" s="2">
        <v>2499.5839999999998</v>
      </c>
      <c r="AB61" s="2">
        <v>2577.0410000000002</v>
      </c>
      <c r="AC61" s="2">
        <v>2896.203</v>
      </c>
      <c r="AD61" s="2">
        <v>2559.4380000000001</v>
      </c>
      <c r="AE61" s="2">
        <v>2677.3420000000001</v>
      </c>
      <c r="AF61" s="2">
        <v>4603.3680000000004</v>
      </c>
      <c r="AG61" s="2">
        <v>6234.2219999999998</v>
      </c>
      <c r="AH61" s="2">
        <v>6888</v>
      </c>
      <c r="AI61" s="2">
        <v>7198</v>
      </c>
      <c r="AJ61" s="2">
        <v>6846</v>
      </c>
      <c r="AK61" s="2">
        <v>6597</v>
      </c>
      <c r="AL61" s="2">
        <v>8307</v>
      </c>
      <c r="AM61" s="2">
        <v>8705</v>
      </c>
      <c r="AN61" s="2">
        <v>9807</v>
      </c>
      <c r="AO61" s="2">
        <v>10218</v>
      </c>
      <c r="AP61" s="2">
        <v>10405</v>
      </c>
      <c r="AQ61" s="2">
        <v>11519</v>
      </c>
      <c r="AR61" s="2">
        <v>13387</v>
      </c>
      <c r="AS61" s="2">
        <v>14566</v>
      </c>
      <c r="AT61" s="2">
        <v>14239</v>
      </c>
      <c r="AU61" s="2">
        <v>13386</v>
      </c>
      <c r="AV61" s="2">
        <v>14057</v>
      </c>
      <c r="AW61" s="2">
        <v>14056</v>
      </c>
      <c r="AX61" s="2">
        <v>13964</v>
      </c>
      <c r="AY61" s="2">
        <v>13976</v>
      </c>
      <c r="AZ61" s="2">
        <v>14287</v>
      </c>
      <c r="BA61" s="2">
        <v>13837</v>
      </c>
      <c r="BB61" s="2">
        <v>14452</v>
      </c>
      <c r="BC61" s="2">
        <v>15431</v>
      </c>
      <c r="BD61" s="2">
        <v>18481</v>
      </c>
      <c r="BE61" s="2">
        <v>22362</v>
      </c>
      <c r="BF61" s="2">
        <v>26310</v>
      </c>
      <c r="BG61" s="2">
        <v>28949</v>
      </c>
      <c r="BH61" s="3">
        <v>32833.129999999997</v>
      </c>
      <c r="BI61" s="3">
        <v>35102.46</v>
      </c>
      <c r="BJ61" s="3">
        <v>36216.14</v>
      </c>
      <c r="BK61" s="3">
        <v>37094.31</v>
      </c>
      <c r="BL61" s="3">
        <v>36379.550000000003</v>
      </c>
      <c r="BM61" s="3">
        <v>35182.589999999997</v>
      </c>
      <c r="BN61" s="3">
        <v>35663.769999999997</v>
      </c>
      <c r="BO61" s="3">
        <v>36204.26</v>
      </c>
      <c r="BP61" s="3">
        <v>36690.959999999999</v>
      </c>
      <c r="BQ61" s="3">
        <v>37085.15</v>
      </c>
      <c r="BR61" s="3">
        <v>37421.18</v>
      </c>
      <c r="BS61" s="3">
        <v>37777.120000000003</v>
      </c>
      <c r="BT61" s="3">
        <v>38166.43</v>
      </c>
      <c r="BU61" s="3">
        <v>38589.25</v>
      </c>
      <c r="BV61" s="3">
        <v>39045.81</v>
      </c>
      <c r="BW61" s="3">
        <v>39535.67</v>
      </c>
      <c r="BX61" s="3">
        <v>40047.980000000003</v>
      </c>
      <c r="BY61" s="3">
        <v>40574.620000000003</v>
      </c>
      <c r="BZ61" s="3">
        <v>41115.5</v>
      </c>
      <c r="CA61" s="3">
        <v>41670.620000000003</v>
      </c>
      <c r="CB61" s="3">
        <v>42239.99</v>
      </c>
      <c r="CC61" s="3">
        <v>42823.62</v>
      </c>
      <c r="CD61" s="3">
        <v>43421.47</v>
      </c>
      <c r="CE61" s="3">
        <v>44033.55</v>
      </c>
      <c r="CF61" s="3">
        <v>44659.91</v>
      </c>
      <c r="CG61" s="3">
        <v>45300.51</v>
      </c>
      <c r="CH61" s="3">
        <v>45955.34</v>
      </c>
      <c r="CI61" s="3">
        <v>46624.35</v>
      </c>
      <c r="CJ61" s="3">
        <v>47307.49</v>
      </c>
      <c r="CK61" s="3">
        <v>48004.67</v>
      </c>
      <c r="CL61" s="3">
        <v>48715.86</v>
      </c>
      <c r="CM61" s="3">
        <v>49440.93</v>
      </c>
      <c r="CN61" s="3">
        <v>50179.78</v>
      </c>
      <c r="CO61" s="3">
        <v>50932.22</v>
      </c>
      <c r="CP61" s="3">
        <v>51698.14</v>
      </c>
      <c r="CQ61" s="180" t="s">
        <v>659</v>
      </c>
      <c r="CR61" s="180" t="b">
        <v>0</v>
      </c>
      <c r="CS61" s="180" t="s">
        <v>376</v>
      </c>
      <c r="CT61" s="180" t="s">
        <v>376</v>
      </c>
      <c r="CU61" s="180">
        <v>2025</v>
      </c>
      <c r="CV61" s="180">
        <v>4</v>
      </c>
      <c r="CW61" s="17">
        <v>46174</v>
      </c>
      <c r="CX61" s="1" t="s">
        <v>660</v>
      </c>
      <c r="CY61" s="180" t="s">
        <v>661</v>
      </c>
      <c r="CZ61" s="180" t="s">
        <v>578</v>
      </c>
      <c r="DA61" s="180" t="s">
        <v>648</v>
      </c>
      <c r="DB61" s="180" t="s">
        <v>749</v>
      </c>
    </row>
    <row r="62" spans="1:106" x14ac:dyDescent="0.25">
      <c r="A62" s="180" t="s">
        <v>630</v>
      </c>
      <c r="B62" s="180" t="s">
        <v>457</v>
      </c>
      <c r="C62" s="1" t="s">
        <v>1411</v>
      </c>
      <c r="D62" s="180" t="s">
        <v>393</v>
      </c>
      <c r="E62" s="180" t="s">
        <v>382</v>
      </c>
      <c r="F62" s="180" t="s">
        <v>374</v>
      </c>
      <c r="G62" s="2">
        <v>27.217469999999999</v>
      </c>
      <c r="H62" s="2">
        <v>33.331620000000001</v>
      </c>
      <c r="I62" s="2">
        <v>39.132730000000002</v>
      </c>
      <c r="J62" s="2">
        <v>47.091360000000002</v>
      </c>
      <c r="K62" s="2">
        <v>59.744790000000002</v>
      </c>
      <c r="L62" s="2">
        <v>73.137069999999994</v>
      </c>
      <c r="M62" s="2">
        <v>85.645449999999997</v>
      </c>
      <c r="N62" s="2">
        <v>100.07810000000001</v>
      </c>
      <c r="O62" s="2">
        <v>112.29089999999999</v>
      </c>
      <c r="P62" s="2">
        <v>129.13310000000001</v>
      </c>
      <c r="Q62" s="2">
        <v>147.03460000000001</v>
      </c>
      <c r="R62" s="2">
        <v>165.91849999999999</v>
      </c>
      <c r="S62" s="2">
        <v>184.35749999999999</v>
      </c>
      <c r="T62" s="2">
        <v>211.07050000000001</v>
      </c>
      <c r="U62" s="2">
        <v>236.0179</v>
      </c>
      <c r="V62" s="2">
        <v>262.75920000000002</v>
      </c>
      <c r="W62" s="2">
        <v>294.44490000000002</v>
      </c>
      <c r="X62" s="2">
        <v>327.96460000000002</v>
      </c>
      <c r="Y62" s="2">
        <v>359.6429</v>
      </c>
      <c r="Z62" s="2">
        <v>387.34589999999997</v>
      </c>
      <c r="AA62" s="2">
        <v>400.7355</v>
      </c>
      <c r="AB62" s="2">
        <v>426.21089999999998</v>
      </c>
      <c r="AC62" s="2">
        <v>460.25900000000001</v>
      </c>
      <c r="AD62" s="2">
        <v>488.94600000000003</v>
      </c>
      <c r="AE62" s="2">
        <v>518.971</v>
      </c>
      <c r="AF62" s="2">
        <v>555.55899999999997</v>
      </c>
      <c r="AG62" s="2">
        <v>595.24199999999996</v>
      </c>
      <c r="AH62" s="2">
        <v>647.56899999999996</v>
      </c>
      <c r="AI62" s="2">
        <v>700.95799999999997</v>
      </c>
      <c r="AJ62" s="2">
        <v>749.74400000000003</v>
      </c>
      <c r="AK62" s="2">
        <v>802.68299999999999</v>
      </c>
      <c r="AL62" s="2">
        <v>860.05899999999997</v>
      </c>
      <c r="AM62" s="2">
        <v>928.12199999999996</v>
      </c>
      <c r="AN62" s="2">
        <v>1004.976</v>
      </c>
      <c r="AO62" s="2">
        <v>1077.5409999999999</v>
      </c>
      <c r="AP62" s="2">
        <v>1112.432</v>
      </c>
      <c r="AQ62" s="2">
        <v>1072.99</v>
      </c>
      <c r="AR62" s="2">
        <v>1077.145</v>
      </c>
      <c r="AS62" s="2">
        <v>1068.69</v>
      </c>
      <c r="AT62" s="2">
        <v>1035.9639999999999</v>
      </c>
      <c r="AU62" s="2">
        <v>1025.652</v>
      </c>
      <c r="AV62" s="2">
        <v>1038.9490000000001</v>
      </c>
      <c r="AW62" s="2">
        <v>1087.1120000000001</v>
      </c>
      <c r="AX62" s="2">
        <v>1122.9670000000001</v>
      </c>
      <c r="AY62" s="2">
        <v>1170.0239999999999</v>
      </c>
      <c r="AZ62" s="2">
        <v>1212.2760000000001</v>
      </c>
      <c r="BA62" s="2">
        <v>1253.71</v>
      </c>
      <c r="BB62" s="2">
        <v>1129.2139999999999</v>
      </c>
      <c r="BC62" s="2">
        <v>1235.4739999999999</v>
      </c>
      <c r="BD62" s="2">
        <v>1375.8630000000001</v>
      </c>
      <c r="BE62" s="2">
        <v>1497.761</v>
      </c>
      <c r="BF62" s="2">
        <v>1594.33</v>
      </c>
      <c r="BG62" s="2">
        <v>1687.152</v>
      </c>
      <c r="BH62" s="2">
        <v>1776.03</v>
      </c>
      <c r="BI62" s="3">
        <v>1849.3589999999999</v>
      </c>
      <c r="BJ62" s="3">
        <v>1917.26</v>
      </c>
      <c r="BK62" s="3">
        <v>1977.38</v>
      </c>
      <c r="BL62" s="3">
        <v>2035.2919999999999</v>
      </c>
      <c r="BM62" s="3">
        <v>2094.9479999999999</v>
      </c>
      <c r="BN62" s="3">
        <v>2157.7649999999999</v>
      </c>
      <c r="BO62" s="3">
        <v>2222.3440000000001</v>
      </c>
      <c r="BP62" s="3">
        <v>2287.44</v>
      </c>
      <c r="BQ62" s="3">
        <v>2354.9369999999999</v>
      </c>
      <c r="BR62" s="3">
        <v>2425.23</v>
      </c>
      <c r="BS62" s="3">
        <v>2497.2739999999999</v>
      </c>
      <c r="BT62" s="3">
        <v>2571.0880000000002</v>
      </c>
      <c r="BU62" s="3">
        <v>2643.6480000000001</v>
      </c>
      <c r="BV62" s="3">
        <v>2716.2730000000001</v>
      </c>
      <c r="BW62" s="3">
        <v>2789.7379999999998</v>
      </c>
      <c r="BX62" s="3">
        <v>2862.4290000000001</v>
      </c>
      <c r="BY62" s="3">
        <v>2936.357</v>
      </c>
      <c r="BZ62" s="3">
        <v>3012.0639999999999</v>
      </c>
      <c r="CA62" s="3">
        <v>3089.5749999999998</v>
      </c>
      <c r="CB62" s="3">
        <v>3168.962</v>
      </c>
      <c r="CC62" s="3">
        <v>3250.701</v>
      </c>
      <c r="CD62" s="3">
        <v>3338.0430000000001</v>
      </c>
      <c r="CE62" s="3">
        <v>3431.2649999999999</v>
      </c>
      <c r="CF62" s="3">
        <v>3531.51</v>
      </c>
      <c r="CG62" s="3">
        <v>3637.0830000000001</v>
      </c>
      <c r="CH62" s="3">
        <v>3748.4349999999999</v>
      </c>
      <c r="CI62" s="3">
        <v>3865.3589999999999</v>
      </c>
      <c r="CJ62" s="3">
        <v>3989.1439999999998</v>
      </c>
      <c r="CK62" s="3">
        <v>4119.1180000000004</v>
      </c>
      <c r="CL62" s="3">
        <v>4253.4759999999997</v>
      </c>
      <c r="CM62" s="3">
        <v>4392.2569999999996</v>
      </c>
      <c r="CN62" s="3">
        <v>4535.6239999999998</v>
      </c>
      <c r="CO62" s="3">
        <v>4683.674</v>
      </c>
      <c r="CP62" s="3">
        <v>4836.5529999999999</v>
      </c>
      <c r="CQ62" s="180" t="s">
        <v>631</v>
      </c>
      <c r="CR62" s="180" t="b">
        <v>1</v>
      </c>
      <c r="CS62" s="180" t="s">
        <v>376</v>
      </c>
      <c r="CT62" s="180" t="s">
        <v>376</v>
      </c>
      <c r="CU62" s="180">
        <v>2026</v>
      </c>
      <c r="CV62" s="180">
        <v>1</v>
      </c>
      <c r="CW62" s="17">
        <v>46174</v>
      </c>
      <c r="CX62" s="1" t="s">
        <v>632</v>
      </c>
      <c r="CY62" s="1" t="s">
        <v>633</v>
      </c>
      <c r="CZ62" s="180" t="s">
        <v>634</v>
      </c>
      <c r="DA62" s="180" t="s">
        <v>460</v>
      </c>
      <c r="DB62" s="180" t="s">
        <v>749</v>
      </c>
    </row>
    <row r="63" spans="1:106" x14ac:dyDescent="0.25">
      <c r="A63" s="180" t="s">
        <v>630</v>
      </c>
      <c r="B63" s="180" t="s">
        <v>439</v>
      </c>
      <c r="C63" s="1" t="s">
        <v>1411</v>
      </c>
      <c r="D63" s="180" t="s">
        <v>393</v>
      </c>
      <c r="E63" s="180" t="s">
        <v>382</v>
      </c>
      <c r="F63" s="180" t="s">
        <v>374</v>
      </c>
      <c r="G63" s="2">
        <v>1E-3</v>
      </c>
      <c r="H63" s="2">
        <v>1E-3</v>
      </c>
      <c r="I63" s="2">
        <v>1E-3</v>
      </c>
      <c r="J63" s="2">
        <v>6.0169079999999999</v>
      </c>
      <c r="K63" s="2">
        <v>8.2038609999999998</v>
      </c>
      <c r="L63" s="2">
        <v>9.8995350000000002</v>
      </c>
      <c r="M63" s="2">
        <v>13.278729999999999</v>
      </c>
      <c r="N63" s="2">
        <v>26.913</v>
      </c>
      <c r="O63" s="2">
        <v>32.902000000000001</v>
      </c>
      <c r="P63" s="2">
        <v>43.26</v>
      </c>
      <c r="Q63" s="2">
        <v>57.289000000000001</v>
      </c>
      <c r="R63" s="2">
        <v>74.751000000000005</v>
      </c>
      <c r="S63" s="2">
        <v>90.02</v>
      </c>
      <c r="T63" s="2">
        <v>104.745</v>
      </c>
      <c r="U63" s="2">
        <v>113.499</v>
      </c>
      <c r="V63" s="2">
        <v>117.494</v>
      </c>
      <c r="W63" s="2">
        <v>133.09399999999999</v>
      </c>
      <c r="X63" s="2">
        <v>154.31200000000001</v>
      </c>
      <c r="Y63" s="2">
        <v>175.87100000000001</v>
      </c>
      <c r="Z63" s="2">
        <v>199.07</v>
      </c>
      <c r="AA63" s="2">
        <v>259.19299999999998</v>
      </c>
      <c r="AB63" s="2">
        <v>270.48599999999999</v>
      </c>
      <c r="AC63" s="2">
        <v>314.20600000000002</v>
      </c>
      <c r="AD63" s="2">
        <v>365.161</v>
      </c>
      <c r="AE63" s="2">
        <v>382.63</v>
      </c>
      <c r="AF63" s="2">
        <v>409.43599999999998</v>
      </c>
      <c r="AG63" s="2">
        <v>406.577</v>
      </c>
      <c r="AH63" s="2">
        <v>424.11</v>
      </c>
      <c r="AI63" s="2">
        <v>427.01</v>
      </c>
      <c r="AJ63" s="2">
        <v>446.589</v>
      </c>
      <c r="AK63" s="2">
        <v>440.81700000000001</v>
      </c>
      <c r="AL63" s="2">
        <v>456.06</v>
      </c>
      <c r="AM63" s="2">
        <v>468.12900000000002</v>
      </c>
      <c r="AN63" s="2">
        <v>462.71800000000002</v>
      </c>
      <c r="AO63" s="2">
        <v>455.52100000000002</v>
      </c>
      <c r="AP63" s="2">
        <v>529.08199999999999</v>
      </c>
      <c r="AQ63" s="2">
        <v>672.24699999999996</v>
      </c>
      <c r="AR63" s="2">
        <v>725.00699999999995</v>
      </c>
      <c r="AS63" s="2">
        <v>835.59500000000003</v>
      </c>
      <c r="AT63" s="2">
        <v>1001.775</v>
      </c>
      <c r="AU63" s="2">
        <v>1135.99</v>
      </c>
      <c r="AV63" s="2">
        <v>1281.56</v>
      </c>
      <c r="AW63" s="2">
        <v>1307.8389999999999</v>
      </c>
      <c r="AX63" s="2">
        <v>1349.65</v>
      </c>
      <c r="AY63" s="2">
        <v>1386.2239999999999</v>
      </c>
      <c r="AZ63" s="2">
        <v>1415.9929999999999</v>
      </c>
      <c r="BA63" s="2">
        <v>1501.2550000000001</v>
      </c>
      <c r="BB63" s="2">
        <v>1656.356</v>
      </c>
      <c r="BC63" s="2">
        <v>1721.028</v>
      </c>
      <c r="BD63" s="2">
        <v>1561.47</v>
      </c>
      <c r="BE63" s="2">
        <v>1665.6590000000001</v>
      </c>
      <c r="BF63" s="2">
        <v>1736.3689999999999</v>
      </c>
      <c r="BG63" s="2">
        <v>1790.8240000000001</v>
      </c>
      <c r="BH63" s="3">
        <v>1831.104</v>
      </c>
      <c r="BI63" s="3">
        <v>1871.1110000000001</v>
      </c>
      <c r="BJ63" s="3">
        <v>1912.702</v>
      </c>
      <c r="BK63" s="3">
        <v>1956.713</v>
      </c>
      <c r="BL63" s="3">
        <v>2002.5830000000001</v>
      </c>
      <c r="BM63" s="3">
        <v>2050.8249999999998</v>
      </c>
      <c r="BN63" s="3">
        <v>2102.85</v>
      </c>
      <c r="BO63" s="3">
        <v>2158.4110000000001</v>
      </c>
      <c r="BP63" s="3">
        <v>2215.6</v>
      </c>
      <c r="BQ63" s="3">
        <v>2274.4749999999999</v>
      </c>
      <c r="BR63" s="3">
        <v>2335.107</v>
      </c>
      <c r="BS63" s="3">
        <v>2397.54</v>
      </c>
      <c r="BT63" s="3">
        <v>2461.8180000000002</v>
      </c>
      <c r="BU63" s="3">
        <v>2527.91</v>
      </c>
      <c r="BV63" s="3">
        <v>2595.817</v>
      </c>
      <c r="BW63" s="3">
        <v>2665.5610000000001</v>
      </c>
      <c r="BX63" s="3">
        <v>2737.1219999999998</v>
      </c>
      <c r="BY63" s="3">
        <v>2810.5309999999999</v>
      </c>
      <c r="BZ63" s="3">
        <v>2885.8330000000001</v>
      </c>
      <c r="CA63" s="3">
        <v>2963.0729999999999</v>
      </c>
      <c r="CB63" s="3">
        <v>3042.2959999999998</v>
      </c>
      <c r="CC63" s="3">
        <v>3123.5639999999999</v>
      </c>
      <c r="CD63" s="3">
        <v>3207.0149999999999</v>
      </c>
      <c r="CE63" s="3">
        <v>3292.797</v>
      </c>
      <c r="CF63" s="3">
        <v>3381.0839999999998</v>
      </c>
      <c r="CG63" s="3">
        <v>3472.011</v>
      </c>
      <c r="CH63" s="3">
        <v>3565.7220000000002</v>
      </c>
      <c r="CI63" s="3">
        <v>3662.3560000000002</v>
      </c>
      <c r="CJ63" s="3">
        <v>3762.0839999999998</v>
      </c>
      <c r="CK63" s="3">
        <v>3865.0619999999999</v>
      </c>
      <c r="CL63" s="3">
        <v>3971.3989999999999</v>
      </c>
      <c r="CM63" s="3">
        <v>4081.2060000000001</v>
      </c>
      <c r="CN63" s="3">
        <v>4194.5959999999995</v>
      </c>
      <c r="CO63" s="3">
        <v>4311.6880000000001</v>
      </c>
      <c r="CP63" s="3">
        <v>4432.6019999999999</v>
      </c>
      <c r="CQ63" s="180" t="s">
        <v>429</v>
      </c>
      <c r="CR63" s="180" t="b">
        <v>0</v>
      </c>
      <c r="CS63" s="180" t="s">
        <v>376</v>
      </c>
      <c r="CT63" s="180" t="s">
        <v>376</v>
      </c>
      <c r="CU63" s="180">
        <v>2025</v>
      </c>
      <c r="CV63" s="180">
        <v>4</v>
      </c>
      <c r="CW63" s="17">
        <v>46174</v>
      </c>
      <c r="CX63" s="1" t="s">
        <v>726</v>
      </c>
      <c r="CY63" s="1" t="s">
        <v>727</v>
      </c>
      <c r="CZ63" s="180" t="s">
        <v>634</v>
      </c>
      <c r="DA63" s="180" t="s">
        <v>442</v>
      </c>
      <c r="DB63" s="180" t="s">
        <v>749</v>
      </c>
    </row>
    <row r="64" spans="1:106" x14ac:dyDescent="0.25">
      <c r="A64" s="180" t="s">
        <v>630</v>
      </c>
      <c r="B64" s="180" t="s">
        <v>1185</v>
      </c>
      <c r="C64" s="1" t="s">
        <v>1411</v>
      </c>
      <c r="D64" s="180" t="s">
        <v>393</v>
      </c>
      <c r="E64" s="180" t="s">
        <v>382</v>
      </c>
      <c r="F64" s="180" t="s">
        <v>374</v>
      </c>
      <c r="G64" s="2">
        <v>1E-3</v>
      </c>
      <c r="H64" s="2">
        <v>1E-3</v>
      </c>
      <c r="I64" s="2">
        <v>1E-3</v>
      </c>
      <c r="J64" s="2">
        <v>0.49170350000000002</v>
      </c>
      <c r="K64" s="2">
        <v>1.214207</v>
      </c>
      <c r="L64" s="2">
        <v>1.837906</v>
      </c>
      <c r="M64" s="2">
        <v>3.5770080000000002</v>
      </c>
      <c r="N64" s="2">
        <v>7.0830000000000002</v>
      </c>
      <c r="O64" s="2">
        <v>8.0640000000000001</v>
      </c>
      <c r="P64" s="2">
        <v>13.172000000000001</v>
      </c>
      <c r="Q64" s="2">
        <v>18.861000000000001</v>
      </c>
      <c r="R64" s="2">
        <v>26.302</v>
      </c>
      <c r="S64" s="2">
        <v>38.738999999999997</v>
      </c>
      <c r="T64" s="2">
        <v>51.725999999999999</v>
      </c>
      <c r="U64" s="2">
        <v>55.286999999999999</v>
      </c>
      <c r="V64" s="2">
        <v>66.361999999999995</v>
      </c>
      <c r="W64" s="2">
        <v>79.233999999999995</v>
      </c>
      <c r="X64" s="2">
        <v>95.546000000000006</v>
      </c>
      <c r="Y64" s="2">
        <v>111.209</v>
      </c>
      <c r="Z64" s="2">
        <v>126.35</v>
      </c>
      <c r="AA64" s="2">
        <v>161.31399999999999</v>
      </c>
      <c r="AB64" s="2">
        <v>185.96</v>
      </c>
      <c r="AC64" s="2">
        <v>220.24600000000001</v>
      </c>
      <c r="AD64" s="2">
        <v>257.69200000000001</v>
      </c>
      <c r="AE64" s="2">
        <v>270.95699999999999</v>
      </c>
      <c r="AF64" s="2">
        <v>285.56700000000001</v>
      </c>
      <c r="AG64" s="2">
        <v>271.11399999999998</v>
      </c>
      <c r="AH64" s="2">
        <v>273.89600000000002</v>
      </c>
      <c r="AI64" s="2">
        <v>277.06900000000002</v>
      </c>
      <c r="AJ64" s="2">
        <v>286.76600000000002</v>
      </c>
      <c r="AK64" s="2">
        <v>282.33600000000001</v>
      </c>
      <c r="AL64" s="2">
        <v>282.50900000000001</v>
      </c>
      <c r="AM64" s="2">
        <v>259.07</v>
      </c>
      <c r="AN64" s="2">
        <v>216.47900000000001</v>
      </c>
      <c r="AO64" s="2">
        <v>182.18799999999999</v>
      </c>
      <c r="AP64" s="2">
        <v>237.768</v>
      </c>
      <c r="AQ64" s="2">
        <v>355.16800000000001</v>
      </c>
      <c r="AR64" s="2">
        <v>416.32799999999997</v>
      </c>
      <c r="AS64" s="2">
        <v>503.27499999999998</v>
      </c>
      <c r="AT64" s="2">
        <v>611.10900000000004</v>
      </c>
      <c r="AU64" s="2">
        <v>713.63699999999994</v>
      </c>
      <c r="AV64" s="2">
        <v>846.65599999999995</v>
      </c>
      <c r="AW64" s="2">
        <v>874.26</v>
      </c>
      <c r="AX64" s="2">
        <v>919.32100000000003</v>
      </c>
      <c r="AY64" s="2">
        <v>941.39800000000002</v>
      </c>
      <c r="AZ64" s="2">
        <v>958.29</v>
      </c>
      <c r="BA64" s="2">
        <v>1031.413</v>
      </c>
      <c r="BB64" s="2">
        <v>1159.874</v>
      </c>
      <c r="BC64" s="2">
        <v>1196.146</v>
      </c>
      <c r="BD64" s="2">
        <v>1125.847</v>
      </c>
      <c r="BE64" s="2">
        <v>1198.3820000000001</v>
      </c>
      <c r="BF64" s="2">
        <v>1241.71</v>
      </c>
      <c r="BG64" s="2">
        <v>1273.32</v>
      </c>
      <c r="BH64" s="3">
        <v>1313.6010000000001</v>
      </c>
      <c r="BI64" s="3">
        <v>1353.607</v>
      </c>
      <c r="BJ64" s="3">
        <v>1395.1980000000001</v>
      </c>
      <c r="BK64" s="3">
        <v>1439.2090000000001</v>
      </c>
      <c r="BL64" s="3">
        <v>1485.079</v>
      </c>
      <c r="BM64" s="3">
        <v>1533.3219999999999</v>
      </c>
      <c r="BN64" s="3">
        <v>1585.346</v>
      </c>
      <c r="BO64" s="3">
        <v>1640.9069999999999</v>
      </c>
      <c r="BP64" s="3">
        <v>1698.095</v>
      </c>
      <c r="BQ64" s="3">
        <v>1756.971</v>
      </c>
      <c r="BR64" s="3">
        <v>1817.6030000000001</v>
      </c>
      <c r="BS64" s="3">
        <v>1880.0360000000001</v>
      </c>
      <c r="BT64" s="3">
        <v>1944.3130000000001</v>
      </c>
      <c r="BU64" s="3">
        <v>2010.4059999999999</v>
      </c>
      <c r="BV64" s="3">
        <v>2078.3130000000001</v>
      </c>
      <c r="BW64" s="3">
        <v>2148.0569999999998</v>
      </c>
      <c r="BX64" s="3">
        <v>2219.6179999999999</v>
      </c>
      <c r="BY64" s="3">
        <v>2293.027</v>
      </c>
      <c r="BZ64" s="3">
        <v>2368.3290000000002</v>
      </c>
      <c r="CA64" s="3">
        <v>2445.569</v>
      </c>
      <c r="CB64" s="3">
        <v>2524.7919999999999</v>
      </c>
      <c r="CC64" s="3">
        <v>2606.06</v>
      </c>
      <c r="CD64" s="3">
        <v>2689.511</v>
      </c>
      <c r="CE64" s="3">
        <v>2775.2930000000001</v>
      </c>
      <c r="CF64" s="3">
        <v>2863.58</v>
      </c>
      <c r="CG64" s="3">
        <v>2954.5070000000001</v>
      </c>
      <c r="CH64" s="3">
        <v>3048.2179999999998</v>
      </c>
      <c r="CI64" s="3">
        <v>3144.8519999999999</v>
      </c>
      <c r="CJ64" s="3">
        <v>3244.5810000000001</v>
      </c>
      <c r="CK64" s="3">
        <v>3347.5590000000002</v>
      </c>
      <c r="CL64" s="3">
        <v>3453.895</v>
      </c>
      <c r="CM64" s="3">
        <v>3563.7020000000002</v>
      </c>
      <c r="CN64" s="3">
        <v>3677.0920000000001</v>
      </c>
      <c r="CO64" s="3">
        <v>3794.1840000000002</v>
      </c>
      <c r="CP64" s="3">
        <v>3915.098</v>
      </c>
      <c r="CQ64" s="180" t="s">
        <v>429</v>
      </c>
      <c r="CR64" s="180" t="b">
        <v>0</v>
      </c>
      <c r="CS64" s="180" t="s">
        <v>376</v>
      </c>
      <c r="CT64" s="180" t="s">
        <v>376</v>
      </c>
      <c r="CU64" s="180">
        <v>2025</v>
      </c>
      <c r="CV64" s="180">
        <v>2</v>
      </c>
      <c r="CW64" s="17">
        <v>46174</v>
      </c>
      <c r="CX64" s="1" t="s">
        <v>1218</v>
      </c>
      <c r="CY64" s="1" t="s">
        <v>1219</v>
      </c>
      <c r="CZ64" s="180" t="s">
        <v>634</v>
      </c>
      <c r="DA64" s="180" t="s">
        <v>1188</v>
      </c>
      <c r="DB64" s="180" t="s">
        <v>749</v>
      </c>
    </row>
    <row r="65" spans="1:106" x14ac:dyDescent="0.25">
      <c r="A65" s="180" t="s">
        <v>630</v>
      </c>
      <c r="B65" s="180" t="s">
        <v>645</v>
      </c>
      <c r="C65" s="1" t="s">
        <v>1411</v>
      </c>
      <c r="D65" s="180" t="s">
        <v>393</v>
      </c>
      <c r="E65" s="180" t="s">
        <v>382</v>
      </c>
      <c r="F65" s="180" t="s">
        <v>374</v>
      </c>
      <c r="G65" s="2">
        <v>0.53253760000000006</v>
      </c>
      <c r="H65" s="2">
        <v>0.94151660000000004</v>
      </c>
      <c r="I65" s="2">
        <v>1.227948</v>
      </c>
      <c r="J65" s="2">
        <v>1.23817</v>
      </c>
      <c r="K65" s="2">
        <v>1.968513</v>
      </c>
      <c r="L65" s="2">
        <v>1.5524579999999999</v>
      </c>
      <c r="M65" s="2">
        <v>1.223624</v>
      </c>
      <c r="N65" s="2">
        <v>2.7622089999999999</v>
      </c>
      <c r="O65" s="2">
        <v>5.4709510000000003</v>
      </c>
      <c r="P65" s="2">
        <v>5.91256</v>
      </c>
      <c r="Q65" s="2">
        <v>5.009684</v>
      </c>
      <c r="R65" s="2">
        <v>-0.23307649999999999</v>
      </c>
      <c r="S65" s="2">
        <v>1.451308</v>
      </c>
      <c r="T65" s="2">
        <v>0.46441189999999999</v>
      </c>
      <c r="U65" s="2">
        <v>-2.6189369999999998</v>
      </c>
      <c r="V65" s="2">
        <v>5.9999500000000001</v>
      </c>
      <c r="W65" s="2">
        <v>8.9142489999999999</v>
      </c>
      <c r="X65" s="2">
        <v>10.6945</v>
      </c>
      <c r="Y65" s="2">
        <v>25.26004</v>
      </c>
      <c r="Z65" s="2">
        <v>27.644279999999998</v>
      </c>
      <c r="AA65" s="2">
        <v>25.016369999999998</v>
      </c>
      <c r="AB65" s="2">
        <v>22.388459999999998</v>
      </c>
      <c r="AC65" s="2">
        <v>22.729369999999999</v>
      </c>
      <c r="AD65" s="2">
        <v>24.58268</v>
      </c>
      <c r="AE65" s="2">
        <v>23.51567</v>
      </c>
      <c r="AF65" s="2">
        <v>22.55866</v>
      </c>
      <c r="AG65" s="2">
        <v>20.27815</v>
      </c>
      <c r="AH65" s="2">
        <v>20.455269999999999</v>
      </c>
      <c r="AI65" s="2">
        <v>20.794910000000002</v>
      </c>
      <c r="AJ65" s="2">
        <v>19.717790000000001</v>
      </c>
      <c r="AK65" s="2">
        <v>18.478950000000001</v>
      </c>
      <c r="AL65" s="2">
        <v>17.126010000000001</v>
      </c>
      <c r="AM65" s="2">
        <v>16.210830000000001</v>
      </c>
      <c r="AN65" s="2">
        <v>16.169409999999999</v>
      </c>
      <c r="AO65" s="2">
        <v>17.007580000000001</v>
      </c>
      <c r="AP65" s="2">
        <v>17.526630000000001</v>
      </c>
      <c r="AQ65" s="2">
        <v>18.34667</v>
      </c>
      <c r="AR65" s="2">
        <v>20.4374</v>
      </c>
      <c r="AS65" s="2">
        <v>26.557590000000001</v>
      </c>
      <c r="AT65" s="2">
        <v>31.336980000000001</v>
      </c>
      <c r="AU65" s="2">
        <v>36.52158</v>
      </c>
      <c r="AV65" s="2">
        <v>36.662190000000002</v>
      </c>
      <c r="AW65" s="2">
        <v>33.346440000000001</v>
      </c>
      <c r="AX65" s="2">
        <v>31.228359999999999</v>
      </c>
      <c r="AY65" s="2">
        <v>29.595300000000002</v>
      </c>
      <c r="AZ65" s="2">
        <v>29.575410000000002</v>
      </c>
      <c r="BA65" s="2">
        <v>28.16028</v>
      </c>
      <c r="BB65" s="2">
        <v>25.129429999999999</v>
      </c>
      <c r="BC65" s="2">
        <v>26.171289999999999</v>
      </c>
      <c r="BD65" s="2">
        <v>31.633109999999999</v>
      </c>
      <c r="BE65" s="2">
        <v>35.3568</v>
      </c>
      <c r="BF65" s="2">
        <v>38.750790000000002</v>
      </c>
      <c r="BG65" s="2">
        <v>40.37867</v>
      </c>
      <c r="BH65" s="3">
        <v>42.793669999999999</v>
      </c>
      <c r="BI65" s="3">
        <v>45.60528</v>
      </c>
      <c r="BJ65" s="3">
        <v>48.273580000000003</v>
      </c>
      <c r="BK65" s="3">
        <v>50.941870000000002</v>
      </c>
      <c r="BL65" s="3">
        <v>53.610169999999997</v>
      </c>
      <c r="BM65" s="3">
        <v>56.268689999999999</v>
      </c>
      <c r="BN65" s="3">
        <v>58.787999999999997</v>
      </c>
      <c r="BO65" s="3">
        <v>61.231000000000002</v>
      </c>
      <c r="BP65" s="3">
        <v>63.640999999999998</v>
      </c>
      <c r="BQ65" s="3">
        <v>66.022000000000006</v>
      </c>
      <c r="BR65" s="3">
        <v>68.382000000000005</v>
      </c>
      <c r="BS65" s="3">
        <v>70.736999999999995</v>
      </c>
      <c r="BT65" s="3">
        <v>73.090999999999994</v>
      </c>
      <c r="BU65" s="3">
        <v>75.459000000000003</v>
      </c>
      <c r="BV65" s="3">
        <v>77.844999999999999</v>
      </c>
      <c r="BW65" s="3">
        <v>80.257000000000005</v>
      </c>
      <c r="BX65" s="3">
        <v>82.694000000000003</v>
      </c>
      <c r="BY65" s="3">
        <v>85.158000000000001</v>
      </c>
      <c r="BZ65" s="3">
        <v>87.66</v>
      </c>
      <c r="CA65" s="3">
        <v>90.197999999999993</v>
      </c>
      <c r="CB65" s="3">
        <v>92.784999999999997</v>
      </c>
      <c r="CC65" s="3">
        <v>95.421999999999997</v>
      </c>
      <c r="CD65" s="3">
        <v>98.117000000000004</v>
      </c>
      <c r="CE65" s="3">
        <v>100.874</v>
      </c>
      <c r="CF65" s="3">
        <v>103.7</v>
      </c>
      <c r="CG65" s="3">
        <v>106.592</v>
      </c>
      <c r="CH65" s="3">
        <v>109.566</v>
      </c>
      <c r="CI65" s="3">
        <v>112.625</v>
      </c>
      <c r="CJ65" s="3">
        <v>115.77500000000001</v>
      </c>
      <c r="CK65" s="3">
        <v>119.02200000000001</v>
      </c>
      <c r="CL65" s="3">
        <v>122.364</v>
      </c>
      <c r="CM65" s="3">
        <v>125.812</v>
      </c>
      <c r="CN65" s="3">
        <v>129.374</v>
      </c>
      <c r="CO65" s="3">
        <v>133.047</v>
      </c>
      <c r="CP65" s="3">
        <v>136.834</v>
      </c>
      <c r="CQ65" s="180" t="s">
        <v>692</v>
      </c>
      <c r="CR65" s="180" t="b">
        <v>1</v>
      </c>
      <c r="CS65" s="180" t="s">
        <v>376</v>
      </c>
      <c r="CT65" s="180" t="s">
        <v>376</v>
      </c>
      <c r="CU65" s="180">
        <v>2025</v>
      </c>
      <c r="CV65" s="180">
        <v>4</v>
      </c>
      <c r="CW65" s="17">
        <v>46174</v>
      </c>
      <c r="CX65" s="180" t="s">
        <v>693</v>
      </c>
      <c r="CY65" s="1" t="s">
        <v>694</v>
      </c>
      <c r="CZ65" s="180" t="s">
        <v>634</v>
      </c>
      <c r="DA65" s="180" t="s">
        <v>648</v>
      </c>
      <c r="DB65" s="180" t="s">
        <v>749</v>
      </c>
    </row>
    <row r="66" spans="1:106" x14ac:dyDescent="0.25">
      <c r="A66" s="180" t="s">
        <v>635</v>
      </c>
      <c r="B66" s="180" t="s">
        <v>457</v>
      </c>
      <c r="C66" s="1" t="s">
        <v>1411</v>
      </c>
      <c r="D66" s="180" t="s">
        <v>636</v>
      </c>
      <c r="E66" s="180" t="s">
        <v>373</v>
      </c>
      <c r="F66" s="180" t="s">
        <v>374</v>
      </c>
      <c r="G66" s="2">
        <v>238126.6</v>
      </c>
      <c r="H66" s="2">
        <v>268984.59999999998</v>
      </c>
      <c r="I66" s="2">
        <v>315883.90000000002</v>
      </c>
      <c r="J66" s="2">
        <v>357275.7</v>
      </c>
      <c r="K66" s="2">
        <v>388592</v>
      </c>
      <c r="L66" s="2">
        <v>433156.2</v>
      </c>
      <c r="M66" s="2">
        <v>485518.4</v>
      </c>
      <c r="N66" s="2">
        <v>593060.9</v>
      </c>
      <c r="O66" s="2">
        <v>647783.19999999995</v>
      </c>
      <c r="P66" s="2">
        <v>708991.2</v>
      </c>
      <c r="Q66" s="2">
        <v>794435.1</v>
      </c>
      <c r="R66" s="2">
        <v>892680.1</v>
      </c>
      <c r="S66" s="2">
        <v>971464.5</v>
      </c>
      <c r="T66" s="2">
        <v>1063519</v>
      </c>
      <c r="U66" s="2">
        <v>1152830</v>
      </c>
      <c r="V66" s="2">
        <v>1261433</v>
      </c>
      <c r="W66" s="2">
        <v>1395806</v>
      </c>
      <c r="X66" s="2">
        <v>1534256</v>
      </c>
      <c r="Y66" s="2">
        <v>1642713</v>
      </c>
      <c r="Z66" s="2">
        <v>1644477</v>
      </c>
      <c r="AA66" s="2">
        <v>1653706</v>
      </c>
      <c r="AB66" s="2">
        <v>1762862</v>
      </c>
      <c r="AC66" s="2">
        <v>1903604</v>
      </c>
      <c r="AD66" s="2">
        <v>1957475</v>
      </c>
      <c r="AE66" s="2">
        <v>2046302</v>
      </c>
      <c r="AF66" s="2">
        <v>2152166</v>
      </c>
      <c r="AG66" s="2">
        <v>2265588</v>
      </c>
      <c r="AH66" s="2">
        <v>2408335</v>
      </c>
      <c r="AI66" s="2">
        <v>2504595</v>
      </c>
      <c r="AJ66" s="2">
        <v>2603246</v>
      </c>
      <c r="AK66" s="2">
        <v>2701519</v>
      </c>
      <c r="AL66" s="2">
        <v>2825286</v>
      </c>
      <c r="AM66" s="2">
        <v>2925415</v>
      </c>
      <c r="AN66" s="2">
        <v>3115579</v>
      </c>
      <c r="AO66" s="2">
        <v>3309972</v>
      </c>
      <c r="AP66" s="2">
        <v>3392016</v>
      </c>
      <c r="AQ66" s="2">
        <v>3322914</v>
      </c>
      <c r="AR66" s="2">
        <v>3548572</v>
      </c>
      <c r="AS66" s="2">
        <v>3705175</v>
      </c>
      <c r="AT66" s="2">
        <v>3724437</v>
      </c>
      <c r="AU66" s="2">
        <v>3804232</v>
      </c>
      <c r="AV66" s="2">
        <v>3963081</v>
      </c>
      <c r="AW66" s="2">
        <v>4229136</v>
      </c>
      <c r="AX66" s="2">
        <v>4390561</v>
      </c>
      <c r="AY66" s="2">
        <v>4574460</v>
      </c>
      <c r="AZ66" s="2">
        <v>4775969</v>
      </c>
      <c r="BA66" s="2">
        <v>5019913</v>
      </c>
      <c r="BB66" s="2">
        <v>5015223</v>
      </c>
      <c r="BC66" s="2">
        <v>5414384</v>
      </c>
      <c r="BD66" s="2">
        <v>5814303</v>
      </c>
      <c r="BE66" s="2">
        <v>6143841</v>
      </c>
      <c r="BF66" s="2">
        <v>6390996</v>
      </c>
      <c r="BG66" s="2">
        <v>6569448</v>
      </c>
      <c r="BH66" s="3">
        <v>6841530</v>
      </c>
      <c r="BI66" s="3">
        <v>7179498</v>
      </c>
      <c r="BJ66" s="3">
        <v>7459500</v>
      </c>
      <c r="BK66" s="3">
        <v>7727738</v>
      </c>
      <c r="BL66" s="3">
        <v>8005602</v>
      </c>
      <c r="BM66" s="3">
        <v>8295273</v>
      </c>
      <c r="BN66" s="3">
        <v>8595968</v>
      </c>
      <c r="BO66" s="3">
        <v>8908126</v>
      </c>
      <c r="BP66" s="3">
        <v>9227803</v>
      </c>
      <c r="BQ66" s="3">
        <v>9549326</v>
      </c>
      <c r="BR66" s="3">
        <v>9877634</v>
      </c>
      <c r="BS66" s="3">
        <v>10207040</v>
      </c>
      <c r="BT66" s="3">
        <v>10537410</v>
      </c>
      <c r="BU66" s="3">
        <v>10873970</v>
      </c>
      <c r="BV66" s="3">
        <v>11219840</v>
      </c>
      <c r="BW66" s="3">
        <v>11583650</v>
      </c>
      <c r="BX66" s="3">
        <v>11964050</v>
      </c>
      <c r="BY66" s="3">
        <v>12360480</v>
      </c>
      <c r="BZ66" s="3">
        <v>12775520</v>
      </c>
      <c r="CA66" s="3">
        <v>13204700</v>
      </c>
      <c r="CB66" s="3">
        <v>13646250</v>
      </c>
      <c r="CC66" s="3">
        <v>14108330</v>
      </c>
      <c r="CD66" s="3">
        <v>14588850</v>
      </c>
      <c r="CE66" s="3">
        <v>15085060</v>
      </c>
      <c r="CF66" s="3">
        <v>15595590</v>
      </c>
      <c r="CG66" s="3">
        <v>16117450</v>
      </c>
      <c r="CH66" s="3">
        <v>16654510</v>
      </c>
      <c r="CI66" s="3">
        <v>17208140</v>
      </c>
      <c r="CJ66" s="3">
        <v>17769870</v>
      </c>
      <c r="CK66" s="3">
        <v>18337530</v>
      </c>
      <c r="CL66" s="3">
        <v>18907990</v>
      </c>
      <c r="CM66" s="3">
        <v>19486610</v>
      </c>
      <c r="CN66" s="3">
        <v>20066430</v>
      </c>
      <c r="CO66" s="3">
        <v>20656410</v>
      </c>
      <c r="CP66" s="3">
        <v>21257580</v>
      </c>
      <c r="CQ66" s="180" t="s">
        <v>637</v>
      </c>
      <c r="CR66" s="180" t="b">
        <v>1</v>
      </c>
      <c r="CS66" s="180" t="s">
        <v>376</v>
      </c>
      <c r="CT66" s="180" t="s">
        <v>376</v>
      </c>
      <c r="CU66" s="180">
        <v>2025</v>
      </c>
      <c r="CV66" s="180">
        <v>4</v>
      </c>
      <c r="CW66" s="17">
        <v>46174</v>
      </c>
      <c r="CX66" s="180" t="s">
        <v>638</v>
      </c>
      <c r="CY66" s="180" t="s">
        <v>639</v>
      </c>
      <c r="CZ66" s="180" t="s">
        <v>640</v>
      </c>
      <c r="DA66" s="180" t="s">
        <v>460</v>
      </c>
      <c r="DB66" s="180" t="s">
        <v>749</v>
      </c>
    </row>
    <row r="67" spans="1:106" x14ac:dyDescent="0.25">
      <c r="A67" s="180" t="s">
        <v>635</v>
      </c>
      <c r="B67" s="180" t="s">
        <v>439</v>
      </c>
      <c r="C67" s="1" t="s">
        <v>1411</v>
      </c>
      <c r="D67" s="180" t="s">
        <v>636</v>
      </c>
      <c r="E67" s="180" t="s">
        <v>373</v>
      </c>
      <c r="F67" s="180" t="s">
        <v>374</v>
      </c>
      <c r="G67" s="2">
        <v>68490.289999999994</v>
      </c>
      <c r="H67" s="2">
        <v>78360.94</v>
      </c>
      <c r="I67" s="2">
        <v>89440.26</v>
      </c>
      <c r="J67" s="2">
        <v>94375.58</v>
      </c>
      <c r="K67" s="2">
        <v>111397.4</v>
      </c>
      <c r="L67" s="2">
        <v>143426.70000000001</v>
      </c>
      <c r="M67" s="2">
        <v>184218.7</v>
      </c>
      <c r="N67" s="2">
        <v>261540</v>
      </c>
      <c r="O67" s="2">
        <v>337212.6</v>
      </c>
      <c r="P67" s="2">
        <v>436789.9</v>
      </c>
      <c r="Q67" s="2">
        <v>520136.3</v>
      </c>
      <c r="R67" s="2">
        <v>594296.4</v>
      </c>
      <c r="S67" s="2">
        <v>642838</v>
      </c>
      <c r="T67" s="2">
        <v>697476.3</v>
      </c>
      <c r="U67" s="2">
        <v>672140.4</v>
      </c>
      <c r="V67" s="2">
        <v>658676.1</v>
      </c>
      <c r="W67" s="2">
        <v>663860.19999999995</v>
      </c>
      <c r="X67" s="2">
        <v>669732</v>
      </c>
      <c r="Y67" s="2">
        <v>857365.6</v>
      </c>
      <c r="Z67" s="2">
        <v>1140244</v>
      </c>
      <c r="AA67" s="2">
        <v>1228733</v>
      </c>
      <c r="AB67" s="2">
        <v>1383822</v>
      </c>
      <c r="AC67" s="2">
        <v>1465676</v>
      </c>
      <c r="AD67" s="2">
        <v>1556685</v>
      </c>
      <c r="AE67" s="2">
        <v>1598439</v>
      </c>
      <c r="AF67" s="2">
        <v>1673987</v>
      </c>
      <c r="AG67" s="2">
        <v>1552478</v>
      </c>
      <c r="AH67" s="2">
        <v>1416275</v>
      </c>
      <c r="AI67" s="2">
        <v>1520217</v>
      </c>
      <c r="AJ67" s="2">
        <v>1572507</v>
      </c>
      <c r="AK67" s="2">
        <v>1615037</v>
      </c>
      <c r="AL67" s="2">
        <v>1673116</v>
      </c>
      <c r="AM67" s="2">
        <v>1757794</v>
      </c>
      <c r="AN67" s="2">
        <v>1673557</v>
      </c>
      <c r="AO67" s="2">
        <v>1606940</v>
      </c>
      <c r="AP67" s="2">
        <v>1658068</v>
      </c>
      <c r="AQ67" s="2">
        <v>1669256</v>
      </c>
      <c r="AR67" s="2">
        <v>1698839</v>
      </c>
      <c r="AS67" s="2">
        <v>1775563</v>
      </c>
      <c r="AT67" s="2">
        <v>1804703</v>
      </c>
      <c r="AU67" s="2">
        <v>1954611</v>
      </c>
      <c r="AV67" s="2">
        <v>2324861</v>
      </c>
      <c r="AW67" s="2">
        <v>2386511</v>
      </c>
      <c r="AX67" s="2">
        <v>2445963</v>
      </c>
      <c r="AY67" s="2">
        <v>2440734</v>
      </c>
      <c r="AZ67" s="2">
        <v>2489594</v>
      </c>
      <c r="BA67" s="2">
        <v>2422391</v>
      </c>
      <c r="BB67" s="2">
        <v>2697213</v>
      </c>
      <c r="BC67" s="2">
        <v>2741127</v>
      </c>
      <c r="BD67" s="2">
        <v>2650369</v>
      </c>
      <c r="BE67" s="2">
        <v>2634372</v>
      </c>
      <c r="BF67" s="2">
        <v>3005688</v>
      </c>
      <c r="BG67" s="3">
        <v>3085760</v>
      </c>
      <c r="BH67" s="3">
        <v>3207362</v>
      </c>
      <c r="BI67" s="3">
        <v>3303433</v>
      </c>
      <c r="BJ67" s="3">
        <v>3368835</v>
      </c>
      <c r="BK67" s="3">
        <v>3417441</v>
      </c>
      <c r="BL67" s="3">
        <v>3463398</v>
      </c>
      <c r="BM67" s="3">
        <v>3512305</v>
      </c>
      <c r="BN67" s="3">
        <v>3563553</v>
      </c>
      <c r="BO67" s="3">
        <v>3616567</v>
      </c>
      <c r="BP67" s="3">
        <v>3671423</v>
      </c>
      <c r="BQ67" s="3">
        <v>3728265</v>
      </c>
      <c r="BR67" s="3">
        <v>3787103</v>
      </c>
      <c r="BS67" s="3">
        <v>3847913</v>
      </c>
      <c r="BT67" s="3">
        <v>3910703</v>
      </c>
      <c r="BU67" s="3">
        <v>3975503</v>
      </c>
      <c r="BV67" s="3">
        <v>4042373</v>
      </c>
      <c r="BW67" s="3">
        <v>4111421</v>
      </c>
      <c r="BX67" s="3">
        <v>4182739</v>
      </c>
      <c r="BY67" s="3">
        <v>4256399</v>
      </c>
      <c r="BZ67" s="3">
        <v>4332498</v>
      </c>
      <c r="CA67" s="3">
        <v>4411139</v>
      </c>
      <c r="CB67" s="3">
        <v>4492392</v>
      </c>
      <c r="CC67" s="3">
        <v>4576371</v>
      </c>
      <c r="CD67" s="3">
        <v>4663173</v>
      </c>
      <c r="CE67" s="3">
        <v>4752893</v>
      </c>
      <c r="CF67" s="3">
        <v>4845637</v>
      </c>
      <c r="CG67" s="3">
        <v>4941482</v>
      </c>
      <c r="CH67" s="3">
        <v>5040518</v>
      </c>
      <c r="CI67" s="3">
        <v>5142836</v>
      </c>
      <c r="CJ67" s="3">
        <v>5248477</v>
      </c>
      <c r="CK67" s="3">
        <v>5357478</v>
      </c>
      <c r="CL67" s="3">
        <v>5469842</v>
      </c>
      <c r="CM67" s="3">
        <v>5585592</v>
      </c>
      <c r="CN67" s="3">
        <v>5704777</v>
      </c>
      <c r="CO67" s="3">
        <v>5827466</v>
      </c>
      <c r="CP67" s="3">
        <v>5953729</v>
      </c>
      <c r="CQ67" s="180" t="s">
        <v>728</v>
      </c>
      <c r="CR67" s="180" t="b">
        <v>0</v>
      </c>
      <c r="CS67" s="180" t="s">
        <v>376</v>
      </c>
      <c r="CT67" s="180" t="s">
        <v>376</v>
      </c>
      <c r="CU67" s="180">
        <v>2024</v>
      </c>
      <c r="CV67" s="180">
        <v>4</v>
      </c>
      <c r="CW67" s="17">
        <v>46174</v>
      </c>
      <c r="CX67" s="1" t="s">
        <v>729</v>
      </c>
      <c r="CY67" s="180" t="s">
        <v>730</v>
      </c>
      <c r="CZ67" s="180" t="s">
        <v>640</v>
      </c>
      <c r="DA67" s="180" t="s">
        <v>442</v>
      </c>
      <c r="DB67" s="180" t="s">
        <v>749</v>
      </c>
    </row>
    <row r="68" spans="1:106" x14ac:dyDescent="0.25">
      <c r="A68" s="180" t="s">
        <v>635</v>
      </c>
      <c r="B68" s="180" t="s">
        <v>1185</v>
      </c>
      <c r="C68" s="1" t="s">
        <v>1411</v>
      </c>
      <c r="D68" s="180" t="s">
        <v>636</v>
      </c>
      <c r="E68" s="180" t="s">
        <v>373</v>
      </c>
      <c r="F68" s="180" t="s">
        <v>374</v>
      </c>
      <c r="G68" s="2">
        <v>-79051.78</v>
      </c>
      <c r="H68" s="2">
        <v>-86564.52</v>
      </c>
      <c r="I68" s="2">
        <v>-97104.76</v>
      </c>
      <c r="J68" s="2">
        <v>-114372.8</v>
      </c>
      <c r="K68" s="2">
        <v>-119867.2</v>
      </c>
      <c r="L68" s="2">
        <v>-117063.9</v>
      </c>
      <c r="M68" s="2">
        <v>-102823.4</v>
      </c>
      <c r="N68" s="2">
        <v>-82792.45</v>
      </c>
      <c r="O68" s="2">
        <v>-36421.01</v>
      </c>
      <c r="P68" s="2">
        <v>30230.3</v>
      </c>
      <c r="Q68" s="2">
        <v>86408.65</v>
      </c>
      <c r="R68" s="2">
        <v>122611</v>
      </c>
      <c r="S68" s="2">
        <v>139156.9</v>
      </c>
      <c r="T68" s="2">
        <v>137153.20000000001</v>
      </c>
      <c r="U68" s="2">
        <v>75678.92</v>
      </c>
      <c r="V68" s="2">
        <v>2576.75</v>
      </c>
      <c r="W68" s="2">
        <v>-86056.57</v>
      </c>
      <c r="X68" s="2">
        <v>-124464.5</v>
      </c>
      <c r="Y68" s="2">
        <v>-85218.95</v>
      </c>
      <c r="Z68" s="2">
        <v>77369.84</v>
      </c>
      <c r="AA68" s="2">
        <v>178287</v>
      </c>
      <c r="AB68" s="2">
        <v>376757.5</v>
      </c>
      <c r="AC68" s="2">
        <v>501222</v>
      </c>
      <c r="AD68" s="2">
        <v>520444</v>
      </c>
      <c r="AE68" s="2">
        <v>498010</v>
      </c>
      <c r="AF68" s="2">
        <v>501440</v>
      </c>
      <c r="AG68" s="2">
        <v>264893</v>
      </c>
      <c r="AH68" s="2">
        <v>104398</v>
      </c>
      <c r="AI68" s="2">
        <v>-1242</v>
      </c>
      <c r="AJ68" s="2">
        <v>164537</v>
      </c>
      <c r="AK68" s="2">
        <v>84008</v>
      </c>
      <c r="AL68" s="2">
        <v>22046</v>
      </c>
      <c r="AM68" s="2">
        <v>-151216</v>
      </c>
      <c r="AN68" s="2">
        <v>-454236.9</v>
      </c>
      <c r="AO68" s="2">
        <v>-651707</v>
      </c>
      <c r="AP68" s="2">
        <v>-491582</v>
      </c>
      <c r="AQ68" s="2">
        <v>-721940.9</v>
      </c>
      <c r="AR68" s="2">
        <v>-825935.1</v>
      </c>
      <c r="AS68" s="2">
        <v>-913390.9</v>
      </c>
      <c r="AT68" s="2">
        <v>-1006331</v>
      </c>
      <c r="AU68" s="2">
        <v>-986559.9</v>
      </c>
      <c r="AV68" s="2">
        <v>-982116.9</v>
      </c>
      <c r="AW68" s="2">
        <v>-1002165</v>
      </c>
      <c r="AX68" s="2">
        <v>-1203373</v>
      </c>
      <c r="AY68" s="2">
        <v>-1437628</v>
      </c>
      <c r="AZ68" s="2">
        <v>-1513280</v>
      </c>
      <c r="BA68" s="2">
        <v>-1814019</v>
      </c>
      <c r="BB68" s="2">
        <v>-1848765</v>
      </c>
      <c r="BC68" s="2">
        <v>-2316019</v>
      </c>
      <c r="BD68" s="2">
        <v>-2246159</v>
      </c>
      <c r="BE68" s="2">
        <v>-2300153</v>
      </c>
      <c r="BF68" s="2">
        <v>-2562699</v>
      </c>
      <c r="BG68" s="3">
        <v>-2482627</v>
      </c>
      <c r="BH68" s="3">
        <v>-2361026</v>
      </c>
      <c r="BI68" s="3">
        <v>-2264954</v>
      </c>
      <c r="BJ68" s="3">
        <v>-2199552</v>
      </c>
      <c r="BK68" s="3">
        <v>-2150946</v>
      </c>
      <c r="BL68" s="3">
        <v>-2104989</v>
      </c>
      <c r="BM68" s="3">
        <v>-2056082</v>
      </c>
      <c r="BN68" s="3">
        <v>-2004834</v>
      </c>
      <c r="BO68" s="3">
        <v>-1951820</v>
      </c>
      <c r="BP68" s="3">
        <v>-1896964</v>
      </c>
      <c r="BQ68" s="3">
        <v>-1840122</v>
      </c>
      <c r="BR68" s="3">
        <v>-1781284</v>
      </c>
      <c r="BS68" s="3">
        <v>-1720474</v>
      </c>
      <c r="BT68" s="3">
        <v>-1657684</v>
      </c>
      <c r="BU68" s="3">
        <v>-1592884</v>
      </c>
      <c r="BV68" s="3">
        <v>-1526014</v>
      </c>
      <c r="BW68" s="3">
        <v>-1456966</v>
      </c>
      <c r="BX68" s="3">
        <v>-1385648</v>
      </c>
      <c r="BY68" s="3">
        <v>-1311988</v>
      </c>
      <c r="BZ68" s="3">
        <v>-1235889</v>
      </c>
      <c r="CA68" s="3">
        <v>-1157248</v>
      </c>
      <c r="CB68" s="3">
        <v>-1075995</v>
      </c>
      <c r="CC68" s="3">
        <v>-992016.2</v>
      </c>
      <c r="CD68" s="3">
        <v>-905214.2</v>
      </c>
      <c r="CE68" s="3">
        <v>-815494.2</v>
      </c>
      <c r="CF68" s="3">
        <v>-722750.2</v>
      </c>
      <c r="CG68" s="3">
        <v>-626905.19999999995</v>
      </c>
      <c r="CH68" s="3">
        <v>-527869.19999999995</v>
      </c>
      <c r="CI68" s="3">
        <v>-425551.2</v>
      </c>
      <c r="CJ68" s="3">
        <v>-319910.2</v>
      </c>
      <c r="CK68" s="3">
        <v>-210909.2</v>
      </c>
      <c r="CL68" s="3">
        <v>-98545.25</v>
      </c>
      <c r="CM68" s="3">
        <v>17204.75</v>
      </c>
      <c r="CN68" s="3">
        <v>136389.79999999999</v>
      </c>
      <c r="CO68" s="3">
        <v>259078.8</v>
      </c>
      <c r="CP68" s="3">
        <v>385341.8</v>
      </c>
      <c r="CQ68" s="180" t="s">
        <v>429</v>
      </c>
      <c r="CR68" s="180" t="b">
        <v>0</v>
      </c>
      <c r="CS68" s="180" t="s">
        <v>376</v>
      </c>
      <c r="CT68" s="180" t="s">
        <v>376</v>
      </c>
      <c r="CU68" s="180">
        <v>2024</v>
      </c>
      <c r="CV68" s="180">
        <v>4</v>
      </c>
      <c r="CW68" s="17">
        <v>46174</v>
      </c>
      <c r="CX68" s="1" t="s">
        <v>1220</v>
      </c>
      <c r="CY68" s="180" t="s">
        <v>1221</v>
      </c>
      <c r="CZ68" s="180" t="s">
        <v>640</v>
      </c>
      <c r="DA68" s="180" t="s">
        <v>1188</v>
      </c>
      <c r="DB68" s="180" t="s">
        <v>749</v>
      </c>
    </row>
    <row r="69" spans="1:106" x14ac:dyDescent="0.25">
      <c r="A69" s="180" t="s">
        <v>635</v>
      </c>
      <c r="B69" s="180" t="s">
        <v>645</v>
      </c>
      <c r="C69" s="1" t="s">
        <v>1411</v>
      </c>
      <c r="D69" s="180" t="s">
        <v>636</v>
      </c>
      <c r="E69" s="180" t="s">
        <v>373</v>
      </c>
      <c r="F69" s="180" t="s">
        <v>374</v>
      </c>
      <c r="G69" s="2">
        <v>3553.0369999999998</v>
      </c>
      <c r="H69" s="2">
        <v>4397.5950000000003</v>
      </c>
      <c r="I69" s="2">
        <v>5346.4</v>
      </c>
      <c r="J69" s="2">
        <v>5906.2240000000002</v>
      </c>
      <c r="K69" s="2">
        <v>7658.6890000000003</v>
      </c>
      <c r="L69" s="2">
        <v>9006.9220000000005</v>
      </c>
      <c r="M69" s="2">
        <v>11487.63</v>
      </c>
      <c r="N69" s="2">
        <v>16780.39</v>
      </c>
      <c r="O69" s="2">
        <v>24984.48</v>
      </c>
      <c r="P69" s="2">
        <v>36744.300000000003</v>
      </c>
      <c r="Q69" s="2">
        <v>43218.67</v>
      </c>
      <c r="R69" s="2">
        <v>51442.58</v>
      </c>
      <c r="S69" s="2">
        <v>62413.66</v>
      </c>
      <c r="T69" s="2">
        <v>58973.91</v>
      </c>
      <c r="U69" s="2">
        <v>54716.82</v>
      </c>
      <c r="V69" s="2">
        <v>49995.3</v>
      </c>
      <c r="W69" s="2">
        <v>53073.58</v>
      </c>
      <c r="X69" s="2">
        <v>53234.98</v>
      </c>
      <c r="Y69" s="2">
        <v>58021.440000000002</v>
      </c>
      <c r="Z69" s="2">
        <v>59443.98</v>
      </c>
      <c r="AA69" s="2">
        <v>71700.45</v>
      </c>
      <c r="AB69" s="2">
        <v>83792.539999999994</v>
      </c>
      <c r="AC69" s="2">
        <v>96586.48</v>
      </c>
      <c r="AD69" s="2">
        <v>100418</v>
      </c>
      <c r="AE69" s="2">
        <v>101913</v>
      </c>
      <c r="AF69" s="2">
        <v>92937.96</v>
      </c>
      <c r="AG69" s="2">
        <v>86214.22</v>
      </c>
      <c r="AH69" s="2">
        <v>79752.759999999995</v>
      </c>
      <c r="AI69" s="2">
        <v>66858.05</v>
      </c>
      <c r="AJ69" s="2">
        <v>72924.740000000005</v>
      </c>
      <c r="AK69" s="2">
        <v>58828.42</v>
      </c>
      <c r="AL69" s="2">
        <v>53331.93</v>
      </c>
      <c r="AM69" s="2">
        <v>53201.16</v>
      </c>
      <c r="AN69" s="2">
        <v>55284.19</v>
      </c>
      <c r="AO69" s="2">
        <v>56068.34</v>
      </c>
      <c r="AP69" s="2">
        <v>54599.83</v>
      </c>
      <c r="AQ69" s="2">
        <v>43438.32</v>
      </c>
      <c r="AR69" s="2">
        <v>38497.33</v>
      </c>
      <c r="AS69" s="2">
        <v>45660.58</v>
      </c>
      <c r="AT69" s="2">
        <v>37438.43</v>
      </c>
      <c r="AU69" s="2">
        <v>32887.040000000001</v>
      </c>
      <c r="AV69" s="2">
        <v>26334.53</v>
      </c>
      <c r="AW69" s="2">
        <v>23408.91</v>
      </c>
      <c r="AX69" s="2">
        <v>20729.23</v>
      </c>
      <c r="AY69" s="2">
        <v>19535.2</v>
      </c>
      <c r="AZ69" s="2">
        <v>21455.88</v>
      </c>
      <c r="BA69" s="2">
        <v>19972.759999999998</v>
      </c>
      <c r="BB69" s="2">
        <v>13652.19</v>
      </c>
      <c r="BC69" s="2">
        <v>12474.58</v>
      </c>
      <c r="BD69" s="2">
        <v>29513.65</v>
      </c>
      <c r="BE69" s="2">
        <v>44135.78</v>
      </c>
      <c r="BF69" s="2">
        <v>43427.49</v>
      </c>
      <c r="BG69" s="2">
        <v>40037.769999999997</v>
      </c>
      <c r="BH69" s="3">
        <v>42655.72</v>
      </c>
      <c r="BI69" s="3">
        <v>45135.16</v>
      </c>
      <c r="BJ69" s="3">
        <v>47614.6</v>
      </c>
      <c r="BK69" s="3">
        <v>50094.04</v>
      </c>
      <c r="BL69" s="3">
        <v>52652.83</v>
      </c>
      <c r="BM69" s="3">
        <v>55418.48</v>
      </c>
      <c r="BN69" s="3">
        <v>57996.23</v>
      </c>
      <c r="BO69" s="3">
        <v>60389.59</v>
      </c>
      <c r="BP69" s="3">
        <v>62632.68</v>
      </c>
      <c r="BQ69" s="3">
        <v>64760.92</v>
      </c>
      <c r="BR69" s="3">
        <v>66803.899999999994</v>
      </c>
      <c r="BS69" s="3">
        <v>68784.100000000006</v>
      </c>
      <c r="BT69" s="3">
        <v>70719.88</v>
      </c>
      <c r="BU69" s="3">
        <v>72627.19</v>
      </c>
      <c r="BV69" s="3">
        <v>74520.009999999995</v>
      </c>
      <c r="BW69" s="3">
        <v>76410.98</v>
      </c>
      <c r="BX69" s="3">
        <v>78311.7</v>
      </c>
      <c r="BY69" s="3">
        <v>80231.58</v>
      </c>
      <c r="BZ69" s="3">
        <v>82178.679999999993</v>
      </c>
      <c r="CA69" s="3">
        <v>84160.62</v>
      </c>
      <c r="CB69" s="3">
        <v>86183.87</v>
      </c>
      <c r="CC69" s="3">
        <v>88253.81</v>
      </c>
      <c r="CD69" s="3">
        <v>90376.34</v>
      </c>
      <c r="CE69" s="3">
        <v>92555.91</v>
      </c>
      <c r="CF69" s="3">
        <v>94797.08</v>
      </c>
      <c r="CG69" s="3">
        <v>97103.84</v>
      </c>
      <c r="CH69" s="3">
        <v>99479.4</v>
      </c>
      <c r="CI69" s="3">
        <v>101927.2</v>
      </c>
      <c r="CJ69" s="3">
        <v>104450</v>
      </c>
      <c r="CK69" s="3">
        <v>107049.3</v>
      </c>
      <c r="CL69" s="3">
        <v>109726.5</v>
      </c>
      <c r="CM69" s="3">
        <v>112482</v>
      </c>
      <c r="CN69" s="3">
        <v>115317.2</v>
      </c>
      <c r="CO69" s="3">
        <v>118233.9</v>
      </c>
      <c r="CP69" s="3">
        <v>121233.9</v>
      </c>
      <c r="CQ69" s="180" t="s">
        <v>695</v>
      </c>
      <c r="CR69" s="180" t="b">
        <v>1</v>
      </c>
      <c r="CS69" s="180" t="s">
        <v>376</v>
      </c>
      <c r="CT69" s="180" t="s">
        <v>376</v>
      </c>
      <c r="CU69" s="180">
        <v>2025</v>
      </c>
      <c r="CV69" s="180">
        <v>4</v>
      </c>
      <c r="CW69" s="17">
        <v>46174</v>
      </c>
      <c r="CX69" s="1" t="s">
        <v>696</v>
      </c>
      <c r="CY69" s="180" t="s">
        <v>697</v>
      </c>
      <c r="CZ69" s="180" t="s">
        <v>640</v>
      </c>
      <c r="DA69" s="180" t="s">
        <v>648</v>
      </c>
      <c r="DB69" s="180" t="s">
        <v>749</v>
      </c>
    </row>
    <row r="70" spans="1:106" x14ac:dyDescent="0.25">
      <c r="A70" s="180" t="s">
        <v>641</v>
      </c>
      <c r="B70" s="180" t="s">
        <v>457</v>
      </c>
      <c r="C70" s="1" t="s">
        <v>1411</v>
      </c>
      <c r="D70" s="180" t="s">
        <v>642</v>
      </c>
      <c r="E70" s="180" t="s">
        <v>382</v>
      </c>
      <c r="F70" s="180" t="s">
        <v>374</v>
      </c>
      <c r="G70" s="2">
        <v>155.04689999999999</v>
      </c>
      <c r="H70" s="2">
        <v>168.208</v>
      </c>
      <c r="I70" s="2">
        <v>167.0813</v>
      </c>
      <c r="J70" s="2">
        <v>169.23310000000001</v>
      </c>
      <c r="K70" s="2">
        <v>173.79900000000001</v>
      </c>
      <c r="L70" s="2">
        <v>180.81460000000001</v>
      </c>
      <c r="M70" s="2">
        <v>189.00450000000001</v>
      </c>
      <c r="N70" s="2">
        <v>208.31299999999999</v>
      </c>
      <c r="O70" s="2">
        <v>223.84549999999999</v>
      </c>
      <c r="P70" s="2">
        <v>237.0532</v>
      </c>
      <c r="Q70" s="2">
        <v>244.22829999999999</v>
      </c>
      <c r="R70" s="2">
        <v>260.88619999999997</v>
      </c>
      <c r="S70" s="2">
        <v>276.95749999999998</v>
      </c>
      <c r="T70" s="2">
        <v>290.63290000000001</v>
      </c>
      <c r="U70" s="2">
        <v>301.63249999999999</v>
      </c>
      <c r="V70" s="2">
        <v>319.87110000000001</v>
      </c>
      <c r="W70" s="2">
        <v>345.66770000000002</v>
      </c>
      <c r="X70" s="2">
        <v>374.89890000000003</v>
      </c>
      <c r="Y70" s="2">
        <v>391.5829</v>
      </c>
      <c r="Z70" s="2">
        <v>399.28289999999998</v>
      </c>
      <c r="AA70" s="2">
        <v>408.28039999999999</v>
      </c>
      <c r="AB70" s="2">
        <v>418.3929</v>
      </c>
      <c r="AC70" s="2">
        <v>423.62860000000001</v>
      </c>
      <c r="AD70" s="2">
        <v>427.02879999999999</v>
      </c>
      <c r="AE70" s="2">
        <v>433.7704</v>
      </c>
      <c r="AF70" s="2">
        <v>444.78269999999998</v>
      </c>
      <c r="AG70" s="2">
        <v>453.20519999999999</v>
      </c>
      <c r="AH70" s="2">
        <v>476.90019999999998</v>
      </c>
      <c r="AI70" s="2">
        <v>489.96350000000001</v>
      </c>
      <c r="AJ70" s="2">
        <v>489.58159999999998</v>
      </c>
      <c r="AK70" s="2">
        <v>493.67500000000001</v>
      </c>
      <c r="AL70" s="2">
        <v>508.23689999999999</v>
      </c>
      <c r="AM70" s="2">
        <v>528.48360000000002</v>
      </c>
      <c r="AN70" s="2">
        <v>562.34839999999997</v>
      </c>
      <c r="AO70" s="2">
        <v>599.39639999999997</v>
      </c>
      <c r="AP70" s="2">
        <v>622.26</v>
      </c>
      <c r="AQ70" s="2">
        <v>613.00959999999998</v>
      </c>
      <c r="AR70" s="2">
        <v>635.62959999999998</v>
      </c>
      <c r="AS70" s="2">
        <v>645.67639999999994</v>
      </c>
      <c r="AT70" s="2">
        <v>654.72180000000003</v>
      </c>
      <c r="AU70" s="2">
        <v>666.61649999999997</v>
      </c>
      <c r="AV70" s="2">
        <v>679.03740000000005</v>
      </c>
      <c r="AW70" s="2">
        <v>679.30700000000002</v>
      </c>
      <c r="AX70" s="2">
        <v>688.34889999999996</v>
      </c>
      <c r="AY70" s="2">
        <v>696.07299999999998</v>
      </c>
      <c r="AZ70" s="2">
        <v>724.83180000000004</v>
      </c>
      <c r="BA70" s="2">
        <v>732.21479999999997</v>
      </c>
      <c r="BB70" s="2">
        <v>709.46529999999996</v>
      </c>
      <c r="BC70" s="2">
        <v>767.70699999999999</v>
      </c>
      <c r="BD70" s="2">
        <v>819.57579999999996</v>
      </c>
      <c r="BE70" s="2">
        <v>834.41750000000002</v>
      </c>
      <c r="BF70" s="2">
        <v>854.19449999999995</v>
      </c>
      <c r="BG70" s="2">
        <v>867.55679999999995</v>
      </c>
      <c r="BH70" s="3">
        <v>879.61829999999998</v>
      </c>
      <c r="BI70" s="3">
        <v>895.92930000000001</v>
      </c>
      <c r="BJ70" s="3">
        <v>917.50760000000002</v>
      </c>
      <c r="BK70" s="3">
        <v>942.71469999999999</v>
      </c>
      <c r="BL70" s="3">
        <v>968.94579999999996</v>
      </c>
      <c r="BM70" s="3">
        <v>996.79669999999999</v>
      </c>
      <c r="BN70" s="3">
        <v>1025.345</v>
      </c>
      <c r="BO70" s="3">
        <v>1054.6469999999999</v>
      </c>
      <c r="BP70" s="3">
        <v>1084.7560000000001</v>
      </c>
      <c r="BQ70" s="3">
        <v>1115.546</v>
      </c>
      <c r="BR70" s="3">
        <v>1147.0930000000001</v>
      </c>
      <c r="BS70" s="3">
        <v>1179.26</v>
      </c>
      <c r="BT70" s="3">
        <v>1211.943</v>
      </c>
      <c r="BU70" s="3">
        <v>1245.0540000000001</v>
      </c>
      <c r="BV70" s="3">
        <v>1278.4100000000001</v>
      </c>
      <c r="BW70" s="3">
        <v>1312.213</v>
      </c>
      <c r="BX70" s="3">
        <v>1346.55</v>
      </c>
      <c r="BY70" s="3">
        <v>1381.2919999999999</v>
      </c>
      <c r="BZ70" s="3">
        <v>1416.37</v>
      </c>
      <c r="CA70" s="3">
        <v>1451.7909999999999</v>
      </c>
      <c r="CB70" s="3">
        <v>1487.7619999999999</v>
      </c>
      <c r="CC70" s="3">
        <v>1524.356</v>
      </c>
      <c r="CD70" s="3">
        <v>1561.4960000000001</v>
      </c>
      <c r="CE70" s="3">
        <v>1599.212</v>
      </c>
      <c r="CF70" s="3">
        <v>1637.538</v>
      </c>
      <c r="CG70" s="3">
        <v>1676.6669999999999</v>
      </c>
      <c r="CH70" s="3">
        <v>1716.5830000000001</v>
      </c>
      <c r="CI70" s="3">
        <v>1757.269</v>
      </c>
      <c r="CJ70" s="3">
        <v>1798.796</v>
      </c>
      <c r="CK70" s="3">
        <v>1841.2719999999999</v>
      </c>
      <c r="CL70" s="3">
        <v>1884.8009999999999</v>
      </c>
      <c r="CM70" s="3">
        <v>1929.5219999999999</v>
      </c>
      <c r="CN70" s="3">
        <v>1975.5329999999999</v>
      </c>
      <c r="CO70" s="3">
        <v>2022.86</v>
      </c>
      <c r="CP70" s="3">
        <v>2071.5030000000002</v>
      </c>
      <c r="CQ70" s="180" t="s">
        <v>643</v>
      </c>
      <c r="CR70" s="180" t="b">
        <v>1</v>
      </c>
      <c r="CS70" s="180" t="s">
        <v>376</v>
      </c>
      <c r="CT70" s="180" t="s">
        <v>376</v>
      </c>
      <c r="CU70" s="180">
        <v>2025</v>
      </c>
      <c r="CV70" s="180">
        <v>4</v>
      </c>
      <c r="CW70" s="17">
        <v>46174</v>
      </c>
      <c r="CX70" s="180" t="s">
        <v>643</v>
      </c>
      <c r="CY70" s="180" t="s">
        <v>376</v>
      </c>
      <c r="CZ70" s="180" t="s">
        <v>644</v>
      </c>
      <c r="DA70" s="180" t="s">
        <v>460</v>
      </c>
      <c r="DB70" s="180" t="s">
        <v>749</v>
      </c>
    </row>
    <row r="71" spans="1:106" x14ac:dyDescent="0.25">
      <c r="A71" s="180" t="s">
        <v>641</v>
      </c>
      <c r="B71" s="180" t="s">
        <v>439</v>
      </c>
      <c r="C71" s="1" t="s">
        <v>1411</v>
      </c>
      <c r="D71" s="180" t="s">
        <v>642</v>
      </c>
      <c r="E71" s="180" t="s">
        <v>382</v>
      </c>
      <c r="F71" s="180" t="s">
        <v>374</v>
      </c>
      <c r="G71" s="2">
        <v>101.27079999999999</v>
      </c>
      <c r="H71" s="2">
        <v>103.18089999999999</v>
      </c>
      <c r="I71" s="2">
        <v>106.98090000000001</v>
      </c>
      <c r="J71" s="2">
        <v>109.443</v>
      </c>
      <c r="K71" s="2">
        <v>111.01990000000001</v>
      </c>
      <c r="L71" s="2">
        <v>112.7911</v>
      </c>
      <c r="M71" s="2">
        <v>117.2068</v>
      </c>
      <c r="N71" s="2">
        <v>119.9038</v>
      </c>
      <c r="O71" s="2">
        <v>119.31010000000001</v>
      </c>
      <c r="P71" s="2">
        <v>117.2758</v>
      </c>
      <c r="Q71" s="2">
        <v>117.273</v>
      </c>
      <c r="R71" s="2">
        <v>116.76349999999999</v>
      </c>
      <c r="S71" s="2">
        <v>114.5459</v>
      </c>
      <c r="T71" s="2">
        <v>110.1628</v>
      </c>
      <c r="U71" s="2">
        <v>106.3917</v>
      </c>
      <c r="V71" s="2">
        <v>102.7649</v>
      </c>
      <c r="W71" s="2">
        <v>100.2196</v>
      </c>
      <c r="X71" s="2">
        <v>99.056539999999998</v>
      </c>
      <c r="Y71" s="2">
        <v>111.38249999999999</v>
      </c>
      <c r="Z71" s="2">
        <v>133.9084</v>
      </c>
      <c r="AA71" s="2">
        <v>155.62629999999999</v>
      </c>
      <c r="AB71" s="2">
        <v>165.024</v>
      </c>
      <c r="AC71" s="2">
        <v>175.25710000000001</v>
      </c>
      <c r="AD71" s="2">
        <v>183.16829999999999</v>
      </c>
      <c r="AE71" s="2">
        <v>197.1832</v>
      </c>
      <c r="AF71" s="2">
        <v>211.69880000000001</v>
      </c>
      <c r="AG71" s="2">
        <v>199.54769999999999</v>
      </c>
      <c r="AH71" s="2">
        <v>209.74850000000001</v>
      </c>
      <c r="AI71" s="2">
        <v>206.55520000000001</v>
      </c>
      <c r="AJ71" s="2">
        <v>226.16489999999999</v>
      </c>
      <c r="AK71" s="2">
        <v>228.65610000000001</v>
      </c>
      <c r="AL71" s="2">
        <v>231.2483</v>
      </c>
      <c r="AM71" s="2">
        <v>226.5609</v>
      </c>
      <c r="AN71" s="2">
        <v>209.85050000000001</v>
      </c>
      <c r="AO71" s="2">
        <v>199.227</v>
      </c>
      <c r="AP71" s="2">
        <v>196.05289999999999</v>
      </c>
      <c r="AQ71" s="2">
        <v>182.58869999999999</v>
      </c>
      <c r="AR71" s="2">
        <v>182.6721</v>
      </c>
      <c r="AS71" s="2">
        <v>181.38069999999999</v>
      </c>
      <c r="AT71" s="2">
        <v>190.47880000000001</v>
      </c>
      <c r="AU71" s="2">
        <v>192.12610000000001</v>
      </c>
      <c r="AV71" s="2">
        <v>196.82400000000001</v>
      </c>
      <c r="AW71" s="2">
        <v>192.2038</v>
      </c>
      <c r="AX71" s="2">
        <v>186.84110000000001</v>
      </c>
      <c r="AY71" s="2">
        <v>187.5993</v>
      </c>
      <c r="AZ71" s="2">
        <v>179.52109999999999</v>
      </c>
      <c r="BA71" s="2">
        <v>178.4376</v>
      </c>
      <c r="BB71" s="2">
        <v>197.76740000000001</v>
      </c>
      <c r="BC71" s="2">
        <v>195.52879999999999</v>
      </c>
      <c r="BD71" s="2">
        <v>201.83459999999999</v>
      </c>
      <c r="BE71" s="2">
        <v>209.07429999999999</v>
      </c>
      <c r="BF71" s="2">
        <v>210.80690000000001</v>
      </c>
      <c r="BG71" s="3">
        <v>206.81209999999999</v>
      </c>
      <c r="BH71" s="3">
        <v>206.3314</v>
      </c>
      <c r="BI71" s="3">
        <v>206.1268</v>
      </c>
      <c r="BJ71" s="3">
        <v>206.05109999999999</v>
      </c>
      <c r="BK71" s="3">
        <v>206.69909999999999</v>
      </c>
      <c r="BL71" s="3">
        <v>208.24299999999999</v>
      </c>
      <c r="BM71" s="3">
        <v>210.60919999999999</v>
      </c>
      <c r="BN71" s="3">
        <v>214.21780000000001</v>
      </c>
      <c r="BO71" s="3">
        <v>219.37989999999999</v>
      </c>
      <c r="BP71" s="3">
        <v>226.27670000000001</v>
      </c>
      <c r="BQ71" s="3">
        <v>234.81450000000001</v>
      </c>
      <c r="BR71" s="3">
        <v>244.42429999999999</v>
      </c>
      <c r="BS71" s="3">
        <v>254.65209999999999</v>
      </c>
      <c r="BT71" s="3">
        <v>265.67430000000002</v>
      </c>
      <c r="BU71" s="3">
        <v>277.3614</v>
      </c>
      <c r="BV71" s="3">
        <v>289.83440000000002</v>
      </c>
      <c r="BW71" s="3">
        <v>303.1223</v>
      </c>
      <c r="BX71" s="3">
        <v>317.25940000000003</v>
      </c>
      <c r="BY71" s="3">
        <v>332.27319999999997</v>
      </c>
      <c r="BZ71" s="3">
        <v>348.22109999999998</v>
      </c>
      <c r="CA71" s="3">
        <v>365.18209999999999</v>
      </c>
      <c r="CB71" s="3">
        <v>383.18549999999999</v>
      </c>
      <c r="CC71" s="3">
        <v>402.28559999999999</v>
      </c>
      <c r="CD71" s="3">
        <v>422.49529999999999</v>
      </c>
      <c r="CE71" s="3">
        <v>443.87329999999997</v>
      </c>
      <c r="CF71" s="3">
        <v>466.45960000000002</v>
      </c>
      <c r="CG71" s="3">
        <v>490.30169999999998</v>
      </c>
      <c r="CH71" s="3">
        <v>515.44150000000002</v>
      </c>
      <c r="CI71" s="3">
        <v>541.99490000000003</v>
      </c>
      <c r="CJ71" s="3">
        <v>570.00059999999996</v>
      </c>
      <c r="CK71" s="3">
        <v>599.52739999999994</v>
      </c>
      <c r="CL71" s="3">
        <v>630.59339999999997</v>
      </c>
      <c r="CM71" s="3">
        <v>662.99689999999998</v>
      </c>
      <c r="CN71" s="3">
        <v>696.87210000000005</v>
      </c>
      <c r="CO71" s="3">
        <v>732.19449999999995</v>
      </c>
      <c r="CP71" s="3">
        <v>768.95609999999999</v>
      </c>
      <c r="CQ71" s="180" t="s">
        <v>731</v>
      </c>
      <c r="CR71" s="180" t="b">
        <v>1</v>
      </c>
      <c r="CS71" s="180" t="s">
        <v>376</v>
      </c>
      <c r="CT71" s="180" t="s">
        <v>376</v>
      </c>
      <c r="CU71" s="180">
        <v>2024</v>
      </c>
      <c r="CV71" s="180">
        <v>4</v>
      </c>
      <c r="CW71" s="17">
        <v>46174</v>
      </c>
      <c r="CX71" s="180" t="s">
        <v>732</v>
      </c>
      <c r="CY71" s="180" t="s">
        <v>733</v>
      </c>
      <c r="CZ71" s="180" t="s">
        <v>644</v>
      </c>
      <c r="DA71" s="180" t="s">
        <v>442</v>
      </c>
      <c r="DB71" s="180" t="s">
        <v>749</v>
      </c>
    </row>
    <row r="72" spans="1:106" x14ac:dyDescent="0.25">
      <c r="A72" s="180" t="s">
        <v>641</v>
      </c>
      <c r="B72" s="180" t="s">
        <v>645</v>
      </c>
      <c r="C72" s="1" t="s">
        <v>1411</v>
      </c>
      <c r="D72" s="180" t="s">
        <v>642</v>
      </c>
      <c r="E72" s="180" t="s">
        <v>382</v>
      </c>
      <c r="F72" s="180" t="s">
        <v>374</v>
      </c>
      <c r="G72" s="2">
        <v>1.915308</v>
      </c>
      <c r="H72" s="2">
        <v>2.2639960000000001</v>
      </c>
      <c r="I72" s="2">
        <v>2.686347</v>
      </c>
      <c r="J72" s="2">
        <v>2.8778709999999998</v>
      </c>
      <c r="K72" s="2">
        <v>3.113591</v>
      </c>
      <c r="L72" s="2">
        <v>3.064492</v>
      </c>
      <c r="M72" s="2">
        <v>2.9711759999999998</v>
      </c>
      <c r="N72" s="2">
        <v>3.154236</v>
      </c>
      <c r="O72" s="2">
        <v>3.4021690000000002</v>
      </c>
      <c r="P72" s="2">
        <v>3.559402</v>
      </c>
      <c r="Q72" s="2">
        <v>3.6574430000000002</v>
      </c>
      <c r="R72" s="2">
        <v>3.6314570000000002</v>
      </c>
      <c r="S72" s="2">
        <v>3.7354569999999998</v>
      </c>
      <c r="T72" s="2">
        <v>3.788996</v>
      </c>
      <c r="U72" s="2">
        <v>3.761018</v>
      </c>
      <c r="V72" s="2">
        <v>3.795655</v>
      </c>
      <c r="W72" s="2">
        <v>3.9940449999999998</v>
      </c>
      <c r="X72" s="2">
        <v>4.5163500000000001</v>
      </c>
      <c r="Y72" s="2">
        <v>5.2069669999999997</v>
      </c>
      <c r="Z72" s="2">
        <v>6.3746499999999999</v>
      </c>
      <c r="AA72" s="2">
        <v>6.7757139999999998</v>
      </c>
      <c r="AB72" s="2">
        <v>7.541112</v>
      </c>
      <c r="AC72" s="2">
        <v>7.7954489999999996</v>
      </c>
      <c r="AD72" s="2">
        <v>7.5470170000000003</v>
      </c>
      <c r="AE72" s="2">
        <v>7.7226910000000002</v>
      </c>
      <c r="AF72" s="2">
        <v>7.9103839999999996</v>
      </c>
      <c r="AG72" s="2">
        <v>7.9947319999999999</v>
      </c>
      <c r="AH72" s="2">
        <v>7.8339740000000004</v>
      </c>
      <c r="AI72" s="2">
        <v>7.4638429999999998</v>
      </c>
      <c r="AJ72" s="2">
        <v>7.1644829999999997</v>
      </c>
      <c r="AK72" s="2">
        <v>6.3935040000000001</v>
      </c>
      <c r="AL72" s="2">
        <v>6.2979139999999996</v>
      </c>
      <c r="AM72" s="2">
        <v>6.6058310000000002</v>
      </c>
      <c r="AN72" s="2">
        <v>6.8587090000000002</v>
      </c>
      <c r="AO72" s="2">
        <v>6.3749190000000002</v>
      </c>
      <c r="AP72" s="2">
        <v>6.084581</v>
      </c>
      <c r="AQ72" s="2">
        <v>5.452426</v>
      </c>
      <c r="AR72" s="2">
        <v>5.1567980000000002</v>
      </c>
      <c r="AS72" s="2">
        <v>4.7385570000000001</v>
      </c>
      <c r="AT72" s="2">
        <v>4.4207049999999999</v>
      </c>
      <c r="AU72" s="2">
        <v>3.9659110000000002</v>
      </c>
      <c r="AV72" s="2">
        <v>3.6867709999999998</v>
      </c>
      <c r="AW72" s="2">
        <v>3.5786859999999998</v>
      </c>
      <c r="AX72" s="2">
        <v>3.1840790000000001</v>
      </c>
      <c r="AY72" s="2">
        <v>2.7356349999999998</v>
      </c>
      <c r="AZ72" s="2">
        <v>2.2890470000000001</v>
      </c>
      <c r="BA72" s="2">
        <v>2.1049449999999998</v>
      </c>
      <c r="BB72" s="2">
        <v>1.9778210000000001</v>
      </c>
      <c r="BC72" s="3">
        <v>2.0580919999999998</v>
      </c>
      <c r="BD72" s="3">
        <v>2.1826759999999998</v>
      </c>
      <c r="BE72" s="3">
        <v>2.2221989999999998</v>
      </c>
      <c r="BF72" s="3">
        <v>2.2748699999999999</v>
      </c>
      <c r="BG72" s="3">
        <v>2.3104589999999998</v>
      </c>
      <c r="BH72" s="3">
        <v>2.3425769999999999</v>
      </c>
      <c r="BI72" s="3">
        <v>2.3860199999999998</v>
      </c>
      <c r="BJ72" s="3">
        <v>2.443486</v>
      </c>
      <c r="BK72" s="3">
        <v>2.5106139999999999</v>
      </c>
      <c r="BL72" s="3">
        <v>2.5804740000000002</v>
      </c>
      <c r="BM72" s="3">
        <v>2.6546460000000001</v>
      </c>
      <c r="BN72" s="3">
        <v>2.730674</v>
      </c>
      <c r="BO72" s="3">
        <v>2.808716</v>
      </c>
      <c r="BP72" s="3">
        <v>2.8888989999999999</v>
      </c>
      <c r="BQ72" s="3">
        <v>2.9708990000000002</v>
      </c>
      <c r="BR72" s="3">
        <v>3.0549110000000002</v>
      </c>
      <c r="BS72" s="3">
        <v>3.140577</v>
      </c>
      <c r="BT72" s="3">
        <v>3.2276189999999998</v>
      </c>
      <c r="BU72" s="3">
        <v>3.315798</v>
      </c>
      <c r="BV72" s="3">
        <v>3.4046310000000002</v>
      </c>
      <c r="BW72" s="3">
        <v>3.4946579999999998</v>
      </c>
      <c r="BX72" s="3">
        <v>3.586103</v>
      </c>
      <c r="BY72" s="3">
        <v>3.6786240000000001</v>
      </c>
      <c r="BZ72" s="3">
        <v>3.7720410000000002</v>
      </c>
      <c r="CA72" s="3">
        <v>3.8663759999999998</v>
      </c>
      <c r="CB72" s="3">
        <v>3.9621729999999999</v>
      </c>
      <c r="CC72" s="3">
        <v>4.0596300000000003</v>
      </c>
      <c r="CD72" s="3">
        <v>4.1585400000000003</v>
      </c>
      <c r="CE72" s="3">
        <v>4.2589839999999999</v>
      </c>
      <c r="CF72" s="3">
        <v>4.3610559999999996</v>
      </c>
      <c r="CG72" s="3">
        <v>4.4652589999999996</v>
      </c>
      <c r="CH72" s="3">
        <v>4.5715640000000004</v>
      </c>
      <c r="CI72" s="3">
        <v>4.6799200000000001</v>
      </c>
      <c r="CJ72" s="3">
        <v>4.7905119999999997</v>
      </c>
      <c r="CK72" s="3">
        <v>4.903632</v>
      </c>
      <c r="CL72" s="3">
        <v>5.0195590000000001</v>
      </c>
      <c r="CM72" s="3">
        <v>5.1386589999999996</v>
      </c>
      <c r="CN72" s="3">
        <v>5.261196</v>
      </c>
      <c r="CO72" s="3">
        <v>5.3872309999999999</v>
      </c>
      <c r="CP72" s="3">
        <v>5.5167809999999999</v>
      </c>
      <c r="CQ72" s="180" t="s">
        <v>698</v>
      </c>
      <c r="CR72" s="180" t="b">
        <v>1</v>
      </c>
      <c r="CS72" s="180" t="s">
        <v>376</v>
      </c>
      <c r="CT72" s="180" t="s">
        <v>376</v>
      </c>
      <c r="CU72" s="180">
        <v>2020</v>
      </c>
      <c r="CV72" s="180">
        <v>4</v>
      </c>
      <c r="CW72" s="17">
        <v>46174</v>
      </c>
      <c r="CX72" s="180" t="s">
        <v>698</v>
      </c>
      <c r="CY72" s="180" t="s">
        <v>376</v>
      </c>
      <c r="CZ72" s="180" t="s">
        <v>644</v>
      </c>
      <c r="DA72" s="180" t="s">
        <v>648</v>
      </c>
      <c r="DB72" s="180" t="s">
        <v>749</v>
      </c>
    </row>
    <row r="73" spans="1:106" x14ac:dyDescent="0.25">
      <c r="A73" s="180" t="s">
        <v>579</v>
      </c>
      <c r="B73" s="180" t="s">
        <v>457</v>
      </c>
      <c r="C73" s="1" t="s">
        <v>1411</v>
      </c>
      <c r="D73" s="180" t="s">
        <v>580</v>
      </c>
      <c r="E73" s="180" t="s">
        <v>373</v>
      </c>
      <c r="F73" s="180" t="s">
        <v>374</v>
      </c>
      <c r="G73" s="2">
        <v>418460</v>
      </c>
      <c r="H73" s="2">
        <v>560085</v>
      </c>
      <c r="I73" s="2">
        <v>601778</v>
      </c>
      <c r="J73" s="2">
        <v>721529</v>
      </c>
      <c r="K73" s="2">
        <v>845592</v>
      </c>
      <c r="L73" s="2">
        <v>1011422</v>
      </c>
      <c r="M73" s="2">
        <v>1219496</v>
      </c>
      <c r="N73" s="2">
        <v>1522495</v>
      </c>
      <c r="O73" s="2">
        <v>1804431</v>
      </c>
      <c r="P73" s="2">
        <v>1938023</v>
      </c>
      <c r="Q73" s="2">
        <v>2169446</v>
      </c>
      <c r="R73" s="2">
        <v>2418240</v>
      </c>
      <c r="S73" s="2">
        <v>2535056</v>
      </c>
      <c r="T73" s="2">
        <v>2965448</v>
      </c>
      <c r="U73" s="2">
        <v>3344935</v>
      </c>
      <c r="V73" s="2">
        <v>3615662</v>
      </c>
      <c r="W73" s="2">
        <v>4032464</v>
      </c>
      <c r="X73" s="2">
        <v>4474288</v>
      </c>
      <c r="Y73" s="2">
        <v>5018019</v>
      </c>
      <c r="Z73" s="2">
        <v>5609357</v>
      </c>
      <c r="AA73" s="2">
        <v>6200154</v>
      </c>
      <c r="AB73" s="2">
        <v>6779396</v>
      </c>
      <c r="AC73" s="2">
        <v>7391062</v>
      </c>
      <c r="AD73" s="2">
        <v>8031305</v>
      </c>
      <c r="AE73" s="2">
        <v>8705149</v>
      </c>
      <c r="AF73" s="2">
        <v>9366337</v>
      </c>
      <c r="AG73" s="2">
        <v>9804503</v>
      </c>
      <c r="AH73" s="2">
        <v>10328550</v>
      </c>
      <c r="AI73" s="2">
        <v>10119430</v>
      </c>
      <c r="AJ73" s="2">
        <v>10630910</v>
      </c>
      <c r="AK73" s="2">
        <v>10924030</v>
      </c>
      <c r="AL73" s="2">
        <v>11596240</v>
      </c>
      <c r="AM73" s="2">
        <v>12036680</v>
      </c>
      <c r="AN73" s="2">
        <v>12572590</v>
      </c>
      <c r="AO73" s="2">
        <v>13363920</v>
      </c>
      <c r="AP73" s="2">
        <v>13115100</v>
      </c>
      <c r="AQ73" s="2">
        <v>12919440</v>
      </c>
      <c r="AR73" s="2">
        <v>14060340</v>
      </c>
      <c r="AS73" s="2">
        <v>14262200</v>
      </c>
      <c r="AT73" s="2">
        <v>14677760</v>
      </c>
      <c r="AU73" s="2">
        <v>15270730</v>
      </c>
      <c r="AV73" s="2">
        <v>16258050</v>
      </c>
      <c r="AW73" s="2">
        <v>17055080</v>
      </c>
      <c r="AX73" s="2">
        <v>17555270</v>
      </c>
      <c r="AY73" s="2">
        <v>18012390</v>
      </c>
      <c r="AZ73" s="2">
        <v>18420040</v>
      </c>
      <c r="BA73" s="2">
        <v>18974100</v>
      </c>
      <c r="BB73" s="2">
        <v>20023750</v>
      </c>
      <c r="BC73" s="2">
        <v>21773290</v>
      </c>
      <c r="BD73" s="2">
        <v>22820430</v>
      </c>
      <c r="BE73" s="2">
        <v>23598350</v>
      </c>
      <c r="BF73" s="2">
        <v>25737090</v>
      </c>
      <c r="BG73" s="2">
        <v>28698420</v>
      </c>
      <c r="BH73" s="2">
        <v>32238760</v>
      </c>
      <c r="BI73" s="3">
        <v>34384560</v>
      </c>
      <c r="BJ73" s="3">
        <v>35617500</v>
      </c>
      <c r="BK73" s="3">
        <v>36259280</v>
      </c>
      <c r="BL73" s="3">
        <v>37034530</v>
      </c>
      <c r="BM73" s="3">
        <v>37918720</v>
      </c>
      <c r="BN73" s="3">
        <v>38900080</v>
      </c>
      <c r="BO73" s="3">
        <v>39862040</v>
      </c>
      <c r="BP73" s="3">
        <v>40781940</v>
      </c>
      <c r="BQ73" s="3">
        <v>41699360</v>
      </c>
      <c r="BR73" s="3">
        <v>42583060</v>
      </c>
      <c r="BS73" s="3">
        <v>43473920</v>
      </c>
      <c r="BT73" s="3">
        <v>44371370</v>
      </c>
      <c r="BU73" s="3">
        <v>45264620</v>
      </c>
      <c r="BV73" s="3">
        <v>46151130</v>
      </c>
      <c r="BW73" s="3">
        <v>47031160</v>
      </c>
      <c r="BX73" s="3">
        <v>47909140</v>
      </c>
      <c r="BY73" s="3">
        <v>48785030</v>
      </c>
      <c r="BZ73" s="3">
        <v>49657760</v>
      </c>
      <c r="CA73" s="3">
        <v>50526830</v>
      </c>
      <c r="CB73" s="3">
        <v>51393130</v>
      </c>
      <c r="CC73" s="3">
        <v>52258800</v>
      </c>
      <c r="CD73" s="3">
        <v>53124490</v>
      </c>
      <c r="CE73" s="3">
        <v>53989510</v>
      </c>
      <c r="CF73" s="3">
        <v>54852590</v>
      </c>
      <c r="CG73" s="3">
        <v>55712520</v>
      </c>
      <c r="CH73" s="3">
        <v>56567820</v>
      </c>
      <c r="CI73" s="3">
        <v>57417120</v>
      </c>
      <c r="CJ73" s="3">
        <v>58262420</v>
      </c>
      <c r="CK73" s="3">
        <v>59103760</v>
      </c>
      <c r="CL73" s="3">
        <v>59939820</v>
      </c>
      <c r="CM73" s="3">
        <v>60769360</v>
      </c>
      <c r="CN73" s="3">
        <v>61591540</v>
      </c>
      <c r="CO73" s="3">
        <v>62405870</v>
      </c>
      <c r="CP73" s="3">
        <v>63211370</v>
      </c>
      <c r="CQ73" s="1" t="s">
        <v>581</v>
      </c>
      <c r="CR73" s="180" t="b">
        <v>0</v>
      </c>
      <c r="CS73" s="180" t="s">
        <v>376</v>
      </c>
      <c r="CT73" s="180" t="s">
        <v>376</v>
      </c>
      <c r="CU73" s="180">
        <v>2026</v>
      </c>
      <c r="CV73" s="180">
        <v>1</v>
      </c>
      <c r="CW73" s="17">
        <v>46174</v>
      </c>
      <c r="CX73" s="1" t="s">
        <v>582</v>
      </c>
      <c r="CY73" s="180" t="s">
        <v>583</v>
      </c>
      <c r="CZ73" s="180" t="s">
        <v>584</v>
      </c>
      <c r="DA73" s="180" t="s">
        <v>460</v>
      </c>
      <c r="DB73" s="180" t="s">
        <v>749</v>
      </c>
    </row>
    <row r="74" spans="1:106" x14ac:dyDescent="0.25">
      <c r="A74" s="180" t="s">
        <v>579</v>
      </c>
      <c r="B74" s="180" t="s">
        <v>439</v>
      </c>
      <c r="C74" s="1" t="s">
        <v>1411</v>
      </c>
      <c r="D74" s="180" t="s">
        <v>580</v>
      </c>
      <c r="E74" s="180" t="s">
        <v>373</v>
      </c>
      <c r="F74" s="180" t="s">
        <v>374</v>
      </c>
      <c r="G74" s="2">
        <v>1E-3</v>
      </c>
      <c r="H74" s="2">
        <v>1E-3</v>
      </c>
      <c r="I74" s="2">
        <v>1E-3</v>
      </c>
      <c r="J74" s="2">
        <v>1E-3</v>
      </c>
      <c r="K74" s="2">
        <v>1E-3</v>
      </c>
      <c r="L74" s="2">
        <v>1E-3</v>
      </c>
      <c r="M74" s="2">
        <v>1E-3</v>
      </c>
      <c r="N74" s="2">
        <v>9.9998709999999996E-4</v>
      </c>
      <c r="O74" s="2">
        <v>9.9998709999999996E-4</v>
      </c>
      <c r="P74" s="2">
        <v>9.9998709999999996E-4</v>
      </c>
      <c r="Q74" s="2">
        <v>9.9998709999999996E-4</v>
      </c>
      <c r="R74" s="2">
        <v>9.9998709999999996E-4</v>
      </c>
      <c r="S74" s="2">
        <v>9.9998709999999996E-4</v>
      </c>
      <c r="T74" s="2">
        <v>9.9998709999999996E-4</v>
      </c>
      <c r="U74" s="2">
        <v>106823.9</v>
      </c>
      <c r="V74" s="2">
        <v>158672.79999999999</v>
      </c>
      <c r="W74" s="2">
        <v>198299.2</v>
      </c>
      <c r="X74" s="2">
        <v>221140.1</v>
      </c>
      <c r="Y74" s="2">
        <v>359681.5</v>
      </c>
      <c r="Z74" s="2">
        <v>659450.9</v>
      </c>
      <c r="AA74" s="2">
        <v>851894.8</v>
      </c>
      <c r="AB74" s="2">
        <v>979115.4</v>
      </c>
      <c r="AC74" s="2">
        <v>1153369</v>
      </c>
      <c r="AD74" s="2">
        <v>1280991</v>
      </c>
      <c r="AE74" s="2">
        <v>1391667</v>
      </c>
      <c r="AF74" s="2">
        <v>1351873</v>
      </c>
      <c r="AG74" s="2">
        <v>1639168</v>
      </c>
      <c r="AH74" s="2">
        <v>2635976</v>
      </c>
      <c r="AI74" s="2">
        <v>2811525</v>
      </c>
      <c r="AJ74" s="2">
        <v>2937088</v>
      </c>
      <c r="AK74" s="2">
        <v>3216953</v>
      </c>
      <c r="AL74" s="2">
        <v>3436638</v>
      </c>
      <c r="AM74" s="2">
        <v>3586615</v>
      </c>
      <c r="AN74" s="2">
        <v>3656582</v>
      </c>
      <c r="AO74" s="2">
        <v>3743643</v>
      </c>
      <c r="AP74" s="2">
        <v>3884414</v>
      </c>
      <c r="AQ74" s="2">
        <v>4274875</v>
      </c>
      <c r="AR74" s="2">
        <v>4633236</v>
      </c>
      <c r="AS74" s="2">
        <v>4840120</v>
      </c>
      <c r="AT74" s="2">
        <v>5060607</v>
      </c>
      <c r="AU74" s="2">
        <v>5196526</v>
      </c>
      <c r="AV74" s="2">
        <v>5292553</v>
      </c>
      <c r="AW74" s="2">
        <v>5310639</v>
      </c>
      <c r="AX74" s="2">
        <v>5346908</v>
      </c>
      <c r="AY74" s="2">
        <v>5360166</v>
      </c>
      <c r="AZ74" s="2">
        <v>5361889</v>
      </c>
      <c r="BA74" s="2">
        <v>5384241</v>
      </c>
      <c r="BB74" s="2">
        <v>5603831</v>
      </c>
      <c r="BC74" s="2">
        <v>5785162</v>
      </c>
      <c r="BD74" s="2">
        <v>5978610</v>
      </c>
      <c r="BE74" s="2">
        <v>6096144</v>
      </c>
      <c r="BF74" s="2">
        <v>6246575</v>
      </c>
      <c r="BG74" s="2">
        <v>6578214</v>
      </c>
      <c r="BH74" s="3">
        <v>6834431</v>
      </c>
      <c r="BI74" s="3">
        <v>7223812</v>
      </c>
      <c r="BJ74" s="3">
        <v>7592830</v>
      </c>
      <c r="BK74" s="3">
        <v>7952633</v>
      </c>
      <c r="BL74" s="3">
        <v>8310960</v>
      </c>
      <c r="BM74" s="3">
        <v>8682726</v>
      </c>
      <c r="BN74" s="3">
        <v>9077997</v>
      </c>
      <c r="BO74" s="3">
        <v>9497943</v>
      </c>
      <c r="BP74" s="3">
        <v>9940802</v>
      </c>
      <c r="BQ74" s="3">
        <v>10403310</v>
      </c>
      <c r="BR74" s="3">
        <v>10878710</v>
      </c>
      <c r="BS74" s="3">
        <v>11364140</v>
      </c>
      <c r="BT74" s="3">
        <v>11859670</v>
      </c>
      <c r="BU74" s="3">
        <v>12365340</v>
      </c>
      <c r="BV74" s="3">
        <v>12881090</v>
      </c>
      <c r="BW74" s="3">
        <v>13406830</v>
      </c>
      <c r="BX74" s="3">
        <v>13942500</v>
      </c>
      <c r="BY74" s="3">
        <v>14488100</v>
      </c>
      <c r="BZ74" s="3">
        <v>15043620</v>
      </c>
      <c r="CA74" s="3">
        <v>15608980</v>
      </c>
      <c r="CB74" s="3">
        <v>16184160</v>
      </c>
      <c r="CC74" s="3">
        <v>16769140</v>
      </c>
      <c r="CD74" s="3">
        <v>17363910</v>
      </c>
      <c r="CE74" s="3">
        <v>17968470</v>
      </c>
      <c r="CF74" s="3">
        <v>18582810</v>
      </c>
      <c r="CG74" s="3">
        <v>19206900</v>
      </c>
      <c r="CH74" s="3">
        <v>19840690</v>
      </c>
      <c r="CI74" s="3">
        <v>20484130</v>
      </c>
      <c r="CJ74" s="3">
        <v>21137160</v>
      </c>
      <c r="CK74" s="3">
        <v>21799730</v>
      </c>
      <c r="CL74" s="3">
        <v>22471790</v>
      </c>
      <c r="CM74" s="3">
        <v>23153280</v>
      </c>
      <c r="CN74" s="3">
        <v>23844110</v>
      </c>
      <c r="CO74" s="3">
        <v>24544200</v>
      </c>
      <c r="CP74" s="3">
        <v>25253470</v>
      </c>
      <c r="CQ74" s="180" t="s">
        <v>662</v>
      </c>
      <c r="CR74" s="180" t="b">
        <v>0</v>
      </c>
      <c r="CS74" s="180" t="s">
        <v>376</v>
      </c>
      <c r="CT74" s="180" t="s">
        <v>376</v>
      </c>
      <c r="CU74" s="180">
        <v>2025</v>
      </c>
      <c r="CV74" s="180">
        <v>4</v>
      </c>
      <c r="CW74" s="17">
        <v>46174</v>
      </c>
      <c r="CX74" s="1" t="s">
        <v>705</v>
      </c>
      <c r="CY74" s="180" t="s">
        <v>706</v>
      </c>
      <c r="CZ74" s="180" t="s">
        <v>584</v>
      </c>
      <c r="DA74" s="180" t="s">
        <v>442</v>
      </c>
      <c r="DB74" s="180" t="s">
        <v>749</v>
      </c>
    </row>
    <row r="75" spans="1:106" x14ac:dyDescent="0.25">
      <c r="A75" s="180" t="s">
        <v>579</v>
      </c>
      <c r="B75" s="180" t="s">
        <v>1185</v>
      </c>
      <c r="C75" s="1" t="s">
        <v>1411</v>
      </c>
      <c r="D75" s="180" t="s">
        <v>580</v>
      </c>
      <c r="E75" s="180" t="s">
        <v>373</v>
      </c>
      <c r="F75" s="180" t="s">
        <v>374</v>
      </c>
      <c r="G75" s="2">
        <v>1E-3</v>
      </c>
      <c r="H75" s="2">
        <v>1E-3</v>
      </c>
      <c r="I75" s="2">
        <v>1E-3</v>
      </c>
      <c r="J75" s="2">
        <v>1E-3</v>
      </c>
      <c r="K75" s="2">
        <v>1E-3</v>
      </c>
      <c r="L75" s="2">
        <v>1E-3</v>
      </c>
      <c r="M75" s="2">
        <v>1E-3</v>
      </c>
      <c r="N75" s="2">
        <v>1E-3</v>
      </c>
      <c r="O75" s="2">
        <v>1E-3</v>
      </c>
      <c r="P75" s="2">
        <v>1E-3</v>
      </c>
      <c r="Q75" s="2">
        <v>1E-3</v>
      </c>
      <c r="R75" s="2">
        <v>1E-3</v>
      </c>
      <c r="S75" s="2">
        <v>1E-3</v>
      </c>
      <c r="T75" s="2">
        <v>1E-3</v>
      </c>
      <c r="U75" s="2">
        <v>-211928.1</v>
      </c>
      <c r="V75" s="2">
        <v>-315517.2</v>
      </c>
      <c r="W75" s="2">
        <v>-422122.8</v>
      </c>
      <c r="X75" s="2">
        <v>-396874.9</v>
      </c>
      <c r="Y75" s="2">
        <v>-194660.5</v>
      </c>
      <c r="Z75" s="2">
        <v>-28070.12</v>
      </c>
      <c r="AA75" s="2">
        <v>106517.8</v>
      </c>
      <c r="AB75" s="2">
        <v>152758.29999999999</v>
      </c>
      <c r="AC75" s="2">
        <v>321098.2</v>
      </c>
      <c r="AD75" s="2">
        <v>495457.9</v>
      </c>
      <c r="AE75" s="2">
        <v>554384</v>
      </c>
      <c r="AF75" s="2">
        <v>527964.4</v>
      </c>
      <c r="AG75" s="2">
        <v>708840.6</v>
      </c>
      <c r="AH75" s="2">
        <v>1697351</v>
      </c>
      <c r="AI75" s="2">
        <v>1862150</v>
      </c>
      <c r="AJ75" s="2">
        <v>2047023</v>
      </c>
      <c r="AK75" s="2">
        <v>2287360</v>
      </c>
      <c r="AL75" s="2">
        <v>2511455</v>
      </c>
      <c r="AM75" s="2">
        <v>2654714</v>
      </c>
      <c r="AN75" s="2">
        <v>2754614</v>
      </c>
      <c r="AO75" s="2">
        <v>2811599</v>
      </c>
      <c r="AP75" s="2">
        <v>2936185</v>
      </c>
      <c r="AQ75" s="2">
        <v>3269266</v>
      </c>
      <c r="AR75" s="2">
        <v>3585464</v>
      </c>
      <c r="AS75" s="2">
        <v>3882520</v>
      </c>
      <c r="AT75" s="2">
        <v>4131388</v>
      </c>
      <c r="AU75" s="2">
        <v>4323301</v>
      </c>
      <c r="AV75" s="2">
        <v>4394609</v>
      </c>
      <c r="AW75" s="2">
        <v>4273392</v>
      </c>
      <c r="AX75" s="2">
        <v>4250954</v>
      </c>
      <c r="AY75" s="2">
        <v>4245124</v>
      </c>
      <c r="AZ75" s="2">
        <v>4128657</v>
      </c>
      <c r="BA75" s="2">
        <v>4075630</v>
      </c>
      <c r="BB75" s="2">
        <v>4231831</v>
      </c>
      <c r="BC75" s="2">
        <v>4247834</v>
      </c>
      <c r="BD75" s="2">
        <v>4209774</v>
      </c>
      <c r="BE75" s="2">
        <v>4309210</v>
      </c>
      <c r="BF75" s="2">
        <v>4212827</v>
      </c>
      <c r="BG75" s="2">
        <v>4459884</v>
      </c>
      <c r="BH75" s="3">
        <v>4716101</v>
      </c>
      <c r="BI75" s="3">
        <v>5105482</v>
      </c>
      <c r="BJ75" s="3">
        <v>5474500</v>
      </c>
      <c r="BK75" s="3">
        <v>5834303</v>
      </c>
      <c r="BL75" s="3">
        <v>6192630</v>
      </c>
      <c r="BM75" s="3">
        <v>6564396</v>
      </c>
      <c r="BN75" s="3">
        <v>6959667</v>
      </c>
      <c r="BO75" s="3">
        <v>7379613</v>
      </c>
      <c r="BP75" s="3">
        <v>7822472</v>
      </c>
      <c r="BQ75" s="3">
        <v>8284980</v>
      </c>
      <c r="BR75" s="3">
        <v>8760379</v>
      </c>
      <c r="BS75" s="3">
        <v>9245806</v>
      </c>
      <c r="BT75" s="3">
        <v>9741339</v>
      </c>
      <c r="BU75" s="3">
        <v>10247010</v>
      </c>
      <c r="BV75" s="3">
        <v>10762760</v>
      </c>
      <c r="BW75" s="3">
        <v>11288500</v>
      </c>
      <c r="BX75" s="3">
        <v>11824170</v>
      </c>
      <c r="BY75" s="3">
        <v>12369780</v>
      </c>
      <c r="BZ75" s="3">
        <v>12925290</v>
      </c>
      <c r="CA75" s="3">
        <v>13490650</v>
      </c>
      <c r="CB75" s="3">
        <v>14065830</v>
      </c>
      <c r="CC75" s="3">
        <v>14650810</v>
      </c>
      <c r="CD75" s="3">
        <v>15245580</v>
      </c>
      <c r="CE75" s="3">
        <v>15850140</v>
      </c>
      <c r="CF75" s="3">
        <v>16464480</v>
      </c>
      <c r="CG75" s="3">
        <v>17088570</v>
      </c>
      <c r="CH75" s="3">
        <v>17722360</v>
      </c>
      <c r="CI75" s="3">
        <v>18365800</v>
      </c>
      <c r="CJ75" s="3">
        <v>19018830</v>
      </c>
      <c r="CK75" s="3">
        <v>19681400</v>
      </c>
      <c r="CL75" s="3">
        <v>20353460</v>
      </c>
      <c r="CM75" s="3">
        <v>21034950</v>
      </c>
      <c r="CN75" s="3">
        <v>21725780</v>
      </c>
      <c r="CO75" s="3">
        <v>22425870</v>
      </c>
      <c r="CP75" s="3">
        <v>23135140</v>
      </c>
      <c r="CQ75" s="180" t="s">
        <v>1222</v>
      </c>
      <c r="CR75" s="180" t="b">
        <v>0</v>
      </c>
      <c r="CS75" s="180" t="s">
        <v>376</v>
      </c>
      <c r="CT75" s="180" t="s">
        <v>376</v>
      </c>
      <c r="CU75" s="180">
        <v>2025</v>
      </c>
      <c r="CV75" s="180">
        <v>4</v>
      </c>
      <c r="CW75" s="17">
        <v>46174</v>
      </c>
      <c r="CX75" s="180" t="s">
        <v>1223</v>
      </c>
      <c r="CY75" s="180" t="s">
        <v>376</v>
      </c>
      <c r="CZ75" s="180" t="s">
        <v>584</v>
      </c>
      <c r="DA75" s="180" t="s">
        <v>1188</v>
      </c>
      <c r="DB75" s="180" t="s">
        <v>749</v>
      </c>
    </row>
    <row r="76" spans="1:106" x14ac:dyDescent="0.25">
      <c r="A76" s="180" t="s">
        <v>579</v>
      </c>
      <c r="B76" s="180" t="s">
        <v>645</v>
      </c>
      <c r="C76" s="1" t="s">
        <v>1411</v>
      </c>
      <c r="D76" s="180" t="s">
        <v>580</v>
      </c>
      <c r="E76" s="180" t="s">
        <v>373</v>
      </c>
      <c r="F76" s="180" t="s">
        <v>374</v>
      </c>
      <c r="G76" s="2">
        <v>1061.7249999999999</v>
      </c>
      <c r="H76" s="2">
        <v>996.43700000000001</v>
      </c>
      <c r="I76" s="2">
        <v>957.48800000000006</v>
      </c>
      <c r="J76" s="2">
        <v>762.77499999999998</v>
      </c>
      <c r="K76" s="2">
        <v>593.43200000000002</v>
      </c>
      <c r="L76" s="2">
        <v>368.45499999999998</v>
      </c>
      <c r="M76" s="2">
        <v>338.92</v>
      </c>
      <c r="N76" s="2">
        <v>1826.529</v>
      </c>
      <c r="O76" s="2">
        <v>1756.296</v>
      </c>
      <c r="P76" s="2">
        <v>2391.0349999999999</v>
      </c>
      <c r="Q76" s="2">
        <v>4196.5479999999998</v>
      </c>
      <c r="R76" s="2">
        <v>5657.0029999999997</v>
      </c>
      <c r="S76" s="2">
        <v>6031.7889999999998</v>
      </c>
      <c r="T76" s="2">
        <v>5394.1009999999997</v>
      </c>
      <c r="U76" s="2">
        <v>6988.7740000000003</v>
      </c>
      <c r="V76" s="2">
        <v>8000.5</v>
      </c>
      <c r="W76" s="2">
        <v>10701.2</v>
      </c>
      <c r="X76" s="2">
        <v>16755.400000000001</v>
      </c>
      <c r="Y76" s="2">
        <v>33398.5</v>
      </c>
      <c r="Z76" s="2">
        <v>33936.300000000003</v>
      </c>
      <c r="AA76" s="2">
        <v>63893.9</v>
      </c>
      <c r="AB76" s="2">
        <v>75179.100000000006</v>
      </c>
      <c r="AC76" s="2">
        <v>194890.4</v>
      </c>
      <c r="AD76" s="2">
        <v>106061</v>
      </c>
      <c r="AE76" s="2">
        <v>115630.1</v>
      </c>
      <c r="AF76" s="2">
        <v>115896</v>
      </c>
      <c r="AG76" s="2">
        <v>140910.29999999999</v>
      </c>
      <c r="AH76" s="2">
        <v>270251.8</v>
      </c>
      <c r="AI76" s="2">
        <v>171565.2</v>
      </c>
      <c r="AJ76" s="2">
        <v>170966.39999999999</v>
      </c>
      <c r="AK76" s="2">
        <v>159666.6</v>
      </c>
      <c r="AL76" s="2">
        <v>139331.4</v>
      </c>
      <c r="AM76" s="2">
        <v>132639.4</v>
      </c>
      <c r="AN76" s="2">
        <v>138330.9</v>
      </c>
      <c r="AO76" s="2">
        <v>139379.70000000001</v>
      </c>
      <c r="AP76" s="2">
        <v>134696.6</v>
      </c>
      <c r="AQ76" s="2">
        <v>129484.2</v>
      </c>
      <c r="AR76" s="2">
        <v>119615.2</v>
      </c>
      <c r="AS76" s="2">
        <v>121120.1</v>
      </c>
      <c r="AT76" s="2">
        <v>124936.9</v>
      </c>
      <c r="AU76" s="2">
        <v>128453.1</v>
      </c>
      <c r="AV76" s="2">
        <v>125171.1</v>
      </c>
      <c r="AW76" s="2">
        <v>120639.8</v>
      </c>
      <c r="AX76" s="2">
        <v>121035.8</v>
      </c>
      <c r="AY76" s="2">
        <v>107339.5</v>
      </c>
      <c r="AZ76" s="2">
        <v>106239</v>
      </c>
      <c r="BA76" s="2">
        <v>104462.2</v>
      </c>
      <c r="BB76" s="2">
        <v>101006.9</v>
      </c>
      <c r="BC76" s="2">
        <v>93384.21</v>
      </c>
      <c r="BD76" s="2">
        <v>88844.89</v>
      </c>
      <c r="BE76" s="2">
        <v>91481.09</v>
      </c>
      <c r="BF76" s="2">
        <v>100015.3</v>
      </c>
      <c r="BG76" s="3">
        <v>77226.759999999995</v>
      </c>
      <c r="BH76" s="3">
        <v>93237.64</v>
      </c>
      <c r="BI76" s="3">
        <v>102373.8</v>
      </c>
      <c r="BJ76" s="3">
        <v>113778.7</v>
      </c>
      <c r="BK76" s="3">
        <v>121219.4</v>
      </c>
      <c r="BL76" s="3">
        <v>131149.29999999999</v>
      </c>
      <c r="BM76" s="3">
        <v>138980.9</v>
      </c>
      <c r="BN76" s="3">
        <v>145673.60000000001</v>
      </c>
      <c r="BO76" s="3">
        <v>152354.5</v>
      </c>
      <c r="BP76" s="3">
        <v>159429.29999999999</v>
      </c>
      <c r="BQ76" s="3">
        <v>166862.29999999999</v>
      </c>
      <c r="BR76" s="3">
        <v>174583.6</v>
      </c>
      <c r="BS76" s="3">
        <v>182489.60000000001</v>
      </c>
      <c r="BT76" s="3">
        <v>190561.6</v>
      </c>
      <c r="BU76" s="3">
        <v>198800.7</v>
      </c>
      <c r="BV76" s="3">
        <v>207206.7</v>
      </c>
      <c r="BW76" s="3">
        <v>215778.5</v>
      </c>
      <c r="BX76" s="3">
        <v>224514.7</v>
      </c>
      <c r="BY76" s="3">
        <v>233414.7</v>
      </c>
      <c r="BZ76" s="3">
        <v>242478.5</v>
      </c>
      <c r="CA76" s="3">
        <v>251705.5</v>
      </c>
      <c r="CB76" s="3">
        <v>261094.8</v>
      </c>
      <c r="CC76" s="3">
        <v>270645.90000000002</v>
      </c>
      <c r="CD76" s="3">
        <v>280358.59999999998</v>
      </c>
      <c r="CE76" s="3">
        <v>290232.90000000002</v>
      </c>
      <c r="CF76" s="3">
        <v>300268.7</v>
      </c>
      <c r="CG76" s="3">
        <v>310465.7</v>
      </c>
      <c r="CH76" s="3">
        <v>320823.3</v>
      </c>
      <c r="CI76" s="3">
        <v>331340.7</v>
      </c>
      <c r="CJ76" s="3">
        <v>342016.8</v>
      </c>
      <c r="CK76" s="3">
        <v>352850.8</v>
      </c>
      <c r="CL76" s="3">
        <v>363842.1</v>
      </c>
      <c r="CM76" s="3">
        <v>374989.5</v>
      </c>
      <c r="CN76" s="3">
        <v>386291.9</v>
      </c>
      <c r="CO76" s="3">
        <v>397748.1</v>
      </c>
      <c r="CP76" s="3">
        <v>409356.6</v>
      </c>
      <c r="CQ76" s="180" t="s">
        <v>662</v>
      </c>
      <c r="CR76" s="180" t="b">
        <v>0</v>
      </c>
      <c r="CS76" s="180" t="s">
        <v>376</v>
      </c>
      <c r="CT76" s="180" t="s">
        <v>376</v>
      </c>
      <c r="CU76" s="180">
        <v>2024</v>
      </c>
      <c r="CV76" s="180">
        <v>4</v>
      </c>
      <c r="CW76" s="17">
        <v>46174</v>
      </c>
      <c r="CX76" s="1" t="s">
        <v>663</v>
      </c>
      <c r="CY76" s="180" t="s">
        <v>664</v>
      </c>
      <c r="CZ76" s="180" t="s">
        <v>584</v>
      </c>
      <c r="DA76" s="180" t="s">
        <v>648</v>
      </c>
      <c r="DB76" s="180" t="s">
        <v>749</v>
      </c>
    </row>
    <row r="77" spans="1:106" x14ac:dyDescent="0.25">
      <c r="A77" s="180" t="s">
        <v>370</v>
      </c>
      <c r="B77" s="180" t="s">
        <v>457</v>
      </c>
      <c r="C77" s="1" t="s">
        <v>1411</v>
      </c>
      <c r="D77" s="180" t="s">
        <v>372</v>
      </c>
      <c r="E77" s="180" t="s">
        <v>373</v>
      </c>
      <c r="F77" s="180" t="s">
        <v>374</v>
      </c>
      <c r="G77" s="2">
        <v>81809</v>
      </c>
      <c r="H77" s="2">
        <v>92686</v>
      </c>
      <c r="I77" s="2">
        <v>115095</v>
      </c>
      <c r="J77" s="2">
        <v>136995</v>
      </c>
      <c r="K77" s="2">
        <v>159775</v>
      </c>
      <c r="L77" s="2">
        <v>186141</v>
      </c>
      <c r="M77" s="2">
        <v>220966</v>
      </c>
      <c r="N77" s="2">
        <v>259956</v>
      </c>
      <c r="O77" s="2">
        <v>290550</v>
      </c>
      <c r="P77" s="2">
        <v>320013</v>
      </c>
      <c r="Q77" s="2">
        <v>351900</v>
      </c>
      <c r="R77" s="2">
        <v>378608</v>
      </c>
      <c r="S77" s="2">
        <v>415455</v>
      </c>
      <c r="T77" s="2">
        <v>447561</v>
      </c>
      <c r="U77" s="2">
        <v>498040</v>
      </c>
      <c r="V77" s="2">
        <v>557277</v>
      </c>
      <c r="W77" s="2">
        <v>616595</v>
      </c>
      <c r="X77" s="2">
        <v>672977</v>
      </c>
      <c r="Y77" s="2">
        <v>708072</v>
      </c>
      <c r="Z77" s="2">
        <v>733221</v>
      </c>
      <c r="AA77" s="2">
        <v>772390</v>
      </c>
      <c r="AB77" s="2">
        <v>813527</v>
      </c>
      <c r="AC77" s="2">
        <v>854921</v>
      </c>
      <c r="AD77" s="2">
        <v>913609</v>
      </c>
      <c r="AE77" s="2">
        <v>958539</v>
      </c>
      <c r="AF77" s="2">
        <v>1002804</v>
      </c>
      <c r="AG77" s="2">
        <v>1046727</v>
      </c>
      <c r="AH77" s="2">
        <v>1104759</v>
      </c>
      <c r="AI77" s="2">
        <v>1150542</v>
      </c>
      <c r="AJ77" s="2">
        <v>1194646</v>
      </c>
      <c r="AK77" s="2">
        <v>1262502</v>
      </c>
      <c r="AL77" s="2">
        <v>1327143</v>
      </c>
      <c r="AM77" s="2">
        <v>1403249</v>
      </c>
      <c r="AN77" s="2">
        <v>1478080</v>
      </c>
      <c r="AO77" s="2">
        <v>1551729</v>
      </c>
      <c r="AP77" s="2">
        <v>1602217</v>
      </c>
      <c r="AQ77" s="2">
        <v>1559405</v>
      </c>
      <c r="AR77" s="2">
        <v>1615839</v>
      </c>
      <c r="AS77" s="2">
        <v>1669945</v>
      </c>
      <c r="AT77" s="2">
        <v>1721708</v>
      </c>
      <c r="AU77" s="2">
        <v>1789072</v>
      </c>
      <c r="AV77" s="2">
        <v>1875066</v>
      </c>
      <c r="AW77" s="2">
        <v>1928016</v>
      </c>
      <c r="AX77" s="2">
        <v>2004755</v>
      </c>
      <c r="AY77" s="2">
        <v>2097222</v>
      </c>
      <c r="AZ77" s="2">
        <v>2171559</v>
      </c>
      <c r="BA77" s="2">
        <v>2252961</v>
      </c>
      <c r="BB77" s="2">
        <v>2124720</v>
      </c>
      <c r="BC77" s="2">
        <v>2322652</v>
      </c>
      <c r="BD77" s="2">
        <v>2580949</v>
      </c>
      <c r="BE77" s="2">
        <v>2752164</v>
      </c>
      <c r="BF77" s="2">
        <v>2890716</v>
      </c>
      <c r="BG77" s="2">
        <v>3036899</v>
      </c>
      <c r="BH77" s="2">
        <v>3142664</v>
      </c>
      <c r="BI77" s="3">
        <v>3249114</v>
      </c>
      <c r="BJ77" s="3">
        <v>3379789</v>
      </c>
      <c r="BK77" s="3">
        <v>3504596</v>
      </c>
      <c r="BL77" s="3">
        <v>3627263</v>
      </c>
      <c r="BM77" s="3">
        <v>3759589</v>
      </c>
      <c r="BN77" s="3">
        <v>3896800</v>
      </c>
      <c r="BO77" s="3">
        <v>4036202</v>
      </c>
      <c r="BP77" s="3">
        <v>4180885</v>
      </c>
      <c r="BQ77" s="3">
        <v>4332098</v>
      </c>
      <c r="BR77" s="3">
        <v>4489132</v>
      </c>
      <c r="BS77" s="3">
        <v>4651519</v>
      </c>
      <c r="BT77" s="3">
        <v>4819858</v>
      </c>
      <c r="BU77" s="3">
        <v>4994597</v>
      </c>
      <c r="BV77" s="3">
        <v>5177042</v>
      </c>
      <c r="BW77" s="3">
        <v>5367722</v>
      </c>
      <c r="BX77" s="3">
        <v>5566168</v>
      </c>
      <c r="BY77" s="3">
        <v>5769718</v>
      </c>
      <c r="BZ77" s="3">
        <v>5976298</v>
      </c>
      <c r="CA77" s="3">
        <v>6185894</v>
      </c>
      <c r="CB77" s="3">
        <v>6400682</v>
      </c>
      <c r="CC77" s="3">
        <v>6622665</v>
      </c>
      <c r="CD77" s="3">
        <v>6850270</v>
      </c>
      <c r="CE77" s="3">
        <v>7083697</v>
      </c>
      <c r="CF77" s="3">
        <v>7322271</v>
      </c>
      <c r="CG77" s="3">
        <v>7567208</v>
      </c>
      <c r="CH77" s="3">
        <v>7818376</v>
      </c>
      <c r="CI77" s="3">
        <v>8075150</v>
      </c>
      <c r="CJ77" s="3">
        <v>8338960</v>
      </c>
      <c r="CK77" s="3">
        <v>8609278</v>
      </c>
      <c r="CL77" s="3">
        <v>8886810</v>
      </c>
      <c r="CM77" s="3">
        <v>9172727</v>
      </c>
      <c r="CN77" s="3">
        <v>9467741</v>
      </c>
      <c r="CO77" s="3">
        <v>9771444</v>
      </c>
      <c r="CP77" s="3">
        <v>10085050</v>
      </c>
      <c r="CQ77" s="180" t="s">
        <v>375</v>
      </c>
      <c r="CR77" s="180" t="b">
        <v>1</v>
      </c>
      <c r="CS77" s="180" t="s">
        <v>376</v>
      </c>
      <c r="CT77" s="180" t="s">
        <v>376</v>
      </c>
      <c r="CU77" s="180">
        <v>2026</v>
      </c>
      <c r="CV77" s="180">
        <v>1</v>
      </c>
      <c r="CW77" s="17">
        <v>46174</v>
      </c>
      <c r="CX77" s="180" t="s">
        <v>458</v>
      </c>
      <c r="CY77" s="180" t="s">
        <v>459</v>
      </c>
      <c r="CZ77" s="180" t="s">
        <v>378</v>
      </c>
      <c r="DA77" s="180" t="s">
        <v>460</v>
      </c>
      <c r="DB77" s="180" t="s">
        <v>749</v>
      </c>
    </row>
    <row r="78" spans="1:106" x14ac:dyDescent="0.25">
      <c r="A78" s="180" t="s">
        <v>370</v>
      </c>
      <c r="B78" s="180" t="s">
        <v>439</v>
      </c>
      <c r="C78" s="1" t="s">
        <v>1411</v>
      </c>
      <c r="D78" s="180" t="s">
        <v>372</v>
      </c>
      <c r="E78" s="180" t="s">
        <v>373</v>
      </c>
      <c r="F78" s="180" t="s">
        <v>374</v>
      </c>
      <c r="G78" s="2">
        <v>35969.43</v>
      </c>
      <c r="H78" s="2">
        <v>48829.88</v>
      </c>
      <c r="I78" s="2">
        <v>62646</v>
      </c>
      <c r="J78" s="2">
        <v>73402.75</v>
      </c>
      <c r="K78" s="2">
        <v>83765.5</v>
      </c>
      <c r="L78" s="2">
        <v>94137.5</v>
      </c>
      <c r="M78" s="2">
        <v>104807</v>
      </c>
      <c r="N78" s="2">
        <v>121541.3</v>
      </c>
      <c r="O78" s="2">
        <v>131791.5</v>
      </c>
      <c r="P78" s="2">
        <v>140578.79999999999</v>
      </c>
      <c r="Q78" s="2">
        <v>152083.29999999999</v>
      </c>
      <c r="R78" s="2">
        <v>163648.5</v>
      </c>
      <c r="S78" s="2">
        <v>176082.8</v>
      </c>
      <c r="T78" s="2">
        <v>187833.8</v>
      </c>
      <c r="U78" s="2">
        <v>198357.3</v>
      </c>
      <c r="V78" s="2">
        <v>196661.8</v>
      </c>
      <c r="W78" s="2">
        <v>188804.5</v>
      </c>
      <c r="X78" s="2">
        <v>187903.8</v>
      </c>
      <c r="Y78" s="2">
        <v>200592</v>
      </c>
      <c r="Z78" s="2">
        <v>237655.3</v>
      </c>
      <c r="AA78" s="2">
        <v>286197.8</v>
      </c>
      <c r="AB78" s="2">
        <v>329627</v>
      </c>
      <c r="AC78" s="2">
        <v>367999</v>
      </c>
      <c r="AD78" s="2">
        <v>400613.3</v>
      </c>
      <c r="AE78" s="2">
        <v>420757</v>
      </c>
      <c r="AF78" s="2">
        <v>419066</v>
      </c>
      <c r="AG78" s="2">
        <v>421574</v>
      </c>
      <c r="AH78" s="2">
        <v>414826</v>
      </c>
      <c r="AI78" s="2">
        <v>400663</v>
      </c>
      <c r="AJ78" s="2">
        <v>422180</v>
      </c>
      <c r="AK78" s="2">
        <v>462610</v>
      </c>
      <c r="AL78" s="2">
        <v>526430</v>
      </c>
      <c r="AM78" s="2">
        <v>573493</v>
      </c>
      <c r="AN78" s="2">
        <v>619114</v>
      </c>
      <c r="AO78" s="2">
        <v>666880</v>
      </c>
      <c r="AP78" s="2">
        <v>809985</v>
      </c>
      <c r="AQ78" s="2">
        <v>1005405</v>
      </c>
      <c r="AR78" s="2">
        <v>1220252</v>
      </c>
      <c r="AS78" s="2">
        <v>1353765</v>
      </c>
      <c r="AT78" s="2">
        <v>1447791</v>
      </c>
      <c r="AU78" s="2">
        <v>1519787</v>
      </c>
      <c r="AV78" s="2">
        <v>1622146</v>
      </c>
      <c r="AW78" s="2">
        <v>1683930</v>
      </c>
      <c r="AX78" s="2">
        <v>1749168</v>
      </c>
      <c r="AY78" s="2">
        <v>1806064</v>
      </c>
      <c r="AZ78" s="2">
        <v>1858505</v>
      </c>
      <c r="BA78" s="2">
        <v>1913591</v>
      </c>
      <c r="BB78" s="2">
        <v>2226431</v>
      </c>
      <c r="BC78" s="2">
        <v>2402710</v>
      </c>
      <c r="BD78" s="2">
        <v>2516235</v>
      </c>
      <c r="BE78" s="2">
        <v>2720318</v>
      </c>
      <c r="BF78" s="2">
        <v>2887047</v>
      </c>
      <c r="BG78" s="2">
        <v>3107182</v>
      </c>
      <c r="BH78" s="2">
        <v>3234077</v>
      </c>
      <c r="BI78" s="3">
        <v>3356604</v>
      </c>
      <c r="BJ78" s="3">
        <v>3457068</v>
      </c>
      <c r="BK78" s="3">
        <v>3549024</v>
      </c>
      <c r="BL78" s="3">
        <v>3634071</v>
      </c>
      <c r="BM78" s="3">
        <v>3724772</v>
      </c>
      <c r="BN78" s="3">
        <v>3826878</v>
      </c>
      <c r="BO78" s="3">
        <v>3941032</v>
      </c>
      <c r="BP78" s="3">
        <v>4068014</v>
      </c>
      <c r="BQ78" s="3">
        <v>4208649</v>
      </c>
      <c r="BR78" s="3">
        <v>4361094</v>
      </c>
      <c r="BS78" s="3">
        <v>4526023</v>
      </c>
      <c r="BT78" s="3">
        <v>4704160</v>
      </c>
      <c r="BU78" s="3">
        <v>4896270</v>
      </c>
      <c r="BV78" s="3">
        <v>5103209</v>
      </c>
      <c r="BW78" s="3">
        <v>5317905</v>
      </c>
      <c r="BX78" s="3">
        <v>5540525</v>
      </c>
      <c r="BY78" s="3">
        <v>5771310</v>
      </c>
      <c r="BZ78" s="3">
        <v>6010388</v>
      </c>
      <c r="CA78" s="3">
        <v>6257878</v>
      </c>
      <c r="CB78" s="3">
        <v>6513972</v>
      </c>
      <c r="CC78" s="3">
        <v>6778960</v>
      </c>
      <c r="CD78" s="3">
        <v>7053073</v>
      </c>
      <c r="CE78" s="3">
        <v>7336544</v>
      </c>
      <c r="CF78" s="3">
        <v>7629572</v>
      </c>
      <c r="CG78" s="3">
        <v>7932411</v>
      </c>
      <c r="CH78" s="3">
        <v>8245310</v>
      </c>
      <c r="CI78" s="3">
        <v>8568494</v>
      </c>
      <c r="CJ78" s="3">
        <v>8902242</v>
      </c>
      <c r="CK78" s="3">
        <v>9246815</v>
      </c>
      <c r="CL78" s="3">
        <v>9602500</v>
      </c>
      <c r="CM78" s="3">
        <v>9969633</v>
      </c>
      <c r="CN78" s="3">
        <v>10348580</v>
      </c>
      <c r="CO78" s="3">
        <v>10739690</v>
      </c>
      <c r="CP78" s="3">
        <v>11143350</v>
      </c>
      <c r="CQ78" s="1" t="s">
        <v>440</v>
      </c>
      <c r="CR78" s="180" t="b">
        <v>0</v>
      </c>
      <c r="CS78" s="180" t="s">
        <v>376</v>
      </c>
      <c r="CT78" s="180" t="s">
        <v>376</v>
      </c>
      <c r="CU78" s="180">
        <v>2026</v>
      </c>
      <c r="CV78" s="180">
        <v>1</v>
      </c>
      <c r="CW78" s="17">
        <v>46174</v>
      </c>
      <c r="CX78" s="1" t="s">
        <v>441</v>
      </c>
      <c r="CY78" s="180" t="s">
        <v>376</v>
      </c>
      <c r="CZ78" s="180" t="s">
        <v>378</v>
      </c>
      <c r="DA78" s="180" t="s">
        <v>442</v>
      </c>
      <c r="DB78" s="180" t="s">
        <v>749</v>
      </c>
    </row>
    <row r="79" spans="1:106" x14ac:dyDescent="0.25">
      <c r="A79" s="180" t="s">
        <v>370</v>
      </c>
      <c r="B79" s="180" t="s">
        <v>1185</v>
      </c>
      <c r="C79" s="1" t="s">
        <v>1411</v>
      </c>
      <c r="D79" s="180" t="s">
        <v>372</v>
      </c>
      <c r="E79" s="180" t="s">
        <v>373</v>
      </c>
      <c r="F79" s="180" t="s">
        <v>374</v>
      </c>
      <c r="G79" s="2">
        <v>31563.38</v>
      </c>
      <c r="H79" s="2">
        <v>37800.67</v>
      </c>
      <c r="I79" s="2">
        <v>46452.6</v>
      </c>
      <c r="J79" s="2">
        <v>53375.519999999997</v>
      </c>
      <c r="K79" s="2">
        <v>58825.45</v>
      </c>
      <c r="L79" s="2">
        <v>64877.93</v>
      </c>
      <c r="M79" s="2">
        <v>72490.47</v>
      </c>
      <c r="N79" s="2">
        <v>84954.26</v>
      </c>
      <c r="O79" s="2">
        <v>95587.21</v>
      </c>
      <c r="P79" s="2">
        <v>103194.7</v>
      </c>
      <c r="Q79" s="2">
        <v>105693.5</v>
      </c>
      <c r="R79" s="2">
        <v>95829.01</v>
      </c>
      <c r="S79" s="2">
        <v>108612.9</v>
      </c>
      <c r="T79" s="2">
        <v>116453.6</v>
      </c>
      <c r="U79" s="2">
        <v>115805.7</v>
      </c>
      <c r="V79" s="2">
        <v>102356.9</v>
      </c>
      <c r="W79" s="2">
        <v>94653.84</v>
      </c>
      <c r="X79" s="2">
        <v>101559.6</v>
      </c>
      <c r="Y79" s="2">
        <v>119147.9</v>
      </c>
      <c r="Z79" s="2">
        <v>172439.8</v>
      </c>
      <c r="AA79" s="2">
        <v>234900</v>
      </c>
      <c r="AB79" s="2">
        <v>278400</v>
      </c>
      <c r="AC79" s="2">
        <v>313600</v>
      </c>
      <c r="AD79" s="2">
        <v>341900</v>
      </c>
      <c r="AE79" s="2">
        <v>365000</v>
      </c>
      <c r="AF79" s="2">
        <v>364300</v>
      </c>
      <c r="AG79" s="2">
        <v>368300</v>
      </c>
      <c r="AH79" s="2">
        <v>333300</v>
      </c>
      <c r="AI79" s="2">
        <v>335500</v>
      </c>
      <c r="AJ79" s="2">
        <v>368700</v>
      </c>
      <c r="AK79" s="2">
        <v>404600</v>
      </c>
      <c r="AL79" s="2">
        <v>463800</v>
      </c>
      <c r="AM79" s="2">
        <v>503500</v>
      </c>
      <c r="AN79" s="2">
        <v>539000</v>
      </c>
      <c r="AO79" s="2">
        <v>574700</v>
      </c>
      <c r="AP79" s="2">
        <v>749900</v>
      </c>
      <c r="AQ79" s="2">
        <v>958600</v>
      </c>
      <c r="AR79" s="2">
        <v>1152500</v>
      </c>
      <c r="AS79" s="2">
        <v>1250600</v>
      </c>
      <c r="AT79" s="2">
        <v>1354300</v>
      </c>
      <c r="AU79" s="2">
        <v>1452600</v>
      </c>
      <c r="AV79" s="2">
        <v>1550800</v>
      </c>
      <c r="AW79" s="2">
        <v>1602900</v>
      </c>
      <c r="AX79" s="2">
        <v>1690600</v>
      </c>
      <c r="AY79" s="2">
        <v>1744600</v>
      </c>
      <c r="AZ79" s="2">
        <v>1798600</v>
      </c>
      <c r="BA79" s="2">
        <v>1837500</v>
      </c>
      <c r="BB79" s="2">
        <v>2152500</v>
      </c>
      <c r="BC79" s="2">
        <v>2364700</v>
      </c>
      <c r="BD79" s="2">
        <v>2501300</v>
      </c>
      <c r="BE79" s="2">
        <v>2695700</v>
      </c>
      <c r="BF79" s="2">
        <v>2815400</v>
      </c>
      <c r="BG79" s="2">
        <v>2925300</v>
      </c>
      <c r="BH79" s="2">
        <v>3054781</v>
      </c>
      <c r="BI79" s="3">
        <v>3212537</v>
      </c>
      <c r="BJ79" s="3">
        <v>3354962</v>
      </c>
      <c r="BK79" s="3">
        <v>3490668</v>
      </c>
      <c r="BL79" s="3">
        <v>3607444</v>
      </c>
      <c r="BM79" s="3">
        <v>3725672</v>
      </c>
      <c r="BN79" s="3">
        <v>3855305</v>
      </c>
      <c r="BO79" s="3">
        <v>3984378</v>
      </c>
      <c r="BP79" s="3">
        <v>4122074</v>
      </c>
      <c r="BQ79" s="3">
        <v>4273424</v>
      </c>
      <c r="BR79" s="3">
        <v>4436582</v>
      </c>
      <c r="BS79" s="3">
        <v>4612226</v>
      </c>
      <c r="BT79" s="3">
        <v>4801076</v>
      </c>
      <c r="BU79" s="3">
        <v>5003900</v>
      </c>
      <c r="BV79" s="3">
        <v>5221553</v>
      </c>
      <c r="BW79" s="3">
        <v>5446964</v>
      </c>
      <c r="BX79" s="3">
        <v>5680298</v>
      </c>
      <c r="BY79" s="3">
        <v>5921796</v>
      </c>
      <c r="BZ79" s="3">
        <v>6171590</v>
      </c>
      <c r="CA79" s="3">
        <v>6429792</v>
      </c>
      <c r="CB79" s="3">
        <v>6696601</v>
      </c>
      <c r="CC79" s="3">
        <v>6972304</v>
      </c>
      <c r="CD79" s="3">
        <v>7257130</v>
      </c>
      <c r="CE79" s="3">
        <v>7551314</v>
      </c>
      <c r="CF79" s="3">
        <v>7855057</v>
      </c>
      <c r="CG79" s="3">
        <v>8168610</v>
      </c>
      <c r="CH79" s="3">
        <v>8492225</v>
      </c>
      <c r="CI79" s="3">
        <v>8826124</v>
      </c>
      <c r="CJ79" s="3">
        <v>9170588</v>
      </c>
      <c r="CK79" s="3">
        <v>9525877</v>
      </c>
      <c r="CL79" s="3">
        <v>9892278</v>
      </c>
      <c r="CM79" s="3">
        <v>10270130</v>
      </c>
      <c r="CN79" s="3">
        <v>10659790</v>
      </c>
      <c r="CO79" s="3">
        <v>11061620</v>
      </c>
      <c r="CP79" s="3">
        <v>11476000</v>
      </c>
      <c r="CQ79" s="180" t="s">
        <v>375</v>
      </c>
      <c r="CR79" s="180" t="b">
        <v>0</v>
      </c>
      <c r="CS79" s="180" t="s">
        <v>376</v>
      </c>
      <c r="CT79" s="180" t="s">
        <v>376</v>
      </c>
      <c r="CU79" s="180">
        <v>2026</v>
      </c>
      <c r="CV79" s="180">
        <v>1</v>
      </c>
      <c r="CW79" s="17">
        <v>46174</v>
      </c>
      <c r="CX79" s="1" t="s">
        <v>1199</v>
      </c>
      <c r="CY79" s="1" t="s">
        <v>1200</v>
      </c>
      <c r="CZ79" s="180" t="s">
        <v>378</v>
      </c>
      <c r="DA79" s="180" t="s">
        <v>1188</v>
      </c>
      <c r="DB79" s="180" t="s">
        <v>749</v>
      </c>
    </row>
    <row r="80" spans="1:106" x14ac:dyDescent="0.25">
      <c r="A80" s="180" t="s">
        <v>370</v>
      </c>
      <c r="B80" s="180" t="s">
        <v>645</v>
      </c>
      <c r="C80" s="1" t="s">
        <v>1411</v>
      </c>
      <c r="D80" s="180" t="s">
        <v>372</v>
      </c>
      <c r="E80" s="180" t="s">
        <v>373</v>
      </c>
      <c r="F80" s="180" t="s">
        <v>374</v>
      </c>
      <c r="G80" s="2">
        <v>3087</v>
      </c>
      <c r="H80" s="2">
        <v>4131</v>
      </c>
      <c r="I80" s="2">
        <v>4939</v>
      </c>
      <c r="J80" s="2">
        <v>6380</v>
      </c>
      <c r="K80" s="2">
        <v>7333</v>
      </c>
      <c r="L80" s="2">
        <v>8160</v>
      </c>
      <c r="M80" s="2">
        <v>9791</v>
      </c>
      <c r="N80" s="2">
        <v>11972</v>
      </c>
      <c r="O80" s="2">
        <v>14207</v>
      </c>
      <c r="P80" s="2">
        <v>15540</v>
      </c>
      <c r="Q80" s="2">
        <v>15996</v>
      </c>
      <c r="R80" s="2">
        <v>17461</v>
      </c>
      <c r="S80" s="2">
        <v>19036</v>
      </c>
      <c r="T80" s="2">
        <v>19204</v>
      </c>
      <c r="U80" s="2">
        <v>19892</v>
      </c>
      <c r="V80" s="2">
        <v>20216</v>
      </c>
      <c r="W80" s="2">
        <v>21148</v>
      </c>
      <c r="X80" s="2">
        <v>21078</v>
      </c>
      <c r="Y80" s="2">
        <v>18964</v>
      </c>
      <c r="Z80" s="2">
        <v>19229</v>
      </c>
      <c r="AA80" s="2">
        <v>20439</v>
      </c>
      <c r="AB80" s="2">
        <v>23342</v>
      </c>
      <c r="AC80" s="2">
        <v>26561</v>
      </c>
      <c r="AD80" s="2">
        <v>27996</v>
      </c>
      <c r="AE80" s="2">
        <v>34394</v>
      </c>
      <c r="AF80" s="2">
        <v>37037</v>
      </c>
      <c r="AG80" s="2">
        <v>33743</v>
      </c>
      <c r="AH80" s="2">
        <v>34245</v>
      </c>
      <c r="AI80" s="2">
        <v>32276</v>
      </c>
      <c r="AJ80" s="2">
        <v>30661</v>
      </c>
      <c r="AK80" s="2">
        <v>32307</v>
      </c>
      <c r="AL80" s="2">
        <v>34961</v>
      </c>
      <c r="AM80" s="2">
        <v>38784</v>
      </c>
      <c r="AN80" s="2">
        <v>41097</v>
      </c>
      <c r="AO80" s="2">
        <v>46419</v>
      </c>
      <c r="AP80" s="2">
        <v>49718</v>
      </c>
      <c r="AQ80" s="2">
        <v>42179</v>
      </c>
      <c r="AR80" s="2">
        <v>55459</v>
      </c>
      <c r="AS80" s="2">
        <v>62090</v>
      </c>
      <c r="AT80" s="2">
        <v>55471</v>
      </c>
      <c r="AU80" s="2">
        <v>56142</v>
      </c>
      <c r="AV80" s="2">
        <v>56501</v>
      </c>
      <c r="AW80" s="2">
        <v>52591</v>
      </c>
      <c r="AX80" s="2">
        <v>56239</v>
      </c>
      <c r="AY80" s="2">
        <v>61711</v>
      </c>
      <c r="AZ80" s="2">
        <v>58800</v>
      </c>
      <c r="BA80" s="2">
        <v>54040</v>
      </c>
      <c r="BB80" s="2">
        <v>44025</v>
      </c>
      <c r="BC80" s="2">
        <v>62941</v>
      </c>
      <c r="BD80" s="2">
        <v>122527</v>
      </c>
      <c r="BE80" s="2">
        <v>128049</v>
      </c>
      <c r="BF80" s="2">
        <v>124620</v>
      </c>
      <c r="BG80" s="2">
        <v>133616</v>
      </c>
      <c r="BH80" s="2">
        <v>143532.4</v>
      </c>
      <c r="BI80" s="3">
        <v>148923</v>
      </c>
      <c r="BJ80" s="3">
        <v>146851</v>
      </c>
      <c r="BK80" s="3">
        <v>151619.6</v>
      </c>
      <c r="BL80" s="3">
        <v>150562.1</v>
      </c>
      <c r="BM80" s="3">
        <v>147799.79999999999</v>
      </c>
      <c r="BN80" s="3">
        <v>146512.6</v>
      </c>
      <c r="BO80" s="3">
        <v>145570.4</v>
      </c>
      <c r="BP80" s="3">
        <v>144993.4</v>
      </c>
      <c r="BQ80" s="3">
        <v>144805.20000000001</v>
      </c>
      <c r="BR80" s="3">
        <v>145000.4</v>
      </c>
      <c r="BS80" s="3">
        <v>145552.70000000001</v>
      </c>
      <c r="BT80" s="3">
        <v>146482.5</v>
      </c>
      <c r="BU80" s="3">
        <v>147811.70000000001</v>
      </c>
      <c r="BV80" s="3">
        <v>149563.70000000001</v>
      </c>
      <c r="BW80" s="3">
        <v>151677.20000000001</v>
      </c>
      <c r="BX80" s="3">
        <v>154019.5</v>
      </c>
      <c r="BY80" s="3">
        <v>156599.20000000001</v>
      </c>
      <c r="BZ80" s="3">
        <v>159422.39999999999</v>
      </c>
      <c r="CA80" s="3">
        <v>162492.4</v>
      </c>
      <c r="CB80" s="3">
        <v>165813.1</v>
      </c>
      <c r="CC80" s="3">
        <v>169391.2</v>
      </c>
      <c r="CD80" s="3">
        <v>173235</v>
      </c>
      <c r="CE80" s="3">
        <v>177351.3</v>
      </c>
      <c r="CF80" s="3">
        <v>181746.8</v>
      </c>
      <c r="CG80" s="3">
        <v>186427.7</v>
      </c>
      <c r="CH80" s="3">
        <v>191401.5</v>
      </c>
      <c r="CI80" s="3">
        <v>196675.4</v>
      </c>
      <c r="CJ80" s="3">
        <v>202256.5</v>
      </c>
      <c r="CK80" s="3">
        <v>208153</v>
      </c>
      <c r="CL80" s="3">
        <v>214372.8</v>
      </c>
      <c r="CM80" s="3">
        <v>220924.7</v>
      </c>
      <c r="CN80" s="3">
        <v>227818.9</v>
      </c>
      <c r="CO80" s="3">
        <v>235066.3</v>
      </c>
      <c r="CP80" s="3">
        <v>242677.3</v>
      </c>
      <c r="CQ80" s="180" t="s">
        <v>375</v>
      </c>
      <c r="CR80" s="180" t="b">
        <v>0</v>
      </c>
      <c r="CS80" s="180" t="s">
        <v>376</v>
      </c>
      <c r="CT80" s="180" t="s">
        <v>376</v>
      </c>
      <c r="CU80" s="180">
        <v>2026</v>
      </c>
      <c r="CV80" s="180">
        <v>1</v>
      </c>
      <c r="CW80" s="17">
        <v>46174</v>
      </c>
      <c r="CX80" s="1" t="s">
        <v>646</v>
      </c>
      <c r="CY80" s="180" t="s">
        <v>647</v>
      </c>
      <c r="CZ80" s="180" t="s">
        <v>378</v>
      </c>
      <c r="DA80" s="180" t="s">
        <v>648</v>
      </c>
      <c r="DB80" s="180" t="s">
        <v>749</v>
      </c>
    </row>
    <row r="81" spans="1:106" x14ac:dyDescent="0.25">
      <c r="A81" s="180" t="s">
        <v>380</v>
      </c>
      <c r="B81" s="180" t="s">
        <v>457</v>
      </c>
      <c r="C81" s="1" t="s">
        <v>1411</v>
      </c>
      <c r="D81" s="180" t="s">
        <v>381</v>
      </c>
      <c r="E81" s="180" t="s">
        <v>382</v>
      </c>
      <c r="F81" s="180" t="s">
        <v>374</v>
      </c>
      <c r="G81" s="2">
        <v>1425.375</v>
      </c>
      <c r="H81" s="2">
        <v>1545.25</v>
      </c>
      <c r="I81" s="2">
        <v>1684.9</v>
      </c>
      <c r="J81" s="2">
        <v>1873.425</v>
      </c>
      <c r="K81" s="2">
        <v>2081.8249999999998</v>
      </c>
      <c r="L81" s="2">
        <v>2351.6</v>
      </c>
      <c r="M81" s="2">
        <v>2627.3249999999998</v>
      </c>
      <c r="N81" s="2">
        <v>2857.3249999999998</v>
      </c>
      <c r="O81" s="2">
        <v>3207.0250000000001</v>
      </c>
      <c r="P81" s="2">
        <v>3343.8</v>
      </c>
      <c r="Q81" s="2">
        <v>3634.0250000000001</v>
      </c>
      <c r="R81" s="2">
        <v>4037.65</v>
      </c>
      <c r="S81" s="2">
        <v>4339</v>
      </c>
      <c r="T81" s="2">
        <v>4579.625</v>
      </c>
      <c r="U81" s="2">
        <v>4855.25</v>
      </c>
      <c r="V81" s="2">
        <v>5236.4250000000002</v>
      </c>
      <c r="W81" s="2">
        <v>5641.6</v>
      </c>
      <c r="X81" s="2">
        <v>5963.125</v>
      </c>
      <c r="Y81" s="2">
        <v>6158.125</v>
      </c>
      <c r="Z81" s="2">
        <v>6520.3249999999998</v>
      </c>
      <c r="AA81" s="2">
        <v>6858.55</v>
      </c>
      <c r="AB81" s="2">
        <v>7287.25</v>
      </c>
      <c r="AC81" s="2">
        <v>7639.75</v>
      </c>
      <c r="AD81" s="2">
        <v>8073.125</v>
      </c>
      <c r="AE81" s="2">
        <v>8577.5509999999995</v>
      </c>
      <c r="AF81" s="2">
        <v>9062.8240000000005</v>
      </c>
      <c r="AG81" s="2">
        <v>9631.1749999999993</v>
      </c>
      <c r="AH81" s="2">
        <v>10250.950000000001</v>
      </c>
      <c r="AI81" s="2">
        <v>10581.92</v>
      </c>
      <c r="AJ81" s="2">
        <v>10929.1</v>
      </c>
      <c r="AK81" s="2">
        <v>11456.45</v>
      </c>
      <c r="AL81" s="2">
        <v>12217.17</v>
      </c>
      <c r="AM81" s="2">
        <v>13039.2</v>
      </c>
      <c r="AN81" s="2">
        <v>13815.6</v>
      </c>
      <c r="AO81" s="2">
        <v>14474.25</v>
      </c>
      <c r="AP81" s="2">
        <v>14769.85</v>
      </c>
      <c r="AQ81" s="2">
        <v>14478.05</v>
      </c>
      <c r="AR81" s="2">
        <v>15048.97</v>
      </c>
      <c r="AS81" s="2">
        <v>15599.73</v>
      </c>
      <c r="AT81" s="2">
        <v>16253.95</v>
      </c>
      <c r="AU81" s="2">
        <v>16880.68</v>
      </c>
      <c r="AV81" s="2">
        <v>17608.12</v>
      </c>
      <c r="AW81" s="2">
        <v>18295</v>
      </c>
      <c r="AX81" s="2">
        <v>18804.900000000001</v>
      </c>
      <c r="AY81" s="2">
        <v>19612.099999999999</v>
      </c>
      <c r="AZ81" s="2">
        <v>20656.53</v>
      </c>
      <c r="BA81" s="2">
        <v>21539.97</v>
      </c>
      <c r="BB81" s="2">
        <v>21375.27</v>
      </c>
      <c r="BC81" s="2">
        <v>23725.65</v>
      </c>
      <c r="BD81" s="2">
        <v>26054.6</v>
      </c>
      <c r="BE81" s="2">
        <v>27811.5</v>
      </c>
      <c r="BF81" s="2">
        <v>29298.02</v>
      </c>
      <c r="BG81" s="2">
        <v>30762.07</v>
      </c>
      <c r="BH81" s="2">
        <v>32367.96</v>
      </c>
      <c r="BI81" s="3">
        <v>33884.230000000003</v>
      </c>
      <c r="BJ81" s="3">
        <v>35399.82</v>
      </c>
      <c r="BK81" s="3">
        <v>36959.339999999997</v>
      </c>
      <c r="BL81" s="3">
        <v>38596.99</v>
      </c>
      <c r="BM81" s="3">
        <v>40267.589999999997</v>
      </c>
      <c r="BN81" s="3">
        <v>41960.2</v>
      </c>
      <c r="BO81" s="3">
        <v>43665.97</v>
      </c>
      <c r="BP81" s="3">
        <v>45388.21</v>
      </c>
      <c r="BQ81" s="3">
        <v>47123.79</v>
      </c>
      <c r="BR81" s="3">
        <v>48892.29</v>
      </c>
      <c r="BS81" s="3">
        <v>50706.32</v>
      </c>
      <c r="BT81" s="3">
        <v>52571.28</v>
      </c>
      <c r="BU81" s="3">
        <v>54492.480000000003</v>
      </c>
      <c r="BV81" s="3">
        <v>56471.54</v>
      </c>
      <c r="BW81" s="3">
        <v>58513.88</v>
      </c>
      <c r="BX81" s="3">
        <v>60622.42</v>
      </c>
      <c r="BY81" s="3">
        <v>62802.04</v>
      </c>
      <c r="BZ81" s="3">
        <v>65055.72</v>
      </c>
      <c r="CA81" s="3">
        <v>67381.14</v>
      </c>
      <c r="CB81" s="3">
        <v>69782.61</v>
      </c>
      <c r="CC81" s="3">
        <v>72262.3</v>
      </c>
      <c r="CD81" s="3">
        <v>74822.740000000005</v>
      </c>
      <c r="CE81" s="3">
        <v>77466.62</v>
      </c>
      <c r="CF81" s="3">
        <v>80197.91</v>
      </c>
      <c r="CG81" s="3">
        <v>83019.8</v>
      </c>
      <c r="CH81" s="3">
        <v>85941.56</v>
      </c>
      <c r="CI81" s="3">
        <v>88965.119999999995</v>
      </c>
      <c r="CJ81" s="3">
        <v>92095.44</v>
      </c>
      <c r="CK81" s="3">
        <v>95335.37</v>
      </c>
      <c r="CL81" s="3">
        <v>98689.99</v>
      </c>
      <c r="CM81" s="3">
        <v>102163.1</v>
      </c>
      <c r="CN81" s="3">
        <v>105761.60000000001</v>
      </c>
      <c r="CO81" s="3">
        <v>109488.4</v>
      </c>
      <c r="CP81" s="3">
        <v>113348.7</v>
      </c>
      <c r="CQ81" s="180" t="s">
        <v>383</v>
      </c>
      <c r="CR81" s="180" t="b">
        <v>1</v>
      </c>
      <c r="CS81" s="180" t="s">
        <v>376</v>
      </c>
      <c r="CT81" s="180" t="s">
        <v>376</v>
      </c>
      <c r="CU81" s="180">
        <v>2026</v>
      </c>
      <c r="CV81" s="180">
        <v>1</v>
      </c>
      <c r="CW81" s="17">
        <v>46174</v>
      </c>
      <c r="CX81" s="1" t="s">
        <v>461</v>
      </c>
      <c r="CY81" s="1" t="s">
        <v>462</v>
      </c>
      <c r="CZ81" s="180" t="s">
        <v>387</v>
      </c>
      <c r="DA81" s="180" t="s">
        <v>460</v>
      </c>
      <c r="DB81" s="180" t="s">
        <v>749</v>
      </c>
    </row>
    <row r="82" spans="1:106" x14ac:dyDescent="0.25">
      <c r="A82" s="180" t="s">
        <v>380</v>
      </c>
      <c r="B82" s="180" t="s">
        <v>439</v>
      </c>
      <c r="C82" s="1" t="s">
        <v>1411</v>
      </c>
      <c r="D82" s="180" t="s">
        <v>381</v>
      </c>
      <c r="E82" s="180" t="s">
        <v>382</v>
      </c>
      <c r="F82" s="180" t="s">
        <v>374</v>
      </c>
      <c r="G82" s="2">
        <v>1158.847</v>
      </c>
      <c r="H82" s="2">
        <v>1251.7090000000001</v>
      </c>
      <c r="I82" s="2">
        <v>1412.028</v>
      </c>
      <c r="J82" s="2">
        <v>1525.9369999999999</v>
      </c>
      <c r="K82" s="2">
        <v>1653.0219999999999</v>
      </c>
      <c r="L82" s="2">
        <v>1802.7339999999999</v>
      </c>
      <c r="M82" s="2">
        <v>1947.03</v>
      </c>
      <c r="N82" s="2">
        <v>2086.701</v>
      </c>
      <c r="O82" s="2">
        <v>2279.7130000000002</v>
      </c>
      <c r="P82" s="2">
        <v>2557.9780000000001</v>
      </c>
      <c r="Q82" s="2">
        <v>2848.9259999999999</v>
      </c>
      <c r="R82" s="2">
        <v>3205.857</v>
      </c>
      <c r="S82" s="2">
        <v>3643.056</v>
      </c>
      <c r="T82" s="2">
        <v>3993.4740000000002</v>
      </c>
      <c r="U82" s="2">
        <v>4305.9030000000002</v>
      </c>
      <c r="V82" s="2">
        <v>4607.9080000000004</v>
      </c>
      <c r="W82" s="2">
        <v>4982.0010000000002</v>
      </c>
      <c r="X82" s="2">
        <v>5400.9709999999995</v>
      </c>
      <c r="Y82" s="2">
        <v>5835.9849999999997</v>
      </c>
      <c r="Z82" s="2">
        <v>6426.0460000000003</v>
      </c>
      <c r="AA82" s="2">
        <v>6833.7070000000003</v>
      </c>
      <c r="AB82" s="2">
        <v>7148.9059999999999</v>
      </c>
      <c r="AC82" s="2">
        <v>7308.4110000000001</v>
      </c>
      <c r="AD82" s="2">
        <v>7502.1469999999999</v>
      </c>
      <c r="AE82" s="2">
        <v>7553.4759999999997</v>
      </c>
      <c r="AF82" s="2">
        <v>7600.7330000000002</v>
      </c>
      <c r="AG82" s="2">
        <v>7544.4970000000003</v>
      </c>
      <c r="AH82" s="2">
        <v>7592.7449999999999</v>
      </c>
      <c r="AI82" s="2">
        <v>8109.2920000000004</v>
      </c>
      <c r="AJ82" s="2">
        <v>8995.6260000000002</v>
      </c>
      <c r="AK82" s="2">
        <v>9567.3870000000006</v>
      </c>
      <c r="AL82" s="2">
        <v>11057.09</v>
      </c>
      <c r="AM82" s="2">
        <v>11825.93</v>
      </c>
      <c r="AN82" s="2">
        <v>12185.47</v>
      </c>
      <c r="AO82" s="2">
        <v>12825.92</v>
      </c>
      <c r="AP82" s="2">
        <v>15386.57</v>
      </c>
      <c r="AQ82" s="2">
        <v>16997.259999999998</v>
      </c>
      <c r="AR82" s="2">
        <v>19135.830000000002</v>
      </c>
      <c r="AS82" s="2">
        <v>20609.64</v>
      </c>
      <c r="AT82" s="2">
        <v>21762.51</v>
      </c>
      <c r="AU82" s="2">
        <v>23161.01</v>
      </c>
      <c r="AV82" s="2">
        <v>24051.35</v>
      </c>
      <c r="AW82" s="2">
        <v>25240.81</v>
      </c>
      <c r="AX82" s="2">
        <v>26334.1</v>
      </c>
      <c r="AY82" s="2">
        <v>26752.13</v>
      </c>
      <c r="AZ82" s="2">
        <v>28528.65</v>
      </c>
      <c r="BA82" s="2">
        <v>29456.37</v>
      </c>
      <c r="BB82" s="2">
        <v>34143.89</v>
      </c>
      <c r="BC82" s="2">
        <v>35010.54</v>
      </c>
      <c r="BD82" s="2">
        <v>35949.129999999997</v>
      </c>
      <c r="BE82" s="2">
        <v>38451.96</v>
      </c>
      <c r="BF82" s="2">
        <v>40399.57</v>
      </c>
      <c r="BG82" s="2">
        <v>42255.02</v>
      </c>
      <c r="BH82" s="3">
        <v>45024.38</v>
      </c>
      <c r="BI82" s="3">
        <v>47711.65</v>
      </c>
      <c r="BJ82" s="3">
        <v>50451.86</v>
      </c>
      <c r="BK82" s="3">
        <v>53208.7</v>
      </c>
      <c r="BL82" s="3">
        <v>56108.61</v>
      </c>
      <c r="BM82" s="3">
        <v>59127.64</v>
      </c>
      <c r="BN82" s="3">
        <v>62347.88</v>
      </c>
      <c r="BO82" s="3">
        <v>65856.800000000003</v>
      </c>
      <c r="BP82" s="3">
        <v>69485.16</v>
      </c>
      <c r="BQ82" s="3">
        <v>73187.02</v>
      </c>
      <c r="BR82" s="3">
        <v>76962.080000000002</v>
      </c>
      <c r="BS82" s="3">
        <v>80807.460000000006</v>
      </c>
      <c r="BT82" s="3">
        <v>84718.8</v>
      </c>
      <c r="BU82" s="3">
        <v>88692.01</v>
      </c>
      <c r="BV82" s="3">
        <v>92723.14</v>
      </c>
      <c r="BW82" s="3">
        <v>96807.7</v>
      </c>
      <c r="BX82" s="3">
        <v>100940.4</v>
      </c>
      <c r="BY82" s="3">
        <v>105116.3</v>
      </c>
      <c r="BZ82" s="3">
        <v>109332</v>
      </c>
      <c r="CA82" s="3">
        <v>113583.5</v>
      </c>
      <c r="CB82" s="3">
        <v>117865.60000000001</v>
      </c>
      <c r="CC82" s="3">
        <v>122173.1</v>
      </c>
      <c r="CD82" s="3">
        <v>126499.8</v>
      </c>
      <c r="CE82" s="3">
        <v>130839.8</v>
      </c>
      <c r="CF82" s="3">
        <v>135186.79999999999</v>
      </c>
      <c r="CG82" s="3">
        <v>139531.9</v>
      </c>
      <c r="CH82" s="3">
        <v>143864.70000000001</v>
      </c>
      <c r="CI82" s="3">
        <v>148175.1</v>
      </c>
      <c r="CJ82" s="3">
        <v>152452.9</v>
      </c>
      <c r="CK82" s="3">
        <v>156688</v>
      </c>
      <c r="CL82" s="3">
        <v>160870.79999999999</v>
      </c>
      <c r="CM82" s="3">
        <v>164991.70000000001</v>
      </c>
      <c r="CN82" s="3">
        <v>169038.8</v>
      </c>
      <c r="CO82" s="3">
        <v>172999.6</v>
      </c>
      <c r="CP82" s="3">
        <v>176859.4</v>
      </c>
      <c r="CQ82" s="180" t="s">
        <v>443</v>
      </c>
      <c r="CR82" s="180" t="b">
        <v>0</v>
      </c>
      <c r="CS82" s="180" t="s">
        <v>376</v>
      </c>
      <c r="CT82" s="180" t="s">
        <v>376</v>
      </c>
      <c r="CU82" s="180">
        <v>2025</v>
      </c>
      <c r="CV82" s="180">
        <v>4</v>
      </c>
      <c r="CW82" s="17">
        <v>46174</v>
      </c>
      <c r="CX82" s="1" t="s">
        <v>444</v>
      </c>
      <c r="CY82" s="1" t="s">
        <v>445</v>
      </c>
      <c r="CZ82" s="180" t="s">
        <v>387</v>
      </c>
      <c r="DA82" s="180" t="s">
        <v>442</v>
      </c>
      <c r="DB82" s="180" t="s">
        <v>749</v>
      </c>
    </row>
    <row r="83" spans="1:106" x14ac:dyDescent="0.25">
      <c r="A83" s="180" t="s">
        <v>380</v>
      </c>
      <c r="B83" s="180" t="s">
        <v>1185</v>
      </c>
      <c r="C83" s="1" t="s">
        <v>1411</v>
      </c>
      <c r="D83" s="180" t="s">
        <v>381</v>
      </c>
      <c r="E83" s="180" t="s">
        <v>382</v>
      </c>
      <c r="F83" s="180" t="s">
        <v>374</v>
      </c>
      <c r="G83" s="2">
        <v>917.226</v>
      </c>
      <c r="H83" s="2">
        <v>994.25599999999997</v>
      </c>
      <c r="I83" s="2">
        <v>1128.134</v>
      </c>
      <c r="J83" s="2">
        <v>1175.914</v>
      </c>
      <c r="K83" s="2">
        <v>1243.4829999999999</v>
      </c>
      <c r="L83" s="2">
        <v>1294.9369999999999</v>
      </c>
      <c r="M83" s="2">
        <v>1298.2470000000001</v>
      </c>
      <c r="N83" s="2">
        <v>1360.4649999999999</v>
      </c>
      <c r="O83" s="2">
        <v>1557.0319999999999</v>
      </c>
      <c r="P83" s="2">
        <v>1752.067</v>
      </c>
      <c r="Q83" s="2">
        <v>2003.5530000000001</v>
      </c>
      <c r="R83" s="2">
        <v>2272.5390000000002</v>
      </c>
      <c r="S83" s="2">
        <v>2480.14</v>
      </c>
      <c r="T83" s="2">
        <v>2716.8319999999999</v>
      </c>
      <c r="U83" s="2">
        <v>2938.0909999999999</v>
      </c>
      <c r="V83" s="2">
        <v>3224.7159999999999</v>
      </c>
      <c r="W83" s="2">
        <v>3535.2759999999998</v>
      </c>
      <c r="X83" s="2">
        <v>3870.7310000000002</v>
      </c>
      <c r="Y83" s="2">
        <v>4227.1610000000001</v>
      </c>
      <c r="Z83" s="2">
        <v>4848.4350000000004</v>
      </c>
      <c r="AA83" s="2">
        <v>5220.7929999999997</v>
      </c>
      <c r="AB83" s="2">
        <v>5561.0550000000003</v>
      </c>
      <c r="AC83" s="2">
        <v>5731.4290000000001</v>
      </c>
      <c r="AD83" s="2">
        <v>5864.1629999999996</v>
      </c>
      <c r="AE83" s="2">
        <v>5743.5020000000004</v>
      </c>
      <c r="AF83" s="2">
        <v>5608.4470000000001</v>
      </c>
      <c r="AG83" s="2">
        <v>5321.9589999999998</v>
      </c>
      <c r="AH83" s="2">
        <v>5368.9489999999996</v>
      </c>
      <c r="AI83" s="2">
        <v>5749.3249999999998</v>
      </c>
      <c r="AJ83" s="2">
        <v>6525.7290000000003</v>
      </c>
      <c r="AK83" s="2">
        <v>6869.3549999999996</v>
      </c>
      <c r="AL83" s="2">
        <v>8312.7260000000006</v>
      </c>
      <c r="AM83" s="2">
        <v>8695.2019999999993</v>
      </c>
      <c r="AN83" s="2">
        <v>8793.9629999999997</v>
      </c>
      <c r="AO83" s="2">
        <v>9115.4339999999993</v>
      </c>
      <c r="AP83" s="2">
        <v>11207.46</v>
      </c>
      <c r="AQ83" s="2">
        <v>12534.88</v>
      </c>
      <c r="AR83" s="2">
        <v>14167.28</v>
      </c>
      <c r="AS83" s="2">
        <v>15851.86</v>
      </c>
      <c r="AT83" s="2">
        <v>16937.64</v>
      </c>
      <c r="AU83" s="2">
        <v>18040.37</v>
      </c>
      <c r="AV83" s="2">
        <v>18938.59</v>
      </c>
      <c r="AW83" s="2">
        <v>19907.63</v>
      </c>
      <c r="AX83" s="2">
        <v>20629.04</v>
      </c>
      <c r="AY83" s="2">
        <v>20660.02</v>
      </c>
      <c r="AZ83" s="2">
        <v>22052.32</v>
      </c>
      <c r="BA83" s="2">
        <v>22777.24</v>
      </c>
      <c r="BB83" s="2">
        <v>25183.06</v>
      </c>
      <c r="BC83" s="2">
        <v>26461.94</v>
      </c>
      <c r="BD83" s="2">
        <v>27109.45</v>
      </c>
      <c r="BE83" s="2">
        <v>29136.6</v>
      </c>
      <c r="BF83" s="2">
        <v>30601.02</v>
      </c>
      <c r="BG83" s="2">
        <v>31299.25</v>
      </c>
      <c r="BH83" s="3">
        <v>34013.32</v>
      </c>
      <c r="BI83" s="3">
        <v>36645.31</v>
      </c>
      <c r="BJ83" s="3">
        <v>39330.230000000003</v>
      </c>
      <c r="BK83" s="3">
        <v>42031.79</v>
      </c>
      <c r="BL83" s="3">
        <v>44876.42</v>
      </c>
      <c r="BM83" s="3">
        <v>47840.15</v>
      </c>
      <c r="BN83" s="3">
        <v>51005.11</v>
      </c>
      <c r="BO83" s="3">
        <v>54458.76</v>
      </c>
      <c r="BP83" s="3">
        <v>58031.82</v>
      </c>
      <c r="BQ83" s="3">
        <v>61678.39</v>
      </c>
      <c r="BR83" s="3">
        <v>65398.16</v>
      </c>
      <c r="BS83" s="3">
        <v>69188.259999999995</v>
      </c>
      <c r="BT83" s="3">
        <v>73044.3</v>
      </c>
      <c r="BU83" s="3">
        <v>76962.23</v>
      </c>
      <c r="BV83" s="3">
        <v>80938.070000000007</v>
      </c>
      <c r="BW83" s="3">
        <v>85025.66</v>
      </c>
      <c r="BX83" s="3">
        <v>89161.38</v>
      </c>
      <c r="BY83" s="3">
        <v>93340.3</v>
      </c>
      <c r="BZ83" s="3">
        <v>97559.06</v>
      </c>
      <c r="CA83" s="3">
        <v>101813.5</v>
      </c>
      <c r="CB83" s="3">
        <v>106098.7</v>
      </c>
      <c r="CC83" s="3">
        <v>110409.3</v>
      </c>
      <c r="CD83" s="3">
        <v>114739</v>
      </c>
      <c r="CE83" s="3">
        <v>119082</v>
      </c>
      <c r="CF83" s="3">
        <v>123432</v>
      </c>
      <c r="CG83" s="3">
        <v>127780.1</v>
      </c>
      <c r="CH83" s="3">
        <v>132116</v>
      </c>
      <c r="CI83" s="3">
        <v>136429.4</v>
      </c>
      <c r="CJ83" s="3">
        <v>140710.29999999999</v>
      </c>
      <c r="CK83" s="3">
        <v>144948.5</v>
      </c>
      <c r="CL83" s="3">
        <v>149134.29999999999</v>
      </c>
      <c r="CM83" s="3">
        <v>153258.29999999999</v>
      </c>
      <c r="CN83" s="3">
        <v>157308.4</v>
      </c>
      <c r="CO83" s="3">
        <v>161272.29999999999</v>
      </c>
      <c r="CP83" s="3">
        <v>165135.1</v>
      </c>
      <c r="CQ83" s="180" t="s">
        <v>426</v>
      </c>
      <c r="CR83" s="180" t="b">
        <v>0</v>
      </c>
      <c r="CS83" s="180" t="s">
        <v>376</v>
      </c>
      <c r="CT83" s="180" t="s">
        <v>376</v>
      </c>
      <c r="CU83" s="180">
        <v>2025</v>
      </c>
      <c r="CV83" s="180">
        <v>4</v>
      </c>
      <c r="CW83" s="17">
        <v>46174</v>
      </c>
      <c r="CX83" s="1" t="s">
        <v>1201</v>
      </c>
      <c r="CY83" s="180" t="s">
        <v>376</v>
      </c>
      <c r="CZ83" s="180" t="s">
        <v>387</v>
      </c>
      <c r="DA83" s="180" t="s">
        <v>1188</v>
      </c>
      <c r="DB83" s="180" t="s">
        <v>749</v>
      </c>
    </row>
    <row r="84" spans="1:106" x14ac:dyDescent="0.25">
      <c r="A84" s="180" t="s">
        <v>380</v>
      </c>
      <c r="B84" s="180" t="s">
        <v>645</v>
      </c>
      <c r="C84" s="1" t="s">
        <v>1411</v>
      </c>
      <c r="D84" s="180" t="s">
        <v>381</v>
      </c>
      <c r="E84" s="180" t="s">
        <v>382</v>
      </c>
      <c r="F84" s="180" t="s">
        <v>374</v>
      </c>
      <c r="G84" s="2">
        <v>61.95</v>
      </c>
      <c r="H84" s="2">
        <v>69.55</v>
      </c>
      <c r="I84" s="2">
        <v>77.424999999999997</v>
      </c>
      <c r="J84" s="2">
        <v>86.724999999999994</v>
      </c>
      <c r="K84" s="2">
        <v>95.75</v>
      </c>
      <c r="L84" s="2">
        <v>112.45</v>
      </c>
      <c r="M84" s="2">
        <v>128.47499999999999</v>
      </c>
      <c r="N84" s="2">
        <v>148.77500000000001</v>
      </c>
      <c r="O84" s="2">
        <v>180.07499999999999</v>
      </c>
      <c r="P84" s="2">
        <v>206.17500000000001</v>
      </c>
      <c r="Q84" s="2">
        <v>227.97499999999999</v>
      </c>
      <c r="R84" s="2">
        <v>260.05</v>
      </c>
      <c r="S84" s="2">
        <v>285.75</v>
      </c>
      <c r="T84" s="2">
        <v>302.7</v>
      </c>
      <c r="U84" s="2">
        <v>314.64999999999998</v>
      </c>
      <c r="V84" s="2">
        <v>333.75</v>
      </c>
      <c r="W84" s="2">
        <v>362.125</v>
      </c>
      <c r="X84" s="2">
        <v>383.32499999999999</v>
      </c>
      <c r="Y84" s="2">
        <v>408.7</v>
      </c>
      <c r="Z84" s="2">
        <v>417.2</v>
      </c>
      <c r="AA84" s="2">
        <v>422.75</v>
      </c>
      <c r="AB84" s="2">
        <v>434.05</v>
      </c>
      <c r="AC84" s="2">
        <v>472.97500000000002</v>
      </c>
      <c r="AD84" s="2">
        <v>479.35</v>
      </c>
      <c r="AE84" s="2">
        <v>485.35</v>
      </c>
      <c r="AF84" s="2">
        <v>479.25</v>
      </c>
      <c r="AG84" s="2">
        <v>465.57499999999999</v>
      </c>
      <c r="AH84" s="2">
        <v>464.8</v>
      </c>
      <c r="AI84" s="2">
        <v>459.82499999999999</v>
      </c>
      <c r="AJ84" s="2">
        <v>452.22500000000002</v>
      </c>
      <c r="AK84" s="2">
        <v>475.625</v>
      </c>
      <c r="AL84" s="2">
        <v>480.7</v>
      </c>
      <c r="AM84" s="2">
        <v>521.52499999999998</v>
      </c>
      <c r="AN84" s="2">
        <v>560.85</v>
      </c>
      <c r="AO84" s="2">
        <v>600</v>
      </c>
      <c r="AP84" s="2">
        <v>592.32500000000005</v>
      </c>
      <c r="AQ84" s="2">
        <v>621.54999999999995</v>
      </c>
      <c r="AR84" s="2">
        <v>648.47500000000002</v>
      </c>
      <c r="AS84" s="2">
        <v>691.22500000000002</v>
      </c>
      <c r="AT84" s="2">
        <v>703.72500000000002</v>
      </c>
      <c r="AU84" s="2">
        <v>686.57500000000005</v>
      </c>
      <c r="AV84" s="2">
        <v>701.375</v>
      </c>
      <c r="AW84" s="2">
        <v>698.02499999999998</v>
      </c>
      <c r="AX84" s="2">
        <v>737.07500000000005</v>
      </c>
      <c r="AY84" s="2">
        <v>767.65</v>
      </c>
      <c r="AZ84" s="2">
        <v>826.65</v>
      </c>
      <c r="BA84" s="2">
        <v>883.25</v>
      </c>
      <c r="BB84" s="2">
        <v>813.3</v>
      </c>
      <c r="BC84" s="2">
        <v>850.82500000000005</v>
      </c>
      <c r="BD84" s="2">
        <v>966.75</v>
      </c>
      <c r="BE84" s="2">
        <v>1218.5</v>
      </c>
      <c r="BF84" s="2">
        <v>1397.625</v>
      </c>
      <c r="BG84" s="2">
        <v>1453.175</v>
      </c>
      <c r="BH84" s="2">
        <v>1558.347</v>
      </c>
      <c r="BI84" s="3">
        <v>1687.232</v>
      </c>
      <c r="BJ84" s="3">
        <v>1791.72</v>
      </c>
      <c r="BK84" s="3">
        <v>1897.191</v>
      </c>
      <c r="BL84" s="3">
        <v>2004.9949999999999</v>
      </c>
      <c r="BM84" s="3">
        <v>2118.2829999999999</v>
      </c>
      <c r="BN84" s="3">
        <v>2237.1610000000001</v>
      </c>
      <c r="BO84" s="3">
        <v>2365.576</v>
      </c>
      <c r="BP84" s="3">
        <v>2501.04</v>
      </c>
      <c r="BQ84" s="3">
        <v>2638.8090000000002</v>
      </c>
      <c r="BR84" s="3">
        <v>2778.694</v>
      </c>
      <c r="BS84" s="3">
        <v>2920.748</v>
      </c>
      <c r="BT84" s="3">
        <v>3064.9609999999998</v>
      </c>
      <c r="BU84" s="3">
        <v>3211.252</v>
      </c>
      <c r="BV84" s="3">
        <v>3359.4279999999999</v>
      </c>
      <c r="BW84" s="3">
        <v>3509.252</v>
      </c>
      <c r="BX84" s="3">
        <v>3660.5839999999998</v>
      </c>
      <c r="BY84" s="3">
        <v>3813.3090000000002</v>
      </c>
      <c r="BZ84" s="3">
        <v>3967.3049999999998</v>
      </c>
      <c r="CA84" s="3">
        <v>4122.518</v>
      </c>
      <c r="CB84" s="3">
        <v>4278.9539999999997</v>
      </c>
      <c r="CC84" s="3">
        <v>4436.5119999999997</v>
      </c>
      <c r="CD84" s="3">
        <v>4595.0709999999999</v>
      </c>
      <c r="CE84" s="3">
        <v>4754.5360000000001</v>
      </c>
      <c r="CF84" s="3">
        <v>4914.7550000000001</v>
      </c>
      <c r="CG84" s="3">
        <v>5075.665</v>
      </c>
      <c r="CH84" s="3">
        <v>5237.366</v>
      </c>
      <c r="CI84" s="3">
        <v>5399.87</v>
      </c>
      <c r="CJ84" s="3">
        <v>5563.1930000000002</v>
      </c>
      <c r="CK84" s="3">
        <v>5727.3850000000002</v>
      </c>
      <c r="CL84" s="3">
        <v>5892.5029999999997</v>
      </c>
      <c r="CM84" s="3">
        <v>6058.625</v>
      </c>
      <c r="CN84" s="3">
        <v>6225.7839999999997</v>
      </c>
      <c r="CO84" s="3">
        <v>6394.0349999999999</v>
      </c>
      <c r="CP84" s="3">
        <v>6563.4229999999998</v>
      </c>
      <c r="CQ84" s="180" t="s">
        <v>383</v>
      </c>
      <c r="CR84" s="180" t="b">
        <v>1</v>
      </c>
      <c r="CS84" s="180" t="s">
        <v>376</v>
      </c>
      <c r="CT84" s="180" t="s">
        <v>376</v>
      </c>
      <c r="CU84" s="180">
        <v>2026</v>
      </c>
      <c r="CV84" s="180">
        <v>1</v>
      </c>
      <c r="CW84" s="17">
        <v>46174</v>
      </c>
      <c r="CX84" s="1" t="s">
        <v>651</v>
      </c>
      <c r="CY84" s="180" t="s">
        <v>652</v>
      </c>
      <c r="CZ84" s="180" t="s">
        <v>387</v>
      </c>
      <c r="DA84" s="180" t="s">
        <v>648</v>
      </c>
      <c r="DB84" s="180" t="s">
        <v>749</v>
      </c>
    </row>
  </sheetData>
  <pageMargins left="0.7" right="0.7" top="0.75" bottom="0.75" header="0.3" footer="0.3"/>
  <customProperties>
    <customPr name="Commands" r:id="rId1"/>
    <customPr name="PostPullCommands" r:id="rId2"/>
    <customPr name="WorksheetId"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163C9-AFDD-4DFC-83BB-23E930687746}">
  <sheetPr codeName="Sheet15">
    <tabColor rgb="FFC00000"/>
  </sheetPr>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14</vt:i4>
      </vt:variant>
      <vt:variant>
        <vt:lpstr>Charts</vt:lpstr>
      </vt:variant>
      <vt:variant>
        <vt:i4>16</vt:i4>
      </vt:variant>
      <vt:variant>
        <vt:lpstr>Named Ranges</vt:lpstr>
      </vt:variant>
      <vt:variant>
        <vt:i4>1</vt:i4>
      </vt:variant>
    </vt:vector>
  </HeadingPairs>
  <TitlesOfParts>
    <vt:vector size="31" baseType="lpstr">
      <vt:lpstr>CHARTS&gt;&gt;</vt:lpstr>
      <vt:lpstr>DATA&gt;&gt;</vt:lpstr>
      <vt:lpstr>Chart Data</vt:lpstr>
      <vt:lpstr>HAVERQ</vt:lpstr>
      <vt:lpstr>OBR Agg (per cent of GDP)</vt:lpstr>
      <vt:lpstr>OBR_MAR26_C4.6</vt:lpstr>
      <vt:lpstr>Foreign Share of Govt Debt (%)</vt:lpstr>
      <vt:lpstr>IL Gilt Share</vt:lpstr>
      <vt:lpstr>DataA</vt:lpstr>
      <vt:lpstr>Data Q to A</vt:lpstr>
      <vt:lpstr>DataQ</vt:lpstr>
      <vt:lpstr>GMWQ</vt:lpstr>
      <vt:lpstr>GMWA</vt:lpstr>
      <vt:lpstr>NOT USED&gt;&gt;</vt:lpstr>
      <vt:lpstr>Chart - r v g 26-30</vt:lpstr>
      <vt:lpstr>Chart - GGDBT &amp; GNDBT</vt:lpstr>
      <vt:lpstr>Chart - GNDBT</vt:lpstr>
      <vt:lpstr>Chart - debt interest</vt:lpstr>
      <vt:lpstr>Chart - OBR PSNB</vt:lpstr>
      <vt:lpstr>Chart - CPI inflation</vt:lpstr>
      <vt:lpstr>Chart - Output per hour</vt:lpstr>
      <vt:lpstr>Chart - term premium</vt:lpstr>
      <vt:lpstr>Chart - GGDBT &amp; GB 2026</vt:lpstr>
      <vt:lpstr>Chart - GGDBT &amp; GB 2026 bar </vt:lpstr>
      <vt:lpstr>Chart - Deficit &amp; debt 26</vt:lpstr>
      <vt:lpstr>Chart - Deficit &amp; debt 25-26</vt:lpstr>
      <vt:lpstr>Chart - Budget deficit</vt:lpstr>
      <vt:lpstr>Chart - Gross debt</vt:lpstr>
      <vt:lpstr>Chart - Deficit &amp; debt 25-30</vt:lpstr>
      <vt:lpstr>Chart - OBR PSND</vt:lpstr>
      <vt:lpstr>_DLX1.INC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2025-08-22T16:01:47Z</dcterms:created>
  <dcterms:modified xsi:type="dcterms:W3CDTF">2026-06-01T11:12:07Z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83b38b-8e91-4f17-8371-95d3d41e26c0_Enabled">
    <vt:lpwstr>true</vt:lpwstr>
  </property>
  <property fmtid="{D5CDD505-2E9C-101B-9397-08002B2CF9AE}" pid="3" name="MSIP_Label_3b83b38b-8e91-4f17-8371-95d3d41e26c0_SetDate">
    <vt:lpwstr>2025-08-22T16:02:30Z</vt:lpwstr>
  </property>
  <property fmtid="{D5CDD505-2E9C-101B-9397-08002B2CF9AE}" pid="4" name="MSIP_Label_3b83b38b-8e91-4f17-8371-95d3d41e26c0_Method">
    <vt:lpwstr>Privileged</vt:lpwstr>
  </property>
  <property fmtid="{D5CDD505-2E9C-101B-9397-08002B2CF9AE}" pid="5" name="MSIP_Label_3b83b38b-8e91-4f17-8371-95d3d41e26c0_Name">
    <vt:lpwstr>Internal</vt:lpwstr>
  </property>
  <property fmtid="{D5CDD505-2E9C-101B-9397-08002B2CF9AE}" pid="6" name="MSIP_Label_3b83b38b-8e91-4f17-8371-95d3d41e26c0_SiteId">
    <vt:lpwstr>2c277f63-6743-4f98-ac15-4851e55c0cc7</vt:lpwstr>
  </property>
  <property fmtid="{D5CDD505-2E9C-101B-9397-08002B2CF9AE}" pid="7" name="MSIP_Label_3b83b38b-8e91-4f17-8371-95d3d41e26c0_ActionId">
    <vt:lpwstr>7122d5c6-3639-49b6-ab0f-1905dc15073b</vt:lpwstr>
  </property>
  <property fmtid="{D5CDD505-2E9C-101B-9397-08002B2CF9AE}" pid="8" name="MSIP_Label_3b83b38b-8e91-4f17-8371-95d3d41e26c0_ContentBits">
    <vt:lpwstr>0</vt:lpwstr>
  </property>
  <property fmtid="{D5CDD505-2E9C-101B-9397-08002B2CF9AE}" pid="9" name="MSIP_Label_3b83b38b-8e91-4f17-8371-95d3d41e26c0_Tag">
    <vt:lpwstr>10, 0, 1, 1</vt:lpwstr>
  </property>
</Properties>
</file>